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ml.chartshapes+xml"/>
  <Override PartName="/xl/charts/chart3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3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3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9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4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4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8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Downloads\Dashboardok az Excelben\"/>
    </mc:Choice>
  </mc:AlternateContent>
  <xr:revisionPtr revIDLastSave="0" documentId="13_ncr:1_{256512C2-3AC3-4BD1-83C6-1D047C3EA2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áblák formázása" sheetId="2" r:id="rId1"/>
    <sheet name="Speciális formátumok" sheetId="4" r:id="rId2"/>
    <sheet name="Feltételes formázás 1" sheetId="6" r:id="rId3"/>
    <sheet name="Feltételes formázás 2" sheetId="7" r:id="rId4"/>
    <sheet name="Feltételes formázás 3 - gyak." sheetId="8" r:id="rId5"/>
    <sheet name="Feltételes form. 4 - Gyak " sheetId="11" r:id="rId6"/>
    <sheet name="Feltételes formázás 5 - dupl." sheetId="9" r:id="rId7"/>
    <sheet name="Felt. form - 6 Település Mátrix" sheetId="10" r:id="rId8"/>
    <sheet name="Értékgörbék" sheetId="44" r:id="rId9"/>
    <sheet name="Értékgörbék gyak." sheetId="13" r:id="rId10"/>
    <sheet name="Csop. - Halm. - 100%-ig halm." sheetId="15" r:id="rId11"/>
    <sheet name="Kördiagram" sheetId="16" r:id="rId12"/>
    <sheet name="Pont és buborék" sheetId="17" r:id="rId13"/>
    <sheet name="Kombinált diagram" sheetId="19" r:id="rId14"/>
    <sheet name="Másodlagos tengely" sheetId="20" r:id="rId15"/>
    <sheet name="Térkép" sheetId="32" r:id="rId16"/>
    <sheet name="Térkép Hu gyakorlás" sheetId="34" r:id="rId17"/>
    <sheet name="Árfolyam" sheetId="33" r:id="rId18"/>
    <sheet name="Felület" sheetId="35" r:id="rId19"/>
    <sheet name="Sugár - Pókháló" sheetId="36" r:id="rId20"/>
    <sheet name="Fatérkép" sheetId="37" r:id="rId21"/>
    <sheet name="Többszintű gyűrű" sheetId="38" r:id="rId22"/>
    <sheet name="Hisztogram" sheetId="39" r:id="rId23"/>
    <sheet name="Doboz diagram" sheetId="40" r:id="rId24"/>
    <sheet name="Vízesés" sheetId="41" r:id="rId25"/>
    <sheet name="Tölcsér" sheetId="42" r:id="rId26"/>
    <sheet name="Diagram sablon" sheetId="43" r:id="rId27"/>
    <sheet name="Vezérlők - Kölcsön törlesztése" sheetId="22" r:id="rId28"/>
    <sheet name="Vezérlők - Kölcsön törl. kész" sheetId="21" r:id="rId29"/>
    <sheet name="Pivot tábla 1." sheetId="24" r:id="rId30"/>
    <sheet name="Pivot tábla 2." sheetId="25" r:id="rId31"/>
    <sheet name="SMARTART" sheetId="28" r:id="rId32"/>
    <sheet name="SMARTART kész" sheetId="27" r:id="rId33"/>
  </sheets>
  <externalReferences>
    <externalReference r:id="rId34"/>
    <externalReference r:id="rId35"/>
  </externalReferences>
  <definedNames>
    <definedName name="_xlnm._FilterDatabase" localSheetId="29" hidden="1">'Pivot tábla 1.'!$A$1:$L$801</definedName>
    <definedName name="also">[1]rajzol!$A$3</definedName>
    <definedName name="Bérek" localSheetId="8">#REF!</definedName>
    <definedName name="Bérek">#REF!</definedName>
    <definedName name="Bérleti_díjak" localSheetId="8">#REF!</definedName>
    <definedName name="Bérleti_díjak">#REF!</definedName>
    <definedName name="Biztosítás" localSheetId="8">#REF!</definedName>
    <definedName name="Biztosítás">#REF!</definedName>
    <definedName name="bound1" localSheetId="8">[2]Data!#REF!</definedName>
    <definedName name="bound1">[2]Data!#REF!</definedName>
    <definedName name="bound2" localSheetId="8">[2]Data!#REF!</definedName>
    <definedName name="bound2">[2]Data!#REF!</definedName>
    <definedName name="Energia" localSheetId="8">#REF!</definedName>
    <definedName name="Energia">#REF!</definedName>
    <definedName name="Február" localSheetId="8">#REF!</definedName>
    <definedName name="Február">#REF!</definedName>
    <definedName name="felso">[1]rajzol!$B$3</definedName>
    <definedName name="graf">[1]szamolasok!$C$2:$C$802</definedName>
    <definedName name="I.félév" localSheetId="8">#REF!</definedName>
    <definedName name="I.félév">#REF!</definedName>
    <definedName name="Irodai_költségek" localSheetId="8">#REF!</definedName>
    <definedName name="Irodai_költségek">#REF!</definedName>
    <definedName name="Január" localSheetId="8">#REF!</definedName>
    <definedName name="Január">#REF!</definedName>
    <definedName name="Jutalékok" localSheetId="8">#REF!</definedName>
    <definedName name="Jutalékok">#REF!</definedName>
    <definedName name="Kamatok" localSheetId="8">#REF!</definedName>
    <definedName name="Kamatok">#REF!</definedName>
    <definedName name="Last7">OFFSET([2]Sheet9!$B$2,COUNTA([2]Sheet9!$B:$B)-7-1,0,7,1)</definedName>
    <definedName name="Március" localSheetId="8">#REF!</definedName>
    <definedName name="Március">#REF!</definedName>
    <definedName name="PctOfTargetYtd" localSheetId="8">#REF!+#REF!</definedName>
    <definedName name="PctOfTargetYtd">#REF!+#REF!</definedName>
    <definedName name="px">[1]szamolasok!$B$2:$B$802</definedName>
    <definedName name="RR" localSheetId="8">#REF!</definedName>
    <definedName name="RR">#REF!</definedName>
    <definedName name="Scale">[2]Data!#REF!</definedName>
    <definedName name="Sign">[2]Data!#REF!</definedName>
    <definedName name="solver_shJ" hidden="1">0</definedName>
    <definedName name="solver_tip" hidden="1">100</definedName>
    <definedName name="solver_tm–" hidden="1">0</definedName>
    <definedName name="solver_toÂ" hidden="1">0.05</definedName>
    <definedName name="solver_typ" hidden="1">2</definedName>
    <definedName name="solver_val" hidden="1">0</definedName>
    <definedName name="Takaríás">#REF!</definedName>
    <definedName name="Units">[2]Data!#REF!</definedName>
    <definedName name="Üzemanyag" localSheetId="8">#REF!</definedName>
    <definedName name="Üzemanyag">#REF!</definedName>
    <definedName name="x">[1]szamolasok!$A$2:$A$802</definedName>
    <definedName name="YDT_Now">[2]Data!#REF!</definedName>
    <definedName name="YTD">[2]Data!#REF!</definedName>
    <definedName name="YTD_Targets_Now">[2]Data!#REF!</definedName>
    <definedName name="YTDTargets">[2]Data!#REF!</definedName>
  </definedNames>
  <calcPr calcId="191029"/>
  <pivotCaches>
    <pivotCache cacheId="26" r:id="rId3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7" l="1"/>
  <c r="I2" i="27"/>
  <c r="H2" i="27"/>
  <c r="J4" i="21" l="1"/>
  <c r="J5" i="21" s="1"/>
  <c r="E16" i="22"/>
  <c r="C17" i="41"/>
  <c r="F25" i="36"/>
  <c r="E25" i="36"/>
  <c r="D25" i="36"/>
  <c r="C25" i="36"/>
  <c r="B25" i="36"/>
  <c r="F5" i="35"/>
  <c r="B3" i="35"/>
  <c r="B4" i="35" s="1"/>
  <c r="B5" i="35" s="1"/>
  <c r="B6" i="35" s="1"/>
  <c r="B7" i="35" s="1"/>
  <c r="B8" i="35" s="1"/>
  <c r="B9" i="35" s="1"/>
  <c r="B10" i="35" s="1"/>
  <c r="B11" i="35" s="1"/>
  <c r="B2" i="35"/>
  <c r="C2" i="35" s="1"/>
  <c r="C492" i="33"/>
  <c r="C491" i="33"/>
  <c r="C490" i="33"/>
  <c r="C489" i="33"/>
  <c r="C488" i="33"/>
  <c r="C487" i="33"/>
  <c r="C486" i="33"/>
  <c r="C485" i="33"/>
  <c r="C484" i="33"/>
  <c r="C483" i="33"/>
  <c r="C482" i="33"/>
  <c r="C481" i="33"/>
  <c r="C480" i="33"/>
  <c r="C479" i="33"/>
  <c r="C478" i="33"/>
  <c r="C477" i="33"/>
  <c r="C476" i="33"/>
  <c r="C475" i="33"/>
  <c r="C474" i="33"/>
  <c r="C473" i="33"/>
  <c r="C472" i="33"/>
  <c r="C471" i="33"/>
  <c r="C470" i="33"/>
  <c r="C469" i="33"/>
  <c r="C468" i="33"/>
  <c r="C467" i="33"/>
  <c r="C466" i="33"/>
  <c r="C465" i="33"/>
  <c r="C464" i="33"/>
  <c r="C463" i="33"/>
  <c r="C462" i="33"/>
  <c r="C461" i="33"/>
  <c r="C460" i="33"/>
  <c r="C459" i="33"/>
  <c r="C458" i="33"/>
  <c r="C457" i="33"/>
  <c r="C456" i="33"/>
  <c r="C455" i="33"/>
  <c r="C454" i="33"/>
  <c r="C453" i="33"/>
  <c r="C452" i="33"/>
  <c r="C451" i="33"/>
  <c r="C450" i="33"/>
  <c r="C449" i="33"/>
  <c r="C448" i="33"/>
  <c r="C447" i="33"/>
  <c r="C446" i="33"/>
  <c r="C445" i="33"/>
  <c r="C444" i="33"/>
  <c r="C443" i="33"/>
  <c r="C442" i="33"/>
  <c r="C441" i="33"/>
  <c r="C440" i="33"/>
  <c r="C439" i="33"/>
  <c r="C438" i="33"/>
  <c r="C437" i="33"/>
  <c r="C436" i="33"/>
  <c r="C435" i="33"/>
  <c r="C434" i="33"/>
  <c r="C433" i="33"/>
  <c r="C432" i="33"/>
  <c r="C431" i="33"/>
  <c r="C430" i="33"/>
  <c r="C429" i="33"/>
  <c r="C428" i="33"/>
  <c r="C427" i="33"/>
  <c r="C426" i="33"/>
  <c r="C425" i="33"/>
  <c r="C424" i="33"/>
  <c r="C423" i="33"/>
  <c r="C422" i="33"/>
  <c r="C421" i="33"/>
  <c r="C420" i="33"/>
  <c r="C419" i="33"/>
  <c r="C418" i="33"/>
  <c r="C417" i="33"/>
  <c r="C416" i="33"/>
  <c r="C415" i="33"/>
  <c r="C414" i="33"/>
  <c r="C413" i="33"/>
  <c r="C412" i="33"/>
  <c r="C411" i="33"/>
  <c r="C410" i="33"/>
  <c r="C409" i="33"/>
  <c r="C408" i="33"/>
  <c r="C407" i="33"/>
  <c r="C406" i="33"/>
  <c r="C405" i="33"/>
  <c r="C404" i="33"/>
  <c r="C403" i="33"/>
  <c r="C402" i="33"/>
  <c r="C401" i="33"/>
  <c r="C400" i="33"/>
  <c r="C399" i="33"/>
  <c r="C398" i="33"/>
  <c r="C397" i="33"/>
  <c r="C396" i="33"/>
  <c r="C395" i="33"/>
  <c r="C394" i="33"/>
  <c r="C393" i="33"/>
  <c r="C392" i="33"/>
  <c r="C391" i="33"/>
  <c r="C390" i="33"/>
  <c r="C389" i="33"/>
  <c r="C388" i="33"/>
  <c r="C387" i="33"/>
  <c r="C386" i="33"/>
  <c r="C385" i="33"/>
  <c r="C384" i="33"/>
  <c r="C383" i="33"/>
  <c r="C382" i="33"/>
  <c r="C381" i="33"/>
  <c r="C380" i="33"/>
  <c r="C379" i="33"/>
  <c r="C378" i="33"/>
  <c r="C377" i="33"/>
  <c r="C376" i="33"/>
  <c r="C375" i="33"/>
  <c r="C374" i="33"/>
  <c r="C373" i="33"/>
  <c r="C372" i="33"/>
  <c r="C371" i="33"/>
  <c r="C370" i="33"/>
  <c r="C369" i="33"/>
  <c r="C368" i="33"/>
  <c r="C367" i="33"/>
  <c r="C366" i="33"/>
  <c r="C365" i="33"/>
  <c r="C364" i="33"/>
  <c r="C363" i="33"/>
  <c r="C362" i="33"/>
  <c r="C361" i="33"/>
  <c r="C360" i="33"/>
  <c r="C359" i="33"/>
  <c r="C358" i="33"/>
  <c r="C357" i="33"/>
  <c r="C356" i="33"/>
  <c r="C355" i="33"/>
  <c r="C354" i="33"/>
  <c r="C353" i="33"/>
  <c r="C352" i="33"/>
  <c r="C351" i="33"/>
  <c r="C350" i="33"/>
  <c r="C349" i="33"/>
  <c r="C348" i="33"/>
  <c r="C347" i="33"/>
  <c r="C346" i="33"/>
  <c r="C345" i="33"/>
  <c r="C344" i="33"/>
  <c r="C343" i="33"/>
  <c r="C342" i="33"/>
  <c r="C341" i="33"/>
  <c r="C340" i="33"/>
  <c r="C339" i="33"/>
  <c r="C338" i="33"/>
  <c r="C337" i="33"/>
  <c r="C336" i="33"/>
  <c r="C335" i="33"/>
  <c r="C334" i="33"/>
  <c r="C333" i="33"/>
  <c r="C332" i="33"/>
  <c r="C331" i="33"/>
  <c r="C330" i="33"/>
  <c r="C329" i="33"/>
  <c r="C328" i="33"/>
  <c r="C327" i="33"/>
  <c r="C326" i="33"/>
  <c r="C325" i="33"/>
  <c r="C324" i="33"/>
  <c r="C323" i="33"/>
  <c r="C322" i="33"/>
  <c r="C321" i="33"/>
  <c r="C320" i="33"/>
  <c r="C319" i="33"/>
  <c r="C318" i="33"/>
  <c r="C317" i="33"/>
  <c r="C316" i="33"/>
  <c r="C315" i="33"/>
  <c r="C314" i="33"/>
  <c r="C313" i="33"/>
  <c r="C312" i="33"/>
  <c r="C311" i="33"/>
  <c r="C310" i="33"/>
  <c r="C309" i="33"/>
  <c r="C308" i="33"/>
  <c r="C307" i="33"/>
  <c r="C306" i="33"/>
  <c r="C305" i="33"/>
  <c r="C304" i="33"/>
  <c r="C303" i="33"/>
  <c r="C302" i="33"/>
  <c r="C301" i="33"/>
  <c r="C300" i="33"/>
  <c r="C299" i="33"/>
  <c r="C298" i="33"/>
  <c r="C297" i="33"/>
  <c r="C296" i="33"/>
  <c r="C295" i="33"/>
  <c r="C294" i="33"/>
  <c r="C293" i="33"/>
  <c r="C292" i="33"/>
  <c r="C291" i="33"/>
  <c r="C290" i="33"/>
  <c r="C289" i="33"/>
  <c r="C288" i="33"/>
  <c r="C287" i="33"/>
  <c r="C286" i="33"/>
  <c r="C285" i="33"/>
  <c r="C284" i="33"/>
  <c r="C283" i="33"/>
  <c r="C282" i="33"/>
  <c r="C281" i="33"/>
  <c r="C280" i="33"/>
  <c r="C279" i="33"/>
  <c r="C278" i="33"/>
  <c r="C277" i="33"/>
  <c r="C276" i="33"/>
  <c r="C275" i="33"/>
  <c r="C274" i="33"/>
  <c r="C273" i="33"/>
  <c r="C272" i="33"/>
  <c r="C271" i="33"/>
  <c r="C270" i="33"/>
  <c r="C269" i="33"/>
  <c r="C268" i="33"/>
  <c r="C267" i="33"/>
  <c r="C266" i="33"/>
  <c r="C265" i="33"/>
  <c r="C264" i="33"/>
  <c r="C263" i="33"/>
  <c r="C262" i="33"/>
  <c r="C261" i="33"/>
  <c r="C260" i="33"/>
  <c r="C259" i="33"/>
  <c r="C258" i="33"/>
  <c r="C257" i="33"/>
  <c r="C256" i="33"/>
  <c r="C255" i="33"/>
  <c r="C254" i="33"/>
  <c r="C253" i="33"/>
  <c r="C252" i="33"/>
  <c r="C251" i="33"/>
  <c r="C250" i="33"/>
  <c r="C249" i="33"/>
  <c r="C248" i="33"/>
  <c r="C247" i="33"/>
  <c r="C246" i="33"/>
  <c r="C245" i="33"/>
  <c r="C244" i="33"/>
  <c r="C243" i="33"/>
  <c r="C242" i="33"/>
  <c r="C241" i="33"/>
  <c r="C240" i="33"/>
  <c r="C239" i="33"/>
  <c r="C238" i="33"/>
  <c r="C237" i="33"/>
  <c r="C236" i="33"/>
  <c r="C235" i="33"/>
  <c r="C234" i="33"/>
  <c r="C233" i="33"/>
  <c r="C232" i="33"/>
  <c r="C231" i="33"/>
  <c r="C230" i="33"/>
  <c r="C229" i="33"/>
  <c r="C228" i="33"/>
  <c r="C227" i="33"/>
  <c r="C226" i="33"/>
  <c r="C225" i="33"/>
  <c r="C224" i="33"/>
  <c r="C223" i="33"/>
  <c r="C222" i="33"/>
  <c r="C221" i="33"/>
  <c r="C220" i="33"/>
  <c r="C219" i="33"/>
  <c r="C218" i="33"/>
  <c r="C217" i="33"/>
  <c r="C216" i="33"/>
  <c r="C215" i="33"/>
  <c r="C214" i="33"/>
  <c r="C213" i="33"/>
  <c r="C212" i="33"/>
  <c r="C211" i="33"/>
  <c r="C210" i="33"/>
  <c r="C209" i="33"/>
  <c r="C208" i="33"/>
  <c r="C207" i="33"/>
  <c r="C206" i="33"/>
  <c r="C205" i="33"/>
  <c r="C204" i="33"/>
  <c r="C203" i="33"/>
  <c r="C202" i="33"/>
  <c r="C201" i="33"/>
  <c r="C200" i="33"/>
  <c r="C199" i="33"/>
  <c r="C198" i="33"/>
  <c r="C197" i="33"/>
  <c r="C196" i="33"/>
  <c r="C195" i="33"/>
  <c r="C194" i="33"/>
  <c r="C193" i="33"/>
  <c r="C192" i="33"/>
  <c r="C191" i="33"/>
  <c r="C190" i="33"/>
  <c r="C189" i="33"/>
  <c r="C188" i="33"/>
  <c r="C187" i="33"/>
  <c r="C186" i="33"/>
  <c r="C185" i="33"/>
  <c r="C184" i="33"/>
  <c r="C183" i="33"/>
  <c r="C182" i="33"/>
  <c r="C181" i="33"/>
  <c r="C180" i="33"/>
  <c r="C179" i="33"/>
  <c r="C178" i="33"/>
  <c r="C177" i="33"/>
  <c r="C176" i="33"/>
  <c r="C175" i="33"/>
  <c r="C174" i="33"/>
  <c r="C173" i="33"/>
  <c r="C172" i="33"/>
  <c r="C171" i="33"/>
  <c r="C170" i="33"/>
  <c r="C169" i="33"/>
  <c r="C168" i="33"/>
  <c r="C167" i="33"/>
  <c r="C166" i="33"/>
  <c r="C165" i="33"/>
  <c r="C164" i="33"/>
  <c r="C163" i="33"/>
  <c r="C162" i="33"/>
  <c r="C161" i="33"/>
  <c r="C160" i="33"/>
  <c r="C159" i="33"/>
  <c r="C158" i="33"/>
  <c r="C157" i="33"/>
  <c r="C156" i="33"/>
  <c r="C155" i="33"/>
  <c r="C154" i="33"/>
  <c r="C153" i="33"/>
  <c r="C152" i="33"/>
  <c r="C151" i="33"/>
  <c r="C150" i="33"/>
  <c r="C149" i="33"/>
  <c r="C148" i="33"/>
  <c r="C147" i="33"/>
  <c r="C146" i="33"/>
  <c r="C145" i="33"/>
  <c r="C144" i="33"/>
  <c r="C143" i="33"/>
  <c r="C142" i="33"/>
  <c r="C141" i="33"/>
  <c r="C140" i="33"/>
  <c r="C139" i="33"/>
  <c r="C138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77" i="33"/>
  <c r="C76" i="33"/>
  <c r="C75" i="33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3"/>
  <c r="C3" i="33"/>
  <c r="C2" i="33"/>
  <c r="C2" i="32"/>
  <c r="C3" i="32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34" i="32"/>
  <c r="C35" i="32"/>
  <c r="C36" i="32"/>
  <c r="C37" i="32"/>
  <c r="C38" i="32"/>
  <c r="C39" i="32"/>
  <c r="C40" i="32"/>
  <c r="C41" i="32"/>
  <c r="C42" i="32"/>
  <c r="C43" i="32"/>
  <c r="C44" i="32"/>
  <c r="C45" i="32"/>
  <c r="C46" i="32"/>
  <c r="C47" i="32"/>
  <c r="C48" i="32"/>
  <c r="C49" i="32"/>
  <c r="C50" i="32"/>
  <c r="C51" i="32"/>
  <c r="C52" i="32"/>
  <c r="C53" i="32"/>
  <c r="C54" i="32"/>
  <c r="C55" i="32"/>
  <c r="C56" i="32"/>
  <c r="C3" i="35" l="1"/>
  <c r="C4" i="35" s="1"/>
  <c r="C5" i="35" s="1"/>
  <c r="C6" i="35" s="1"/>
  <c r="C7" i="35" s="1"/>
  <c r="C8" i="35" s="1"/>
  <c r="C9" i="35" s="1"/>
  <c r="C10" i="35" s="1"/>
  <c r="C11" i="35" s="1"/>
  <c r="D2" i="35"/>
  <c r="D3" i="35" l="1"/>
  <c r="D4" i="35" s="1"/>
  <c r="D5" i="35" s="1"/>
  <c r="D6" i="35" s="1"/>
  <c r="D7" i="35" s="1"/>
  <c r="D8" i="35" s="1"/>
  <c r="D9" i="35" s="1"/>
  <c r="D10" i="35" s="1"/>
  <c r="D11" i="35" s="1"/>
  <c r="E2" i="35"/>
  <c r="E3" i="35" l="1"/>
  <c r="E4" i="35" s="1"/>
  <c r="E5" i="35" s="1"/>
  <c r="E6" i="35" s="1"/>
  <c r="E7" i="35" s="1"/>
  <c r="E8" i="35" s="1"/>
  <c r="E9" i="35" s="1"/>
  <c r="E10" i="35" s="1"/>
  <c r="E11" i="35" s="1"/>
  <c r="F2" i="35"/>
  <c r="F3" i="35" l="1"/>
  <c r="F4" i="35" s="1"/>
  <c r="F6" i="35" s="1"/>
  <c r="F7" i="35" s="1"/>
  <c r="F8" i="35" s="1"/>
  <c r="F9" i="35" s="1"/>
  <c r="F10" i="35" s="1"/>
  <c r="F11" i="35" s="1"/>
  <c r="G2" i="35"/>
  <c r="H2" i="35" l="1"/>
  <c r="G3" i="35"/>
  <c r="G4" i="35" s="1"/>
  <c r="G5" i="35" s="1"/>
  <c r="G6" i="35" s="1"/>
  <c r="G7" i="35" s="1"/>
  <c r="G8" i="35" s="1"/>
  <c r="G9" i="35" s="1"/>
  <c r="G10" i="35" s="1"/>
  <c r="G11" i="35" s="1"/>
  <c r="H3" i="35" l="1"/>
  <c r="H4" i="35" s="1"/>
  <c r="H5" i="35" s="1"/>
  <c r="H6" i="35" s="1"/>
  <c r="H7" i="35" s="1"/>
  <c r="H8" i="35" s="1"/>
  <c r="H9" i="35" s="1"/>
  <c r="H10" i="35" s="1"/>
  <c r="H11" i="35" s="1"/>
  <c r="I2" i="35"/>
  <c r="I3" i="35" l="1"/>
  <c r="I4" i="35" s="1"/>
  <c r="I5" i="35" s="1"/>
  <c r="I6" i="35" s="1"/>
  <c r="I7" i="35" s="1"/>
  <c r="I8" i="35" s="1"/>
  <c r="I9" i="35" s="1"/>
  <c r="I10" i="35" s="1"/>
  <c r="I11" i="35" s="1"/>
  <c r="J2" i="35"/>
  <c r="K2" i="35" l="1"/>
  <c r="J3" i="35"/>
  <c r="J4" i="35" s="1"/>
  <c r="J5" i="35" s="1"/>
  <c r="J6" i="35" s="1"/>
  <c r="J7" i="35" s="1"/>
  <c r="J8" i="35" s="1"/>
  <c r="J9" i="35" s="1"/>
  <c r="J10" i="35" s="1"/>
  <c r="J11" i="35" s="1"/>
  <c r="K3" i="35" l="1"/>
  <c r="K4" i="35" s="1"/>
  <c r="K5" i="35" s="1"/>
  <c r="K6" i="35" s="1"/>
  <c r="K7" i="35" s="1"/>
  <c r="K8" i="35" s="1"/>
  <c r="K9" i="35" s="1"/>
  <c r="K10" i="35" s="1"/>
  <c r="K11" i="35" s="1"/>
  <c r="AQ8" i="28" l="1"/>
  <c r="AP8" i="28"/>
  <c r="AO8" i="28"/>
  <c r="AQ8" i="27"/>
  <c r="AP8" i="27"/>
  <c r="AO8" i="27"/>
  <c r="C20" i="22" l="1"/>
  <c r="F7" i="22"/>
  <c r="C20" i="21"/>
  <c r="E16" i="21"/>
  <c r="E20" i="21" s="1"/>
  <c r="F7" i="21"/>
  <c r="K4" i="21" s="1"/>
  <c r="E20" i="22" l="1"/>
  <c r="P8" i="22"/>
  <c r="J6" i="21"/>
  <c r="R8" i="21"/>
  <c r="L4" i="21"/>
  <c r="M4" i="21" l="1"/>
  <c r="K5" i="21" s="1"/>
  <c r="L5" i="21"/>
  <c r="J7" i="21"/>
  <c r="L6" i="21"/>
  <c r="M5" i="21" l="1"/>
  <c r="K6" i="21" s="1"/>
  <c r="M6" i="21" s="1"/>
  <c r="K7" i="21" s="1"/>
  <c r="L7" i="21"/>
  <c r="J8" i="21"/>
  <c r="M7" i="21" l="1"/>
  <c r="K8" i="21" s="1"/>
  <c r="J9" i="21"/>
  <c r="L8" i="21"/>
  <c r="C3" i="20"/>
  <c r="C4" i="20"/>
  <c r="C5" i="20"/>
  <c r="C6" i="20"/>
  <c r="C7" i="20"/>
  <c r="C8" i="20"/>
  <c r="C9" i="20"/>
  <c r="C10" i="20"/>
  <c r="C2" i="20"/>
  <c r="E6" i="15"/>
  <c r="C12" i="15"/>
  <c r="E8" i="15"/>
  <c r="E11" i="15"/>
  <c r="D11" i="19"/>
  <c r="C11" i="19"/>
  <c r="B11" i="19"/>
  <c r="E11" i="19" s="1"/>
  <c r="E10" i="19"/>
  <c r="E9" i="19"/>
  <c r="E8" i="19"/>
  <c r="E7" i="19"/>
  <c r="E6" i="19"/>
  <c r="E5" i="19"/>
  <c r="E4" i="19"/>
  <c r="E3" i="19"/>
  <c r="E2" i="19"/>
  <c r="D11" i="16"/>
  <c r="C11" i="16"/>
  <c r="B11" i="16"/>
  <c r="E11" i="16" s="1"/>
  <c r="E10" i="16"/>
  <c r="E9" i="16"/>
  <c r="E8" i="16"/>
  <c r="E7" i="16"/>
  <c r="E6" i="16"/>
  <c r="E5" i="16"/>
  <c r="E4" i="16"/>
  <c r="E3" i="16"/>
  <c r="E2" i="16"/>
  <c r="E10" i="15"/>
  <c r="E9" i="15"/>
  <c r="E7" i="15"/>
  <c r="E5" i="15"/>
  <c r="E4" i="15"/>
  <c r="M8" i="21" l="1"/>
  <c r="K9" i="21" s="1"/>
  <c r="L9" i="21"/>
  <c r="J10" i="21"/>
  <c r="D12" i="15"/>
  <c r="B12" i="15"/>
  <c r="E12" i="15" s="1"/>
  <c r="E3" i="15"/>
  <c r="M9" i="21" l="1"/>
  <c r="K10" i="21" s="1"/>
  <c r="J11" i="21"/>
  <c r="L10" i="21"/>
  <c r="K12" i="11"/>
  <c r="L12" i="11" s="1"/>
  <c r="M12" i="11" s="1"/>
  <c r="K11" i="11"/>
  <c r="L11" i="11" s="1"/>
  <c r="M11" i="11" s="1"/>
  <c r="K10" i="11"/>
  <c r="L10" i="11" s="1"/>
  <c r="M10" i="11" s="1"/>
  <c r="K9" i="11"/>
  <c r="L9" i="11" s="1"/>
  <c r="M9" i="11" s="1"/>
  <c r="K8" i="11"/>
  <c r="L8" i="11" s="1"/>
  <c r="M8" i="11" s="1"/>
  <c r="K7" i="11"/>
  <c r="L7" i="11" s="1"/>
  <c r="M7" i="11" s="1"/>
  <c r="K6" i="11"/>
  <c r="L6" i="11" s="1"/>
  <c r="M6" i="11" s="1"/>
  <c r="K5" i="11"/>
  <c r="L5" i="11" s="1"/>
  <c r="M5" i="11" s="1"/>
  <c r="K4" i="11"/>
  <c r="L4" i="11" s="1"/>
  <c r="M4" i="11" s="1"/>
  <c r="K3" i="11"/>
  <c r="L3" i="11" s="1"/>
  <c r="M3" i="11" s="1"/>
  <c r="K2" i="11"/>
  <c r="L2" i="11" s="1"/>
  <c r="M2" i="11" s="1"/>
  <c r="M10" i="21" l="1"/>
  <c r="K11" i="21" s="1"/>
  <c r="L11" i="21"/>
  <c r="J12" i="21"/>
  <c r="F14" i="2"/>
  <c r="G13" i="2" s="1"/>
  <c r="D14" i="2"/>
  <c r="E10" i="2" s="1"/>
  <c r="M11" i="21" l="1"/>
  <c r="K12" i="21" s="1"/>
  <c r="L12" i="21"/>
  <c r="J13" i="21"/>
  <c r="E8" i="2"/>
  <c r="E12" i="2"/>
  <c r="G6" i="2"/>
  <c r="G10" i="2"/>
  <c r="E5" i="2"/>
  <c r="E7" i="2"/>
  <c r="E9" i="2"/>
  <c r="E11" i="2"/>
  <c r="E13" i="2"/>
  <c r="E4" i="2"/>
  <c r="E6" i="2"/>
  <c r="G4" i="2"/>
  <c r="G8" i="2"/>
  <c r="G12" i="2"/>
  <c r="G5" i="2"/>
  <c r="G7" i="2"/>
  <c r="G9" i="2"/>
  <c r="G11" i="2"/>
  <c r="M12" i="21" l="1"/>
  <c r="K13" i="21" s="1"/>
  <c r="L13" i="21"/>
  <c r="J14" i="21"/>
  <c r="M13" i="21" l="1"/>
  <c r="K14" i="21" s="1"/>
  <c r="L14" i="21"/>
  <c r="J15" i="21"/>
  <c r="M14" i="21" l="1"/>
  <c r="K15" i="21" s="1"/>
  <c r="L15" i="21"/>
  <c r="J16" i="21"/>
  <c r="M15" i="21" l="1"/>
  <c r="K16" i="21" s="1"/>
  <c r="J17" i="21"/>
  <c r="L16" i="21"/>
  <c r="M16" i="21" l="1"/>
  <c r="K17" i="21" s="1"/>
  <c r="L17" i="21"/>
  <c r="J18" i="21"/>
  <c r="M17" i="21" l="1"/>
  <c r="K18" i="21" s="1"/>
  <c r="J19" i="21"/>
  <c r="L18" i="21"/>
  <c r="M18" i="21" l="1"/>
  <c r="K19" i="21" s="1"/>
  <c r="J20" i="21"/>
  <c r="L19" i="21"/>
  <c r="M19" i="21" l="1"/>
  <c r="K20" i="21" s="1"/>
  <c r="L20" i="21"/>
  <c r="J21" i="21"/>
  <c r="M20" i="21" l="1"/>
  <c r="K21" i="21" s="1"/>
  <c r="J22" i="21"/>
  <c r="L21" i="21"/>
  <c r="M21" i="21" l="1"/>
  <c r="K22" i="21" s="1"/>
  <c r="L22" i="21"/>
  <c r="J23" i="21"/>
  <c r="M22" i="21" l="1"/>
  <c r="K23" i="21" s="1"/>
  <c r="J24" i="21"/>
  <c r="L23" i="21"/>
  <c r="M23" i="21" l="1"/>
  <c r="K24" i="21" s="1"/>
  <c r="L24" i="21"/>
  <c r="J25" i="21"/>
  <c r="M24" i="21" l="1"/>
  <c r="K25" i="21" s="1"/>
  <c r="J26" i="21"/>
  <c r="L25" i="21"/>
  <c r="M25" i="21" l="1"/>
  <c r="K26" i="21" s="1"/>
  <c r="L26" i="21"/>
  <c r="J27" i="21"/>
  <c r="M26" i="21" l="1"/>
  <c r="K27" i="21" s="1"/>
  <c r="J28" i="21"/>
  <c r="L27" i="21"/>
  <c r="M27" i="21" l="1"/>
  <c r="K28" i="21" s="1"/>
  <c r="L28" i="21"/>
  <c r="J29" i="21"/>
  <c r="M28" i="21" l="1"/>
  <c r="K29" i="21" s="1"/>
  <c r="J30" i="21"/>
  <c r="L29" i="21"/>
  <c r="M29" i="21" l="1"/>
  <c r="K30" i="21" s="1"/>
  <c r="L30" i="21"/>
  <c r="J31" i="21"/>
  <c r="M30" i="21" l="1"/>
  <c r="K31" i="21" s="1"/>
  <c r="J32" i="21"/>
  <c r="L31" i="21"/>
  <c r="M31" i="21" l="1"/>
  <c r="K32" i="21" s="1"/>
  <c r="L32" i="21"/>
  <c r="J33" i="21"/>
  <c r="M32" i="21" l="1"/>
  <c r="K33" i="21" s="1"/>
  <c r="J34" i="21"/>
  <c r="L33" i="21"/>
  <c r="M33" i="21" l="1"/>
  <c r="K34" i="21" s="1"/>
  <c r="L34" i="21"/>
  <c r="J35" i="21"/>
  <c r="M34" i="21" l="1"/>
  <c r="K35" i="21" s="1"/>
  <c r="J36" i="21"/>
  <c r="L35" i="21"/>
  <c r="M35" i="21" l="1"/>
  <c r="K36" i="21" s="1"/>
  <c r="L36" i="21"/>
  <c r="J37" i="21"/>
  <c r="M36" i="21" l="1"/>
  <c r="K37" i="21" s="1"/>
  <c r="J38" i="21"/>
  <c r="L37" i="21"/>
  <c r="M37" i="21" l="1"/>
  <c r="K38" i="21" s="1"/>
  <c r="L38" i="21"/>
  <c r="J39" i="21"/>
  <c r="M38" i="21" l="1"/>
  <c r="K39" i="21" s="1"/>
  <c r="J40" i="21"/>
  <c r="L39" i="21"/>
  <c r="M39" i="21" l="1"/>
  <c r="K40" i="21" s="1"/>
  <c r="L40" i="21"/>
  <c r="J41" i="21"/>
  <c r="M40" i="21" l="1"/>
  <c r="J42" i="21"/>
  <c r="L41" i="21"/>
  <c r="K41" i="21"/>
  <c r="M41" i="21" l="1"/>
  <c r="K42" i="21" s="1"/>
  <c r="L42" i="21"/>
  <c r="J43" i="21"/>
  <c r="M42" i="21" l="1"/>
  <c r="K43" i="21" s="1"/>
  <c r="J44" i="21"/>
  <c r="L43" i="21"/>
  <c r="M43" i="21" l="1"/>
  <c r="L44" i="21"/>
  <c r="K44" i="21"/>
  <c r="J45" i="21"/>
  <c r="M44" i="21" l="1"/>
  <c r="K45" i="21" s="1"/>
  <c r="J46" i="21"/>
  <c r="L45" i="21"/>
  <c r="M45" i="21" l="1"/>
  <c r="K46" i="21" s="1"/>
  <c r="L46" i="21"/>
  <c r="J47" i="21"/>
  <c r="M46" i="21" l="1"/>
  <c r="K47" i="21" s="1"/>
  <c r="J48" i="21"/>
  <c r="L47" i="21"/>
  <c r="M47" i="21" l="1"/>
  <c r="K48" i="21" s="1"/>
  <c r="L48" i="21"/>
  <c r="J49" i="21"/>
  <c r="M48" i="21" l="1"/>
  <c r="K49" i="21" s="1"/>
  <c r="J50" i="21"/>
  <c r="L49" i="21"/>
  <c r="M49" i="21" l="1"/>
  <c r="L50" i="21"/>
  <c r="K50" i="21"/>
  <c r="J51" i="21"/>
  <c r="M50" i="21" l="1"/>
  <c r="K51" i="21" s="1"/>
  <c r="J52" i="21"/>
  <c r="L51" i="21"/>
  <c r="M51" i="21" l="1"/>
  <c r="L52" i="21"/>
  <c r="K52" i="21"/>
  <c r="J53" i="21"/>
  <c r="M52" i="21" l="1"/>
  <c r="K53" i="21" s="1"/>
  <c r="J54" i="21"/>
  <c r="L53" i="21"/>
  <c r="M53" i="21" l="1"/>
  <c r="K54" i="21" s="1"/>
  <c r="L54" i="21"/>
  <c r="J55" i="21"/>
  <c r="M54" i="21" l="1"/>
  <c r="K55" i="21" s="1"/>
  <c r="J56" i="21"/>
  <c r="L55" i="21"/>
  <c r="M55" i="21" l="1"/>
  <c r="K56" i="21" s="1"/>
  <c r="L56" i="21"/>
  <c r="J57" i="21"/>
  <c r="M56" i="21" l="1"/>
  <c r="K57" i="21" s="1"/>
  <c r="J58" i="21"/>
  <c r="L57" i="21"/>
  <c r="M57" i="21" l="1"/>
  <c r="K58" i="21" s="1"/>
  <c r="L58" i="21"/>
  <c r="J59" i="21"/>
  <c r="M58" i="21" l="1"/>
  <c r="J60" i="21"/>
  <c r="L59" i="21"/>
  <c r="K59" i="21"/>
  <c r="M59" i="21" s="1"/>
  <c r="L60" i="21" l="1"/>
  <c r="K60" i="21"/>
  <c r="J61" i="21"/>
  <c r="M60" i="21" l="1"/>
  <c r="K61" i="21" s="1"/>
  <c r="J62" i="21"/>
  <c r="L61" i="21"/>
  <c r="M61" i="21" l="1"/>
  <c r="L62" i="21"/>
  <c r="K62" i="21"/>
  <c r="J63" i="21"/>
  <c r="M62" i="21" l="1"/>
  <c r="K63" i="21" s="1"/>
  <c r="J64" i="21"/>
  <c r="L63" i="21"/>
  <c r="M63" i="21" l="1"/>
  <c r="L64" i="21"/>
  <c r="K64" i="21"/>
  <c r="J65" i="21"/>
  <c r="M64" i="21" l="1"/>
  <c r="J66" i="21"/>
  <c r="K65" i="21"/>
  <c r="L65" i="21"/>
  <c r="M65" i="21" l="1"/>
  <c r="K66" i="21" s="1"/>
  <c r="L66" i="21"/>
  <c r="J67" i="21"/>
  <c r="M66" i="21" l="1"/>
  <c r="K67" i="21" s="1"/>
  <c r="J68" i="21"/>
  <c r="L67" i="21"/>
  <c r="M67" i="21" l="1"/>
  <c r="K68" i="21" s="1"/>
  <c r="L68" i="21"/>
  <c r="J69" i="21"/>
  <c r="M68" i="21" l="1"/>
  <c r="K69" i="21" s="1"/>
  <c r="J70" i="21"/>
  <c r="L69" i="21"/>
  <c r="M69" i="21" l="1"/>
  <c r="K70" i="21" s="1"/>
  <c r="L70" i="21"/>
  <c r="J71" i="21"/>
  <c r="M70" i="21" l="1"/>
  <c r="K71" i="21" s="1"/>
  <c r="J72" i="21"/>
  <c r="L71" i="21"/>
  <c r="M71" i="21" l="1"/>
  <c r="K72" i="21" s="1"/>
  <c r="L72" i="21"/>
  <c r="J73" i="21"/>
  <c r="M72" i="21" l="1"/>
  <c r="K73" i="21" s="1"/>
  <c r="J74" i="21"/>
  <c r="L73" i="21"/>
  <c r="M73" i="21" l="1"/>
  <c r="K74" i="21" s="1"/>
  <c r="L74" i="21"/>
  <c r="J75" i="21"/>
  <c r="M74" i="21" l="1"/>
  <c r="J76" i="21"/>
  <c r="L75" i="21"/>
  <c r="K75" i="21"/>
  <c r="M75" i="21" s="1"/>
  <c r="L76" i="21" l="1"/>
  <c r="K76" i="21"/>
  <c r="J77" i="21"/>
  <c r="M76" i="21" l="1"/>
  <c r="K77" i="21" s="1"/>
  <c r="J78" i="21"/>
  <c r="L77" i="21"/>
  <c r="M77" i="21" l="1"/>
  <c r="L78" i="21"/>
  <c r="K78" i="21"/>
  <c r="J79" i="21"/>
  <c r="M78" i="21" l="1"/>
  <c r="K79" i="21" s="1"/>
  <c r="J80" i="21"/>
  <c r="L79" i="21"/>
  <c r="M79" i="21" l="1"/>
  <c r="L80" i="21"/>
  <c r="K80" i="21"/>
  <c r="J81" i="21"/>
  <c r="M80" i="21" l="1"/>
  <c r="J82" i="21"/>
  <c r="K81" i="21"/>
  <c r="L81" i="21"/>
  <c r="M81" i="21" l="1"/>
  <c r="L82" i="21"/>
  <c r="K82" i="21"/>
  <c r="J83" i="21"/>
  <c r="M82" i="21" l="1"/>
  <c r="K83" i="21" s="1"/>
  <c r="J84" i="21"/>
  <c r="L83" i="21"/>
  <c r="M83" i="21" l="1"/>
  <c r="K84" i="21" s="1"/>
  <c r="L84" i="21"/>
  <c r="J85" i="21"/>
  <c r="M84" i="21" l="1"/>
  <c r="K85" i="21" s="1"/>
  <c r="J86" i="21"/>
  <c r="L85" i="21"/>
  <c r="M85" i="21" l="1"/>
  <c r="K86" i="21" s="1"/>
  <c r="L86" i="21"/>
  <c r="J87" i="21"/>
  <c r="M86" i="21" l="1"/>
  <c r="K87" i="21" s="1"/>
  <c r="J88" i="21"/>
  <c r="L87" i="21"/>
  <c r="M87" i="21" l="1"/>
  <c r="K88" i="21" s="1"/>
  <c r="L88" i="21"/>
  <c r="J89" i="21"/>
  <c r="M88" i="21" l="1"/>
  <c r="K89" i="21" s="1"/>
  <c r="J90" i="21"/>
  <c r="L89" i="21"/>
  <c r="M89" i="21" l="1"/>
  <c r="K90" i="21" s="1"/>
  <c r="L90" i="21"/>
  <c r="J91" i="21"/>
  <c r="M90" i="21" l="1"/>
  <c r="K91" i="21" s="1"/>
  <c r="J92" i="21"/>
  <c r="L91" i="21"/>
  <c r="M91" i="21" l="1"/>
  <c r="L92" i="21"/>
  <c r="K92" i="21"/>
  <c r="J93" i="21"/>
  <c r="M92" i="21" l="1"/>
  <c r="J94" i="21"/>
  <c r="L93" i="21"/>
  <c r="K93" i="21"/>
  <c r="M93" i="21" s="1"/>
  <c r="L94" i="21" l="1"/>
  <c r="K94" i="21"/>
  <c r="J95" i="21"/>
  <c r="M94" i="21" l="1"/>
  <c r="K95" i="21" s="1"/>
  <c r="J96" i="21"/>
  <c r="L95" i="21"/>
  <c r="M95" i="21" l="1"/>
  <c r="L96" i="21"/>
  <c r="K96" i="21"/>
  <c r="J97" i="21"/>
  <c r="M96" i="21" l="1"/>
  <c r="J98" i="21"/>
  <c r="K97" i="21"/>
  <c r="L97" i="21"/>
  <c r="M97" i="21" l="1"/>
  <c r="K98" i="21" s="1"/>
  <c r="L98" i="21"/>
  <c r="J99" i="21"/>
  <c r="M98" i="21" l="1"/>
  <c r="J100" i="21"/>
  <c r="L99" i="21"/>
  <c r="K99" i="21"/>
  <c r="M99" i="21" s="1"/>
  <c r="L100" i="21" l="1"/>
  <c r="K100" i="21"/>
  <c r="M100" i="21" s="1"/>
  <c r="J101" i="21"/>
  <c r="J102" i="21" l="1"/>
  <c r="L101" i="21"/>
  <c r="K101" i="21"/>
  <c r="M101" i="21" l="1"/>
  <c r="K102" i="21" s="1"/>
  <c r="L102" i="21"/>
  <c r="J103" i="21"/>
  <c r="M102" i="21" l="1"/>
  <c r="K103" i="21" s="1"/>
  <c r="J104" i="21"/>
  <c r="L103" i="21"/>
  <c r="M103" i="21" l="1"/>
  <c r="K104" i="21" s="1"/>
  <c r="L104" i="21"/>
  <c r="J105" i="21"/>
  <c r="M104" i="21" l="1"/>
  <c r="K105" i="21" s="1"/>
  <c r="J106" i="21"/>
  <c r="L105" i="21"/>
  <c r="M105" i="21" l="1"/>
  <c r="K106" i="21" s="1"/>
  <c r="L106" i="21"/>
  <c r="J107" i="21"/>
  <c r="M106" i="21" l="1"/>
  <c r="J108" i="21"/>
  <c r="L107" i="21"/>
  <c r="K107" i="21"/>
  <c r="M107" i="21" l="1"/>
  <c r="K108" i="21" s="1"/>
  <c r="L108" i="21"/>
  <c r="J109" i="21"/>
  <c r="M108" i="21" l="1"/>
  <c r="K109" i="21" s="1"/>
  <c r="J110" i="21"/>
  <c r="L109" i="21"/>
  <c r="M109" i="21" l="1"/>
  <c r="K110" i="21" s="1"/>
  <c r="L110" i="21"/>
  <c r="J111" i="21"/>
  <c r="M110" i="21" l="1"/>
  <c r="K111" i="21" s="1"/>
  <c r="J112" i="21"/>
  <c r="L111" i="21"/>
  <c r="M111" i="21" l="1"/>
  <c r="K112" i="21" s="1"/>
  <c r="L112" i="21"/>
  <c r="J113" i="21"/>
  <c r="M112" i="21" l="1"/>
  <c r="K113" i="21" s="1"/>
  <c r="J114" i="21"/>
  <c r="L113" i="21"/>
  <c r="M113" i="21" l="1"/>
  <c r="K114" i="21" s="1"/>
  <c r="L114" i="21"/>
  <c r="J115" i="21"/>
  <c r="M114" i="21" l="1"/>
  <c r="K115" i="21" s="1"/>
  <c r="J116" i="21"/>
  <c r="L115" i="21"/>
  <c r="M115" i="21" l="1"/>
  <c r="L116" i="21"/>
  <c r="K116" i="21"/>
  <c r="J117" i="21"/>
  <c r="M116" i="21" l="1"/>
  <c r="J118" i="21"/>
  <c r="L117" i="21"/>
  <c r="K117" i="21"/>
  <c r="M117" i="21" l="1"/>
  <c r="K118" i="21" s="1"/>
  <c r="L118" i="21"/>
  <c r="J119" i="21"/>
  <c r="M118" i="21" l="1"/>
  <c r="K119" i="21" s="1"/>
  <c r="J120" i="21"/>
  <c r="L119" i="21"/>
  <c r="M119" i="21" l="1"/>
  <c r="K120" i="21" s="1"/>
  <c r="L120" i="21"/>
  <c r="J121" i="21"/>
  <c r="M120" i="21" l="1"/>
  <c r="K121" i="21" s="1"/>
  <c r="J122" i="21"/>
  <c r="L121" i="21"/>
  <c r="M121" i="21" l="1"/>
  <c r="K122" i="21" s="1"/>
  <c r="M122" i="21" s="1"/>
  <c r="L122" i="21"/>
  <c r="J123" i="21"/>
  <c r="L123" i="21" l="1"/>
  <c r="K123" i="21"/>
  <c r="M123" i="21" l="1"/>
</calcChain>
</file>

<file path=xl/sharedStrings.xml><?xml version="1.0" encoding="utf-8"?>
<sst xmlns="http://schemas.openxmlformats.org/spreadsheetml/2006/main" count="12014" uniqueCount="1265">
  <si>
    <t>Top 10 Domestic Routes by Revenue</t>
  </si>
  <si>
    <t>Revenue</t>
  </si>
  <si>
    <t>Margin</t>
  </si>
  <si>
    <t>Per Passenger</t>
  </si>
  <si>
    <t>From</t>
  </si>
  <si>
    <t>To</t>
  </si>
  <si>
    <t>Revenue Dollars</t>
  </si>
  <si>
    <t>Revenue Percent</t>
  </si>
  <si>
    <t>Margin Dollars</t>
  </si>
  <si>
    <t>Margin Percent</t>
  </si>
  <si>
    <t>Revenue per Passenger</t>
  </si>
  <si>
    <t>Margin  per Passenger</t>
  </si>
  <si>
    <t xml:space="preserve">Atlanta </t>
  </si>
  <si>
    <t>New York</t>
  </si>
  <si>
    <t xml:space="preserve">Chicago </t>
  </si>
  <si>
    <t xml:space="preserve">Columbus (Ohio) </t>
  </si>
  <si>
    <t xml:space="preserve">New York </t>
  </si>
  <si>
    <t>Detroit</t>
  </si>
  <si>
    <t>Washington</t>
  </si>
  <si>
    <t>Philadelphia</t>
  </si>
  <si>
    <t>San Francisco</t>
  </si>
  <si>
    <t>Phoenix</t>
  </si>
  <si>
    <t xml:space="preserve"> </t>
  </si>
  <si>
    <t>Toronto</t>
  </si>
  <si>
    <t>Seattle</t>
  </si>
  <si>
    <t>Total Domestic routes</t>
  </si>
  <si>
    <t>Better Formatting for Percentages</t>
  </si>
  <si>
    <t>Jim</t>
  </si>
  <si>
    <t>Tim</t>
  </si>
  <si>
    <t>Kim</t>
  </si>
  <si>
    <t>Budapest</t>
  </si>
  <si>
    <t>Debrecen</t>
  </si>
  <si>
    <t>Pécs</t>
  </si>
  <si>
    <t>Sopron</t>
  </si>
  <si>
    <t>Szeged</t>
  </si>
  <si>
    <t>Miskolc</t>
  </si>
  <si>
    <t>Kecskemét</t>
  </si>
  <si>
    <t>Győr</t>
  </si>
  <si>
    <t>January</t>
  </si>
  <si>
    <t>February</t>
  </si>
  <si>
    <t>March</t>
  </si>
  <si>
    <t>Total</t>
  </si>
  <si>
    <t>Formatting positive and negative numbers</t>
  </si>
  <si>
    <t>North</t>
  </si>
  <si>
    <t>South</t>
  </si>
  <si>
    <t>East</t>
  </si>
  <si>
    <t>West</t>
  </si>
  <si>
    <t>Zeros…</t>
  </si>
  <si>
    <t>Printer</t>
  </si>
  <si>
    <t>Copier</t>
  </si>
  <si>
    <t>Scanner</t>
  </si>
  <si>
    <t>Support</t>
  </si>
  <si>
    <t>Guarantee</t>
  </si>
  <si>
    <t>Special conditions</t>
  </si>
  <si>
    <t>Formatting dates</t>
  </si>
  <si>
    <t>Nagy számok formázása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</si>
  <si>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</si>
  <si>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</si>
  <si>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</si>
  <si>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</si>
  <si>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</si>
  <si>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</si>
  <si>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</si>
  <si>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</si>
  <si>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</si>
  <si>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</si>
  <si>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</si>
  <si>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</si>
  <si>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TOP 40%</t>
  </si>
  <si>
    <t>MARKET</t>
  </si>
  <si>
    <t>Sales</t>
  </si>
  <si>
    <t>Great Lakes</t>
  </si>
  <si>
    <t>New England</t>
  </si>
  <si>
    <t>New York North</t>
  </si>
  <si>
    <t>New York South</t>
  </si>
  <si>
    <t>Ohio</t>
  </si>
  <si>
    <t>Shenandoah Valley</t>
  </si>
  <si>
    <t>South Carolina</t>
  </si>
  <si>
    <t>Florida</t>
  </si>
  <si>
    <t>Gulf Coast</t>
  </si>
  <si>
    <t>Illinois</t>
  </si>
  <si>
    <t>Indiana</t>
  </si>
  <si>
    <t>Kentucky</t>
  </si>
  <si>
    <t>North Carolina</t>
  </si>
  <si>
    <t>Tennessee</t>
  </si>
  <si>
    <t>Texas</t>
  </si>
  <si>
    <t>California</t>
  </si>
  <si>
    <t>Central</t>
  </si>
  <si>
    <t>Colorado</t>
  </si>
  <si>
    <t>North West</t>
  </si>
  <si>
    <t>Southwest</t>
  </si>
  <si>
    <t>Topeka</t>
  </si>
  <si>
    <t>REGION</t>
  </si>
  <si>
    <t>November</t>
  </si>
  <si>
    <t>December</t>
  </si>
  <si>
    <t>Települések távolsága közúton (km)</t>
  </si>
  <si>
    <t xml:space="preserve"> Budapest</t>
  </si>
  <si>
    <t xml:space="preserve"> Békéscsaba</t>
  </si>
  <si>
    <t xml:space="preserve"> Debrecen</t>
  </si>
  <si>
    <t xml:space="preserve"> Eger</t>
  </si>
  <si>
    <t xml:space="preserve"> Győr</t>
  </si>
  <si>
    <t xml:space="preserve"> Kaposvár</t>
  </si>
  <si>
    <t xml:space="preserve"> Kecskemét</t>
  </si>
  <si>
    <t xml:space="preserve"> Miskolc</t>
  </si>
  <si>
    <t xml:space="preserve"> Nyíregyháza</t>
  </si>
  <si>
    <t xml:space="preserve"> Pécs</t>
  </si>
  <si>
    <t xml:space="preserve"> Salgótarján</t>
  </si>
  <si>
    <t xml:space="preserve"> Szeged</t>
  </si>
  <si>
    <t xml:space="preserve"> Székesfehérvár</t>
  </si>
  <si>
    <t xml:space="preserve"> Szekszárd</t>
  </si>
  <si>
    <t xml:space="preserve"> Szolnok</t>
  </si>
  <si>
    <t xml:space="preserve"> Szombathely</t>
  </si>
  <si>
    <t xml:space="preserve"> Tatabánya</t>
  </si>
  <si>
    <t xml:space="preserve"> Veszprém</t>
  </si>
  <si>
    <t xml:space="preserve"> Zalaegerszeg</t>
  </si>
  <si>
    <t xml:space="preserve"> Ajka</t>
  </si>
  <si>
    <t xml:space="preserve"> Baja</t>
  </si>
  <si>
    <t xml:space="preserve"> Cegléd</t>
  </si>
  <si>
    <t xml:space="preserve"> Dunaújváros</t>
  </si>
  <si>
    <t xml:space="preserve"> Érd</t>
  </si>
  <si>
    <t xml:space="preserve"> Gödöllő</t>
  </si>
  <si>
    <t xml:space="preserve"> Gyöngyös</t>
  </si>
  <si>
    <t xml:space="preserve"> Gyula</t>
  </si>
  <si>
    <t xml:space="preserve"> Hajdúböszörmény</t>
  </si>
  <si>
    <t xml:space="preserve"> Hódmezővásárhely</t>
  </si>
  <si>
    <t xml:space="preserve"> Kazincbarcika</t>
  </si>
  <si>
    <t xml:space="preserve"> Kiskunfélegyháza</t>
  </si>
  <si>
    <t xml:space="preserve"> Kiskunhalas</t>
  </si>
  <si>
    <t xml:space="preserve"> Mosonmagyaróvár</t>
  </si>
  <si>
    <t xml:space="preserve"> Nagykanizsa</t>
  </si>
  <si>
    <t xml:space="preserve"> Orosháza</t>
  </si>
  <si>
    <t xml:space="preserve"> Ózd</t>
  </si>
  <si>
    <t xml:space="preserve"> Pápa</t>
  </si>
  <si>
    <t xml:space="preserve"> Sopron</t>
  </si>
  <si>
    <t xml:space="preserve"> Szentes</t>
  </si>
  <si>
    <t xml:space="preserve"> Vác</t>
  </si>
  <si>
    <t>Kiindulás</t>
  </si>
  <si>
    <t>Cél</t>
  </si>
  <si>
    <t>http://www.psoft.hu</t>
  </si>
  <si>
    <t>Telefon</t>
  </si>
  <si>
    <t>Tankolás</t>
  </si>
  <si>
    <t>Vendéglő</t>
  </si>
  <si>
    <t>Utazás</t>
  </si>
  <si>
    <t>Ruha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</si>
  <si>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</si>
  <si>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</si>
  <si>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</si>
  <si>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</si>
  <si>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</si>
  <si>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</si>
  <si>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</si>
  <si>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</si>
  <si>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</si>
  <si>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</si>
  <si>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Élelmiszer</t>
  </si>
  <si>
    <t>Kiss Béla</t>
  </si>
  <si>
    <t>Kökény József</t>
  </si>
  <si>
    <t>Mángor Olga</t>
  </si>
  <si>
    <t>Meg Győző</t>
  </si>
  <si>
    <t>Daj Kálmán</t>
  </si>
  <si>
    <t>Zúz Mara</t>
  </si>
  <si>
    <t>Emanci Pál</t>
  </si>
  <si>
    <t>Feles Elek</t>
  </si>
  <si>
    <t>Szüre Tibor</t>
  </si>
  <si>
    <t>Bekre Pál</t>
  </si>
  <si>
    <t>Teo Dóra</t>
  </si>
  <si>
    <t>Ponthatárok</t>
  </si>
  <si>
    <t>Jegy</t>
  </si>
  <si>
    <t>Név</t>
  </si>
  <si>
    <t>Összesen</t>
  </si>
  <si>
    <t>Sikerült?</t>
  </si>
  <si>
    <t>Adatsávok</t>
  </si>
  <si>
    <t>Színskálák</t>
  </si>
  <si>
    <t>Ikonkészletek</t>
  </si>
  <si>
    <t>Nagyobb, mint 400</t>
  </si>
  <si>
    <t>VAGY(ÉS($A2=$AU$3;B$1=$AU$4);ÉS($A2=$AU$4;B$1=$AU$3))</t>
  </si>
  <si>
    <t>I. negyedév</t>
  </si>
  <si>
    <t>Forgalom</t>
  </si>
  <si>
    <t>Energia</t>
  </si>
  <si>
    <t>Üzemanyag</t>
  </si>
  <si>
    <t>Irodai kiadások</t>
  </si>
  <si>
    <t>Bérleti díj</t>
  </si>
  <si>
    <t>Kamatok</t>
  </si>
  <si>
    <t>Jutalékok</t>
  </si>
  <si>
    <t>VONAL</t>
  </si>
  <si>
    <t>OSZLOP</t>
  </si>
  <si>
    <t>1.</t>
  </si>
  <si>
    <t>2.</t>
  </si>
  <si>
    <t>3.</t>
  </si>
  <si>
    <t>4.</t>
  </si>
  <si>
    <t>Videoton</t>
  </si>
  <si>
    <t>Újpest</t>
  </si>
  <si>
    <t>Ferencváros</t>
  </si>
  <si>
    <t>Tatabánya</t>
  </si>
  <si>
    <t>Zalaegerszeg</t>
  </si>
  <si>
    <t>NYERESÉG/VESZTESÉG</t>
  </si>
  <si>
    <t>Csapat</t>
  </si>
  <si>
    <t>Product Line</t>
  </si>
  <si>
    <t>Women's shoes</t>
  </si>
  <si>
    <t>Men's shoes</t>
  </si>
  <si>
    <t>Children's shoes</t>
  </si>
  <si>
    <t>Women's hats</t>
  </si>
  <si>
    <t>Men's hats</t>
  </si>
  <si>
    <t>Children's hats</t>
  </si>
  <si>
    <t>6-Month Trend</t>
  </si>
  <si>
    <t xml:space="preserve"> (Pct change)</t>
  </si>
  <si>
    <t>GDP (per capita)</t>
  </si>
  <si>
    <t>Spain</t>
  </si>
  <si>
    <t>Ireland</t>
  </si>
  <si>
    <t>India</t>
  </si>
  <si>
    <t>Január ($)</t>
  </si>
  <si>
    <t>Január (Ft)</t>
  </si>
  <si>
    <t>Bútorok</t>
  </si>
  <si>
    <t>Járművek</t>
  </si>
  <si>
    <t>Felújítások</t>
  </si>
  <si>
    <t>Megnevezés</t>
  </si>
  <si>
    <t>USDHUF árfolyam</t>
  </si>
  <si>
    <t>Év</t>
  </si>
  <si>
    <t>Bevétel</t>
  </si>
  <si>
    <t>TYPE</t>
  </si>
  <si>
    <t>Gyakoriság</t>
  </si>
  <si>
    <t>Eleje/vége</t>
  </si>
  <si>
    <t>Kamat a görgetősávból</t>
  </si>
  <si>
    <t>Kamat per periódus</t>
  </si>
  <si>
    <t>Részletek mutatása</t>
  </si>
  <si>
    <t>eleje</t>
  </si>
  <si>
    <t>vége</t>
  </si>
  <si>
    <t>Szorzó</t>
  </si>
  <si>
    <t>Éves</t>
  </si>
  <si>
    <t>Féléves</t>
  </si>
  <si>
    <t>Negyedéves</t>
  </si>
  <si>
    <t>Havi</t>
  </si>
  <si>
    <t>eleje/vége</t>
  </si>
  <si>
    <t>Periódus</t>
  </si>
  <si>
    <t>Kezdő egyenleg</t>
  </si>
  <si>
    <t>Törlesztés</t>
  </si>
  <si>
    <t>Záró egyenleg</t>
  </si>
  <si>
    <t>Kölcsön paraméterei</t>
  </si>
  <si>
    <t>Kölcsön</t>
  </si>
  <si>
    <t>Vásárlási ár</t>
  </si>
  <si>
    <t>Önrész</t>
  </si>
  <si>
    <t>Évek</t>
  </si>
  <si>
    <t>Törlesztés az időszakban</t>
  </si>
  <si>
    <t>Éves kamatláb</t>
  </si>
  <si>
    <t>Részletek</t>
  </si>
  <si>
    <t>Plan</t>
  </si>
  <si>
    <t>Production</t>
  </si>
  <si>
    <t>Mercedes</t>
  </si>
  <si>
    <t>Audi</t>
  </si>
  <si>
    <t>BMW</t>
  </si>
  <si>
    <t>egy</t>
  </si>
  <si>
    <t>ketto</t>
  </si>
  <si>
    <t>harom</t>
  </si>
  <si>
    <t>Terv</t>
  </si>
  <si>
    <t>Gyártás</t>
  </si>
  <si>
    <t>ARO</t>
  </si>
  <si>
    <t>SVY-048</t>
  </si>
  <si>
    <t>Johnny</t>
  </si>
  <si>
    <t>Veszprém</t>
  </si>
  <si>
    <t>DT</t>
  </si>
  <si>
    <t>KD</t>
  </si>
  <si>
    <t>YDJ-517</t>
  </si>
  <si>
    <t>Jack</t>
  </si>
  <si>
    <t>Borsod-Abaúj-Zemplén</t>
  </si>
  <si>
    <t>AF</t>
  </si>
  <si>
    <t>ÉM</t>
  </si>
  <si>
    <t>PEUGEOT</t>
  </si>
  <si>
    <t>RHU-823</t>
  </si>
  <si>
    <t>Baranya</t>
  </si>
  <si>
    <t>DD</t>
  </si>
  <si>
    <t>DVS-343</t>
  </si>
  <si>
    <t>Jász-Nagykun-Szolnok</t>
  </si>
  <si>
    <t>ÉA</t>
  </si>
  <si>
    <t>SEAT</t>
  </si>
  <si>
    <t>ZXO-621</t>
  </si>
  <si>
    <t>Vas</t>
  </si>
  <si>
    <t>NyD</t>
  </si>
  <si>
    <t>ODB-746</t>
  </si>
  <si>
    <t>Nógrád</t>
  </si>
  <si>
    <t>IBN-026</t>
  </si>
  <si>
    <t>Pest</t>
  </si>
  <si>
    <t>KM</t>
  </si>
  <si>
    <t>NISSAN</t>
  </si>
  <si>
    <t>DUD-501</t>
  </si>
  <si>
    <t>Bács-Kiskun</t>
  </si>
  <si>
    <t>DA</t>
  </si>
  <si>
    <t>FIAT</t>
  </si>
  <si>
    <t>GYQ-465</t>
  </si>
  <si>
    <t>Győr-Moson-Sopron</t>
  </si>
  <si>
    <t>RENAULT</t>
  </si>
  <si>
    <t>RPX-641</t>
  </si>
  <si>
    <t>Komárom-Esztergom</t>
  </si>
  <si>
    <t>MERCEDES</t>
  </si>
  <si>
    <t>OOJ-032</t>
  </si>
  <si>
    <t>XMW-858</t>
  </si>
  <si>
    <t>SUZUKI</t>
  </si>
  <si>
    <t>GZT-760</t>
  </si>
  <si>
    <t>Hajdú-Bihar</t>
  </si>
  <si>
    <t>MAZDA</t>
  </si>
  <si>
    <t>DSP-104</t>
  </si>
  <si>
    <t>Heves</t>
  </si>
  <si>
    <t>EWP-857</t>
  </si>
  <si>
    <t>Csongrád-Csanád</t>
  </si>
  <si>
    <t>FORD</t>
  </si>
  <si>
    <t>GRK-889</t>
  </si>
  <si>
    <t>LUR-313</t>
  </si>
  <si>
    <t>Somogy</t>
  </si>
  <si>
    <t>SIQ-724</t>
  </si>
  <si>
    <t>OPEL</t>
  </si>
  <si>
    <t>BUC-723</t>
  </si>
  <si>
    <t>Szabolcs-Szatmár-Bereg</t>
  </si>
  <si>
    <t>IEJ-075</t>
  </si>
  <si>
    <t>ZWY-937</t>
  </si>
  <si>
    <t>SKODA</t>
  </si>
  <si>
    <t>CZU-531</t>
  </si>
  <si>
    <t>TOC-435</t>
  </si>
  <si>
    <t>ELL-912</t>
  </si>
  <si>
    <t>HLF-294</t>
  </si>
  <si>
    <t>QFI-942</t>
  </si>
  <si>
    <t>OKO-355</t>
  </si>
  <si>
    <t>WVH-606</t>
  </si>
  <si>
    <t>Budapest (főváros)</t>
  </si>
  <si>
    <t>ZUN-583</t>
  </si>
  <si>
    <t>ECB-762</t>
  </si>
  <si>
    <t>MIL-486</t>
  </si>
  <si>
    <t>YPF-709</t>
  </si>
  <si>
    <t>PZP-178</t>
  </si>
  <si>
    <t>LGU-355</t>
  </si>
  <si>
    <t>Tolna</t>
  </si>
  <si>
    <t>UDZ-749</t>
  </si>
  <si>
    <t>EXO-225</t>
  </si>
  <si>
    <t>Zala</t>
  </si>
  <si>
    <t>RMW-058</t>
  </si>
  <si>
    <t>GMA-032</t>
  </si>
  <si>
    <t>Fejér</t>
  </si>
  <si>
    <t>GQB-284</t>
  </si>
  <si>
    <t>BBR-665</t>
  </si>
  <si>
    <t>XJX-956</t>
  </si>
  <si>
    <t>PAK-062</t>
  </si>
  <si>
    <t>NHB-860</t>
  </si>
  <si>
    <t>YSE-185</t>
  </si>
  <si>
    <t>YKM-956</t>
  </si>
  <si>
    <t>VLR-980</t>
  </si>
  <si>
    <t>GUU-078</t>
  </si>
  <si>
    <t>UTL-799</t>
  </si>
  <si>
    <t>IPU-421</t>
  </si>
  <si>
    <t>BCQ-235</t>
  </si>
  <si>
    <t>VVA-887</t>
  </si>
  <si>
    <t>Békés</t>
  </si>
  <si>
    <t>QHQ-464</t>
  </si>
  <si>
    <t>VSB-219</t>
  </si>
  <si>
    <t>SRI-374</t>
  </si>
  <si>
    <t>NMT-238</t>
  </si>
  <si>
    <t>YGV-673</t>
  </si>
  <si>
    <t>MYQ-070</t>
  </si>
  <si>
    <t>BTN-527</t>
  </si>
  <si>
    <t>LOV-456</t>
  </si>
  <si>
    <t>LZR-304</t>
  </si>
  <si>
    <t>IWH-341</t>
  </si>
  <si>
    <t>MHR-813</t>
  </si>
  <si>
    <t>ZYP-345</t>
  </si>
  <si>
    <t>ZAN-440</t>
  </si>
  <si>
    <t>BTX-787</t>
  </si>
  <si>
    <t>UGY-376</t>
  </si>
  <si>
    <t>XRB-385</t>
  </si>
  <si>
    <t>TWQ-204</t>
  </si>
  <si>
    <t>OJD-546</t>
  </si>
  <si>
    <t>JWX-698</t>
  </si>
  <si>
    <t>AFJ-934</t>
  </si>
  <si>
    <t>IKT-577</t>
  </si>
  <si>
    <t>JEX-928</t>
  </si>
  <si>
    <t>ZYW-095</t>
  </si>
  <si>
    <t>PTK-079</t>
  </si>
  <si>
    <t>DBF-770</t>
  </si>
  <si>
    <t>ZCX-026</t>
  </si>
  <si>
    <t>JWS-209</t>
  </si>
  <si>
    <t>DLE-705</t>
  </si>
  <si>
    <t>ODF-681</t>
  </si>
  <si>
    <t>ZDM-991</t>
  </si>
  <si>
    <t>YZL-197</t>
  </si>
  <si>
    <t>BRG-267</t>
  </si>
  <si>
    <t>FEI-331</t>
  </si>
  <si>
    <t>TVI-552</t>
  </si>
  <si>
    <t>XAC-446</t>
  </si>
  <si>
    <t>UID-347</t>
  </si>
  <si>
    <t>RCP-924</t>
  </si>
  <si>
    <t>QLY-587</t>
  </si>
  <si>
    <t>OTZ-114</t>
  </si>
  <si>
    <t>GEM-730</t>
  </si>
  <si>
    <t>HSQ-098</t>
  </si>
  <si>
    <t>RIN-919</t>
  </si>
  <si>
    <t>YEI-996</t>
  </si>
  <si>
    <t>JNM-553</t>
  </si>
  <si>
    <t>YJQ-978</t>
  </si>
  <si>
    <t>OVH-700</t>
  </si>
  <si>
    <t>QBQ-993</t>
  </si>
  <si>
    <t>UJW-779</t>
  </si>
  <si>
    <t>XJS-575</t>
  </si>
  <si>
    <t>GSZ-167</t>
  </si>
  <si>
    <t>EZC-395</t>
  </si>
  <si>
    <t>AGD-537</t>
  </si>
  <si>
    <t>MDA-841</t>
  </si>
  <si>
    <t>UNP-718</t>
  </si>
  <si>
    <t>CED-248</t>
  </si>
  <si>
    <t>LCR-592</t>
  </si>
  <si>
    <t>QJX-773</t>
  </si>
  <si>
    <t>SXA-813</t>
  </si>
  <si>
    <t>JDM-112</t>
  </si>
  <si>
    <t>FHM-608</t>
  </si>
  <si>
    <t>RFQ-147</t>
  </si>
  <si>
    <t>WAY-159</t>
  </si>
  <si>
    <t>CWV-575</t>
  </si>
  <si>
    <t>DTI-212</t>
  </si>
  <si>
    <t>HAK-652</t>
  </si>
  <si>
    <t>PNO-282</t>
  </si>
  <si>
    <t>SYI-838</t>
  </si>
  <si>
    <t>PER-246</t>
  </si>
  <si>
    <t>UCC-400</t>
  </si>
  <si>
    <t>UFW-192</t>
  </si>
  <si>
    <t>JBA-121</t>
  </si>
  <si>
    <t>SHG-555</t>
  </si>
  <si>
    <t>KYH-812</t>
  </si>
  <si>
    <t>UVX-121</t>
  </si>
  <si>
    <t>FYX-069</t>
  </si>
  <si>
    <t>KQY-154</t>
  </si>
  <si>
    <t>BOI-849</t>
  </si>
  <si>
    <t>CIF-314</t>
  </si>
  <si>
    <t>SFQ-117</t>
  </si>
  <si>
    <t>UQS-013</t>
  </si>
  <si>
    <t>RIG-828</t>
  </si>
  <si>
    <t>RVQ-908</t>
  </si>
  <si>
    <t>AQJ-192</t>
  </si>
  <si>
    <t>HXK-599</t>
  </si>
  <si>
    <t>ZXN-417</t>
  </si>
  <si>
    <t>CRK-545</t>
  </si>
  <si>
    <t>QBQ-363</t>
  </si>
  <si>
    <t>RIZ-610</t>
  </si>
  <si>
    <t>MMZ-488</t>
  </si>
  <si>
    <t>HIK-091</t>
  </si>
  <si>
    <t>XLT-937</t>
  </si>
  <si>
    <t>CDC-328</t>
  </si>
  <si>
    <t>FMP-591</t>
  </si>
  <si>
    <t>BGV-608</t>
  </si>
  <si>
    <t>UVS-306</t>
  </si>
  <si>
    <t>HFK-923</t>
  </si>
  <si>
    <t>OFA-794</t>
  </si>
  <si>
    <t>FTP-898</t>
  </si>
  <si>
    <t>ZMY-291</t>
  </si>
  <si>
    <t>IYT-439</t>
  </si>
  <si>
    <t>BVA-181</t>
  </si>
  <si>
    <t>QZP-481</t>
  </si>
  <si>
    <t>ELD-082</t>
  </si>
  <si>
    <t>PDL-744</t>
  </si>
  <si>
    <t>EJR-563</t>
  </si>
  <si>
    <t>BRN-310</t>
  </si>
  <si>
    <t>NEL-612</t>
  </si>
  <si>
    <t>WLZ-645</t>
  </si>
  <si>
    <t>QJN-138</t>
  </si>
  <si>
    <t>GFC-435</t>
  </si>
  <si>
    <t>ELX-754</t>
  </si>
  <si>
    <t>GBF-939</t>
  </si>
  <si>
    <t>YHD-545</t>
  </si>
  <si>
    <t>QNG-841</t>
  </si>
  <si>
    <t>WEH-970</t>
  </si>
  <si>
    <t>WSX-213</t>
  </si>
  <si>
    <t>TNT-689</t>
  </si>
  <si>
    <t>SXQ-963</t>
  </si>
  <si>
    <t>SZF-150</t>
  </si>
  <si>
    <t>WHT-687</t>
  </si>
  <si>
    <t>ZTL-064</t>
  </si>
  <si>
    <t>BCN-307</t>
  </si>
  <si>
    <t>WRY-911</t>
  </si>
  <si>
    <t>EQG-949</t>
  </si>
  <si>
    <t>RBD-505</t>
  </si>
  <si>
    <t>BBR-942</t>
  </si>
  <si>
    <t>WOL-870</t>
  </si>
  <si>
    <t>BEX-864</t>
  </si>
  <si>
    <t>OBX-352</t>
  </si>
  <si>
    <t>YUG-374</t>
  </si>
  <si>
    <t>JJT-635</t>
  </si>
  <si>
    <t>GVU-364</t>
  </si>
  <si>
    <t>ZDY-872</t>
  </si>
  <si>
    <t>QOJ-611</t>
  </si>
  <si>
    <t>GCI-682</t>
  </si>
  <si>
    <t>HIW-077</t>
  </si>
  <si>
    <t>QOO-141</t>
  </si>
  <si>
    <t>LCF-040</t>
  </si>
  <si>
    <t>PYM-372</t>
  </si>
  <si>
    <t>EPL-815</t>
  </si>
  <si>
    <t>XHK-229</t>
  </si>
  <si>
    <t>YCN-745</t>
  </si>
  <si>
    <t>AAD-492</t>
  </si>
  <si>
    <t>ASB-971</t>
  </si>
  <si>
    <t>UGW-778</t>
  </si>
  <si>
    <t>BBI-818</t>
  </si>
  <si>
    <t>OLQ-083</t>
  </si>
  <si>
    <t>RMT-261</t>
  </si>
  <si>
    <t>CZN-197</t>
  </si>
  <si>
    <t>ZHT-363</t>
  </si>
  <si>
    <t>YCZ-906</t>
  </si>
  <si>
    <t>EXO-903</t>
  </si>
  <si>
    <t>QJR-762</t>
  </si>
  <si>
    <t>DUP-982</t>
  </si>
  <si>
    <t>UWS-370</t>
  </si>
  <si>
    <t>ZZH-948</t>
  </si>
  <si>
    <t>AZU-888</t>
  </si>
  <si>
    <t>QHQ-370</t>
  </si>
  <si>
    <t>JHF-786</t>
  </si>
  <si>
    <t>MEN-680</t>
  </si>
  <si>
    <t>NMH-694</t>
  </si>
  <si>
    <t>CHS-843</t>
  </si>
  <si>
    <t>MHG-535</t>
  </si>
  <si>
    <t>WIF-246</t>
  </si>
  <si>
    <t>IMA-645</t>
  </si>
  <si>
    <t>HPZ-613</t>
  </si>
  <si>
    <t>NPE-758</t>
  </si>
  <si>
    <t>SEU-088</t>
  </si>
  <si>
    <t>KKR-643</t>
  </si>
  <si>
    <t>FXA-781</t>
  </si>
  <si>
    <t>HYX-276</t>
  </si>
  <si>
    <t>YLS-793</t>
  </si>
  <si>
    <t>NTP-464</t>
  </si>
  <si>
    <t>GWX-201</t>
  </si>
  <si>
    <t>JTV-469</t>
  </si>
  <si>
    <t>UBH-167</t>
  </si>
  <si>
    <t>PRO-207</t>
  </si>
  <si>
    <t>FHI-761</t>
  </si>
  <si>
    <t>QVZ-885</t>
  </si>
  <si>
    <t>JPU-301</t>
  </si>
  <si>
    <t>XMX-370</t>
  </si>
  <si>
    <t>EQU-827</t>
  </si>
  <si>
    <t>JEU-433</t>
  </si>
  <si>
    <t>KIY-825</t>
  </si>
  <si>
    <t>APP-530</t>
  </si>
  <si>
    <t>JLA-004</t>
  </si>
  <si>
    <t>NZB-450</t>
  </si>
  <si>
    <t>SHT-966</t>
  </si>
  <si>
    <t>XXC-913</t>
  </si>
  <si>
    <t>TIJ-228</t>
  </si>
  <si>
    <t>ZRN-251</t>
  </si>
  <si>
    <t>DFR-178</t>
  </si>
  <si>
    <t>QWN-873</t>
  </si>
  <si>
    <t>ZEX-593</t>
  </si>
  <si>
    <t>TAH-190</t>
  </si>
  <si>
    <t>PFU-730</t>
  </si>
  <si>
    <t>WZK-351</t>
  </si>
  <si>
    <t>OKH-621</t>
  </si>
  <si>
    <t>QVX-177</t>
  </si>
  <si>
    <t>NOO-957</t>
  </si>
  <si>
    <t>UYA-526</t>
  </si>
  <si>
    <t>MPQ-325</t>
  </si>
  <si>
    <t>JKU-488</t>
  </si>
  <si>
    <t>XCY-019</t>
  </si>
  <si>
    <t>IXM-054</t>
  </si>
  <si>
    <t>PCP-718</t>
  </si>
  <si>
    <t>TZC-244</t>
  </si>
  <si>
    <t>FLZ-007</t>
  </si>
  <si>
    <t>PHP-175</t>
  </si>
  <si>
    <t>CWJ-023</t>
  </si>
  <si>
    <t>UWS-433</t>
  </si>
  <si>
    <t>PQP-302</t>
  </si>
  <si>
    <t>DDX-185</t>
  </si>
  <si>
    <t>LCZ-757</t>
  </si>
  <si>
    <t>BZN-413</t>
  </si>
  <si>
    <t>BKU-741</t>
  </si>
  <si>
    <t>TTA-021</t>
  </si>
  <si>
    <t>UGJ-535</t>
  </si>
  <si>
    <t>LWF-829</t>
  </si>
  <si>
    <t>KEW-629</t>
  </si>
  <si>
    <t>YNF-540</t>
  </si>
  <si>
    <t>ZWF-663</t>
  </si>
  <si>
    <t>OZR-750</t>
  </si>
  <si>
    <t>NHH-115</t>
  </si>
  <si>
    <t>IUA-203</t>
  </si>
  <si>
    <t>ZUA-461</t>
  </si>
  <si>
    <t>KNE-000</t>
  </si>
  <si>
    <t>MTG-090</t>
  </si>
  <si>
    <t>XYI-778</t>
  </si>
  <si>
    <t>SMR-265</t>
  </si>
  <si>
    <t>IIQ-737</t>
  </si>
  <si>
    <t>FLI-775</t>
  </si>
  <si>
    <t>PYX-236</t>
  </si>
  <si>
    <t>VQR-156</t>
  </si>
  <si>
    <t>DWO-641</t>
  </si>
  <si>
    <t>FOJ-260</t>
  </si>
  <si>
    <t>PSW-628</t>
  </si>
  <si>
    <t>AGN-599</t>
  </si>
  <si>
    <t>XRN-859</t>
  </si>
  <si>
    <t>ERR-852</t>
  </si>
  <si>
    <t>MPV-107</t>
  </si>
  <si>
    <t>YDA-532</t>
  </si>
  <si>
    <t>GAR-114</t>
  </si>
  <si>
    <t>BAP-308</t>
  </si>
  <si>
    <t>KPL-023</t>
  </si>
  <si>
    <t>OXU-402</t>
  </si>
  <si>
    <t>NFO-913</t>
  </si>
  <si>
    <t>HPK-987</t>
  </si>
  <si>
    <t>KJH-297</t>
  </si>
  <si>
    <t>SQV-639</t>
  </si>
  <si>
    <t>LLI-197</t>
  </si>
  <si>
    <t>QDH-352</t>
  </si>
  <si>
    <t>VSF-352</t>
  </si>
  <si>
    <t>UYQ-288</t>
  </si>
  <si>
    <t>LCE-411</t>
  </si>
  <si>
    <t>UVA-503</t>
  </si>
  <si>
    <t>HZR-404</t>
  </si>
  <si>
    <t>SBZ-975</t>
  </si>
  <si>
    <t>NWC-839</t>
  </si>
  <si>
    <t>KJF-988</t>
  </si>
  <si>
    <t>KTC-353</t>
  </si>
  <si>
    <t>HDB-168</t>
  </si>
  <si>
    <t>MDI-501</t>
  </si>
  <si>
    <t>TCF-884</t>
  </si>
  <si>
    <t>YVQ-752</t>
  </si>
  <si>
    <t>WYI-935</t>
  </si>
  <si>
    <t>IKN-344</t>
  </si>
  <si>
    <t>XDU-946</t>
  </si>
  <si>
    <t>UOZ-737</t>
  </si>
  <si>
    <t>NCC-434</t>
  </si>
  <si>
    <t>MJZ-157</t>
  </si>
  <si>
    <t>IFO-721</t>
  </si>
  <si>
    <t>FBZ-353</t>
  </si>
  <si>
    <t>XEH-340</t>
  </si>
  <si>
    <t>PFQ-627</t>
  </si>
  <si>
    <t>FTD-834</t>
  </si>
  <si>
    <t>FVG-127</t>
  </si>
  <si>
    <t>RCR-099</t>
  </si>
  <si>
    <t>JMD-379</t>
  </si>
  <si>
    <t>HUH-985</t>
  </si>
  <si>
    <t>UOD-191</t>
  </si>
  <si>
    <t>MYQ-560</t>
  </si>
  <si>
    <t>KGH-022</t>
  </si>
  <si>
    <t>NVT-311</t>
  </si>
  <si>
    <t>ZRS-110</t>
  </si>
  <si>
    <t>KAM-187</t>
  </si>
  <si>
    <t>SDR-896</t>
  </si>
  <si>
    <t>FDD-121</t>
  </si>
  <si>
    <t>SAC-232</t>
  </si>
  <si>
    <t>TAG-075</t>
  </si>
  <si>
    <t>VZP-103</t>
  </si>
  <si>
    <t>AIV-182</t>
  </si>
  <si>
    <t>OJL-239</t>
  </si>
  <si>
    <t>FYF-962</t>
  </si>
  <si>
    <t>PVS-539</t>
  </si>
  <si>
    <t>FUF-806</t>
  </si>
  <si>
    <t>RYF-719</t>
  </si>
  <si>
    <t>JWD-100</t>
  </si>
  <si>
    <t>LWK-725</t>
  </si>
  <si>
    <t>ZYX-565</t>
  </si>
  <si>
    <t>KCG-781</t>
  </si>
  <si>
    <t>WFP-707</t>
  </si>
  <si>
    <t>VUA-902</t>
  </si>
  <si>
    <t>PNU-129</t>
  </si>
  <si>
    <t>JAV-108</t>
  </si>
  <si>
    <t>PTW-574</t>
  </si>
  <si>
    <t>DEP-633</t>
  </si>
  <si>
    <t>XVV-228</t>
  </si>
  <si>
    <t>EOF-267</t>
  </si>
  <si>
    <t>RZJ-878</t>
  </si>
  <si>
    <t>NJR-614</t>
  </si>
  <si>
    <t>HHJ-106</t>
  </si>
  <si>
    <t>HQO-542</t>
  </si>
  <si>
    <t>UYD-899</t>
  </si>
  <si>
    <t>DXU-251</t>
  </si>
  <si>
    <t>JQX-937</t>
  </si>
  <si>
    <t>ODQ-309</t>
  </si>
  <si>
    <t>EJS-203</t>
  </si>
  <si>
    <t>LJL-042</t>
  </si>
  <si>
    <t>OCB-762</t>
  </si>
  <si>
    <t>ZRZ-645</t>
  </si>
  <si>
    <t>KZL-396</t>
  </si>
  <si>
    <t>EOD-413</t>
  </si>
  <si>
    <t>VZR-836</t>
  </si>
  <si>
    <t>BCQ-008</t>
  </si>
  <si>
    <t>OPD-363</t>
  </si>
  <si>
    <t>UME-142</t>
  </si>
  <si>
    <t>ZTS-136</t>
  </si>
  <si>
    <t>SHF-748</t>
  </si>
  <si>
    <t>GJL-594</t>
  </si>
  <si>
    <t>XRN-522</t>
  </si>
  <si>
    <t>VAM-153</t>
  </si>
  <si>
    <t>JWY-603</t>
  </si>
  <si>
    <t>PUR-640</t>
  </si>
  <si>
    <t>FOH-712</t>
  </si>
  <si>
    <t>GHK-698</t>
  </si>
  <si>
    <t>DHA-915</t>
  </si>
  <si>
    <t>DTJ-593</t>
  </si>
  <si>
    <t>YMV-969</t>
  </si>
  <si>
    <t>TCO-228</t>
  </si>
  <si>
    <t>LYV-399</t>
  </si>
  <si>
    <t>THJ-898</t>
  </si>
  <si>
    <t>XNY-999</t>
  </si>
  <si>
    <t>PUH-110</t>
  </si>
  <si>
    <t>JVO-716</t>
  </si>
  <si>
    <t>WBO-784</t>
  </si>
  <si>
    <t>ZAH-426</t>
  </si>
  <si>
    <t>PEY-393</t>
  </si>
  <si>
    <t>UYG-965</t>
  </si>
  <si>
    <t>ZOB-499</t>
  </si>
  <si>
    <t>DJO-297</t>
  </si>
  <si>
    <t>BJB-115</t>
  </si>
  <si>
    <t>BPC-664</t>
  </si>
  <si>
    <t>KOH-590</t>
  </si>
  <si>
    <t>JQR-486</t>
  </si>
  <si>
    <t>VMT-079</t>
  </si>
  <si>
    <t>YGL-133</t>
  </si>
  <si>
    <t>MSW-963</t>
  </si>
  <si>
    <t>KXL-201</t>
  </si>
  <si>
    <t>TTP-825</t>
  </si>
  <si>
    <t>AFH-302</t>
  </si>
  <si>
    <t>AAD-786</t>
  </si>
  <si>
    <t>CIS-329</t>
  </si>
  <si>
    <t>ZRS-588</t>
  </si>
  <si>
    <t>DQZ-151</t>
  </si>
  <si>
    <t>EYQ-676</t>
  </si>
  <si>
    <t>CMF-178</t>
  </si>
  <si>
    <t>XLB-051</t>
  </si>
  <si>
    <t>AIN-243</t>
  </si>
  <si>
    <t>PMC-435</t>
  </si>
  <si>
    <t>XPK-357</t>
  </si>
  <si>
    <t>NPI-491</t>
  </si>
  <si>
    <t>JNM-567</t>
  </si>
  <si>
    <t>EYN-497</t>
  </si>
  <si>
    <t>STO-967</t>
  </si>
  <si>
    <t>NPA-558</t>
  </si>
  <si>
    <t>EDO-342</t>
  </si>
  <si>
    <t>KHG-705</t>
  </si>
  <si>
    <t>DHX-036</t>
  </si>
  <si>
    <t>BDJ-340</t>
  </si>
  <si>
    <t>EPL-914</t>
  </si>
  <si>
    <t>NFO-316</t>
  </si>
  <si>
    <t>WBP-958</t>
  </si>
  <si>
    <t>VTK-186</t>
  </si>
  <si>
    <t>VGQ-377</t>
  </si>
  <si>
    <t>AOO-324</t>
  </si>
  <si>
    <t>OIE-139</t>
  </si>
  <si>
    <t>RMD-472</t>
  </si>
  <si>
    <t>WTK-609</t>
  </si>
  <si>
    <t>RUW-079</t>
  </si>
  <si>
    <t>APB-447</t>
  </si>
  <si>
    <t>EAF-028</t>
  </si>
  <si>
    <t>ANI-284</t>
  </si>
  <si>
    <t>DST-359</t>
  </si>
  <si>
    <t>WQT-560</t>
  </si>
  <si>
    <t>TIK-100</t>
  </si>
  <si>
    <t>QKA-277</t>
  </si>
  <si>
    <t>HLO-445</t>
  </si>
  <si>
    <t>LLG-110</t>
  </si>
  <si>
    <t>DVL-254</t>
  </si>
  <si>
    <t>DHS-386</t>
  </si>
  <si>
    <t>RWY-034</t>
  </si>
  <si>
    <t>RJS-283</t>
  </si>
  <si>
    <t>GVI-489</t>
  </si>
  <si>
    <t>QIW-332</t>
  </si>
  <si>
    <t>DLL-061</t>
  </si>
  <si>
    <t>RPX-748</t>
  </si>
  <si>
    <t>BUL-775</t>
  </si>
  <si>
    <t>RRY-726</t>
  </si>
  <si>
    <t>UJZ-873</t>
  </si>
  <si>
    <t>LGW-067</t>
  </si>
  <si>
    <t>HLP-529</t>
  </si>
  <si>
    <t>VUB-857</t>
  </si>
  <si>
    <t>DXD-116</t>
  </si>
  <si>
    <t>SZI-439</t>
  </si>
  <si>
    <t>RKS-063</t>
  </si>
  <si>
    <t>TWK-730</t>
  </si>
  <si>
    <t>MPF-128</t>
  </si>
  <si>
    <t>ZPU-190</t>
  </si>
  <si>
    <t>ETN-241</t>
  </si>
  <si>
    <t>OBX-274</t>
  </si>
  <si>
    <t>DCS-552</t>
  </si>
  <si>
    <t>LIE-859</t>
  </si>
  <si>
    <t>RHB-479</t>
  </si>
  <si>
    <t>HJG-502</t>
  </si>
  <si>
    <t>KCN-278</t>
  </si>
  <si>
    <t>DKX-711</t>
  </si>
  <si>
    <t>JEI-964</t>
  </si>
  <si>
    <t>DWM-231</t>
  </si>
  <si>
    <t>IZJ-448</t>
  </si>
  <si>
    <t>BAX-210</t>
  </si>
  <si>
    <t>WZU-109</t>
  </si>
  <si>
    <t>SSQ-449</t>
  </si>
  <si>
    <t>SAN-614</t>
  </si>
  <si>
    <t>BRC-795</t>
  </si>
  <si>
    <t>VIC-519</t>
  </si>
  <si>
    <t>PAV-392</t>
  </si>
  <si>
    <t>BBF-206</t>
  </si>
  <si>
    <t>XCE-701</t>
  </si>
  <si>
    <t>URQ-649</t>
  </si>
  <si>
    <t>DZD-861</t>
  </si>
  <si>
    <t>KSN-805</t>
  </si>
  <si>
    <t>NUL-197</t>
  </si>
  <si>
    <t>NZZ-372</t>
  </si>
  <si>
    <t>ODI-486</t>
  </si>
  <si>
    <t>SXP-073</t>
  </si>
  <si>
    <t>XYN-232</t>
  </si>
  <si>
    <t>CYF-705</t>
  </si>
  <si>
    <t>RAZ-312</t>
  </si>
  <si>
    <t>MFL-314</t>
  </si>
  <si>
    <t>SFW-110</t>
  </si>
  <si>
    <t>WEJ-659</t>
  </si>
  <si>
    <t>HDP-453</t>
  </si>
  <si>
    <t>NAH-117</t>
  </si>
  <si>
    <t>PDR-700</t>
  </si>
  <si>
    <t>CZB-267</t>
  </si>
  <si>
    <t>YJY-816</t>
  </si>
  <si>
    <t>TJX-108</t>
  </si>
  <si>
    <t>NYX-951</t>
  </si>
  <si>
    <t>HTG-016</t>
  </si>
  <si>
    <t>UOJ-291</t>
  </si>
  <si>
    <t>UTA-073</t>
  </si>
  <si>
    <t>EFY-683</t>
  </si>
  <si>
    <t>TWR-718</t>
  </si>
  <si>
    <t>ZBR-929</t>
  </si>
  <si>
    <t>TIY-360</t>
  </si>
  <si>
    <t>DVJ-866</t>
  </si>
  <si>
    <t>ZBR-255</t>
  </si>
  <si>
    <t>JHQ-520</t>
  </si>
  <si>
    <t>ZIZ-308</t>
  </si>
  <si>
    <t>QMI-539</t>
  </si>
  <si>
    <t>AXG-636</t>
  </si>
  <si>
    <t>YAJ-459</t>
  </si>
  <si>
    <t>YTP-954</t>
  </si>
  <si>
    <t>MVP-115</t>
  </si>
  <si>
    <t>CQG-766</t>
  </si>
  <si>
    <t>CWM-234</t>
  </si>
  <si>
    <t>GNA-098</t>
  </si>
  <si>
    <t>ANM-428</t>
  </si>
  <si>
    <t>DMV-051</t>
  </si>
  <si>
    <t>DSE-323</t>
  </si>
  <si>
    <t>MTY-200</t>
  </si>
  <si>
    <t>MYS-280</t>
  </si>
  <si>
    <t>IGO-784</t>
  </si>
  <si>
    <t>TMJ-153</t>
  </si>
  <si>
    <t>DBZ-144</t>
  </si>
  <si>
    <t>HHK-075</t>
  </si>
  <si>
    <t>BWU-390</t>
  </si>
  <si>
    <t>DMY-833</t>
  </si>
  <si>
    <t>YDJ-130</t>
  </si>
  <si>
    <t>XES-131</t>
  </si>
  <si>
    <t>CGB-406</t>
  </si>
  <si>
    <t>BYK-361</t>
  </si>
  <si>
    <t>TKY-008</t>
  </si>
  <si>
    <t>ZWN-043</t>
  </si>
  <si>
    <t>TMO-840</t>
  </si>
  <si>
    <t>OEQ-626</t>
  </si>
  <si>
    <t>LQR-575</t>
  </si>
  <si>
    <t>OGQ-918</t>
  </si>
  <si>
    <t>DMU-266</t>
  </si>
  <si>
    <t>ZCO-915</t>
  </si>
  <si>
    <t>SAF-555</t>
  </si>
  <si>
    <t>YPX-649</t>
  </si>
  <si>
    <t>ERM-149</t>
  </si>
  <si>
    <t>TAK-988</t>
  </si>
  <si>
    <t>GWE-393</t>
  </si>
  <si>
    <t>ZCO-082</t>
  </si>
  <si>
    <t>TIA-257</t>
  </si>
  <si>
    <t>YFM-322</t>
  </si>
  <si>
    <t>LYT-087</t>
  </si>
  <si>
    <t>CUQ-776</t>
  </si>
  <si>
    <t>FJP-628</t>
  </si>
  <si>
    <t>DFN-412</t>
  </si>
  <si>
    <t>HGP-591</t>
  </si>
  <si>
    <t>DKF-729</t>
  </si>
  <si>
    <t>HDM-321</t>
  </si>
  <si>
    <t>EWI-211</t>
  </si>
  <si>
    <t>DEJ-999</t>
  </si>
  <si>
    <t>ZDJ-153</t>
  </si>
  <si>
    <t>ACH-004</t>
  </si>
  <si>
    <t>GWA-597</t>
  </si>
  <si>
    <t>HHO-510</t>
  </si>
  <si>
    <t>HML-102</t>
  </si>
  <si>
    <t>PCN-417</t>
  </si>
  <si>
    <t>QNX-089</t>
  </si>
  <si>
    <t>YEU-123</t>
  </si>
  <si>
    <t>OMS-719</t>
  </si>
  <si>
    <t>TEQ-867</t>
  </si>
  <si>
    <t>YCD-666</t>
  </si>
  <si>
    <t>DIM-702</t>
  </si>
  <si>
    <t>MFI-011</t>
  </si>
  <si>
    <t>AUK-615</t>
  </si>
  <si>
    <t>AKL-305</t>
  </si>
  <si>
    <t>RHI-173</t>
  </si>
  <si>
    <t>HRR-701</t>
  </si>
  <si>
    <t>NGA-770</t>
  </si>
  <si>
    <t>MWV-210</t>
  </si>
  <si>
    <t>HKZ-050</t>
  </si>
  <si>
    <t>XNM-661</t>
  </si>
  <si>
    <t>BON-289</t>
  </si>
  <si>
    <t>CVC-987</t>
  </si>
  <si>
    <t>KCP-638</t>
  </si>
  <si>
    <t>KLH-727</t>
  </si>
  <si>
    <t>SXK-539</t>
  </si>
  <si>
    <t>IXZ-702</t>
  </si>
  <si>
    <t>SCT-409</t>
  </si>
  <si>
    <t>KLJ-832</t>
  </si>
  <si>
    <t>VXF-609</t>
  </si>
  <si>
    <t>IDB-860</t>
  </si>
  <si>
    <t>LBP-123</t>
  </si>
  <si>
    <t>TZE-859</t>
  </si>
  <si>
    <t>QAG-621</t>
  </si>
  <si>
    <t>ZWV-741</t>
  </si>
  <si>
    <t>FIP-958</t>
  </si>
  <si>
    <t>GJT-312</t>
  </si>
  <si>
    <t>GVG-359</t>
  </si>
  <si>
    <t>HDW-237</t>
  </si>
  <si>
    <t>CTL-856</t>
  </si>
  <si>
    <t>DWU-773</t>
  </si>
  <si>
    <t>FQL-747</t>
  </si>
  <si>
    <t>IDB-268</t>
  </si>
  <si>
    <t>JOY-874</t>
  </si>
  <si>
    <t>FVY-035</t>
  </si>
  <si>
    <t>LHC-422</t>
  </si>
  <si>
    <t>DXU-010</t>
  </si>
  <si>
    <t>QAG-086</t>
  </si>
  <si>
    <t>UDX-339</t>
  </si>
  <si>
    <t>KOD-956</t>
  </si>
  <si>
    <t>DNG-297</t>
  </si>
  <si>
    <t>MYX-850</t>
  </si>
  <si>
    <t>PDQ-395</t>
  </si>
  <si>
    <t>TKJ-077</t>
  </si>
  <si>
    <t>HBJ-729</t>
  </si>
  <si>
    <t>TFF-026</t>
  </si>
  <si>
    <t>NRM-700</t>
  </si>
  <si>
    <t>DGP-457</t>
  </si>
  <si>
    <t>UDE-103</t>
  </si>
  <si>
    <t>XOM-718</t>
  </si>
  <si>
    <t>KJE-593</t>
  </si>
  <si>
    <t>DDV-209</t>
  </si>
  <si>
    <t>JJI-343</t>
  </si>
  <si>
    <t>PGS-642</t>
  </si>
  <si>
    <t>GLO-718</t>
  </si>
  <si>
    <t>OGC-884</t>
  </si>
  <si>
    <t>RJF-988</t>
  </si>
  <si>
    <t>MSZ-313</t>
  </si>
  <si>
    <t>TNV-049</t>
  </si>
  <si>
    <t>RTW-855</t>
  </si>
  <si>
    <t>CIX-644</t>
  </si>
  <si>
    <t>NEI-668</t>
  </si>
  <si>
    <t>EOA-891</t>
  </si>
  <si>
    <t>QVU-493</t>
  </si>
  <si>
    <t>ZUS-542</t>
  </si>
  <si>
    <t>DVW-651</t>
  </si>
  <si>
    <t>SEL-375</t>
  </si>
  <si>
    <t>WXY-456</t>
  </si>
  <si>
    <t>NPV-436</t>
  </si>
  <si>
    <t>CMJ-800</t>
  </si>
  <si>
    <t>JYS-832</t>
  </si>
  <si>
    <t>NHF-380</t>
  </si>
  <si>
    <t>ZLV-229</t>
  </si>
  <si>
    <t>RJF-266</t>
  </si>
  <si>
    <t>TYY-295</t>
  </si>
  <si>
    <t>UQX-338</t>
  </si>
  <si>
    <t>KCN-096</t>
  </si>
  <si>
    <t>FNV-097</t>
  </si>
  <si>
    <t>ZXV-435</t>
  </si>
  <si>
    <t>LVD-250</t>
  </si>
  <si>
    <t>LPN-647</t>
  </si>
  <si>
    <t>IBN-537</t>
  </si>
  <si>
    <t>HMO-527</t>
  </si>
  <si>
    <t>SVY-092</t>
  </si>
  <si>
    <t>XEL-131</t>
  </si>
  <si>
    <t>BIL-442</t>
  </si>
  <si>
    <t>WNO-411</t>
  </si>
  <si>
    <t>CDO-581</t>
  </si>
  <si>
    <t>HDJ-438</t>
  </si>
  <si>
    <t>AYR-227</t>
  </si>
  <si>
    <t>FRV-963</t>
  </si>
  <si>
    <t>HCL-357</t>
  </si>
  <si>
    <t>RGC-118</t>
  </si>
  <si>
    <t>LIZ-826</t>
  </si>
  <si>
    <t>WVA-179</t>
  </si>
  <si>
    <t>RVQ-478</t>
  </si>
  <si>
    <t>LPU-477</t>
  </si>
  <si>
    <t>JTP-278</t>
  </si>
  <si>
    <t>JME-790</t>
  </si>
  <si>
    <t>SLP-739</t>
  </si>
  <si>
    <t>DFH-838</t>
  </si>
  <si>
    <t>MUK-459</t>
  </si>
  <si>
    <t>CTJ-114</t>
  </si>
  <si>
    <t>CAE-289</t>
  </si>
  <si>
    <t>UEY-977</t>
  </si>
  <si>
    <t>DYY-169</t>
  </si>
  <si>
    <t>KHI-133</t>
  </si>
  <si>
    <t>FZG-495</t>
  </si>
  <si>
    <t>SEX-698</t>
  </si>
  <si>
    <t>OZS-477</t>
  </si>
  <si>
    <t>IOT-986</t>
  </si>
  <si>
    <t>YBU-145</t>
  </si>
  <si>
    <t>LVX-610</t>
  </si>
  <si>
    <t>EXQ-139</t>
  </si>
  <si>
    <t>KSF-627</t>
  </si>
  <si>
    <t>MAL-987</t>
  </si>
  <si>
    <t>BLU-886</t>
  </si>
  <si>
    <t>PZP-305</t>
  </si>
  <si>
    <t>IKQ-403</t>
  </si>
  <si>
    <t>EXO-843</t>
  </si>
  <si>
    <t>PYY-917</t>
  </si>
  <si>
    <t>ROV-172</t>
  </si>
  <si>
    <t>NNJ-802</t>
  </si>
  <si>
    <t>HDI-736</t>
  </si>
  <si>
    <t>ZAK-410</t>
  </si>
  <si>
    <t>SKO-854</t>
  </si>
  <si>
    <t>UAZ-412</t>
  </si>
  <si>
    <t>KYM-158</t>
  </si>
  <si>
    <t>XEO-205</t>
  </si>
  <si>
    <t>CBD-247</t>
  </si>
  <si>
    <t>FSO-843</t>
  </si>
  <si>
    <t>NPX-293</t>
  </si>
  <si>
    <t>AJE-137</t>
  </si>
  <si>
    <t>KCV-643</t>
  </si>
  <si>
    <t>HRW-351</t>
  </si>
  <si>
    <t>NPH-358</t>
  </si>
  <si>
    <t>XNL-920</t>
  </si>
  <si>
    <t>TPY-408</t>
  </si>
  <si>
    <t>OXJ-187</t>
  </si>
  <si>
    <t>XAM-080</t>
  </si>
  <si>
    <t>BCQ-673</t>
  </si>
  <si>
    <t>BML-182</t>
  </si>
  <si>
    <t>GHU-769</t>
  </si>
  <si>
    <t>FIQ-592</t>
  </si>
  <si>
    <t>WAX-796</t>
  </si>
  <si>
    <t>UFK-250</t>
  </si>
  <si>
    <t>NQY-257</t>
  </si>
  <si>
    <t>YPZ-213</t>
  </si>
  <si>
    <t>NSV-238</t>
  </si>
  <si>
    <t>XHD-490</t>
  </si>
  <si>
    <t>CBP-430</t>
  </si>
  <si>
    <t>JYS-118</t>
  </si>
  <si>
    <t>VVB-852</t>
  </si>
  <si>
    <t>TOJ-374</t>
  </si>
  <si>
    <t>UOR-428</t>
  </si>
  <si>
    <t>ADY-379</t>
  </si>
  <si>
    <t>CCT-852</t>
  </si>
  <si>
    <t>BQX-102</t>
  </si>
  <si>
    <t>AGL-369</t>
  </si>
  <si>
    <t>EHK-094</t>
  </si>
  <si>
    <t>TKI-111</t>
  </si>
  <si>
    <t>WVH-266</t>
  </si>
  <si>
    <t>MRQ-424</t>
  </si>
  <si>
    <t>CKX-797</t>
  </si>
  <si>
    <t>TSA-453</t>
  </si>
  <si>
    <t>ZFC-471</t>
  </si>
  <si>
    <t>JEX-187</t>
  </si>
  <si>
    <t>NSJ-034</t>
  </si>
  <si>
    <t>AVH-115</t>
  </si>
  <si>
    <t>UDZ-943</t>
  </si>
  <si>
    <t>ASM-416</t>
  </si>
  <si>
    <t>FWJ-768</t>
  </si>
  <si>
    <t>LYQ-818</t>
  </si>
  <si>
    <t>DNH-788</t>
  </si>
  <si>
    <t>JQM-309</t>
  </si>
  <si>
    <t>ZGX-107</t>
  </si>
  <si>
    <t>NQP-774</t>
  </si>
  <si>
    <t>NLP-490</t>
  </si>
  <si>
    <t>GEE-875</t>
  </si>
  <si>
    <t>UDH-701</t>
  </si>
  <si>
    <t>NPV-513</t>
  </si>
  <si>
    <t>YRY-421</t>
  </si>
  <si>
    <t>QBB-920</t>
  </si>
  <si>
    <t>DXZ-426</t>
  </si>
  <si>
    <t>QRB-639</t>
  </si>
  <si>
    <t>WHJ-342</t>
  </si>
  <si>
    <t>AYL-092</t>
  </si>
  <si>
    <t>PHL-339</t>
  </si>
  <si>
    <t>KBQ-983</t>
  </si>
  <si>
    <t>QFB-988</t>
  </si>
  <si>
    <t>LSU-269</t>
  </si>
  <si>
    <t>FYE-706</t>
  </si>
  <si>
    <t>KJG-628</t>
  </si>
  <si>
    <t>UTK-019</t>
  </si>
  <si>
    <t>EXK-445</t>
  </si>
  <si>
    <t>YRX-533</t>
  </si>
  <si>
    <t>NOC-034</t>
  </si>
  <si>
    <t>LBA-113</t>
  </si>
  <si>
    <t>DOL-853</t>
  </si>
  <si>
    <t>XXA-047</t>
  </si>
  <si>
    <t>AZO-185</t>
  </si>
  <si>
    <t>JTD-786</t>
  </si>
  <si>
    <t>PJI-563</t>
  </si>
  <si>
    <t>SEX-790</t>
  </si>
  <si>
    <t>OSP-391</t>
  </si>
  <si>
    <t>WJC-731</t>
  </si>
  <si>
    <t>SCH-223</t>
  </si>
  <si>
    <t>SBY-001</t>
  </si>
  <si>
    <t>ELU-349</t>
  </si>
  <si>
    <t>EFP-974</t>
  </si>
  <si>
    <t>ZCQ-642</t>
  </si>
  <si>
    <t>BSM-584</t>
  </si>
  <si>
    <t>WQV-689</t>
  </si>
  <si>
    <t>MNP-460</t>
  </si>
  <si>
    <t>ANS-041</t>
  </si>
  <si>
    <t>SJQ-203</t>
  </si>
  <si>
    <t>UFZ-918</t>
  </si>
  <si>
    <t>DEM-065</t>
  </si>
  <si>
    <t>TEY-605</t>
  </si>
  <si>
    <t>UPW-293</t>
  </si>
  <si>
    <t>San Marino</t>
  </si>
  <si>
    <t>WESTERN EUROPE</t>
  </si>
  <si>
    <t>Mastercard</t>
  </si>
  <si>
    <t>Ukraine</t>
  </si>
  <si>
    <t>EASTERN EUROPE</t>
  </si>
  <si>
    <t>Switch</t>
  </si>
  <si>
    <t>Estonia</t>
  </si>
  <si>
    <t>BALTICS</t>
  </si>
  <si>
    <t>Visa</t>
  </si>
  <si>
    <t>Hungary</t>
  </si>
  <si>
    <t>American Express</t>
  </si>
  <si>
    <t>Luxembourg</t>
  </si>
  <si>
    <t>Italy</t>
  </si>
  <si>
    <t>Monaco</t>
  </si>
  <si>
    <t>Netherlands</t>
  </si>
  <si>
    <t>France</t>
  </si>
  <si>
    <t>Store Card</t>
  </si>
  <si>
    <t>Cyprus</t>
  </si>
  <si>
    <t>NEAR EAST</t>
  </si>
  <si>
    <t>Switzerland</t>
  </si>
  <si>
    <t>Germany</t>
  </si>
  <si>
    <t>Andorra</t>
  </si>
  <si>
    <t>Slovenia</t>
  </si>
  <si>
    <t>Bulgaria</t>
  </si>
  <si>
    <t>Iceland</t>
  </si>
  <si>
    <t>Slovakia</t>
  </si>
  <si>
    <t>Bosnia and Herzegovina</t>
  </si>
  <si>
    <t>Malta</t>
  </si>
  <si>
    <t>Romania</t>
  </si>
  <si>
    <t>Turkey</t>
  </si>
  <si>
    <t>Liechtenstein</t>
  </si>
  <si>
    <t>Montenegro</t>
  </si>
  <si>
    <t>Gibraltar</t>
  </si>
  <si>
    <t>Albania</t>
  </si>
  <si>
    <t>Norway</t>
  </si>
  <si>
    <t>Kosovo</t>
  </si>
  <si>
    <t>United Kingdom</t>
  </si>
  <si>
    <t>Austria</t>
  </si>
  <si>
    <t>Sweden</t>
  </si>
  <si>
    <t>Portugal</t>
  </si>
  <si>
    <t>Latvia</t>
  </si>
  <si>
    <t>Finland</t>
  </si>
  <si>
    <t>Serbia</t>
  </si>
  <si>
    <t>Belgium</t>
  </si>
  <si>
    <t>Poland</t>
  </si>
  <si>
    <t>Lithuania</t>
  </si>
  <si>
    <t>Denmark</t>
  </si>
  <si>
    <t>Czech Republic</t>
  </si>
  <si>
    <t>Croatia</t>
  </si>
  <si>
    <t>Greece</t>
  </si>
  <si>
    <t>Élettartam</t>
  </si>
  <si>
    <t>Demográfia</t>
  </si>
  <si>
    <t>Japán</t>
  </si>
  <si>
    <t>Spanyolország</t>
  </si>
  <si>
    <t>Brazília</t>
  </si>
  <si>
    <t>Írország</t>
  </si>
  <si>
    <t>Szül. ráta</t>
  </si>
  <si>
    <t>Vatican City</t>
  </si>
  <si>
    <t>Åland Islands (Finland)</t>
  </si>
  <si>
    <t>Gibraltar (UK)</t>
  </si>
  <si>
    <t>Faroe Islands (Denmark)</t>
  </si>
  <si>
    <t>Guernsey (UK)</t>
  </si>
  <si>
    <t>Isle of Man (UK)</t>
  </si>
  <si>
    <t>Jersey (UK)</t>
  </si>
  <si>
    <t>North Macedonia</t>
  </si>
  <si>
    <t>Moldova</t>
  </si>
  <si>
    <t>Armenia</t>
  </si>
  <si>
    <t>Georgia</t>
  </si>
  <si>
    <t>Belarus</t>
  </si>
  <si>
    <t>Azerbaijan</t>
  </si>
  <si>
    <t>Kicsi</t>
  </si>
  <si>
    <t>Közepes</t>
  </si>
  <si>
    <t>Nagy</t>
  </si>
  <si>
    <t>Határok</t>
  </si>
  <si>
    <t>Kategória</t>
  </si>
  <si>
    <t>Ország</t>
  </si>
  <si>
    <t>Népesség</t>
  </si>
  <si>
    <t>&lt;TICKER&gt;</t>
  </si>
  <si>
    <t>date</t>
  </si>
  <si>
    <t>&lt;VOL&gt;</t>
  </si>
  <si>
    <t>open</t>
  </si>
  <si>
    <t>high</t>
  </si>
  <si>
    <t>low</t>
  </si>
  <si>
    <t>close</t>
  </si>
  <si>
    <t>EURGBP</t>
  </si>
  <si>
    <t>Megye</t>
  </si>
  <si>
    <t>Székhely</t>
  </si>
  <si>
    <t>Országrész</t>
  </si>
  <si>
    <t>Régió</t>
  </si>
  <si>
    <t>Terület</t>
  </si>
  <si>
    <t>Népsűrűség</t>
  </si>
  <si>
    <t>–</t>
  </si>
  <si>
    <t>Székesfehérvár</t>
  </si>
  <si>
    <t>Nyíregyháza</t>
  </si>
  <si>
    <t>Eger</t>
  </si>
  <si>
    <t>Szombathely</t>
  </si>
  <si>
    <t>Salgótarján</t>
  </si>
  <si>
    <t>Szolnok</t>
  </si>
  <si>
    <t>Békéscsaba</t>
  </si>
  <si>
    <t>Szekszárd</t>
  </si>
  <si>
    <t>Kaposvár</t>
  </si>
  <si>
    <t>https://hu.wikipedia.org/wiki/Magyarorsz%C3%A1g_megy%C3%A9i</t>
  </si>
  <si>
    <t>Geography</t>
  </si>
  <si>
    <t>TÍPUS</t>
  </si>
  <si>
    <t>SZÍN</t>
  </si>
  <si>
    <t>DAEWOO</t>
  </si>
  <si>
    <t>KIA</t>
  </si>
  <si>
    <t>Átlag</t>
  </si>
  <si>
    <t>Jó</t>
  </si>
  <si>
    <t>Rossz</t>
  </si>
  <si>
    <t>Ár</t>
  </si>
  <si>
    <t>Minőség</t>
  </si>
  <si>
    <t>Választás</t>
  </si>
  <si>
    <t>Hangulat</t>
  </si>
  <si>
    <t>Szolgáltatás</t>
  </si>
  <si>
    <t>Ügyfél 1</t>
  </si>
  <si>
    <t>Ügyfél 2</t>
  </si>
  <si>
    <t>Ügyfél 3</t>
  </si>
  <si>
    <t>Ügyfél 4</t>
  </si>
  <si>
    <t>Ügyfél 5</t>
  </si>
  <si>
    <t>Ügyfél</t>
  </si>
  <si>
    <t>Típus</t>
  </si>
  <si>
    <t>Szín</t>
  </si>
  <si>
    <t>Narancssárga</t>
  </si>
  <si>
    <t>Piros</t>
  </si>
  <si>
    <t>Lila</t>
  </si>
  <si>
    <t>Kék</t>
  </si>
  <si>
    <t>Zöld</t>
  </si>
  <si>
    <t>Összeg / Ár</t>
  </si>
  <si>
    <t>Fekete</t>
  </si>
  <si>
    <t>Használt/Új</t>
  </si>
  <si>
    <t>Használt</t>
  </si>
  <si>
    <t>Új</t>
  </si>
  <si>
    <t>Barna</t>
  </si>
  <si>
    <t>Azonosító</t>
  </si>
  <si>
    <t>Életkor</t>
  </si>
  <si>
    <t>Fiúk</t>
  </si>
  <si>
    <t>Lányok</t>
  </si>
  <si>
    <t>Kezdet</t>
  </si>
  <si>
    <t>Záró állapot</t>
  </si>
  <si>
    <t>1. negyedév</t>
  </si>
  <si>
    <t>Levonva a kiadásokat</t>
  </si>
  <si>
    <t>Levonva az adót</t>
  </si>
  <si>
    <t>Levonva az osztalékot</t>
  </si>
  <si>
    <t>Térköz</t>
  </si>
  <si>
    <t>Érték</t>
  </si>
  <si>
    <t>Adatok</t>
  </si>
  <si>
    <t>Rendszám</t>
  </si>
  <si>
    <t>Dátum</t>
  </si>
  <si>
    <t>Fogyasztás</t>
  </si>
  <si>
    <t>Kereskedő</t>
  </si>
  <si>
    <t>Regió</t>
  </si>
  <si>
    <t>fekete</t>
  </si>
  <si>
    <t>zöld</t>
  </si>
  <si>
    <t>fehér</t>
  </si>
  <si>
    <t>lila</t>
  </si>
  <si>
    <t>kék</t>
  </si>
  <si>
    <t>Fizetési mód</t>
  </si>
  <si>
    <t>Mennyiség</t>
  </si>
  <si>
    <t>Nem</t>
  </si>
  <si>
    <t>Házas/Egyedülálló</t>
  </si>
  <si>
    <t>Egyedülálló</t>
  </si>
  <si>
    <t>Házas</t>
  </si>
  <si>
    <t>piros</t>
  </si>
  <si>
    <t>Férfi</t>
  </si>
  <si>
    <t>Nő</t>
  </si>
  <si>
    <t>Ez a munkalap védett, de az űrlapvezérlők működnek és a sárga cellákba is tudtok gépelni!</t>
  </si>
  <si>
    <t>Ez a munkalap védett, de a sárga cellákba tudtok gépelni.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</si>
</sst>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3" formatCode="_-* #,##0.00_-;\-* #,##0.00_-;_-* &quot;-&quot;??_-;_-@_-"/>
    <numFmt numFmtId="164" formatCode="&quot;Ft&quot;#,##0"/>
    <numFmt numFmtId="165" formatCode="&quot;Ft&quot;#,##0.00"/>
    <numFmt numFmtId="166" formatCode="#,##0_);[Red]\(#,##0\);&quot;nulla&quot;"/>
    <numFmt numFmtId="167" formatCode="0&quot;. zh&quot;"/>
    <numFmt numFmtId="168" formatCode="_-&quot;Ft&quot;* #,##0.00_-;\-&quot;Ft&quot;* #,##0.00_-;_-&quot;Ft&quot;* &quot;-&quot;??_-;_-@_-"/>
    <numFmt numFmtId="169" formatCode="_-&quot;Ft&quot;* #,##0_-;\-&quot;Ft&quot;* #,##0_-;_-&quot;Ft&quot;* &quot;-&quot;??_-;_-@_-"/>
    <numFmt numFmtId="170" formatCode="_-[$$-409]* #,##0.00_ ;_-[$$-409]* \-#,##0.00\ ;_-[$$-409]* &quot;-&quot;??_ ;_-@_ "/>
    <numFmt numFmtId="171" formatCode="_-[$$-409]* #,##0_ ;_-[$$-409]* \-#,##0\ ;_-[$$-409]* &quot;-&quot;??_ ;_-@_ "/>
    <numFmt numFmtId="172" formatCode="_-* #,##0\ [$Ft-40E]_-;\-* #,##0\ [$Ft-40E]_-;_-* &quot;-&quot;??\ [$Ft-40E]_-;_-@_-"/>
    <numFmt numFmtId="173" formatCode="[$$-409]#,##0.00"/>
    <numFmt numFmtId="174" formatCode="0.0%"/>
    <numFmt numFmtId="175" formatCode="_-* #,##0_-;\-* #,##0_-;_-* &quot;-&quot;??_-;_-@_-"/>
  </numFmts>
  <fonts count="5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color theme="0" tint="-4.9989318521683403E-2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indexed="63"/>
      <name val="Calibri"/>
      <family val="2"/>
    </font>
    <font>
      <sz val="11"/>
      <color indexed="16"/>
      <name val="Calibri"/>
      <family val="2"/>
      <scheme val="minor"/>
    </font>
    <font>
      <b/>
      <sz val="11"/>
      <color indexed="63"/>
      <name val="Calibri"/>
      <family val="2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b/>
      <u val="singleAccounting"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color indexed="52"/>
      <name val="Tahoma"/>
      <family val="2"/>
      <charset val="238"/>
    </font>
    <font>
      <b/>
      <sz val="9"/>
      <color indexed="57"/>
      <name val="Tahoma"/>
      <family val="2"/>
      <charset val="238"/>
    </font>
    <font>
      <b/>
      <sz val="9"/>
      <color indexed="48"/>
      <name val="Tahoma"/>
      <family val="2"/>
      <charset val="238"/>
    </font>
    <font>
      <sz val="8"/>
      <color indexed="52"/>
      <name val="Tahoma"/>
      <family val="2"/>
      <charset val="238"/>
    </font>
    <font>
      <sz val="8"/>
      <name val="Tahoma"/>
      <family val="2"/>
      <charset val="238"/>
    </font>
    <font>
      <sz val="8"/>
      <color indexed="57"/>
      <name val="Tahoma"/>
      <family val="2"/>
      <charset val="238"/>
    </font>
    <font>
      <sz val="8"/>
      <color indexed="48"/>
      <name val="Tahoma"/>
      <family val="2"/>
      <charset val="238"/>
    </font>
    <font>
      <u/>
      <sz val="10"/>
      <color theme="10"/>
      <name val="Tahoma"/>
      <family val="2"/>
      <charset val="238"/>
    </font>
    <font>
      <sz val="9"/>
      <color indexed="23"/>
      <name val="Tahoma"/>
      <family val="2"/>
      <charset val="238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MT"/>
      <family val="2"/>
    </font>
    <font>
      <b/>
      <sz val="10"/>
      <name val="Arial MT"/>
    </font>
    <font>
      <sz val="10"/>
      <name val="Arial"/>
      <family val="2"/>
    </font>
    <font>
      <sz val="10"/>
      <color rgb="FFC00000"/>
      <name val="Arial MT"/>
      <family val="2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0"/>
      <name val="Arial MT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Arial"/>
      <family val="2"/>
    </font>
    <font>
      <sz val="8"/>
      <color rgb="FF000000"/>
      <name val="Segoe UI"/>
      <family val="2"/>
    </font>
    <font>
      <b/>
      <sz val="14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23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1"/>
      </top>
      <bottom style="thin">
        <color theme="4" tint="0.39997558519241921"/>
      </bottom>
      <diagonal/>
    </border>
    <border>
      <left/>
      <right/>
      <top style="thin">
        <color theme="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1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8" fillId="2" borderId="1" applyNumberFormat="0" applyAlignment="0" applyProtection="0"/>
    <xf numFmtId="9" fontId="13" fillId="0" borderId="0" applyFont="0" applyFill="0" applyBorder="0" applyAlignment="0" applyProtection="0"/>
    <xf numFmtId="0" fontId="14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0" borderId="0"/>
    <xf numFmtId="0" fontId="20" fillId="0" borderId="0"/>
    <xf numFmtId="0" fontId="29" fillId="0" borderId="0" applyNumberFormat="0" applyFill="0" applyBorder="0" applyAlignment="0" applyProtection="0"/>
    <xf numFmtId="0" fontId="32" fillId="0" borderId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5" fillId="0" borderId="0"/>
    <xf numFmtId="43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307">
    <xf numFmtId="0" fontId="0" fillId="0" borderId="0" xfId="0"/>
    <xf numFmtId="0" fontId="1" fillId="0" borderId="0" xfId="1"/>
    <xf numFmtId="0" fontId="2" fillId="0" borderId="0" xfId="1" applyFont="1"/>
    <xf numFmtId="0" fontId="3" fillId="3" borderId="2" xfId="1" applyFont="1" applyFill="1" applyBorder="1"/>
    <xf numFmtId="0" fontId="1" fillId="3" borderId="3" xfId="1" applyFill="1" applyBorder="1"/>
    <xf numFmtId="0" fontId="1" fillId="3" borderId="5" xfId="1" applyFill="1" applyBorder="1" applyAlignment="1">
      <alignment wrapText="1"/>
    </xf>
    <xf numFmtId="0" fontId="1" fillId="3" borderId="6" xfId="1" applyFill="1" applyBorder="1" applyAlignment="1">
      <alignment wrapText="1"/>
    </xf>
    <xf numFmtId="0" fontId="1" fillId="4" borderId="5" xfId="1" applyFill="1" applyBorder="1" applyAlignment="1">
      <alignment horizontal="center" wrapText="1"/>
    </xf>
    <xf numFmtId="0" fontId="1" fillId="4" borderId="7" xfId="1" applyFill="1" applyBorder="1" applyAlignment="1">
      <alignment horizontal="center" wrapText="1"/>
    </xf>
    <xf numFmtId="0" fontId="1" fillId="5" borderId="5" xfId="1" applyFill="1" applyBorder="1" applyAlignment="1">
      <alignment horizontal="center" wrapText="1"/>
    </xf>
    <xf numFmtId="0" fontId="1" fillId="5" borderId="7" xfId="1" applyFill="1" applyBorder="1" applyAlignment="1">
      <alignment horizontal="center" wrapText="1"/>
    </xf>
    <xf numFmtId="0" fontId="1" fillId="6" borderId="5" xfId="1" applyFill="1" applyBorder="1" applyAlignment="1">
      <alignment horizontal="center" wrapText="1"/>
    </xf>
    <xf numFmtId="0" fontId="1" fillId="6" borderId="7" xfId="1" applyFill="1" applyBorder="1" applyAlignment="1">
      <alignment horizontal="center" wrapText="1"/>
    </xf>
    <xf numFmtId="0" fontId="1" fillId="3" borderId="8" xfId="1" applyFill="1" applyBorder="1"/>
    <xf numFmtId="0" fontId="1" fillId="3" borderId="9" xfId="1" applyFill="1" applyBorder="1"/>
    <xf numFmtId="164" fontId="1" fillId="4" borderId="8" xfId="1" applyNumberFormat="1" applyFill="1" applyBorder="1" applyAlignment="1">
      <alignment horizontal="center"/>
    </xf>
    <xf numFmtId="10" fontId="0" fillId="4" borderId="10" xfId="2" applyNumberFormat="1" applyFont="1" applyFill="1" applyBorder="1" applyAlignment="1">
      <alignment horizontal="center"/>
    </xf>
    <xf numFmtId="164" fontId="1" fillId="5" borderId="8" xfId="1" applyNumberFormat="1" applyFill="1" applyBorder="1" applyAlignment="1">
      <alignment horizontal="center"/>
    </xf>
    <xf numFmtId="9" fontId="0" fillId="5" borderId="10" xfId="2" applyFont="1" applyFill="1" applyBorder="1" applyAlignment="1">
      <alignment horizontal="center"/>
    </xf>
    <xf numFmtId="3" fontId="1" fillId="6" borderId="8" xfId="1" applyNumberFormat="1" applyFill="1" applyBorder="1" applyAlignment="1">
      <alignment horizontal="center"/>
    </xf>
    <xf numFmtId="3" fontId="1" fillId="6" borderId="10" xfId="1" applyNumberFormat="1" applyFill="1" applyBorder="1" applyAlignment="1">
      <alignment horizontal="center"/>
    </xf>
    <xf numFmtId="165" fontId="1" fillId="0" borderId="0" xfId="1" applyNumberFormat="1"/>
    <xf numFmtId="0" fontId="1" fillId="3" borderId="11" xfId="1" applyFill="1" applyBorder="1"/>
    <xf numFmtId="0" fontId="1" fillId="3" borderId="12" xfId="1" applyFill="1" applyBorder="1"/>
    <xf numFmtId="164" fontId="1" fillId="4" borderId="11" xfId="1" applyNumberFormat="1" applyFill="1" applyBorder="1" applyAlignment="1">
      <alignment horizontal="center"/>
    </xf>
    <xf numFmtId="10" fontId="0" fillId="4" borderId="13" xfId="2" applyNumberFormat="1" applyFont="1" applyFill="1" applyBorder="1" applyAlignment="1">
      <alignment horizontal="center"/>
    </xf>
    <xf numFmtId="164" fontId="1" fillId="5" borderId="11" xfId="1" applyNumberFormat="1" applyFill="1" applyBorder="1" applyAlignment="1">
      <alignment horizontal="center"/>
    </xf>
    <xf numFmtId="9" fontId="0" fillId="5" borderId="13" xfId="2" applyFont="1" applyFill="1" applyBorder="1" applyAlignment="1">
      <alignment horizontal="center"/>
    </xf>
    <xf numFmtId="3" fontId="1" fillId="6" borderId="11" xfId="1" applyNumberFormat="1" applyFill="1" applyBorder="1" applyAlignment="1">
      <alignment horizontal="center"/>
    </xf>
    <xf numFmtId="3" fontId="1" fillId="6" borderId="13" xfId="1" applyNumberFormat="1" applyFill="1" applyBorder="1" applyAlignment="1">
      <alignment horizontal="center"/>
    </xf>
    <xf numFmtId="0" fontId="1" fillId="3" borderId="14" xfId="1" applyFill="1" applyBorder="1"/>
    <xf numFmtId="0" fontId="1" fillId="3" borderId="15" xfId="1" applyFill="1" applyBorder="1"/>
    <xf numFmtId="164" fontId="1" fillId="4" borderId="14" xfId="1" applyNumberFormat="1" applyFill="1" applyBorder="1" applyAlignment="1">
      <alignment horizontal="center"/>
    </xf>
    <xf numFmtId="10" fontId="0" fillId="4" borderId="16" xfId="2" applyNumberFormat="1" applyFont="1" applyFill="1" applyBorder="1" applyAlignment="1">
      <alignment horizontal="center"/>
    </xf>
    <xf numFmtId="164" fontId="1" fillId="5" borderId="14" xfId="1" applyNumberFormat="1" applyFill="1" applyBorder="1" applyAlignment="1">
      <alignment horizontal="center"/>
    </xf>
    <xf numFmtId="9" fontId="0" fillId="5" borderId="16" xfId="2" applyFont="1" applyFill="1" applyBorder="1" applyAlignment="1">
      <alignment horizontal="center"/>
    </xf>
    <xf numFmtId="3" fontId="1" fillId="6" borderId="14" xfId="1" applyNumberFormat="1" applyFill="1" applyBorder="1" applyAlignment="1">
      <alignment horizontal="center"/>
    </xf>
    <xf numFmtId="3" fontId="1" fillId="6" borderId="16" xfId="1" applyNumberFormat="1" applyFill="1" applyBorder="1" applyAlignment="1">
      <alignment horizontal="center"/>
    </xf>
    <xf numFmtId="0" fontId="4" fillId="0" borderId="17" xfId="1" applyFont="1" applyBorder="1"/>
    <xf numFmtId="0" fontId="4" fillId="0" borderId="18" xfId="1" applyFont="1" applyBorder="1"/>
    <xf numFmtId="164" fontId="4" fillId="0" borderId="18" xfId="1" applyNumberFormat="1" applyFont="1" applyBorder="1"/>
    <xf numFmtId="164" fontId="4" fillId="0" borderId="18" xfId="2" applyNumberFormat="1" applyFont="1" applyBorder="1"/>
    <xf numFmtId="3" fontId="4" fillId="0" borderId="18" xfId="1" applyNumberFormat="1" applyFont="1" applyBorder="1"/>
    <xf numFmtId="3" fontId="4" fillId="0" borderId="19" xfId="1" applyNumberFormat="1" applyFont="1" applyBorder="1"/>
    <xf numFmtId="0" fontId="5" fillId="0" borderId="0" xfId="1" applyFont="1"/>
    <xf numFmtId="0" fontId="7" fillId="8" borderId="20" xfId="3" applyFont="1" applyFill="1" applyBorder="1" applyAlignment="1">
      <alignment horizontal="center"/>
    </xf>
    <xf numFmtId="0" fontId="9" fillId="7" borderId="21" xfId="4" applyFont="1" applyFill="1" applyBorder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center"/>
    </xf>
    <xf numFmtId="0" fontId="10" fillId="9" borderId="24" xfId="1" applyFont="1" applyFill="1" applyBorder="1"/>
    <xf numFmtId="0" fontId="10" fillId="9" borderId="25" xfId="1" applyFont="1" applyFill="1" applyBorder="1"/>
    <xf numFmtId="0" fontId="10" fillId="9" borderId="22" xfId="1" applyFont="1" applyFill="1" applyBorder="1"/>
    <xf numFmtId="0" fontId="10" fillId="9" borderId="23" xfId="1" applyFont="1" applyFill="1" applyBorder="1"/>
    <xf numFmtId="0" fontId="10" fillId="9" borderId="26" xfId="1" applyFont="1" applyFill="1" applyBorder="1"/>
    <xf numFmtId="0" fontId="9" fillId="7" borderId="21" xfId="4" applyNumberFormat="1" applyFont="1" applyFill="1" applyBorder="1" applyAlignment="1">
      <alignment horizontal="center"/>
    </xf>
    <xf numFmtId="0" fontId="8" fillId="10" borderId="1" xfId="4" applyNumberFormat="1" applyFill="1" applyAlignment="1">
      <alignment horizontal="center"/>
    </xf>
    <xf numFmtId="0" fontId="11" fillId="10" borderId="27" xfId="2" applyNumberFormat="1" applyFont="1" applyFill="1" applyBorder="1" applyAlignment="1">
      <alignment horizontal="center"/>
    </xf>
    <xf numFmtId="166" fontId="8" fillId="7" borderId="1" xfId="4" applyNumberFormat="1" applyFill="1" applyAlignment="1">
      <alignment horizontal="center"/>
    </xf>
    <xf numFmtId="166" fontId="8" fillId="11" borderId="1" xfId="4" applyNumberFormat="1" applyFill="1" applyAlignment="1">
      <alignment horizontal="center"/>
    </xf>
    <xf numFmtId="14" fontId="1" fillId="0" borderId="0" xfId="1" applyNumberFormat="1"/>
    <xf numFmtId="0" fontId="1" fillId="0" borderId="0" xfId="8" applyFont="1"/>
    <xf numFmtId="0" fontId="1" fillId="0" borderId="0" xfId="8" applyFont="1" applyAlignment="1">
      <alignment horizontal="center"/>
    </xf>
    <xf numFmtId="0" fontId="1" fillId="0" borderId="28" xfId="8" applyFont="1" applyBorder="1" applyAlignment="1">
      <alignment horizontal="right"/>
    </xf>
    <xf numFmtId="0" fontId="1" fillId="0" borderId="29" xfId="8" applyFont="1" applyBorder="1" applyAlignment="1">
      <alignment horizontal="center"/>
    </xf>
    <xf numFmtId="0" fontId="1" fillId="0" borderId="30" xfId="8" applyFont="1" applyBorder="1" applyAlignment="1">
      <alignment horizontal="right"/>
    </xf>
    <xf numFmtId="0" fontId="1" fillId="0" borderId="31" xfId="8" applyFont="1" applyBorder="1" applyAlignment="1">
      <alignment horizontal="center"/>
    </xf>
    <xf numFmtId="0" fontId="1" fillId="0" borderId="9" xfId="8" applyFont="1" applyBorder="1" applyAlignment="1">
      <alignment horizontal="right"/>
    </xf>
    <xf numFmtId="0" fontId="1" fillId="0" borderId="32" xfId="8" applyFont="1" applyBorder="1" applyAlignment="1">
      <alignment horizontal="center"/>
    </xf>
    <xf numFmtId="2" fontId="18" fillId="7" borderId="0" xfId="8" applyNumberFormat="1" applyFont="1" applyFill="1"/>
    <xf numFmtId="3" fontId="18" fillId="7" borderId="0" xfId="8" applyNumberFormat="1" applyFont="1" applyFill="1"/>
    <xf numFmtId="0" fontId="19" fillId="0" borderId="33" xfId="8" applyFont="1" applyBorder="1"/>
    <xf numFmtId="3" fontId="19" fillId="9" borderId="33" xfId="8" applyNumberFormat="1" applyFont="1" applyFill="1" applyBorder="1"/>
    <xf numFmtId="3" fontId="1" fillId="0" borderId="0" xfId="8" applyNumberFormat="1" applyFont="1"/>
    <xf numFmtId="3" fontId="1" fillId="0" borderId="0" xfId="8" applyNumberFormat="1" applyFont="1" applyAlignment="1">
      <alignment horizontal="right"/>
    </xf>
    <xf numFmtId="2" fontId="18" fillId="7" borderId="0" xfId="8" applyNumberFormat="1" applyFont="1" applyFill="1" applyAlignment="1">
      <alignment horizontal="center"/>
    </xf>
    <xf numFmtId="0" fontId="19" fillId="9" borderId="33" xfId="8" applyFont="1" applyFill="1" applyBorder="1"/>
    <xf numFmtId="3" fontId="19" fillId="0" borderId="33" xfId="8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34" xfId="9" applyFont="1" applyBorder="1" applyAlignment="1">
      <alignment horizontal="center" vertical="center" wrapText="1"/>
    </xf>
    <xf numFmtId="0" fontId="22" fillId="0" borderId="35" xfId="9" applyFont="1" applyBorder="1" applyAlignment="1">
      <alignment horizontal="center" textRotation="90"/>
    </xf>
    <xf numFmtId="0" fontId="23" fillId="0" borderId="36" xfId="9" applyFont="1" applyBorder="1" applyAlignment="1">
      <alignment horizontal="center" textRotation="90"/>
    </xf>
    <xf numFmtId="0" fontId="23" fillId="0" borderId="37" xfId="9" applyFont="1" applyBorder="1" applyAlignment="1">
      <alignment horizontal="center" textRotation="90"/>
    </xf>
    <xf numFmtId="0" fontId="24" fillId="0" borderId="35" xfId="9" applyFont="1" applyBorder="1" applyAlignment="1">
      <alignment horizontal="center" textRotation="90"/>
    </xf>
    <xf numFmtId="0" fontId="24" fillId="0" borderId="36" xfId="9" applyFont="1" applyBorder="1" applyAlignment="1">
      <alignment horizontal="center" textRotation="90"/>
    </xf>
    <xf numFmtId="0" fontId="24" fillId="0" borderId="37" xfId="9" applyFont="1" applyBorder="1" applyAlignment="1">
      <alignment horizontal="center" textRotation="90"/>
    </xf>
    <xf numFmtId="0" fontId="21" fillId="0" borderId="0" xfId="9" applyFont="1" applyAlignment="1">
      <alignment horizontal="center" textRotation="90"/>
    </xf>
    <xf numFmtId="0" fontId="22" fillId="0" borderId="38" xfId="9" applyFont="1" applyBorder="1" applyAlignment="1">
      <alignment horizontal="left" vertical="center"/>
    </xf>
    <xf numFmtId="0" fontId="25" fillId="14" borderId="39" xfId="9" applyFont="1" applyFill="1" applyBorder="1" applyAlignment="1">
      <alignment horizontal="center" vertical="center"/>
    </xf>
    <xf numFmtId="0" fontId="25" fillId="0" borderId="40" xfId="9" applyFont="1" applyBorder="1" applyAlignment="1">
      <alignment horizontal="center" vertical="center"/>
    </xf>
    <xf numFmtId="0" fontId="25" fillId="0" borderId="41" xfId="9" applyFont="1" applyBorder="1" applyAlignment="1">
      <alignment horizontal="center" vertical="center"/>
    </xf>
    <xf numFmtId="0" fontId="25" fillId="0" borderId="42" xfId="9" applyFont="1" applyBorder="1" applyAlignment="1">
      <alignment horizontal="center" vertical="center"/>
    </xf>
    <xf numFmtId="0" fontId="25" fillId="0" borderId="43" xfId="9" applyFont="1" applyBorder="1" applyAlignment="1">
      <alignment horizontal="center" vertical="center"/>
    </xf>
    <xf numFmtId="0" fontId="25" fillId="0" borderId="44" xfId="9" applyFont="1" applyBorder="1" applyAlignment="1">
      <alignment horizontal="center" vertical="center"/>
    </xf>
    <xf numFmtId="0" fontId="26" fillId="0" borderId="0" xfId="9" applyFont="1" applyAlignment="1">
      <alignment horizontal="center" vertical="center"/>
    </xf>
    <xf numFmtId="0" fontId="23" fillId="0" borderId="45" xfId="9" applyFont="1" applyBorder="1" applyAlignment="1">
      <alignment horizontal="left" vertical="center"/>
    </xf>
    <xf numFmtId="0" fontId="27" fillId="0" borderId="46" xfId="9" applyFont="1" applyBorder="1" applyAlignment="1">
      <alignment horizontal="center" vertical="center"/>
    </xf>
    <xf numFmtId="0" fontId="27" fillId="14" borderId="47" xfId="9" applyFont="1" applyFill="1" applyBorder="1" applyAlignment="1">
      <alignment horizontal="center" vertical="center"/>
    </xf>
    <xf numFmtId="0" fontId="27" fillId="0" borderId="47" xfId="9" applyFont="1" applyBorder="1" applyAlignment="1">
      <alignment horizontal="center" vertical="center"/>
    </xf>
    <xf numFmtId="0" fontId="27" fillId="0" borderId="48" xfId="9" applyFont="1" applyBorder="1" applyAlignment="1">
      <alignment horizontal="center" vertical="center"/>
    </xf>
    <xf numFmtId="0" fontId="27" fillId="0" borderId="49" xfId="9" applyFont="1" applyBorder="1" applyAlignment="1">
      <alignment horizontal="center" vertical="center"/>
    </xf>
    <xf numFmtId="0" fontId="26" fillId="15" borderId="0" xfId="9" applyFont="1" applyFill="1" applyAlignment="1">
      <alignment horizontal="left" vertical="center"/>
    </xf>
    <xf numFmtId="0" fontId="26" fillId="16" borderId="0" xfId="9" applyFont="1" applyFill="1" applyAlignment="1">
      <alignment horizontal="center" vertical="center"/>
    </xf>
    <xf numFmtId="0" fontId="23" fillId="0" borderId="50" xfId="9" applyFont="1" applyBorder="1" applyAlignment="1">
      <alignment horizontal="left" vertical="center"/>
    </xf>
    <xf numFmtId="0" fontId="27" fillId="0" borderId="51" xfId="9" applyFont="1" applyBorder="1" applyAlignment="1">
      <alignment horizontal="center" vertical="center"/>
    </xf>
    <xf numFmtId="0" fontId="27" fillId="0" borderId="52" xfId="9" applyFont="1" applyBorder="1" applyAlignment="1">
      <alignment horizontal="center" vertical="center"/>
    </xf>
    <xf numFmtId="0" fontId="27" fillId="14" borderId="53" xfId="9" applyFont="1" applyFill="1" applyBorder="1" applyAlignment="1">
      <alignment horizontal="center" vertical="center"/>
    </xf>
    <xf numFmtId="0" fontId="24" fillId="0" borderId="38" xfId="9" applyFont="1" applyBorder="1" applyAlignment="1">
      <alignment horizontal="left" vertical="center"/>
    </xf>
    <xf numFmtId="0" fontId="28" fillId="0" borderId="42" xfId="9" applyFont="1" applyBorder="1" applyAlignment="1">
      <alignment horizontal="center" vertical="center"/>
    </xf>
    <xf numFmtId="0" fontId="28" fillId="0" borderId="43" xfId="9" applyFont="1" applyBorder="1" applyAlignment="1">
      <alignment horizontal="center" vertical="center"/>
    </xf>
    <xf numFmtId="0" fontId="28" fillId="14" borderId="47" xfId="9" applyFont="1" applyFill="1" applyBorder="1" applyAlignment="1">
      <alignment horizontal="center" vertical="center"/>
    </xf>
    <xf numFmtId="0" fontId="28" fillId="0" borderId="47" xfId="9" applyFont="1" applyBorder="1" applyAlignment="1">
      <alignment horizontal="center" vertical="center"/>
    </xf>
    <xf numFmtId="0" fontId="28" fillId="0" borderId="48" xfId="9" applyFont="1" applyBorder="1" applyAlignment="1">
      <alignment horizontal="center" vertical="center"/>
    </xf>
    <xf numFmtId="0" fontId="24" fillId="0" borderId="45" xfId="9" applyFont="1" applyBorder="1" applyAlignment="1">
      <alignment horizontal="left" vertical="center"/>
    </xf>
    <xf numFmtId="0" fontId="28" fillId="0" borderId="49" xfId="9" applyFont="1" applyBorder="1" applyAlignment="1">
      <alignment horizontal="center" vertical="center"/>
    </xf>
    <xf numFmtId="0" fontId="24" fillId="0" borderId="50" xfId="9" applyFont="1" applyBorder="1" applyAlignment="1">
      <alignment horizontal="left" vertical="center"/>
    </xf>
    <xf numFmtId="0" fontId="28" fillId="0" borderId="54" xfId="9" applyFont="1" applyBorder="1" applyAlignment="1">
      <alignment horizontal="center" vertical="center"/>
    </xf>
    <xf numFmtId="0" fontId="28" fillId="0" borderId="52" xfId="9" applyFont="1" applyBorder="1" applyAlignment="1">
      <alignment horizontal="center" vertical="center"/>
    </xf>
    <xf numFmtId="0" fontId="28" fillId="14" borderId="53" xfId="9" applyFont="1" applyFill="1" applyBorder="1" applyAlignment="1">
      <alignment horizontal="center" vertical="center"/>
    </xf>
    <xf numFmtId="0" fontId="21" fillId="0" borderId="0" xfId="9" applyFont="1" applyAlignment="1">
      <alignment horizontal="left" vertic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21" xfId="0" applyFont="1" applyBorder="1"/>
    <xf numFmtId="0" fontId="31" fillId="0" borderId="21" xfId="0" applyFont="1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167" fontId="31" fillId="0" borderId="21" xfId="0" applyNumberFormat="1" applyFont="1" applyBorder="1" applyAlignment="1">
      <alignment horizontal="center"/>
    </xf>
    <xf numFmtId="0" fontId="26" fillId="0" borderId="0" xfId="9" applyFont="1" applyAlignment="1">
      <alignment horizontal="left" vertical="center"/>
    </xf>
    <xf numFmtId="0" fontId="33" fillId="0" borderId="0" xfId="11" applyFont="1"/>
    <xf numFmtId="0" fontId="34" fillId="0" borderId="0" xfId="11" applyFont="1" applyAlignment="1">
      <alignment horizontal="left"/>
    </xf>
    <xf numFmtId="0" fontId="34" fillId="0" borderId="56" xfId="11" applyFont="1" applyBorder="1" applyAlignment="1">
      <alignment horizontal="center"/>
    </xf>
    <xf numFmtId="0" fontId="33" fillId="0" borderId="0" xfId="11" applyFont="1" applyAlignment="1">
      <alignment horizontal="left"/>
    </xf>
    <xf numFmtId="169" fontId="36" fillId="0" borderId="0" xfId="13" applyNumberFormat="1" applyFont="1" applyAlignment="1" applyProtection="1">
      <alignment horizontal="center" vertical="center"/>
    </xf>
    <xf numFmtId="3" fontId="33" fillId="0" borderId="0" xfId="12" applyNumberFormat="1" applyFont="1" applyAlignment="1">
      <alignment horizontal="center"/>
    </xf>
    <xf numFmtId="0" fontId="37" fillId="0" borderId="0" xfId="11" applyFont="1" applyAlignment="1">
      <alignment horizontal="center"/>
    </xf>
    <xf numFmtId="0" fontId="38" fillId="0" borderId="0" xfId="11" applyFont="1" applyAlignment="1">
      <alignment horizontal="center"/>
    </xf>
    <xf numFmtId="0" fontId="32" fillId="0" borderId="0" xfId="11"/>
    <xf numFmtId="0" fontId="32" fillId="0" borderId="0" xfId="11" applyAlignment="1">
      <alignment horizontal="center"/>
    </xf>
    <xf numFmtId="0" fontId="40" fillId="0" borderId="0" xfId="0" applyFont="1"/>
    <xf numFmtId="0" fontId="39" fillId="17" borderId="57" xfId="0" applyFont="1" applyFill="1" applyBorder="1"/>
    <xf numFmtId="0" fontId="39" fillId="17" borderId="58" xfId="0" applyFont="1" applyFill="1" applyBorder="1" applyAlignment="1">
      <alignment horizontal="center"/>
    </xf>
    <xf numFmtId="0" fontId="39" fillId="17" borderId="59" xfId="0" applyFont="1" applyFill="1" applyBorder="1" applyAlignment="1">
      <alignment horizontal="center"/>
    </xf>
    <xf numFmtId="0" fontId="0" fillId="18" borderId="57" xfId="0" applyFill="1" applyBorder="1"/>
    <xf numFmtId="0" fontId="0" fillId="18" borderId="58" xfId="0" applyFill="1" applyBorder="1" applyAlignment="1">
      <alignment horizontal="right" indent="1"/>
    </xf>
    <xf numFmtId="0" fontId="41" fillId="19" borderId="61" xfId="0" applyFont="1" applyFill="1" applyBorder="1"/>
    <xf numFmtId="0" fontId="41" fillId="19" borderId="62" xfId="0" applyFont="1" applyFill="1" applyBorder="1" applyAlignment="1">
      <alignment horizontal="right" indent="1"/>
    </xf>
    <xf numFmtId="9" fontId="41" fillId="19" borderId="62" xfId="5" applyFont="1" applyFill="1" applyBorder="1" applyAlignment="1">
      <alignment horizontal="right" indent="1"/>
    </xf>
    <xf numFmtId="0" fontId="41" fillId="19" borderId="62" xfId="5" applyNumberFormat="1" applyFont="1" applyFill="1" applyBorder="1" applyAlignment="1">
      <alignment horizontal="right" indent="1"/>
    </xf>
    <xf numFmtId="0" fontId="0" fillId="20" borderId="57" xfId="0" applyFill="1" applyBorder="1"/>
    <xf numFmtId="0" fontId="0" fillId="20" borderId="58" xfId="0" applyFill="1" applyBorder="1" applyAlignment="1">
      <alignment horizontal="right" indent="1"/>
    </xf>
    <xf numFmtId="0" fontId="41" fillId="7" borderId="61" xfId="0" applyFont="1" applyFill="1" applyBorder="1"/>
    <xf numFmtId="0" fontId="41" fillId="7" borderId="62" xfId="0" applyFont="1" applyFill="1" applyBorder="1" applyAlignment="1">
      <alignment horizontal="right" indent="1"/>
    </xf>
    <xf numFmtId="0" fontId="41" fillId="7" borderId="62" xfId="5" applyNumberFormat="1" applyFont="1" applyFill="1" applyBorder="1" applyAlignment="1">
      <alignment horizontal="right" indent="1"/>
    </xf>
    <xf numFmtId="0" fontId="34" fillId="0" borderId="56" xfId="15" applyFont="1" applyBorder="1" applyAlignment="1">
      <alignment horizontal="right"/>
    </xf>
    <xf numFmtId="0" fontId="33" fillId="0" borderId="0" xfId="15" applyFont="1"/>
    <xf numFmtId="0" fontId="33" fillId="0" borderId="0" xfId="15" applyFont="1" applyAlignment="1">
      <alignment horizontal="left"/>
    </xf>
    <xf numFmtId="0" fontId="33" fillId="0" borderId="0" xfId="16" applyNumberFormat="1" applyFont="1"/>
    <xf numFmtId="0" fontId="33" fillId="0" borderId="0" xfId="17" applyNumberFormat="1" applyFont="1" applyProtection="1"/>
    <xf numFmtId="0" fontId="33" fillId="0" borderId="66" xfId="15" applyFont="1" applyBorder="1" applyAlignment="1">
      <alignment horizontal="left"/>
    </xf>
    <xf numFmtId="0" fontId="33" fillId="0" borderId="66" xfId="17" applyNumberFormat="1" applyFont="1" applyBorder="1" applyProtection="1"/>
    <xf numFmtId="0" fontId="35" fillId="0" borderId="0" xfId="15"/>
    <xf numFmtId="0" fontId="43" fillId="0" borderId="21" xfId="15" applyFont="1" applyBorder="1" applyAlignment="1">
      <alignment horizontal="center" vertical="center" wrapText="1"/>
    </xf>
    <xf numFmtId="0" fontId="13" fillId="0" borderId="0" xfId="18" applyAlignment="1">
      <alignment horizontal="center"/>
    </xf>
    <xf numFmtId="0" fontId="13" fillId="0" borderId="0" xfId="18"/>
    <xf numFmtId="0" fontId="44" fillId="0" borderId="21" xfId="15" applyFont="1" applyBorder="1" applyAlignment="1">
      <alignment horizontal="center" vertical="center" wrapText="1"/>
    </xf>
    <xf numFmtId="0" fontId="15" fillId="0" borderId="67" xfId="18" applyFont="1" applyBorder="1"/>
    <xf numFmtId="0" fontId="15" fillId="0" borderId="18" xfId="18" applyFont="1" applyBorder="1" applyAlignment="1">
      <alignment horizontal="center"/>
    </xf>
    <xf numFmtId="0" fontId="15" fillId="0" borderId="19" xfId="18" applyFont="1" applyBorder="1" applyAlignment="1">
      <alignment horizontal="center"/>
    </xf>
    <xf numFmtId="0" fontId="15" fillId="0" borderId="68" xfId="18" applyFont="1" applyBorder="1"/>
    <xf numFmtId="0" fontId="15" fillId="0" borderId="70" xfId="18" applyFont="1" applyBorder="1"/>
    <xf numFmtId="0" fontId="13" fillId="0" borderId="6" xfId="18" applyBorder="1" applyAlignment="1">
      <alignment horizontal="center"/>
    </xf>
    <xf numFmtId="0" fontId="37" fillId="0" borderId="0" xfId="15" applyFont="1"/>
    <xf numFmtId="0" fontId="34" fillId="0" borderId="56" xfId="15" applyFont="1" applyBorder="1" applyAlignment="1">
      <alignment horizontal="center"/>
    </xf>
    <xf numFmtId="0" fontId="35" fillId="0" borderId="0" xfId="15" applyAlignment="1">
      <alignment horizontal="center"/>
    </xf>
    <xf numFmtId="0" fontId="42" fillId="0" borderId="56" xfId="15" applyFont="1" applyBorder="1"/>
    <xf numFmtId="0" fontId="45" fillId="0" borderId="0" xfId="15" applyFont="1"/>
    <xf numFmtId="171" fontId="33" fillId="0" borderId="0" xfId="16" applyNumberFormat="1" applyFont="1" applyAlignment="1">
      <alignment horizontal="center"/>
    </xf>
    <xf numFmtId="172" fontId="35" fillId="0" borderId="0" xfId="15" applyNumberFormat="1" applyAlignment="1">
      <alignment horizontal="center"/>
    </xf>
    <xf numFmtId="0" fontId="0" fillId="0" borderId="21" xfId="0" applyBorder="1" applyProtection="1">
      <protection locked="0"/>
    </xf>
    <xf numFmtId="0" fontId="0" fillId="21" borderId="2" xfId="0" applyFill="1" applyBorder="1"/>
    <xf numFmtId="0" fontId="0" fillId="21" borderId="4" xfId="0" applyFill="1" applyBorder="1"/>
    <xf numFmtId="0" fontId="0" fillId="0" borderId="72" xfId="0" applyBorder="1"/>
    <xf numFmtId="0" fontId="0" fillId="0" borderId="69" xfId="0" applyBorder="1"/>
    <xf numFmtId="173" fontId="0" fillId="0" borderId="0" xfId="0" applyNumberFormat="1" applyAlignment="1">
      <alignment horizontal="center"/>
    </xf>
    <xf numFmtId="0" fontId="15" fillId="0" borderId="21" xfId="0" applyFont="1" applyBorder="1"/>
    <xf numFmtId="171" fontId="15" fillId="0" borderId="21" xfId="0" applyNumberFormat="1" applyFont="1" applyBorder="1" applyProtection="1">
      <protection locked="0"/>
    </xf>
    <xf numFmtId="0" fontId="48" fillId="22" borderId="21" xfId="0" applyFont="1" applyFill="1" applyBorder="1" applyAlignment="1">
      <alignment horizontal="center"/>
    </xf>
    <xf numFmtId="171" fontId="15" fillId="22" borderId="21" xfId="0" applyNumberFormat="1" applyFont="1" applyFill="1" applyBorder="1" applyAlignment="1" applyProtection="1">
      <alignment horizontal="center"/>
      <protection locked="0"/>
    </xf>
    <xf numFmtId="174" fontId="0" fillId="0" borderId="21" xfId="5" applyNumberFormat="1" applyFont="1" applyBorder="1"/>
    <xf numFmtId="0" fontId="15" fillId="0" borderId="2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21" xfId="0" applyBorder="1" applyAlignment="1" applyProtection="1">
      <alignment horizontal="center"/>
      <protection locked="0"/>
    </xf>
    <xf numFmtId="0" fontId="49" fillId="0" borderId="0" xfId="0" applyFont="1" applyAlignment="1">
      <alignment horizontal="center"/>
    </xf>
    <xf numFmtId="0" fontId="0" fillId="0" borderId="73" xfId="0" applyBorder="1"/>
    <xf numFmtId="0" fontId="0" fillId="0" borderId="74" xfId="0" applyBorder="1"/>
    <xf numFmtId="0" fontId="0" fillId="0" borderId="9" xfId="0" applyBorder="1"/>
    <xf numFmtId="0" fontId="0" fillId="0" borderId="32" xfId="0" applyBorder="1"/>
    <xf numFmtId="0" fontId="0" fillId="0" borderId="5" xfId="0" applyBorder="1"/>
    <xf numFmtId="0" fontId="0" fillId="0" borderId="6" xfId="0" applyBorder="1"/>
    <xf numFmtId="0" fontId="0" fillId="0" borderId="71" xfId="0" applyBorder="1"/>
    <xf numFmtId="0" fontId="0" fillId="16" borderId="0" xfId="0" applyFill="1"/>
    <xf numFmtId="1" fontId="37" fillId="0" borderId="21" xfId="18" applyNumberFormat="1" applyFont="1" applyBorder="1" applyAlignment="1">
      <alignment horizontal="center" vertical="center" wrapText="1"/>
    </xf>
    <xf numFmtId="0" fontId="37" fillId="0" borderId="21" xfId="18" applyFont="1" applyBorder="1" applyAlignment="1">
      <alignment horizontal="center" vertical="center" wrapText="1"/>
    </xf>
    <xf numFmtId="2" fontId="37" fillId="0" borderId="21" xfId="18" applyNumberFormat="1" applyFont="1" applyBorder="1" applyAlignment="1">
      <alignment horizontal="center" vertical="center" wrapText="1"/>
    </xf>
    <xf numFmtId="0" fontId="13" fillId="0" borderId="21" xfId="18" applyBorder="1" applyAlignment="1">
      <alignment horizontal="center"/>
    </xf>
    <xf numFmtId="1" fontId="13" fillId="0" borderId="21" xfId="18" applyNumberFormat="1" applyBorder="1" applyAlignment="1">
      <alignment horizontal="center"/>
    </xf>
    <xf numFmtId="14" fontId="13" fillId="0" borderId="21" xfId="18" applyNumberFormat="1" applyBorder="1" applyAlignment="1">
      <alignment horizontal="center"/>
    </xf>
    <xf numFmtId="3" fontId="13" fillId="0" borderId="21" xfId="18" applyNumberFormat="1" applyBorder="1" applyAlignment="1">
      <alignment horizontal="center"/>
    </xf>
    <xf numFmtId="2" fontId="13" fillId="0" borderId="21" xfId="18" applyNumberFormat="1" applyBorder="1" applyAlignment="1">
      <alignment horizontal="center"/>
    </xf>
    <xf numFmtId="0" fontId="50" fillId="0" borderId="75" xfId="0" applyFont="1" applyBorder="1" applyAlignment="1">
      <alignment horizontal="center" wrapText="1"/>
    </xf>
    <xf numFmtId="0" fontId="50" fillId="0" borderId="76" xfId="0" applyFont="1" applyBorder="1" applyAlignment="1">
      <alignment horizontal="left" wrapText="1"/>
    </xf>
    <xf numFmtId="0" fontId="50" fillId="0" borderId="76" xfId="0" applyFont="1" applyBorder="1" applyAlignment="1">
      <alignment horizontal="center" wrapText="1"/>
    </xf>
    <xf numFmtId="0" fontId="50" fillId="0" borderId="77" xfId="0" applyFont="1" applyBorder="1" applyAlignment="1">
      <alignment horizontal="center" wrapText="1"/>
    </xf>
    <xf numFmtId="0" fontId="51" fillId="0" borderId="63" xfId="0" applyFont="1" applyBorder="1" applyAlignment="1">
      <alignment horizontal="center"/>
    </xf>
    <xf numFmtId="0" fontId="51" fillId="0" borderId="64" xfId="0" applyFont="1" applyBorder="1" applyAlignment="1">
      <alignment horizontal="left"/>
    </xf>
    <xf numFmtId="0" fontId="51" fillId="0" borderId="64" xfId="0" applyFont="1" applyBorder="1" applyAlignment="1">
      <alignment horizontal="center"/>
    </xf>
    <xf numFmtId="2" fontId="51" fillId="0" borderId="64" xfId="0" applyNumberFormat="1" applyFont="1" applyBorder="1" applyAlignment="1">
      <alignment horizontal="center"/>
    </xf>
    <xf numFmtId="0" fontId="51" fillId="0" borderId="65" xfId="0" applyFont="1" applyBorder="1"/>
    <xf numFmtId="175" fontId="13" fillId="0" borderId="69" xfId="19" applyNumberFormat="1" applyBorder="1" applyAlignment="1">
      <alignment horizontal="center"/>
    </xf>
    <xf numFmtId="175" fontId="13" fillId="0" borderId="71" xfId="19" applyNumberFormat="1" applyBorder="1" applyAlignment="1">
      <alignment horizontal="center"/>
    </xf>
    <xf numFmtId="175" fontId="0" fillId="0" borderId="21" xfId="19" applyNumberFormat="1" applyFont="1" applyFill="1" applyBorder="1" applyAlignment="1">
      <alignment horizontal="center"/>
    </xf>
    <xf numFmtId="175" fontId="0" fillId="0" borderId="21" xfId="19" applyNumberFormat="1" applyFont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21" xfId="0" applyFont="1" applyBorder="1"/>
    <xf numFmtId="14" fontId="0" fillId="0" borderId="21" xfId="0" applyNumberFormat="1" applyBorder="1" applyAlignment="1">
      <alignment horizontal="center"/>
    </xf>
    <xf numFmtId="0" fontId="15" fillId="15" borderId="21" xfId="0" applyFont="1" applyFill="1" applyBorder="1" applyAlignment="1">
      <alignment horizontal="center"/>
    </xf>
    <xf numFmtId="0" fontId="0" fillId="23" borderId="21" xfId="0" applyFill="1" applyBorder="1"/>
    <xf numFmtId="3" fontId="0" fillId="23" borderId="21" xfId="0" applyNumberFormat="1" applyFill="1" applyBorder="1"/>
    <xf numFmtId="0" fontId="0" fillId="0" borderId="67" xfId="0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68" xfId="0" applyFont="1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68" xfId="0" applyBorder="1" applyAlignment="1">
      <alignment horizontal="center"/>
    </xf>
    <xf numFmtId="0" fontId="15" fillId="0" borderId="69" xfId="0" applyFont="1" applyBorder="1" applyAlignment="1">
      <alignment horizontal="center"/>
    </xf>
    <xf numFmtId="0" fontId="15" fillId="0" borderId="7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15" fillId="0" borderId="0" xfId="0" applyFont="1"/>
    <xf numFmtId="0" fontId="15" fillId="24" borderId="21" xfId="0" applyFont="1" applyFill="1" applyBorder="1"/>
    <xf numFmtId="0" fontId="0" fillId="24" borderId="21" xfId="0" applyFill="1" applyBorder="1" applyAlignment="1">
      <alignment horizontal="center"/>
    </xf>
    <xf numFmtId="1" fontId="37" fillId="0" borderId="78" xfId="0" applyNumberFormat="1" applyFont="1" applyBorder="1" applyAlignment="1">
      <alignment horizontal="center" vertical="center" wrapText="1"/>
    </xf>
    <xf numFmtId="1" fontId="0" fillId="0" borderId="78" xfId="0" applyNumberFormat="1" applyBorder="1" applyAlignment="1">
      <alignment horizontal="center"/>
    </xf>
    <xf numFmtId="3" fontId="0" fillId="0" borderId="78" xfId="0" applyNumberFormat="1" applyBorder="1" applyAlignment="1">
      <alignment horizontal="center"/>
    </xf>
    <xf numFmtId="175" fontId="0" fillId="0" borderId="0" xfId="0" applyNumberFormat="1"/>
    <xf numFmtId="1" fontId="52" fillId="0" borderId="78" xfId="0" applyNumberFormat="1" applyFont="1" applyBorder="1" applyAlignment="1">
      <alignment horizontal="center"/>
    </xf>
    <xf numFmtId="1" fontId="37" fillId="0" borderId="21" xfId="0" applyNumberFormat="1" applyFont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78" xfId="0" applyNumberFormat="1" applyBorder="1" applyAlignment="1">
      <alignment horizontal="center"/>
    </xf>
    <xf numFmtId="0" fontId="0" fillId="0" borderId="0" xfId="0" pivotButton="1"/>
    <xf numFmtId="0" fontId="53" fillId="0" borderId="21" xfId="0" applyFont="1" applyBorder="1" applyAlignment="1">
      <alignment horizontal="center" vertical="center" wrapText="1"/>
    </xf>
    <xf numFmtId="0" fontId="0" fillId="11" borderId="17" xfId="0" applyFill="1" applyBorder="1"/>
    <xf numFmtId="0" fontId="0" fillId="11" borderId="79" xfId="0" applyFill="1" applyBorder="1"/>
    <xf numFmtId="0" fontId="0" fillId="11" borderId="80" xfId="0" applyFill="1" applyBorder="1"/>
    <xf numFmtId="0" fontId="0" fillId="11" borderId="81" xfId="0" applyFill="1" applyBorder="1"/>
    <xf numFmtId="0" fontId="15" fillId="11" borderId="67" xfId="0" applyFont="1" applyFill="1" applyBorder="1" applyAlignment="1">
      <alignment horizontal="center"/>
    </xf>
    <xf numFmtId="0" fontId="0" fillId="11" borderId="82" xfId="0" applyFill="1" applyBorder="1" applyAlignment="1">
      <alignment horizontal="center"/>
    </xf>
    <xf numFmtId="0" fontId="0" fillId="11" borderId="83" xfId="0" applyFill="1" applyBorder="1" applyAlignment="1">
      <alignment horizontal="center"/>
    </xf>
    <xf numFmtId="0" fontId="0" fillId="11" borderId="84" xfId="0" applyFill="1" applyBorder="1" applyAlignment="1">
      <alignment horizontal="center"/>
    </xf>
    <xf numFmtId="0" fontId="42" fillId="0" borderId="21" xfId="0" applyFont="1" applyBorder="1"/>
    <xf numFmtId="0" fontId="34" fillId="0" borderId="21" xfId="0" applyFont="1" applyBorder="1" applyAlignment="1">
      <alignment horizontal="right"/>
    </xf>
    <xf numFmtId="0" fontId="33" fillId="0" borderId="21" xfId="0" applyFont="1" applyBorder="1" applyAlignment="1">
      <alignment horizontal="left"/>
    </xf>
    <xf numFmtId="0" fontId="33" fillId="0" borderId="21" xfId="19" applyNumberFormat="1" applyFont="1" applyBorder="1"/>
    <xf numFmtId="170" fontId="0" fillId="0" borderId="21" xfId="0" applyNumberFormat="1" applyBorder="1" applyAlignment="1">
      <alignment horizontal="center"/>
    </xf>
    <xf numFmtId="171" fontId="33" fillId="0" borderId="21" xfId="19" applyNumberFormat="1" applyFont="1" applyBorder="1"/>
    <xf numFmtId="0" fontId="33" fillId="0" borderId="0" xfId="16" applyNumberFormat="1" applyFont="1" applyAlignment="1">
      <alignment horizontal="center"/>
    </xf>
    <xf numFmtId="0" fontId="0" fillId="0" borderId="63" xfId="0" applyBorder="1"/>
    <xf numFmtId="0" fontId="39" fillId="17" borderId="85" xfId="0" applyFont="1" applyFill="1" applyBorder="1"/>
    <xf numFmtId="0" fontId="39" fillId="17" borderId="86" xfId="0" applyFont="1" applyFill="1" applyBorder="1" applyAlignment="1">
      <alignment horizontal="center"/>
    </xf>
    <xf numFmtId="0" fontId="39" fillId="17" borderId="87" xfId="0" applyFont="1" applyFill="1" applyBorder="1" applyAlignment="1">
      <alignment horizontal="center"/>
    </xf>
    <xf numFmtId="0" fontId="0" fillId="18" borderId="85" xfId="0" applyFill="1" applyBorder="1"/>
    <xf numFmtId="0" fontId="0" fillId="18" borderId="86" xfId="0" applyFill="1" applyBorder="1" applyAlignment="1">
      <alignment horizontal="right" indent="1"/>
    </xf>
    <xf numFmtId="0" fontId="0" fillId="18" borderId="87" xfId="0" applyFill="1" applyBorder="1" applyAlignment="1">
      <alignment horizontal="right" indent="1"/>
    </xf>
    <xf numFmtId="0" fontId="0" fillId="0" borderId="85" xfId="0" applyBorder="1"/>
    <xf numFmtId="0" fontId="0" fillId="0" borderId="86" xfId="0" applyBorder="1" applyAlignment="1">
      <alignment horizontal="right" indent="1"/>
    </xf>
    <xf numFmtId="0" fontId="0" fillId="0" borderId="87" xfId="0" applyBorder="1" applyAlignment="1">
      <alignment horizontal="right" indent="1"/>
    </xf>
    <xf numFmtId="0" fontId="0" fillId="0" borderId="64" xfId="0" applyBorder="1" applyAlignment="1">
      <alignment horizontal="right" indent="1"/>
    </xf>
    <xf numFmtId="0" fontId="0" fillId="0" borderId="65" xfId="0" applyBorder="1" applyAlignment="1">
      <alignment horizontal="right" indent="1"/>
    </xf>
    <xf numFmtId="171" fontId="15" fillId="16" borderId="21" xfId="0" applyNumberFormat="1" applyFont="1" applyFill="1" applyBorder="1" applyProtection="1">
      <protection locked="0"/>
    </xf>
    <xf numFmtId="0" fontId="0" fillId="16" borderId="0" xfId="0" applyFill="1" applyAlignment="1">
      <alignment horizontal="center"/>
    </xf>
    <xf numFmtId="0" fontId="0" fillId="0" borderId="89" xfId="0" applyBorder="1" applyAlignment="1">
      <alignment horizontal="center"/>
    </xf>
    <xf numFmtId="172" fontId="0" fillId="15" borderId="88" xfId="0" applyNumberFormat="1" applyFill="1" applyBorder="1"/>
    <xf numFmtId="0" fontId="0" fillId="16" borderId="21" xfId="0" applyFill="1" applyBorder="1" applyAlignment="1" applyProtection="1">
      <alignment horizontal="center"/>
      <protection locked="0"/>
    </xf>
    <xf numFmtId="0" fontId="0" fillId="25" borderId="88" xfId="0" applyFill="1" applyBorder="1" applyProtection="1">
      <protection locked="0"/>
    </xf>
    <xf numFmtId="0" fontId="4" fillId="4" borderId="2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5" borderId="2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0" fontId="4" fillId="6" borderId="2" xfId="1" applyFont="1" applyFill="1" applyBorder="1" applyAlignment="1">
      <alignment horizontal="center"/>
    </xf>
    <xf numFmtId="0" fontId="4" fillId="6" borderId="4" xfId="1" applyFont="1" applyFill="1" applyBorder="1" applyAlignment="1">
      <alignment horizontal="center"/>
    </xf>
    <xf numFmtId="0" fontId="1" fillId="0" borderId="0" xfId="8" applyFont="1" applyAlignment="1">
      <alignment horizontal="center"/>
    </xf>
    <xf numFmtId="0" fontId="29" fillId="0" borderId="55" xfId="10" applyFill="1" applyBorder="1" applyAlignment="1">
      <alignment horizontal="right" vertical="center"/>
    </xf>
    <xf numFmtId="0" fontId="30" fillId="0" borderId="55" xfId="9" applyFont="1" applyBorder="1" applyAlignment="1">
      <alignment horizontal="right" vertical="center"/>
    </xf>
    <xf numFmtId="0" fontId="14" fillId="12" borderId="6" xfId="6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0" xfId="0" applyAlignment="1">
      <alignment horizontal="center"/>
    </xf>
    <xf numFmtId="0" fontId="0" fillId="19" borderId="6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7" fillId="21" borderId="3" xfId="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74" fontId="0" fillId="0" borderId="21" xfId="5" applyNumberFormat="1" applyFont="1" applyBorder="1" applyAlignment="1" applyProtection="1">
      <alignment horizontal="center"/>
      <protection locked="0"/>
    </xf>
    <xf numFmtId="0" fontId="47" fillId="21" borderId="0" xfId="0" applyFont="1" applyFill="1" applyAlignment="1">
      <alignment horizontal="center"/>
    </xf>
    <xf numFmtId="170" fontId="47" fillId="21" borderId="0" xfId="0" applyNumberFormat="1" applyFont="1" applyFill="1" applyAlignment="1">
      <alignment horizontal="center"/>
    </xf>
  </cellXfs>
  <cellStyles count="20">
    <cellStyle name="Accent2" xfId="7" builtinId="33"/>
    <cellStyle name="Comma" xfId="19" builtinId="3"/>
    <cellStyle name="Comma 2" xfId="12" xr:uid="{9E1000CF-E9DA-4977-8656-B521A4A12FED}"/>
    <cellStyle name="Currency 2" xfId="13" xr:uid="{0B7A1564-E419-4617-902E-7D0FD0DB8351}"/>
    <cellStyle name="Ezres 2" xfId="16" xr:uid="{08686B5B-CFFA-41D7-A61A-E54FAFD7D185}"/>
    <cellStyle name="Good" xfId="6" builtinId="26"/>
    <cellStyle name="Hyperlink 2" xfId="10" xr:uid="{93277E15-700F-4705-BED5-9AED26E0D790}"/>
    <cellStyle name="Kimenet 2" xfId="4" xr:uid="{00000000-0005-0000-0000-000000000000}"/>
    <cellStyle name="Normal" xfId="0" builtinId="0"/>
    <cellStyle name="Normal 2" xfId="18" xr:uid="{D241661D-40C8-4825-A102-94139CD548DF}"/>
    <cellStyle name="Normál 2" xfId="1" xr:uid="{00000000-0005-0000-0000-000002000000}"/>
    <cellStyle name="Normal 2 2" xfId="9" xr:uid="{EC2A9EFB-B74D-478F-99DE-E50A55A25946}"/>
    <cellStyle name="Normál 2 2" xfId="8" xr:uid="{8669D32D-ACF2-46A6-89DB-90C2B921EDFF}"/>
    <cellStyle name="Normal 3" xfId="11" xr:uid="{CECFD1E4-7F5A-4ED3-BADD-292C8648E7B6}"/>
    <cellStyle name="Normál 3" xfId="15" xr:uid="{D06CCD15-D288-40D1-9FF3-011CBEE8768E}"/>
    <cellStyle name="Normal_Sheet3_1" xfId="3" xr:uid="{00000000-0005-0000-0000-000003000000}"/>
    <cellStyle name="Pénznem 2" xfId="17" xr:uid="{F78E86F0-EA85-4C49-A342-A03EC11B4C86}"/>
    <cellStyle name="Percent" xfId="5" builtinId="5"/>
    <cellStyle name="Percent 2" xfId="14" xr:uid="{319F3AE0-4C40-4B3A-A19F-EA501833C186}"/>
    <cellStyle name="Százalék 2" xfId="2" xr:uid="{00000000-0005-0000-0000-000004000000}"/>
  </cellStyles>
  <dxfs count="1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numFmt numFmtId="175" formatCode="_-* #,##0_-;\-* #,##0_-;_-* &quot;-&quot;??_-;_-@_-"/>
    </dxf>
    <dxf>
      <numFmt numFmtId="175" formatCode="_-* #,##0_-;\-* #,##0_-;_-* &quot;-&quot;??_-;_-@_-"/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</dxfs>
  <tableStyles count="2" defaultTableStyle="TableStyleMedium2" defaultPivotStyle="PivotStyleLight16">
    <tableStyle name="Invisible" pivot="0" table="0" count="0" xr9:uid="{05B2FDD2-962F-4284-AAEB-77A95934F93F}"/>
    <tableStyle name="mentorklub" table="0" count="4" xr9:uid="{3199DAEC-E67B-40C4-863B-F320B8B88023}">
      <tableStyleElement type="wholeTable" dxfId="10"/>
      <tableStyleElement type="headerRow" dxfId="9"/>
      <tableStyleElement type="firstRowStripe" dxfId="8"/>
      <tableStyleElement type="secondRowStripe" dxfId="7"/>
    </tableStyle>
  </tableStyles>
  <colors>
    <mruColors>
      <color rgb="FFFF5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'Speciális formátumok'!$A$48:$A$51</c:f>
              <c:strCache>
                <c:ptCount val="4"/>
                <c:pt idx="0">
                  <c:v>North</c:v>
                </c:pt>
                <c:pt idx="1">
                  <c:v>South</c:v>
                </c:pt>
                <c:pt idx="2">
                  <c:v>East</c:v>
                </c:pt>
                <c:pt idx="3">
                  <c:v>West</c:v>
                </c:pt>
              </c:strCache>
            </c:strRef>
          </c:cat>
          <c:val>
            <c:numRef>
              <c:f>'Speciális formátumok'!$B$48:$B$51</c:f>
              <c:numCache>
                <c:formatCode>General</c:formatCode>
                <c:ptCount val="4"/>
                <c:pt idx="0">
                  <c:v>0.47</c:v>
                </c:pt>
                <c:pt idx="1">
                  <c:v>0.5</c:v>
                </c:pt>
                <c:pt idx="2">
                  <c:v>-0.23</c:v>
                </c:pt>
                <c:pt idx="3">
                  <c:v>-0.43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E-4E93-BD18-FDE1DA276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1782192"/>
        <c:axId val="381782584"/>
      </c:barChart>
      <c:catAx>
        <c:axId val="38178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782584"/>
        <c:crosses val="autoZero"/>
        <c:auto val="1"/>
        <c:lblAlgn val="ctr"/>
        <c:lblOffset val="100"/>
        <c:noMultiLvlLbl val="0"/>
      </c:catAx>
      <c:valAx>
        <c:axId val="381782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78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B-495A-97B4-8B1ACE485BB0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B-495A-97B4-8B1ACE485BB0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3B-495A-97B4-8B1ACE485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4-462F-9C52-E0B4DA154A30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4-462F-9C52-E0B4DA154A30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64-462F-9C52-E0B4DA154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8-48E1-8511-0F59B6770862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8-48E1-8511-0F59B6770862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68-48E1-8511-0F59B6770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5-4227-B1F3-FC93E61CEE6B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5-4227-B1F3-FC93E61CEE6B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05-4227-B1F3-FC93E61CE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B-42A3-8740-A88F95918900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B-42A3-8740-A88F95918900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B-42A3-8740-A88F95918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line3DChart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B-47A7-AC9F-700AB4FFA11C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B-47A7-AC9F-700AB4FFA11C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1B-47A7-AC9F-700AB4FFA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  <c:axId val="2094717823"/>
      </c:line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  <c:serAx>
        <c:axId val="2094717823"/>
        <c:scaling>
          <c:orientation val="minMax"/>
        </c:scaling>
        <c:delete val="0"/>
        <c:axPos val="b"/>
        <c:majorTickMark val="out"/>
        <c:minorTickMark val="none"/>
        <c:tickLblPos val="nextTo"/>
        <c:crossAx val="119244288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5-4C88-8CC0-FCEEB9E09E0A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5-4C88-8CC0-FCEEB9E09E0A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65-4C88-8CC0-FCEEB9E09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42752"/>
        <c:axId val="119244288"/>
      </c:bar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7-458D-8C43-3B0D77B03320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7-458D-8C43-3B0D77B03320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27-458D-8C43-3B0D77B03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242752"/>
        <c:axId val="119244288"/>
      </c:bar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5-4921-8EB2-0E29E75A21FD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45-4921-8EB2-0E29E75A21FD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45-4921-8EB2-0E29E75A2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242752"/>
        <c:axId val="119244288"/>
      </c:bar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1-45CF-B33D-F77419F13885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E1-45CF-B33D-F77419F13885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E1-45CF-B33D-F77419F13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C-4408-B713-AB41A2246144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C-4408-B713-AB41A2246144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0C-4408-B713-AB41A2246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42752"/>
        <c:axId val="119244288"/>
      </c:bar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C-45D5-8419-7FB961A67DDB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C-45D5-8419-7FB961A67DDB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C-45D5-8419-7FB961A67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6-41AC-B8F6-7D71DCFD0A7D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B6-41AC-B8F6-7D71DCFD0A7D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B6-41AC-B8F6-7D71DCFD0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A-473B-9A9F-F37E815718D0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9A-473B-9A9F-F37E815718D0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9A-473B-9A9F-F37E81571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</c:area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F-4185-B33B-46527FB28C8F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F-4185-B33B-46527FB28C8F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5F-4185-B33B-46527FB2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</c:area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A-41C4-8A8B-8336D391CD28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A-41C4-8A8B-8336D391CD28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DA-41C4-8A8B-8336D391C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</c:area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1-4F20-93BA-26129E295D27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1-4F20-93BA-26129E295D27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91-4F20-93BA-26129E295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  <c:axId val="2113804799"/>
      </c:area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midCat"/>
      </c:valAx>
      <c:serAx>
        <c:axId val="2113804799"/>
        <c:scaling>
          <c:orientation val="minMax"/>
        </c:scaling>
        <c:delete val="0"/>
        <c:axPos val="b"/>
        <c:majorTickMark val="out"/>
        <c:minorTickMark val="none"/>
        <c:tickLblPos val="nextTo"/>
        <c:crossAx val="119244288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A-42B5-8FAD-5E9892261705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A-42B5-8FAD-5E9892261705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A-42B5-8FAD-5E9892261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  <c:axId val="0"/>
      </c:area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5-4825-AB06-9B6A1034F895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B5-4825-AB06-9B6A1034F895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B5-4825-AB06-9B6A1034F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  <c:axId val="0"/>
      </c:area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Kördiagram!$B$1</c:f>
          <c:strCache>
            <c:ptCount val="1"/>
            <c:pt idx="0">
              <c:v>Január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Kördiagram!$B$1</c:f>
              <c:strCache>
                <c:ptCount val="1"/>
                <c:pt idx="0">
                  <c:v>Január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789-4BF5-98F2-6B1AE960B9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789-4BF5-98F2-6B1AE960B9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789-4BF5-98F2-6B1AE960B9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789-4BF5-98F2-6B1AE960B9E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789-4BF5-98F2-6B1AE960B9E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789-4BF5-98F2-6B1AE960B9E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789-4BF5-98F2-6B1AE960B9E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789-4BF5-98F2-6B1AE960B9E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789-4BF5-98F2-6B1AE960B9E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789-4BF5-98F2-6B1AE960B9E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789-4BF5-98F2-6B1AE960B9E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789-4BF5-98F2-6B1AE960B9E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789-4BF5-98F2-6B1AE960B9E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9789-4BF5-98F2-6B1AE960B9E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9789-4BF5-98F2-6B1AE960B9E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9789-4BF5-98F2-6B1AE960B9ED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9789-4BF5-98F2-6B1AE960B9ED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9789-4BF5-98F2-6B1AE960B9E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789-4BF5-98F2-6B1AE960B9ED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Kördiagram!$A$1</c:f>
          <c:strCache>
            <c:ptCount val="1"/>
            <c:pt idx="0">
              <c:v>Megnevezés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Kördiagram!$B$1</c:f>
              <c:strCache>
                <c:ptCount val="1"/>
                <c:pt idx="0">
                  <c:v>Január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5C-4F3F-A3B2-2C91C59C368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5C-4F3F-A3B2-2C91C59C3684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5C-4F3F-A3B2-2C91C59C3684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5C-4F3F-A3B2-2C91C59C3684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55C-4F3F-A3B2-2C91C59C3684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55C-4F3F-A3B2-2C91C59C3684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55C-4F3F-A3B2-2C91C59C3684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55C-4F3F-A3B2-2C91C59C3684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55C-4F3F-A3B2-2C91C59C3684}"/>
              </c:ext>
            </c:extLst>
          </c:dPt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55C-4F3F-A3B2-2C91C59C3684}"/>
            </c:ext>
          </c:extLst>
        </c:ser>
        <c:ser>
          <c:idx val="1"/>
          <c:order val="1"/>
          <c:tx>
            <c:strRef>
              <c:f>Kördiagram!$C$1</c:f>
              <c:strCache>
                <c:ptCount val="1"/>
                <c:pt idx="0">
                  <c:v>Február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955C-4F3F-A3B2-2C91C59C368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55C-4F3F-A3B2-2C91C59C3684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955C-4F3F-A3B2-2C91C59C3684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955C-4F3F-A3B2-2C91C59C3684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955C-4F3F-A3B2-2C91C59C3684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955C-4F3F-A3B2-2C91C59C3684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955C-4F3F-A3B2-2C91C59C3684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955C-4F3F-A3B2-2C91C59C3684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955C-4F3F-A3B2-2C91C59C3684}"/>
              </c:ext>
            </c:extLst>
          </c:dPt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Kördiagram!$C$2:$C$10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955C-4F3F-A3B2-2C91C59C3684}"/>
            </c:ext>
          </c:extLst>
        </c:ser>
        <c:ser>
          <c:idx val="2"/>
          <c:order val="2"/>
          <c:tx>
            <c:strRef>
              <c:f>Kördiagram!$D$1</c:f>
              <c:strCache>
                <c:ptCount val="1"/>
                <c:pt idx="0">
                  <c:v>Március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55C-4F3F-A3B2-2C91C59C368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55C-4F3F-A3B2-2C91C59C3684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55C-4F3F-A3B2-2C91C59C3684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55C-4F3F-A3B2-2C91C59C3684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55C-4F3F-A3B2-2C91C59C3684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55C-4F3F-A3B2-2C91C59C3684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55C-4F3F-A3B2-2C91C59C3684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55C-4F3F-A3B2-2C91C59C3684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55C-4F3F-A3B2-2C91C59C3684}"/>
              </c:ext>
            </c:extLst>
          </c:dPt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Kördiagram!$D$2:$D$10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955C-4F3F-A3B2-2C91C59C3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B-447B-BF22-96126E094FCF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B-447B-BF22-96126E094FCF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B-447B-BF22-96126E094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242752"/>
        <c:axId val="119244288"/>
      </c:bar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Kördiagram!$B$1</c:f>
          <c:strCache>
            <c:ptCount val="1"/>
            <c:pt idx="0">
              <c:v>Január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Kördiagram!$B$1</c:f>
              <c:strCache>
                <c:ptCount val="1"/>
                <c:pt idx="0">
                  <c:v>Január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6D0-4980-AD1B-4C403DA155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6D0-4980-AD1B-4C403DA1559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6D0-4980-AD1B-4C403DA1559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6D0-4980-AD1B-4C403DA1559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56D0-4980-AD1B-4C403DA1559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56D0-4980-AD1B-4C403DA1559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56D0-4980-AD1B-4C403DA1559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56D0-4980-AD1B-4C403DA15596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56D0-4980-AD1B-4C403DA155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6D0-4980-AD1B-4C403DA1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Kördiagram!$B$1</c:f>
          <c:strCache>
            <c:ptCount val="1"/>
            <c:pt idx="0">
              <c:v>Január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tx>
            <c:strRef>
              <c:f>Kördiagram!$B$1</c:f>
              <c:strCache>
                <c:ptCount val="1"/>
                <c:pt idx="0">
                  <c:v>Január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74D-451E-936E-79E94E872FD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74D-451E-936E-79E94E872FD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74D-451E-936E-79E94E872FD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74D-451E-936E-79E94E872FD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74D-451E-936E-79E94E872FD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74D-451E-936E-79E94E872FD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74D-451E-936E-79E94E872FD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74D-451E-936E-79E94E872FD6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A74D-451E-936E-79E94E872FD6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A74D-451E-936E-79E94E872F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74D-451E-936E-79E94E872FD6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56"/>
        <c:splitType val="percent"/>
        <c:splitPos val="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Kördiagram!$B$1</c:f>
          <c:strCache>
            <c:ptCount val="1"/>
            <c:pt idx="0">
              <c:v>Január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Kördiagram!$B$1</c:f>
              <c:strCache>
                <c:ptCount val="1"/>
                <c:pt idx="0">
                  <c:v>Január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5FA-455E-B8DC-ACA17124F1D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5FA-455E-B8DC-ACA17124F1D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5FA-455E-B8DC-ACA17124F1D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5FA-455E-B8DC-ACA17124F1D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5FA-455E-B8DC-ACA17124F1D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5FA-455E-B8DC-ACA17124F1D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5FA-455E-B8DC-ACA17124F1D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5FA-455E-B8DC-ACA17124F1D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A5FA-455E-B8DC-ACA17124F1D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A5FA-455E-B8DC-ACA17124F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5FA-455E-B8DC-ACA17124F1D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255"/>
        <c:splitType val="percent"/>
        <c:splitPos val="5"/>
        <c:secondPieSize val="76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'Pont és buborék'!$B$32</c:f>
          <c:strCache>
            <c:ptCount val="1"/>
            <c:pt idx="0">
              <c:v>Demográfia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invertIfNegative val="0"/>
          <c:dPt>
            <c:idx val="0"/>
            <c:invertIfNegative val="0"/>
            <c:bubble3D val="1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1-2BE5-44F1-9778-ED3C108BCB1C}"/>
              </c:ext>
            </c:extLst>
          </c:dPt>
          <c:dPt>
            <c:idx val="1"/>
            <c:invertIfNegative val="0"/>
            <c:bubble3D val="1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3-2BE5-44F1-9778-ED3C108BCB1C}"/>
              </c:ext>
            </c:extLst>
          </c:dPt>
          <c:dPt>
            <c:idx val="2"/>
            <c:invertIfNegative val="0"/>
            <c:bubble3D val="1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5-2BE5-44F1-9778-ED3C108BCB1C}"/>
              </c:ext>
            </c:extLst>
          </c:dPt>
          <c:dPt>
            <c:idx val="3"/>
            <c:invertIfNegative val="0"/>
            <c:bubble3D val="1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7-2BE5-44F1-9778-ED3C108BCB1C}"/>
              </c:ext>
            </c:extLst>
          </c:dPt>
          <c:dPt>
            <c:idx val="4"/>
            <c:invertIfNegative val="0"/>
            <c:bubble3D val="1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9-2BE5-44F1-9778-ED3C108BCB1C}"/>
              </c:ext>
            </c:extLst>
          </c:dPt>
          <c:dLbls>
            <c:dLbl>
              <c:idx val="0"/>
              <c:tx>
                <c:strRef>
                  <c:f>'Pont és buborék'!$E$33</c:f>
                  <c:strCache>
                    <c:ptCount val="1"/>
                    <c:pt idx="0">
                      <c:v> 36 200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{5F91FC20-5238-44C0-BBD2-46D702FCC027}</c15:txfldGUID>
                      <c15:f>'Pont és buborék'!$E$33</c15:f>
                      <c15:dlblFieldTableCache>
                        <c:ptCount val="1"/>
                        <c:pt idx="0">
                          <c:v> 36 200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BE5-44F1-9778-ED3C108BCB1C}"/>
                </c:ext>
              </c:extLst>
            </c:dLbl>
            <c:dLbl>
              <c:idx val="1"/>
              <c:layout>
                <c:manualLayout>
                  <c:x val="-3.9263803680981597E-2"/>
                  <c:y val="-0.10256410256410256"/>
                </c:manualLayout>
              </c:layout>
              <c:tx>
                <c:strRef>
                  <c:f>'Pont és buborék'!$E$34</c:f>
                  <c:strCache>
                    <c:ptCount val="1"/>
                    <c:pt idx="0">
                      <c:v> 30 400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{F24694B1-D36E-47D1-9AD8-3C275B0509EB}</c15:txfldGUID>
                      <c15:f>'Pont és buborék'!$E$34</c15:f>
                      <c15:dlblFieldTableCache>
                        <c:ptCount val="1"/>
                        <c:pt idx="0">
                          <c:v> 30 400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BE5-44F1-9778-ED3C108BCB1C}"/>
                </c:ext>
              </c:extLst>
            </c:dLbl>
            <c:dLbl>
              <c:idx val="2"/>
              <c:tx>
                <c:strRef>
                  <c:f>'Pont és buborék'!$E$35</c:f>
                  <c:strCache>
                    <c:ptCount val="1"/>
                    <c:pt idx="0">
                      <c:v> 36 700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{C8455EE5-EF52-4315-8DF4-1AEB5763100A}</c15:txfldGUID>
                      <c15:f>'Pont és buborék'!$E$35</c15:f>
                      <c15:dlblFieldTableCache>
                        <c:ptCount val="1"/>
                        <c:pt idx="0">
                          <c:v> 36 700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2BE5-44F1-9778-ED3C108BCB1C}"/>
                </c:ext>
              </c:extLst>
            </c:dLbl>
            <c:dLbl>
              <c:idx val="3"/>
              <c:tx>
                <c:strRef>
                  <c:f>'Pont és buborék'!$E$36</c:f>
                  <c:strCache>
                    <c:ptCount val="1"/>
                    <c:pt idx="0">
                      <c:v> 41 700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{C27145EE-0FB6-4212-B1B9-6198FB2D7100}</c15:txfldGUID>
                      <c15:f>'Pont és buborék'!$E$36</c15:f>
                      <c15:dlblFieldTableCache>
                        <c:ptCount val="1"/>
                        <c:pt idx="0">
                          <c:v> 41 700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2BE5-44F1-9778-ED3C108BCB1C}"/>
                </c:ext>
              </c:extLst>
            </c:dLbl>
            <c:dLbl>
              <c:idx val="4"/>
              <c:layout>
                <c:manualLayout>
                  <c:x val="-4.9079754601226997E-3"/>
                  <c:y val="-5.2747252747252747E-2"/>
                </c:manualLayout>
              </c:layout>
              <c:tx>
                <c:strRef>
                  <c:f>'Pont és buborék'!$E$37</c:f>
                  <c:strCache>
                    <c:ptCount val="1"/>
                    <c:pt idx="0">
                      <c:v> 3 900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{531A68EC-D619-438E-B5E8-D9D2BDE41BD0}</c15:txfldGUID>
                      <c15:f>'Pont és buborék'!$E$37</c15:f>
                      <c15:dlblFieldTableCache>
                        <c:ptCount val="1"/>
                        <c:pt idx="0">
                          <c:v> 3 900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2BE5-44F1-9778-ED3C108BCB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'Pont és buborék'!$C$33:$C$37</c:f>
              <c:numCache>
                <c:formatCode>General</c:formatCode>
                <c:ptCount val="5"/>
                <c:pt idx="0">
                  <c:v>8.39</c:v>
                </c:pt>
                <c:pt idx="1">
                  <c:v>10.4</c:v>
                </c:pt>
                <c:pt idx="2">
                  <c:v>15.2</c:v>
                </c:pt>
                <c:pt idx="3">
                  <c:v>15.81</c:v>
                </c:pt>
                <c:pt idx="4">
                  <c:v>20.6</c:v>
                </c:pt>
              </c:numCache>
            </c:numRef>
          </c:xVal>
          <c:yVal>
            <c:numRef>
              <c:f>'Pont és buborék'!$D$33:$D$37</c:f>
              <c:numCache>
                <c:formatCode>General</c:formatCode>
                <c:ptCount val="5"/>
                <c:pt idx="0">
                  <c:v>83.91</c:v>
                </c:pt>
                <c:pt idx="1">
                  <c:v>81.27</c:v>
                </c:pt>
                <c:pt idx="2">
                  <c:v>72.790000000000006</c:v>
                </c:pt>
                <c:pt idx="3">
                  <c:v>80.319999999999993</c:v>
                </c:pt>
                <c:pt idx="4">
                  <c:v>67.14</c:v>
                </c:pt>
              </c:numCache>
            </c:numRef>
          </c:yVal>
          <c:bubbleSize>
            <c:numRef>
              <c:f>'Pont és buborék'!$E$33:$E$37</c:f>
              <c:numCache>
                <c:formatCode>_-* #\ ##0_-;\-* #\ ##0_-;_-* "-"??_-;_-@_-</c:formatCode>
                <c:ptCount val="5"/>
                <c:pt idx="0">
                  <c:v>36200</c:v>
                </c:pt>
                <c:pt idx="1">
                  <c:v>30400</c:v>
                </c:pt>
                <c:pt idx="2">
                  <c:v>36700</c:v>
                </c:pt>
                <c:pt idx="3">
                  <c:v>41700</c:v>
                </c:pt>
                <c:pt idx="4">
                  <c:v>3900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A-2BE5-44F1-9778-ED3C108BC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09708800"/>
        <c:axId val="109710720"/>
      </c:bubbleChart>
      <c:valAx>
        <c:axId val="109708800"/>
        <c:scaling>
          <c:orientation val="minMax"/>
          <c:min val="5"/>
        </c:scaling>
        <c:delete val="0"/>
        <c:axPos val="b"/>
        <c:title>
          <c:tx>
            <c:strRef>
              <c:f>'Pont és buborék'!$C$32</c:f>
              <c:strCache>
                <c:ptCount val="1"/>
                <c:pt idx="0">
                  <c:v>Szül. ráta</c:v>
                </c:pt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crossAx val="109710720"/>
        <c:crosses val="autoZero"/>
        <c:crossBetween val="midCat"/>
      </c:valAx>
      <c:valAx>
        <c:axId val="109710720"/>
        <c:scaling>
          <c:orientation val="minMax"/>
          <c:min val="6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strRef>
              <c:f>'Pont és buborék'!$D$32</c:f>
              <c:strCache>
                <c:ptCount val="1"/>
                <c:pt idx="0">
                  <c:v>Élettartam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1097088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trendline>
            <c:spPr>
              <a:ln w="19050" cap="rnd">
                <a:solidFill>
                  <a:schemeClr val="accent2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9829615048118991E-2"/>
                  <c:y val="0.2538735783027121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'Pont és buborék'!$B$3:$B$14</c:f>
              <c:numCache>
                <c:formatCode>General</c:formatCode>
                <c:ptCount val="1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</c:numCache>
            </c:numRef>
          </c:xVal>
          <c:yVal>
            <c:numRef>
              <c:f>'Pont és buborék'!$C$3:$C$14</c:f>
              <c:numCache>
                <c:formatCode>General</c:formatCode>
                <c:ptCount val="12"/>
                <c:pt idx="0">
                  <c:v>18</c:v>
                </c:pt>
                <c:pt idx="1">
                  <c:v>28</c:v>
                </c:pt>
                <c:pt idx="2">
                  <c:v>26</c:v>
                </c:pt>
                <c:pt idx="3">
                  <c:v>43</c:v>
                </c:pt>
                <c:pt idx="4">
                  <c:v>55</c:v>
                </c:pt>
                <c:pt idx="5">
                  <c:v>54</c:v>
                </c:pt>
                <c:pt idx="6">
                  <c:v>82</c:v>
                </c:pt>
                <c:pt idx="7">
                  <c:v>86</c:v>
                </c:pt>
                <c:pt idx="8">
                  <c:v>108</c:v>
                </c:pt>
                <c:pt idx="9">
                  <c:v>121</c:v>
                </c:pt>
                <c:pt idx="10">
                  <c:v>155</c:v>
                </c:pt>
                <c:pt idx="11">
                  <c:v>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2D-4CE2-84F2-3F0F17B24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2817839"/>
        <c:axId val="1780399263"/>
      </c:scatterChart>
      <c:valAx>
        <c:axId val="209281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buborék'!$B$2</c:f>
              <c:strCache>
                <c:ptCount val="1"/>
                <c:pt idx="0">
                  <c:v>Év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399263"/>
        <c:crosses val="autoZero"/>
        <c:crossBetween val="midCat"/>
      </c:valAx>
      <c:valAx>
        <c:axId val="178039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817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numRef>
              <c:f>'Pont és buborék'!$B$3:$B$14</c:f>
              <c:numCache>
                <c:formatCode>General</c:formatCode>
                <c:ptCount val="1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</c:numCache>
            </c:numRef>
          </c:xVal>
          <c:yVal>
            <c:numRef>
              <c:f>'Pont és buborék'!$C$3:$C$14</c:f>
              <c:numCache>
                <c:formatCode>General</c:formatCode>
                <c:ptCount val="12"/>
                <c:pt idx="0">
                  <c:v>18</c:v>
                </c:pt>
                <c:pt idx="1">
                  <c:v>28</c:v>
                </c:pt>
                <c:pt idx="2">
                  <c:v>26</c:v>
                </c:pt>
                <c:pt idx="3">
                  <c:v>43</c:v>
                </c:pt>
                <c:pt idx="4">
                  <c:v>55</c:v>
                </c:pt>
                <c:pt idx="5">
                  <c:v>54</c:v>
                </c:pt>
                <c:pt idx="6">
                  <c:v>82</c:v>
                </c:pt>
                <c:pt idx="7">
                  <c:v>86</c:v>
                </c:pt>
                <c:pt idx="8">
                  <c:v>108</c:v>
                </c:pt>
                <c:pt idx="9">
                  <c:v>121</c:v>
                </c:pt>
                <c:pt idx="10">
                  <c:v>155</c:v>
                </c:pt>
                <c:pt idx="11">
                  <c:v>158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6B-4AD7-ACEF-C6AF106D8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2817839"/>
        <c:axId val="1780399263"/>
      </c:scatterChart>
      <c:valAx>
        <c:axId val="209281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buborék'!$B$2</c:f>
              <c:strCache>
                <c:ptCount val="1"/>
                <c:pt idx="0">
                  <c:v>Év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399263"/>
        <c:crosses val="autoZero"/>
        <c:crossBetween val="midCat"/>
      </c:valAx>
      <c:valAx>
        <c:axId val="178039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817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'Pont és buborék'!$B$3:$B$14</c:f>
              <c:numCache>
                <c:formatCode>General</c:formatCode>
                <c:ptCount val="1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</c:numCache>
            </c:numRef>
          </c:xVal>
          <c:yVal>
            <c:numRef>
              <c:f>'Pont és buborék'!$C$3:$C$14</c:f>
              <c:numCache>
                <c:formatCode>General</c:formatCode>
                <c:ptCount val="12"/>
                <c:pt idx="0">
                  <c:v>18</c:v>
                </c:pt>
                <c:pt idx="1">
                  <c:v>28</c:v>
                </c:pt>
                <c:pt idx="2">
                  <c:v>26</c:v>
                </c:pt>
                <c:pt idx="3">
                  <c:v>43</c:v>
                </c:pt>
                <c:pt idx="4">
                  <c:v>55</c:v>
                </c:pt>
                <c:pt idx="5">
                  <c:v>54</c:v>
                </c:pt>
                <c:pt idx="6">
                  <c:v>82</c:v>
                </c:pt>
                <c:pt idx="7">
                  <c:v>86</c:v>
                </c:pt>
                <c:pt idx="8">
                  <c:v>108</c:v>
                </c:pt>
                <c:pt idx="9">
                  <c:v>121</c:v>
                </c:pt>
                <c:pt idx="10">
                  <c:v>155</c:v>
                </c:pt>
                <c:pt idx="11">
                  <c:v>158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1B-49CB-A90D-718F00CB2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2817839"/>
        <c:axId val="1780399263"/>
      </c:scatterChart>
      <c:valAx>
        <c:axId val="209281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buborék'!$B$2</c:f>
              <c:strCache>
                <c:ptCount val="1"/>
                <c:pt idx="0">
                  <c:v>Év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399263"/>
        <c:crosses val="autoZero"/>
        <c:crossBetween val="midCat"/>
      </c:valAx>
      <c:valAx>
        <c:axId val="178039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817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numRef>
              <c:f>'Pont és buborék'!$B$3:$B$14</c:f>
              <c:numCache>
                <c:formatCode>General</c:formatCode>
                <c:ptCount val="1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</c:numCache>
            </c:numRef>
          </c:xVal>
          <c:yVal>
            <c:numRef>
              <c:f>'Pont és buborék'!$C$3:$C$14</c:f>
              <c:numCache>
                <c:formatCode>General</c:formatCode>
                <c:ptCount val="12"/>
                <c:pt idx="0">
                  <c:v>18</c:v>
                </c:pt>
                <c:pt idx="1">
                  <c:v>28</c:v>
                </c:pt>
                <c:pt idx="2">
                  <c:v>26</c:v>
                </c:pt>
                <c:pt idx="3">
                  <c:v>43</c:v>
                </c:pt>
                <c:pt idx="4">
                  <c:v>55</c:v>
                </c:pt>
                <c:pt idx="5">
                  <c:v>54</c:v>
                </c:pt>
                <c:pt idx="6">
                  <c:v>82</c:v>
                </c:pt>
                <c:pt idx="7">
                  <c:v>86</c:v>
                </c:pt>
                <c:pt idx="8">
                  <c:v>108</c:v>
                </c:pt>
                <c:pt idx="9">
                  <c:v>121</c:v>
                </c:pt>
                <c:pt idx="10">
                  <c:v>155</c:v>
                </c:pt>
                <c:pt idx="11">
                  <c:v>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09-4F4A-81C1-F9E5EFB50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2817839"/>
        <c:axId val="1780399263"/>
      </c:scatterChart>
      <c:valAx>
        <c:axId val="209281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buborék'!$B$2</c:f>
              <c:strCache>
                <c:ptCount val="1"/>
                <c:pt idx="0">
                  <c:v>Év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399263"/>
        <c:crosses val="autoZero"/>
        <c:crossBetween val="midCat"/>
      </c:valAx>
      <c:valAx>
        <c:axId val="178039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817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'Kombinált diagram'!$A$1</c:f>
          <c:strCache>
            <c:ptCount val="1"/>
            <c:pt idx="0">
              <c:v>Megnevezés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'Kombinált diagram'!$C$1</c:f>
              <c:strCache>
                <c:ptCount val="1"/>
                <c:pt idx="0">
                  <c:v>Február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'Kombinált diagram'!$A$2:$A$10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'Kombinált diagram'!$C$2:$C$10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1-4018-880E-3692785E440D}"/>
            </c:ext>
          </c:extLst>
        </c:ser>
        <c:ser>
          <c:idx val="2"/>
          <c:order val="2"/>
          <c:tx>
            <c:strRef>
              <c:f>'Kombinált diagram'!$D$1</c:f>
              <c:strCache>
                <c:ptCount val="1"/>
                <c:pt idx="0">
                  <c:v>Március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'Kombinált diagram'!$A$2:$A$10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'Kombinált diagram'!$D$2:$D$10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A1-4018-880E-3692785E4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09344"/>
        <c:axId val="40415232"/>
      </c:barChart>
      <c:lineChart>
        <c:grouping val="standard"/>
        <c:varyColors val="0"/>
        <c:ser>
          <c:idx val="0"/>
          <c:order val="0"/>
          <c:tx>
            <c:strRef>
              <c:f>'Kombinált diagram'!$B$1</c:f>
              <c:strCache>
                <c:ptCount val="1"/>
                <c:pt idx="0">
                  <c:v>Január</c:v>
                </c:pt>
              </c:strCache>
            </c:strRef>
          </c:tx>
          <c:spPr>
            <a:ln w="666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'Kombinált diagram'!$A$2:$A$10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'Kombinált diagram'!$B$2:$B$10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A1-4018-880E-3692785E4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09344"/>
        <c:axId val="40415232"/>
      </c:lineChart>
      <c:catAx>
        <c:axId val="40409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15232"/>
        <c:crosses val="autoZero"/>
        <c:auto val="1"/>
        <c:lblAlgn val="ctr"/>
        <c:lblOffset val="100"/>
        <c:noMultiLvlLbl val="0"/>
      </c:catAx>
      <c:valAx>
        <c:axId val="404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093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EURGBP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Árfolyam!$D$1</c:f>
              <c:strCache>
                <c:ptCount val="1"/>
                <c:pt idx="0">
                  <c:v>&lt;VOL&gt;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8575">
              <a:noFill/>
            </a:ln>
          </c:spPr>
          <c:invertIfNegative val="0"/>
          <c:cat>
            <c:numRef>
              <c:f>Árfolyam!$C$2:$C$20</c:f>
              <c:numCache>
                <c:formatCode>m/d/yyyy</c:formatCode>
                <c:ptCount val="19"/>
                <c:pt idx="0">
                  <c:v>41277</c:v>
                </c:pt>
                <c:pt idx="1">
                  <c:v>41278</c:v>
                </c:pt>
                <c:pt idx="2">
                  <c:v>41280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41287</c:v>
                </c:pt>
                <c:pt idx="9">
                  <c:v>41288</c:v>
                </c:pt>
                <c:pt idx="10">
                  <c:v>41289</c:v>
                </c:pt>
                <c:pt idx="11">
                  <c:v>41290</c:v>
                </c:pt>
                <c:pt idx="12">
                  <c:v>41291</c:v>
                </c:pt>
                <c:pt idx="13">
                  <c:v>41292</c:v>
                </c:pt>
                <c:pt idx="14">
                  <c:v>41294</c:v>
                </c:pt>
                <c:pt idx="15">
                  <c:v>41295</c:v>
                </c:pt>
                <c:pt idx="16">
                  <c:v>41296</c:v>
                </c:pt>
                <c:pt idx="17">
                  <c:v>41297</c:v>
                </c:pt>
                <c:pt idx="18">
                  <c:v>41298</c:v>
                </c:pt>
              </c:numCache>
            </c:numRef>
          </c:cat>
          <c:val>
            <c:numRef>
              <c:f>Árfolyam!$D$2:$D$20</c:f>
              <c:numCache>
                <c:formatCode>General</c:formatCode>
                <c:ptCount val="19"/>
                <c:pt idx="0">
                  <c:v>5748</c:v>
                </c:pt>
                <c:pt idx="1">
                  <c:v>5036</c:v>
                </c:pt>
                <c:pt idx="2">
                  <c:v>236</c:v>
                </c:pt>
                <c:pt idx="3">
                  <c:v>5752</c:v>
                </c:pt>
                <c:pt idx="4">
                  <c:v>5740</c:v>
                </c:pt>
                <c:pt idx="5">
                  <c:v>5744</c:v>
                </c:pt>
                <c:pt idx="6">
                  <c:v>5748</c:v>
                </c:pt>
                <c:pt idx="7">
                  <c:v>5044</c:v>
                </c:pt>
                <c:pt idx="8">
                  <c:v>240</c:v>
                </c:pt>
                <c:pt idx="9">
                  <c:v>5752</c:v>
                </c:pt>
                <c:pt idx="10">
                  <c:v>5744</c:v>
                </c:pt>
                <c:pt idx="11">
                  <c:v>5744</c:v>
                </c:pt>
                <c:pt idx="12">
                  <c:v>5748</c:v>
                </c:pt>
                <c:pt idx="13">
                  <c:v>5040</c:v>
                </c:pt>
                <c:pt idx="14">
                  <c:v>240</c:v>
                </c:pt>
                <c:pt idx="15">
                  <c:v>5748</c:v>
                </c:pt>
                <c:pt idx="16">
                  <c:v>5760</c:v>
                </c:pt>
                <c:pt idx="17">
                  <c:v>5748</c:v>
                </c:pt>
                <c:pt idx="18">
                  <c:v>5748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E-4553-BEE4-0F0916D94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009280"/>
        <c:axId val="119010816"/>
      </c:barChart>
      <c:stockChart>
        <c:ser>
          <c:idx val="1"/>
          <c:order val="1"/>
          <c:tx>
            <c:strRef>
              <c:f>Árfolyam!$E$1</c:f>
              <c:strCache>
                <c:ptCount val="1"/>
                <c:pt idx="0">
                  <c:v>open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val>
            <c:numRef>
              <c:f>Árfolyam!$E$2:$E$20</c:f>
              <c:numCache>
                <c:formatCode>General</c:formatCode>
                <c:ptCount val="19"/>
                <c:pt idx="0">
                  <c:v>0.81089999999999995</c:v>
                </c:pt>
                <c:pt idx="1">
                  <c:v>0.80989999999999995</c:v>
                </c:pt>
                <c:pt idx="2">
                  <c:v>0.81320000000000003</c:v>
                </c:pt>
                <c:pt idx="3">
                  <c:v>0.81310000000000004</c:v>
                </c:pt>
                <c:pt idx="4">
                  <c:v>0.81369999999999998</c:v>
                </c:pt>
                <c:pt idx="5">
                  <c:v>0.81440000000000001</c:v>
                </c:pt>
                <c:pt idx="6">
                  <c:v>0.81489999999999996</c:v>
                </c:pt>
                <c:pt idx="7">
                  <c:v>0.82099999999999995</c:v>
                </c:pt>
                <c:pt idx="8">
                  <c:v>0.82850000000000001</c:v>
                </c:pt>
                <c:pt idx="9">
                  <c:v>0.82830000000000004</c:v>
                </c:pt>
                <c:pt idx="10">
                  <c:v>0.83189999999999997</c:v>
                </c:pt>
                <c:pt idx="11">
                  <c:v>0.82769999999999999</c:v>
                </c:pt>
                <c:pt idx="12">
                  <c:v>0.83050000000000002</c:v>
                </c:pt>
                <c:pt idx="13">
                  <c:v>0.8367</c:v>
                </c:pt>
                <c:pt idx="14">
                  <c:v>0.83950000000000002</c:v>
                </c:pt>
                <c:pt idx="15">
                  <c:v>0.8397</c:v>
                </c:pt>
                <c:pt idx="16">
                  <c:v>0.84030000000000005</c:v>
                </c:pt>
                <c:pt idx="17">
                  <c:v>0.84050000000000002</c:v>
                </c:pt>
                <c:pt idx="18">
                  <c:v>0.84030000000000005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E-4553-BEE4-0F0916D94405}"/>
            </c:ext>
          </c:extLst>
        </c:ser>
        <c:ser>
          <c:idx val="2"/>
          <c:order val="2"/>
          <c:tx>
            <c:strRef>
              <c:f>Árfolyam!$F$1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val>
            <c:numRef>
              <c:f>Árfolyam!$F$2:$F$20</c:f>
              <c:numCache>
                <c:formatCode>General</c:formatCode>
                <c:ptCount val="19"/>
                <c:pt idx="0">
                  <c:v>0.81179999999999997</c:v>
                </c:pt>
                <c:pt idx="1">
                  <c:v>0.81420000000000003</c:v>
                </c:pt>
                <c:pt idx="2">
                  <c:v>0.8135</c:v>
                </c:pt>
                <c:pt idx="3">
                  <c:v>0.81469999999999998</c:v>
                </c:pt>
                <c:pt idx="4">
                  <c:v>0.81589999999999996</c:v>
                </c:pt>
                <c:pt idx="5">
                  <c:v>0.81599999999999995</c:v>
                </c:pt>
                <c:pt idx="6">
                  <c:v>0.82120000000000004</c:v>
                </c:pt>
                <c:pt idx="7">
                  <c:v>0.82840000000000003</c:v>
                </c:pt>
                <c:pt idx="8">
                  <c:v>0.82850000000000001</c:v>
                </c:pt>
                <c:pt idx="9">
                  <c:v>0.83240000000000003</c:v>
                </c:pt>
                <c:pt idx="10">
                  <c:v>0.83220000000000005</c:v>
                </c:pt>
                <c:pt idx="11">
                  <c:v>0.83160000000000001</c:v>
                </c:pt>
                <c:pt idx="12">
                  <c:v>0.83679999999999999</c:v>
                </c:pt>
                <c:pt idx="13">
                  <c:v>0.83940000000000003</c:v>
                </c:pt>
                <c:pt idx="14">
                  <c:v>0.84</c:v>
                </c:pt>
                <c:pt idx="15">
                  <c:v>0.84189999999999998</c:v>
                </c:pt>
                <c:pt idx="16">
                  <c:v>0.84379999999999999</c:v>
                </c:pt>
                <c:pt idx="17">
                  <c:v>0.84179999999999999</c:v>
                </c:pt>
                <c:pt idx="18">
                  <c:v>0.8478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7E-4553-BEE4-0F0916D94405}"/>
            </c:ext>
          </c:extLst>
        </c:ser>
        <c:ser>
          <c:idx val="3"/>
          <c:order val="3"/>
          <c:tx>
            <c:strRef>
              <c:f>Árfolyam!$G$1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val>
            <c:numRef>
              <c:f>Árfolyam!$G$2:$G$20</c:f>
              <c:numCache>
                <c:formatCode>General</c:formatCode>
                <c:ptCount val="19"/>
                <c:pt idx="0">
                  <c:v>0.80830000000000002</c:v>
                </c:pt>
                <c:pt idx="1">
                  <c:v>0.8095</c:v>
                </c:pt>
                <c:pt idx="2">
                  <c:v>0.81299999999999994</c:v>
                </c:pt>
                <c:pt idx="3">
                  <c:v>0.81030000000000002</c:v>
                </c:pt>
                <c:pt idx="4">
                  <c:v>0.81340000000000001</c:v>
                </c:pt>
                <c:pt idx="5">
                  <c:v>0.81310000000000004</c:v>
                </c:pt>
                <c:pt idx="6">
                  <c:v>0.81420000000000003</c:v>
                </c:pt>
                <c:pt idx="7">
                  <c:v>0.82020000000000004</c:v>
                </c:pt>
                <c:pt idx="8">
                  <c:v>0.82820000000000005</c:v>
                </c:pt>
                <c:pt idx="9">
                  <c:v>0.82779999999999998</c:v>
                </c:pt>
                <c:pt idx="10">
                  <c:v>0.82650000000000001</c:v>
                </c:pt>
                <c:pt idx="11">
                  <c:v>0.82640000000000002</c:v>
                </c:pt>
                <c:pt idx="12">
                  <c:v>0.82979999999999998</c:v>
                </c:pt>
                <c:pt idx="13">
                  <c:v>0.83530000000000004</c:v>
                </c:pt>
                <c:pt idx="14">
                  <c:v>0.83930000000000005</c:v>
                </c:pt>
                <c:pt idx="15">
                  <c:v>0.83760000000000001</c:v>
                </c:pt>
                <c:pt idx="16">
                  <c:v>0.83620000000000005</c:v>
                </c:pt>
                <c:pt idx="17">
                  <c:v>0.8377</c:v>
                </c:pt>
                <c:pt idx="18">
                  <c:v>0.83889999999999998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7E-4553-BEE4-0F0916D94405}"/>
            </c:ext>
          </c:extLst>
        </c:ser>
        <c:ser>
          <c:idx val="4"/>
          <c:order val="4"/>
          <c:tx>
            <c:strRef>
              <c:f>Árfolyam!$H$1</c:f>
              <c:strCache>
                <c:ptCount val="1"/>
                <c:pt idx="0">
                  <c:v>close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val>
            <c:numRef>
              <c:f>Árfolyam!$H$2:$H$20</c:f>
              <c:numCache>
                <c:formatCode>General</c:formatCode>
                <c:ptCount val="19"/>
                <c:pt idx="0">
                  <c:v>0.80979999999999996</c:v>
                </c:pt>
                <c:pt idx="1">
                  <c:v>0.81340000000000001</c:v>
                </c:pt>
                <c:pt idx="2">
                  <c:v>0.81310000000000004</c:v>
                </c:pt>
                <c:pt idx="3">
                  <c:v>0.81379999999999997</c:v>
                </c:pt>
                <c:pt idx="4">
                  <c:v>0.81440000000000001</c:v>
                </c:pt>
                <c:pt idx="5">
                  <c:v>0.81489999999999996</c:v>
                </c:pt>
                <c:pt idx="6">
                  <c:v>0.82089999999999996</c:v>
                </c:pt>
                <c:pt idx="7">
                  <c:v>0.82709999999999995</c:v>
                </c:pt>
                <c:pt idx="8">
                  <c:v>0.82840000000000003</c:v>
                </c:pt>
                <c:pt idx="9">
                  <c:v>0.83189999999999997</c:v>
                </c:pt>
                <c:pt idx="10">
                  <c:v>0.82769999999999999</c:v>
                </c:pt>
                <c:pt idx="11">
                  <c:v>0.83040000000000003</c:v>
                </c:pt>
                <c:pt idx="12">
                  <c:v>0.83679999999999999</c:v>
                </c:pt>
                <c:pt idx="13">
                  <c:v>0.83879999999999999</c:v>
                </c:pt>
                <c:pt idx="14">
                  <c:v>0.8397</c:v>
                </c:pt>
                <c:pt idx="15">
                  <c:v>0.84030000000000005</c:v>
                </c:pt>
                <c:pt idx="16">
                  <c:v>0.84040000000000004</c:v>
                </c:pt>
                <c:pt idx="17">
                  <c:v>0.84040000000000004</c:v>
                </c:pt>
                <c:pt idx="18">
                  <c:v>0.84689999999999999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7E-4553-BEE4-0F0916D94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solidFill>
                <a:srgbClr val="00B050"/>
              </a:solidFill>
            </c:spPr>
          </c:upBars>
          <c:downBars>
            <c:spPr>
              <a:solidFill>
                <a:srgbClr val="FF0000"/>
              </a:solidFill>
            </c:spPr>
          </c:downBars>
        </c:upDownBars>
        <c:axId val="119350016"/>
        <c:axId val="119012352"/>
      </c:stockChart>
      <c:dateAx>
        <c:axId val="1190092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19010816"/>
        <c:crosses val="autoZero"/>
        <c:auto val="1"/>
        <c:lblOffset val="100"/>
        <c:baseTimeUnit val="days"/>
      </c:dateAx>
      <c:valAx>
        <c:axId val="119010816"/>
        <c:scaling>
          <c:orientation val="minMax"/>
          <c:max val="5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009280"/>
        <c:crosses val="autoZero"/>
        <c:crossBetween val="between"/>
      </c:valAx>
      <c:valAx>
        <c:axId val="1190123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9350016"/>
        <c:crosses val="max"/>
        <c:crossBetween val="between"/>
      </c:valAx>
      <c:catAx>
        <c:axId val="119350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1901235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B-4BEE-BA6A-53A5E4791E24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B-4BEE-BA6A-53A5E4791E24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B-4BEE-BA6A-53A5E4791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242752"/>
        <c:axId val="119244288"/>
      </c:bar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EURGBP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tx>
            <c:strRef>
              <c:f>Árfolyam!$E$1</c:f>
              <c:strCache>
                <c:ptCount val="1"/>
                <c:pt idx="0">
                  <c:v>open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Árfolyam!$C$2:$C$20</c:f>
              <c:numCache>
                <c:formatCode>m/d/yyyy</c:formatCode>
                <c:ptCount val="19"/>
                <c:pt idx="0">
                  <c:v>41277</c:v>
                </c:pt>
                <c:pt idx="1">
                  <c:v>41278</c:v>
                </c:pt>
                <c:pt idx="2">
                  <c:v>41280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41287</c:v>
                </c:pt>
                <c:pt idx="9">
                  <c:v>41288</c:v>
                </c:pt>
                <c:pt idx="10">
                  <c:v>41289</c:v>
                </c:pt>
                <c:pt idx="11">
                  <c:v>41290</c:v>
                </c:pt>
                <c:pt idx="12">
                  <c:v>41291</c:v>
                </c:pt>
                <c:pt idx="13">
                  <c:v>41292</c:v>
                </c:pt>
                <c:pt idx="14">
                  <c:v>41294</c:v>
                </c:pt>
                <c:pt idx="15">
                  <c:v>41295</c:v>
                </c:pt>
                <c:pt idx="16">
                  <c:v>41296</c:v>
                </c:pt>
                <c:pt idx="17">
                  <c:v>41297</c:v>
                </c:pt>
                <c:pt idx="18">
                  <c:v>41298</c:v>
                </c:pt>
              </c:numCache>
            </c:numRef>
          </c:cat>
          <c:val>
            <c:numRef>
              <c:f>Árfolyam!$E$2:$E$20</c:f>
              <c:numCache>
                <c:formatCode>General</c:formatCode>
                <c:ptCount val="19"/>
                <c:pt idx="0">
                  <c:v>0.81089999999999995</c:v>
                </c:pt>
                <c:pt idx="1">
                  <c:v>0.80989999999999995</c:v>
                </c:pt>
                <c:pt idx="2">
                  <c:v>0.81320000000000003</c:v>
                </c:pt>
                <c:pt idx="3">
                  <c:v>0.81310000000000004</c:v>
                </c:pt>
                <c:pt idx="4">
                  <c:v>0.81369999999999998</c:v>
                </c:pt>
                <c:pt idx="5">
                  <c:v>0.81440000000000001</c:v>
                </c:pt>
                <c:pt idx="6">
                  <c:v>0.81489999999999996</c:v>
                </c:pt>
                <c:pt idx="7">
                  <c:v>0.82099999999999995</c:v>
                </c:pt>
                <c:pt idx="8">
                  <c:v>0.82850000000000001</c:v>
                </c:pt>
                <c:pt idx="9">
                  <c:v>0.82830000000000004</c:v>
                </c:pt>
                <c:pt idx="10">
                  <c:v>0.83189999999999997</c:v>
                </c:pt>
                <c:pt idx="11">
                  <c:v>0.82769999999999999</c:v>
                </c:pt>
                <c:pt idx="12">
                  <c:v>0.83050000000000002</c:v>
                </c:pt>
                <c:pt idx="13">
                  <c:v>0.8367</c:v>
                </c:pt>
                <c:pt idx="14">
                  <c:v>0.83950000000000002</c:v>
                </c:pt>
                <c:pt idx="15">
                  <c:v>0.8397</c:v>
                </c:pt>
                <c:pt idx="16">
                  <c:v>0.84030000000000005</c:v>
                </c:pt>
                <c:pt idx="17">
                  <c:v>0.84050000000000002</c:v>
                </c:pt>
                <c:pt idx="18">
                  <c:v>0.84030000000000005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3-4F79-B2E5-7A496B992D7D}"/>
            </c:ext>
          </c:extLst>
        </c:ser>
        <c:ser>
          <c:idx val="1"/>
          <c:order val="1"/>
          <c:tx>
            <c:strRef>
              <c:f>Árfolyam!$F$1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Árfolyam!$C$2:$C$20</c:f>
              <c:numCache>
                <c:formatCode>m/d/yyyy</c:formatCode>
                <c:ptCount val="19"/>
                <c:pt idx="0">
                  <c:v>41277</c:v>
                </c:pt>
                <c:pt idx="1">
                  <c:v>41278</c:v>
                </c:pt>
                <c:pt idx="2">
                  <c:v>41280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41287</c:v>
                </c:pt>
                <c:pt idx="9">
                  <c:v>41288</c:v>
                </c:pt>
                <c:pt idx="10">
                  <c:v>41289</c:v>
                </c:pt>
                <c:pt idx="11">
                  <c:v>41290</c:v>
                </c:pt>
                <c:pt idx="12">
                  <c:v>41291</c:v>
                </c:pt>
                <c:pt idx="13">
                  <c:v>41292</c:v>
                </c:pt>
                <c:pt idx="14">
                  <c:v>41294</c:v>
                </c:pt>
                <c:pt idx="15">
                  <c:v>41295</c:v>
                </c:pt>
                <c:pt idx="16">
                  <c:v>41296</c:v>
                </c:pt>
                <c:pt idx="17">
                  <c:v>41297</c:v>
                </c:pt>
                <c:pt idx="18">
                  <c:v>41298</c:v>
                </c:pt>
              </c:numCache>
            </c:numRef>
          </c:cat>
          <c:val>
            <c:numRef>
              <c:f>Árfolyam!$F$2:$F$20</c:f>
              <c:numCache>
                <c:formatCode>General</c:formatCode>
                <c:ptCount val="19"/>
                <c:pt idx="0">
                  <c:v>0.81179999999999997</c:v>
                </c:pt>
                <c:pt idx="1">
                  <c:v>0.81420000000000003</c:v>
                </c:pt>
                <c:pt idx="2">
                  <c:v>0.8135</c:v>
                </c:pt>
                <c:pt idx="3">
                  <c:v>0.81469999999999998</c:v>
                </c:pt>
                <c:pt idx="4">
                  <c:v>0.81589999999999996</c:v>
                </c:pt>
                <c:pt idx="5">
                  <c:v>0.81599999999999995</c:v>
                </c:pt>
                <c:pt idx="6">
                  <c:v>0.82120000000000004</c:v>
                </c:pt>
                <c:pt idx="7">
                  <c:v>0.82840000000000003</c:v>
                </c:pt>
                <c:pt idx="8">
                  <c:v>0.82850000000000001</c:v>
                </c:pt>
                <c:pt idx="9">
                  <c:v>0.83240000000000003</c:v>
                </c:pt>
                <c:pt idx="10">
                  <c:v>0.83220000000000005</c:v>
                </c:pt>
                <c:pt idx="11">
                  <c:v>0.83160000000000001</c:v>
                </c:pt>
                <c:pt idx="12">
                  <c:v>0.83679999999999999</c:v>
                </c:pt>
                <c:pt idx="13">
                  <c:v>0.83940000000000003</c:v>
                </c:pt>
                <c:pt idx="14">
                  <c:v>0.84</c:v>
                </c:pt>
                <c:pt idx="15">
                  <c:v>0.84189999999999998</c:v>
                </c:pt>
                <c:pt idx="16">
                  <c:v>0.84379999999999999</c:v>
                </c:pt>
                <c:pt idx="17">
                  <c:v>0.84179999999999999</c:v>
                </c:pt>
                <c:pt idx="18">
                  <c:v>0.8478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3-4F79-B2E5-7A496B992D7D}"/>
            </c:ext>
          </c:extLst>
        </c:ser>
        <c:ser>
          <c:idx val="2"/>
          <c:order val="2"/>
          <c:tx>
            <c:strRef>
              <c:f>Árfolyam!$G$1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Árfolyam!$C$2:$C$20</c:f>
              <c:numCache>
                <c:formatCode>m/d/yyyy</c:formatCode>
                <c:ptCount val="19"/>
                <c:pt idx="0">
                  <c:v>41277</c:v>
                </c:pt>
                <c:pt idx="1">
                  <c:v>41278</c:v>
                </c:pt>
                <c:pt idx="2">
                  <c:v>41280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41287</c:v>
                </c:pt>
                <c:pt idx="9">
                  <c:v>41288</c:v>
                </c:pt>
                <c:pt idx="10">
                  <c:v>41289</c:v>
                </c:pt>
                <c:pt idx="11">
                  <c:v>41290</c:v>
                </c:pt>
                <c:pt idx="12">
                  <c:v>41291</c:v>
                </c:pt>
                <c:pt idx="13">
                  <c:v>41292</c:v>
                </c:pt>
                <c:pt idx="14">
                  <c:v>41294</c:v>
                </c:pt>
                <c:pt idx="15">
                  <c:v>41295</c:v>
                </c:pt>
                <c:pt idx="16">
                  <c:v>41296</c:v>
                </c:pt>
                <c:pt idx="17">
                  <c:v>41297</c:v>
                </c:pt>
                <c:pt idx="18">
                  <c:v>41298</c:v>
                </c:pt>
              </c:numCache>
            </c:numRef>
          </c:cat>
          <c:val>
            <c:numRef>
              <c:f>Árfolyam!$G$2:$G$20</c:f>
              <c:numCache>
                <c:formatCode>General</c:formatCode>
                <c:ptCount val="19"/>
                <c:pt idx="0">
                  <c:v>0.80830000000000002</c:v>
                </c:pt>
                <c:pt idx="1">
                  <c:v>0.8095</c:v>
                </c:pt>
                <c:pt idx="2">
                  <c:v>0.81299999999999994</c:v>
                </c:pt>
                <c:pt idx="3">
                  <c:v>0.81030000000000002</c:v>
                </c:pt>
                <c:pt idx="4">
                  <c:v>0.81340000000000001</c:v>
                </c:pt>
                <c:pt idx="5">
                  <c:v>0.81310000000000004</c:v>
                </c:pt>
                <c:pt idx="6">
                  <c:v>0.81420000000000003</c:v>
                </c:pt>
                <c:pt idx="7">
                  <c:v>0.82020000000000004</c:v>
                </c:pt>
                <c:pt idx="8">
                  <c:v>0.82820000000000005</c:v>
                </c:pt>
                <c:pt idx="9">
                  <c:v>0.82779999999999998</c:v>
                </c:pt>
                <c:pt idx="10">
                  <c:v>0.82650000000000001</c:v>
                </c:pt>
                <c:pt idx="11">
                  <c:v>0.82640000000000002</c:v>
                </c:pt>
                <c:pt idx="12">
                  <c:v>0.82979999999999998</c:v>
                </c:pt>
                <c:pt idx="13">
                  <c:v>0.83530000000000004</c:v>
                </c:pt>
                <c:pt idx="14">
                  <c:v>0.83930000000000005</c:v>
                </c:pt>
                <c:pt idx="15">
                  <c:v>0.83760000000000001</c:v>
                </c:pt>
                <c:pt idx="16">
                  <c:v>0.83620000000000005</c:v>
                </c:pt>
                <c:pt idx="17">
                  <c:v>0.8377</c:v>
                </c:pt>
                <c:pt idx="18">
                  <c:v>0.83889999999999998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F3-4F79-B2E5-7A496B992D7D}"/>
            </c:ext>
          </c:extLst>
        </c:ser>
        <c:ser>
          <c:idx val="3"/>
          <c:order val="3"/>
          <c:tx>
            <c:strRef>
              <c:f>Árfolyam!$H$1</c:f>
              <c:strCache>
                <c:ptCount val="1"/>
                <c:pt idx="0">
                  <c:v>close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Árfolyam!$C$2:$C$20</c:f>
              <c:numCache>
                <c:formatCode>m/d/yyyy</c:formatCode>
                <c:ptCount val="19"/>
                <c:pt idx="0">
                  <c:v>41277</c:v>
                </c:pt>
                <c:pt idx="1">
                  <c:v>41278</c:v>
                </c:pt>
                <c:pt idx="2">
                  <c:v>41280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41287</c:v>
                </c:pt>
                <c:pt idx="9">
                  <c:v>41288</c:v>
                </c:pt>
                <c:pt idx="10">
                  <c:v>41289</c:v>
                </c:pt>
                <c:pt idx="11">
                  <c:v>41290</c:v>
                </c:pt>
                <c:pt idx="12">
                  <c:v>41291</c:v>
                </c:pt>
                <c:pt idx="13">
                  <c:v>41292</c:v>
                </c:pt>
                <c:pt idx="14">
                  <c:v>41294</c:v>
                </c:pt>
                <c:pt idx="15">
                  <c:v>41295</c:v>
                </c:pt>
                <c:pt idx="16">
                  <c:v>41296</c:v>
                </c:pt>
                <c:pt idx="17">
                  <c:v>41297</c:v>
                </c:pt>
                <c:pt idx="18">
                  <c:v>41298</c:v>
                </c:pt>
              </c:numCache>
            </c:numRef>
          </c:cat>
          <c:val>
            <c:numRef>
              <c:f>Árfolyam!$H$2:$H$20</c:f>
              <c:numCache>
                <c:formatCode>General</c:formatCode>
                <c:ptCount val="19"/>
                <c:pt idx="0">
                  <c:v>0.80979999999999996</c:v>
                </c:pt>
                <c:pt idx="1">
                  <c:v>0.81340000000000001</c:v>
                </c:pt>
                <c:pt idx="2">
                  <c:v>0.81310000000000004</c:v>
                </c:pt>
                <c:pt idx="3">
                  <c:v>0.81379999999999997</c:v>
                </c:pt>
                <c:pt idx="4">
                  <c:v>0.81440000000000001</c:v>
                </c:pt>
                <c:pt idx="5">
                  <c:v>0.81489999999999996</c:v>
                </c:pt>
                <c:pt idx="6">
                  <c:v>0.82089999999999996</c:v>
                </c:pt>
                <c:pt idx="7">
                  <c:v>0.82709999999999995</c:v>
                </c:pt>
                <c:pt idx="8">
                  <c:v>0.82840000000000003</c:v>
                </c:pt>
                <c:pt idx="9">
                  <c:v>0.83189999999999997</c:v>
                </c:pt>
                <c:pt idx="10">
                  <c:v>0.82769999999999999</c:v>
                </c:pt>
                <c:pt idx="11">
                  <c:v>0.83040000000000003</c:v>
                </c:pt>
                <c:pt idx="12">
                  <c:v>0.83679999999999999</c:v>
                </c:pt>
                <c:pt idx="13">
                  <c:v>0.83879999999999999</c:v>
                </c:pt>
                <c:pt idx="14">
                  <c:v>0.8397</c:v>
                </c:pt>
                <c:pt idx="15">
                  <c:v>0.84030000000000005</c:v>
                </c:pt>
                <c:pt idx="16">
                  <c:v>0.84040000000000004</c:v>
                </c:pt>
                <c:pt idx="17">
                  <c:v>0.84040000000000004</c:v>
                </c:pt>
                <c:pt idx="18">
                  <c:v>0.84689999999999999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F3-4F79-B2E5-7A496B992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solidFill>
                <a:srgbClr val="00B050"/>
              </a:solidFill>
            </c:spPr>
          </c:upBars>
          <c:downBars>
            <c:spPr>
              <a:solidFill>
                <a:srgbClr val="FF0000"/>
              </a:solidFill>
            </c:spPr>
          </c:downBars>
        </c:upDownBars>
        <c:axId val="119361920"/>
        <c:axId val="119363456"/>
      </c:stockChart>
      <c:dateAx>
        <c:axId val="1193619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19363456"/>
        <c:crosses val="autoZero"/>
        <c:auto val="1"/>
        <c:lblOffset val="100"/>
        <c:baseTimeUnit val="days"/>
      </c:dateAx>
      <c:valAx>
        <c:axId val="119363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361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surface3DChart>
        <c:wireframe val="0"/>
        <c:ser>
          <c:idx val="0"/>
          <c:order val="0"/>
          <c:tx>
            <c:strRef>
              <c:f>Felület!$A$20</c:f>
              <c:strCache>
                <c:ptCount val="1"/>
                <c:pt idx="0">
                  <c:v>1</c:v>
                </c:pt>
              </c:strCache>
            </c:strRef>
          </c:tx>
          <c:cat>
            <c:numRef>
              <c:f>Felület!$B$19:$I$19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Felület!$B$20:$I$20</c:f>
              <c:numCache>
                <c:formatCode>General</c:formatCode>
                <c:ptCount val="8"/>
                <c:pt idx="0">
                  <c:v>300</c:v>
                </c:pt>
                <c:pt idx="1">
                  <c:v>230</c:v>
                </c:pt>
                <c:pt idx="2">
                  <c:v>190</c:v>
                </c:pt>
                <c:pt idx="3">
                  <c:v>150</c:v>
                </c:pt>
                <c:pt idx="4">
                  <c:v>160</c:v>
                </c:pt>
                <c:pt idx="5">
                  <c:v>15</c:v>
                </c:pt>
                <c:pt idx="6">
                  <c:v>150</c:v>
                </c:pt>
                <c:pt idx="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1-4A40-ACB1-DCC88967EDFA}"/>
            </c:ext>
          </c:extLst>
        </c:ser>
        <c:ser>
          <c:idx val="1"/>
          <c:order val="1"/>
          <c:tx>
            <c:strRef>
              <c:f>Felület!$A$21</c:f>
              <c:strCache>
                <c:ptCount val="1"/>
                <c:pt idx="0">
                  <c:v>2</c:v>
                </c:pt>
              </c:strCache>
            </c:strRef>
          </c:tx>
          <c:cat>
            <c:numRef>
              <c:f>Felület!$B$19:$I$19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Felület!$B$21:$I$21</c:f>
              <c:numCache>
                <c:formatCode>General</c:formatCode>
                <c:ptCount val="8"/>
                <c:pt idx="0">
                  <c:v>400</c:v>
                </c:pt>
                <c:pt idx="1">
                  <c:v>310</c:v>
                </c:pt>
                <c:pt idx="2">
                  <c:v>200</c:v>
                </c:pt>
                <c:pt idx="3">
                  <c:v>160</c:v>
                </c:pt>
                <c:pt idx="4">
                  <c:v>200</c:v>
                </c:pt>
                <c:pt idx="5">
                  <c:v>200</c:v>
                </c:pt>
                <c:pt idx="6">
                  <c:v>190</c:v>
                </c:pt>
                <c:pt idx="7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1-4A40-ACB1-DCC88967EDFA}"/>
            </c:ext>
          </c:extLst>
        </c:ser>
        <c:ser>
          <c:idx val="2"/>
          <c:order val="2"/>
          <c:tx>
            <c:strRef>
              <c:f>Felület!$A$22</c:f>
              <c:strCache>
                <c:ptCount val="1"/>
                <c:pt idx="0">
                  <c:v>3</c:v>
                </c:pt>
              </c:strCache>
            </c:strRef>
          </c:tx>
          <c:cat>
            <c:numRef>
              <c:f>Felület!$B$19:$I$19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Felület!$B$22:$I$22</c:f>
              <c:numCache>
                <c:formatCode>General</c:formatCode>
                <c:ptCount val="8"/>
                <c:pt idx="0">
                  <c:v>430</c:v>
                </c:pt>
                <c:pt idx="1">
                  <c:v>410</c:v>
                </c:pt>
                <c:pt idx="2">
                  <c:v>250</c:v>
                </c:pt>
                <c:pt idx="3">
                  <c:v>220</c:v>
                </c:pt>
                <c:pt idx="4">
                  <c:v>250</c:v>
                </c:pt>
                <c:pt idx="5">
                  <c:v>340</c:v>
                </c:pt>
                <c:pt idx="6">
                  <c:v>540</c:v>
                </c:pt>
                <c:pt idx="7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D1-4A40-ACB1-DCC88967EDFA}"/>
            </c:ext>
          </c:extLst>
        </c:ser>
        <c:ser>
          <c:idx val="3"/>
          <c:order val="3"/>
          <c:tx>
            <c:strRef>
              <c:f>Felület!$A$23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Felület!$B$19:$I$19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Felület!$B$23:$I$23</c:f>
              <c:numCache>
                <c:formatCode>General</c:formatCode>
                <c:ptCount val="8"/>
                <c:pt idx="0">
                  <c:v>400</c:v>
                </c:pt>
                <c:pt idx="1">
                  <c:v>340</c:v>
                </c:pt>
                <c:pt idx="2">
                  <c:v>340</c:v>
                </c:pt>
                <c:pt idx="3">
                  <c:v>400</c:v>
                </c:pt>
                <c:pt idx="4">
                  <c:v>510</c:v>
                </c:pt>
                <c:pt idx="5">
                  <c:v>520</c:v>
                </c:pt>
                <c:pt idx="6">
                  <c:v>480</c:v>
                </c:pt>
                <c:pt idx="7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D1-4A40-ACB1-DCC88967EDFA}"/>
            </c:ext>
          </c:extLst>
        </c:ser>
        <c:ser>
          <c:idx val="4"/>
          <c:order val="4"/>
          <c:tx>
            <c:strRef>
              <c:f>Felület!$A$24</c:f>
              <c:strCache>
                <c:ptCount val="1"/>
                <c:pt idx="0">
                  <c:v>5</c:v>
                </c:pt>
              </c:strCache>
            </c:strRef>
          </c:tx>
          <c:cat>
            <c:numRef>
              <c:f>Felület!$B$19:$I$19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Felület!$B$24:$I$24</c:f>
              <c:numCache>
                <c:formatCode>General</c:formatCode>
                <c:ptCount val="8"/>
                <c:pt idx="0">
                  <c:v>380</c:v>
                </c:pt>
                <c:pt idx="1">
                  <c:v>390</c:v>
                </c:pt>
                <c:pt idx="2">
                  <c:v>340</c:v>
                </c:pt>
                <c:pt idx="3">
                  <c:v>520</c:v>
                </c:pt>
                <c:pt idx="4">
                  <c:v>570</c:v>
                </c:pt>
                <c:pt idx="5">
                  <c:v>410</c:v>
                </c:pt>
                <c:pt idx="6">
                  <c:v>430</c:v>
                </c:pt>
                <c:pt idx="7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D1-4A40-ACB1-DCC88967EDFA}"/>
            </c:ext>
          </c:extLst>
        </c:ser>
        <c:bandFmts/>
        <c:axId val="174551424"/>
        <c:axId val="174552960"/>
        <c:axId val="142527552"/>
      </c:surface3DChart>
      <c:catAx>
        <c:axId val="1745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552960"/>
        <c:crosses val="autoZero"/>
        <c:auto val="1"/>
        <c:lblAlgn val="ctr"/>
        <c:lblOffset val="100"/>
        <c:noMultiLvlLbl val="0"/>
      </c:catAx>
      <c:valAx>
        <c:axId val="174552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4551424"/>
        <c:crosses val="autoZero"/>
        <c:crossBetween val="midCat"/>
      </c:valAx>
      <c:serAx>
        <c:axId val="142527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74552960"/>
        <c:crosses val="autoZero"/>
      </c:serAx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surface3DChart>
        <c:wireframe val="1"/>
        <c:ser>
          <c:idx val="0"/>
          <c:order val="0"/>
          <c:tx>
            <c:strRef>
              <c:f>Felület!$A$2</c:f>
              <c:strCache>
                <c:ptCount val="1"/>
                <c:pt idx="0">
                  <c:v>1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Felület!$B$2:$K$2</c:f>
              <c:numCache>
                <c:formatCode>General</c:formatCode>
                <c:ptCount val="10"/>
                <c:pt idx="0">
                  <c:v>0.45464871341284091</c:v>
                </c:pt>
                <c:pt idx="1">
                  <c:v>0.81692676594665592</c:v>
                </c:pt>
                <c:pt idx="2">
                  <c:v>9.659170127936631E-2</c:v>
                </c:pt>
                <c:pt idx="3">
                  <c:v>-0.7532747721029438</c:v>
                </c:pt>
                <c:pt idx="4">
                  <c:v>-0.69948993759884137</c:v>
                </c:pt>
                <c:pt idx="5">
                  <c:v>-0.21380054647960287</c:v>
                </c:pt>
                <c:pt idx="6">
                  <c:v>0.64202805958302811</c:v>
                </c:pt>
                <c:pt idx="7">
                  <c:v>0.79236016229985362</c:v>
                </c:pt>
                <c:pt idx="8">
                  <c:v>0.28937592124167222</c:v>
                </c:pt>
                <c:pt idx="9">
                  <c:v>-0.52140188035301838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A-4358-9CC2-16C468CFD6AF}"/>
            </c:ext>
          </c:extLst>
        </c:ser>
        <c:ser>
          <c:idx val="1"/>
          <c:order val="1"/>
          <c:tx>
            <c:strRef>
              <c:f>Felület!$A$3</c:f>
              <c:strCache>
                <c:ptCount val="1"/>
                <c:pt idx="0">
                  <c:v>2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Felület!$B$3:$K$3</c:f>
              <c:numCache>
                <c:formatCode>General</c:formatCode>
                <c:ptCount val="10"/>
                <c:pt idx="0">
                  <c:v>-0.18274952648369686</c:v>
                </c:pt>
                <c:pt idx="1">
                  <c:v>0.71690548660756692</c:v>
                </c:pt>
                <c:pt idx="2">
                  <c:v>7.2701765423571485E-2</c:v>
                </c:pt>
                <c:pt idx="3">
                  <c:v>-0.68222427168403399</c:v>
                </c:pt>
                <c:pt idx="4">
                  <c:v>-0.49972098989725461</c:v>
                </c:pt>
                <c:pt idx="5">
                  <c:v>-0.18622983817559233</c:v>
                </c:pt>
                <c:pt idx="6">
                  <c:v>0.58846686712889396</c:v>
                </c:pt>
                <c:pt idx="7">
                  <c:v>0.59224676853116542</c:v>
                </c:pt>
                <c:pt idx="8">
                  <c:v>0.23675507605242424</c:v>
                </c:pt>
                <c:pt idx="9">
                  <c:v>-0.48420142841494934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FA-4358-9CC2-16C468CFD6AF}"/>
            </c:ext>
          </c:extLst>
        </c:ser>
        <c:ser>
          <c:idx val="2"/>
          <c:order val="2"/>
          <c:tx>
            <c:strRef>
              <c:f>Felület!$A$4</c:f>
              <c:strCache>
                <c:ptCount val="1"/>
                <c:pt idx="0">
                  <c:v>3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Felület!$B$4:$K$4</c:f>
              <c:numCache>
                <c:formatCode>General</c:formatCode>
                <c:ptCount val="10"/>
                <c:pt idx="0">
                  <c:v>0.17991529398589678</c:v>
                </c:pt>
                <c:pt idx="1">
                  <c:v>0.64644942432171493</c:v>
                </c:pt>
                <c:pt idx="2">
                  <c:v>5.7981442308736052E-2</c:v>
                </c:pt>
                <c:pt idx="3">
                  <c:v>-0.62946143925126752</c:v>
                </c:pt>
                <c:pt idx="4">
                  <c:v>-0.38734314240233159</c:v>
                </c:pt>
                <c:pt idx="5">
                  <c:v>-0.17143818696706367</c:v>
                </c:pt>
                <c:pt idx="6">
                  <c:v>0.54694909977999462</c:v>
                </c:pt>
                <c:pt idx="7">
                  <c:v>0.47678979042862546</c:v>
                </c:pt>
                <c:pt idx="8">
                  <c:v>0.20839080790870793</c:v>
                </c:pt>
                <c:pt idx="9">
                  <c:v>-0.45543065125337412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FA-4358-9CC2-16C468CFD6AF}"/>
            </c:ext>
          </c:extLst>
        </c:ser>
        <c:ser>
          <c:idx val="3"/>
          <c:order val="3"/>
          <c:tx>
            <c:strRef>
              <c:f>Felület!$A$5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Felület!$B$5:$K$5</c:f>
              <c:numCache>
                <c:formatCode>General</c:formatCode>
                <c:ptCount val="10"/>
                <c:pt idx="0">
                  <c:v>-0.11696706518527923</c:v>
                </c:pt>
                <c:pt idx="1">
                  <c:v>0.59824023176835961</c:v>
                </c:pt>
                <c:pt idx="2">
                  <c:v>4.7884847101194603E-2</c:v>
                </c:pt>
                <c:pt idx="3">
                  <c:v>-0.58803468633076827</c:v>
                </c:pt>
                <c:pt idx="4">
                  <c:v>-0.31428340608527011</c:v>
                </c:pt>
                <c:pt idx="5">
                  <c:v>-0.16224334290318029</c:v>
                </c:pt>
                <c:pt idx="6">
                  <c:v>0.51325377714415821</c:v>
                </c:pt>
                <c:pt idx="7">
                  <c:v>0.3997969880974655</c:v>
                </c:pt>
                <c:pt idx="8">
                  <c:v>0.19057078406363734</c:v>
                </c:pt>
                <c:pt idx="9">
                  <c:v>-0.43188620405003192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FA-4358-9CC2-16C468CFD6AF}"/>
            </c:ext>
          </c:extLst>
        </c:ser>
        <c:ser>
          <c:idx val="4"/>
          <c:order val="4"/>
          <c:tx>
            <c:strRef>
              <c:f>Felület!$A$6</c:f>
              <c:strCache>
                <c:ptCount val="1"/>
                <c:pt idx="0">
                  <c:v>5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Felület!$B$6:$K$6</c:f>
              <c:numCache>
                <c:formatCode>General</c:formatCode>
                <c:ptCount val="10"/>
                <c:pt idx="0">
                  <c:v>-3.3103529492622318E-2</c:v>
                </c:pt>
                <c:pt idx="1">
                  <c:v>0.56288064498157653</c:v>
                </c:pt>
                <c:pt idx="2">
                  <c:v>4.0481767152996347E-2</c:v>
                </c:pt>
                <c:pt idx="3">
                  <c:v>-0.55427241664293059</c:v>
                </c:pt>
                <c:pt idx="4">
                  <c:v>-0.26285247224745178</c:v>
                </c:pt>
                <c:pt idx="5">
                  <c:v>-0.15598429342049414</c:v>
                </c:pt>
                <c:pt idx="6">
                  <c:v>0.48505301587752619</c:v>
                </c:pt>
                <c:pt idx="7">
                  <c:v>0.34433360203145841</c:v>
                </c:pt>
                <c:pt idx="8">
                  <c:v>0.17830057605724145</c:v>
                </c:pt>
                <c:pt idx="9">
                  <c:v>-0.41194853248125329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FA-4358-9CC2-16C468CFD6AF}"/>
            </c:ext>
          </c:extLst>
        </c:ser>
        <c:ser>
          <c:idx val="5"/>
          <c:order val="5"/>
          <c:tx>
            <c:strRef>
              <c:f>Felület!$A$7</c:f>
              <c:strCache>
                <c:ptCount val="1"/>
                <c:pt idx="0">
                  <c:v>6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Felület!$B$7:$K$7</c:f>
              <c:numCache>
                <c:formatCode>General</c:formatCode>
                <c:ptCount val="10"/>
                <c:pt idx="0">
                  <c:v>-3.1779220483689197E-2</c:v>
                </c:pt>
                <c:pt idx="1">
                  <c:v>0.53335519569680157</c:v>
                </c:pt>
                <c:pt idx="2">
                  <c:v>3.4849574523733419E-2</c:v>
                </c:pt>
                <c:pt idx="3">
                  <c:v>-0.5260052108678982</c:v>
                </c:pt>
                <c:pt idx="4">
                  <c:v>-0.22471137527292792</c:v>
                </c:pt>
                <c:pt idx="5">
                  <c:v>-0.15144671613797503</c:v>
                </c:pt>
                <c:pt idx="6">
                  <c:v>0.46091843235994528</c:v>
                </c:pt>
                <c:pt idx="7">
                  <c:v>0.30234220107919418</c:v>
                </c:pt>
                <c:pt idx="8">
                  <c:v>0.16931272065317807</c:v>
                </c:pt>
                <c:pt idx="9">
                  <c:v>-0.39467027681518607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FA-4358-9CC2-16C468CFD6AF}"/>
            </c:ext>
          </c:extLst>
        </c:ser>
        <c:ser>
          <c:idx val="6"/>
          <c:order val="6"/>
          <c:tx>
            <c:strRef>
              <c:f>Felület!$A$8</c:f>
              <c:strCache>
                <c:ptCount val="1"/>
                <c:pt idx="0">
                  <c:v>7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Felület!$B$8:$K$8</c:f>
              <c:numCache>
                <c:formatCode>General</c:formatCode>
                <c:ptCount val="10"/>
                <c:pt idx="0">
                  <c:v>-2.3954393489870784E-2</c:v>
                </c:pt>
                <c:pt idx="1">
                  <c:v>0.50827951330428944</c:v>
                </c:pt>
                <c:pt idx="2">
                  <c:v>3.0437838010775667E-2</c:v>
                </c:pt>
                <c:pt idx="3">
                  <c:v>-0.50185002207518392</c:v>
                </c:pt>
                <c:pt idx="4">
                  <c:v>-0.1953493684475979</c:v>
                </c:pt>
                <c:pt idx="5">
                  <c:v>-0.14799891579807231</c:v>
                </c:pt>
                <c:pt idx="6">
                  <c:v>0.43990870856375336</c:v>
                </c:pt>
                <c:pt idx="7">
                  <c:v>0.26940770371268369</c:v>
                </c:pt>
                <c:pt idx="8">
                  <c:v>0.16242674688214695</c:v>
                </c:pt>
                <c:pt idx="9">
                  <c:v>-0.37944289964655797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FA-4358-9CC2-16C468CFD6AF}"/>
            </c:ext>
          </c:extLst>
        </c:ser>
        <c:ser>
          <c:idx val="7"/>
          <c:order val="7"/>
          <c:tx>
            <c:strRef>
              <c:f>Felület!$A$9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Felület!$B$9:$K$9</c:f>
              <c:numCache>
                <c:formatCode>General</c:formatCode>
                <c:ptCount val="10"/>
                <c:pt idx="0">
                  <c:v>3.4850317475926492E-3</c:v>
                </c:pt>
                <c:pt idx="1">
                  <c:v>0.48667202434978435</c:v>
                </c:pt>
                <c:pt idx="2">
                  <c:v>2.6899674475594857E-2</c:v>
                </c:pt>
                <c:pt idx="3">
                  <c:v>-0.48087423339345586</c:v>
                </c:pt>
                <c:pt idx="4">
                  <c:v>-0.17209550892353573</c:v>
                </c:pt>
                <c:pt idx="5">
                  <c:v>-0.14528096462075235</c:v>
                </c:pt>
                <c:pt idx="6">
                  <c:v>0.4213705799085482</c:v>
                </c:pt>
                <c:pt idx="7">
                  <c:v>0.24287927948190582</c:v>
                </c:pt>
                <c:pt idx="8">
                  <c:v>0.1569671202210797</c:v>
                </c:pt>
                <c:pt idx="9">
                  <c:v>-0.36584929334289246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FA-4358-9CC2-16C468CFD6AF}"/>
            </c:ext>
          </c:extLst>
        </c:ser>
        <c:ser>
          <c:idx val="8"/>
          <c:order val="8"/>
          <c:tx>
            <c:strRef>
              <c:f>Felület!$A$10</c:f>
              <c:strCache>
                <c:ptCount val="1"/>
                <c:pt idx="0">
                  <c:v>9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Felület!$B$10:$K$10</c:f>
              <c:numCache>
                <c:formatCode>General</c:formatCode>
                <c:ptCount val="10"/>
                <c:pt idx="0">
                  <c:v>-3.1753114612555994E-3</c:v>
                </c:pt>
                <c:pt idx="1">
                  <c:v>0.46768454738617216</c:v>
                </c:pt>
                <c:pt idx="2">
                  <c:v>2.4008144800164961E-2</c:v>
                </c:pt>
                <c:pt idx="3">
                  <c:v>-0.46242113984986905</c:v>
                </c:pt>
                <c:pt idx="4">
                  <c:v>-0.15326203445390274</c:v>
                </c:pt>
                <c:pt idx="5">
                  <c:v>-0.14307349111399634</c:v>
                </c:pt>
                <c:pt idx="6">
                  <c:v>0.40483242929941188</c:v>
                </c:pt>
                <c:pt idx="7">
                  <c:v>0.22105852350278196</c:v>
                </c:pt>
                <c:pt idx="8">
                  <c:v>0.15251934932435873</c:v>
                </c:pt>
                <c:pt idx="9">
                  <c:v>-0.35358964018775074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FA-4358-9CC2-16C468CFD6AF}"/>
            </c:ext>
          </c:extLst>
        </c:ser>
        <c:ser>
          <c:idx val="9"/>
          <c:order val="9"/>
          <c:tx>
            <c:strRef>
              <c:f>Felület!$A$11</c:f>
              <c:strCache>
                <c:ptCount val="1"/>
                <c:pt idx="0">
                  <c:v>10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Felület!$B$11:$K$11</c:f>
              <c:numCache>
                <c:formatCode>General</c:formatCode>
                <c:ptCount val="10"/>
                <c:pt idx="0">
                  <c:v>2.6643089658895799E-3</c:v>
                </c:pt>
                <c:pt idx="1">
                  <c:v>0.45081908898269613</c:v>
                </c:pt>
                <c:pt idx="2">
                  <c:v>2.1607427793235132E-2</c:v>
                </c:pt>
                <c:pt idx="3">
                  <c:v>-0.44601213452266109</c:v>
                </c:pt>
                <c:pt idx="4">
                  <c:v>-0.13772843176098612</c:v>
                </c:pt>
                <c:pt idx="5">
                  <c:v>-0.141235642932073</c:v>
                </c:pt>
                <c:pt idx="6">
                  <c:v>0.38994295606684359</c:v>
                </c:pt>
                <c:pt idx="7">
                  <c:v>0.20280263783734326</c:v>
                </c:pt>
                <c:pt idx="8">
                  <c:v>0.14881507780315456</c:v>
                </c:pt>
                <c:pt idx="9">
                  <c:v>-0.34244046326332678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FA-4358-9CC2-16C468CFD6AF}"/>
            </c:ext>
          </c:extLst>
        </c:ser>
        <c:bandFmts/>
        <c:axId val="93913088"/>
        <c:axId val="93914624"/>
        <c:axId val="146853888"/>
      </c:surface3DChart>
      <c:catAx>
        <c:axId val="9391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914624"/>
        <c:crosses val="autoZero"/>
        <c:auto val="1"/>
        <c:lblAlgn val="ctr"/>
        <c:lblOffset val="100"/>
        <c:noMultiLvlLbl val="0"/>
      </c:catAx>
      <c:valAx>
        <c:axId val="9391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913088"/>
        <c:crosses val="autoZero"/>
        <c:crossBetween val="midCat"/>
      </c:valAx>
      <c:serAx>
        <c:axId val="146853888"/>
        <c:scaling>
          <c:orientation val="minMax"/>
        </c:scaling>
        <c:delete val="0"/>
        <c:axPos val="b"/>
        <c:majorTickMark val="out"/>
        <c:minorTickMark val="none"/>
        <c:tickLblPos val="nextTo"/>
        <c:crossAx val="93914624"/>
        <c:crosses val="autoZero"/>
      </c:serAx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Profit alakulása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Tölcsér!$A$21</c:f>
              <c:strCache>
                <c:ptCount val="1"/>
                <c:pt idx="0">
                  <c:v>Bevétel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0.31666666666666665"/>
                  <c:y val="-3.0872831549670278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0B-48FC-A92D-3E49A8AA71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Tölcsér!$B$21</c:f>
              <c:numCache>
                <c:formatCode>_-[$$-409]* #\ ##0_ ;_-[$$-409]* \-#\ ##0\ ;_-[$$-409]* "-"??_ ;_-@_ </c:formatCode>
                <c:ptCount val="1"/>
                <c:pt idx="0">
                  <c:v>850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1-D10B-48FC-A92D-3E49A8AA7138}"/>
            </c:ext>
          </c:extLst>
        </c:ser>
        <c:ser>
          <c:idx val="1"/>
          <c:order val="1"/>
          <c:tx>
            <c:strRef>
              <c:f>Tölcsér!$A$22</c:f>
              <c:strCache>
                <c:ptCount val="1"/>
                <c:pt idx="0">
                  <c:v>Térköz</c:v>
                </c:pt>
              </c:strCache>
            </c:strRef>
          </c:tx>
          <c:spPr>
            <a:noFill/>
            <a:ln>
              <a:noFill/>
            </a:ln>
            <a:effectLst/>
            <a:sp3d/>
          </c:spPr>
          <c:invertIfNegative val="0"/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Tölcsér!$B$22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2-D10B-48FC-A92D-3E49A8AA7138}"/>
            </c:ext>
          </c:extLst>
        </c:ser>
        <c:ser>
          <c:idx val="2"/>
          <c:order val="2"/>
          <c:tx>
            <c:strRef>
              <c:f>Tölcsér!$A$23</c:f>
              <c:strCache>
                <c:ptCount val="1"/>
                <c:pt idx="0">
                  <c:v>Levonva a kiadásokat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0.30833333333333335"/>
                  <c:y val="-2.3154547694891916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0B-48FC-A92D-3E49A8AA71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Tölcsér!$B$23</c:f>
              <c:numCache>
                <c:formatCode>_-[$$-409]* #\ ##0_ ;_-[$$-409]* \-#\ ##0\ ;_-[$$-409]* "-"??_ ;_-@_ </c:formatCode>
                <c:ptCount val="1"/>
                <c:pt idx="0">
                  <c:v>600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4-D10B-48FC-A92D-3E49A8AA7138}"/>
            </c:ext>
          </c:extLst>
        </c:ser>
        <c:ser>
          <c:idx val="3"/>
          <c:order val="3"/>
          <c:tx>
            <c:strRef>
              <c:f>Tölcsér!$A$24</c:f>
              <c:strCache>
                <c:ptCount val="1"/>
                <c:pt idx="0">
                  <c:v>Térköz</c:v>
                </c:pt>
              </c:strCache>
            </c:strRef>
          </c:tx>
          <c:spPr>
            <a:noFill/>
            <a:ln>
              <a:noFill/>
            </a:ln>
            <a:effectLst/>
            <a:sp3d/>
          </c:spPr>
          <c:invertIfNegative val="0"/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Tölcsér!$B$24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5-D10B-48FC-A92D-3E49A8AA7138}"/>
            </c:ext>
          </c:extLst>
        </c:ser>
        <c:ser>
          <c:idx val="4"/>
          <c:order val="4"/>
          <c:tx>
            <c:strRef>
              <c:f>Tölcsér!$A$25</c:f>
              <c:strCache>
                <c:ptCount val="1"/>
                <c:pt idx="0">
                  <c:v>Levonva az adót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0.31111111111111112"/>
                  <c:y val="-3.4731669607616429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0B-48FC-A92D-3E49A8AA71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Tölcsér!$B$25</c:f>
              <c:numCache>
                <c:formatCode>_-[$$-409]* #\ ##0_ ;_-[$$-409]* \-#\ ##0\ ;_-[$$-409]* "-"??_ ;_-@_ </c:formatCode>
                <c:ptCount val="1"/>
                <c:pt idx="0">
                  <c:v>325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7-D10B-48FC-A92D-3E49A8AA7138}"/>
            </c:ext>
          </c:extLst>
        </c:ser>
        <c:ser>
          <c:idx val="5"/>
          <c:order val="5"/>
          <c:tx>
            <c:strRef>
              <c:f>Tölcsér!$A$26</c:f>
              <c:strCache>
                <c:ptCount val="1"/>
                <c:pt idx="0">
                  <c:v>Térköz</c:v>
                </c:pt>
              </c:strCache>
            </c:strRef>
          </c:tx>
          <c:spPr>
            <a:noFill/>
            <a:ln>
              <a:noFill/>
            </a:ln>
            <a:effectLst/>
            <a:sp3d/>
          </c:spPr>
          <c:invertIfNegative val="0"/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Tölcsér!$B$26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8-D10B-48FC-A92D-3E49A8AA7138}"/>
            </c:ext>
          </c:extLst>
        </c:ser>
        <c:ser>
          <c:idx val="6"/>
          <c:order val="6"/>
          <c:tx>
            <c:strRef>
              <c:f>Tölcsér!$A$27</c:f>
              <c:strCache>
                <c:ptCount val="1"/>
                <c:pt idx="0">
                  <c:v>Levonva az osztalékot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0.3"/>
                  <c:y val="-5.016884505605935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0B-48FC-A92D-3E49A8AA71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Tölcsér!$B$27</c:f>
              <c:numCache>
                <c:formatCode>_-[$$-409]* #\ ##0_ ;_-[$$-409]* \-#\ ##0\ ;_-[$$-409]* "-"??_ ;_-@_ </c:formatCode>
                <c:ptCount val="1"/>
                <c:pt idx="0">
                  <c:v>200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A-D10B-48FC-A92D-3E49A8AA7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ToMax"/>
        <c:axId val="1600513551"/>
        <c:axId val="854900671"/>
        <c:axId val="0"/>
      </c:bar3DChart>
      <c:catAx>
        <c:axId val="1600513551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854900671"/>
        <c:crosses val="autoZero"/>
        <c:auto val="1"/>
        <c:lblAlgn val="ctr"/>
        <c:lblOffset val="100"/>
        <c:noMultiLvlLbl val="0"/>
      </c:catAx>
      <c:valAx>
        <c:axId val="854900671"/>
        <c:scaling>
          <c:orientation val="maxMin"/>
        </c:scaling>
        <c:delete val="1"/>
        <c:axPos val="l"/>
        <c:numFmt formatCode="_-[$$-409]* #\ ##0_ ;_-[$$-409]* \-#\ ##0\ ;_-[$$-409]* &quot;-&quot;??_ ;_-@_ " sourceLinked="1"/>
        <c:majorTickMark val="none"/>
        <c:minorTickMark val="none"/>
        <c:tickLblPos val="nextTo"/>
        <c:crossAx val="1600513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sng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'Diagram sablon'!$B$1</c:f>
              <c:strCache>
                <c:ptCount val="1"/>
                <c:pt idx="0">
                  <c:v>Január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sablon'!$A$2:$A$10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'Diagram sablon'!$B$2:$B$10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D-4E23-B178-0D5B25616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4006608"/>
        <c:axId val="1164002032"/>
        <c:axId val="0"/>
      </c:bar3DChart>
      <c:catAx>
        <c:axId val="116400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002032"/>
        <c:crosses val="autoZero"/>
        <c:auto val="1"/>
        <c:lblAlgn val="ctr"/>
        <c:lblOffset val="100"/>
        <c:noMultiLvlLbl val="0"/>
      </c:catAx>
      <c:valAx>
        <c:axId val="116400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006608"/>
        <c:crosses val="autoZero"/>
        <c:crossBetween val="between"/>
      </c:valAx>
      <c:spPr>
        <a:gradFill>
          <a:gsLst>
            <a:gs pos="0">
              <a:srgbClr val="5B9BD5">
                <a:lumMod val="5000"/>
                <a:lumOff val="95000"/>
              </a:srgbClr>
            </a:gs>
            <a:gs pos="74000">
              <a:srgbClr val="5B9BD5">
                <a:lumMod val="45000"/>
                <a:lumOff val="55000"/>
              </a:srgbClr>
            </a:gs>
            <a:gs pos="83000">
              <a:srgbClr val="5B9BD5">
                <a:lumMod val="45000"/>
                <a:lumOff val="55000"/>
              </a:srgbClr>
            </a:gs>
            <a:gs pos="100000">
              <a:srgbClr val="5B9BD5">
                <a:lumMod val="30000"/>
                <a:lumOff val="70000"/>
              </a:srgb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rgbClr val="5B9BD5">
            <a:lumMod val="5000"/>
            <a:lumOff val="95000"/>
          </a:srgbClr>
        </a:gs>
        <a:gs pos="74000">
          <a:srgbClr val="5B9BD5">
            <a:lumMod val="45000"/>
            <a:lumOff val="55000"/>
          </a:srgbClr>
        </a:gs>
        <a:gs pos="83000">
          <a:srgbClr val="5B9BD5">
            <a:lumMod val="45000"/>
            <a:lumOff val="55000"/>
          </a:srgbClr>
        </a:gs>
        <a:gs pos="100000">
          <a:srgbClr val="5B9BD5">
            <a:lumMod val="30000"/>
            <a:lumOff val="70000"/>
          </a:srgb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11-4357-B1E1-84DC2E9CEC5F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11-4357-B1E1-84DC2E9CEC5F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11-4357-B1E1-84DC2E9CE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E-4ADA-BC03-E192965AC998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DE-4ADA-BC03-E192965AC998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DE-4ADA-BC03-E192965AC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CB-4481-AB99-E4F45AC198B1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CB-4481-AB99-E4F45AC198B1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CB-4481-AB99-E4F45AC19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8-4940-83FF-56B44E403C3F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38-4940-83FF-56B44E403C3F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38-4940-83FF-56B44E403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1759748255"/>
      </c:bar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  <c:serAx>
        <c:axId val="1759748255"/>
        <c:scaling>
          <c:orientation val="minMax"/>
        </c:scaling>
        <c:delete val="0"/>
        <c:axPos val="b"/>
        <c:majorTickMark val="out"/>
        <c:minorTickMark val="none"/>
        <c:tickLblPos val="nextTo"/>
        <c:crossAx val="119244288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B-47C0-B888-21D317BABBB6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B-47C0-B888-21D317BABBB6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8B-47C0-B888-21D317BA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Spin" dx="26" fmlaLink="$C$11" max="10" min="1" page="10" val="10"/>
</file>

<file path=xl/ctrlProps/ctrlProp10.xml><?xml version="1.0" encoding="utf-8"?>
<formControlPr xmlns="http://schemas.microsoft.com/office/spreadsheetml/2009/9/main" objectType="Drop" dropStyle="combo" dx="22" fmlaLink="$R$3" fmlaRange="$Q$11:$Q$12" noThreeD="1" sel="1" val="0"/>
</file>

<file path=xl/ctrlProps/ctrlProp11.xml><?xml version="1.0" encoding="utf-8"?>
<formControlPr xmlns="http://schemas.microsoft.com/office/spreadsheetml/2009/9/main" objectType="Radio" checked="Checked" firstButton="1" fmlaLink="$R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Spin" dx="22" fmlaLink="$C$11" max="10" min="1" page="10" val="10"/>
</file>

<file path=xl/ctrlProps/ctrlProp17.xml><?xml version="1.0" encoding="utf-8"?>
<formControlPr xmlns="http://schemas.microsoft.com/office/spreadsheetml/2009/9/main" objectType="Scroll" dx="22" fmlaLink="$R$6" horiz="1" max="300" page="10" val="153"/>
</file>

<file path=xl/ctrlProps/ctrlProp18.xml><?xml version="1.0" encoding="utf-8"?>
<formControlPr xmlns="http://schemas.microsoft.com/office/spreadsheetml/2009/9/main" objectType="CheckBox" checked="Checked" fmlaLink="$R$9" lockText="1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Drop" dropStyle="combo" dx="26" fmlaLink="$P$3" fmlaRange="$O$11:$O$12" noThreeD="1" sel="2" val="0"/>
</file>

<file path=xl/ctrlProps/ctrlProp8.xml><?xml version="1.0" encoding="utf-8"?>
<formControlPr xmlns="http://schemas.microsoft.com/office/spreadsheetml/2009/9/main" objectType="Scroll" dx="26" fmlaLink="$P$6" horiz="1" max="300" min="1" page="10" val="90"/>
</file>

<file path=xl/ctrlProps/ctrlProp9.xml><?xml version="1.0" encoding="utf-8"?>
<formControlPr xmlns="http://schemas.microsoft.com/office/spreadsheetml/2009/9/main" objectType="CheckBox" checked="Checked" fmlaLink="$P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26" Type="http://schemas.openxmlformats.org/officeDocument/2006/relationships/chart" Target="../charts/chart27.xml"/><Relationship Id="rId3" Type="http://schemas.openxmlformats.org/officeDocument/2006/relationships/chart" Target="../charts/chart4.xml"/><Relationship Id="rId21" Type="http://schemas.openxmlformats.org/officeDocument/2006/relationships/chart" Target="../charts/chart22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5" Type="http://schemas.openxmlformats.org/officeDocument/2006/relationships/chart" Target="../charts/chart26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24" Type="http://schemas.openxmlformats.org/officeDocument/2006/relationships/chart" Target="../charts/chart25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23" Type="http://schemas.openxmlformats.org/officeDocument/2006/relationships/chart" Target="../charts/chart24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22" Type="http://schemas.openxmlformats.org/officeDocument/2006/relationships/chart" Target="../charts/chart23.xml"/><Relationship Id="rId27" Type="http://schemas.openxmlformats.org/officeDocument/2006/relationships/image" Target="../media/image1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image" Target="../media/image18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24.png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chart" Target="../charts/chart1.xml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8.png"/><Relationship Id="rId1" Type="http://schemas.openxmlformats.org/officeDocument/2006/relationships/chart" Target="../charts/chart4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jpeg"/><Relationship Id="rId2" Type="http://schemas.openxmlformats.org/officeDocument/2006/relationships/image" Target="../media/image40.jpeg"/><Relationship Id="rId1" Type="http://schemas.openxmlformats.org/officeDocument/2006/relationships/image" Target="../media/image3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356235</xdr:colOff>
      <xdr:row>7</xdr:row>
      <xdr:rowOff>51110</xdr:rowOff>
    </xdr:from>
    <xdr:to>
      <xdr:col>18</xdr:col>
      <xdr:colOff>241935</xdr:colOff>
      <xdr:row>18</xdr:row>
      <xdr:rowOff>179070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9055" y="1575110"/>
          <a:ext cx="4884420" cy="2170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574863</xdr:colOff>
      <xdr:row>22</xdr:row>
      <xdr:rowOff>67235</xdr:rowOff>
    </xdr:from>
    <xdr:to>
      <xdr:col>16</xdr:col>
      <xdr:colOff>295274</xdr:colOff>
      <xdr:row>39</xdr:row>
      <xdr:rowOff>29135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574863" y="3832411"/>
          <a:ext cx="14314952" cy="2857500"/>
          <a:chOff x="574863" y="3541059"/>
          <a:chExt cx="14007911" cy="2628900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GrpSpPr/>
        </xdr:nvGrpSpPr>
        <xdr:grpSpPr>
          <a:xfrm>
            <a:off x="574863" y="3541059"/>
            <a:ext cx="14007911" cy="2628900"/>
            <a:chOff x="171451" y="2140323"/>
            <a:chExt cx="14007911" cy="2628900"/>
          </a:xfrm>
        </xdr:grpSpPr>
        <xdr:graphicFrame macro="">
          <xdr:nvGraphicFramePr>
            <xdr:cNvPr id="5" name="Diagram 9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GraphicFramePr>
              <a:graphicFrameLocks/>
            </xdr:cNvGraphicFramePr>
          </xdr:nvGraphicFramePr>
          <xdr:xfrm>
            <a:off x="171451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6" name="Diagram 9">
              <a:extLst>
                <a:ext uri="{FF2B5EF4-FFF2-40B4-BE49-F238E27FC236}">
                  <a16:creationId xmlns:a16="http://schemas.microsoft.com/office/drawing/2014/main" id="{00000000-0008-0000-0A00-000006000000}"/>
                </a:ext>
              </a:extLst>
            </xdr:cNvPr>
            <xdr:cNvGraphicFramePr>
              <a:graphicFrameLocks/>
            </xdr:cNvGraphicFramePr>
          </xdr:nvGraphicFramePr>
          <xdr:xfrm>
            <a:off x="9625853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aphicFrame macro="">
        <xdr:nvGraphicFramePr>
          <xdr:cNvPr id="4" name="Diagram 9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GraphicFramePr>
            <a:graphicFrameLocks/>
          </xdr:cNvGraphicFramePr>
        </xdr:nvGraphicFramePr>
        <xdr:xfrm>
          <a:off x="5277970" y="3541059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0</xdr:col>
      <xdr:colOff>571500</xdr:colOff>
      <xdr:row>41</xdr:row>
      <xdr:rowOff>56029</xdr:rowOff>
    </xdr:from>
    <xdr:to>
      <xdr:col>21</xdr:col>
      <xdr:colOff>788332</xdr:colOff>
      <xdr:row>58</xdr:row>
      <xdr:rowOff>17929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pSpPr/>
      </xdr:nvGrpSpPr>
      <xdr:grpSpPr>
        <a:xfrm>
          <a:off x="571500" y="7057464"/>
          <a:ext cx="19159256" cy="2857500"/>
          <a:chOff x="571500" y="6510617"/>
          <a:chExt cx="18762567" cy="2628900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GrpSpPr/>
        </xdr:nvGrpSpPr>
        <xdr:grpSpPr>
          <a:xfrm>
            <a:off x="571500" y="6510617"/>
            <a:ext cx="14007911" cy="2628900"/>
            <a:chOff x="574863" y="3541059"/>
            <a:chExt cx="14007911" cy="2628900"/>
          </a:xfrm>
        </xdr:grpSpPr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00000000-0008-0000-0A00-00000A000000}"/>
                </a:ext>
              </a:extLst>
            </xdr:cNvPr>
            <xdr:cNvGrpSpPr/>
          </xdr:nvGrpSpPr>
          <xdr:grpSpPr>
            <a:xfrm>
              <a:off x="574863" y="3541059"/>
              <a:ext cx="14007911" cy="2628900"/>
              <a:chOff x="171451" y="2140323"/>
              <a:chExt cx="14007911" cy="2628900"/>
            </a:xfrm>
          </xdr:grpSpPr>
          <xdr:graphicFrame macro="">
            <xdr:nvGraphicFramePr>
              <xdr:cNvPr id="12" name="Diagram 9">
                <a:extLst>
                  <a:ext uri="{FF2B5EF4-FFF2-40B4-BE49-F238E27FC236}">
                    <a16:creationId xmlns:a16="http://schemas.microsoft.com/office/drawing/2014/main" id="{00000000-0008-0000-0A00-00000C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71451" y="2140323"/>
              <a:ext cx="4553509" cy="26289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graphicFrame macro="">
            <xdr:nvGraphicFramePr>
              <xdr:cNvPr id="13" name="Diagram 9">
                <a:extLst>
                  <a:ext uri="{FF2B5EF4-FFF2-40B4-BE49-F238E27FC236}">
                    <a16:creationId xmlns:a16="http://schemas.microsoft.com/office/drawing/2014/main" id="{00000000-0008-0000-0A00-00000D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9625853" y="2140323"/>
              <a:ext cx="4553509" cy="26289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</xdr:grpSp>
        <xdr:graphicFrame macro="">
          <xdr:nvGraphicFramePr>
            <xdr:cNvPr id="11" name="Diagram 9">
              <a:extLst>
                <a:ext uri="{FF2B5EF4-FFF2-40B4-BE49-F238E27FC236}">
                  <a16:creationId xmlns:a16="http://schemas.microsoft.com/office/drawing/2014/main" id="{00000000-0008-0000-0A00-00000B000000}"/>
                </a:ext>
              </a:extLst>
            </xdr:cNvPr>
            <xdr:cNvGraphicFramePr>
              <a:graphicFrameLocks/>
            </xdr:cNvGraphicFramePr>
          </xdr:nvGraphicFramePr>
          <xdr:xfrm>
            <a:off x="5277970" y="3541059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  <xdr:graphicFrame macro="">
        <xdr:nvGraphicFramePr>
          <xdr:cNvPr id="9" name="Diagram 9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GraphicFramePr>
            <a:graphicFrameLocks/>
          </xdr:cNvGraphicFramePr>
        </xdr:nvGraphicFramePr>
        <xdr:xfrm>
          <a:off x="14780558" y="6510617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</xdr:grpSp>
    <xdr:clientData/>
  </xdr:twoCellAnchor>
  <xdr:twoCellAnchor>
    <xdr:from>
      <xdr:col>0</xdr:col>
      <xdr:colOff>582706</xdr:colOff>
      <xdr:row>59</xdr:row>
      <xdr:rowOff>78441</xdr:rowOff>
    </xdr:from>
    <xdr:to>
      <xdr:col>16</xdr:col>
      <xdr:colOff>303117</xdr:colOff>
      <xdr:row>76</xdr:row>
      <xdr:rowOff>40341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GrpSpPr/>
      </xdr:nvGrpSpPr>
      <xdr:grpSpPr>
        <a:xfrm>
          <a:off x="582706" y="10145806"/>
          <a:ext cx="14314952" cy="2857500"/>
          <a:chOff x="574863" y="3541059"/>
          <a:chExt cx="14007911" cy="2628900"/>
        </a:xfrm>
      </xdr:grpSpPr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00000000-0008-0000-0A00-00000F000000}"/>
              </a:ext>
            </a:extLst>
          </xdr:cNvPr>
          <xdr:cNvGrpSpPr/>
        </xdr:nvGrpSpPr>
        <xdr:grpSpPr>
          <a:xfrm>
            <a:off x="574863" y="3541059"/>
            <a:ext cx="14007911" cy="2628900"/>
            <a:chOff x="171451" y="2140323"/>
            <a:chExt cx="14007911" cy="2628900"/>
          </a:xfrm>
        </xdr:grpSpPr>
        <xdr:graphicFrame macro="">
          <xdr:nvGraphicFramePr>
            <xdr:cNvPr id="17" name="Diagram 9">
              <a:extLst>
                <a:ext uri="{FF2B5EF4-FFF2-40B4-BE49-F238E27FC236}">
                  <a16:creationId xmlns:a16="http://schemas.microsoft.com/office/drawing/2014/main" id="{00000000-0008-0000-0A00-000011000000}"/>
                </a:ext>
              </a:extLst>
            </xdr:cNvPr>
            <xdr:cNvGraphicFramePr>
              <a:graphicFrameLocks/>
            </xdr:cNvGraphicFramePr>
          </xdr:nvGraphicFramePr>
          <xdr:xfrm>
            <a:off x="171451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"/>
            </a:graphicData>
          </a:graphic>
        </xdr:graphicFrame>
        <xdr:graphicFrame macro="">
          <xdr:nvGraphicFramePr>
            <xdr:cNvPr id="18" name="Diagram 9">
              <a:extLst>
                <a:ext uri="{FF2B5EF4-FFF2-40B4-BE49-F238E27FC236}">
                  <a16:creationId xmlns:a16="http://schemas.microsoft.com/office/drawing/2014/main" id="{00000000-0008-0000-0A00-000012000000}"/>
                </a:ext>
              </a:extLst>
            </xdr:cNvPr>
            <xdr:cNvGraphicFramePr>
              <a:graphicFrameLocks/>
            </xdr:cNvGraphicFramePr>
          </xdr:nvGraphicFramePr>
          <xdr:xfrm>
            <a:off x="9625853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9"/>
            </a:graphicData>
          </a:graphic>
        </xdr:graphicFrame>
      </xdr:grpSp>
      <xdr:graphicFrame macro="">
        <xdr:nvGraphicFramePr>
          <xdr:cNvPr id="16" name="Diagram 9">
            <a:extLst>
              <a:ext uri="{FF2B5EF4-FFF2-40B4-BE49-F238E27FC236}">
                <a16:creationId xmlns:a16="http://schemas.microsoft.com/office/drawing/2014/main" id="{00000000-0008-0000-0A00-000010000000}"/>
              </a:ext>
            </a:extLst>
          </xdr:cNvPr>
          <xdr:cNvGraphicFramePr>
            <a:graphicFrameLocks/>
          </xdr:cNvGraphicFramePr>
        </xdr:nvGraphicFramePr>
        <xdr:xfrm>
          <a:off x="5277970" y="3541059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  <xdr:twoCellAnchor>
    <xdr:from>
      <xdr:col>0</xdr:col>
      <xdr:colOff>593912</xdr:colOff>
      <xdr:row>77</xdr:row>
      <xdr:rowOff>0</xdr:rowOff>
    </xdr:from>
    <xdr:to>
      <xdr:col>21</xdr:col>
      <xdr:colOff>810744</xdr:colOff>
      <xdr:row>93</xdr:row>
      <xdr:rowOff>129988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GrpSpPr/>
      </xdr:nvGrpSpPr>
      <xdr:grpSpPr>
        <a:xfrm>
          <a:off x="593912" y="13133294"/>
          <a:ext cx="19159256" cy="2855259"/>
          <a:chOff x="593912" y="12102353"/>
          <a:chExt cx="18762567" cy="2640106"/>
        </a:xfrm>
      </xdr:grpSpPr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00000000-0008-0000-0A00-000014000000}"/>
              </a:ext>
            </a:extLst>
          </xdr:cNvPr>
          <xdr:cNvGrpSpPr/>
        </xdr:nvGrpSpPr>
        <xdr:grpSpPr>
          <a:xfrm>
            <a:off x="593912" y="12113559"/>
            <a:ext cx="14007911" cy="2628900"/>
            <a:chOff x="574863" y="3541059"/>
            <a:chExt cx="14007911" cy="2628900"/>
          </a:xfrm>
        </xdr:grpSpPr>
        <xdr:grpSp>
          <xdr:nvGrpSpPr>
            <xdr:cNvPr id="22" name="Group 21">
              <a:extLst>
                <a:ext uri="{FF2B5EF4-FFF2-40B4-BE49-F238E27FC236}">
                  <a16:creationId xmlns:a16="http://schemas.microsoft.com/office/drawing/2014/main" id="{00000000-0008-0000-0A00-000016000000}"/>
                </a:ext>
              </a:extLst>
            </xdr:cNvPr>
            <xdr:cNvGrpSpPr/>
          </xdr:nvGrpSpPr>
          <xdr:grpSpPr>
            <a:xfrm>
              <a:off x="574863" y="3541059"/>
              <a:ext cx="14007911" cy="2628900"/>
              <a:chOff x="171451" y="2140323"/>
              <a:chExt cx="14007911" cy="2628900"/>
            </a:xfrm>
          </xdr:grpSpPr>
          <xdr:graphicFrame macro="">
            <xdr:nvGraphicFramePr>
              <xdr:cNvPr id="24" name="Diagram 9">
                <a:extLst>
                  <a:ext uri="{FF2B5EF4-FFF2-40B4-BE49-F238E27FC236}">
                    <a16:creationId xmlns:a16="http://schemas.microsoft.com/office/drawing/2014/main" id="{00000000-0008-0000-0A00-000018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71451" y="2140323"/>
              <a:ext cx="4553509" cy="26289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1"/>
              </a:graphicData>
            </a:graphic>
          </xdr:graphicFrame>
          <xdr:graphicFrame macro="">
            <xdr:nvGraphicFramePr>
              <xdr:cNvPr id="25" name="Diagram 9">
                <a:extLst>
                  <a:ext uri="{FF2B5EF4-FFF2-40B4-BE49-F238E27FC236}">
                    <a16:creationId xmlns:a16="http://schemas.microsoft.com/office/drawing/2014/main" id="{00000000-0008-0000-0A00-000019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9625853" y="2140323"/>
              <a:ext cx="4553509" cy="26289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2"/>
              </a:graphicData>
            </a:graphic>
          </xdr:graphicFrame>
        </xdr:grpSp>
        <xdr:graphicFrame macro="">
          <xdr:nvGraphicFramePr>
            <xdr:cNvPr id="23" name="Diagram 9">
              <a:extLst>
                <a:ext uri="{FF2B5EF4-FFF2-40B4-BE49-F238E27FC236}">
                  <a16:creationId xmlns:a16="http://schemas.microsoft.com/office/drawing/2014/main" id="{00000000-0008-0000-0A00-000017000000}"/>
                </a:ext>
              </a:extLst>
            </xdr:cNvPr>
            <xdr:cNvGraphicFramePr>
              <a:graphicFrameLocks/>
            </xdr:cNvGraphicFramePr>
          </xdr:nvGraphicFramePr>
          <xdr:xfrm>
            <a:off x="5277970" y="3541059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3"/>
            </a:graphicData>
          </a:graphic>
        </xdr:graphicFrame>
      </xdr:grpSp>
      <xdr:graphicFrame macro="">
        <xdr:nvGraphicFramePr>
          <xdr:cNvPr id="21" name="Diagram 9">
            <a:extLst>
              <a:ext uri="{FF2B5EF4-FFF2-40B4-BE49-F238E27FC236}">
                <a16:creationId xmlns:a16="http://schemas.microsoft.com/office/drawing/2014/main" id="{00000000-0008-0000-0A00-000015000000}"/>
              </a:ext>
            </a:extLst>
          </xdr:cNvPr>
          <xdr:cNvGraphicFramePr>
            <a:graphicFrameLocks/>
          </xdr:cNvGraphicFramePr>
        </xdr:nvGraphicFramePr>
        <xdr:xfrm>
          <a:off x="14802970" y="12102353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</xdr:grpSp>
    <xdr:clientData/>
  </xdr:twoCellAnchor>
  <xdr:twoCellAnchor>
    <xdr:from>
      <xdr:col>0</xdr:col>
      <xdr:colOff>605118</xdr:colOff>
      <xdr:row>94</xdr:row>
      <xdr:rowOff>123265</xdr:rowOff>
    </xdr:from>
    <xdr:to>
      <xdr:col>16</xdr:col>
      <xdr:colOff>381559</xdr:colOff>
      <xdr:row>111</xdr:row>
      <xdr:rowOff>85165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GrpSpPr/>
      </xdr:nvGrpSpPr>
      <xdr:grpSpPr>
        <a:xfrm>
          <a:off x="605118" y="16152159"/>
          <a:ext cx="14370982" cy="2857500"/>
          <a:chOff x="574863" y="3541059"/>
          <a:chExt cx="14063941" cy="2628900"/>
        </a:xfrm>
      </xdr:grpSpPr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00000000-0008-0000-0A00-00001B000000}"/>
              </a:ext>
            </a:extLst>
          </xdr:cNvPr>
          <xdr:cNvGrpSpPr/>
        </xdr:nvGrpSpPr>
        <xdr:grpSpPr>
          <a:xfrm>
            <a:off x="574863" y="3541059"/>
            <a:ext cx="14063941" cy="2628900"/>
            <a:chOff x="171451" y="2140323"/>
            <a:chExt cx="14063941" cy="2628900"/>
          </a:xfrm>
        </xdr:grpSpPr>
        <xdr:graphicFrame macro="">
          <xdr:nvGraphicFramePr>
            <xdr:cNvPr id="29" name="Diagram 9">
              <a:extLst>
                <a:ext uri="{FF2B5EF4-FFF2-40B4-BE49-F238E27FC236}">
                  <a16:creationId xmlns:a16="http://schemas.microsoft.com/office/drawing/2014/main" id="{00000000-0008-0000-0A00-00001D000000}"/>
                </a:ext>
              </a:extLst>
            </xdr:cNvPr>
            <xdr:cNvGraphicFramePr>
              <a:graphicFrameLocks/>
            </xdr:cNvGraphicFramePr>
          </xdr:nvGraphicFramePr>
          <xdr:xfrm>
            <a:off x="171451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5"/>
            </a:graphicData>
          </a:graphic>
        </xdr:graphicFrame>
        <xdr:graphicFrame macro="">
          <xdr:nvGraphicFramePr>
            <xdr:cNvPr id="30" name="Diagram 9">
              <a:extLst>
                <a:ext uri="{FF2B5EF4-FFF2-40B4-BE49-F238E27FC236}">
                  <a16:creationId xmlns:a16="http://schemas.microsoft.com/office/drawing/2014/main" id="{00000000-0008-0000-0A00-00001E000000}"/>
                </a:ext>
              </a:extLst>
            </xdr:cNvPr>
            <xdr:cNvGraphicFramePr>
              <a:graphicFrameLocks/>
            </xdr:cNvGraphicFramePr>
          </xdr:nvGraphicFramePr>
          <xdr:xfrm>
            <a:off x="9681883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6"/>
            </a:graphicData>
          </a:graphic>
        </xdr:graphicFrame>
      </xdr:grpSp>
      <xdr:graphicFrame macro="">
        <xdr:nvGraphicFramePr>
          <xdr:cNvPr id="28" name="Diagram 9">
            <a:extLst>
              <a:ext uri="{FF2B5EF4-FFF2-40B4-BE49-F238E27FC236}">
                <a16:creationId xmlns:a16="http://schemas.microsoft.com/office/drawing/2014/main" id="{00000000-0008-0000-0A00-00001C000000}"/>
              </a:ext>
            </a:extLst>
          </xdr:cNvPr>
          <xdr:cNvGraphicFramePr>
            <a:graphicFrameLocks/>
          </xdr:cNvGraphicFramePr>
        </xdr:nvGraphicFramePr>
        <xdr:xfrm>
          <a:off x="5277970" y="3541059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</xdr:grpSp>
    <xdr:clientData/>
  </xdr:twoCellAnchor>
  <xdr:twoCellAnchor>
    <xdr:from>
      <xdr:col>0</xdr:col>
      <xdr:colOff>616324</xdr:colOff>
      <xdr:row>112</xdr:row>
      <xdr:rowOff>67235</xdr:rowOff>
    </xdr:from>
    <xdr:to>
      <xdr:col>16</xdr:col>
      <xdr:colOff>392765</xdr:colOff>
      <xdr:row>129</xdr:row>
      <xdr:rowOff>29135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GrpSpPr/>
      </xdr:nvGrpSpPr>
      <xdr:grpSpPr>
        <a:xfrm>
          <a:off x="616324" y="19162059"/>
          <a:ext cx="14370982" cy="2857500"/>
          <a:chOff x="616324" y="17660470"/>
          <a:chExt cx="14063941" cy="2628900"/>
        </a:xfrm>
      </xdr:grpSpPr>
      <xdr:graphicFrame macro="">
        <xdr:nvGraphicFramePr>
          <xdr:cNvPr id="32" name="Diagram 9">
            <a:extLst>
              <a:ext uri="{FF2B5EF4-FFF2-40B4-BE49-F238E27FC236}">
                <a16:creationId xmlns:a16="http://schemas.microsoft.com/office/drawing/2014/main" id="{00000000-0008-0000-0A00-000020000000}"/>
              </a:ext>
            </a:extLst>
          </xdr:cNvPr>
          <xdr:cNvGraphicFramePr>
            <a:graphicFrameLocks/>
          </xdr:cNvGraphicFramePr>
        </xdr:nvGraphicFramePr>
        <xdr:xfrm>
          <a:off x="616324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  <xdr:graphicFrame macro="">
        <xdr:nvGraphicFramePr>
          <xdr:cNvPr id="33" name="Diagram 9">
            <a:extLst>
              <a:ext uri="{FF2B5EF4-FFF2-40B4-BE49-F238E27FC236}">
                <a16:creationId xmlns:a16="http://schemas.microsoft.com/office/drawing/2014/main" id="{00000000-0008-0000-0A00-000021000000}"/>
              </a:ext>
            </a:extLst>
          </xdr:cNvPr>
          <xdr:cNvGraphicFramePr>
            <a:graphicFrameLocks/>
          </xdr:cNvGraphicFramePr>
        </xdr:nvGraphicFramePr>
        <xdr:xfrm>
          <a:off x="10126756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graphicFrame macro="">
        <xdr:nvGraphicFramePr>
          <xdr:cNvPr id="34" name="Diagram 9">
            <a:extLst>
              <a:ext uri="{FF2B5EF4-FFF2-40B4-BE49-F238E27FC236}">
                <a16:creationId xmlns:a16="http://schemas.microsoft.com/office/drawing/2014/main" id="{00000000-0008-0000-0A00-000022000000}"/>
              </a:ext>
            </a:extLst>
          </xdr:cNvPr>
          <xdr:cNvGraphicFramePr>
            <a:graphicFrameLocks/>
          </xdr:cNvGraphicFramePr>
        </xdr:nvGraphicFramePr>
        <xdr:xfrm>
          <a:off x="5319431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</xdr:grpSp>
    <xdr:clientData/>
  </xdr:twoCellAnchor>
  <xdr:twoCellAnchor>
    <xdr:from>
      <xdr:col>0</xdr:col>
      <xdr:colOff>627530</xdr:colOff>
      <xdr:row>130</xdr:row>
      <xdr:rowOff>44823</xdr:rowOff>
    </xdr:from>
    <xdr:to>
      <xdr:col>16</xdr:col>
      <xdr:colOff>403971</xdr:colOff>
      <xdr:row>147</xdr:row>
      <xdr:rowOff>6723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GrpSpPr/>
      </xdr:nvGrpSpPr>
      <xdr:grpSpPr>
        <a:xfrm>
          <a:off x="627530" y="22205576"/>
          <a:ext cx="14370982" cy="2857500"/>
          <a:chOff x="616324" y="17660470"/>
          <a:chExt cx="14063941" cy="2628900"/>
        </a:xfrm>
      </xdr:grpSpPr>
      <xdr:graphicFrame macro="">
        <xdr:nvGraphicFramePr>
          <xdr:cNvPr id="36" name="Diagram 9">
            <a:extLst>
              <a:ext uri="{FF2B5EF4-FFF2-40B4-BE49-F238E27FC236}">
                <a16:creationId xmlns:a16="http://schemas.microsoft.com/office/drawing/2014/main" id="{00000000-0008-0000-0A00-000024000000}"/>
              </a:ext>
            </a:extLst>
          </xdr:cNvPr>
          <xdr:cNvGraphicFramePr>
            <a:graphicFrameLocks/>
          </xdr:cNvGraphicFramePr>
        </xdr:nvGraphicFramePr>
        <xdr:xfrm>
          <a:off x="616324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graphicFrame macro="">
        <xdr:nvGraphicFramePr>
          <xdr:cNvPr id="37" name="Diagram 9">
            <a:extLst>
              <a:ext uri="{FF2B5EF4-FFF2-40B4-BE49-F238E27FC236}">
                <a16:creationId xmlns:a16="http://schemas.microsoft.com/office/drawing/2014/main" id="{00000000-0008-0000-0A00-000025000000}"/>
              </a:ext>
            </a:extLst>
          </xdr:cNvPr>
          <xdr:cNvGraphicFramePr>
            <a:graphicFrameLocks/>
          </xdr:cNvGraphicFramePr>
        </xdr:nvGraphicFramePr>
        <xdr:xfrm>
          <a:off x="10126756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  <xdr:graphicFrame macro="">
        <xdr:nvGraphicFramePr>
          <xdr:cNvPr id="38" name="Diagram 9">
            <a:extLst>
              <a:ext uri="{FF2B5EF4-FFF2-40B4-BE49-F238E27FC236}">
                <a16:creationId xmlns:a16="http://schemas.microsoft.com/office/drawing/2014/main" id="{00000000-0008-0000-0A00-000026000000}"/>
              </a:ext>
            </a:extLst>
          </xdr:cNvPr>
          <xdr:cNvGraphicFramePr>
            <a:graphicFrameLocks/>
          </xdr:cNvGraphicFramePr>
        </xdr:nvGraphicFramePr>
        <xdr:xfrm>
          <a:off x="5319431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3"/>
          </a:graphicData>
        </a:graphic>
      </xdr:graphicFrame>
    </xdr:grpSp>
    <xdr:clientData/>
  </xdr:twoCellAnchor>
  <xdr:twoCellAnchor>
    <xdr:from>
      <xdr:col>0</xdr:col>
      <xdr:colOff>638736</xdr:colOff>
      <xdr:row>147</xdr:row>
      <xdr:rowOff>156881</xdr:rowOff>
    </xdr:from>
    <xdr:to>
      <xdr:col>16</xdr:col>
      <xdr:colOff>415177</xdr:colOff>
      <xdr:row>164</xdr:row>
      <xdr:rowOff>118781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GrpSpPr/>
      </xdr:nvGrpSpPr>
      <xdr:grpSpPr>
        <a:xfrm>
          <a:off x="638736" y="25213234"/>
          <a:ext cx="14370982" cy="2857500"/>
          <a:chOff x="616324" y="17660470"/>
          <a:chExt cx="14063941" cy="2628900"/>
        </a:xfrm>
      </xdr:grpSpPr>
      <xdr:graphicFrame macro="">
        <xdr:nvGraphicFramePr>
          <xdr:cNvPr id="40" name="Diagram 9">
            <a:extLst>
              <a:ext uri="{FF2B5EF4-FFF2-40B4-BE49-F238E27FC236}">
                <a16:creationId xmlns:a16="http://schemas.microsoft.com/office/drawing/2014/main" id="{00000000-0008-0000-0A00-000028000000}"/>
              </a:ext>
            </a:extLst>
          </xdr:cNvPr>
          <xdr:cNvGraphicFramePr>
            <a:graphicFrameLocks/>
          </xdr:cNvGraphicFramePr>
        </xdr:nvGraphicFramePr>
        <xdr:xfrm>
          <a:off x="616324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  <xdr:graphicFrame macro="">
        <xdr:nvGraphicFramePr>
          <xdr:cNvPr id="41" name="Diagram 9">
            <a:extLst>
              <a:ext uri="{FF2B5EF4-FFF2-40B4-BE49-F238E27FC236}">
                <a16:creationId xmlns:a16="http://schemas.microsoft.com/office/drawing/2014/main" id="{00000000-0008-0000-0A00-000029000000}"/>
              </a:ext>
            </a:extLst>
          </xdr:cNvPr>
          <xdr:cNvGraphicFramePr>
            <a:graphicFrameLocks/>
          </xdr:cNvGraphicFramePr>
        </xdr:nvGraphicFramePr>
        <xdr:xfrm>
          <a:off x="10126756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5"/>
          </a:graphicData>
        </a:graphic>
      </xdr:graphicFrame>
      <xdr:graphicFrame macro="">
        <xdr:nvGraphicFramePr>
          <xdr:cNvPr id="42" name="Diagram 9">
            <a:extLst>
              <a:ext uri="{FF2B5EF4-FFF2-40B4-BE49-F238E27FC236}">
                <a16:creationId xmlns:a16="http://schemas.microsoft.com/office/drawing/2014/main" id="{00000000-0008-0000-0A00-00002A000000}"/>
              </a:ext>
            </a:extLst>
          </xdr:cNvPr>
          <xdr:cNvGraphicFramePr>
            <a:graphicFrameLocks/>
          </xdr:cNvGraphicFramePr>
        </xdr:nvGraphicFramePr>
        <xdr:xfrm>
          <a:off x="5319431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6"/>
          </a:graphicData>
        </a:graphic>
      </xdr:graphicFrame>
    </xdr:grpSp>
    <xdr:clientData/>
  </xdr:twoCellAnchor>
  <xdr:twoCellAnchor editAs="oneCell">
    <xdr:from>
      <xdr:col>10</xdr:col>
      <xdr:colOff>708213</xdr:colOff>
      <xdr:row>1</xdr:row>
      <xdr:rowOff>8966</xdr:rowOff>
    </xdr:from>
    <xdr:to>
      <xdr:col>15</xdr:col>
      <xdr:colOff>434932</xdr:colOff>
      <xdr:row>20</xdr:row>
      <xdr:rowOff>53040</xdr:rowOff>
    </xdr:to>
    <xdr:pic>
      <xdr:nvPicPr>
        <xdr:cNvPr id="48" name="Kép 47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85295" y="179295"/>
          <a:ext cx="4074602" cy="32982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19</xdr:row>
      <xdr:rowOff>38100</xdr:rowOff>
    </xdr:from>
    <xdr:to>
      <xdr:col>24</xdr:col>
      <xdr:colOff>0</xdr:colOff>
      <xdr:row>36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361950" y="3238500"/>
          <a:ext cx="14298930" cy="2840355"/>
          <a:chOff x="361950" y="3133725"/>
          <a:chExt cx="14192250" cy="27432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GraphicFramePr/>
        </xdr:nvGraphicFramePr>
        <xdr:xfrm>
          <a:off x="361950" y="313372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GraphicFramePr/>
        </xdr:nvGraphicFramePr>
        <xdr:xfrm>
          <a:off x="9982200" y="313372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GraphicFramePr>
            <a:graphicFrameLocks/>
          </xdr:cNvGraphicFramePr>
        </xdr:nvGraphicFramePr>
        <xdr:xfrm>
          <a:off x="5172075" y="313372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0</xdr:col>
      <xdr:colOff>361950</xdr:colOff>
      <xdr:row>37</xdr:row>
      <xdr:rowOff>104775</xdr:rowOff>
    </xdr:from>
    <xdr:to>
      <xdr:col>8</xdr:col>
      <xdr:colOff>190500</xdr:colOff>
      <xdr:row>56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371475</xdr:colOff>
      <xdr:row>37</xdr:row>
      <xdr:rowOff>85725</xdr:rowOff>
    </xdr:from>
    <xdr:to>
      <xdr:col>16</xdr:col>
      <xdr:colOff>123825</xdr:colOff>
      <xdr:row>56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312420</xdr:colOff>
      <xdr:row>1</xdr:row>
      <xdr:rowOff>83820</xdr:rowOff>
    </xdr:from>
    <xdr:to>
      <xdr:col>21</xdr:col>
      <xdr:colOff>111011</xdr:colOff>
      <xdr:row>17</xdr:row>
      <xdr:rowOff>22860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77300" y="251460"/>
          <a:ext cx="4065791" cy="2636520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0.75625</cdr:x>
      <cdr:y>0.07639</cdr:y>
    </cdr:from>
    <cdr:to>
      <cdr:x>0.9125</cdr:x>
      <cdr:y>0.18403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833A87D-D8B5-4744-872B-0A7D3C0C55A6}"/>
            </a:ext>
          </a:extLst>
        </cdr:cNvPr>
        <cdr:cNvSpPr txBox="1"/>
      </cdr:nvSpPr>
      <cdr:spPr>
        <a:xfrm xmlns:a="http://schemas.openxmlformats.org/drawingml/2006/main">
          <a:off x="3457575" y="209550"/>
          <a:ext cx="7143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323849</xdr:colOff>
      <xdr:row>30</xdr:row>
      <xdr:rowOff>152400</xdr:rowOff>
    </xdr:from>
    <xdr:to>
      <xdr:col>20</xdr:col>
      <xdr:colOff>161924</xdr:colOff>
      <xdr:row>53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314325</xdr:colOff>
      <xdr:row>0</xdr:row>
      <xdr:rowOff>123825</xdr:rowOff>
    </xdr:from>
    <xdr:to>
      <xdr:col>22</xdr:col>
      <xdr:colOff>466725</xdr:colOff>
      <xdr:row>29</xdr:row>
      <xdr:rowOff>152400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pSpPr/>
      </xdr:nvGrpSpPr>
      <xdr:grpSpPr>
        <a:xfrm>
          <a:off x="5640705" y="123825"/>
          <a:ext cx="9525000" cy="5332095"/>
          <a:chOff x="4924425" y="142875"/>
          <a:chExt cx="9296400" cy="5686425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GraphicFramePr/>
        </xdr:nvGraphicFramePr>
        <xdr:xfrm>
          <a:off x="4924425" y="1428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GraphicFramePr>
            <a:graphicFrameLocks/>
          </xdr:cNvGraphicFramePr>
        </xdr:nvGraphicFramePr>
        <xdr:xfrm>
          <a:off x="9648825" y="1428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aphicFramePr>
            <a:graphicFrameLocks/>
          </xdr:cNvGraphicFramePr>
        </xdr:nvGraphicFramePr>
        <xdr:xfrm>
          <a:off x="4924425" y="308610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GraphicFramePr>
            <a:graphicFrameLocks/>
          </xdr:cNvGraphicFramePr>
        </xdr:nvGraphicFramePr>
        <xdr:xfrm>
          <a:off x="9648825" y="308610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 editAs="oneCell">
    <xdr:from>
      <xdr:col>1</xdr:col>
      <xdr:colOff>7620</xdr:colOff>
      <xdr:row>15</xdr:row>
      <xdr:rowOff>11366</xdr:rowOff>
    </xdr:from>
    <xdr:to>
      <xdr:col>6</xdr:col>
      <xdr:colOff>76200</xdr:colOff>
      <xdr:row>28</xdr:row>
      <xdr:rowOff>32902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1480" y="2754566"/>
          <a:ext cx="4366260" cy="23989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15</xdr:row>
      <xdr:rowOff>152400</xdr:rowOff>
    </xdr:from>
    <xdr:to>
      <xdr:col>8</xdr:col>
      <xdr:colOff>20171</xdr:colOff>
      <xdr:row>35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579120</xdr:colOff>
      <xdr:row>1</xdr:row>
      <xdr:rowOff>22860</xdr:rowOff>
    </xdr:from>
    <xdr:to>
      <xdr:col>16</xdr:col>
      <xdr:colOff>94128</xdr:colOff>
      <xdr:row>21</xdr:row>
      <xdr:rowOff>51907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3640" y="190500"/>
          <a:ext cx="5611008" cy="338184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25</xdr:row>
      <xdr:rowOff>141513</xdr:rowOff>
    </xdr:from>
    <xdr:to>
      <xdr:col>17</xdr:col>
      <xdr:colOff>329160</xdr:colOff>
      <xdr:row>39</xdr:row>
      <xdr:rowOff>7614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B648159-890E-9F2D-B0F1-A829BF2E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9943" y="4767942"/>
          <a:ext cx="14796274" cy="2456901"/>
        </a:xfrm>
        <a:prstGeom prst="rect">
          <a:avLst/>
        </a:prstGeom>
      </xdr:spPr>
    </xdr:pic>
    <xdr:clientData/>
  </xdr:twoCellAnchor>
  <xdr:twoCellAnchor editAs="oneCell">
    <xdr:from>
      <xdr:col>8</xdr:col>
      <xdr:colOff>794658</xdr:colOff>
      <xdr:row>2</xdr:row>
      <xdr:rowOff>108858</xdr:rowOff>
    </xdr:from>
    <xdr:to>
      <xdr:col>16</xdr:col>
      <xdr:colOff>696173</xdr:colOff>
      <xdr:row>23</xdr:row>
      <xdr:rowOff>75664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22C3948-3FEF-0FC7-C776-E77D95F42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6744" y="478972"/>
          <a:ext cx="9132600" cy="385300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390524</xdr:colOff>
      <xdr:row>1</xdr:row>
      <xdr:rowOff>76200</xdr:rowOff>
    </xdr:from>
    <xdr:to>
      <xdr:col>18</xdr:col>
      <xdr:colOff>414524</xdr:colOff>
      <xdr:row>16</xdr:row>
      <xdr:rowOff>98700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361950</xdr:colOff>
      <xdr:row>17</xdr:row>
      <xdr:rowOff>166687</xdr:rowOff>
    </xdr:from>
    <xdr:to>
      <xdr:col>18</xdr:col>
      <xdr:colOff>385950</xdr:colOff>
      <xdr:row>32</xdr:row>
      <xdr:rowOff>189187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16</xdr:row>
      <xdr:rowOff>195262</xdr:rowOff>
    </xdr:from>
    <xdr:to>
      <xdr:col>19</xdr:col>
      <xdr:colOff>228600</xdr:colOff>
      <xdr:row>31</xdr:row>
      <xdr:rowOff>71437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523875</xdr:colOff>
      <xdr:row>0</xdr:row>
      <xdr:rowOff>176212</xdr:rowOff>
    </xdr:from>
    <xdr:to>
      <xdr:col>19</xdr:col>
      <xdr:colOff>219075</xdr:colOff>
      <xdr:row>15</xdr:row>
      <xdr:rowOff>61912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22860</xdr:colOff>
      <xdr:row>0</xdr:row>
      <xdr:rowOff>137160</xdr:rowOff>
    </xdr:from>
    <xdr:to>
      <xdr:col>21</xdr:col>
      <xdr:colOff>219853</xdr:colOff>
      <xdr:row>15</xdr:row>
      <xdr:rowOff>39853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137160"/>
          <a:ext cx="4578493" cy="2645893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</xdr:colOff>
      <xdr:row>15</xdr:row>
      <xdr:rowOff>121920</xdr:rowOff>
    </xdr:from>
    <xdr:to>
      <xdr:col>21</xdr:col>
      <xdr:colOff>219853</xdr:colOff>
      <xdr:row>30</xdr:row>
      <xdr:rowOff>177027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2865120"/>
          <a:ext cx="4578493" cy="27983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41</xdr:row>
      <xdr:rowOff>147637</xdr:rowOff>
    </xdr:from>
    <xdr:to>
      <xdr:col>9</xdr:col>
      <xdr:colOff>1114425</xdr:colOff>
      <xdr:row>56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1314450</xdr:colOff>
      <xdr:row>3</xdr:row>
      <xdr:rowOff>171450</xdr:rowOff>
    </xdr:from>
    <xdr:to>
      <xdr:col>9</xdr:col>
      <xdr:colOff>1476375</xdr:colOff>
      <xdr:row>13</xdr:row>
      <xdr:rowOff>171450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742950"/>
          <a:ext cx="408622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36</xdr:row>
      <xdr:rowOff>9525</xdr:rowOff>
    </xdr:from>
    <xdr:to>
      <xdr:col>5</xdr:col>
      <xdr:colOff>133350</xdr:colOff>
      <xdr:row>42</xdr:row>
      <xdr:rowOff>19050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3648075"/>
          <a:ext cx="13144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638175</xdr:colOff>
      <xdr:row>51</xdr:row>
      <xdr:rowOff>9525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743575"/>
          <a:ext cx="13144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918210</xdr:colOff>
      <xdr:row>59</xdr:row>
      <xdr:rowOff>5715</xdr:rowOff>
    </xdr:from>
    <xdr:to>
      <xdr:col>9</xdr:col>
      <xdr:colOff>291465</xdr:colOff>
      <xdr:row>65</xdr:row>
      <xdr:rowOff>15240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747635"/>
          <a:ext cx="34118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70</xdr:row>
      <xdr:rowOff>19050</xdr:rowOff>
    </xdr:from>
    <xdr:to>
      <xdr:col>4</xdr:col>
      <xdr:colOff>647700</xdr:colOff>
      <xdr:row>78</xdr:row>
      <xdr:rowOff>28575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10163175"/>
          <a:ext cx="131445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4</xdr:col>
      <xdr:colOff>638175</xdr:colOff>
      <xdr:row>89</xdr:row>
      <xdr:rowOff>9525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2439650"/>
          <a:ext cx="1314450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384810</xdr:colOff>
      <xdr:row>3</xdr:row>
      <xdr:rowOff>60960</xdr:rowOff>
    </xdr:from>
    <xdr:to>
      <xdr:col>32</xdr:col>
      <xdr:colOff>470690</xdr:colOff>
      <xdr:row>24</xdr:row>
      <xdr:rowOff>23572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29710" y="603885"/>
          <a:ext cx="6181880" cy="3782137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25</xdr:row>
      <xdr:rowOff>55245</xdr:rowOff>
    </xdr:from>
    <xdr:to>
      <xdr:col>31</xdr:col>
      <xdr:colOff>85880</xdr:colOff>
      <xdr:row>46</xdr:row>
      <xdr:rowOff>25095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35300" y="4598670"/>
          <a:ext cx="6181880" cy="37703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449580</xdr:colOff>
      <xdr:row>0</xdr:row>
      <xdr:rowOff>91440</xdr:rowOff>
    </xdr:from>
    <xdr:to>
      <xdr:col>12</xdr:col>
      <xdr:colOff>669494</xdr:colOff>
      <xdr:row>21</xdr:row>
      <xdr:rowOff>91773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0240" y="91440"/>
          <a:ext cx="5279594" cy="3840813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</xdr:colOff>
      <xdr:row>22</xdr:row>
      <xdr:rowOff>144780</xdr:rowOff>
    </xdr:from>
    <xdr:to>
      <xdr:col>12</xdr:col>
      <xdr:colOff>1015448</xdr:colOff>
      <xdr:row>44</xdr:row>
      <xdr:rowOff>84163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96940" y="4168140"/>
          <a:ext cx="5358848" cy="396274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99060</xdr:colOff>
      <xdr:row>0</xdr:row>
      <xdr:rowOff>99060</xdr:rowOff>
    </xdr:from>
    <xdr:to>
      <xdr:col>18</xdr:col>
      <xdr:colOff>230636</xdr:colOff>
      <xdr:row>14</xdr:row>
      <xdr:rowOff>117577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8540" y="99060"/>
          <a:ext cx="5907536" cy="2639797"/>
        </a:xfrm>
        <a:prstGeom prst="rect">
          <a:avLst/>
        </a:prstGeom>
      </xdr:spPr>
    </xdr:pic>
    <xdr:clientData/>
  </xdr:twoCellAnchor>
  <xdr:twoCellAnchor editAs="oneCell">
    <xdr:from>
      <xdr:col>9</xdr:col>
      <xdr:colOff>259080</xdr:colOff>
      <xdr:row>15</xdr:row>
      <xdr:rowOff>30480</xdr:rowOff>
    </xdr:from>
    <xdr:to>
      <xdr:col>18</xdr:col>
      <xdr:colOff>415042</xdr:colOff>
      <xdr:row>30</xdr:row>
      <xdr:rowOff>85587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8560" y="2834640"/>
          <a:ext cx="5931922" cy="279830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13</xdr:col>
      <xdr:colOff>256582</xdr:colOff>
      <xdr:row>18</xdr:row>
      <xdr:rowOff>141800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E2FB79-5497-D784-8A28-7465A1A46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00" y="753533"/>
          <a:ext cx="2432515" cy="274953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1</xdr:row>
      <xdr:rowOff>160020</xdr:rowOff>
    </xdr:from>
    <xdr:to>
      <xdr:col>21</xdr:col>
      <xdr:colOff>87401</xdr:colOff>
      <xdr:row>16</xdr:row>
      <xdr:rowOff>16991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342900"/>
          <a:ext cx="6145301" cy="261541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351471</xdr:colOff>
      <xdr:row>16</xdr:row>
      <xdr:rowOff>171450</xdr:rowOff>
    </xdr:from>
    <xdr:to>
      <xdr:col>16</xdr:col>
      <xdr:colOff>108584</xdr:colOff>
      <xdr:row>34</xdr:row>
      <xdr:rowOff>40957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518160</xdr:colOff>
      <xdr:row>1</xdr:row>
      <xdr:rowOff>152400</xdr:rowOff>
    </xdr:from>
    <xdr:to>
      <xdr:col>14</xdr:col>
      <xdr:colOff>219853</xdr:colOff>
      <xdr:row>16</xdr:row>
      <xdr:rowOff>55093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1080" y="335280"/>
          <a:ext cx="4578493" cy="264589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182880</xdr:colOff>
      <xdr:row>0</xdr:row>
      <xdr:rowOff>0</xdr:rowOff>
    </xdr:from>
    <xdr:to>
      <xdr:col>21</xdr:col>
      <xdr:colOff>579120</xdr:colOff>
      <xdr:row>18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4</xdr:row>
      <xdr:rowOff>0</xdr:rowOff>
    </xdr:from>
    <xdr:to>
      <xdr:col>4</xdr:col>
      <xdr:colOff>381000</xdr:colOff>
      <xdr:row>7</xdr:row>
      <xdr:rowOff>19050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3017519" y="784860"/>
          <a:ext cx="266701" cy="567690"/>
        </a:xfrm>
        <a:prstGeom prst="rightBrace">
          <a:avLst/>
        </a:prstGeom>
        <a:ln w="28575">
          <a:solidFill>
            <a:schemeClr val="accent2">
              <a:lumMod val="75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91440</xdr:colOff>
          <xdr:row>9</xdr:row>
          <xdr:rowOff>0</xdr:rowOff>
        </xdr:from>
        <xdr:to>
          <xdr:col>3</xdr:col>
          <xdr:colOff>487680</xdr:colOff>
          <xdr:row>11</xdr:row>
          <xdr:rowOff>15240</xdr:rowOff>
        </xdr:to>
        <xdr:sp macro="" textlink="">
          <xdr:nvSpPr>
            <xdr:cNvPr id="20490" name="Spinner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1B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13</xdr:row>
          <xdr:rowOff>15240</xdr:rowOff>
        </xdr:from>
        <xdr:to>
          <xdr:col>2</xdr:col>
          <xdr:colOff>861060</xdr:colOff>
          <xdr:row>14</xdr:row>
          <xdr:rowOff>53340</xdr:rowOff>
        </xdr:to>
        <xdr:sp macro="" textlink="">
          <xdr:nvSpPr>
            <xdr:cNvPr id="20491" name="Option Button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1B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Éves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14</xdr:row>
          <xdr:rowOff>76200</xdr:rowOff>
        </xdr:from>
        <xdr:to>
          <xdr:col>2</xdr:col>
          <xdr:colOff>853440</xdr:colOff>
          <xdr:row>15</xdr:row>
          <xdr:rowOff>114300</xdr:rowOff>
        </xdr:to>
        <xdr:sp macro="" textlink="">
          <xdr:nvSpPr>
            <xdr:cNvPr id="20492" name="Option Button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1B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Féléves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15</xdr:row>
          <xdr:rowOff>137160</xdr:rowOff>
        </xdr:from>
        <xdr:to>
          <xdr:col>2</xdr:col>
          <xdr:colOff>853440</xdr:colOff>
          <xdr:row>16</xdr:row>
          <xdr:rowOff>175260</xdr:rowOff>
        </xdr:to>
        <xdr:sp macro="" textlink="">
          <xdr:nvSpPr>
            <xdr:cNvPr id="20493" name="Option Button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1B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Negyedéves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17</xdr:row>
          <xdr:rowOff>15240</xdr:rowOff>
        </xdr:from>
        <xdr:to>
          <xdr:col>2</xdr:col>
          <xdr:colOff>853440</xdr:colOff>
          <xdr:row>18</xdr:row>
          <xdr:rowOff>53340</xdr:rowOff>
        </xdr:to>
        <xdr:sp macro="" textlink="">
          <xdr:nvSpPr>
            <xdr:cNvPr id="20494" name="Option Button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1B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Havi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7620</xdr:rowOff>
        </xdr:from>
        <xdr:to>
          <xdr:col>3</xdr:col>
          <xdr:colOff>0</xdr:colOff>
          <xdr:row>18</xdr:row>
          <xdr:rowOff>91440</xdr:rowOff>
        </xdr:to>
        <xdr:sp macro="" textlink="">
          <xdr:nvSpPr>
            <xdr:cNvPr id="20502" name="Group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1B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175260</xdr:rowOff>
        </xdr:from>
        <xdr:to>
          <xdr:col>5</xdr:col>
          <xdr:colOff>822960</xdr:colOff>
          <xdr:row>11</xdr:row>
          <xdr:rowOff>60960</xdr:rowOff>
        </xdr:to>
        <xdr:sp macro="" textlink="">
          <xdr:nvSpPr>
            <xdr:cNvPr id="20503" name="Drop Down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1B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13</xdr:row>
          <xdr:rowOff>0</xdr:rowOff>
        </xdr:from>
        <xdr:to>
          <xdr:col>5</xdr:col>
          <xdr:colOff>807720</xdr:colOff>
          <xdr:row>14</xdr:row>
          <xdr:rowOff>144780</xdr:rowOff>
        </xdr:to>
        <xdr:sp macro="" textlink="">
          <xdr:nvSpPr>
            <xdr:cNvPr id="20510" name="Scroll Bar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1B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17</xdr:row>
          <xdr:rowOff>15240</xdr:rowOff>
        </xdr:from>
        <xdr:to>
          <xdr:col>5</xdr:col>
          <xdr:colOff>754380</xdr:colOff>
          <xdr:row>18</xdr:row>
          <xdr:rowOff>91440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1B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175260</xdr:colOff>
          <xdr:row>10</xdr:row>
          <xdr:rowOff>53340</xdr:rowOff>
        </xdr:from>
        <xdr:to>
          <xdr:col>5</xdr:col>
          <xdr:colOff>601980</xdr:colOff>
          <xdr:row>11</xdr:row>
          <xdr:rowOff>114300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1C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171451</xdr:rowOff>
        </xdr:from>
        <xdr:to>
          <xdr:col>3</xdr:col>
          <xdr:colOff>390525</xdr:colOff>
          <xdr:row>18</xdr:row>
          <xdr:rowOff>76201</xdr:rowOff>
        </xdr:to>
        <xdr:grpSp>
          <xdr:nvGrpSpPr>
            <xdr:cNvPr id="4" name="Csoportba foglalás 3">
              <a:extLst>
                <a:ext uri="{FF2B5EF4-FFF2-40B4-BE49-F238E27FC236}">
                  <a16:creationId xmlns:a16="http://schemas.microsoft.com/office/drawing/2014/main" id="{00000000-0008-0000-1C00-000004000000}"/>
                </a:ext>
              </a:extLst>
            </xdr:cNvPr>
            <xdr:cNvGrpSpPr/>
          </xdr:nvGrpSpPr>
          <xdr:grpSpPr>
            <a:xfrm>
              <a:off x="1022350" y="2254251"/>
              <a:ext cx="1444625" cy="1193800"/>
              <a:chOff x="1022350" y="2254251"/>
              <a:chExt cx="1444625" cy="1193800"/>
            </a:xfrm>
          </xdr:grpSpPr>
          <xdr:sp macro="" textlink="">
            <xdr:nvSpPr>
              <xdr:cNvPr id="19458" name="Option Button 2" hidden="1">
                <a:extLst>
                  <a:ext uri="{63B3BB69-23CF-44E3-9099-C40C66FF867C}">
                    <a14:compatExt spid="_x0000_s19458"/>
                  </a:ext>
                  <a:ext uri="{FF2B5EF4-FFF2-40B4-BE49-F238E27FC236}">
                    <a16:creationId xmlns:a16="http://schemas.microsoft.com/office/drawing/2014/main" id="{00000000-0008-0000-1C00-0000024C0000}"/>
                  </a:ext>
                </a:extLst>
              </xdr:cNvPr>
              <xdr:cNvSpPr/>
            </xdr:nvSpPr>
            <xdr:spPr bwMode="auto">
              <a:xfrm>
                <a:off x="1151544" y="2456278"/>
                <a:ext cx="1315431" cy="2112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Éves</a:t>
                </a:r>
              </a:p>
            </xdr:txBody>
          </xdr:sp>
          <xdr:sp macro="" textlink="">
            <xdr:nvSpPr>
              <xdr:cNvPr id="19459" name="Option Button 3" hidden="1">
                <a:extLst>
                  <a:ext uri="{63B3BB69-23CF-44E3-9099-C40C66FF867C}">
                    <a14:compatExt spid="_x0000_s19459"/>
                  </a:ext>
                  <a:ext uri="{FF2B5EF4-FFF2-40B4-BE49-F238E27FC236}">
                    <a16:creationId xmlns:a16="http://schemas.microsoft.com/office/drawing/2014/main" id="{00000000-0008-0000-1C00-0000034C0000}"/>
                  </a:ext>
                </a:extLst>
              </xdr:cNvPr>
              <xdr:cNvSpPr/>
            </xdr:nvSpPr>
            <xdr:spPr bwMode="auto">
              <a:xfrm>
                <a:off x="1151544" y="2704222"/>
                <a:ext cx="1315431" cy="2112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Féléves</a:t>
                </a:r>
              </a:p>
            </xdr:txBody>
          </xdr:sp>
          <xdr:sp macro="" textlink="">
            <xdr:nvSpPr>
              <xdr:cNvPr id="19460" name="Option Button 4" hidden="1">
                <a:extLst>
                  <a:ext uri="{63B3BB69-23CF-44E3-9099-C40C66FF867C}">
                    <a14:compatExt spid="_x0000_s19460"/>
                  </a:ext>
                  <a:ext uri="{FF2B5EF4-FFF2-40B4-BE49-F238E27FC236}">
                    <a16:creationId xmlns:a16="http://schemas.microsoft.com/office/drawing/2014/main" id="{00000000-0008-0000-1C00-0000044C0000}"/>
                  </a:ext>
                </a:extLst>
              </xdr:cNvPr>
              <xdr:cNvSpPr/>
            </xdr:nvSpPr>
            <xdr:spPr bwMode="auto">
              <a:xfrm>
                <a:off x="1151544" y="2952164"/>
                <a:ext cx="1315431" cy="2112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Negyedéves</a:t>
                </a:r>
              </a:p>
            </xdr:txBody>
          </xdr:sp>
          <xdr:sp macro="" textlink="">
            <xdr:nvSpPr>
              <xdr:cNvPr id="19461" name="Option Button 5" hidden="1">
                <a:extLst>
                  <a:ext uri="{63B3BB69-23CF-44E3-9099-C40C66FF867C}">
                    <a14:compatExt spid="_x0000_s19461"/>
                  </a:ext>
                  <a:ext uri="{FF2B5EF4-FFF2-40B4-BE49-F238E27FC236}">
                    <a16:creationId xmlns:a16="http://schemas.microsoft.com/office/drawing/2014/main" id="{00000000-0008-0000-1C00-0000054C0000}"/>
                  </a:ext>
                </a:extLst>
              </xdr:cNvPr>
              <xdr:cNvSpPr/>
            </xdr:nvSpPr>
            <xdr:spPr bwMode="auto">
              <a:xfrm>
                <a:off x="1151544" y="3200108"/>
                <a:ext cx="1315431" cy="2112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Havi</a:t>
                </a:r>
              </a:p>
            </xdr:txBody>
          </xdr:sp>
          <xdr:sp macro="" textlink="">
            <xdr:nvSpPr>
              <xdr:cNvPr id="19462" name="Group Box 6" hidden="1">
                <a:extLst>
                  <a:ext uri="{63B3BB69-23CF-44E3-9099-C40C66FF867C}">
                    <a14:compatExt spid="_x0000_s19462"/>
                  </a:ext>
                  <a:ext uri="{FF2B5EF4-FFF2-40B4-BE49-F238E27FC236}">
                    <a16:creationId xmlns:a16="http://schemas.microsoft.com/office/drawing/2014/main" id="{00000000-0008-0000-1C00-0000064C0000}"/>
                  </a:ext>
                </a:extLst>
              </xdr:cNvPr>
              <xdr:cNvSpPr/>
            </xdr:nvSpPr>
            <xdr:spPr bwMode="auto">
              <a:xfrm>
                <a:off x="1022350" y="2254251"/>
                <a:ext cx="1397645" cy="11938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9</xdr:row>
          <xdr:rowOff>7620</xdr:rowOff>
        </xdr:from>
        <xdr:to>
          <xdr:col>3</xdr:col>
          <xdr:colOff>312420</xdr:colOff>
          <xdr:row>10</xdr:row>
          <xdr:rowOff>167640</xdr:rowOff>
        </xdr:to>
        <xdr:sp macro="" textlink="">
          <xdr:nvSpPr>
            <xdr:cNvPr id="19463" name="Spinner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1C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114299</xdr:colOff>
      <xdr:row>4</xdr:row>
      <xdr:rowOff>0</xdr:rowOff>
    </xdr:from>
    <xdr:to>
      <xdr:col>4</xdr:col>
      <xdr:colOff>381000</xdr:colOff>
      <xdr:row>7</xdr:row>
      <xdr:rowOff>19050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3017519" y="784860"/>
          <a:ext cx="266701" cy="567690"/>
        </a:xfrm>
        <a:prstGeom prst="rightBrace">
          <a:avLst/>
        </a:prstGeom>
        <a:ln w="28575">
          <a:solidFill>
            <a:schemeClr val="accent2">
              <a:lumMod val="75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13</xdr:row>
          <xdr:rowOff>7620</xdr:rowOff>
        </xdr:from>
        <xdr:to>
          <xdr:col>5</xdr:col>
          <xdr:colOff>716280</xdr:colOff>
          <xdr:row>15</xdr:row>
          <xdr:rowOff>0</xdr:rowOff>
        </xdr:to>
        <xdr:sp macro="" textlink="">
          <xdr:nvSpPr>
            <xdr:cNvPr id="19464" name="Scroll Bar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1C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16</xdr:row>
          <xdr:rowOff>167640</xdr:rowOff>
        </xdr:from>
        <xdr:to>
          <xdr:col>5</xdr:col>
          <xdr:colOff>449580</xdr:colOff>
          <xdr:row>18</xdr:row>
          <xdr:rowOff>15240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1C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367305</xdr:colOff>
      <xdr:row>5</xdr:row>
      <xdr:rowOff>164124</xdr:rowOff>
    </xdr:from>
    <xdr:to>
      <xdr:col>8</xdr:col>
      <xdr:colOff>347800</xdr:colOff>
      <xdr:row>21</xdr:row>
      <xdr:rowOff>17585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976905" y="1072662"/>
          <a:ext cx="4658003" cy="2760785"/>
          <a:chOff x="976905" y="1072662"/>
          <a:chExt cx="4581803" cy="2760785"/>
        </a:xfrm>
      </xdr:grpSpPr>
      <xdr:sp macro="" textlink="$H$2">
        <xdr:nvSpPr>
          <xdr:cNvPr id="3" name="Freeform: Shape 4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SpPr/>
        </xdr:nvSpPr>
        <xdr:spPr>
          <a:xfrm>
            <a:off x="976905" y="1072662"/>
            <a:ext cx="1493490" cy="2743200"/>
          </a:xfrm>
          <a:custGeom>
            <a:avLst/>
            <a:gdLst>
              <a:gd name="connsiteX0" fmla="*/ 0 w 1493490"/>
              <a:gd name="connsiteY0" fmla="*/ 149349 h 2743200"/>
              <a:gd name="connsiteX1" fmla="*/ 149349 w 1493490"/>
              <a:gd name="connsiteY1" fmla="*/ 0 h 2743200"/>
              <a:gd name="connsiteX2" fmla="*/ 1344141 w 1493490"/>
              <a:gd name="connsiteY2" fmla="*/ 0 h 2743200"/>
              <a:gd name="connsiteX3" fmla="*/ 1493490 w 1493490"/>
              <a:gd name="connsiteY3" fmla="*/ 149349 h 2743200"/>
              <a:gd name="connsiteX4" fmla="*/ 1493490 w 1493490"/>
              <a:gd name="connsiteY4" fmla="*/ 2593851 h 2743200"/>
              <a:gd name="connsiteX5" fmla="*/ 1344141 w 1493490"/>
              <a:gd name="connsiteY5" fmla="*/ 2743200 h 2743200"/>
              <a:gd name="connsiteX6" fmla="*/ 149349 w 1493490"/>
              <a:gd name="connsiteY6" fmla="*/ 2743200 h 2743200"/>
              <a:gd name="connsiteX7" fmla="*/ 0 w 1493490"/>
              <a:gd name="connsiteY7" fmla="*/ 2593851 h 2743200"/>
              <a:gd name="connsiteX8" fmla="*/ 0 w 1493490"/>
              <a:gd name="connsiteY8" fmla="*/ 149349 h 27432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493490" h="2743200">
                <a:moveTo>
                  <a:pt x="0" y="149349"/>
                </a:moveTo>
                <a:cubicBezTo>
                  <a:pt x="0" y="66866"/>
                  <a:pt x="66866" y="0"/>
                  <a:pt x="149349" y="0"/>
                </a:cubicBezTo>
                <a:lnTo>
                  <a:pt x="1344141" y="0"/>
                </a:lnTo>
                <a:cubicBezTo>
                  <a:pt x="1426624" y="0"/>
                  <a:pt x="1493490" y="66866"/>
                  <a:pt x="1493490" y="149349"/>
                </a:cubicBezTo>
                <a:lnTo>
                  <a:pt x="1493490" y="2593851"/>
                </a:lnTo>
                <a:cubicBezTo>
                  <a:pt x="1493490" y="2676334"/>
                  <a:pt x="1426624" y="2743200"/>
                  <a:pt x="1344141" y="2743200"/>
                </a:cubicBezTo>
                <a:lnTo>
                  <a:pt x="149349" y="2743200"/>
                </a:lnTo>
                <a:cubicBezTo>
                  <a:pt x="66866" y="2743200"/>
                  <a:pt x="0" y="2676334"/>
                  <a:pt x="0" y="2593851"/>
                </a:cubicBezTo>
                <a:lnTo>
                  <a:pt x="0" y="149349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hueOff val="0"/>
              <a:satOff val="0"/>
              <a:lumOff val="0"/>
              <a:alphaOff val="0"/>
            </a:schemeClr>
          </a:fillRef>
          <a:effectRef idx="0">
            <a:schemeClr val="accent2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241808" tIns="1339088" rIns="241808" bIns="790448" numCol="1" spcCol="1270" anchor="ctr" anchorCtr="0">
            <a:noAutofit/>
          </a:bodyPr>
          <a:lstStyle/>
          <a:p>
            <a:pPr marL="0" lvl="0" indent="0" algn="ctr" defTabSz="1511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fld id="{6A559069-27A0-42E3-B5CB-FDCAD7486149}" type="TxLink">
              <a:rPr lang="en-US" sz="2800" b="1" i="0" u="none" strike="noStrike" kern="120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pPr marL="0" lvl="0" indent="0" algn="ctr" defTabSz="15113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t> 5 Ft </a:t>
            </a:fld>
            <a:endParaRPr lang="en-US" sz="16600" b="1" kern="1200">
              <a:solidFill>
                <a:schemeClr val="bg1"/>
              </a:solidFill>
            </a:endParaRPr>
          </a:p>
        </xdr:txBody>
      </xdr:sp>
      <xdr:sp macro="" textlink="">
        <xdr:nvSpPr>
          <xdr:cNvPr id="4" name="Oval 5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SpPr/>
        </xdr:nvSpPr>
        <xdr:spPr>
          <a:xfrm>
            <a:off x="1266908" y="1237254"/>
            <a:ext cx="913485" cy="913485"/>
          </a:xfrm>
          <a:prstGeom prst="ellipse">
            <a:avLst/>
          </a:prstGeom>
          <a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 l="-25000" r="-25000"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2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  <xdr:sp macro="" textlink="$I$2">
        <xdr:nvSpPr>
          <xdr:cNvPr id="5" name="Freeform: Shape 6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SpPr/>
        </xdr:nvSpPr>
        <xdr:spPr>
          <a:xfrm>
            <a:off x="2515200" y="1072662"/>
            <a:ext cx="1493490" cy="2743200"/>
          </a:xfrm>
          <a:custGeom>
            <a:avLst/>
            <a:gdLst>
              <a:gd name="connsiteX0" fmla="*/ 0 w 1493490"/>
              <a:gd name="connsiteY0" fmla="*/ 149349 h 2743200"/>
              <a:gd name="connsiteX1" fmla="*/ 149349 w 1493490"/>
              <a:gd name="connsiteY1" fmla="*/ 0 h 2743200"/>
              <a:gd name="connsiteX2" fmla="*/ 1344141 w 1493490"/>
              <a:gd name="connsiteY2" fmla="*/ 0 h 2743200"/>
              <a:gd name="connsiteX3" fmla="*/ 1493490 w 1493490"/>
              <a:gd name="connsiteY3" fmla="*/ 149349 h 2743200"/>
              <a:gd name="connsiteX4" fmla="*/ 1493490 w 1493490"/>
              <a:gd name="connsiteY4" fmla="*/ 2593851 h 2743200"/>
              <a:gd name="connsiteX5" fmla="*/ 1344141 w 1493490"/>
              <a:gd name="connsiteY5" fmla="*/ 2743200 h 2743200"/>
              <a:gd name="connsiteX6" fmla="*/ 149349 w 1493490"/>
              <a:gd name="connsiteY6" fmla="*/ 2743200 h 2743200"/>
              <a:gd name="connsiteX7" fmla="*/ 0 w 1493490"/>
              <a:gd name="connsiteY7" fmla="*/ 2593851 h 2743200"/>
              <a:gd name="connsiteX8" fmla="*/ 0 w 1493490"/>
              <a:gd name="connsiteY8" fmla="*/ 149349 h 27432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493490" h="2743200">
                <a:moveTo>
                  <a:pt x="0" y="149349"/>
                </a:moveTo>
                <a:cubicBezTo>
                  <a:pt x="0" y="66866"/>
                  <a:pt x="66866" y="0"/>
                  <a:pt x="149349" y="0"/>
                </a:cubicBezTo>
                <a:lnTo>
                  <a:pt x="1344141" y="0"/>
                </a:lnTo>
                <a:cubicBezTo>
                  <a:pt x="1426624" y="0"/>
                  <a:pt x="1493490" y="66866"/>
                  <a:pt x="1493490" y="149349"/>
                </a:cubicBezTo>
                <a:lnTo>
                  <a:pt x="1493490" y="2593851"/>
                </a:lnTo>
                <a:cubicBezTo>
                  <a:pt x="1493490" y="2676334"/>
                  <a:pt x="1426624" y="2743200"/>
                  <a:pt x="1344141" y="2743200"/>
                </a:cubicBezTo>
                <a:lnTo>
                  <a:pt x="149349" y="2743200"/>
                </a:lnTo>
                <a:cubicBezTo>
                  <a:pt x="66866" y="2743200"/>
                  <a:pt x="0" y="2676334"/>
                  <a:pt x="0" y="2593851"/>
                </a:cubicBezTo>
                <a:lnTo>
                  <a:pt x="0" y="149349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hueOff val="-727682"/>
              <a:satOff val="-41964"/>
              <a:lumOff val="4314"/>
              <a:alphaOff val="0"/>
            </a:schemeClr>
          </a:fillRef>
          <a:effectRef idx="0">
            <a:schemeClr val="accent2">
              <a:hueOff val="-727682"/>
              <a:satOff val="-41964"/>
              <a:lumOff val="4314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241808" tIns="1339088" rIns="241808" bIns="790448" numCol="1" spcCol="1270" anchor="ctr" anchorCtr="0">
            <a:noAutofit/>
          </a:bodyPr>
          <a:lstStyle/>
          <a:p>
            <a:pPr marL="0" lvl="0" indent="0" algn="ctr" defTabSz="1511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fld id="{4B8F7118-8C94-4AC4-86DA-3287BA40E029}" type="TxLink">
              <a:rPr lang="en-US" sz="2800" b="1" i="0" u="none" strike="noStrike" kern="120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pPr marL="0" lvl="0" indent="0" algn="ctr" defTabSz="15113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t> 12 Ft </a:t>
            </a:fld>
            <a:endParaRPr lang="en-US" sz="16600" b="1" kern="1200">
              <a:solidFill>
                <a:schemeClr val="bg1"/>
              </a:solidFill>
            </a:endParaRPr>
          </a:p>
        </xdr:txBody>
      </xdr:sp>
      <xdr:sp macro="" textlink="">
        <xdr:nvSpPr>
          <xdr:cNvPr id="6" name="Oval 7" descr="CNC lathe processing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SpPr/>
        </xdr:nvSpPr>
        <xdr:spPr>
          <a:xfrm>
            <a:off x="2805203" y="1237254"/>
            <a:ext cx="913485" cy="913485"/>
          </a:xfrm>
          <a:prstGeom prst="ellipse">
            <a:avLst/>
          </a:prstGeom>
          <a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 l="-25000" r="-25000"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2">
              <a:tint val="50000"/>
              <a:hueOff val="-440331"/>
              <a:satOff val="-38085"/>
              <a:lumOff val="-381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  <xdr:sp macro="" textlink="$J$2">
        <xdr:nvSpPr>
          <xdr:cNvPr id="7" name="Freeform: Shape 8">
            <a:extLst>
              <a:ext uri="{FF2B5EF4-FFF2-40B4-BE49-F238E27FC236}">
                <a16:creationId xmlns:a16="http://schemas.microsoft.com/office/drawing/2014/main" id="{00000000-0008-0000-2100-000007000000}"/>
              </a:ext>
            </a:extLst>
          </xdr:cNvPr>
          <xdr:cNvSpPr/>
        </xdr:nvSpPr>
        <xdr:spPr>
          <a:xfrm>
            <a:off x="4065218" y="1090247"/>
            <a:ext cx="1493490" cy="2743200"/>
          </a:xfrm>
          <a:custGeom>
            <a:avLst/>
            <a:gdLst>
              <a:gd name="connsiteX0" fmla="*/ 0 w 1493490"/>
              <a:gd name="connsiteY0" fmla="*/ 149349 h 2743200"/>
              <a:gd name="connsiteX1" fmla="*/ 149349 w 1493490"/>
              <a:gd name="connsiteY1" fmla="*/ 0 h 2743200"/>
              <a:gd name="connsiteX2" fmla="*/ 1344141 w 1493490"/>
              <a:gd name="connsiteY2" fmla="*/ 0 h 2743200"/>
              <a:gd name="connsiteX3" fmla="*/ 1493490 w 1493490"/>
              <a:gd name="connsiteY3" fmla="*/ 149349 h 2743200"/>
              <a:gd name="connsiteX4" fmla="*/ 1493490 w 1493490"/>
              <a:gd name="connsiteY4" fmla="*/ 2593851 h 2743200"/>
              <a:gd name="connsiteX5" fmla="*/ 1344141 w 1493490"/>
              <a:gd name="connsiteY5" fmla="*/ 2743200 h 2743200"/>
              <a:gd name="connsiteX6" fmla="*/ 149349 w 1493490"/>
              <a:gd name="connsiteY6" fmla="*/ 2743200 h 2743200"/>
              <a:gd name="connsiteX7" fmla="*/ 0 w 1493490"/>
              <a:gd name="connsiteY7" fmla="*/ 2593851 h 2743200"/>
              <a:gd name="connsiteX8" fmla="*/ 0 w 1493490"/>
              <a:gd name="connsiteY8" fmla="*/ 149349 h 27432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493490" h="2743200">
                <a:moveTo>
                  <a:pt x="0" y="149349"/>
                </a:moveTo>
                <a:cubicBezTo>
                  <a:pt x="0" y="66866"/>
                  <a:pt x="66866" y="0"/>
                  <a:pt x="149349" y="0"/>
                </a:cubicBezTo>
                <a:lnTo>
                  <a:pt x="1344141" y="0"/>
                </a:lnTo>
                <a:cubicBezTo>
                  <a:pt x="1426624" y="0"/>
                  <a:pt x="1493490" y="66866"/>
                  <a:pt x="1493490" y="149349"/>
                </a:cubicBezTo>
                <a:lnTo>
                  <a:pt x="1493490" y="2593851"/>
                </a:lnTo>
                <a:cubicBezTo>
                  <a:pt x="1493490" y="2676334"/>
                  <a:pt x="1426624" y="2743200"/>
                  <a:pt x="1344141" y="2743200"/>
                </a:cubicBezTo>
                <a:lnTo>
                  <a:pt x="149349" y="2743200"/>
                </a:lnTo>
                <a:cubicBezTo>
                  <a:pt x="66866" y="2743200"/>
                  <a:pt x="0" y="2676334"/>
                  <a:pt x="0" y="2593851"/>
                </a:cubicBezTo>
                <a:lnTo>
                  <a:pt x="0" y="149349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hueOff val="-1455363"/>
              <a:satOff val="-83928"/>
              <a:lumOff val="8628"/>
              <a:alphaOff val="0"/>
            </a:schemeClr>
          </a:fillRef>
          <a:effectRef idx="0">
            <a:schemeClr val="accent2">
              <a:hueOff val="-1455363"/>
              <a:satOff val="-83928"/>
              <a:lumOff val="8628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241808" tIns="1339088" rIns="241808" bIns="790448" numCol="1" spcCol="1270" anchor="ctr" anchorCtr="0">
            <a:noAutofit/>
          </a:bodyPr>
          <a:lstStyle/>
          <a:p>
            <a:pPr marL="0" lvl="0" indent="0" algn="ctr" defTabSz="1511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fld id="{10F506B8-F642-4ECA-BBE2-DB11A09CA28C}" type="TxLink">
              <a:rPr lang="en-US" sz="2800" b="1" i="0" u="none" strike="noStrike" kern="120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pPr marL="0" lvl="0" indent="0" algn="ctr" defTabSz="15113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t> 32 Ft </a:t>
            </a:fld>
            <a:endParaRPr lang="en-US" sz="16600" b="1" kern="1200">
              <a:solidFill>
                <a:schemeClr val="bg1"/>
              </a:solidFill>
            </a:endParaRPr>
          </a:p>
        </xdr:txBody>
      </xdr:sp>
      <xdr:sp macro="" textlink="">
        <xdr:nvSpPr>
          <xdr:cNvPr id="8" name="Oval 9">
            <a:extLst>
              <a:ext uri="{FF2B5EF4-FFF2-40B4-BE49-F238E27FC236}">
                <a16:creationId xmlns:a16="http://schemas.microsoft.com/office/drawing/2014/main" id="{00000000-0008-0000-2100-000008000000}"/>
              </a:ext>
            </a:extLst>
          </xdr:cNvPr>
          <xdr:cNvSpPr/>
        </xdr:nvSpPr>
        <xdr:spPr>
          <a:xfrm>
            <a:off x="4343498" y="1237254"/>
            <a:ext cx="913485" cy="913485"/>
          </a:xfrm>
          <a:prstGeom prst="ellipse">
            <a:avLst/>
          </a:prstGeom>
          <a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2">
              <a:tint val="50000"/>
              <a:hueOff val="-880662"/>
              <a:satOff val="-76170"/>
              <a:lumOff val="-762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  <xdr:sp macro="" textlink="$G$2">
        <xdr:nvSpPr>
          <xdr:cNvPr id="9" name="Arrow: Left-Right 10">
            <a:extLst>
              <a:ext uri="{FF2B5EF4-FFF2-40B4-BE49-F238E27FC236}">
                <a16:creationId xmlns:a16="http://schemas.microsoft.com/office/drawing/2014/main" id="{00000000-0008-0000-2100-000009000000}"/>
              </a:ext>
            </a:extLst>
          </xdr:cNvPr>
          <xdr:cNvSpPr/>
        </xdr:nvSpPr>
        <xdr:spPr>
          <a:xfrm>
            <a:off x="1158825" y="3267222"/>
            <a:ext cx="4206240" cy="411480"/>
          </a:xfrm>
          <a:prstGeom prst="leftRightArrow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tint val="40000"/>
              <a:hueOff val="0"/>
              <a:satOff val="0"/>
              <a:lumOff val="0"/>
              <a:alphaOff val="0"/>
            </a:schemeClr>
          </a:fillRef>
          <a:effectRef idx="0">
            <a:schemeClr val="accent2"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anchor="ctr"/>
          <a:lstStyle/>
          <a:p>
            <a:pPr algn="ctr"/>
            <a:fld id="{D2E5197D-A72A-48F8-B4CF-D668235BFBE1}" type="TxLink">
              <a:rPr lang="en-US" sz="1600" b="1" i="0" u="none" strike="noStrike">
                <a:solidFill>
                  <a:sysClr val="windowText" lastClr="000000"/>
                </a:solidFill>
                <a:latin typeface="Calibri"/>
                <a:cs typeface="Calibri"/>
              </a:rPr>
              <a:pPr algn="ctr"/>
              <a:t>BMW</a:t>
            </a:fld>
            <a:endParaRPr lang="en-US" sz="160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13607</xdr:colOff>
      <xdr:row>0</xdr:row>
      <xdr:rowOff>0</xdr:rowOff>
    </xdr:from>
    <xdr:to>
      <xdr:col>19</xdr:col>
      <xdr:colOff>9525</xdr:colOff>
      <xdr:row>29</xdr:row>
      <xdr:rowOff>9525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4027" y="0"/>
          <a:ext cx="6495778" cy="531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514350</xdr:colOff>
      <xdr:row>22</xdr:row>
      <xdr:rowOff>9525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0"/>
          <a:ext cx="1794510" cy="405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95250</xdr:colOff>
      <xdr:row>22</xdr:row>
      <xdr:rowOff>9525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1940" y="0"/>
          <a:ext cx="1344930" cy="405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251460</xdr:colOff>
      <xdr:row>13</xdr:row>
      <xdr:rowOff>68580</xdr:rowOff>
    </xdr:from>
    <xdr:to>
      <xdr:col>20</xdr:col>
      <xdr:colOff>342900</xdr:colOff>
      <xdr:row>25</xdr:row>
      <xdr:rowOff>76200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880" y="2446020"/>
          <a:ext cx="8275320" cy="2202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604520</xdr:colOff>
      <xdr:row>2</xdr:row>
      <xdr:rowOff>167640</xdr:rowOff>
    </xdr:from>
    <xdr:to>
      <xdr:col>14</xdr:col>
      <xdr:colOff>284480</xdr:colOff>
      <xdr:row>15</xdr:row>
      <xdr:rowOff>175260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533400"/>
          <a:ext cx="394716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259080</xdr:colOff>
      <xdr:row>0</xdr:row>
      <xdr:rowOff>0</xdr:rowOff>
    </xdr:from>
    <xdr:to>
      <xdr:col>12</xdr:col>
      <xdr:colOff>701040</xdr:colOff>
      <xdr:row>9</xdr:row>
      <xdr:rowOff>7620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744C1F6-C23A-46C0-A1DC-A97D80F7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6540" y="0"/>
          <a:ext cx="635508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259080</xdr:colOff>
      <xdr:row>9</xdr:row>
      <xdr:rowOff>160020</xdr:rowOff>
    </xdr:from>
    <xdr:to>
      <xdr:col>12</xdr:col>
      <xdr:colOff>701040</xdr:colOff>
      <xdr:row>19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B49F146C-54FB-4BB2-B78D-25410C26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6540" y="2057400"/>
          <a:ext cx="6355080" cy="1996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259080</xdr:colOff>
      <xdr:row>19</xdr:row>
      <xdr:rowOff>160020</xdr:rowOff>
    </xdr:from>
    <xdr:to>
      <xdr:col>12</xdr:col>
      <xdr:colOff>701040</xdr:colOff>
      <xdr:row>27</xdr:row>
      <xdr:rowOff>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7AA9BC28-14AC-4117-915C-2C7F2CC83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6540" y="4213860"/>
          <a:ext cx="6355080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66674</xdr:colOff>
      <xdr:row>0</xdr:row>
      <xdr:rowOff>173767</xdr:rowOff>
    </xdr:from>
    <xdr:to>
      <xdr:col>18</xdr:col>
      <xdr:colOff>571499</xdr:colOff>
      <xdr:row>12</xdr:row>
      <xdr:rowOff>9525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114" y="173767"/>
          <a:ext cx="5381625" cy="203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7e7ee5769befafe/tanitas/IBS%202019/norm_grafik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360\Desktop\Dash\Chapter%203%20Samp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zamolasok"/>
      <sheetName val="rajzol"/>
      <sheetName val="prob 2 kozott"/>
      <sheetName val="prob more"/>
      <sheetName val="prob less"/>
      <sheetName val="norm inv"/>
      <sheetName val="binom"/>
      <sheetName val="binom for word"/>
      <sheetName val="Poisson"/>
      <sheetName val="HiperGeo"/>
      <sheetName val="Exponencialis"/>
    </sheetNames>
    <sheetDataSet>
      <sheetData sheetId="0">
        <row r="2">
          <cell r="A2">
            <v>-4</v>
          </cell>
          <cell r="B2">
            <v>1.3383022576488537E-4</v>
          </cell>
          <cell r="C2" t="e">
            <v>#N/A</v>
          </cell>
        </row>
        <row r="3">
          <cell r="A3">
            <v>-3.99</v>
          </cell>
          <cell r="B3">
            <v>1.3928497646575994E-4</v>
          </cell>
          <cell r="C3" t="e">
            <v>#N/A</v>
          </cell>
        </row>
        <row r="4">
          <cell r="A4">
            <v>-3.98</v>
          </cell>
          <cell r="B4">
            <v>1.4494756042389106E-4</v>
          </cell>
          <cell r="C4" t="e">
            <v>#N/A</v>
          </cell>
        </row>
        <row r="5">
          <cell r="A5">
            <v>-3.97</v>
          </cell>
          <cell r="B5">
            <v>1.508252715505178E-4</v>
          </cell>
          <cell r="C5" t="e">
            <v>#N/A</v>
          </cell>
        </row>
        <row r="6">
          <cell r="A6">
            <v>-3.96</v>
          </cell>
          <cell r="B6">
            <v>1.5692563406553226E-4</v>
          </cell>
          <cell r="C6" t="e">
            <v>#N/A</v>
          </cell>
        </row>
        <row r="7">
          <cell r="A7">
            <v>-3.95</v>
          </cell>
          <cell r="B7">
            <v>1.6325640876624199E-4</v>
          </cell>
          <cell r="C7" t="e">
            <v>#N/A</v>
          </cell>
        </row>
        <row r="8">
          <cell r="A8">
            <v>-3.94</v>
          </cell>
          <cell r="B8">
            <v>1.6982559942934359E-4</v>
          </cell>
          <cell r="C8" t="e">
            <v>#N/A</v>
          </cell>
        </row>
        <row r="9">
          <cell r="A9">
            <v>-3.93</v>
          </cell>
          <cell r="B9">
            <v>1.7664145934757092E-4</v>
          </cell>
          <cell r="C9" t="e">
            <v>#N/A</v>
          </cell>
        </row>
        <row r="10">
          <cell r="A10">
            <v>-3.92</v>
          </cell>
          <cell r="B10">
            <v>1.8371249800245711E-4</v>
          </cell>
          <cell r="C10" t="e">
            <v>#N/A</v>
          </cell>
        </row>
        <row r="11">
          <cell r="A11">
            <v>-3.91</v>
          </cell>
          <cell r="B11">
            <v>1.9104748787459762E-4</v>
          </cell>
          <cell r="C11" t="e">
            <v>#N/A</v>
          </cell>
        </row>
        <row r="12">
          <cell r="A12">
            <v>-3.9</v>
          </cell>
          <cell r="B12">
            <v>1.9865547139277272E-4</v>
          </cell>
          <cell r="C12" t="e">
            <v>#N/A</v>
          </cell>
        </row>
        <row r="13">
          <cell r="A13">
            <v>-3.89</v>
          </cell>
          <cell r="B13">
            <v>2.0654576802322548E-4</v>
          </cell>
          <cell r="C13" t="e">
            <v>#N/A</v>
          </cell>
        </row>
        <row r="14">
          <cell r="A14">
            <v>-3.88</v>
          </cell>
          <cell r="B14">
            <v>2.1472798150036704E-4</v>
          </cell>
          <cell r="C14" t="e">
            <v>#N/A</v>
          </cell>
        </row>
        <row r="15">
          <cell r="A15">
            <v>-3.87</v>
          </cell>
          <cell r="B15">
            <v>2.2321200720010206E-4</v>
          </cell>
          <cell r="C15" t="e">
            <v>#N/A</v>
          </cell>
        </row>
        <row r="16">
          <cell r="A16">
            <v>-3.86</v>
          </cell>
          <cell r="B16">
            <v>2.3200803965694238E-4</v>
          </cell>
          <cell r="C16" t="e">
            <v>#N/A</v>
          </cell>
        </row>
        <row r="17">
          <cell r="A17">
            <v>-3.85</v>
          </cell>
          <cell r="B17">
            <v>2.4112658022599324E-4</v>
          </cell>
          <cell r="C17" t="e">
            <v>#N/A</v>
          </cell>
        </row>
        <row r="18">
          <cell r="A18">
            <v>-3.84</v>
          </cell>
          <cell r="B18">
            <v>2.5057844489086075E-4</v>
          </cell>
          <cell r="C18" t="e">
            <v>#N/A</v>
          </cell>
        </row>
        <row r="19">
          <cell r="A19">
            <v>-3.83</v>
          </cell>
          <cell r="B19">
            <v>2.6037477221844247E-4</v>
          </cell>
          <cell r="C19" t="e">
            <v>#N/A</v>
          </cell>
        </row>
        <row r="20">
          <cell r="A20">
            <v>-3.82</v>
          </cell>
          <cell r="B20">
            <v>2.70527031461521E-4</v>
          </cell>
          <cell r="C20" t="e">
            <v>#N/A</v>
          </cell>
        </row>
        <row r="21">
          <cell r="A21">
            <v>-3.81</v>
          </cell>
          <cell r="B21">
            <v>2.8104703080998632E-4</v>
          </cell>
          <cell r="C21" t="e">
            <v>#N/A</v>
          </cell>
        </row>
        <row r="22">
          <cell r="A22">
            <v>-3.8</v>
          </cell>
          <cell r="B22">
            <v>2.9194692579146027E-4</v>
          </cell>
          <cell r="C22" t="e">
            <v>#N/A</v>
          </cell>
        </row>
        <row r="23">
          <cell r="A23">
            <v>-3.79</v>
          </cell>
          <cell r="B23">
            <v>3.0323922782200417E-4</v>
          </cell>
          <cell r="C23" t="e">
            <v>#N/A</v>
          </cell>
        </row>
        <row r="24">
          <cell r="A24">
            <v>-3.78</v>
          </cell>
          <cell r="B24">
            <v>3.1493681290752188E-4</v>
          </cell>
          <cell r="C24" t="e">
            <v>#N/A</v>
          </cell>
        </row>
        <row r="25">
          <cell r="A25">
            <v>-3.77</v>
          </cell>
          <cell r="B25">
            <v>3.2705293049637498E-4</v>
          </cell>
          <cell r="C25" t="e">
            <v>#N/A</v>
          </cell>
        </row>
        <row r="26">
          <cell r="A26">
            <v>-3.76</v>
          </cell>
          <cell r="B26">
            <v>3.3960121248365478E-4</v>
          </cell>
          <cell r="C26" t="e">
            <v>#N/A</v>
          </cell>
        </row>
        <row r="27">
          <cell r="A27">
            <v>-3.75</v>
          </cell>
          <cell r="B27">
            <v>3.5259568236744541E-4</v>
          </cell>
          <cell r="C27" t="e">
            <v>#N/A</v>
          </cell>
        </row>
        <row r="28">
          <cell r="A28">
            <v>-3.74</v>
          </cell>
          <cell r="B28">
            <v>3.6605076455733496E-4</v>
          </cell>
          <cell r="C28" t="e">
            <v>#N/A</v>
          </cell>
        </row>
        <row r="29">
          <cell r="A29">
            <v>-3.73</v>
          </cell>
          <cell r="B29">
            <v>3.7998129383532141E-4</v>
          </cell>
          <cell r="C29" t="e">
            <v>#N/A</v>
          </cell>
        </row>
        <row r="30">
          <cell r="A30">
            <v>-3.7199999999999998</v>
          </cell>
          <cell r="B30">
            <v>3.9440252496915693E-4</v>
          </cell>
          <cell r="C30" t="e">
            <v>#N/A</v>
          </cell>
        </row>
        <row r="31">
          <cell r="A31">
            <v>-3.71</v>
          </cell>
          <cell r="B31">
            <v>4.0933014247807883E-4</v>
          </cell>
          <cell r="C31" t="e">
            <v>#N/A</v>
          </cell>
        </row>
        <row r="32">
          <cell r="A32">
            <v>-3.7</v>
          </cell>
          <cell r="B32">
            <v>4.2478027055075143E-4</v>
          </cell>
          <cell r="C32" t="e">
            <v>#N/A</v>
          </cell>
        </row>
        <row r="33">
          <cell r="A33">
            <v>-3.69</v>
          </cell>
          <cell r="B33">
            <v>4.4076948311513252E-4</v>
          </cell>
          <cell r="C33" t="e">
            <v>#N/A</v>
          </cell>
        </row>
        <row r="34">
          <cell r="A34">
            <v>-3.68</v>
          </cell>
          <cell r="B34">
            <v>4.5731481405985675E-4</v>
          </cell>
          <cell r="C34" t="e">
            <v>#N/A</v>
          </cell>
        </row>
        <row r="35">
          <cell r="A35">
            <v>-3.67</v>
          </cell>
          <cell r="B35">
            <v>4.7443376760662064E-4</v>
          </cell>
          <cell r="C35" t="e">
            <v>#N/A</v>
          </cell>
        </row>
        <row r="36">
          <cell r="A36">
            <v>-3.66</v>
          </cell>
          <cell r="B36">
            <v>4.9214432883289312E-4</v>
          </cell>
          <cell r="C36" t="e">
            <v>#N/A</v>
          </cell>
        </row>
        <row r="37">
          <cell r="A37">
            <v>-3.65</v>
          </cell>
          <cell r="B37">
            <v>5.104649743441856E-4</v>
          </cell>
          <cell r="C37" t="e">
            <v>#N/A</v>
          </cell>
        </row>
        <row r="38">
          <cell r="A38">
            <v>-3.64</v>
          </cell>
          <cell r="B38">
            <v>5.2941468309493475E-4</v>
          </cell>
          <cell r="C38" t="e">
            <v>#N/A</v>
          </cell>
        </row>
        <row r="39">
          <cell r="A39">
            <v>-3.63</v>
          </cell>
          <cell r="B39">
            <v>5.490129473569587E-4</v>
          </cell>
          <cell r="C39" t="e">
            <v>#N/A</v>
          </cell>
        </row>
        <row r="40">
          <cell r="A40">
            <v>-3.62</v>
          </cell>
          <cell r="B40">
            <v>5.6927978383425261E-4</v>
          </cell>
          <cell r="C40" t="e">
            <v>#N/A</v>
          </cell>
        </row>
        <row r="41">
          <cell r="A41">
            <v>-3.61</v>
          </cell>
          <cell r="B41">
            <v>5.9023574492278561E-4</v>
          </cell>
          <cell r="C41" t="e">
            <v>#N/A</v>
          </cell>
        </row>
        <row r="42">
          <cell r="A42">
            <v>-3.6</v>
          </cell>
          <cell r="B42">
            <v>6.119019301137719E-4</v>
          </cell>
          <cell r="C42" t="e">
            <v>#N/A</v>
          </cell>
        </row>
        <row r="43">
          <cell r="A43">
            <v>-3.59</v>
          </cell>
          <cell r="B43">
            <v>6.342999975387576E-4</v>
          </cell>
          <cell r="C43" t="e">
            <v>#N/A</v>
          </cell>
        </row>
        <row r="44">
          <cell r="A44">
            <v>-3.58</v>
          </cell>
          <cell r="B44">
            <v>6.5745217565467645E-4</v>
          </cell>
          <cell r="C44" t="e">
            <v>#N/A</v>
          </cell>
        </row>
        <row r="45">
          <cell r="A45">
            <v>-3.57</v>
          </cell>
          <cell r="B45">
            <v>6.8138127506689212E-4</v>
          </cell>
          <cell r="C45" t="e">
            <v>#N/A</v>
          </cell>
        </row>
        <row r="46">
          <cell r="A46">
            <v>-3.56</v>
          </cell>
          <cell r="B46">
            <v>7.061107004880362E-4</v>
          </cell>
          <cell r="C46" t="e">
            <v>#N/A</v>
          </cell>
        </row>
        <row r="47">
          <cell r="A47">
            <v>-3.55</v>
          </cell>
          <cell r="B47">
            <v>7.3166446283031089E-4</v>
          </cell>
          <cell r="C47" t="e">
            <v>#N/A</v>
          </cell>
        </row>
        <row r="48">
          <cell r="A48">
            <v>-3.54</v>
          </cell>
          <cell r="B48">
            <v>7.580671914287103E-4</v>
          </cell>
          <cell r="C48" t="e">
            <v>#N/A</v>
          </cell>
        </row>
        <row r="49">
          <cell r="A49">
            <v>-3.53</v>
          </cell>
          <cell r="B49">
            <v>7.8534414639246997E-4</v>
          </cell>
          <cell r="C49" t="e">
            <v>#N/A</v>
          </cell>
        </row>
        <row r="50">
          <cell r="A50">
            <v>-3.52</v>
          </cell>
          <cell r="B50">
            <v>8.1352123108180841E-4</v>
          </cell>
          <cell r="C50" t="e">
            <v>#N/A</v>
          </cell>
        </row>
        <row r="51">
          <cell r="A51">
            <v>-3.51</v>
          </cell>
          <cell r="B51">
            <v>8.4262500470690268E-4</v>
          </cell>
          <cell r="C51" t="e">
            <v>#N/A</v>
          </cell>
        </row>
        <row r="52">
          <cell r="A52">
            <v>-3.5</v>
          </cell>
          <cell r="B52">
            <v>8.7268269504576015E-4</v>
          </cell>
          <cell r="C52" t="e">
            <v>#N/A</v>
          </cell>
        </row>
        <row r="53">
          <cell r="A53">
            <v>-3.49</v>
          </cell>
          <cell r="B53">
            <v>9.0372221127752448E-4</v>
          </cell>
          <cell r="C53" t="e">
            <v>#N/A</v>
          </cell>
        </row>
        <row r="54">
          <cell r="A54">
            <v>-3.48</v>
          </cell>
          <cell r="B54">
            <v>9.3577215692747977E-4</v>
          </cell>
          <cell r="C54" t="e">
            <v>#N/A</v>
          </cell>
        </row>
        <row r="55">
          <cell r="A55">
            <v>-3.4699999999999998</v>
          </cell>
          <cell r="B55">
            <v>9.6886184291984678E-4</v>
          </cell>
          <cell r="C55" t="e">
            <v>#N/A</v>
          </cell>
        </row>
        <row r="56">
          <cell r="A56">
            <v>-3.46</v>
          </cell>
          <cell r="B56">
            <v>1.0030213007342376E-3</v>
          </cell>
          <cell r="C56" t="e">
            <v>#N/A</v>
          </cell>
        </row>
        <row r="57">
          <cell r="A57">
            <v>-3.45</v>
          </cell>
          <cell r="B57">
            <v>1.0382812956614103E-3</v>
          </cell>
          <cell r="C57" t="e">
            <v>#N/A</v>
          </cell>
        </row>
        <row r="58">
          <cell r="A58">
            <v>-3.44</v>
          </cell>
          <cell r="B58">
            <v>1.0746733401537356E-3</v>
          </cell>
          <cell r="C58" t="e">
            <v>#N/A</v>
          </cell>
        </row>
        <row r="59">
          <cell r="A59">
            <v>-3.4299999999999997</v>
          </cell>
          <cell r="B59">
            <v>1.112229707265567E-3</v>
          </cell>
          <cell r="C59" t="e">
            <v>#N/A</v>
          </cell>
        </row>
        <row r="60">
          <cell r="A60">
            <v>-3.42</v>
          </cell>
          <cell r="B60">
            <v>1.1509834441784845E-3</v>
          </cell>
          <cell r="C60" t="e">
            <v>#N/A</v>
          </cell>
        </row>
        <row r="61">
          <cell r="A61">
            <v>-3.41</v>
          </cell>
          <cell r="B61">
            <v>1.1909683858061166E-3</v>
          </cell>
          <cell r="C61" t="e">
            <v>#N/A</v>
          </cell>
        </row>
        <row r="62">
          <cell r="A62">
            <v>-3.4</v>
          </cell>
          <cell r="B62">
            <v>1.2322191684730199E-3</v>
          </cell>
          <cell r="C62" t="e">
            <v>#N/A</v>
          </cell>
        </row>
        <row r="63">
          <cell r="A63">
            <v>-3.39</v>
          </cell>
          <cell r="B63">
            <v>1.2747712436618327E-3</v>
          </cell>
          <cell r="C63" t="e">
            <v>#N/A</v>
          </cell>
        </row>
        <row r="64">
          <cell r="A64">
            <v>-3.38</v>
          </cell>
          <cell r="B64">
            <v>1.3186608918227423E-3</v>
          </cell>
          <cell r="C64" t="e">
            <v>#N/A</v>
          </cell>
        </row>
        <row r="65">
          <cell r="A65">
            <v>-3.37</v>
          </cell>
          <cell r="B65">
            <v>1.3639252362389036E-3</v>
          </cell>
          <cell r="C65" t="e">
            <v>#N/A</v>
          </cell>
        </row>
        <row r="66">
          <cell r="A66">
            <v>-3.36</v>
          </cell>
          <cell r="B66">
            <v>1.4106022569413848E-3</v>
          </cell>
          <cell r="C66" t="e">
            <v>#N/A</v>
          </cell>
        </row>
        <row r="67">
          <cell r="A67">
            <v>-3.35</v>
          </cell>
          <cell r="B67">
            <v>1.4587308046667459E-3</v>
          </cell>
          <cell r="C67" t="e">
            <v>#N/A</v>
          </cell>
        </row>
        <row r="68">
          <cell r="A68">
            <v>-3.34</v>
          </cell>
          <cell r="B68">
            <v>1.5083506148503073E-3</v>
          </cell>
          <cell r="C68" t="e">
            <v>#N/A</v>
          </cell>
        </row>
        <row r="69">
          <cell r="A69">
            <v>-3.33</v>
          </cell>
          <cell r="B69">
            <v>1.5595023216476915E-3</v>
          </cell>
          <cell r="C69" t="e">
            <v>#N/A</v>
          </cell>
        </row>
        <row r="70">
          <cell r="A70">
            <v>-3.32</v>
          </cell>
          <cell r="B70">
            <v>1.6122274719771244E-3</v>
          </cell>
          <cell r="C70" t="e">
            <v>#N/A</v>
          </cell>
        </row>
        <row r="71">
          <cell r="A71">
            <v>-3.31</v>
          </cell>
          <cell r="B71">
            <v>1.6665685395745797E-3</v>
          </cell>
          <cell r="C71" t="e">
            <v>#N/A</v>
          </cell>
        </row>
        <row r="72">
          <cell r="A72">
            <v>-3.3</v>
          </cell>
          <cell r="B72">
            <v>1.7225689390536812E-3</v>
          </cell>
          <cell r="C72" t="e">
            <v>#N/A</v>
          </cell>
        </row>
        <row r="73">
          <cell r="A73">
            <v>-3.29</v>
          </cell>
          <cell r="B73">
            <v>1.7802730399618786E-3</v>
          </cell>
          <cell r="C73" t="e">
            <v>#N/A</v>
          </cell>
        </row>
        <row r="74">
          <cell r="A74">
            <v>-3.2800000000000002</v>
          </cell>
          <cell r="B74">
            <v>1.8397261808242775E-3</v>
          </cell>
          <cell r="C74" t="e">
            <v>#N/A</v>
          </cell>
        </row>
        <row r="75">
          <cell r="A75">
            <v>-3.27</v>
          </cell>
          <cell r="B75">
            <v>1.9009746831660803E-3</v>
          </cell>
          <cell r="C75" t="e">
            <v>#N/A</v>
          </cell>
        </row>
        <row r="76">
          <cell r="A76">
            <v>-3.26</v>
          </cell>
          <cell r="B76">
            <v>1.9640658655043761E-3</v>
          </cell>
          <cell r="C76" t="e">
            <v>#N/A</v>
          </cell>
        </row>
        <row r="77">
          <cell r="A77">
            <v>-3.25</v>
          </cell>
          <cell r="B77">
            <v>2.0290480572997681E-3</v>
          </cell>
          <cell r="C77" t="e">
            <v>#N/A</v>
          </cell>
        </row>
        <row r="78">
          <cell r="A78">
            <v>-3.24</v>
          </cell>
          <cell r="B78">
            <v>2.0959706128579419E-3</v>
          </cell>
          <cell r="C78" t="e">
            <v>#N/A</v>
          </cell>
        </row>
        <row r="79">
          <cell r="A79">
            <v>-3.23</v>
          </cell>
          <cell r="B79">
            <v>2.164883925171062E-3</v>
          </cell>
          <cell r="C79" t="e">
            <v>#N/A</v>
          </cell>
        </row>
        <row r="80">
          <cell r="A80">
            <v>-3.2199999999999998</v>
          </cell>
          <cell r="B80">
            <v>2.2358394396885424E-3</v>
          </cell>
          <cell r="C80" t="e">
            <v>#N/A</v>
          </cell>
        </row>
        <row r="81">
          <cell r="A81">
            <v>-3.21</v>
          </cell>
          <cell r="B81">
            <v>2.3088896680064958E-3</v>
          </cell>
          <cell r="C81" t="e">
            <v>#N/A</v>
          </cell>
        </row>
        <row r="82">
          <cell r="A82">
            <v>-3.2</v>
          </cell>
          <cell r="B82">
            <v>2.3840882014648404E-3</v>
          </cell>
          <cell r="C82" t="e">
            <v>#N/A</v>
          </cell>
        </row>
        <row r="83">
          <cell r="A83">
            <v>-3.19</v>
          </cell>
          <cell r="B83">
            <v>2.4614897246407006E-3</v>
          </cell>
          <cell r="C83" t="e">
            <v>#N/A</v>
          </cell>
        </row>
        <row r="84">
          <cell r="A84">
            <v>-3.1799999999999997</v>
          </cell>
          <cell r="B84">
            <v>2.5411500287265262E-3</v>
          </cell>
          <cell r="C84" t="e">
            <v>#N/A</v>
          </cell>
        </row>
        <row r="85">
          <cell r="A85">
            <v>-3.17</v>
          </cell>
          <cell r="B85">
            <v>2.6231260247810244E-3</v>
          </cell>
          <cell r="C85" t="e">
            <v>#N/A</v>
          </cell>
        </row>
        <row r="86">
          <cell r="A86">
            <v>-3.16</v>
          </cell>
          <cell r="B86">
            <v>2.7074757568406999E-3</v>
          </cell>
          <cell r="C86" t="e">
            <v>#N/A</v>
          </cell>
        </row>
        <row r="87">
          <cell r="A87">
            <v>-3.15</v>
          </cell>
          <cell r="B87">
            <v>2.7942584148794472E-3</v>
          </cell>
          <cell r="C87" t="e">
            <v>#N/A</v>
          </cell>
        </row>
        <row r="88">
          <cell r="A88">
            <v>-3.14</v>
          </cell>
          <cell r="B88">
            <v>2.8835343476034392E-3</v>
          </cell>
          <cell r="C88" t="e">
            <v>#N/A</v>
          </cell>
        </row>
        <row r="89">
          <cell r="A89">
            <v>-3.13</v>
          </cell>
          <cell r="B89">
            <v>2.9753650750682535E-3</v>
          </cell>
          <cell r="C89" t="e">
            <v>#N/A</v>
          </cell>
        </row>
        <row r="90">
          <cell r="A90">
            <v>-3.12</v>
          </cell>
          <cell r="B90">
            <v>3.0698133011047403E-3</v>
          </cell>
          <cell r="C90" t="e">
            <v>#N/A</v>
          </cell>
        </row>
        <row r="91">
          <cell r="A91">
            <v>-3.11</v>
          </cell>
          <cell r="B91">
            <v>3.1669429255400811E-3</v>
          </cell>
          <cell r="C91" t="e">
            <v>#N/A</v>
          </cell>
        </row>
        <row r="92">
          <cell r="A92">
            <v>-3.1</v>
          </cell>
          <cell r="B92">
            <v>3.2668190561999182E-3</v>
          </cell>
          <cell r="C92" t="e">
            <v>#N/A</v>
          </cell>
        </row>
        <row r="93">
          <cell r="A93">
            <v>-3.09</v>
          </cell>
          <cell r="B93">
            <v>3.3695080206774812E-3</v>
          </cell>
          <cell r="C93" t="e">
            <v>#N/A</v>
          </cell>
        </row>
        <row r="94">
          <cell r="A94">
            <v>-3.08</v>
          </cell>
          <cell r="B94">
            <v>3.4750773778549375E-3</v>
          </cell>
          <cell r="C94" t="e">
            <v>#N/A</v>
          </cell>
        </row>
        <row r="95">
          <cell r="A95">
            <v>-3.07</v>
          </cell>
          <cell r="B95">
            <v>3.5835959291623614E-3</v>
          </cell>
          <cell r="C95" t="e">
            <v>#N/A</v>
          </cell>
        </row>
        <row r="96">
          <cell r="A96">
            <v>-3.06</v>
          </cell>
          <cell r="B96">
            <v>3.6951337295590349E-3</v>
          </cell>
          <cell r="C96" t="e">
            <v>#N/A</v>
          </cell>
        </row>
        <row r="97">
          <cell r="A97">
            <v>-3.05</v>
          </cell>
          <cell r="B97">
            <v>3.8097620982218104E-3</v>
          </cell>
          <cell r="C97" t="e">
            <v>#N/A</v>
          </cell>
        </row>
        <row r="98">
          <cell r="A98">
            <v>-3.04</v>
          </cell>
          <cell r="B98">
            <v>3.9275536289247789E-3</v>
          </cell>
          <cell r="C98" t="e">
            <v>#N/A</v>
          </cell>
        </row>
        <row r="99">
          <cell r="A99">
            <v>-3.0300000000000002</v>
          </cell>
          <cell r="B99">
            <v>4.0485822000944265E-3</v>
          </cell>
          <cell r="C99" t="e">
            <v>#N/A</v>
          </cell>
        </row>
        <row r="100">
          <cell r="A100">
            <v>-3.02</v>
          </cell>
          <cell r="B100">
            <v>4.1729229845239623E-3</v>
          </cell>
          <cell r="C100" t="e">
            <v>#N/A</v>
          </cell>
        </row>
        <row r="101">
          <cell r="A101">
            <v>-3.01</v>
          </cell>
          <cell r="B101">
            <v>4.3006524587304498E-3</v>
          </cell>
          <cell r="C101" t="e">
            <v>#N/A</v>
          </cell>
        </row>
        <row r="102">
          <cell r="A102">
            <v>-3</v>
          </cell>
          <cell r="B102">
            <v>4.4318484119380075E-3</v>
          </cell>
          <cell r="C102" t="e">
            <v>#N/A</v>
          </cell>
        </row>
        <row r="103">
          <cell r="A103">
            <v>-2.99</v>
          </cell>
          <cell r="B103">
            <v>4.5665899546701444E-3</v>
          </cell>
          <cell r="C103" t="e">
            <v>#N/A</v>
          </cell>
        </row>
        <row r="104">
          <cell r="A104">
            <v>-2.98</v>
          </cell>
          <cell r="B104">
            <v>4.7049575269339792E-3</v>
          </cell>
          <cell r="C104" t="e">
            <v>#N/A</v>
          </cell>
        </row>
        <row r="105">
          <cell r="A105">
            <v>-2.9699999999999998</v>
          </cell>
          <cell r="B105">
            <v>4.8470329059789527E-3</v>
          </cell>
          <cell r="C105" t="e">
            <v>#N/A</v>
          </cell>
        </row>
        <row r="106">
          <cell r="A106">
            <v>-2.96</v>
          </cell>
          <cell r="B106">
            <v>4.9928992136123763E-3</v>
          </cell>
          <cell r="C106" t="e">
            <v>#N/A</v>
          </cell>
        </row>
        <row r="107">
          <cell r="A107">
            <v>-2.95</v>
          </cell>
          <cell r="B107">
            <v>5.1426409230539392E-3</v>
          </cell>
          <cell r="C107" t="e">
            <v>#N/A</v>
          </cell>
        </row>
        <row r="108">
          <cell r="A108">
            <v>-2.94</v>
          </cell>
          <cell r="B108">
            <v>5.2963438653110201E-3</v>
          </cell>
          <cell r="C108" t="e">
            <v>#N/A</v>
          </cell>
        </row>
        <row r="109">
          <cell r="A109">
            <v>-2.9299999999999997</v>
          </cell>
          <cell r="B109">
            <v>5.4540952350565549E-3</v>
          </cell>
          <cell r="C109" t="e">
            <v>#N/A</v>
          </cell>
        </row>
        <row r="110">
          <cell r="A110">
            <v>-2.92</v>
          </cell>
          <cell r="B110">
            <v>5.615983595990969E-3</v>
          </cell>
          <cell r="C110" t="e">
            <v>#N/A</v>
          </cell>
        </row>
        <row r="111">
          <cell r="A111">
            <v>-2.91</v>
          </cell>
          <cell r="B111">
            <v>5.7820988856694729E-3</v>
          </cell>
          <cell r="C111" t="e">
            <v>#N/A</v>
          </cell>
        </row>
        <row r="112">
          <cell r="A112">
            <v>-2.9</v>
          </cell>
          <cell r="B112">
            <v>5.9525324197758538E-3</v>
          </cell>
          <cell r="C112" t="e">
            <v>#N/A</v>
          </cell>
        </row>
        <row r="113">
          <cell r="A113">
            <v>-2.8899999999999997</v>
          </cell>
          <cell r="B113">
            <v>6.1273768958236934E-3</v>
          </cell>
          <cell r="C113" t="e">
            <v>#N/A</v>
          </cell>
        </row>
        <row r="114">
          <cell r="A114">
            <v>-2.88</v>
          </cell>
          <cell r="B114">
            <v>6.3067263962659275E-3</v>
          </cell>
          <cell r="C114" t="e">
            <v>#N/A</v>
          </cell>
        </row>
        <row r="115">
          <cell r="A115">
            <v>-2.87</v>
          </cell>
          <cell r="B115">
            <v>6.4906763909933643E-3</v>
          </cell>
          <cell r="C115" t="e">
            <v>#N/A</v>
          </cell>
        </row>
        <row r="116">
          <cell r="A116">
            <v>-2.86</v>
          </cell>
          <cell r="B116">
            <v>6.6793237392026202E-3</v>
          </cell>
          <cell r="C116" t="e">
            <v>#N/A</v>
          </cell>
        </row>
        <row r="117">
          <cell r="A117">
            <v>-2.8499999999999996</v>
          </cell>
          <cell r="B117">
            <v>6.8727666906139781E-3</v>
          </cell>
          <cell r="C117" t="e">
            <v>#N/A</v>
          </cell>
        </row>
        <row r="118">
          <cell r="A118">
            <v>-2.84</v>
          </cell>
          <cell r="B118">
            <v>7.0711048860194487E-3</v>
          </cell>
          <cell r="C118" t="e">
            <v>#N/A</v>
          </cell>
        </row>
        <row r="119">
          <cell r="A119">
            <v>-2.83</v>
          </cell>
          <cell r="B119">
            <v>7.2744393571412182E-3</v>
          </cell>
          <cell r="C119" t="e">
            <v>#N/A</v>
          </cell>
        </row>
        <row r="120">
          <cell r="A120">
            <v>-2.8200000000000003</v>
          </cell>
          <cell r="B120">
            <v>7.4828725257805526E-3</v>
          </cell>
          <cell r="C120" t="e">
            <v>#N/A</v>
          </cell>
        </row>
        <row r="121">
          <cell r="A121">
            <v>-2.81</v>
          </cell>
          <cell r="B121">
            <v>7.6965082022373218E-3</v>
          </cell>
          <cell r="C121" t="e">
            <v>#N/A</v>
          </cell>
        </row>
        <row r="122">
          <cell r="A122">
            <v>-2.8</v>
          </cell>
          <cell r="B122">
            <v>7.9154515829799686E-3</v>
          </cell>
          <cell r="C122" t="e">
            <v>#N/A</v>
          </cell>
        </row>
        <row r="123">
          <cell r="A123">
            <v>-2.79</v>
          </cell>
          <cell r="B123">
            <v>8.1398092475460215E-3</v>
          </cell>
          <cell r="C123" t="e">
            <v>#N/A</v>
          </cell>
        </row>
        <row r="124">
          <cell r="A124">
            <v>-2.7800000000000002</v>
          </cell>
          <cell r="B124">
            <v>8.3696891546530226E-3</v>
          </cell>
          <cell r="C124" t="e">
            <v>#N/A</v>
          </cell>
        </row>
        <row r="125">
          <cell r="A125">
            <v>-2.77</v>
          </cell>
          <cell r="B125">
            <v>8.6052006374996715E-3</v>
          </cell>
          <cell r="C125" t="e">
            <v>#N/A</v>
          </cell>
        </row>
        <row r="126">
          <cell r="A126">
            <v>-2.76</v>
          </cell>
          <cell r="B126">
            <v>8.8464543982372315E-3</v>
          </cell>
          <cell r="C126" t="e">
            <v>#N/A</v>
          </cell>
        </row>
        <row r="127">
          <cell r="A127">
            <v>-2.75</v>
          </cell>
          <cell r="B127">
            <v>9.0935625015910529E-3</v>
          </cell>
          <cell r="C127" t="e">
            <v>#N/A</v>
          </cell>
        </row>
        <row r="128">
          <cell r="A128">
            <v>-2.74</v>
          </cell>
          <cell r="B128">
            <v>9.3466383676122835E-3</v>
          </cell>
          <cell r="C128" t="e">
            <v>#N/A</v>
          </cell>
        </row>
        <row r="129">
          <cell r="A129">
            <v>-2.73</v>
          </cell>
          <cell r="B129">
            <v>9.6057967635395872E-3</v>
          </cell>
          <cell r="C129" t="e">
            <v>#N/A</v>
          </cell>
        </row>
        <row r="130">
          <cell r="A130">
            <v>-2.7199999999999998</v>
          </cell>
          <cell r="B130">
            <v>9.8711537947511439E-3</v>
          </cell>
          <cell r="C130" t="e">
            <v>#N/A</v>
          </cell>
        </row>
        <row r="131">
          <cell r="A131">
            <v>-2.71</v>
          </cell>
          <cell r="B131">
            <v>1.0142826894787077E-2</v>
          </cell>
          <cell r="C131" t="e">
            <v>#N/A</v>
          </cell>
        </row>
        <row r="132">
          <cell r="A132">
            <v>-2.7</v>
          </cell>
          <cell r="B132">
            <v>1.0420934814422592E-2</v>
          </cell>
          <cell r="C132" t="e">
            <v>#N/A</v>
          </cell>
        </row>
        <row r="133">
          <cell r="A133">
            <v>-2.69</v>
          </cell>
          <cell r="B133">
            <v>1.0705597609772187E-2</v>
          </cell>
          <cell r="C133" t="e">
            <v>#N/A</v>
          </cell>
        </row>
        <row r="134">
          <cell r="A134">
            <v>-2.6799999999999997</v>
          </cell>
          <cell r="B134">
            <v>1.0996936629405587E-2</v>
          </cell>
          <cell r="C134" t="e">
            <v>#N/A</v>
          </cell>
        </row>
        <row r="135">
          <cell r="A135">
            <v>-2.67</v>
          </cell>
          <cell r="B135">
            <v>1.1295074500456135E-2</v>
          </cell>
          <cell r="C135" t="e">
            <v>#N/A</v>
          </cell>
        </row>
        <row r="136">
          <cell r="A136">
            <v>-2.66</v>
          </cell>
          <cell r="B136">
            <v>1.1600135113702561E-2</v>
          </cell>
          <cell r="C136" t="e">
            <v>#N/A</v>
          </cell>
        </row>
        <row r="137">
          <cell r="A137">
            <v>-2.65</v>
          </cell>
          <cell r="B137">
            <v>1.1912243607605179E-2</v>
          </cell>
          <cell r="C137" t="e">
            <v>#N/A</v>
          </cell>
        </row>
        <row r="138">
          <cell r="A138">
            <v>-2.6399999999999997</v>
          </cell>
          <cell r="B138">
            <v>1.2231526351277987E-2</v>
          </cell>
          <cell r="C138" t="e">
            <v>#N/A</v>
          </cell>
        </row>
        <row r="139">
          <cell r="A139">
            <v>-2.63</v>
          </cell>
          <cell r="B139">
            <v>1.2558110926378211E-2</v>
          </cell>
          <cell r="C139" t="e">
            <v>#N/A</v>
          </cell>
        </row>
        <row r="140">
          <cell r="A140">
            <v>-2.62</v>
          </cell>
          <cell r="B140">
            <v>1.2892126107895304E-2</v>
          </cell>
          <cell r="C140" t="e">
            <v>#N/A</v>
          </cell>
        </row>
        <row r="141">
          <cell r="A141">
            <v>-2.61</v>
          </cell>
          <cell r="B141">
            <v>1.3233701843821374E-2</v>
          </cell>
          <cell r="C141" t="e">
            <v>#N/A</v>
          </cell>
        </row>
        <row r="142">
          <cell r="A142">
            <v>-2.5999999999999996</v>
          </cell>
          <cell r="B142">
            <v>1.3582969233685634E-2</v>
          </cell>
          <cell r="C142" t="e">
            <v>#N/A</v>
          </cell>
        </row>
        <row r="143">
          <cell r="A143">
            <v>-2.59</v>
          </cell>
          <cell r="B143">
            <v>1.3940060505935825E-2</v>
          </cell>
          <cell r="C143" t="e">
            <v>#N/A</v>
          </cell>
        </row>
        <row r="144">
          <cell r="A144">
            <v>-2.58</v>
          </cell>
          <cell r="B144">
            <v>1.430510899414969E-2</v>
          </cell>
          <cell r="C144" t="e">
            <v>#N/A</v>
          </cell>
        </row>
        <row r="145">
          <cell r="A145">
            <v>-2.5700000000000003</v>
          </cell>
          <cell r="B145">
            <v>1.4678249112060025E-2</v>
          </cell>
          <cell r="C145" t="e">
            <v>#N/A</v>
          </cell>
        </row>
        <row r="146">
          <cell r="A146">
            <v>-2.56</v>
          </cell>
          <cell r="B146">
            <v>1.5059616327377449E-2</v>
          </cell>
          <cell r="C146" t="e">
            <v>#N/A</v>
          </cell>
        </row>
        <row r="147">
          <cell r="A147">
            <v>-2.5499999999999998</v>
          </cell>
          <cell r="B147">
            <v>1.5449347134395174E-2</v>
          </cell>
          <cell r="C147" t="e">
            <v>#N/A</v>
          </cell>
        </row>
        <row r="148">
          <cell r="A148">
            <v>-2.54</v>
          </cell>
          <cell r="B148">
            <v>1.5847579025360818E-2</v>
          </cell>
          <cell r="C148" t="e">
            <v>#N/A</v>
          </cell>
        </row>
        <row r="149">
          <cell r="A149">
            <v>-2.5300000000000002</v>
          </cell>
          <cell r="B149">
            <v>1.6254450460600492E-2</v>
          </cell>
          <cell r="C149" t="e">
            <v>#N/A</v>
          </cell>
        </row>
        <row r="150">
          <cell r="A150">
            <v>-2.52</v>
          </cell>
          <cell r="B150">
            <v>1.6670100837381057E-2</v>
          </cell>
          <cell r="C150" t="e">
            <v>#N/A</v>
          </cell>
        </row>
        <row r="151">
          <cell r="A151">
            <v>-2.5099999999999998</v>
          </cell>
          <cell r="B151">
            <v>1.7094670457496956E-2</v>
          </cell>
          <cell r="C151" t="e">
            <v>#N/A</v>
          </cell>
        </row>
        <row r="152">
          <cell r="A152">
            <v>-2.5</v>
          </cell>
          <cell r="B152">
            <v>1.752830049356854E-2</v>
          </cell>
          <cell r="C152" t="e">
            <v>#N/A</v>
          </cell>
        </row>
        <row r="153">
          <cell r="A153">
            <v>-2.4900000000000002</v>
          </cell>
          <cell r="B153">
            <v>1.7971132954039633E-2</v>
          </cell>
          <cell r="C153" t="e">
            <v>#N/A</v>
          </cell>
        </row>
        <row r="154">
          <cell r="A154">
            <v>-2.48</v>
          </cell>
          <cell r="B154">
            <v>1.8423310646862048E-2</v>
          </cell>
          <cell r="C154" t="e">
            <v>#N/A</v>
          </cell>
        </row>
        <row r="155">
          <cell r="A155">
            <v>-2.4699999999999998</v>
          </cell>
          <cell r="B155">
            <v>1.8884977141856187E-2</v>
          </cell>
          <cell r="C155" t="e">
            <v>#N/A</v>
          </cell>
        </row>
        <row r="156">
          <cell r="A156">
            <v>-2.46</v>
          </cell>
          <cell r="B156">
            <v>1.9356276731736961E-2</v>
          </cell>
          <cell r="C156" t="e">
            <v>#N/A</v>
          </cell>
        </row>
        <row r="157">
          <cell r="A157">
            <v>-2.4500000000000002</v>
          </cell>
          <cell r="B157">
            <v>1.9837354391795313E-2</v>
          </cell>
          <cell r="C157" t="e">
            <v>#N/A</v>
          </cell>
        </row>
        <row r="158">
          <cell r="A158">
            <v>-2.44</v>
          </cell>
          <cell r="B158">
            <v>2.0328355738225837E-2</v>
          </cell>
          <cell r="C158" t="e">
            <v>#N/A</v>
          </cell>
        </row>
        <row r="159">
          <cell r="A159">
            <v>-2.4299999999999997</v>
          </cell>
          <cell r="B159">
            <v>2.0829426985092204E-2</v>
          </cell>
          <cell r="C159" t="e">
            <v>#N/A</v>
          </cell>
        </row>
        <row r="160">
          <cell r="A160">
            <v>-2.42</v>
          </cell>
          <cell r="B160">
            <v>2.1340714899922782E-2</v>
          </cell>
          <cell r="C160" t="e">
            <v>#N/A</v>
          </cell>
        </row>
        <row r="161">
          <cell r="A161">
            <v>-2.41</v>
          </cell>
          <cell r="B161">
            <v>2.1862366757929387E-2</v>
          </cell>
          <cell r="C161" t="e">
            <v>#N/A</v>
          </cell>
        </row>
        <row r="162">
          <cell r="A162">
            <v>-2.4</v>
          </cell>
          <cell r="B162">
            <v>2.2394530294842899E-2</v>
          </cell>
          <cell r="C162" t="e">
            <v>#N/A</v>
          </cell>
        </row>
        <row r="163">
          <cell r="A163">
            <v>-2.3899999999999997</v>
          </cell>
          <cell r="B163">
            <v>2.2937353658360714E-2</v>
          </cell>
          <cell r="C163" t="e">
            <v>#N/A</v>
          </cell>
        </row>
        <row r="164">
          <cell r="A164">
            <v>-2.38</v>
          </cell>
          <cell r="B164">
            <v>2.3490985358201363E-2</v>
          </cell>
          <cell r="C164" t="e">
            <v>#N/A</v>
          </cell>
        </row>
        <row r="165">
          <cell r="A165">
            <v>-2.37</v>
          </cell>
          <cell r="B165">
            <v>2.4055574214762971E-2</v>
          </cell>
          <cell r="C165" t="e">
            <v>#N/A</v>
          </cell>
        </row>
        <row r="166">
          <cell r="A166">
            <v>-2.36</v>
          </cell>
          <cell r="B166">
            <v>2.4631269306382507E-2</v>
          </cell>
          <cell r="C166" t="e">
            <v>#N/A</v>
          </cell>
        </row>
        <row r="167">
          <cell r="A167">
            <v>-2.3499999999999996</v>
          </cell>
          <cell r="B167">
            <v>2.5218219915194417E-2</v>
          </cell>
          <cell r="C167" t="e">
            <v>#N/A</v>
          </cell>
        </row>
        <row r="168">
          <cell r="A168">
            <v>-2.34</v>
          </cell>
          <cell r="B168">
            <v>2.581657547158769E-2</v>
          </cell>
          <cell r="C168" t="e">
            <v>#N/A</v>
          </cell>
        </row>
        <row r="169">
          <cell r="A169">
            <v>-2.33</v>
          </cell>
          <cell r="B169">
            <v>2.6426485497261721E-2</v>
          </cell>
          <cell r="C169" t="e">
            <v>#N/A</v>
          </cell>
        </row>
        <row r="170">
          <cell r="A170">
            <v>-2.3200000000000003</v>
          </cell>
          <cell r="B170">
            <v>2.7048099546881761E-2</v>
          </cell>
          <cell r="C170" t="e">
            <v>#N/A</v>
          </cell>
        </row>
        <row r="171">
          <cell r="A171">
            <v>-2.31</v>
          </cell>
          <cell r="B171">
            <v>2.7681567148336573E-2</v>
          </cell>
          <cell r="C171" t="e">
            <v>#N/A</v>
          </cell>
        </row>
        <row r="172">
          <cell r="A172">
            <v>-2.2999999999999998</v>
          </cell>
          <cell r="B172">
            <v>2.8327037741601186E-2</v>
          </cell>
          <cell r="C172" t="e">
            <v>#N/A</v>
          </cell>
        </row>
        <row r="173">
          <cell r="A173">
            <v>-2.29</v>
          </cell>
          <cell r="B173">
            <v>2.8984660616209412E-2</v>
          </cell>
          <cell r="C173" t="e">
            <v>#N/A</v>
          </cell>
        </row>
        <row r="174">
          <cell r="A174">
            <v>-2.2800000000000002</v>
          </cell>
          <cell r="B174">
            <v>2.965458484734125E-2</v>
          </cell>
          <cell r="C174" t="e">
            <v>#N/A</v>
          </cell>
        </row>
        <row r="175">
          <cell r="A175">
            <v>-2.27</v>
          </cell>
          <cell r="B175">
            <v>3.0336959230531636E-2</v>
          </cell>
          <cell r="C175" t="e">
            <v>#N/A</v>
          </cell>
        </row>
        <row r="176">
          <cell r="A176">
            <v>-2.2599999999999998</v>
          </cell>
          <cell r="B176">
            <v>3.103193221500827E-2</v>
          </cell>
          <cell r="C176" t="e">
            <v>#N/A</v>
          </cell>
        </row>
        <row r="177">
          <cell r="A177">
            <v>-2.25</v>
          </cell>
          <cell r="B177">
            <v>3.1739651835667418E-2</v>
          </cell>
          <cell r="C177" t="e">
            <v>#N/A</v>
          </cell>
        </row>
        <row r="178">
          <cell r="A178">
            <v>-2.2400000000000002</v>
          </cell>
          <cell r="B178">
            <v>3.2460265643697445E-2</v>
          </cell>
          <cell r="C178" t="e">
            <v>#N/A</v>
          </cell>
        </row>
        <row r="179">
          <cell r="A179">
            <v>-2.23</v>
          </cell>
          <cell r="B179">
            <v>3.3193920635861122E-2</v>
          </cell>
          <cell r="C179" t="e">
            <v>#N/A</v>
          </cell>
        </row>
        <row r="180">
          <cell r="A180">
            <v>-2.2199999999999998</v>
          </cell>
          <cell r="B180">
            <v>3.3940763182449214E-2</v>
          </cell>
          <cell r="C180" t="e">
            <v>#N/A</v>
          </cell>
        </row>
        <row r="181">
          <cell r="A181">
            <v>-2.21</v>
          </cell>
          <cell r="B181">
            <v>3.470093895391882E-2</v>
          </cell>
          <cell r="C181" t="e">
            <v>#N/A</v>
          </cell>
        </row>
        <row r="182">
          <cell r="A182">
            <v>-2.2000000000000002</v>
          </cell>
          <cell r="B182">
            <v>3.5474592846231424E-2</v>
          </cell>
          <cell r="C182" t="e">
            <v>#N/A</v>
          </cell>
        </row>
        <row r="183">
          <cell r="A183">
            <v>-2.19</v>
          </cell>
          <cell r="B183">
            <v>3.6261868904906222E-2</v>
          </cell>
          <cell r="C183" t="e">
            <v>#N/A</v>
          </cell>
        </row>
        <row r="184">
          <cell r="A184">
            <v>-2.1799999999999997</v>
          </cell>
          <cell r="B184">
            <v>3.7062910247806502E-2</v>
          </cell>
          <cell r="C184" t="e">
            <v>#N/A</v>
          </cell>
        </row>
        <row r="185">
          <cell r="A185">
            <v>-2.17</v>
          </cell>
          <cell r="B185">
            <v>3.7877858986677483E-2</v>
          </cell>
          <cell r="C185" t="e">
            <v>#N/A</v>
          </cell>
        </row>
        <row r="186">
          <cell r="A186">
            <v>-2.16</v>
          </cell>
          <cell r="B186">
            <v>3.8706856147455608E-2</v>
          </cell>
          <cell r="C186" t="e">
            <v>#N/A</v>
          </cell>
        </row>
        <row r="187">
          <cell r="A187">
            <v>-2.15</v>
          </cell>
          <cell r="B187">
            <v>3.955004158937022E-2</v>
          </cell>
          <cell r="C187" t="e">
            <v>#N/A</v>
          </cell>
        </row>
        <row r="188">
          <cell r="A188">
            <v>-2.1399999999999997</v>
          </cell>
          <cell r="B188">
            <v>4.0407553922860343E-2</v>
          </cell>
          <cell r="C188" t="e">
            <v>#N/A</v>
          </cell>
        </row>
        <row r="189">
          <cell r="A189">
            <v>-2.13</v>
          </cell>
          <cell r="B189">
            <v>4.1279530426330417E-2</v>
          </cell>
          <cell r="C189" t="e">
            <v>#N/A</v>
          </cell>
        </row>
        <row r="190">
          <cell r="A190">
            <v>-2.12</v>
          </cell>
          <cell r="B190">
            <v>4.2166106961770311E-2</v>
          </cell>
          <cell r="C190" t="e">
            <v>#N/A</v>
          </cell>
        </row>
        <row r="191">
          <cell r="A191">
            <v>-2.11</v>
          </cell>
          <cell r="B191">
            <v>4.3067417889265734E-2</v>
          </cell>
          <cell r="C191" t="e">
            <v>#N/A</v>
          </cell>
        </row>
        <row r="192">
          <cell r="A192">
            <v>-2.0999999999999996</v>
          </cell>
          <cell r="B192">
            <v>4.3983595980427233E-2</v>
          </cell>
          <cell r="C192" t="e">
            <v>#N/A</v>
          </cell>
        </row>
        <row r="193">
          <cell r="A193">
            <v>-2.09</v>
          </cell>
          <cell r="B193">
            <v>4.49147723307671E-2</v>
          </cell>
          <cell r="C193" t="e">
            <v>#N/A</v>
          </cell>
        </row>
        <row r="194">
          <cell r="A194">
            <v>-2.08</v>
          </cell>
          <cell r="B194">
            <v>4.5861076271054887E-2</v>
          </cell>
          <cell r="C194" t="e">
            <v>#N/A</v>
          </cell>
        </row>
        <row r="195">
          <cell r="A195">
            <v>-2.0700000000000003</v>
          </cell>
          <cell r="B195">
            <v>4.6822635277683121E-2</v>
          </cell>
          <cell r="C195" t="e">
            <v>#N/A</v>
          </cell>
        </row>
        <row r="196">
          <cell r="A196">
            <v>-2.06</v>
          </cell>
          <cell r="B196">
            <v>4.7799574882077034E-2</v>
          </cell>
          <cell r="C196" t="e">
            <v>#N/A</v>
          </cell>
        </row>
        <row r="197">
          <cell r="A197">
            <v>-2.0499999999999998</v>
          </cell>
          <cell r="B197">
            <v>4.8792018579182764E-2</v>
          </cell>
          <cell r="C197" t="e">
            <v>#N/A</v>
          </cell>
        </row>
        <row r="198">
          <cell r="A198">
            <v>-2.04</v>
          </cell>
          <cell r="B198">
            <v>4.9800087735070775E-2</v>
          </cell>
          <cell r="C198" t="e">
            <v>#N/A</v>
          </cell>
        </row>
        <row r="199">
          <cell r="A199">
            <v>-2.0300000000000002</v>
          </cell>
          <cell r="B199">
            <v>5.0823901493691162E-2</v>
          </cell>
          <cell r="C199" t="e">
            <v>#N/A</v>
          </cell>
        </row>
        <row r="200">
          <cell r="A200">
            <v>-2.02</v>
          </cell>
          <cell r="B200">
            <v>5.1863576682820565E-2</v>
          </cell>
          <cell r="C200" t="e">
            <v>#N/A</v>
          </cell>
        </row>
        <row r="201">
          <cell r="A201">
            <v>-2.0099999999999998</v>
          </cell>
          <cell r="B201">
            <v>5.2919227719240312E-2</v>
          </cell>
          <cell r="C201" t="e">
            <v>#N/A</v>
          </cell>
        </row>
        <row r="202">
          <cell r="A202">
            <v>-2</v>
          </cell>
          <cell r="B202">
            <v>5.3990966513188063E-2</v>
          </cell>
          <cell r="C202" t="e">
            <v>#N/A</v>
          </cell>
        </row>
        <row r="203">
          <cell r="A203">
            <v>-1.9899999999999998</v>
          </cell>
          <cell r="B203">
            <v>5.5078902372125788E-2</v>
          </cell>
          <cell r="C203" t="e">
            <v>#N/A</v>
          </cell>
        </row>
        <row r="204">
          <cell r="A204">
            <v>-1.98</v>
          </cell>
          <cell r="B204">
            <v>5.6183141903868049E-2</v>
          </cell>
          <cell r="C204" t="e">
            <v>#N/A</v>
          </cell>
        </row>
        <row r="205">
          <cell r="A205">
            <v>-1.9699999999999998</v>
          </cell>
          <cell r="B205">
            <v>5.7303788919117152E-2</v>
          </cell>
          <cell r="C205" t="e">
            <v>#N/A</v>
          </cell>
        </row>
        <row r="206">
          <cell r="A206">
            <v>-1.96</v>
          </cell>
          <cell r="B206">
            <v>5.8440944333451469E-2</v>
          </cell>
          <cell r="C206" t="e">
            <v>#N/A</v>
          </cell>
        </row>
        <row r="207">
          <cell r="A207">
            <v>-1.9500000000000002</v>
          </cell>
          <cell r="B207">
            <v>5.9594706068816054E-2</v>
          </cell>
          <cell r="C207" t="e">
            <v>#N/A</v>
          </cell>
        </row>
        <row r="208">
          <cell r="A208">
            <v>-1.94</v>
          </cell>
          <cell r="B208">
            <v>6.0765168954564776E-2</v>
          </cell>
          <cell r="C208" t="e">
            <v>#N/A</v>
          </cell>
        </row>
        <row r="209">
          <cell r="A209">
            <v>-1.9300000000000002</v>
          </cell>
          <cell r="B209">
            <v>6.1952424628105136E-2</v>
          </cell>
          <cell r="C209" t="e">
            <v>#N/A</v>
          </cell>
        </row>
        <row r="210">
          <cell r="A210">
            <v>-1.92</v>
          </cell>
          <cell r="B210">
            <v>6.3156561435198655E-2</v>
          </cell>
          <cell r="C210" t="e">
            <v>#N/A</v>
          </cell>
        </row>
        <row r="211">
          <cell r="A211">
            <v>-1.9100000000000001</v>
          </cell>
          <cell r="B211">
            <v>6.4377664329969345E-2</v>
          </cell>
          <cell r="C211" t="e">
            <v>#N/A</v>
          </cell>
        </row>
        <row r="212">
          <cell r="A212">
            <v>-1.9</v>
          </cell>
          <cell r="B212">
            <v>6.5615814774676595E-2</v>
          </cell>
          <cell r="C212" t="e">
            <v>#N/A</v>
          </cell>
        </row>
        <row r="213">
          <cell r="A213">
            <v>-1.8900000000000001</v>
          </cell>
          <cell r="B213">
            <v>6.6871090639307143E-2</v>
          </cell>
          <cell r="C213" t="e">
            <v>#N/A</v>
          </cell>
        </row>
        <row r="214">
          <cell r="A214">
            <v>-1.88</v>
          </cell>
          <cell r="B214">
            <v>6.8143566101044578E-2</v>
          </cell>
          <cell r="C214" t="e">
            <v>#N/A</v>
          </cell>
        </row>
        <row r="215">
          <cell r="A215">
            <v>-1.87</v>
          </cell>
          <cell r="B215">
            <v>6.9433311543674187E-2</v>
          </cell>
          <cell r="C215" t="e">
            <v>#N/A</v>
          </cell>
        </row>
        <row r="216">
          <cell r="A216">
            <v>-1.8599999999999999</v>
          </cell>
          <cell r="B216">
            <v>7.0740393456983394E-2</v>
          </cell>
          <cell r="C216" t="e">
            <v>#N/A</v>
          </cell>
        </row>
        <row r="217">
          <cell r="A217">
            <v>-1.85</v>
          </cell>
          <cell r="B217">
            <v>7.2064874336217985E-2</v>
          </cell>
          <cell r="C217" t="e">
            <v>#N/A</v>
          </cell>
        </row>
        <row r="218">
          <cell r="A218">
            <v>-1.8399999999999999</v>
          </cell>
          <cell r="B218">
            <v>7.3406812581656919E-2</v>
          </cell>
          <cell r="C218" t="e">
            <v>#N/A</v>
          </cell>
        </row>
        <row r="219">
          <cell r="A219">
            <v>-1.83</v>
          </cell>
          <cell r="B219">
            <v>7.4766262398367603E-2</v>
          </cell>
          <cell r="C219" t="e">
            <v>#N/A</v>
          </cell>
        </row>
        <row r="220">
          <cell r="A220">
            <v>-1.8199999999999998</v>
          </cell>
          <cell r="B220">
            <v>7.6143273696207353E-2</v>
          </cell>
          <cell r="C220" t="e">
            <v>#N/A</v>
          </cell>
        </row>
        <row r="221">
          <cell r="A221">
            <v>-1.81</v>
          </cell>
          <cell r="B221">
            <v>7.7537891990133986E-2</v>
          </cell>
          <cell r="C221" t="e">
            <v>#N/A</v>
          </cell>
        </row>
        <row r="222">
          <cell r="A222">
            <v>-1.7999999999999998</v>
          </cell>
          <cell r="B222">
            <v>7.8950158300894177E-2</v>
          </cell>
          <cell r="C222" t="e">
            <v>#N/A</v>
          </cell>
        </row>
        <row r="223">
          <cell r="A223">
            <v>-1.79</v>
          </cell>
          <cell r="B223">
            <v>8.038010905615417E-2</v>
          </cell>
          <cell r="C223" t="e">
            <v>#N/A</v>
          </cell>
        </row>
        <row r="224">
          <cell r="A224">
            <v>-1.7799999999999998</v>
          </cell>
          <cell r="B224">
            <v>8.1827775992142845E-2</v>
          </cell>
          <cell r="C224" t="e">
            <v>#N/A</v>
          </cell>
        </row>
        <row r="225">
          <cell r="A225">
            <v>-1.77</v>
          </cell>
          <cell r="B225">
            <v>8.3293186055874463E-2</v>
          </cell>
          <cell r="C225" t="e">
            <v>#N/A</v>
          </cell>
        </row>
        <row r="226">
          <cell r="A226">
            <v>-1.7599999999999998</v>
          </cell>
          <cell r="B226">
            <v>8.4776361308022255E-2</v>
          </cell>
          <cell r="C226" t="e">
            <v>#N/A</v>
          </cell>
        </row>
        <row r="227">
          <cell r="A227">
            <v>-1.75</v>
          </cell>
          <cell r="B227">
            <v>8.6277318826511532E-2</v>
          </cell>
          <cell r="C227" t="e">
            <v>#N/A</v>
          </cell>
        </row>
        <row r="228">
          <cell r="A228">
            <v>-1.7399999999999998</v>
          </cell>
          <cell r="B228">
            <v>8.7796070610905663E-2</v>
          </cell>
          <cell r="C228" t="e">
            <v>#N/A</v>
          </cell>
        </row>
        <row r="229">
          <cell r="A229">
            <v>-1.73</v>
          </cell>
          <cell r="B229">
            <v>8.9332623487655E-2</v>
          </cell>
          <cell r="C229" t="e">
            <v>#N/A</v>
          </cell>
        </row>
        <row r="230">
          <cell r="A230">
            <v>-1.7199999999999998</v>
          </cell>
          <cell r="B230">
            <v>9.0886979016282898E-2</v>
          </cell>
          <cell r="C230" t="e">
            <v>#N/A</v>
          </cell>
        </row>
        <row r="231">
          <cell r="A231">
            <v>-1.71</v>
          </cell>
          <cell r="B231">
            <v>9.2459133396580684E-2</v>
          </cell>
          <cell r="C231" t="e">
            <v>#N/A</v>
          </cell>
        </row>
        <row r="232">
          <cell r="A232">
            <v>-1.6999999999999997</v>
          </cell>
          <cell r="B232">
            <v>9.4049077376886975E-2</v>
          </cell>
          <cell r="C232" t="e">
            <v>#N/A</v>
          </cell>
        </row>
        <row r="233">
          <cell r="A233">
            <v>-1.69</v>
          </cell>
          <cell r="B233">
            <v>9.5656796163524016E-2</v>
          </cell>
          <cell r="C233" t="e">
            <v>#N/A</v>
          </cell>
        </row>
        <row r="234">
          <cell r="A234">
            <v>-1.6800000000000002</v>
          </cell>
          <cell r="B234">
            <v>9.7282269331467469E-2</v>
          </cell>
          <cell r="C234" t="e">
            <v>#N/A</v>
          </cell>
        </row>
        <row r="235">
          <cell r="A235">
            <v>-1.67</v>
          </cell>
          <cell r="B235">
            <v>9.8925470736323712E-2</v>
          </cell>
          <cell r="C235" t="e">
            <v>#N/A</v>
          </cell>
        </row>
        <row r="236">
          <cell r="A236">
            <v>-1.6600000000000001</v>
          </cell>
          <cell r="B236">
            <v>0.10058636842769055</v>
          </cell>
          <cell r="C236" t="e">
            <v>#N/A</v>
          </cell>
        </row>
        <row r="237">
          <cell r="A237">
            <v>-1.65</v>
          </cell>
          <cell r="B237">
            <v>0.10226492456397804</v>
          </cell>
          <cell r="C237" t="e">
            <v>#N/A</v>
          </cell>
        </row>
        <row r="238">
          <cell r="A238">
            <v>-1.6400000000000001</v>
          </cell>
          <cell r="B238">
            <v>0.10396109532876419</v>
          </cell>
          <cell r="C238" t="e">
            <v>#N/A</v>
          </cell>
        </row>
        <row r="239">
          <cell r="A239">
            <v>-1.63</v>
          </cell>
          <cell r="B239">
            <v>0.10567483084876363</v>
          </cell>
          <cell r="C239" t="e">
            <v>#N/A</v>
          </cell>
        </row>
        <row r="240">
          <cell r="A240">
            <v>-1.62</v>
          </cell>
          <cell r="B240">
            <v>0.1074060751134838</v>
          </cell>
          <cell r="C240" t="e">
            <v>#N/A</v>
          </cell>
        </row>
        <row r="241">
          <cell r="A241">
            <v>-1.6099999999999999</v>
          </cell>
          <cell r="B241">
            <v>0.1091547658966474</v>
          </cell>
          <cell r="C241" t="e">
            <v>#N/A</v>
          </cell>
        </row>
        <row r="242">
          <cell r="A242">
            <v>-1.6</v>
          </cell>
          <cell r="B242">
            <v>0.11092083467945554</v>
          </cell>
          <cell r="C242" t="e">
            <v>#N/A</v>
          </cell>
        </row>
        <row r="243">
          <cell r="A243">
            <v>-1.5899999999999999</v>
          </cell>
          <cell r="B243">
            <v>0.1127042065757706</v>
          </cell>
          <cell r="C243" t="e">
            <v>#N/A</v>
          </cell>
        </row>
        <row r="244">
          <cell r="A244">
            <v>-1.58</v>
          </cell>
          <cell r="B244">
            <v>0.11450480025929236</v>
          </cell>
          <cell r="C244" t="e">
            <v>#N/A</v>
          </cell>
        </row>
        <row r="245">
          <cell r="A245">
            <v>-1.5699999999999998</v>
          </cell>
          <cell r="B245">
            <v>0.11632252789280711</v>
          </cell>
          <cell r="C245" t="e">
            <v>#N/A</v>
          </cell>
        </row>
        <row r="246">
          <cell r="A246">
            <v>-1.56</v>
          </cell>
          <cell r="B246">
            <v>0.11815729505958227</v>
          </cell>
          <cell r="C246" t="e">
            <v>#N/A</v>
          </cell>
        </row>
        <row r="247">
          <cell r="A247">
            <v>-1.5499999999999998</v>
          </cell>
          <cell r="B247">
            <v>0.12000900069698565</v>
          </cell>
          <cell r="C247" t="e">
            <v>#N/A</v>
          </cell>
        </row>
        <row r="248">
          <cell r="A248">
            <v>-1.54</v>
          </cell>
          <cell r="B248">
            <v>0.12187753703240178</v>
          </cell>
          <cell r="C248" t="e">
            <v>#N/A</v>
          </cell>
        </row>
        <row r="249">
          <cell r="A249">
            <v>-1.5299999999999998</v>
          </cell>
          <cell r="B249">
            <v>0.12376278952152316</v>
          </cell>
          <cell r="C249" t="e">
            <v>#N/A</v>
          </cell>
        </row>
        <row r="250">
          <cell r="A250">
            <v>-1.52</v>
          </cell>
          <cell r="B250">
            <v>0.12566463678908815</v>
          </cell>
          <cell r="C250" t="e">
            <v>#N/A</v>
          </cell>
        </row>
        <row r="251">
          <cell r="A251">
            <v>-1.5099999999999998</v>
          </cell>
          <cell r="B251">
            <v>0.12758295057214192</v>
          </cell>
          <cell r="C251" t="e">
            <v>#N/A</v>
          </cell>
        </row>
        <row r="252">
          <cell r="A252">
            <v>-1.5</v>
          </cell>
          <cell r="B252">
            <v>0.12951759566589174</v>
          </cell>
          <cell r="C252" t="e">
            <v>#N/A</v>
          </cell>
        </row>
        <row r="253">
          <cell r="A253">
            <v>-1.4899999999999998</v>
          </cell>
          <cell r="B253">
            <v>0.13146842987223106</v>
          </cell>
          <cell r="C253" t="e">
            <v>#N/A</v>
          </cell>
        </row>
        <row r="254">
          <cell r="A254">
            <v>-1.48</v>
          </cell>
          <cell r="B254">
            <v>0.13343530395100231</v>
          </cell>
          <cell r="C254" t="e">
            <v>#N/A</v>
          </cell>
        </row>
        <row r="255">
          <cell r="A255">
            <v>-1.4699999999999998</v>
          </cell>
          <cell r="B255">
            <v>0.13541806157407132</v>
          </cell>
          <cell r="C255" t="e">
            <v>#N/A</v>
          </cell>
        </row>
        <row r="256">
          <cell r="A256">
            <v>-1.46</v>
          </cell>
          <cell r="B256">
            <v>0.13741653928228179</v>
          </cell>
          <cell r="C256" t="e">
            <v>#N/A</v>
          </cell>
        </row>
        <row r="257">
          <cell r="A257">
            <v>-1.4499999999999997</v>
          </cell>
          <cell r="B257">
            <v>0.13943056644536031</v>
          </cell>
          <cell r="C257" t="e">
            <v>#N/A</v>
          </cell>
        </row>
        <row r="258">
          <cell r="A258">
            <v>-1.44</v>
          </cell>
          <cell r="B258">
            <v>0.14145996522483878</v>
          </cell>
          <cell r="C258" t="e">
            <v>#N/A</v>
          </cell>
        </row>
        <row r="259">
          <cell r="A259">
            <v>-1.4300000000000002</v>
          </cell>
          <cell r="B259">
            <v>0.14350455054006236</v>
          </cell>
          <cell r="C259" t="e">
            <v>#N/A</v>
          </cell>
        </row>
        <row r="260">
          <cell r="A260">
            <v>-1.42</v>
          </cell>
          <cell r="B260">
            <v>0.14556413003734761</v>
          </cell>
          <cell r="C260" t="e">
            <v>#N/A</v>
          </cell>
        </row>
        <row r="261">
          <cell r="A261">
            <v>-1.4100000000000001</v>
          </cell>
          <cell r="B261">
            <v>0.14763850406235568</v>
          </cell>
          <cell r="C261" t="e">
            <v>#N/A</v>
          </cell>
        </row>
        <row r="262">
          <cell r="A262">
            <v>-1.4</v>
          </cell>
          <cell r="B262">
            <v>0.14972746563574488</v>
          </cell>
          <cell r="C262" t="e">
            <v>#N/A</v>
          </cell>
        </row>
        <row r="263">
          <cell r="A263">
            <v>-1.3900000000000001</v>
          </cell>
          <cell r="B263">
            <v>0.15183080043216163</v>
          </cell>
          <cell r="C263" t="e">
            <v>#N/A</v>
          </cell>
        </row>
        <row r="264">
          <cell r="A264">
            <v>-1.38</v>
          </cell>
          <cell r="B264">
            <v>0.15394828676263372</v>
          </cell>
          <cell r="C264" t="e">
            <v>#N/A</v>
          </cell>
        </row>
        <row r="265">
          <cell r="A265">
            <v>-1.37</v>
          </cell>
          <cell r="B265">
            <v>0.15607969556042084</v>
          </cell>
          <cell r="C265" t="e">
            <v>#N/A</v>
          </cell>
        </row>
        <row r="266">
          <cell r="A266">
            <v>-1.3599999999999999</v>
          </cell>
          <cell r="B266">
            <v>0.15822479037038306</v>
          </cell>
          <cell r="C266" t="e">
            <v>#N/A</v>
          </cell>
        </row>
        <row r="267">
          <cell r="A267">
            <v>-1.35</v>
          </cell>
          <cell r="B267">
            <v>0.1603833273419196</v>
          </cell>
          <cell r="C267" t="e">
            <v>#N/A</v>
          </cell>
        </row>
        <row r="268">
          <cell r="A268">
            <v>-1.3399999999999999</v>
          </cell>
          <cell r="B268">
            <v>0.16255505522553418</v>
          </cell>
          <cell r="C268" t="e">
            <v>#N/A</v>
          </cell>
        </row>
        <row r="269">
          <cell r="A269">
            <v>-1.33</v>
          </cell>
          <cell r="B269">
            <v>0.1647397153730768</v>
          </cell>
          <cell r="C269" t="e">
            <v>#N/A</v>
          </cell>
        </row>
        <row r="270">
          <cell r="A270">
            <v>-1.3199999999999998</v>
          </cell>
          <cell r="B270">
            <v>0.16693704174171387</v>
          </cell>
          <cell r="C270" t="e">
            <v>#N/A</v>
          </cell>
        </row>
        <row r="271">
          <cell r="A271">
            <v>-1.31</v>
          </cell>
          <cell r="B271">
            <v>0.16914676090167238</v>
          </cell>
          <cell r="C271" t="e">
            <v>#N/A</v>
          </cell>
        </row>
        <row r="272">
          <cell r="A272">
            <v>-1.2999999999999998</v>
          </cell>
          <cell r="B272">
            <v>0.17136859204780741</v>
          </cell>
          <cell r="C272" t="e">
            <v>#N/A</v>
          </cell>
        </row>
        <row r="273">
          <cell r="A273">
            <v>-1.29</v>
          </cell>
          <cell r="B273">
            <v>0.17360224701503299</v>
          </cell>
          <cell r="C273" t="e">
            <v>#N/A</v>
          </cell>
        </row>
        <row r="274">
          <cell r="A274">
            <v>-1.2799999999999998</v>
          </cell>
          <cell r="B274">
            <v>0.17584743029766242</v>
          </cell>
          <cell r="C274" t="e">
            <v>#N/A</v>
          </cell>
        </row>
        <row r="275">
          <cell r="A275">
            <v>-1.27</v>
          </cell>
          <cell r="B275">
            <v>0.17810383907269359</v>
          </cell>
          <cell r="C275" t="e">
            <v>#N/A</v>
          </cell>
        </row>
        <row r="276">
          <cell r="A276">
            <v>-1.2599999999999998</v>
          </cell>
          <cell r="B276">
            <v>0.18037116322708038</v>
          </cell>
          <cell r="C276" t="e">
            <v>#N/A</v>
          </cell>
        </row>
        <row r="277">
          <cell r="A277">
            <v>-1.25</v>
          </cell>
          <cell r="B277">
            <v>0.18264908538902191</v>
          </cell>
          <cell r="C277" t="e">
            <v>#N/A</v>
          </cell>
        </row>
        <row r="278">
          <cell r="A278">
            <v>-1.2399999999999998</v>
          </cell>
          <cell r="B278">
            <v>0.18493728096330536</v>
          </cell>
          <cell r="C278" t="e">
            <v>#N/A</v>
          </cell>
        </row>
        <row r="279">
          <cell r="A279">
            <v>-1.23</v>
          </cell>
          <cell r="B279">
            <v>0.18723541817072956</v>
          </cell>
          <cell r="C279" t="e">
            <v>#N/A</v>
          </cell>
        </row>
        <row r="280">
          <cell r="A280">
            <v>-1.2199999999999998</v>
          </cell>
          <cell r="B280">
            <v>0.1895431580916403</v>
          </cell>
          <cell r="C280" t="e">
            <v>#N/A</v>
          </cell>
        </row>
        <row r="281">
          <cell r="A281">
            <v>-1.21</v>
          </cell>
          <cell r="B281">
            <v>0.19186015471359938</v>
          </cell>
          <cell r="C281" t="e">
            <v>#N/A</v>
          </cell>
        </row>
        <row r="282">
          <cell r="A282">
            <v>-1.1999999999999997</v>
          </cell>
          <cell r="B282">
            <v>0.19418605498321304</v>
          </cell>
          <cell r="C282" t="e">
            <v>#N/A</v>
          </cell>
        </row>
        <row r="283">
          <cell r="A283">
            <v>-1.19</v>
          </cell>
          <cell r="B283">
            <v>0.19652049886213654</v>
          </cell>
          <cell r="C283" t="e">
            <v>#N/A</v>
          </cell>
        </row>
        <row r="284">
          <cell r="A284">
            <v>-1.1800000000000002</v>
          </cell>
          <cell r="B284">
            <v>0.19886311938727586</v>
          </cell>
          <cell r="C284" t="e">
            <v>#N/A</v>
          </cell>
        </row>
        <row r="285">
          <cell r="A285">
            <v>-1.17</v>
          </cell>
          <cell r="B285">
            <v>0.2012135427351974</v>
          </cell>
          <cell r="C285" t="e">
            <v>#N/A</v>
          </cell>
        </row>
        <row r="286">
          <cell r="A286">
            <v>-1.1600000000000001</v>
          </cell>
          <cell r="B286">
            <v>0.20357138829075938</v>
          </cell>
          <cell r="C286" t="e">
            <v>#N/A</v>
          </cell>
        </row>
        <row r="287">
          <cell r="A287">
            <v>-1.1499999999999999</v>
          </cell>
          <cell r="B287">
            <v>0.20593626871997478</v>
          </cell>
          <cell r="C287" t="e">
            <v>#N/A</v>
          </cell>
        </row>
        <row r="288">
          <cell r="A288">
            <v>-1.1400000000000001</v>
          </cell>
          <cell r="B288">
            <v>0.20830779004710831</v>
          </cell>
          <cell r="C288" t="e">
            <v>#N/A</v>
          </cell>
        </row>
        <row r="289">
          <cell r="A289">
            <v>-1.1299999999999999</v>
          </cell>
          <cell r="B289">
            <v>0.21068555173601533</v>
          </cell>
          <cell r="C289" t="e">
            <v>#N/A</v>
          </cell>
        </row>
        <row r="290">
          <cell r="A290">
            <v>-1.1200000000000001</v>
          </cell>
          <cell r="B290">
            <v>0.21306914677571784</v>
          </cell>
          <cell r="C290" t="e">
            <v>#N/A</v>
          </cell>
        </row>
        <row r="291">
          <cell r="A291">
            <v>-1.1099999999999999</v>
          </cell>
          <cell r="B291">
            <v>0.21545816177021973</v>
          </cell>
          <cell r="C291" t="e">
            <v>#N/A</v>
          </cell>
        </row>
        <row r="292">
          <cell r="A292">
            <v>-1.1000000000000001</v>
          </cell>
          <cell r="B292">
            <v>0.21785217703255053</v>
          </cell>
          <cell r="C292" t="e">
            <v>#N/A</v>
          </cell>
        </row>
        <row r="293">
          <cell r="A293">
            <v>-1.0899999999999999</v>
          </cell>
          <cell r="B293">
            <v>0.22025076668303334</v>
          </cell>
          <cell r="C293" t="e">
            <v>#N/A</v>
          </cell>
        </row>
        <row r="294">
          <cell r="A294">
            <v>-1.08</v>
          </cell>
          <cell r="B294">
            <v>0.22265349875176113</v>
          </cell>
          <cell r="C294" t="e">
            <v>#N/A</v>
          </cell>
        </row>
        <row r="295">
          <cell r="A295">
            <v>-1.0699999999999998</v>
          </cell>
          <cell r="B295">
            <v>0.22505993528526971</v>
          </cell>
          <cell r="C295" t="e">
            <v>#N/A</v>
          </cell>
        </row>
        <row r="296">
          <cell r="A296">
            <v>-1.06</v>
          </cell>
          <cell r="B296">
            <v>0.22746963245738591</v>
          </cell>
          <cell r="C296" t="e">
            <v>#N/A</v>
          </cell>
        </row>
        <row r="297">
          <cell r="A297">
            <v>-1.0499999999999998</v>
          </cell>
          <cell r="B297">
            <v>0.2298821406842331</v>
          </cell>
          <cell r="C297" t="e">
            <v>#N/A</v>
          </cell>
        </row>
        <row r="298">
          <cell r="A298">
            <v>-1.04</v>
          </cell>
          <cell r="B298">
            <v>0.2322970047433662</v>
          </cell>
          <cell r="C298" t="e">
            <v>#N/A</v>
          </cell>
        </row>
        <row r="299">
          <cell r="A299">
            <v>-1.0299999999999998</v>
          </cell>
          <cell r="B299">
            <v>0.23471376389701187</v>
          </cell>
          <cell r="C299" t="e">
            <v>#N/A</v>
          </cell>
        </row>
        <row r="300">
          <cell r="A300">
            <v>-1.02</v>
          </cell>
          <cell r="B300">
            <v>0.23713195201937959</v>
          </cell>
          <cell r="C300" t="e">
            <v>#N/A</v>
          </cell>
        </row>
        <row r="301">
          <cell r="A301">
            <v>-1.0099999999999998</v>
          </cell>
          <cell r="B301">
            <v>0.23955109772801339</v>
          </cell>
          <cell r="C301" t="e">
            <v>#N/A</v>
          </cell>
        </row>
        <row r="302">
          <cell r="A302">
            <v>-1</v>
          </cell>
          <cell r="B302">
            <v>0.24197072451914337</v>
          </cell>
          <cell r="C302" t="e">
            <v>#N/A</v>
          </cell>
        </row>
        <row r="303">
          <cell r="A303">
            <v>-0.98999999999999977</v>
          </cell>
          <cell r="B303">
            <v>0.24439035090699962</v>
          </cell>
          <cell r="C303" t="e">
            <v>#N/A</v>
          </cell>
        </row>
        <row r="304">
          <cell r="A304">
            <v>-0.98</v>
          </cell>
          <cell r="B304">
            <v>0.24680949056704274</v>
          </cell>
          <cell r="C304" t="e">
            <v>#N/A</v>
          </cell>
        </row>
        <row r="305">
          <cell r="A305">
            <v>-0.96999999999999975</v>
          </cell>
          <cell r="B305">
            <v>0.249227652483066</v>
          </cell>
          <cell r="C305" t="e">
            <v>#N/A</v>
          </cell>
        </row>
        <row r="306">
          <cell r="A306">
            <v>-0.96</v>
          </cell>
          <cell r="B306">
            <v>0.25164434109811712</v>
          </cell>
          <cell r="C306" t="e">
            <v>#N/A</v>
          </cell>
        </row>
        <row r="307">
          <cell r="A307">
            <v>-0.94999999999999973</v>
          </cell>
          <cell r="B307">
            <v>0.25405905646918908</v>
          </cell>
          <cell r="C307" t="e">
            <v>#N/A</v>
          </cell>
        </row>
        <row r="308">
          <cell r="A308">
            <v>-0.94</v>
          </cell>
          <cell r="B308">
            <v>0.25647129442562033</v>
          </cell>
          <cell r="C308" t="e">
            <v>#N/A</v>
          </cell>
        </row>
        <row r="309">
          <cell r="A309">
            <v>-0.92999999999999972</v>
          </cell>
          <cell r="B309">
            <v>0.25888054673114891</v>
          </cell>
          <cell r="C309" t="e">
            <v>#N/A</v>
          </cell>
        </row>
        <row r="310">
          <cell r="A310">
            <v>-0.91999999999999993</v>
          </cell>
          <cell r="B310">
            <v>0.26128630124955315</v>
          </cell>
          <cell r="C310" t="e">
            <v>#N/A</v>
          </cell>
        </row>
        <row r="311">
          <cell r="A311">
            <v>-0.91000000000000014</v>
          </cell>
          <cell r="B311">
            <v>0.26368804211381813</v>
          </cell>
          <cell r="C311" t="e">
            <v>#N/A</v>
          </cell>
        </row>
        <row r="312">
          <cell r="A312">
            <v>-0.89999999999999991</v>
          </cell>
          <cell r="B312">
            <v>0.26608524989875487</v>
          </cell>
          <cell r="C312" t="e">
            <v>#N/A</v>
          </cell>
        </row>
        <row r="313">
          <cell r="A313">
            <v>-0.89000000000000012</v>
          </cell>
          <cell r="B313">
            <v>0.26847740179700236</v>
          </cell>
          <cell r="C313" t="e">
            <v>#N/A</v>
          </cell>
        </row>
        <row r="314">
          <cell r="A314">
            <v>-0.87999999999999989</v>
          </cell>
          <cell r="B314">
            <v>0.27086397179833804</v>
          </cell>
          <cell r="C314" t="e">
            <v>#N/A</v>
          </cell>
        </row>
        <row r="315">
          <cell r="A315">
            <v>-0.87000000000000011</v>
          </cell>
          <cell r="B315">
            <v>0.27324443087221623</v>
          </cell>
          <cell r="C315" t="e">
            <v>#N/A</v>
          </cell>
        </row>
        <row r="316">
          <cell r="A316">
            <v>-0.85999999999999988</v>
          </cell>
          <cell r="B316">
            <v>0.27561824715345667</v>
          </cell>
          <cell r="C316" t="e">
            <v>#N/A</v>
          </cell>
        </row>
        <row r="317">
          <cell r="A317">
            <v>-0.85000000000000009</v>
          </cell>
          <cell r="B317">
            <v>0.27798488613099642</v>
          </cell>
          <cell r="C317" t="e">
            <v>#N/A</v>
          </cell>
        </row>
        <row r="318">
          <cell r="A318">
            <v>-0.83999999999999986</v>
          </cell>
          <cell r="B318">
            <v>0.28034381083962062</v>
          </cell>
          <cell r="C318" t="e">
            <v>#N/A</v>
          </cell>
        </row>
        <row r="319">
          <cell r="A319">
            <v>-0.83000000000000007</v>
          </cell>
          <cell r="B319">
            <v>0.28269448205458025</v>
          </cell>
          <cell r="C319" t="e">
            <v>#N/A</v>
          </cell>
        </row>
        <row r="320">
          <cell r="A320">
            <v>-0.81999999999999984</v>
          </cell>
          <cell r="B320">
            <v>0.28503635848900727</v>
          </cell>
          <cell r="C320" t="e">
            <v>#N/A</v>
          </cell>
        </row>
        <row r="321">
          <cell r="A321">
            <v>-0.81</v>
          </cell>
          <cell r="B321">
            <v>0.28736889699402829</v>
          </cell>
          <cell r="C321" t="e">
            <v>#N/A</v>
          </cell>
        </row>
        <row r="322">
          <cell r="A322">
            <v>-0.79999999999999982</v>
          </cell>
          <cell r="B322">
            <v>0.28969155276148278</v>
          </cell>
          <cell r="C322" t="e">
            <v>#N/A</v>
          </cell>
        </row>
        <row r="323">
          <cell r="A323">
            <v>-0.79</v>
          </cell>
          <cell r="B323">
            <v>0.29200377952914142</v>
          </cell>
          <cell r="C323" t="e">
            <v>#N/A</v>
          </cell>
        </row>
        <row r="324">
          <cell r="A324">
            <v>-0.7799999999999998</v>
          </cell>
          <cell r="B324">
            <v>0.29430502978832518</v>
          </cell>
          <cell r="C324" t="e">
            <v>#N/A</v>
          </cell>
        </row>
        <row r="325">
          <cell r="A325">
            <v>-0.77</v>
          </cell>
          <cell r="B325">
            <v>0.29659475499381571</v>
          </cell>
          <cell r="C325" t="e">
            <v>#N/A</v>
          </cell>
        </row>
        <row r="326">
          <cell r="A326">
            <v>-0.75999999999999979</v>
          </cell>
          <cell r="B326">
            <v>0.29887240577595287</v>
          </cell>
          <cell r="C326" t="e">
            <v>#N/A</v>
          </cell>
        </row>
        <row r="327">
          <cell r="A327">
            <v>-0.75</v>
          </cell>
          <cell r="B327">
            <v>0.30113743215480443</v>
          </cell>
          <cell r="C327" t="e">
            <v>#N/A</v>
          </cell>
        </row>
        <row r="328">
          <cell r="A328">
            <v>-0.73999999999999977</v>
          </cell>
          <cell r="B328">
            <v>0.3033892837563002</v>
          </cell>
          <cell r="C328" t="e">
            <v>#N/A</v>
          </cell>
        </row>
        <row r="329">
          <cell r="A329">
            <v>-0.73</v>
          </cell>
          <cell r="B329">
            <v>0.30562741003020988</v>
          </cell>
          <cell r="C329" t="e">
            <v>#N/A</v>
          </cell>
        </row>
        <row r="330">
          <cell r="A330">
            <v>-0.71999999999999975</v>
          </cell>
          <cell r="B330">
            <v>0.30785126046985301</v>
          </cell>
          <cell r="C330" t="e">
            <v>#N/A</v>
          </cell>
        </row>
        <row r="331">
          <cell r="A331">
            <v>-0.71</v>
          </cell>
          <cell r="B331">
            <v>0.31006028483341613</v>
          </cell>
          <cell r="C331" t="e">
            <v>#N/A</v>
          </cell>
        </row>
        <row r="332">
          <cell r="A332">
            <v>-0.69999999999999973</v>
          </cell>
          <cell r="B332">
            <v>0.31225393336676138</v>
          </cell>
          <cell r="C332" t="e">
            <v>#N/A</v>
          </cell>
        </row>
        <row r="333">
          <cell r="A333">
            <v>-0.69</v>
          </cell>
          <cell r="B333">
            <v>0.31443165702759734</v>
          </cell>
          <cell r="C333" t="e">
            <v>#N/A</v>
          </cell>
        </row>
        <row r="334">
          <cell r="A334">
            <v>-0.67999999999999972</v>
          </cell>
          <cell r="B334">
            <v>0.31659290771089288</v>
          </cell>
          <cell r="C334" t="e">
            <v>#N/A</v>
          </cell>
        </row>
        <row r="335">
          <cell r="A335">
            <v>-0.66999999999999993</v>
          </cell>
          <cell r="B335">
            <v>0.31873713847540158</v>
          </cell>
          <cell r="C335" t="e">
            <v>#N/A</v>
          </cell>
        </row>
        <row r="336">
          <cell r="A336">
            <v>-0.66000000000000014</v>
          </cell>
          <cell r="B336">
            <v>0.32086380377117246</v>
          </cell>
          <cell r="C336" t="e">
            <v>#N/A</v>
          </cell>
        </row>
        <row r="337">
          <cell r="A337">
            <v>-0.64999999999999991</v>
          </cell>
          <cell r="B337">
            <v>0.32297235966791432</v>
          </cell>
          <cell r="C337" t="e">
            <v>#N/A</v>
          </cell>
        </row>
        <row r="338">
          <cell r="A338">
            <v>-0.64000000000000012</v>
          </cell>
          <cell r="B338">
            <v>0.32506226408408212</v>
          </cell>
          <cell r="C338" t="e">
            <v>#N/A</v>
          </cell>
        </row>
        <row r="339">
          <cell r="A339">
            <v>-0.62999999999999989</v>
          </cell>
          <cell r="B339">
            <v>0.32713297701655447</v>
          </cell>
          <cell r="C339" t="e">
            <v>#N/A</v>
          </cell>
        </row>
        <row r="340">
          <cell r="A340">
            <v>-0.62000000000000011</v>
          </cell>
          <cell r="B340">
            <v>0.32918396077076478</v>
          </cell>
          <cell r="C340" t="e">
            <v>#N/A</v>
          </cell>
        </row>
        <row r="341">
          <cell r="A341">
            <v>-0.60999999999999988</v>
          </cell>
          <cell r="B341">
            <v>0.33121468019115297</v>
          </cell>
          <cell r="C341" t="e">
            <v>#N/A</v>
          </cell>
        </row>
        <row r="342">
          <cell r="A342">
            <v>-0.60000000000000009</v>
          </cell>
          <cell r="B342">
            <v>0.33322460289179967</v>
          </cell>
          <cell r="C342" t="e">
            <v>#N/A</v>
          </cell>
        </row>
        <row r="343">
          <cell r="A343">
            <v>-0.58999999999999986</v>
          </cell>
          <cell r="B343">
            <v>0.33521319948710615</v>
          </cell>
          <cell r="C343" t="e">
            <v>#N/A</v>
          </cell>
        </row>
        <row r="344">
          <cell r="A344">
            <v>-0.58000000000000007</v>
          </cell>
          <cell r="B344">
            <v>0.33717994382238053</v>
          </cell>
          <cell r="C344" t="e">
            <v>#N/A</v>
          </cell>
        </row>
        <row r="345">
          <cell r="A345">
            <v>-0.56999999999999984</v>
          </cell>
          <cell r="B345">
            <v>0.33912431320419223</v>
          </cell>
          <cell r="C345" t="e">
            <v>#N/A</v>
          </cell>
        </row>
        <row r="346">
          <cell r="A346">
            <v>-0.56000000000000005</v>
          </cell>
          <cell r="B346">
            <v>0.34104578863035256</v>
          </cell>
          <cell r="C346" t="e">
            <v>#N/A</v>
          </cell>
        </row>
        <row r="347">
          <cell r="A347">
            <v>-0.54999999999999982</v>
          </cell>
          <cell r="B347">
            <v>0.3429438550193839</v>
          </cell>
          <cell r="C347" t="e">
            <v>#N/A</v>
          </cell>
        </row>
        <row r="348">
          <cell r="A348">
            <v>-0.54</v>
          </cell>
          <cell r="B348">
            <v>0.34481800143933333</v>
          </cell>
          <cell r="C348" t="e">
            <v>#N/A</v>
          </cell>
        </row>
        <row r="349">
          <cell r="A349">
            <v>-0.5299999999999998</v>
          </cell>
          <cell r="B349">
            <v>0.34666772133579166</v>
          </cell>
          <cell r="C349" t="e">
            <v>#N/A</v>
          </cell>
        </row>
        <row r="350">
          <cell r="A350">
            <v>-0.52</v>
          </cell>
          <cell r="B350">
            <v>0.34849251275897447</v>
          </cell>
          <cell r="C350" t="e">
            <v>#N/A</v>
          </cell>
        </row>
        <row r="351">
          <cell r="A351">
            <v>-0.50999999999999979</v>
          </cell>
          <cell r="B351">
            <v>0.35029187858972588</v>
          </cell>
          <cell r="C351" t="e">
            <v>#N/A</v>
          </cell>
        </row>
        <row r="352">
          <cell r="A352">
            <v>-0.5</v>
          </cell>
          <cell r="B352">
            <v>0.35206532676429952</v>
          </cell>
          <cell r="C352" t="e">
            <v>#N/A</v>
          </cell>
        </row>
        <row r="353">
          <cell r="A353">
            <v>-0.48999999999999977</v>
          </cell>
          <cell r="B353">
            <v>0.35381237049777969</v>
          </cell>
          <cell r="C353" t="e">
            <v>#N/A</v>
          </cell>
        </row>
        <row r="354">
          <cell r="A354">
            <v>-0.48</v>
          </cell>
          <cell r="B354">
            <v>0.35553252850599709</v>
          </cell>
          <cell r="C354" t="e">
            <v>#N/A</v>
          </cell>
        </row>
        <row r="355">
          <cell r="A355">
            <v>-0.46999999999999975</v>
          </cell>
          <cell r="B355">
            <v>0.35722532522580086</v>
          </cell>
          <cell r="C355" t="e">
            <v>#N/A</v>
          </cell>
        </row>
        <row r="356">
          <cell r="A356">
            <v>-0.45999999999999996</v>
          </cell>
          <cell r="B356">
            <v>0.35889029103354464</v>
          </cell>
          <cell r="C356" t="e">
            <v>#N/A</v>
          </cell>
        </row>
        <row r="357">
          <cell r="A357">
            <v>-0.44999999999999973</v>
          </cell>
          <cell r="B357">
            <v>0.360526962461648</v>
          </cell>
          <cell r="C357" t="e">
            <v>#N/A</v>
          </cell>
        </row>
        <row r="358">
          <cell r="A358">
            <v>-0.43999999999999995</v>
          </cell>
          <cell r="B358">
            <v>0.36213488241309222</v>
          </cell>
          <cell r="C358" t="e">
            <v>#N/A</v>
          </cell>
        </row>
        <row r="359">
          <cell r="A359">
            <v>-0.42999999999999972</v>
          </cell>
          <cell r="B359">
            <v>0.36371360037371347</v>
          </cell>
          <cell r="C359" t="e">
            <v>#N/A</v>
          </cell>
        </row>
        <row r="360">
          <cell r="A360">
            <v>-0.41999999999999993</v>
          </cell>
          <cell r="B360">
            <v>0.36526267262215389</v>
          </cell>
          <cell r="C360" t="e">
            <v>#N/A</v>
          </cell>
        </row>
        <row r="361">
          <cell r="A361">
            <v>-0.41000000000000014</v>
          </cell>
          <cell r="B361">
            <v>0.36678166243733612</v>
          </cell>
          <cell r="C361" t="e">
            <v>#N/A</v>
          </cell>
        </row>
        <row r="362">
          <cell r="A362">
            <v>-0.39999999999999991</v>
          </cell>
          <cell r="B362">
            <v>0.36827014030332339</v>
          </cell>
          <cell r="C362" t="e">
            <v>#N/A</v>
          </cell>
        </row>
        <row r="363">
          <cell r="A363">
            <v>-0.39000000000000012</v>
          </cell>
          <cell r="B363">
            <v>0.36972768411143231</v>
          </cell>
          <cell r="C363" t="e">
            <v>#N/A</v>
          </cell>
        </row>
        <row r="364">
          <cell r="A364">
            <v>-0.37999999999999989</v>
          </cell>
          <cell r="B364">
            <v>0.37115387935946603</v>
          </cell>
          <cell r="C364" t="e">
            <v>#N/A</v>
          </cell>
        </row>
        <row r="365">
          <cell r="A365">
            <v>-0.37000000000000011</v>
          </cell>
          <cell r="B365">
            <v>0.37254831934793342</v>
          </cell>
          <cell r="C365" t="e">
            <v>#N/A</v>
          </cell>
        </row>
        <row r="366">
          <cell r="A366">
            <v>-0.35999999999999988</v>
          </cell>
          <cell r="B366">
            <v>0.37391060537312842</v>
          </cell>
          <cell r="C366" t="e">
            <v>#N/A</v>
          </cell>
        </row>
        <row r="367">
          <cell r="A367">
            <v>-0.35000000000000009</v>
          </cell>
          <cell r="B367">
            <v>0.37524034691693792</v>
          </cell>
          <cell r="C367" t="e">
            <v>#N/A</v>
          </cell>
        </row>
        <row r="368">
          <cell r="A368">
            <v>-0.33999999999999986</v>
          </cell>
          <cell r="B368">
            <v>0.37653716183325397</v>
          </cell>
          <cell r="C368" t="e">
            <v>#N/A</v>
          </cell>
        </row>
        <row r="369">
          <cell r="A369">
            <v>-0.33000000000000007</v>
          </cell>
          <cell r="B369">
            <v>0.37780067653086458</v>
          </cell>
          <cell r="C369" t="e">
            <v>#N/A</v>
          </cell>
        </row>
        <row r="370">
          <cell r="A370">
            <v>-0.31999999999999984</v>
          </cell>
          <cell r="B370">
            <v>0.37903052615270172</v>
          </cell>
          <cell r="C370" t="e">
            <v>#N/A</v>
          </cell>
        </row>
        <row r="371">
          <cell r="A371">
            <v>-0.31000000000000005</v>
          </cell>
          <cell r="B371">
            <v>0.38022635475132494</v>
          </cell>
          <cell r="C371" t="e">
            <v>#N/A</v>
          </cell>
        </row>
        <row r="372">
          <cell r="A372">
            <v>-0.29999999999999982</v>
          </cell>
          <cell r="B372">
            <v>0.38138781546052414</v>
          </cell>
          <cell r="C372" t="e">
            <v>#N/A</v>
          </cell>
        </row>
        <row r="373">
          <cell r="A373">
            <v>-0.29000000000000004</v>
          </cell>
          <cell r="B373">
            <v>0.38251457066292405</v>
          </cell>
          <cell r="C373" t="e">
            <v>#N/A</v>
          </cell>
        </row>
        <row r="374">
          <cell r="A374">
            <v>-0.2799999999999998</v>
          </cell>
          <cell r="B374">
            <v>0.38360629215347858</v>
          </cell>
          <cell r="C374" t="e">
            <v>#N/A</v>
          </cell>
        </row>
        <row r="375">
          <cell r="A375">
            <v>-0.27</v>
          </cell>
          <cell r="B375">
            <v>0.38466266129874283</v>
          </cell>
          <cell r="C375" t="e">
            <v>#N/A</v>
          </cell>
        </row>
        <row r="376">
          <cell r="A376">
            <v>-0.25999999999999979</v>
          </cell>
          <cell r="B376">
            <v>0.38568336919181612</v>
          </cell>
          <cell r="C376" t="e">
            <v>#N/A</v>
          </cell>
        </row>
        <row r="377">
          <cell r="A377">
            <v>-0.25</v>
          </cell>
          <cell r="B377">
            <v>0.38666811680284924</v>
          </cell>
          <cell r="C377" t="e">
            <v>#N/A</v>
          </cell>
        </row>
        <row r="378">
          <cell r="A378">
            <v>-0.23999999999999977</v>
          </cell>
          <cell r="B378">
            <v>0.38761661512501416</v>
          </cell>
          <cell r="C378" t="e">
            <v>#N/A</v>
          </cell>
        </row>
        <row r="379">
          <cell r="A379">
            <v>-0.22999999999999998</v>
          </cell>
          <cell r="B379">
            <v>0.38852858531583589</v>
          </cell>
          <cell r="C379" t="e">
            <v>#N/A</v>
          </cell>
        </row>
        <row r="380">
          <cell r="A380">
            <v>-0.21999999999999975</v>
          </cell>
          <cell r="B380">
            <v>0.38940375883379047</v>
          </cell>
          <cell r="C380" t="e">
            <v>#N/A</v>
          </cell>
        </row>
        <row r="381">
          <cell r="A381">
            <v>-0.20999999999999996</v>
          </cell>
          <cell r="B381">
            <v>0.39024187757007428</v>
          </cell>
          <cell r="C381" t="e">
            <v>#N/A</v>
          </cell>
        </row>
        <row r="382">
          <cell r="A382">
            <v>-0.19999999999999973</v>
          </cell>
          <cell r="B382">
            <v>0.39104269397545594</v>
          </cell>
          <cell r="C382" t="e">
            <v>#N/A</v>
          </cell>
        </row>
        <row r="383">
          <cell r="A383">
            <v>-0.18999999999999995</v>
          </cell>
          <cell r="B383">
            <v>0.39180597118212113</v>
          </cell>
          <cell r="C383" t="e">
            <v>#N/A</v>
          </cell>
        </row>
        <row r="384">
          <cell r="A384">
            <v>-0.17999999999999972</v>
          </cell>
          <cell r="B384">
            <v>0.39253148312042896</v>
          </cell>
          <cell r="C384" t="e">
            <v>#N/A</v>
          </cell>
        </row>
        <row r="385">
          <cell r="A385">
            <v>-0.16999999999999993</v>
          </cell>
          <cell r="B385">
            <v>0.39321901463049719</v>
          </cell>
          <cell r="C385" t="e">
            <v>#N/A</v>
          </cell>
        </row>
        <row r="386">
          <cell r="A386">
            <v>-0.16000000000000014</v>
          </cell>
          <cell r="B386">
            <v>0.39386836156854083</v>
          </cell>
          <cell r="C386" t="e">
            <v>#N/A</v>
          </cell>
        </row>
        <row r="387">
          <cell r="A387">
            <v>-0.14999999999999991</v>
          </cell>
          <cell r="B387">
            <v>0.39447933090788895</v>
          </cell>
          <cell r="C387" t="e">
            <v>#N/A</v>
          </cell>
        </row>
        <row r="388">
          <cell r="A388">
            <v>-0.14000000000000012</v>
          </cell>
          <cell r="B388">
            <v>0.39505174083461125</v>
          </cell>
          <cell r="C388" t="e">
            <v>#N/A</v>
          </cell>
        </row>
        <row r="389">
          <cell r="A389">
            <v>-0.12999999999999989</v>
          </cell>
          <cell r="B389">
            <v>0.39558542083768738</v>
          </cell>
          <cell r="C389" t="e">
            <v>#N/A</v>
          </cell>
        </row>
        <row r="390">
          <cell r="A390">
            <v>-0.12000000000000011</v>
          </cell>
          <cell r="B390">
            <v>0.3960802117936561</v>
          </cell>
          <cell r="C390" t="e">
            <v>#N/A</v>
          </cell>
        </row>
        <row r="391">
          <cell r="A391">
            <v>-0.10999999999999988</v>
          </cell>
          <cell r="B391">
            <v>0.39653596604568581</v>
          </cell>
          <cell r="C391" t="e">
            <v>#N/A</v>
          </cell>
        </row>
        <row r="392">
          <cell r="A392">
            <v>-0.10000000000000009</v>
          </cell>
          <cell r="B392">
            <v>0.39695254747701181</v>
          </cell>
          <cell r="C392" t="e">
            <v>#N/A</v>
          </cell>
        </row>
        <row r="393">
          <cell r="A393">
            <v>-8.9999999999999858E-2</v>
          </cell>
          <cell r="B393">
            <v>0.39732983157868834</v>
          </cell>
          <cell r="C393" t="e">
            <v>#N/A</v>
          </cell>
        </row>
        <row r="394">
          <cell r="A394">
            <v>-8.0000000000000071E-2</v>
          </cell>
          <cell r="B394">
            <v>0.39766770551160885</v>
          </cell>
          <cell r="C394" t="e">
            <v>#N/A</v>
          </cell>
        </row>
        <row r="395">
          <cell r="A395">
            <v>-6.999999999999984E-2</v>
          </cell>
          <cell r="B395">
            <v>0.39796606816275104</v>
          </cell>
          <cell r="C395" t="e">
            <v>#N/A</v>
          </cell>
        </row>
        <row r="396">
          <cell r="A396">
            <v>-6.0000000000000053E-2</v>
          </cell>
          <cell r="B396">
            <v>0.39822483019560695</v>
          </cell>
          <cell r="C396" t="e">
            <v>#N/A</v>
          </cell>
        </row>
        <row r="397">
          <cell r="A397">
            <v>-4.9999999999999822E-2</v>
          </cell>
          <cell r="B397">
            <v>0.39844391409476404</v>
          </cell>
          <cell r="C397" t="e">
            <v>#N/A</v>
          </cell>
        </row>
        <row r="398">
          <cell r="A398">
            <v>-4.0000000000000036E-2</v>
          </cell>
          <cell r="B398">
            <v>0.39862325420460504</v>
          </cell>
          <cell r="C398" t="e">
            <v>#N/A</v>
          </cell>
        </row>
        <row r="399">
          <cell r="A399">
            <v>-2.9999999999999805E-2</v>
          </cell>
          <cell r="B399">
            <v>0.39876279676209969</v>
          </cell>
          <cell r="C399" t="e">
            <v>#N/A</v>
          </cell>
        </row>
        <row r="400">
          <cell r="A400">
            <v>-2.0000000000000018E-2</v>
          </cell>
          <cell r="B400">
            <v>0.39886249992366613</v>
          </cell>
          <cell r="C400" t="e">
            <v>#N/A</v>
          </cell>
        </row>
        <row r="401">
          <cell r="A401">
            <v>-9.9999999999997868E-3</v>
          </cell>
          <cell r="B401">
            <v>0.39892233378608216</v>
          </cell>
          <cell r="C401" t="e">
            <v>#N/A</v>
          </cell>
        </row>
        <row r="402">
          <cell r="A402">
            <v>0</v>
          </cell>
          <cell r="B402">
            <v>0.3989422804014327</v>
          </cell>
          <cell r="C402">
            <v>0.3989422804014327</v>
          </cell>
        </row>
        <row r="403">
          <cell r="A403">
            <v>9.9999999999997868E-3</v>
          </cell>
          <cell r="B403">
            <v>0.39892233378608216</v>
          </cell>
          <cell r="C403">
            <v>0.39892233378608216</v>
          </cell>
        </row>
        <row r="404">
          <cell r="A404">
            <v>2.0000000000000462E-2</v>
          </cell>
          <cell r="B404">
            <v>0.39886249992366613</v>
          </cell>
          <cell r="C404">
            <v>0.39886249992366613</v>
          </cell>
        </row>
        <row r="405">
          <cell r="A405">
            <v>3.0000000000000249E-2</v>
          </cell>
          <cell r="B405">
            <v>0.39876279676209969</v>
          </cell>
          <cell r="C405">
            <v>0.39876279676209969</v>
          </cell>
        </row>
        <row r="406">
          <cell r="A406">
            <v>4.0000000000000036E-2</v>
          </cell>
          <cell r="B406">
            <v>0.39862325420460504</v>
          </cell>
          <cell r="C406">
            <v>0.39862325420460504</v>
          </cell>
        </row>
        <row r="407">
          <cell r="A407">
            <v>4.9999999999999822E-2</v>
          </cell>
          <cell r="B407">
            <v>0.39844391409476404</v>
          </cell>
          <cell r="C407">
            <v>0.39844391409476404</v>
          </cell>
        </row>
        <row r="408">
          <cell r="A408">
            <v>6.0000000000000497E-2</v>
          </cell>
          <cell r="B408">
            <v>0.39822483019560689</v>
          </cell>
          <cell r="C408">
            <v>0.39822483019560689</v>
          </cell>
        </row>
        <row r="409">
          <cell r="A409">
            <v>7.0000000000000284E-2</v>
          </cell>
          <cell r="B409">
            <v>0.39796606816275104</v>
          </cell>
          <cell r="C409">
            <v>0.39796606816275104</v>
          </cell>
        </row>
        <row r="410">
          <cell r="A410">
            <v>8.0000000000000071E-2</v>
          </cell>
          <cell r="B410">
            <v>0.39766770551160885</v>
          </cell>
          <cell r="C410">
            <v>0.39766770551160885</v>
          </cell>
        </row>
        <row r="411">
          <cell r="A411">
            <v>8.9999999999999858E-2</v>
          </cell>
          <cell r="B411">
            <v>0.39732983157868834</v>
          </cell>
          <cell r="C411">
            <v>0.39732983157868834</v>
          </cell>
        </row>
        <row r="412">
          <cell r="A412">
            <v>9.9999999999999645E-2</v>
          </cell>
          <cell r="B412">
            <v>0.39695254747701181</v>
          </cell>
          <cell r="C412">
            <v>0.39695254747701181</v>
          </cell>
        </row>
        <row r="413">
          <cell r="A413">
            <v>0.11000000000000032</v>
          </cell>
          <cell r="B413">
            <v>0.39653596604568575</v>
          </cell>
          <cell r="C413">
            <v>0.39653596604568575</v>
          </cell>
        </row>
        <row r="414">
          <cell r="A414">
            <v>0.12000000000000011</v>
          </cell>
          <cell r="B414">
            <v>0.3960802117936561</v>
          </cell>
          <cell r="C414">
            <v>0.3960802117936561</v>
          </cell>
        </row>
        <row r="415">
          <cell r="A415">
            <v>0.12999999999999989</v>
          </cell>
          <cell r="B415">
            <v>0.39558542083768738</v>
          </cell>
          <cell r="C415">
            <v>0.39558542083768738</v>
          </cell>
        </row>
        <row r="416">
          <cell r="A416">
            <v>0.13999999999999968</v>
          </cell>
          <cell r="B416">
            <v>0.39505174083461131</v>
          </cell>
          <cell r="C416">
            <v>0.39505174083461131</v>
          </cell>
        </row>
        <row r="417">
          <cell r="A417">
            <v>0.15000000000000036</v>
          </cell>
          <cell r="B417">
            <v>0.39447933090788889</v>
          </cell>
          <cell r="C417">
            <v>0.39447933090788889</v>
          </cell>
        </row>
        <row r="418">
          <cell r="A418">
            <v>0.16000000000000014</v>
          </cell>
          <cell r="B418">
            <v>0.39386836156854083</v>
          </cell>
          <cell r="C418">
            <v>0.39386836156854083</v>
          </cell>
        </row>
        <row r="419">
          <cell r="A419">
            <v>0.16999999999999993</v>
          </cell>
          <cell r="B419">
            <v>0.39321901463049719</v>
          </cell>
          <cell r="C419">
            <v>0.39321901463049719</v>
          </cell>
        </row>
        <row r="420">
          <cell r="A420">
            <v>0.17999999999999972</v>
          </cell>
          <cell r="B420">
            <v>0.39253148312042896</v>
          </cell>
          <cell r="C420">
            <v>0.39253148312042896</v>
          </cell>
        </row>
        <row r="421">
          <cell r="A421">
            <v>0.19000000000000039</v>
          </cell>
          <cell r="B421">
            <v>0.39180597118212107</v>
          </cell>
          <cell r="C421">
            <v>0.39180597118212107</v>
          </cell>
        </row>
        <row r="422">
          <cell r="A422">
            <v>0.20000000000000018</v>
          </cell>
          <cell r="B422">
            <v>0.39104269397545588</v>
          </cell>
          <cell r="C422">
            <v>0.39104269397545588</v>
          </cell>
        </row>
        <row r="423">
          <cell r="A423">
            <v>0.20999999999999996</v>
          </cell>
          <cell r="B423">
            <v>0.39024187757007428</v>
          </cell>
          <cell r="C423">
            <v>0.39024187757007428</v>
          </cell>
        </row>
        <row r="424">
          <cell r="A424">
            <v>0.21999999999999975</v>
          </cell>
          <cell r="B424">
            <v>0.38940375883379047</v>
          </cell>
          <cell r="C424">
            <v>0.38940375883379047</v>
          </cell>
        </row>
        <row r="425">
          <cell r="A425">
            <v>0.23000000000000043</v>
          </cell>
          <cell r="B425">
            <v>0.38852858531583589</v>
          </cell>
          <cell r="C425">
            <v>0.38852858531583589</v>
          </cell>
        </row>
        <row r="426">
          <cell r="A426">
            <v>0.24000000000000021</v>
          </cell>
          <cell r="B426">
            <v>0.38761661512501411</v>
          </cell>
          <cell r="C426">
            <v>0.38761661512501411</v>
          </cell>
        </row>
        <row r="427">
          <cell r="A427">
            <v>0.25</v>
          </cell>
          <cell r="B427">
            <v>0.38666811680284924</v>
          </cell>
          <cell r="C427">
            <v>0.38666811680284924</v>
          </cell>
        </row>
        <row r="428">
          <cell r="A428">
            <v>0.25999999999999979</v>
          </cell>
          <cell r="B428">
            <v>0.38568336919181612</v>
          </cell>
          <cell r="C428">
            <v>0.38568336919181612</v>
          </cell>
        </row>
        <row r="429">
          <cell r="A429">
            <v>0.27000000000000046</v>
          </cell>
          <cell r="B429">
            <v>0.38466266129874277</v>
          </cell>
          <cell r="C429">
            <v>0.38466266129874277</v>
          </cell>
        </row>
        <row r="430">
          <cell r="A430">
            <v>0.28000000000000025</v>
          </cell>
          <cell r="B430">
            <v>0.38360629215347852</v>
          </cell>
          <cell r="C430">
            <v>0.38360629215347852</v>
          </cell>
        </row>
        <row r="431">
          <cell r="A431">
            <v>0.29000000000000004</v>
          </cell>
          <cell r="B431">
            <v>0.38251457066292405</v>
          </cell>
          <cell r="C431">
            <v>0.38251457066292405</v>
          </cell>
        </row>
        <row r="432">
          <cell r="A432">
            <v>0.29999999999999982</v>
          </cell>
          <cell r="B432">
            <v>0.38138781546052414</v>
          </cell>
          <cell r="C432">
            <v>0.38138781546052414</v>
          </cell>
        </row>
        <row r="433">
          <cell r="A433">
            <v>0.3100000000000005</v>
          </cell>
          <cell r="B433">
            <v>0.38022635475132488</v>
          </cell>
          <cell r="C433">
            <v>0.38022635475132488</v>
          </cell>
        </row>
        <row r="434">
          <cell r="A434">
            <v>0.32000000000000028</v>
          </cell>
          <cell r="B434">
            <v>0.37903052615270166</v>
          </cell>
          <cell r="C434">
            <v>0.37903052615270166</v>
          </cell>
        </row>
        <row r="435">
          <cell r="A435">
            <v>0.33000000000000007</v>
          </cell>
          <cell r="B435">
            <v>0.37780067653086458</v>
          </cell>
          <cell r="C435">
            <v>0.37780067653086458</v>
          </cell>
        </row>
        <row r="436">
          <cell r="A436">
            <v>0.33999999999999986</v>
          </cell>
          <cell r="B436">
            <v>0.37653716183325397</v>
          </cell>
          <cell r="C436">
            <v>0.37653716183325397</v>
          </cell>
        </row>
        <row r="437">
          <cell r="A437">
            <v>0.35000000000000053</v>
          </cell>
          <cell r="B437">
            <v>0.37524034691693781</v>
          </cell>
          <cell r="C437">
            <v>0.37524034691693781</v>
          </cell>
        </row>
        <row r="438">
          <cell r="A438">
            <v>0.36000000000000032</v>
          </cell>
          <cell r="B438">
            <v>0.37391060537312837</v>
          </cell>
          <cell r="C438">
            <v>0.37391060537312837</v>
          </cell>
        </row>
        <row r="439">
          <cell r="A439">
            <v>0.37000000000000011</v>
          </cell>
          <cell r="B439">
            <v>0.37254831934793342</v>
          </cell>
          <cell r="C439">
            <v>0.37254831934793342</v>
          </cell>
        </row>
        <row r="440">
          <cell r="A440">
            <v>0.37999999999999989</v>
          </cell>
          <cell r="B440">
            <v>0.37115387935946603</v>
          </cell>
          <cell r="C440">
            <v>0.37115387935946603</v>
          </cell>
        </row>
        <row r="441">
          <cell r="A441">
            <v>0.38999999999999968</v>
          </cell>
          <cell r="B441">
            <v>0.36972768411143242</v>
          </cell>
          <cell r="C441">
            <v>0.36972768411143242</v>
          </cell>
        </row>
        <row r="442">
          <cell r="A442">
            <v>0.40000000000000036</v>
          </cell>
          <cell r="B442">
            <v>0.36827014030332328</v>
          </cell>
          <cell r="C442">
            <v>0.36827014030332328</v>
          </cell>
        </row>
        <row r="443">
          <cell r="A443">
            <v>0.41000000000000014</v>
          </cell>
          <cell r="B443">
            <v>0.36678166243733612</v>
          </cell>
          <cell r="C443">
            <v>0.36678166243733612</v>
          </cell>
        </row>
        <row r="444">
          <cell r="A444">
            <v>0.41999999999999993</v>
          </cell>
          <cell r="B444">
            <v>0.36526267262215389</v>
          </cell>
          <cell r="C444">
            <v>0.36526267262215389</v>
          </cell>
        </row>
        <row r="445">
          <cell r="A445">
            <v>0.42999999999999972</v>
          </cell>
          <cell r="B445">
            <v>0.36371360037371347</v>
          </cell>
          <cell r="C445">
            <v>0.36371360037371347</v>
          </cell>
        </row>
        <row r="446">
          <cell r="A446">
            <v>0.44000000000000039</v>
          </cell>
          <cell r="B446">
            <v>0.36213488241309216</v>
          </cell>
          <cell r="C446">
            <v>0.36213488241309216</v>
          </cell>
        </row>
        <row r="447">
          <cell r="A447">
            <v>0.45000000000000018</v>
          </cell>
          <cell r="B447">
            <v>0.36052696246164795</v>
          </cell>
          <cell r="C447">
            <v>0.36052696246164795</v>
          </cell>
        </row>
        <row r="448">
          <cell r="A448">
            <v>0.45999999999999996</v>
          </cell>
          <cell r="B448">
            <v>0.35889029103354464</v>
          </cell>
          <cell r="C448">
            <v>0.35889029103354464</v>
          </cell>
        </row>
        <row r="449">
          <cell r="A449">
            <v>0.46999999999999975</v>
          </cell>
          <cell r="B449">
            <v>0.35722532522580086</v>
          </cell>
          <cell r="C449">
            <v>0.35722532522580086</v>
          </cell>
        </row>
        <row r="450">
          <cell r="A450">
            <v>0.48000000000000043</v>
          </cell>
          <cell r="B450">
            <v>0.35553252850599704</v>
          </cell>
          <cell r="C450">
            <v>0.35553252850599704</v>
          </cell>
        </row>
        <row r="451">
          <cell r="A451">
            <v>0.49000000000000021</v>
          </cell>
          <cell r="B451">
            <v>0.35381237049777964</v>
          </cell>
          <cell r="C451">
            <v>0.35381237049777964</v>
          </cell>
        </row>
        <row r="452">
          <cell r="A452">
            <v>0.5</v>
          </cell>
          <cell r="B452">
            <v>0.35206532676429952</v>
          </cell>
          <cell r="C452">
            <v>0.35206532676429952</v>
          </cell>
        </row>
        <row r="453">
          <cell r="A453">
            <v>0.50999999999999979</v>
          </cell>
          <cell r="B453">
            <v>0.35029187858972588</v>
          </cell>
          <cell r="C453">
            <v>0.35029187858972588</v>
          </cell>
        </row>
        <row r="454">
          <cell r="A454">
            <v>0.52000000000000046</v>
          </cell>
          <cell r="B454">
            <v>0.34849251275897447</v>
          </cell>
          <cell r="C454">
            <v>0.34849251275897447</v>
          </cell>
        </row>
        <row r="455">
          <cell r="A455">
            <v>0.53000000000000025</v>
          </cell>
          <cell r="B455">
            <v>0.3466677213357916</v>
          </cell>
          <cell r="C455">
            <v>0.3466677213357916</v>
          </cell>
        </row>
        <row r="456">
          <cell r="A456">
            <v>0.54</v>
          </cell>
          <cell r="B456">
            <v>0.34481800143933333</v>
          </cell>
          <cell r="C456">
            <v>0.34481800143933333</v>
          </cell>
        </row>
        <row r="457">
          <cell r="A457">
            <v>0.54999999999999982</v>
          </cell>
          <cell r="B457">
            <v>0.3429438550193839</v>
          </cell>
          <cell r="C457">
            <v>0.3429438550193839</v>
          </cell>
        </row>
        <row r="458">
          <cell r="A458">
            <v>0.5600000000000005</v>
          </cell>
          <cell r="B458">
            <v>0.34104578863035245</v>
          </cell>
          <cell r="C458">
            <v>0.34104578863035245</v>
          </cell>
        </row>
        <row r="459">
          <cell r="A459">
            <v>0.57000000000000028</v>
          </cell>
          <cell r="B459">
            <v>0.33912431320419212</v>
          </cell>
          <cell r="C459">
            <v>0.33912431320419212</v>
          </cell>
        </row>
        <row r="460">
          <cell r="A460">
            <v>0.58000000000000007</v>
          </cell>
          <cell r="B460">
            <v>0.33717994382238053</v>
          </cell>
          <cell r="C460">
            <v>0.33717994382238053</v>
          </cell>
        </row>
        <row r="461">
          <cell r="A461">
            <v>0.58999999999999986</v>
          </cell>
          <cell r="B461">
            <v>0.33521319948710615</v>
          </cell>
          <cell r="C461">
            <v>0.33521319948710615</v>
          </cell>
        </row>
        <row r="462">
          <cell r="A462">
            <v>0.60000000000000053</v>
          </cell>
          <cell r="B462">
            <v>0.33322460289179956</v>
          </cell>
          <cell r="C462">
            <v>0.33322460289179956</v>
          </cell>
        </row>
        <row r="463">
          <cell r="A463">
            <v>0.61000000000000032</v>
          </cell>
          <cell r="B463">
            <v>0.33121468019115285</v>
          </cell>
          <cell r="C463">
            <v>0.33121468019115285</v>
          </cell>
        </row>
        <row r="464">
          <cell r="A464">
            <v>0.62000000000000011</v>
          </cell>
          <cell r="B464">
            <v>0.32918396077076478</v>
          </cell>
          <cell r="C464">
            <v>0.32918396077076478</v>
          </cell>
        </row>
        <row r="465">
          <cell r="A465">
            <v>0.62999999999999989</v>
          </cell>
          <cell r="B465">
            <v>0.32713297701655447</v>
          </cell>
          <cell r="C465">
            <v>0.32713297701655447</v>
          </cell>
        </row>
        <row r="466">
          <cell r="A466">
            <v>0.63999999999999968</v>
          </cell>
          <cell r="B466">
            <v>0.32506226408408218</v>
          </cell>
          <cell r="C466">
            <v>0.32506226408408218</v>
          </cell>
        </row>
        <row r="467">
          <cell r="A467">
            <v>0.65000000000000036</v>
          </cell>
          <cell r="B467">
            <v>0.32297235966791421</v>
          </cell>
          <cell r="C467">
            <v>0.32297235966791421</v>
          </cell>
        </row>
        <row r="468">
          <cell r="A468">
            <v>0.66000000000000014</v>
          </cell>
          <cell r="B468">
            <v>0.32086380377117246</v>
          </cell>
          <cell r="C468">
            <v>0.32086380377117246</v>
          </cell>
        </row>
        <row r="469">
          <cell r="A469">
            <v>0.66999999999999993</v>
          </cell>
          <cell r="B469">
            <v>0.31873713847540158</v>
          </cell>
          <cell r="C469">
            <v>0.31873713847540158</v>
          </cell>
        </row>
        <row r="470">
          <cell r="A470">
            <v>0.67999999999999972</v>
          </cell>
          <cell r="B470">
            <v>0.31659290771089288</v>
          </cell>
          <cell r="C470">
            <v>0.31659290771089288</v>
          </cell>
        </row>
        <row r="471">
          <cell r="A471">
            <v>0.69000000000000039</v>
          </cell>
          <cell r="B471">
            <v>0.31443165702759723</v>
          </cell>
          <cell r="C471">
            <v>0.31443165702759723</v>
          </cell>
        </row>
        <row r="472">
          <cell r="A472">
            <v>0.70000000000000018</v>
          </cell>
          <cell r="B472">
            <v>0.31225393336676122</v>
          </cell>
          <cell r="C472">
            <v>0.31225393336676122</v>
          </cell>
        </row>
        <row r="473">
          <cell r="A473">
            <v>0.71</v>
          </cell>
          <cell r="B473">
            <v>0.31006028483341613</v>
          </cell>
          <cell r="C473">
            <v>0.31006028483341613</v>
          </cell>
        </row>
        <row r="474">
          <cell r="A474">
            <v>0.71999999999999975</v>
          </cell>
          <cell r="B474">
            <v>0.30785126046985301</v>
          </cell>
          <cell r="C474">
            <v>0.30785126046985301</v>
          </cell>
        </row>
        <row r="475">
          <cell r="A475">
            <v>0.73000000000000043</v>
          </cell>
          <cell r="B475">
            <v>0.30562741003020982</v>
          </cell>
          <cell r="C475" t="e">
            <v>#N/A</v>
          </cell>
        </row>
        <row r="476">
          <cell r="A476">
            <v>0.74000000000000021</v>
          </cell>
          <cell r="B476">
            <v>0.30338928375630009</v>
          </cell>
          <cell r="C476" t="e">
            <v>#N/A</v>
          </cell>
        </row>
        <row r="477">
          <cell r="A477">
            <v>0.75</v>
          </cell>
          <cell r="B477">
            <v>0.30113743215480443</v>
          </cell>
          <cell r="C477" t="e">
            <v>#N/A</v>
          </cell>
        </row>
        <row r="478">
          <cell r="A478">
            <v>0.75999999999999979</v>
          </cell>
          <cell r="B478">
            <v>0.29887240577595287</v>
          </cell>
          <cell r="C478" t="e">
            <v>#N/A</v>
          </cell>
        </row>
        <row r="479">
          <cell r="A479">
            <v>0.77000000000000046</v>
          </cell>
          <cell r="B479">
            <v>0.29659475499381566</v>
          </cell>
          <cell r="C479" t="e">
            <v>#N/A</v>
          </cell>
        </row>
        <row r="480">
          <cell r="A480">
            <v>0.78000000000000025</v>
          </cell>
          <cell r="B480">
            <v>0.29430502978832507</v>
          </cell>
          <cell r="C480" t="e">
            <v>#N/A</v>
          </cell>
        </row>
        <row r="481">
          <cell r="A481">
            <v>0.79</v>
          </cell>
          <cell r="B481">
            <v>0.29200377952914142</v>
          </cell>
          <cell r="C481" t="e">
            <v>#N/A</v>
          </cell>
        </row>
        <row r="482">
          <cell r="A482">
            <v>0.79999999999999982</v>
          </cell>
          <cell r="B482">
            <v>0.28969155276148278</v>
          </cell>
          <cell r="C482" t="e">
            <v>#N/A</v>
          </cell>
        </row>
        <row r="483">
          <cell r="A483">
            <v>0.8100000000000005</v>
          </cell>
          <cell r="B483">
            <v>0.28736889699402818</v>
          </cell>
          <cell r="C483" t="e">
            <v>#N/A</v>
          </cell>
        </row>
        <row r="484">
          <cell r="A484">
            <v>0.82000000000000028</v>
          </cell>
          <cell r="B484">
            <v>0.28503635848900716</v>
          </cell>
          <cell r="C484" t="e">
            <v>#N/A</v>
          </cell>
        </row>
        <row r="485">
          <cell r="A485">
            <v>0.83000000000000007</v>
          </cell>
          <cell r="B485">
            <v>0.28269448205458025</v>
          </cell>
          <cell r="C485" t="e">
            <v>#N/A</v>
          </cell>
        </row>
        <row r="486">
          <cell r="A486">
            <v>0.83999999999999986</v>
          </cell>
          <cell r="B486">
            <v>0.28034381083962062</v>
          </cell>
          <cell r="C486" t="e">
            <v>#N/A</v>
          </cell>
        </row>
        <row r="487">
          <cell r="A487">
            <v>0.85000000000000053</v>
          </cell>
          <cell r="B487">
            <v>0.27798488613099637</v>
          </cell>
          <cell r="C487" t="e">
            <v>#N/A</v>
          </cell>
        </row>
        <row r="488">
          <cell r="A488">
            <v>0.86000000000000032</v>
          </cell>
          <cell r="B488">
            <v>0.27561824715345662</v>
          </cell>
          <cell r="C488" t="e">
            <v>#N/A</v>
          </cell>
        </row>
        <row r="489">
          <cell r="A489">
            <v>0.87000000000000011</v>
          </cell>
          <cell r="B489">
            <v>0.27324443087221623</v>
          </cell>
          <cell r="C489" t="e">
            <v>#N/A</v>
          </cell>
        </row>
        <row r="490">
          <cell r="A490">
            <v>0.87999999999999989</v>
          </cell>
          <cell r="B490">
            <v>0.27086397179833804</v>
          </cell>
          <cell r="C490" t="e">
            <v>#N/A</v>
          </cell>
        </row>
        <row r="491">
          <cell r="A491">
            <v>0.88999999999999968</v>
          </cell>
          <cell r="B491">
            <v>0.26847740179700241</v>
          </cell>
          <cell r="C491" t="e">
            <v>#N/A</v>
          </cell>
        </row>
        <row r="492">
          <cell r="A492">
            <v>0.90000000000000036</v>
          </cell>
          <cell r="B492">
            <v>0.26608524989875476</v>
          </cell>
          <cell r="C492" t="e">
            <v>#N/A</v>
          </cell>
        </row>
        <row r="493">
          <cell r="A493">
            <v>0.91000000000000014</v>
          </cell>
          <cell r="B493">
            <v>0.26368804211381813</v>
          </cell>
          <cell r="C493" t="e">
            <v>#N/A</v>
          </cell>
        </row>
        <row r="494">
          <cell r="A494">
            <v>0.91999999999999993</v>
          </cell>
          <cell r="B494">
            <v>0.26128630124955315</v>
          </cell>
          <cell r="C494" t="e">
            <v>#N/A</v>
          </cell>
        </row>
        <row r="495">
          <cell r="A495">
            <v>0.92999999999999972</v>
          </cell>
          <cell r="B495">
            <v>0.25888054673114891</v>
          </cell>
          <cell r="C495" t="e">
            <v>#N/A</v>
          </cell>
        </row>
        <row r="496">
          <cell r="A496">
            <v>0.94000000000000039</v>
          </cell>
          <cell r="B496">
            <v>0.25647129442562028</v>
          </cell>
          <cell r="C496" t="e">
            <v>#N/A</v>
          </cell>
        </row>
        <row r="497">
          <cell r="A497">
            <v>0.95000000000000018</v>
          </cell>
          <cell r="B497">
            <v>0.25405905646918897</v>
          </cell>
          <cell r="C497" t="e">
            <v>#N/A</v>
          </cell>
        </row>
        <row r="498">
          <cell r="A498">
            <v>0.96</v>
          </cell>
          <cell r="B498">
            <v>0.25164434109811712</v>
          </cell>
          <cell r="C498" t="e">
            <v>#N/A</v>
          </cell>
        </row>
        <row r="499">
          <cell r="A499">
            <v>0.96999999999999975</v>
          </cell>
          <cell r="B499">
            <v>0.249227652483066</v>
          </cell>
          <cell r="C499" t="e">
            <v>#N/A</v>
          </cell>
        </row>
        <row r="500">
          <cell r="A500">
            <v>0.98000000000000043</v>
          </cell>
          <cell r="B500">
            <v>0.24680949056704266</v>
          </cell>
          <cell r="C500" t="e">
            <v>#N/A</v>
          </cell>
        </row>
        <row r="501">
          <cell r="A501">
            <v>0.99000000000000021</v>
          </cell>
          <cell r="B501">
            <v>0.24439035090699954</v>
          </cell>
          <cell r="C501" t="e">
            <v>#N/A</v>
          </cell>
        </row>
        <row r="502">
          <cell r="A502">
            <v>1</v>
          </cell>
          <cell r="B502">
            <v>0.24197072451914337</v>
          </cell>
          <cell r="C502" t="e">
            <v>#N/A</v>
          </cell>
        </row>
        <row r="503">
          <cell r="A503">
            <v>1.0099999999999998</v>
          </cell>
          <cell r="B503">
            <v>0.23955109772801339</v>
          </cell>
          <cell r="C503" t="e">
            <v>#N/A</v>
          </cell>
        </row>
        <row r="504">
          <cell r="A504">
            <v>1.0200000000000005</v>
          </cell>
          <cell r="B504">
            <v>0.23713195201937948</v>
          </cell>
          <cell r="C504" t="e">
            <v>#N/A</v>
          </cell>
        </row>
        <row r="505">
          <cell r="A505">
            <v>1.0300000000000002</v>
          </cell>
          <cell r="B505">
            <v>0.23471376389701173</v>
          </cell>
          <cell r="C505" t="e">
            <v>#N/A</v>
          </cell>
        </row>
        <row r="506">
          <cell r="A506">
            <v>1.04</v>
          </cell>
          <cell r="B506">
            <v>0.2322970047433662</v>
          </cell>
          <cell r="C506" t="e">
            <v>#N/A</v>
          </cell>
        </row>
        <row r="507">
          <cell r="A507">
            <v>1.0499999999999998</v>
          </cell>
          <cell r="B507">
            <v>0.2298821406842331</v>
          </cell>
          <cell r="C507" t="e">
            <v>#N/A</v>
          </cell>
        </row>
        <row r="508">
          <cell r="A508">
            <v>1.0600000000000005</v>
          </cell>
          <cell r="B508">
            <v>0.22746963245738577</v>
          </cell>
          <cell r="C508" t="e">
            <v>#N/A</v>
          </cell>
        </row>
        <row r="509">
          <cell r="A509">
            <v>1.0700000000000003</v>
          </cell>
          <cell r="B509">
            <v>0.22505993528526957</v>
          </cell>
          <cell r="C509" t="e">
            <v>#N/A</v>
          </cell>
        </row>
        <row r="510">
          <cell r="A510">
            <v>1.08</v>
          </cell>
          <cell r="B510">
            <v>0.22265349875176113</v>
          </cell>
          <cell r="C510" t="e">
            <v>#N/A</v>
          </cell>
        </row>
        <row r="511">
          <cell r="A511">
            <v>1.0899999999999999</v>
          </cell>
          <cell r="B511">
            <v>0.22025076668303334</v>
          </cell>
          <cell r="C511" t="e">
            <v>#N/A</v>
          </cell>
        </row>
        <row r="512">
          <cell r="A512">
            <v>1.1000000000000005</v>
          </cell>
          <cell r="B512">
            <v>0.21785217703255041</v>
          </cell>
          <cell r="C512" t="e">
            <v>#N/A</v>
          </cell>
        </row>
        <row r="513">
          <cell r="A513">
            <v>1.1100000000000003</v>
          </cell>
          <cell r="B513">
            <v>0.21545816177021965</v>
          </cell>
          <cell r="C513" t="e">
            <v>#N/A</v>
          </cell>
        </row>
        <row r="514">
          <cell r="A514">
            <v>1.1200000000000001</v>
          </cell>
          <cell r="B514">
            <v>0.21306914677571784</v>
          </cell>
          <cell r="C514" t="e">
            <v>#N/A</v>
          </cell>
        </row>
        <row r="515">
          <cell r="A515">
            <v>1.1299999999999999</v>
          </cell>
          <cell r="B515">
            <v>0.21068555173601533</v>
          </cell>
          <cell r="C515" t="e">
            <v>#N/A</v>
          </cell>
        </row>
        <row r="516">
          <cell r="A516">
            <v>1.1399999999999997</v>
          </cell>
          <cell r="B516">
            <v>0.20830779004710845</v>
          </cell>
          <cell r="C516" t="e">
            <v>#N/A</v>
          </cell>
        </row>
        <row r="517">
          <cell r="A517">
            <v>1.1500000000000004</v>
          </cell>
          <cell r="B517">
            <v>0.20593626871997464</v>
          </cell>
          <cell r="C517" t="e">
            <v>#N/A</v>
          </cell>
        </row>
        <row r="518">
          <cell r="A518">
            <v>1.1600000000000001</v>
          </cell>
          <cell r="B518">
            <v>0.20357138829075938</v>
          </cell>
          <cell r="C518" t="e">
            <v>#N/A</v>
          </cell>
        </row>
        <row r="519">
          <cell r="A519">
            <v>1.17</v>
          </cell>
          <cell r="B519">
            <v>0.2012135427351974</v>
          </cell>
          <cell r="C519" t="e">
            <v>#N/A</v>
          </cell>
        </row>
        <row r="520">
          <cell r="A520">
            <v>1.1799999999999997</v>
          </cell>
          <cell r="B520">
            <v>0.19886311938727594</v>
          </cell>
          <cell r="C520" t="e">
            <v>#N/A</v>
          </cell>
        </row>
        <row r="521">
          <cell r="A521">
            <v>1.1900000000000004</v>
          </cell>
          <cell r="B521">
            <v>0.19652049886213643</v>
          </cell>
          <cell r="C521" t="e">
            <v>#N/A</v>
          </cell>
        </row>
        <row r="522">
          <cell r="A522">
            <v>1.2000000000000002</v>
          </cell>
          <cell r="B522">
            <v>0.19418605498321292</v>
          </cell>
          <cell r="C522" t="e">
            <v>#N/A</v>
          </cell>
        </row>
        <row r="523">
          <cell r="A523">
            <v>1.21</v>
          </cell>
          <cell r="B523">
            <v>0.19186015471359938</v>
          </cell>
          <cell r="C523" t="e">
            <v>#N/A</v>
          </cell>
        </row>
        <row r="524">
          <cell r="A524">
            <v>1.2199999999999998</v>
          </cell>
          <cell r="B524">
            <v>0.1895431580916403</v>
          </cell>
          <cell r="C524" t="e">
            <v>#N/A</v>
          </cell>
        </row>
        <row r="525">
          <cell r="A525">
            <v>1.2300000000000004</v>
          </cell>
          <cell r="B525">
            <v>0.18723541817072945</v>
          </cell>
          <cell r="C525" t="e">
            <v>#N/A</v>
          </cell>
        </row>
        <row r="526">
          <cell r="A526">
            <v>1.2400000000000002</v>
          </cell>
          <cell r="B526">
            <v>0.18493728096330525</v>
          </cell>
          <cell r="C526" t="e">
            <v>#N/A</v>
          </cell>
        </row>
        <row r="527">
          <cell r="A527">
            <v>1.25</v>
          </cell>
          <cell r="B527">
            <v>0.18264908538902191</v>
          </cell>
          <cell r="C527" t="e">
            <v>#N/A</v>
          </cell>
        </row>
        <row r="528">
          <cell r="A528">
            <v>1.2599999999999998</v>
          </cell>
          <cell r="B528">
            <v>0.18037116322708038</v>
          </cell>
          <cell r="C528" t="e">
            <v>#N/A</v>
          </cell>
        </row>
        <row r="529">
          <cell r="A529">
            <v>1.2700000000000005</v>
          </cell>
          <cell r="B529">
            <v>0.17810383907269348</v>
          </cell>
          <cell r="C529" t="e">
            <v>#N/A</v>
          </cell>
        </row>
        <row r="530">
          <cell r="A530">
            <v>1.2800000000000002</v>
          </cell>
          <cell r="B530">
            <v>0.17584743029766231</v>
          </cell>
          <cell r="C530" t="e">
            <v>#N/A</v>
          </cell>
        </row>
        <row r="531">
          <cell r="A531">
            <v>1.29</v>
          </cell>
          <cell r="B531">
            <v>0.17360224701503299</v>
          </cell>
          <cell r="C531" t="e">
            <v>#N/A</v>
          </cell>
        </row>
        <row r="532">
          <cell r="A532">
            <v>1.2999999999999998</v>
          </cell>
          <cell r="B532">
            <v>0.17136859204780741</v>
          </cell>
          <cell r="C532" t="e">
            <v>#N/A</v>
          </cell>
        </row>
        <row r="533">
          <cell r="A533">
            <v>1.3100000000000005</v>
          </cell>
          <cell r="B533">
            <v>0.1691467609016723</v>
          </cell>
          <cell r="C533" t="e">
            <v>#N/A</v>
          </cell>
        </row>
        <row r="534">
          <cell r="A534">
            <v>1.3200000000000003</v>
          </cell>
          <cell r="B534">
            <v>0.16693704174171375</v>
          </cell>
          <cell r="C534" t="e">
            <v>#N/A</v>
          </cell>
        </row>
        <row r="535">
          <cell r="A535">
            <v>1.33</v>
          </cell>
          <cell r="B535">
            <v>0.1647397153730768</v>
          </cell>
          <cell r="C535" t="e">
            <v>#N/A</v>
          </cell>
        </row>
        <row r="536">
          <cell r="A536">
            <v>1.3399999999999999</v>
          </cell>
          <cell r="B536">
            <v>0.16255505522553418</v>
          </cell>
          <cell r="C536" t="e">
            <v>#N/A</v>
          </cell>
        </row>
        <row r="537">
          <cell r="A537">
            <v>1.3500000000000005</v>
          </cell>
          <cell r="B537">
            <v>0.16038332734191951</v>
          </cell>
          <cell r="C537" t="e">
            <v>#N/A</v>
          </cell>
        </row>
        <row r="538">
          <cell r="A538">
            <v>1.3600000000000003</v>
          </cell>
          <cell r="B538">
            <v>0.15822479037038298</v>
          </cell>
          <cell r="C538" t="e">
            <v>#N/A</v>
          </cell>
        </row>
        <row r="539">
          <cell r="A539">
            <v>1.37</v>
          </cell>
          <cell r="B539">
            <v>0.15607969556042084</v>
          </cell>
          <cell r="C539" t="e">
            <v>#N/A</v>
          </cell>
        </row>
        <row r="540">
          <cell r="A540">
            <v>1.38</v>
          </cell>
          <cell r="B540">
            <v>0.15394828676263372</v>
          </cell>
          <cell r="C540" t="e">
            <v>#N/A</v>
          </cell>
        </row>
        <row r="541">
          <cell r="A541">
            <v>1.3899999999999997</v>
          </cell>
          <cell r="B541">
            <v>0.15183080043216174</v>
          </cell>
          <cell r="C541" t="e">
            <v>#N/A</v>
          </cell>
        </row>
        <row r="542">
          <cell r="A542">
            <v>1.4000000000000004</v>
          </cell>
          <cell r="B542">
            <v>0.14972746563574479</v>
          </cell>
          <cell r="C542" t="e">
            <v>#N/A</v>
          </cell>
        </row>
        <row r="543">
          <cell r="A543">
            <v>1.4100000000000001</v>
          </cell>
          <cell r="B543">
            <v>0.14763850406235568</v>
          </cell>
          <cell r="C543" t="e">
            <v>#N/A</v>
          </cell>
        </row>
        <row r="544">
          <cell r="A544">
            <v>1.42</v>
          </cell>
          <cell r="B544">
            <v>0.14556413003734761</v>
          </cell>
          <cell r="C544" t="e">
            <v>#N/A</v>
          </cell>
        </row>
        <row r="545">
          <cell r="A545">
            <v>1.4299999999999997</v>
          </cell>
          <cell r="B545">
            <v>0.14350455054006248</v>
          </cell>
          <cell r="C545" t="e">
            <v>#N/A</v>
          </cell>
        </row>
        <row r="546">
          <cell r="A546">
            <v>1.4400000000000004</v>
          </cell>
          <cell r="B546">
            <v>0.1414599652248387</v>
          </cell>
          <cell r="C546" t="e">
            <v>#N/A</v>
          </cell>
        </row>
        <row r="547">
          <cell r="A547">
            <v>1.4500000000000002</v>
          </cell>
          <cell r="B547">
            <v>0.13943056644536023</v>
          </cell>
          <cell r="C547" t="e">
            <v>#N/A</v>
          </cell>
        </row>
        <row r="548">
          <cell r="A548">
            <v>1.46</v>
          </cell>
          <cell r="B548">
            <v>0.13741653928228179</v>
          </cell>
          <cell r="C548" t="e">
            <v>#N/A</v>
          </cell>
        </row>
        <row r="549">
          <cell r="A549">
            <v>1.4699999999999998</v>
          </cell>
          <cell r="B549">
            <v>0.13541806157407132</v>
          </cell>
          <cell r="C549" t="e">
            <v>#N/A</v>
          </cell>
        </row>
        <row r="550">
          <cell r="A550">
            <v>1.4800000000000004</v>
          </cell>
          <cell r="B550">
            <v>0.1334353039510022</v>
          </cell>
          <cell r="C550" t="e">
            <v>#N/A</v>
          </cell>
        </row>
        <row r="551">
          <cell r="A551">
            <v>1.4900000000000002</v>
          </cell>
          <cell r="B551">
            <v>0.13146842987223098</v>
          </cell>
          <cell r="C551" t="e">
            <v>#N/A</v>
          </cell>
        </row>
        <row r="552">
          <cell r="A552">
            <v>1.5</v>
          </cell>
          <cell r="B552">
            <v>0.12951759566589174</v>
          </cell>
          <cell r="C552" t="e">
            <v>#N/A</v>
          </cell>
        </row>
        <row r="553">
          <cell r="A553">
            <v>1.5099999999999998</v>
          </cell>
          <cell r="B553">
            <v>0.12758295057214192</v>
          </cell>
          <cell r="C553" t="e">
            <v>#N/A</v>
          </cell>
        </row>
        <row r="554">
          <cell r="A554">
            <v>1.5200000000000005</v>
          </cell>
          <cell r="B554">
            <v>0.12566463678908804</v>
          </cell>
          <cell r="C554" t="e">
            <v>#N/A</v>
          </cell>
        </row>
        <row r="555">
          <cell r="A555">
            <v>1.5300000000000002</v>
          </cell>
          <cell r="B555">
            <v>0.12376278952152307</v>
          </cell>
          <cell r="C555" t="e">
            <v>#N/A</v>
          </cell>
        </row>
        <row r="556">
          <cell r="A556">
            <v>1.54</v>
          </cell>
          <cell r="B556">
            <v>0.12187753703240178</v>
          </cell>
          <cell r="C556" t="e">
            <v>#N/A</v>
          </cell>
        </row>
        <row r="557">
          <cell r="A557">
            <v>1.5499999999999998</v>
          </cell>
          <cell r="B557">
            <v>0.12000900069698565</v>
          </cell>
          <cell r="C557" t="e">
            <v>#N/A</v>
          </cell>
        </row>
        <row r="558">
          <cell r="A558">
            <v>1.5600000000000005</v>
          </cell>
          <cell r="B558">
            <v>0.11815729505958221</v>
          </cell>
          <cell r="C558" t="e">
            <v>#N/A</v>
          </cell>
        </row>
        <row r="559">
          <cell r="A559">
            <v>1.5700000000000003</v>
          </cell>
          <cell r="B559">
            <v>0.11632252789280702</v>
          </cell>
          <cell r="C559" t="e">
            <v>#N/A</v>
          </cell>
        </row>
        <row r="560">
          <cell r="A560">
            <v>1.58</v>
          </cell>
          <cell r="B560">
            <v>0.11450480025929236</v>
          </cell>
          <cell r="C560" t="e">
            <v>#N/A</v>
          </cell>
        </row>
        <row r="561">
          <cell r="A561">
            <v>1.5899999999999999</v>
          </cell>
          <cell r="B561">
            <v>0.1127042065757706</v>
          </cell>
          <cell r="C561" t="e">
            <v>#N/A</v>
          </cell>
        </row>
        <row r="562">
          <cell r="A562">
            <v>1.6000000000000005</v>
          </cell>
          <cell r="B562">
            <v>0.11092083467945546</v>
          </cell>
          <cell r="C562" t="e">
            <v>#N/A</v>
          </cell>
        </row>
        <row r="563">
          <cell r="A563">
            <v>1.6100000000000003</v>
          </cell>
          <cell r="B563">
            <v>0.10915476589664731</v>
          </cell>
          <cell r="C563" t="e">
            <v>#N/A</v>
          </cell>
        </row>
        <row r="564">
          <cell r="A564">
            <v>1.62</v>
          </cell>
          <cell r="B564">
            <v>0.1074060751134838</v>
          </cell>
          <cell r="C564" t="e">
            <v>#N/A</v>
          </cell>
        </row>
        <row r="565">
          <cell r="A565">
            <v>1.63</v>
          </cell>
          <cell r="B565">
            <v>0.10567483084876363</v>
          </cell>
          <cell r="C565" t="e">
            <v>#N/A</v>
          </cell>
        </row>
        <row r="566">
          <cell r="A566">
            <v>1.6399999999999997</v>
          </cell>
          <cell r="B566">
            <v>0.10396109532876426</v>
          </cell>
          <cell r="C566" t="e">
            <v>#N/A</v>
          </cell>
        </row>
        <row r="567">
          <cell r="A567">
            <v>1.6500000000000004</v>
          </cell>
          <cell r="B567">
            <v>0.10226492456397797</v>
          </cell>
          <cell r="C567" t="e">
            <v>#N/A</v>
          </cell>
        </row>
        <row r="568">
          <cell r="A568">
            <v>1.6600000000000001</v>
          </cell>
          <cell r="B568">
            <v>0.10058636842769055</v>
          </cell>
          <cell r="C568" t="e">
            <v>#N/A</v>
          </cell>
        </row>
        <row r="569">
          <cell r="A569">
            <v>1.67</v>
          </cell>
          <cell r="B569">
            <v>9.8925470736323712E-2</v>
          </cell>
          <cell r="C569" t="e">
            <v>#N/A</v>
          </cell>
        </row>
        <row r="570">
          <cell r="A570">
            <v>1.6799999999999997</v>
          </cell>
          <cell r="B570">
            <v>9.7282269331467539E-2</v>
          </cell>
          <cell r="C570" t="e">
            <v>#N/A</v>
          </cell>
        </row>
        <row r="571">
          <cell r="A571">
            <v>1.6900000000000004</v>
          </cell>
          <cell r="B571">
            <v>9.5656796163523933E-2</v>
          </cell>
          <cell r="C571" t="e">
            <v>#N/A</v>
          </cell>
        </row>
        <row r="572">
          <cell r="A572">
            <v>1.7000000000000002</v>
          </cell>
          <cell r="B572">
            <v>9.4049077376886905E-2</v>
          </cell>
          <cell r="C572" t="e">
            <v>#N/A</v>
          </cell>
        </row>
        <row r="573">
          <cell r="A573">
            <v>1.71</v>
          </cell>
          <cell r="B573">
            <v>9.2459133396580684E-2</v>
          </cell>
          <cell r="C573" t="e">
            <v>#N/A</v>
          </cell>
        </row>
        <row r="574">
          <cell r="A574">
            <v>1.7199999999999998</v>
          </cell>
          <cell r="B574">
            <v>9.0886979016282898E-2</v>
          </cell>
          <cell r="C574" t="e">
            <v>#N/A</v>
          </cell>
        </row>
        <row r="575">
          <cell r="A575">
            <v>1.7300000000000004</v>
          </cell>
          <cell r="B575">
            <v>8.933262348765493E-2</v>
          </cell>
          <cell r="C575" t="e">
            <v>#N/A</v>
          </cell>
        </row>
        <row r="576">
          <cell r="A576">
            <v>1.7400000000000002</v>
          </cell>
          <cell r="B576">
            <v>8.7796070610905594E-2</v>
          </cell>
          <cell r="C576" t="e">
            <v>#N/A</v>
          </cell>
        </row>
        <row r="577">
          <cell r="A577">
            <v>1.75</v>
          </cell>
          <cell r="B577">
            <v>8.6277318826511532E-2</v>
          </cell>
          <cell r="C577" t="e">
            <v>#N/A</v>
          </cell>
        </row>
        <row r="578">
          <cell r="A578">
            <v>1.7599999999999998</v>
          </cell>
          <cell r="B578">
            <v>8.4776361308022255E-2</v>
          </cell>
          <cell r="C578" t="e">
            <v>#N/A</v>
          </cell>
        </row>
        <row r="579">
          <cell r="A579">
            <v>1.7700000000000005</v>
          </cell>
          <cell r="B579">
            <v>8.3293186055874407E-2</v>
          </cell>
          <cell r="C579" t="e">
            <v>#N/A</v>
          </cell>
        </row>
        <row r="580">
          <cell r="A580">
            <v>1.7800000000000002</v>
          </cell>
          <cell r="B580">
            <v>8.1827775992142762E-2</v>
          </cell>
          <cell r="C580" t="e">
            <v>#N/A</v>
          </cell>
        </row>
        <row r="581">
          <cell r="A581">
            <v>1.79</v>
          </cell>
          <cell r="B581">
            <v>8.038010905615417E-2</v>
          </cell>
          <cell r="C581" t="e">
            <v>#N/A</v>
          </cell>
        </row>
        <row r="582">
          <cell r="A582">
            <v>1.7999999999999998</v>
          </cell>
          <cell r="B582">
            <v>7.8950158300894177E-2</v>
          </cell>
          <cell r="C582" t="e">
            <v>#N/A</v>
          </cell>
        </row>
        <row r="583">
          <cell r="A583">
            <v>1.8100000000000005</v>
          </cell>
          <cell r="B583">
            <v>7.7537891990133917E-2</v>
          </cell>
          <cell r="C583" t="e">
            <v>#N/A</v>
          </cell>
        </row>
        <row r="584">
          <cell r="A584">
            <v>1.8200000000000003</v>
          </cell>
          <cell r="B584">
            <v>7.6143273696207284E-2</v>
          </cell>
          <cell r="C584" t="e">
            <v>#N/A</v>
          </cell>
        </row>
        <row r="585">
          <cell r="A585">
            <v>1.83</v>
          </cell>
          <cell r="B585">
            <v>7.4766262398367603E-2</v>
          </cell>
          <cell r="C585" t="e">
            <v>#N/A</v>
          </cell>
        </row>
        <row r="586">
          <cell r="A586">
            <v>1.8399999999999999</v>
          </cell>
          <cell r="B586">
            <v>7.3406812581656919E-2</v>
          </cell>
          <cell r="C586" t="e">
            <v>#N/A</v>
          </cell>
        </row>
        <row r="587">
          <cell r="A587">
            <v>1.8500000000000005</v>
          </cell>
          <cell r="B587">
            <v>7.2064874336217916E-2</v>
          </cell>
          <cell r="C587" t="e">
            <v>#N/A</v>
          </cell>
        </row>
        <row r="588">
          <cell r="A588">
            <v>1.8600000000000003</v>
          </cell>
          <cell r="B588">
            <v>7.0740393456983339E-2</v>
          </cell>
          <cell r="C588" t="e">
            <v>#N/A</v>
          </cell>
        </row>
        <row r="589">
          <cell r="A589">
            <v>1.87</v>
          </cell>
          <cell r="B589">
            <v>6.9433311543674187E-2</v>
          </cell>
          <cell r="C589" t="e">
            <v>#N/A</v>
          </cell>
        </row>
        <row r="590">
          <cell r="A590">
            <v>1.88</v>
          </cell>
          <cell r="B590">
            <v>6.8143566101044578E-2</v>
          </cell>
          <cell r="C590" t="e">
            <v>#N/A</v>
          </cell>
        </row>
        <row r="591">
          <cell r="A591">
            <v>1.8899999999999997</v>
          </cell>
          <cell r="B591">
            <v>6.6871090639307185E-2</v>
          </cell>
          <cell r="C591" t="e">
            <v>#N/A</v>
          </cell>
        </row>
        <row r="592">
          <cell r="A592">
            <v>1.9000000000000004</v>
          </cell>
          <cell r="B592">
            <v>6.5615814774676554E-2</v>
          </cell>
          <cell r="C592" t="e">
            <v>#N/A</v>
          </cell>
        </row>
        <row r="593">
          <cell r="A593">
            <v>1.9100000000000001</v>
          </cell>
          <cell r="B593">
            <v>6.4377664329969345E-2</v>
          </cell>
          <cell r="C593" t="e">
            <v>#N/A</v>
          </cell>
        </row>
        <row r="594">
          <cell r="A594">
            <v>1.92</v>
          </cell>
          <cell r="B594">
            <v>6.3156561435198655E-2</v>
          </cell>
          <cell r="C594" t="e">
            <v>#N/A</v>
          </cell>
        </row>
        <row r="595">
          <cell r="A595">
            <v>1.9299999999999997</v>
          </cell>
          <cell r="B595">
            <v>6.1952424628105192E-2</v>
          </cell>
          <cell r="C595" t="e">
            <v>#N/A</v>
          </cell>
        </row>
        <row r="596">
          <cell r="A596">
            <v>1.9400000000000004</v>
          </cell>
          <cell r="B596">
            <v>6.0765168954564734E-2</v>
          </cell>
          <cell r="C596" t="e">
            <v>#N/A</v>
          </cell>
        </row>
        <row r="597">
          <cell r="A597">
            <v>1.9500000000000002</v>
          </cell>
          <cell r="B597">
            <v>5.9594706068816054E-2</v>
          </cell>
          <cell r="C597" t="e">
            <v>#N/A</v>
          </cell>
        </row>
        <row r="598">
          <cell r="A598">
            <v>1.96</v>
          </cell>
          <cell r="B598">
            <v>5.8440944333451469E-2</v>
          </cell>
          <cell r="C598" t="e">
            <v>#N/A</v>
          </cell>
        </row>
        <row r="599">
          <cell r="A599">
            <v>1.9699999999999998</v>
          </cell>
          <cell r="B599">
            <v>5.7303788919117152E-2</v>
          </cell>
          <cell r="C599" t="e">
            <v>#N/A</v>
          </cell>
        </row>
        <row r="600">
          <cell r="A600">
            <v>1.9800000000000004</v>
          </cell>
          <cell r="B600">
            <v>5.6183141903867993E-2</v>
          </cell>
          <cell r="C600" t="e">
            <v>#N/A</v>
          </cell>
        </row>
        <row r="601">
          <cell r="A601">
            <v>1.9900000000000002</v>
          </cell>
          <cell r="B601">
            <v>5.5078902372125739E-2</v>
          </cell>
          <cell r="C601" t="e">
            <v>#N/A</v>
          </cell>
        </row>
        <row r="602">
          <cell r="A602">
            <v>2</v>
          </cell>
          <cell r="B602">
            <v>5.3990966513188063E-2</v>
          </cell>
          <cell r="C602" t="e">
            <v>#N/A</v>
          </cell>
        </row>
        <row r="603">
          <cell r="A603">
            <v>2.0099999999999998</v>
          </cell>
          <cell r="B603">
            <v>5.2919227719240312E-2</v>
          </cell>
          <cell r="C603" t="e">
            <v>#N/A</v>
          </cell>
        </row>
        <row r="604">
          <cell r="A604">
            <v>2.0200000000000005</v>
          </cell>
          <cell r="B604">
            <v>5.186357668282051E-2</v>
          </cell>
          <cell r="C604" t="e">
            <v>#N/A</v>
          </cell>
        </row>
        <row r="605">
          <cell r="A605">
            <v>2.0300000000000002</v>
          </cell>
          <cell r="B605">
            <v>5.0823901493691162E-2</v>
          </cell>
          <cell r="C605" t="e">
            <v>#N/A</v>
          </cell>
        </row>
        <row r="606">
          <cell r="A606">
            <v>2.04</v>
          </cell>
          <cell r="B606">
            <v>4.9800087735070775E-2</v>
          </cell>
          <cell r="C606" t="e">
            <v>#N/A</v>
          </cell>
        </row>
        <row r="607">
          <cell r="A607">
            <v>2.0499999999999998</v>
          </cell>
          <cell r="B607">
            <v>4.8792018579182764E-2</v>
          </cell>
          <cell r="C607" t="e">
            <v>#N/A</v>
          </cell>
        </row>
        <row r="608">
          <cell r="A608">
            <v>2.0600000000000005</v>
          </cell>
          <cell r="B608">
            <v>4.7799574882076964E-2</v>
          </cell>
          <cell r="C608" t="e">
            <v>#N/A</v>
          </cell>
        </row>
        <row r="609">
          <cell r="A609">
            <v>2.0700000000000003</v>
          </cell>
          <cell r="B609">
            <v>4.6822635277683121E-2</v>
          </cell>
          <cell r="C609" t="e">
            <v>#N/A</v>
          </cell>
        </row>
        <row r="610">
          <cell r="A610">
            <v>2.08</v>
          </cell>
          <cell r="B610">
            <v>4.5861076271054887E-2</v>
          </cell>
          <cell r="C610" t="e">
            <v>#N/A</v>
          </cell>
        </row>
        <row r="611">
          <cell r="A611">
            <v>2.09</v>
          </cell>
          <cell r="B611">
            <v>4.49147723307671E-2</v>
          </cell>
          <cell r="C611" t="e">
            <v>#N/A</v>
          </cell>
        </row>
        <row r="612">
          <cell r="A612">
            <v>2.1000000000000005</v>
          </cell>
          <cell r="B612">
            <v>4.3983595980427156E-2</v>
          </cell>
          <cell r="C612" t="e">
            <v>#N/A</v>
          </cell>
        </row>
        <row r="613">
          <cell r="A613">
            <v>2.1100000000000003</v>
          </cell>
          <cell r="B613">
            <v>4.3067417889265699E-2</v>
          </cell>
          <cell r="C613" t="e">
            <v>#N/A</v>
          </cell>
        </row>
        <row r="614">
          <cell r="A614">
            <v>2.12</v>
          </cell>
          <cell r="B614">
            <v>4.2166106961770311E-2</v>
          </cell>
          <cell r="C614" t="e">
            <v>#N/A</v>
          </cell>
        </row>
        <row r="615">
          <cell r="A615">
            <v>2.13</v>
          </cell>
          <cell r="B615">
            <v>4.1279530426330417E-2</v>
          </cell>
          <cell r="C615" t="e">
            <v>#N/A</v>
          </cell>
        </row>
        <row r="616">
          <cell r="A616">
            <v>2.1400000000000006</v>
          </cell>
          <cell r="B616">
            <v>4.0407553922860252E-2</v>
          </cell>
          <cell r="C616" t="e">
            <v>#N/A</v>
          </cell>
        </row>
        <row r="617">
          <cell r="A617">
            <v>2.1500000000000004</v>
          </cell>
          <cell r="B617">
            <v>3.9550041589370186E-2</v>
          </cell>
          <cell r="C617" t="e">
            <v>#N/A</v>
          </cell>
        </row>
        <row r="618">
          <cell r="A618">
            <v>2.16</v>
          </cell>
          <cell r="B618">
            <v>3.8706856147455608E-2</v>
          </cell>
          <cell r="C618" t="e">
            <v>#N/A</v>
          </cell>
        </row>
        <row r="619">
          <cell r="A619">
            <v>2.17</v>
          </cell>
          <cell r="B619">
            <v>3.7877858986677483E-2</v>
          </cell>
          <cell r="C619" t="e">
            <v>#N/A</v>
          </cell>
        </row>
        <row r="620">
          <cell r="A620">
            <v>2.1799999999999997</v>
          </cell>
          <cell r="B620">
            <v>3.7062910247806502E-2</v>
          </cell>
          <cell r="C620" t="e">
            <v>#N/A</v>
          </cell>
        </row>
        <row r="621">
          <cell r="A621">
            <v>2.1900000000000004</v>
          </cell>
          <cell r="B621">
            <v>3.6261868904906187E-2</v>
          </cell>
          <cell r="C621" t="e">
            <v>#N/A</v>
          </cell>
        </row>
        <row r="622">
          <cell r="A622">
            <v>2.2000000000000002</v>
          </cell>
          <cell r="B622">
            <v>3.5474592846231424E-2</v>
          </cell>
          <cell r="C622" t="e">
            <v>#N/A</v>
          </cell>
        </row>
        <row r="623">
          <cell r="A623">
            <v>2.21</v>
          </cell>
          <cell r="B623">
            <v>3.470093895391882E-2</v>
          </cell>
          <cell r="C623" t="e">
            <v>#N/A</v>
          </cell>
        </row>
        <row r="624">
          <cell r="A624">
            <v>2.2199999999999998</v>
          </cell>
          <cell r="B624">
            <v>3.3940763182449214E-2</v>
          </cell>
          <cell r="C624" t="e">
            <v>#N/A</v>
          </cell>
        </row>
        <row r="625">
          <cell r="A625">
            <v>2.2300000000000004</v>
          </cell>
          <cell r="B625">
            <v>3.3193920635861088E-2</v>
          </cell>
          <cell r="C625" t="e">
            <v>#N/A</v>
          </cell>
        </row>
        <row r="626">
          <cell r="A626">
            <v>2.2400000000000002</v>
          </cell>
          <cell r="B626">
            <v>3.2460265643697445E-2</v>
          </cell>
          <cell r="C626" t="e">
            <v>#N/A</v>
          </cell>
        </row>
        <row r="627">
          <cell r="A627">
            <v>2.25</v>
          </cell>
          <cell r="B627">
            <v>3.1739651835667418E-2</v>
          </cell>
          <cell r="C627" t="e">
            <v>#N/A</v>
          </cell>
        </row>
        <row r="628">
          <cell r="A628">
            <v>2.2599999999999998</v>
          </cell>
          <cell r="B628">
            <v>3.103193221500827E-2</v>
          </cell>
          <cell r="C628" t="e">
            <v>#N/A</v>
          </cell>
        </row>
        <row r="629">
          <cell r="A629">
            <v>2.2700000000000005</v>
          </cell>
          <cell r="B629">
            <v>3.0336959230531597E-2</v>
          </cell>
          <cell r="C629" t="e">
            <v>#N/A</v>
          </cell>
        </row>
        <row r="630">
          <cell r="A630">
            <v>2.2800000000000002</v>
          </cell>
          <cell r="B630">
            <v>2.965458484734125E-2</v>
          </cell>
          <cell r="C630" t="e">
            <v>#N/A</v>
          </cell>
        </row>
        <row r="631">
          <cell r="A631">
            <v>2.29</v>
          </cell>
          <cell r="B631">
            <v>2.8984660616209412E-2</v>
          </cell>
          <cell r="C631" t="e">
            <v>#N/A</v>
          </cell>
        </row>
        <row r="632">
          <cell r="A632">
            <v>2.2999999999999998</v>
          </cell>
          <cell r="B632">
            <v>2.8327037741601186E-2</v>
          </cell>
          <cell r="C632" t="e">
            <v>#N/A</v>
          </cell>
        </row>
        <row r="633">
          <cell r="A633">
            <v>2.3100000000000005</v>
          </cell>
          <cell r="B633">
            <v>2.7681567148336531E-2</v>
          </cell>
          <cell r="C633" t="e">
            <v>#N/A</v>
          </cell>
        </row>
        <row r="634">
          <cell r="A634">
            <v>2.3200000000000003</v>
          </cell>
          <cell r="B634">
            <v>2.7048099546881761E-2</v>
          </cell>
          <cell r="C634" t="e">
            <v>#N/A</v>
          </cell>
        </row>
        <row r="635">
          <cell r="A635">
            <v>2.33</v>
          </cell>
          <cell r="B635">
            <v>2.6426485497261721E-2</v>
          </cell>
          <cell r="C635" t="e">
            <v>#N/A</v>
          </cell>
        </row>
        <row r="636">
          <cell r="A636">
            <v>2.34</v>
          </cell>
          <cell r="B636">
            <v>2.581657547158769E-2</v>
          </cell>
          <cell r="C636" t="e">
            <v>#N/A</v>
          </cell>
        </row>
        <row r="637">
          <cell r="A637">
            <v>2.3500000000000005</v>
          </cell>
          <cell r="B637">
            <v>2.5218219915194361E-2</v>
          </cell>
          <cell r="C637" t="e">
            <v>#N/A</v>
          </cell>
        </row>
        <row r="638">
          <cell r="A638">
            <v>2.3600000000000003</v>
          </cell>
          <cell r="B638">
            <v>2.4631269306382486E-2</v>
          </cell>
          <cell r="C638" t="e">
            <v>#N/A</v>
          </cell>
        </row>
        <row r="639">
          <cell r="A639">
            <v>2.37</v>
          </cell>
          <cell r="B639">
            <v>2.4055574214762971E-2</v>
          </cell>
          <cell r="C639" t="e">
            <v>#N/A</v>
          </cell>
        </row>
        <row r="640">
          <cell r="A640">
            <v>2.38</v>
          </cell>
          <cell r="B640">
            <v>2.3490985358201363E-2</v>
          </cell>
          <cell r="C640" t="e">
            <v>#N/A</v>
          </cell>
        </row>
        <row r="641">
          <cell r="A641">
            <v>2.3900000000000006</v>
          </cell>
          <cell r="B641">
            <v>2.2937353658360662E-2</v>
          </cell>
          <cell r="C641" t="e">
            <v>#N/A</v>
          </cell>
        </row>
        <row r="642">
          <cell r="A642">
            <v>2.4000000000000004</v>
          </cell>
          <cell r="B642">
            <v>2.2394530294842882E-2</v>
          </cell>
          <cell r="C642" t="e">
            <v>#N/A</v>
          </cell>
        </row>
        <row r="643">
          <cell r="A643">
            <v>2.41</v>
          </cell>
          <cell r="B643">
            <v>2.1862366757929387E-2</v>
          </cell>
          <cell r="C643" t="e">
            <v>#N/A</v>
          </cell>
        </row>
        <row r="644">
          <cell r="A644">
            <v>2.42</v>
          </cell>
          <cell r="B644">
            <v>2.1340714899922782E-2</v>
          </cell>
          <cell r="C644" t="e">
            <v>#N/A</v>
          </cell>
        </row>
        <row r="645">
          <cell r="A645">
            <v>2.4299999999999997</v>
          </cell>
          <cell r="B645">
            <v>2.0829426985092204E-2</v>
          </cell>
          <cell r="C645" t="e">
            <v>#N/A</v>
          </cell>
        </row>
        <row r="646">
          <cell r="A646">
            <v>2.4400000000000004</v>
          </cell>
          <cell r="B646">
            <v>2.032835573822582E-2</v>
          </cell>
          <cell r="C646" t="e">
            <v>#N/A</v>
          </cell>
        </row>
        <row r="647">
          <cell r="A647">
            <v>2.4500000000000002</v>
          </cell>
          <cell r="B647">
            <v>1.9837354391795313E-2</v>
          </cell>
          <cell r="C647" t="e">
            <v>#N/A</v>
          </cell>
        </row>
        <row r="648">
          <cell r="A648">
            <v>2.46</v>
          </cell>
          <cell r="B648">
            <v>1.9356276731736961E-2</v>
          </cell>
          <cell r="C648" t="e">
            <v>#N/A</v>
          </cell>
        </row>
        <row r="649">
          <cell r="A649">
            <v>2.4699999999999998</v>
          </cell>
          <cell r="B649">
            <v>1.8884977141856187E-2</v>
          </cell>
          <cell r="C649" t="e">
            <v>#N/A</v>
          </cell>
        </row>
        <row r="650">
          <cell r="A650">
            <v>2.4800000000000004</v>
          </cell>
          <cell r="B650">
            <v>1.8423310646862031E-2</v>
          </cell>
          <cell r="C650" t="e">
            <v>#N/A</v>
          </cell>
        </row>
        <row r="651">
          <cell r="A651">
            <v>2.4900000000000002</v>
          </cell>
          <cell r="B651">
            <v>1.7971132954039633E-2</v>
          </cell>
          <cell r="C651" t="e">
            <v>#N/A</v>
          </cell>
        </row>
        <row r="652">
          <cell r="A652">
            <v>2.5</v>
          </cell>
          <cell r="B652">
            <v>1.752830049356854E-2</v>
          </cell>
          <cell r="C652" t="e">
            <v>#N/A</v>
          </cell>
        </row>
        <row r="653">
          <cell r="A653">
            <v>2.5099999999999998</v>
          </cell>
          <cell r="B653">
            <v>1.7094670457496956E-2</v>
          </cell>
          <cell r="C653" t="e">
            <v>#N/A</v>
          </cell>
        </row>
        <row r="654">
          <cell r="A654">
            <v>2.5200000000000005</v>
          </cell>
          <cell r="B654">
            <v>1.6670100837381043E-2</v>
          </cell>
          <cell r="C654" t="e">
            <v>#N/A</v>
          </cell>
        </row>
        <row r="655">
          <cell r="A655">
            <v>2.5300000000000002</v>
          </cell>
          <cell r="B655">
            <v>1.6254450460600492E-2</v>
          </cell>
          <cell r="C655" t="e">
            <v>#N/A</v>
          </cell>
        </row>
        <row r="656">
          <cell r="A656">
            <v>2.54</v>
          </cell>
          <cell r="B656">
            <v>1.5847579025360818E-2</v>
          </cell>
          <cell r="C656" t="e">
            <v>#N/A</v>
          </cell>
        </row>
        <row r="657">
          <cell r="A657">
            <v>2.5499999999999998</v>
          </cell>
          <cell r="B657">
            <v>1.5449347134395174E-2</v>
          </cell>
          <cell r="C657" t="e">
            <v>#N/A</v>
          </cell>
        </row>
        <row r="658">
          <cell r="A658">
            <v>2.5600000000000005</v>
          </cell>
          <cell r="B658">
            <v>1.505961632737743E-2</v>
          </cell>
          <cell r="C658" t="e">
            <v>#N/A</v>
          </cell>
        </row>
        <row r="659">
          <cell r="A659">
            <v>2.5700000000000003</v>
          </cell>
          <cell r="B659">
            <v>1.4678249112060025E-2</v>
          </cell>
          <cell r="C659" t="e">
            <v>#N/A</v>
          </cell>
        </row>
        <row r="660">
          <cell r="A660">
            <v>2.58</v>
          </cell>
          <cell r="B660">
            <v>1.430510899414969E-2</v>
          </cell>
          <cell r="C660" t="e">
            <v>#N/A</v>
          </cell>
        </row>
        <row r="661">
          <cell r="A661">
            <v>2.59</v>
          </cell>
          <cell r="B661">
            <v>1.3940060505935825E-2</v>
          </cell>
          <cell r="C661" t="e">
            <v>#N/A</v>
          </cell>
        </row>
        <row r="662">
          <cell r="A662">
            <v>2.6000000000000005</v>
          </cell>
          <cell r="B662">
            <v>1.3582969233685602E-2</v>
          </cell>
          <cell r="C662" t="e">
            <v>#N/A</v>
          </cell>
        </row>
        <row r="663">
          <cell r="A663">
            <v>2.6100000000000003</v>
          </cell>
          <cell r="B663">
            <v>1.3233701843821355E-2</v>
          </cell>
          <cell r="C663" t="e">
            <v>#N/A</v>
          </cell>
        </row>
        <row r="664">
          <cell r="A664">
            <v>2.62</v>
          </cell>
          <cell r="B664">
            <v>1.2892126107895304E-2</v>
          </cell>
          <cell r="C664" t="e">
            <v>#N/A</v>
          </cell>
        </row>
        <row r="665">
          <cell r="A665">
            <v>2.63</v>
          </cell>
          <cell r="B665">
            <v>1.2558110926378211E-2</v>
          </cell>
          <cell r="C665" t="e">
            <v>#N/A</v>
          </cell>
        </row>
        <row r="666">
          <cell r="A666">
            <v>2.6400000000000006</v>
          </cell>
          <cell r="B666">
            <v>1.2231526351277954E-2</v>
          </cell>
          <cell r="C666" t="e">
            <v>#N/A</v>
          </cell>
        </row>
        <row r="667">
          <cell r="A667">
            <v>2.6500000000000004</v>
          </cell>
          <cell r="B667">
            <v>1.1912243607605169E-2</v>
          </cell>
          <cell r="C667" t="e">
            <v>#N/A</v>
          </cell>
        </row>
        <row r="668">
          <cell r="A668">
            <v>2.66</v>
          </cell>
          <cell r="B668">
            <v>1.1600135113702561E-2</v>
          </cell>
          <cell r="C668" t="e">
            <v>#N/A</v>
          </cell>
        </row>
        <row r="669">
          <cell r="A669">
            <v>2.67</v>
          </cell>
          <cell r="B669">
            <v>1.1295074500456135E-2</v>
          </cell>
          <cell r="C669" t="e">
            <v>#N/A</v>
          </cell>
        </row>
        <row r="670">
          <cell r="A670">
            <v>2.6799999999999997</v>
          </cell>
          <cell r="B670">
            <v>1.0996936629405587E-2</v>
          </cell>
          <cell r="C670" t="e">
            <v>#N/A</v>
          </cell>
        </row>
        <row r="671">
          <cell r="A671">
            <v>2.6900000000000004</v>
          </cell>
          <cell r="B671">
            <v>1.0705597609772173E-2</v>
          </cell>
          <cell r="C671" t="e">
            <v>#N/A</v>
          </cell>
        </row>
        <row r="672">
          <cell r="A672">
            <v>2.7</v>
          </cell>
          <cell r="B672">
            <v>1.0420934814422592E-2</v>
          </cell>
          <cell r="C672" t="e">
            <v>#N/A</v>
          </cell>
        </row>
        <row r="673">
          <cell r="A673">
            <v>2.71</v>
          </cell>
          <cell r="B673">
            <v>1.0142826894787077E-2</v>
          </cell>
          <cell r="C673" t="e">
            <v>#N/A</v>
          </cell>
        </row>
        <row r="674">
          <cell r="A674">
            <v>2.7199999999999998</v>
          </cell>
          <cell r="B674">
            <v>9.8711537947511439E-3</v>
          </cell>
          <cell r="C674" t="e">
            <v>#N/A</v>
          </cell>
        </row>
        <row r="675">
          <cell r="A675">
            <v>2.7300000000000004</v>
          </cell>
          <cell r="B675">
            <v>9.6057967635395751E-3</v>
          </cell>
          <cell r="C675" t="e">
            <v>#N/A</v>
          </cell>
        </row>
        <row r="676">
          <cell r="A676">
            <v>2.74</v>
          </cell>
          <cell r="B676">
            <v>9.3466383676122835E-3</v>
          </cell>
          <cell r="C676" t="e">
            <v>#N/A</v>
          </cell>
        </row>
        <row r="677">
          <cell r="A677">
            <v>2.75</v>
          </cell>
          <cell r="B677">
            <v>9.0935625015910529E-3</v>
          </cell>
          <cell r="C677" t="e">
            <v>#N/A</v>
          </cell>
        </row>
        <row r="678">
          <cell r="A678">
            <v>2.76</v>
          </cell>
          <cell r="B678">
            <v>8.8464543982372315E-3</v>
          </cell>
          <cell r="C678" t="e">
            <v>#N/A</v>
          </cell>
        </row>
        <row r="679">
          <cell r="A679">
            <v>2.7700000000000005</v>
          </cell>
          <cell r="B679">
            <v>8.605200637499661E-3</v>
          </cell>
          <cell r="C679" t="e">
            <v>#N/A</v>
          </cell>
        </row>
        <row r="680">
          <cell r="A680">
            <v>2.7800000000000002</v>
          </cell>
          <cell r="B680">
            <v>8.3696891546530226E-3</v>
          </cell>
          <cell r="C680" t="e">
            <v>#N/A</v>
          </cell>
        </row>
        <row r="681">
          <cell r="A681">
            <v>2.79</v>
          </cell>
          <cell r="B681">
            <v>8.1398092475460215E-3</v>
          </cell>
          <cell r="C681" t="e">
            <v>#N/A</v>
          </cell>
        </row>
        <row r="682">
          <cell r="A682">
            <v>2.8</v>
          </cell>
          <cell r="B682">
            <v>7.9154515829799686E-3</v>
          </cell>
          <cell r="C682" t="e">
            <v>#N/A</v>
          </cell>
        </row>
        <row r="683">
          <cell r="A683">
            <v>2.8100000000000005</v>
          </cell>
          <cell r="B683">
            <v>7.6965082022373114E-3</v>
          </cell>
          <cell r="C683" t="e">
            <v>#N/A</v>
          </cell>
        </row>
        <row r="684">
          <cell r="A684">
            <v>2.8200000000000003</v>
          </cell>
          <cell r="B684">
            <v>7.4828725257805526E-3</v>
          </cell>
          <cell r="C684" t="e">
            <v>#N/A</v>
          </cell>
        </row>
        <row r="685">
          <cell r="A685">
            <v>2.83</v>
          </cell>
          <cell r="B685">
            <v>7.2744393571412182E-3</v>
          </cell>
          <cell r="C685" t="e">
            <v>#N/A</v>
          </cell>
        </row>
        <row r="686">
          <cell r="A686">
            <v>2.84</v>
          </cell>
          <cell r="B686">
            <v>7.0711048860194487E-3</v>
          </cell>
          <cell r="C686" t="e">
            <v>#N/A</v>
          </cell>
        </row>
        <row r="687">
          <cell r="A687">
            <v>2.8500000000000005</v>
          </cell>
          <cell r="B687">
            <v>6.8727666906139651E-3</v>
          </cell>
          <cell r="C687" t="e">
            <v>#N/A</v>
          </cell>
        </row>
        <row r="688">
          <cell r="A688">
            <v>2.8600000000000003</v>
          </cell>
          <cell r="B688">
            <v>6.6793237392026089E-3</v>
          </cell>
          <cell r="C688" t="e">
            <v>#N/A</v>
          </cell>
        </row>
        <row r="689">
          <cell r="A689">
            <v>2.87</v>
          </cell>
          <cell r="B689">
            <v>6.4906763909933643E-3</v>
          </cell>
          <cell r="C689" t="e">
            <v>#N/A</v>
          </cell>
        </row>
        <row r="690">
          <cell r="A690">
            <v>2.88</v>
          </cell>
          <cell r="B690">
            <v>6.3067263962659275E-3</v>
          </cell>
          <cell r="C690" t="e">
            <v>#N/A</v>
          </cell>
        </row>
        <row r="691">
          <cell r="A691">
            <v>2.8900000000000006</v>
          </cell>
          <cell r="B691">
            <v>6.1273768958236769E-3</v>
          </cell>
          <cell r="C691" t="e">
            <v>#N/A</v>
          </cell>
        </row>
        <row r="692">
          <cell r="A692">
            <v>2.9000000000000004</v>
          </cell>
          <cell r="B692">
            <v>5.9525324197758486E-3</v>
          </cell>
          <cell r="C692" t="e">
            <v>#N/A</v>
          </cell>
        </row>
        <row r="693">
          <cell r="A693">
            <v>2.91</v>
          </cell>
          <cell r="B693">
            <v>5.7820988856694729E-3</v>
          </cell>
          <cell r="C693" t="e">
            <v>#N/A</v>
          </cell>
        </row>
        <row r="694">
          <cell r="A694">
            <v>2.92</v>
          </cell>
          <cell r="B694">
            <v>5.615983595990969E-3</v>
          </cell>
          <cell r="C694" t="e">
            <v>#N/A</v>
          </cell>
        </row>
        <row r="695">
          <cell r="A695">
            <v>2.9299999999999997</v>
          </cell>
          <cell r="B695">
            <v>5.4540952350565549E-3</v>
          </cell>
          <cell r="C695" t="e">
            <v>#N/A</v>
          </cell>
        </row>
        <row r="696">
          <cell r="A696">
            <v>2.9400000000000004</v>
          </cell>
          <cell r="B696">
            <v>5.2963438653110097E-3</v>
          </cell>
          <cell r="C696" t="e">
            <v>#N/A</v>
          </cell>
        </row>
        <row r="697">
          <cell r="A697">
            <v>2.95</v>
          </cell>
          <cell r="B697">
            <v>5.1426409230539392E-3</v>
          </cell>
          <cell r="C697" t="e">
            <v>#N/A</v>
          </cell>
        </row>
        <row r="698">
          <cell r="A698">
            <v>2.96</v>
          </cell>
          <cell r="B698">
            <v>4.9928992136123763E-3</v>
          </cell>
          <cell r="C698" t="e">
            <v>#N/A</v>
          </cell>
        </row>
        <row r="699">
          <cell r="A699">
            <v>2.9699999999999998</v>
          </cell>
          <cell r="B699">
            <v>4.8470329059789527E-3</v>
          </cell>
          <cell r="C699" t="e">
            <v>#N/A</v>
          </cell>
        </row>
        <row r="700">
          <cell r="A700">
            <v>2.9800000000000004</v>
          </cell>
          <cell r="B700">
            <v>4.7049575269339713E-3</v>
          </cell>
          <cell r="C700" t="e">
            <v>#N/A</v>
          </cell>
        </row>
        <row r="701">
          <cell r="A701">
            <v>2.99</v>
          </cell>
          <cell r="B701">
            <v>4.5665899546701444E-3</v>
          </cell>
          <cell r="C701" t="e">
            <v>#N/A</v>
          </cell>
        </row>
        <row r="702">
          <cell r="A702">
            <v>3</v>
          </cell>
          <cell r="B702">
            <v>4.4318484119380075E-3</v>
          </cell>
          <cell r="C702" t="e">
            <v>#N/A</v>
          </cell>
        </row>
        <row r="703">
          <cell r="A703">
            <v>3.01</v>
          </cell>
          <cell r="B703">
            <v>4.3006524587304498E-3</v>
          </cell>
          <cell r="C703" t="e">
            <v>#N/A</v>
          </cell>
        </row>
        <row r="704">
          <cell r="A704">
            <v>3.0200000000000005</v>
          </cell>
          <cell r="B704">
            <v>4.1729229845239545E-3</v>
          </cell>
          <cell r="C704" t="e">
            <v>#N/A</v>
          </cell>
        </row>
        <row r="705">
          <cell r="A705">
            <v>3.0300000000000002</v>
          </cell>
          <cell r="B705">
            <v>4.0485822000944265E-3</v>
          </cell>
          <cell r="C705" t="e">
            <v>#N/A</v>
          </cell>
        </row>
        <row r="706">
          <cell r="A706">
            <v>3.04</v>
          </cell>
          <cell r="B706">
            <v>3.9275536289247789E-3</v>
          </cell>
          <cell r="C706" t="e">
            <v>#N/A</v>
          </cell>
        </row>
        <row r="707">
          <cell r="A707">
            <v>3.05</v>
          </cell>
          <cell r="B707">
            <v>3.8097620982218104E-3</v>
          </cell>
          <cell r="C707" t="e">
            <v>#N/A</v>
          </cell>
        </row>
        <row r="708">
          <cell r="A708">
            <v>3.0600000000000005</v>
          </cell>
          <cell r="B708">
            <v>3.6951337295590284E-3</v>
          </cell>
          <cell r="C708" t="e">
            <v>#N/A</v>
          </cell>
        </row>
        <row r="709">
          <cell r="A709">
            <v>3.0700000000000003</v>
          </cell>
          <cell r="B709">
            <v>3.5835959291623588E-3</v>
          </cell>
          <cell r="C709" t="e">
            <v>#N/A</v>
          </cell>
        </row>
        <row r="710">
          <cell r="A710">
            <v>3.08</v>
          </cell>
          <cell r="B710">
            <v>3.4750773778549375E-3</v>
          </cell>
          <cell r="C710" t="e">
            <v>#N/A</v>
          </cell>
        </row>
        <row r="711">
          <cell r="A711">
            <v>3.09</v>
          </cell>
          <cell r="B711">
            <v>3.3695080206774812E-3</v>
          </cell>
          <cell r="C711" t="e">
            <v>#N/A</v>
          </cell>
        </row>
        <row r="712">
          <cell r="A712">
            <v>3.1000000000000005</v>
          </cell>
          <cell r="B712">
            <v>3.2668190561999156E-3</v>
          </cell>
          <cell r="C712" t="e">
            <v>#N/A</v>
          </cell>
        </row>
        <row r="713">
          <cell r="A713">
            <v>3.1100000000000003</v>
          </cell>
          <cell r="B713">
            <v>3.166942925540075E-3</v>
          </cell>
          <cell r="C713" t="e">
            <v>#N/A</v>
          </cell>
        </row>
        <row r="714">
          <cell r="A714">
            <v>3.12</v>
          </cell>
          <cell r="B714">
            <v>3.0698133011047403E-3</v>
          </cell>
          <cell r="C714" t="e">
            <v>#N/A</v>
          </cell>
        </row>
        <row r="715">
          <cell r="A715">
            <v>3.13</v>
          </cell>
          <cell r="B715">
            <v>2.9753650750682535E-3</v>
          </cell>
          <cell r="C715" t="e">
            <v>#N/A</v>
          </cell>
        </row>
        <row r="716">
          <cell r="A716">
            <v>3.1400000000000006</v>
          </cell>
          <cell r="B716">
            <v>2.883534347603434E-3</v>
          </cell>
          <cell r="C716" t="e">
            <v>#N/A</v>
          </cell>
        </row>
        <row r="717">
          <cell r="A717">
            <v>3.1500000000000004</v>
          </cell>
          <cell r="B717">
            <v>2.794258414879442E-3</v>
          </cell>
          <cell r="C717" t="e">
            <v>#N/A</v>
          </cell>
        </row>
        <row r="718">
          <cell r="A718">
            <v>3.16</v>
          </cell>
          <cell r="B718">
            <v>2.7074757568406999E-3</v>
          </cell>
          <cell r="C718" t="e">
            <v>#N/A</v>
          </cell>
        </row>
        <row r="719">
          <cell r="A719">
            <v>3.17</v>
          </cell>
          <cell r="B719">
            <v>2.6231260247810244E-3</v>
          </cell>
          <cell r="C719" t="e">
            <v>#N/A</v>
          </cell>
        </row>
        <row r="720">
          <cell r="A720">
            <v>3.1799999999999997</v>
          </cell>
          <cell r="B720">
            <v>2.5411500287265262E-3</v>
          </cell>
          <cell r="C720" t="e">
            <v>#N/A</v>
          </cell>
        </row>
        <row r="721">
          <cell r="A721">
            <v>3.1900000000000004</v>
          </cell>
          <cell r="B721">
            <v>2.4614897246406984E-3</v>
          </cell>
          <cell r="C721" t="e">
            <v>#N/A</v>
          </cell>
        </row>
        <row r="722">
          <cell r="A722">
            <v>3.2</v>
          </cell>
          <cell r="B722">
            <v>2.3840882014648404E-3</v>
          </cell>
          <cell r="C722" t="e">
            <v>#N/A</v>
          </cell>
        </row>
        <row r="723">
          <cell r="A723">
            <v>3.21</v>
          </cell>
          <cell r="B723">
            <v>2.3088896680064958E-3</v>
          </cell>
          <cell r="C723" t="e">
            <v>#N/A</v>
          </cell>
        </row>
        <row r="724">
          <cell r="A724">
            <v>3.2199999999999998</v>
          </cell>
          <cell r="B724">
            <v>2.2358394396885424E-3</v>
          </cell>
          <cell r="C724" t="e">
            <v>#N/A</v>
          </cell>
        </row>
        <row r="725">
          <cell r="A725">
            <v>3.2300000000000004</v>
          </cell>
          <cell r="B725">
            <v>2.1648839251710585E-3</v>
          </cell>
          <cell r="C725" t="e">
            <v>#N/A</v>
          </cell>
        </row>
        <row r="726">
          <cell r="A726">
            <v>3.24</v>
          </cell>
          <cell r="B726">
            <v>2.0959706128579419E-3</v>
          </cell>
          <cell r="C726" t="e">
            <v>#N/A</v>
          </cell>
        </row>
        <row r="727">
          <cell r="A727">
            <v>3.25</v>
          </cell>
          <cell r="B727">
            <v>2.0290480572997681E-3</v>
          </cell>
          <cell r="C727" t="e">
            <v>#N/A</v>
          </cell>
        </row>
        <row r="728">
          <cell r="A728">
            <v>3.26</v>
          </cell>
          <cell r="B728">
            <v>1.9640658655043761E-3</v>
          </cell>
          <cell r="C728" t="e">
            <v>#N/A</v>
          </cell>
        </row>
        <row r="729">
          <cell r="A729">
            <v>3.2700000000000005</v>
          </cell>
          <cell r="B729">
            <v>1.9009746831660768E-3</v>
          </cell>
          <cell r="C729" t="e">
            <v>#N/A</v>
          </cell>
        </row>
        <row r="730">
          <cell r="A730">
            <v>3.2800000000000002</v>
          </cell>
          <cell r="B730">
            <v>1.8397261808242775E-3</v>
          </cell>
          <cell r="C730" t="e">
            <v>#N/A</v>
          </cell>
        </row>
        <row r="731">
          <cell r="A731">
            <v>3.29</v>
          </cell>
          <cell r="B731">
            <v>1.7802730399618786E-3</v>
          </cell>
          <cell r="C731" t="e">
            <v>#N/A</v>
          </cell>
        </row>
        <row r="732">
          <cell r="A732">
            <v>3.3</v>
          </cell>
          <cell r="B732">
            <v>1.7225689390536812E-3</v>
          </cell>
          <cell r="C732" t="e">
            <v>#N/A</v>
          </cell>
        </row>
        <row r="733">
          <cell r="A733">
            <v>3.3100000000000005</v>
          </cell>
          <cell r="B733">
            <v>1.6665685395745784E-3</v>
          </cell>
          <cell r="C733" t="e">
            <v>#N/A</v>
          </cell>
        </row>
        <row r="734">
          <cell r="A734">
            <v>3.3200000000000003</v>
          </cell>
          <cell r="B734">
            <v>1.6122274719771231E-3</v>
          </cell>
          <cell r="C734" t="e">
            <v>#N/A</v>
          </cell>
        </row>
        <row r="735">
          <cell r="A735">
            <v>3.33</v>
          </cell>
          <cell r="B735">
            <v>1.5595023216476915E-3</v>
          </cell>
          <cell r="C735" t="e">
            <v>#N/A</v>
          </cell>
        </row>
        <row r="736">
          <cell r="A736">
            <v>3.34</v>
          </cell>
          <cell r="B736">
            <v>1.5083506148503073E-3</v>
          </cell>
          <cell r="C736" t="e">
            <v>#N/A</v>
          </cell>
        </row>
        <row r="737">
          <cell r="A737">
            <v>3.3500000000000005</v>
          </cell>
          <cell r="B737">
            <v>1.4587308046667433E-3</v>
          </cell>
          <cell r="C737" t="e">
            <v>#N/A</v>
          </cell>
        </row>
        <row r="738">
          <cell r="A738">
            <v>3.3600000000000003</v>
          </cell>
          <cell r="B738">
            <v>1.4106022569413824E-3</v>
          </cell>
          <cell r="C738" t="e">
            <v>#N/A</v>
          </cell>
        </row>
        <row r="739">
          <cell r="A739">
            <v>3.37</v>
          </cell>
          <cell r="B739">
            <v>1.3639252362389036E-3</v>
          </cell>
          <cell r="C739" t="e">
            <v>#N/A</v>
          </cell>
        </row>
        <row r="740">
          <cell r="A740">
            <v>3.38</v>
          </cell>
          <cell r="B740">
            <v>1.3186608918227423E-3</v>
          </cell>
          <cell r="C740" t="e">
            <v>#N/A</v>
          </cell>
        </row>
        <row r="741">
          <cell r="A741">
            <v>3.3900000000000006</v>
          </cell>
          <cell r="B741">
            <v>1.2747712436618306E-3</v>
          </cell>
          <cell r="C741" t="e">
            <v>#N/A</v>
          </cell>
        </row>
        <row r="742">
          <cell r="A742">
            <v>3.4000000000000004</v>
          </cell>
          <cell r="B742">
            <v>1.2322191684730175E-3</v>
          </cell>
          <cell r="C742" t="e">
            <v>#N/A</v>
          </cell>
        </row>
        <row r="743">
          <cell r="A743">
            <v>3.41</v>
          </cell>
          <cell r="B743">
            <v>1.1909683858061166E-3</v>
          </cell>
          <cell r="C743" t="e">
            <v>#N/A</v>
          </cell>
        </row>
        <row r="744">
          <cell r="A744">
            <v>3.42</v>
          </cell>
          <cell r="B744">
            <v>1.1509834441784845E-3</v>
          </cell>
          <cell r="C744" t="e">
            <v>#N/A</v>
          </cell>
        </row>
        <row r="745">
          <cell r="A745">
            <v>3.4299999999999997</v>
          </cell>
          <cell r="B745">
            <v>1.112229707265567E-3</v>
          </cell>
          <cell r="C745" t="e">
            <v>#N/A</v>
          </cell>
        </row>
        <row r="746">
          <cell r="A746">
            <v>3.4400000000000004</v>
          </cell>
          <cell r="B746">
            <v>1.0746733401537337E-3</v>
          </cell>
          <cell r="C746" t="e">
            <v>#N/A</v>
          </cell>
        </row>
        <row r="747">
          <cell r="A747">
            <v>3.45</v>
          </cell>
          <cell r="B747">
            <v>1.0382812956614103E-3</v>
          </cell>
          <cell r="C747" t="e">
            <v>#N/A</v>
          </cell>
        </row>
        <row r="748">
          <cell r="A748">
            <v>3.46</v>
          </cell>
          <cell r="B748">
            <v>1.0030213007342376E-3</v>
          </cell>
          <cell r="C748" t="e">
            <v>#N/A</v>
          </cell>
        </row>
        <row r="749">
          <cell r="A749">
            <v>3.4699999999999998</v>
          </cell>
          <cell r="B749">
            <v>9.6886184291984678E-4</v>
          </cell>
          <cell r="C749" t="e">
            <v>#N/A</v>
          </cell>
        </row>
        <row r="750">
          <cell r="A750">
            <v>3.4800000000000004</v>
          </cell>
          <cell r="B750">
            <v>9.3577215692747804E-4</v>
          </cell>
          <cell r="C750" t="e">
            <v>#N/A</v>
          </cell>
        </row>
        <row r="751">
          <cell r="A751">
            <v>3.49</v>
          </cell>
          <cell r="B751">
            <v>9.0372221127752448E-4</v>
          </cell>
          <cell r="C751" t="e">
            <v>#N/A</v>
          </cell>
        </row>
        <row r="752">
          <cell r="A752">
            <v>3.5</v>
          </cell>
          <cell r="B752">
            <v>8.7268269504576015E-4</v>
          </cell>
          <cell r="C752" t="e">
            <v>#N/A</v>
          </cell>
        </row>
        <row r="753">
          <cell r="A753">
            <v>3.51</v>
          </cell>
          <cell r="B753">
            <v>8.4262500470690268E-4</v>
          </cell>
          <cell r="C753" t="e">
            <v>#N/A</v>
          </cell>
        </row>
        <row r="754">
          <cell r="A754">
            <v>3.5200000000000005</v>
          </cell>
          <cell r="B754">
            <v>8.1352123108180689E-4</v>
          </cell>
          <cell r="C754" t="e">
            <v>#N/A</v>
          </cell>
        </row>
        <row r="755">
          <cell r="A755">
            <v>3.5300000000000002</v>
          </cell>
          <cell r="B755">
            <v>7.8534414639246856E-4</v>
          </cell>
          <cell r="C755" t="e">
            <v>#N/A</v>
          </cell>
        </row>
        <row r="756">
          <cell r="A756">
            <v>3.54</v>
          </cell>
          <cell r="B756">
            <v>7.580671914287103E-4</v>
          </cell>
          <cell r="C756" t="e">
            <v>#N/A</v>
          </cell>
        </row>
        <row r="757">
          <cell r="A757">
            <v>3.55</v>
          </cell>
          <cell r="B757">
            <v>7.3166446283031089E-4</v>
          </cell>
          <cell r="C757" t="e">
            <v>#N/A</v>
          </cell>
        </row>
        <row r="758">
          <cell r="A758">
            <v>3.5600000000000005</v>
          </cell>
          <cell r="B758">
            <v>7.0611070048803501E-4</v>
          </cell>
          <cell r="C758" t="e">
            <v>#N/A</v>
          </cell>
        </row>
        <row r="759">
          <cell r="A759">
            <v>3.5700000000000003</v>
          </cell>
          <cell r="B759">
            <v>6.8138127506689147E-4</v>
          </cell>
          <cell r="C759" t="e">
            <v>#N/A</v>
          </cell>
        </row>
        <row r="760">
          <cell r="A760">
            <v>3.58</v>
          </cell>
          <cell r="B760">
            <v>6.5745217565467645E-4</v>
          </cell>
          <cell r="C760" t="e">
            <v>#N/A</v>
          </cell>
        </row>
        <row r="761">
          <cell r="A761">
            <v>3.59</v>
          </cell>
          <cell r="B761">
            <v>6.342999975387576E-4</v>
          </cell>
          <cell r="C761" t="e">
            <v>#N/A</v>
          </cell>
        </row>
        <row r="762">
          <cell r="A762">
            <v>3.6000000000000005</v>
          </cell>
          <cell r="B762">
            <v>6.1190193011377092E-4</v>
          </cell>
          <cell r="C762" t="e">
            <v>#N/A</v>
          </cell>
        </row>
        <row r="763">
          <cell r="A763">
            <v>3.6100000000000003</v>
          </cell>
          <cell r="B763">
            <v>5.9023574492278507E-4</v>
          </cell>
          <cell r="C763" t="e">
            <v>#N/A</v>
          </cell>
        </row>
        <row r="764">
          <cell r="A764">
            <v>3.62</v>
          </cell>
          <cell r="B764">
            <v>5.6927978383425261E-4</v>
          </cell>
          <cell r="C764" t="e">
            <v>#N/A</v>
          </cell>
        </row>
        <row r="765">
          <cell r="A765">
            <v>3.63</v>
          </cell>
          <cell r="B765">
            <v>5.490129473569587E-4</v>
          </cell>
          <cell r="C765" t="e">
            <v>#N/A</v>
          </cell>
        </row>
        <row r="766">
          <cell r="A766">
            <v>3.6400000000000006</v>
          </cell>
          <cell r="B766">
            <v>5.2941468309493378E-4</v>
          </cell>
          <cell r="C766" t="e">
            <v>#N/A</v>
          </cell>
        </row>
        <row r="767">
          <cell r="A767">
            <v>3.6500000000000004</v>
          </cell>
          <cell r="B767">
            <v>5.1046497434418473E-4</v>
          </cell>
          <cell r="C767" t="e">
            <v>#N/A</v>
          </cell>
        </row>
        <row r="768">
          <cell r="A768">
            <v>3.66</v>
          </cell>
          <cell r="B768">
            <v>4.9214432883289312E-4</v>
          </cell>
          <cell r="C768" t="e">
            <v>#N/A</v>
          </cell>
        </row>
        <row r="769">
          <cell r="A769">
            <v>3.67</v>
          </cell>
          <cell r="B769">
            <v>4.7443376760662064E-4</v>
          </cell>
          <cell r="C769" t="e">
            <v>#N/A</v>
          </cell>
        </row>
        <row r="770">
          <cell r="A770">
            <v>3.6799999999999997</v>
          </cell>
          <cell r="B770">
            <v>4.5731481405985762E-4</v>
          </cell>
          <cell r="C770" t="e">
            <v>#N/A</v>
          </cell>
        </row>
        <row r="771">
          <cell r="A771">
            <v>3.6900000000000004</v>
          </cell>
          <cell r="B771">
            <v>4.4076948311513176E-4</v>
          </cell>
          <cell r="C771" t="e">
            <v>#N/A</v>
          </cell>
        </row>
        <row r="772">
          <cell r="A772">
            <v>3.7</v>
          </cell>
          <cell r="B772">
            <v>4.2478027055075143E-4</v>
          </cell>
          <cell r="C772" t="e">
            <v>#N/A</v>
          </cell>
        </row>
        <row r="773">
          <cell r="A773">
            <v>3.71</v>
          </cell>
          <cell r="B773">
            <v>4.0933014247807883E-4</v>
          </cell>
          <cell r="C773" t="e">
            <v>#N/A</v>
          </cell>
        </row>
        <row r="774">
          <cell r="A774">
            <v>3.7199999999999998</v>
          </cell>
          <cell r="B774">
            <v>3.9440252496915693E-4</v>
          </cell>
          <cell r="C774" t="e">
            <v>#N/A</v>
          </cell>
        </row>
        <row r="775">
          <cell r="A775">
            <v>3.7300000000000004</v>
          </cell>
          <cell r="B775">
            <v>3.7998129383532076E-4</v>
          </cell>
          <cell r="C775" t="e">
            <v>#N/A</v>
          </cell>
        </row>
        <row r="776">
          <cell r="A776">
            <v>3.74</v>
          </cell>
          <cell r="B776">
            <v>3.6605076455733496E-4</v>
          </cell>
          <cell r="C776" t="e">
            <v>#N/A</v>
          </cell>
        </row>
        <row r="777">
          <cell r="A777">
            <v>3.75</v>
          </cell>
          <cell r="B777">
            <v>3.5259568236744541E-4</v>
          </cell>
          <cell r="C777" t="e">
            <v>#N/A</v>
          </cell>
        </row>
        <row r="778">
          <cell r="A778">
            <v>3.76</v>
          </cell>
          <cell r="B778">
            <v>3.3960121248365478E-4</v>
          </cell>
          <cell r="C778" t="e">
            <v>#N/A</v>
          </cell>
        </row>
        <row r="779">
          <cell r="A779">
            <v>3.7700000000000005</v>
          </cell>
          <cell r="B779">
            <v>3.2705293049637438E-4</v>
          </cell>
          <cell r="C779" t="e">
            <v>#N/A</v>
          </cell>
        </row>
        <row r="780">
          <cell r="A780">
            <v>3.7800000000000002</v>
          </cell>
          <cell r="B780">
            <v>3.1493681290752155E-4</v>
          </cell>
          <cell r="C780" t="e">
            <v>#N/A</v>
          </cell>
        </row>
        <row r="781">
          <cell r="A781">
            <v>3.79</v>
          </cell>
          <cell r="B781">
            <v>3.0323922782200417E-4</v>
          </cell>
          <cell r="C781" t="e">
            <v>#N/A</v>
          </cell>
        </row>
        <row r="782">
          <cell r="A782">
            <v>3.8</v>
          </cell>
          <cell r="B782">
            <v>2.9194692579146027E-4</v>
          </cell>
          <cell r="C782" t="e">
            <v>#N/A</v>
          </cell>
        </row>
        <row r="783">
          <cell r="A783">
            <v>3.8100000000000005</v>
          </cell>
          <cell r="B783">
            <v>2.8104703080998584E-4</v>
          </cell>
          <cell r="C783" t="e">
            <v>#N/A</v>
          </cell>
        </row>
        <row r="784">
          <cell r="A784">
            <v>3.8200000000000003</v>
          </cell>
          <cell r="B784">
            <v>2.7052703146152073E-4</v>
          </cell>
          <cell r="C784" t="e">
            <v>#N/A</v>
          </cell>
        </row>
        <row r="785">
          <cell r="A785">
            <v>3.83</v>
          </cell>
          <cell r="B785">
            <v>2.6037477221844247E-4</v>
          </cell>
          <cell r="C785" t="e">
            <v>#N/A</v>
          </cell>
        </row>
        <row r="786">
          <cell r="A786">
            <v>3.84</v>
          </cell>
          <cell r="B786">
            <v>2.5057844489086075E-4</v>
          </cell>
          <cell r="C786" t="e">
            <v>#N/A</v>
          </cell>
        </row>
        <row r="787">
          <cell r="A787">
            <v>3.8500000000000005</v>
          </cell>
          <cell r="B787">
            <v>2.4112658022599302E-4</v>
          </cell>
          <cell r="C787" t="e">
            <v>#N/A</v>
          </cell>
        </row>
        <row r="788">
          <cell r="A788">
            <v>3.8600000000000003</v>
          </cell>
          <cell r="B788">
            <v>2.3200803965694195E-4</v>
          </cell>
          <cell r="C788" t="e">
            <v>#N/A</v>
          </cell>
        </row>
        <row r="789">
          <cell r="A789">
            <v>3.87</v>
          </cell>
          <cell r="B789">
            <v>2.2321200720010206E-4</v>
          </cell>
          <cell r="C789" t="e">
            <v>#N/A</v>
          </cell>
        </row>
        <row r="790">
          <cell r="A790">
            <v>3.88</v>
          </cell>
          <cell r="B790">
            <v>2.1472798150036704E-4</v>
          </cell>
          <cell r="C790" t="e">
            <v>#N/A</v>
          </cell>
        </row>
        <row r="791">
          <cell r="A791">
            <v>3.8900000000000006</v>
          </cell>
          <cell r="B791">
            <v>2.0654576802322513E-4</v>
          </cell>
          <cell r="C791" t="e">
            <v>#N/A</v>
          </cell>
        </row>
        <row r="792">
          <cell r="A792">
            <v>3.9000000000000004</v>
          </cell>
          <cell r="B792">
            <v>1.9865547139277237E-4</v>
          </cell>
          <cell r="C792" t="e">
            <v>#N/A</v>
          </cell>
        </row>
        <row r="793">
          <cell r="A793">
            <v>3.91</v>
          </cell>
          <cell r="B793">
            <v>1.9104748787459762E-4</v>
          </cell>
          <cell r="C793" t="e">
            <v>#N/A</v>
          </cell>
        </row>
        <row r="794">
          <cell r="A794">
            <v>3.92</v>
          </cell>
          <cell r="B794">
            <v>1.8371249800245711E-4</v>
          </cell>
          <cell r="C794" t="e">
            <v>#N/A</v>
          </cell>
        </row>
        <row r="795">
          <cell r="A795">
            <v>3.9300000000000006</v>
          </cell>
          <cell r="B795">
            <v>1.7664145934757059E-4</v>
          </cell>
          <cell r="C795" t="e">
            <v>#N/A</v>
          </cell>
        </row>
        <row r="796">
          <cell r="A796">
            <v>3.9400000000000004</v>
          </cell>
          <cell r="B796">
            <v>1.6982559942934329E-4</v>
          </cell>
          <cell r="C796" t="e">
            <v>#N/A</v>
          </cell>
        </row>
        <row r="797">
          <cell r="A797">
            <v>3.95</v>
          </cell>
          <cell r="B797">
            <v>1.6325640876624199E-4</v>
          </cell>
          <cell r="C797" t="e">
            <v>#N/A</v>
          </cell>
        </row>
        <row r="798">
          <cell r="A798">
            <v>3.96</v>
          </cell>
          <cell r="B798">
            <v>1.5692563406553226E-4</v>
          </cell>
          <cell r="C798" t="e">
            <v>#N/A</v>
          </cell>
        </row>
        <row r="799">
          <cell r="A799">
            <v>3.9699999999999998</v>
          </cell>
          <cell r="B799">
            <v>1.5082527155051807E-4</v>
          </cell>
          <cell r="C799" t="e">
            <v>#N/A</v>
          </cell>
        </row>
        <row r="800">
          <cell r="A800">
            <v>3.9800000000000004</v>
          </cell>
          <cell r="B800">
            <v>1.4494756042389079E-4</v>
          </cell>
          <cell r="C800" t="e">
            <v>#N/A</v>
          </cell>
        </row>
        <row r="801">
          <cell r="A801">
            <v>3.99</v>
          </cell>
          <cell r="B801">
            <v>1.3928497646575994E-4</v>
          </cell>
          <cell r="C801" t="e">
            <v>#N/A</v>
          </cell>
        </row>
        <row r="802">
          <cell r="A802">
            <v>4</v>
          </cell>
          <cell r="B802">
            <v>1.3383022576488537E-4</v>
          </cell>
          <cell r="C802" t="e">
            <v>#N/A</v>
          </cell>
        </row>
      </sheetData>
      <sheetData sheetId="1">
        <row r="3">
          <cell r="A3">
            <v>0</v>
          </cell>
          <cell r="B3">
            <v>0.72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I Tabl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 t="str">
            <v>Sales</v>
          </cell>
        </row>
        <row r="2">
          <cell r="B2">
            <v>695</v>
          </cell>
        </row>
        <row r="3">
          <cell r="B3">
            <v>687</v>
          </cell>
        </row>
        <row r="4">
          <cell r="B4">
            <v>687</v>
          </cell>
        </row>
        <row r="5">
          <cell r="B5">
            <v>695</v>
          </cell>
        </row>
        <row r="6">
          <cell r="B6">
            <v>708</v>
          </cell>
        </row>
        <row r="7">
          <cell r="B7">
            <v>719</v>
          </cell>
        </row>
        <row r="8">
          <cell r="B8">
            <v>726</v>
          </cell>
        </row>
        <row r="9">
          <cell r="B9">
            <v>727</v>
          </cell>
        </row>
        <row r="10">
          <cell r="B10">
            <v>735</v>
          </cell>
        </row>
        <row r="11">
          <cell r="B11">
            <v>744</v>
          </cell>
        </row>
        <row r="12">
          <cell r="B12">
            <v>765</v>
          </cell>
        </row>
        <row r="13">
          <cell r="B13">
            <v>740</v>
          </cell>
        </row>
        <row r="14">
          <cell r="B14">
            <v>782</v>
          </cell>
        </row>
        <row r="15">
          <cell r="B15">
            <v>735</v>
          </cell>
        </row>
        <row r="16">
          <cell r="B16">
            <v>890</v>
          </cell>
        </row>
        <row r="17">
          <cell r="B17">
            <v>883</v>
          </cell>
        </row>
      </sheetData>
      <sheetData sheetId="10"/>
      <sheetData sheetId="11"/>
      <sheetData sheetId="1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mbor Istvan" refreshedDate="44954.567058796296" createdVersion="8" refreshedVersion="8" minRefreshableVersion="3" recordCount="43" xr:uid="{6095C798-62A4-464D-9D70-217B8B490108}">
  <cacheSource type="worksheet">
    <worksheetSource ref="A2:C45" sheet="Fatérkép"/>
  </cacheSource>
  <cacheFields count="3">
    <cacheField name="Típus" numFmtId="1">
      <sharedItems count="9">
        <s v="MERCEDES"/>
        <s v="BMW"/>
        <s v="FIAT"/>
        <s v="RENAULT"/>
        <s v="FORD"/>
        <s v="OPEL"/>
        <s v="SUZUKI"/>
        <s v="SKODA"/>
        <s v="MAZDA"/>
      </sharedItems>
    </cacheField>
    <cacheField name="Szín" numFmtId="1">
      <sharedItems count="7">
        <s v="Narancssárga"/>
        <s v="Piros"/>
        <s v="Kék"/>
        <s v="Lila"/>
        <s v="Fekete"/>
        <s v="Zöld"/>
        <s v="BLACK" u="1"/>
      </sharedItems>
    </cacheField>
    <cacheField name="Ár" numFmtId="172">
      <sharedItems containsSemiMixedTypes="0" containsString="0" containsNumber="1" containsInteger="1" minValue="1300000" maxValue="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x v="0"/>
    <x v="0"/>
    <n v="4200000"/>
  </r>
  <r>
    <x v="1"/>
    <x v="1"/>
    <n v="1900000"/>
  </r>
  <r>
    <x v="2"/>
    <x v="1"/>
    <n v="1300000"/>
  </r>
  <r>
    <x v="3"/>
    <x v="1"/>
    <n v="1400000"/>
  </r>
  <r>
    <x v="4"/>
    <x v="2"/>
    <n v="2300000"/>
  </r>
  <r>
    <x v="5"/>
    <x v="0"/>
    <n v="2000000"/>
  </r>
  <r>
    <x v="2"/>
    <x v="3"/>
    <n v="2300000"/>
  </r>
  <r>
    <x v="2"/>
    <x v="0"/>
    <n v="1440000"/>
  </r>
  <r>
    <x v="2"/>
    <x v="2"/>
    <n v="1540000"/>
  </r>
  <r>
    <x v="2"/>
    <x v="1"/>
    <n v="2100000"/>
  </r>
  <r>
    <x v="2"/>
    <x v="1"/>
    <n v="1580000"/>
  </r>
  <r>
    <x v="0"/>
    <x v="0"/>
    <n v="5000000"/>
  </r>
  <r>
    <x v="5"/>
    <x v="4"/>
    <n v="2600000"/>
  </r>
  <r>
    <x v="3"/>
    <x v="0"/>
    <n v="2200000"/>
  </r>
  <r>
    <x v="3"/>
    <x v="1"/>
    <n v="1600000"/>
  </r>
  <r>
    <x v="5"/>
    <x v="0"/>
    <n v="1750000"/>
  </r>
  <r>
    <x v="2"/>
    <x v="0"/>
    <n v="1980000"/>
  </r>
  <r>
    <x v="5"/>
    <x v="2"/>
    <n v="2300000"/>
  </r>
  <r>
    <x v="5"/>
    <x v="0"/>
    <n v="1320000"/>
  </r>
  <r>
    <x v="3"/>
    <x v="1"/>
    <n v="2200000"/>
  </r>
  <r>
    <x v="6"/>
    <x v="0"/>
    <n v="1460000"/>
  </r>
  <r>
    <x v="2"/>
    <x v="3"/>
    <n v="1350000"/>
  </r>
  <r>
    <x v="2"/>
    <x v="0"/>
    <n v="2656000"/>
  </r>
  <r>
    <x v="2"/>
    <x v="0"/>
    <n v="1450000"/>
  </r>
  <r>
    <x v="2"/>
    <x v="1"/>
    <n v="2400000"/>
  </r>
  <r>
    <x v="4"/>
    <x v="3"/>
    <n v="2200000"/>
  </r>
  <r>
    <x v="1"/>
    <x v="3"/>
    <n v="2400000"/>
  </r>
  <r>
    <x v="7"/>
    <x v="5"/>
    <n v="1800000"/>
  </r>
  <r>
    <x v="2"/>
    <x v="0"/>
    <n v="2190000"/>
  </r>
  <r>
    <x v="4"/>
    <x v="2"/>
    <n v="1780000"/>
  </r>
  <r>
    <x v="4"/>
    <x v="5"/>
    <n v="4500000"/>
  </r>
  <r>
    <x v="8"/>
    <x v="2"/>
    <n v="1870000"/>
  </r>
  <r>
    <x v="8"/>
    <x v="5"/>
    <n v="1900000"/>
  </r>
  <r>
    <x v="7"/>
    <x v="2"/>
    <n v="3320000"/>
  </r>
  <r>
    <x v="6"/>
    <x v="1"/>
    <n v="1400000"/>
  </r>
  <r>
    <x v="2"/>
    <x v="5"/>
    <n v="1995000"/>
  </r>
  <r>
    <x v="2"/>
    <x v="1"/>
    <n v="2340000"/>
  </r>
  <r>
    <x v="4"/>
    <x v="5"/>
    <n v="1870000"/>
  </r>
  <r>
    <x v="0"/>
    <x v="1"/>
    <n v="3420000"/>
  </r>
  <r>
    <x v="5"/>
    <x v="5"/>
    <n v="3800000"/>
  </r>
  <r>
    <x v="0"/>
    <x v="0"/>
    <n v="4200000"/>
  </r>
  <r>
    <x v="1"/>
    <x v="1"/>
    <n v="1900000"/>
  </r>
  <r>
    <x v="2"/>
    <x v="1"/>
    <n v="13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BDF25B-686E-4AC8-824A-421B46CEF1BD}" name="PivotTable29" cacheId="26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multipleFieldFilters="0">
  <location ref="E28:G52" firstHeaderRow="1" firstDataRow="1" firstDataCol="2"/>
  <pivotFields count="3">
    <pivotField axis="axisRow" compact="0" outline="0" subtotalTop="0" showAll="0" defaultSubtotal="0">
      <items count="9">
        <item x="1"/>
        <item x="2"/>
        <item x="4"/>
        <item x="8"/>
        <item x="0"/>
        <item x="5"/>
        <item x="3"/>
        <item x="7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7">
        <item m="1" x="6"/>
        <item x="2"/>
        <item x="3"/>
        <item x="0"/>
        <item x="1"/>
        <item x="5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72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24">
    <i>
      <x v="1"/>
      <x v="1"/>
    </i>
    <i r="1">
      <x v="2"/>
    </i>
    <i r="1">
      <x v="3"/>
    </i>
    <i r="1">
      <x v="5"/>
    </i>
    <i r="1">
      <x v="7"/>
    </i>
    <i>
      <x v="2"/>
      <x/>
    </i>
    <i r="1">
      <x v="1"/>
    </i>
    <i r="1">
      <x v="2"/>
    </i>
    <i>
      <x v="3"/>
      <x v="1"/>
    </i>
    <i r="1">
      <x v="4"/>
    </i>
    <i r="1">
      <x v="5"/>
    </i>
    <i r="1">
      <x v="6"/>
    </i>
    <i r="1">
      <x v="8"/>
    </i>
    <i>
      <x v="4"/>
      <x/>
    </i>
    <i r="1">
      <x v="1"/>
    </i>
    <i r="1">
      <x v="4"/>
    </i>
    <i r="1">
      <x v="6"/>
    </i>
    <i r="1">
      <x v="8"/>
    </i>
    <i>
      <x v="5"/>
      <x v="1"/>
    </i>
    <i r="1">
      <x v="2"/>
    </i>
    <i r="1">
      <x v="3"/>
    </i>
    <i r="1">
      <x v="5"/>
    </i>
    <i r="1">
      <x v="7"/>
    </i>
    <i>
      <x v="6"/>
      <x v="5"/>
    </i>
  </rowItems>
  <colItems count="1">
    <i/>
  </colItems>
  <dataFields count="1">
    <dataField name="Összeg / Ár" fld="2" baseField="0" baseItem="0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A17107-AE8B-4069-8D99-EA67B6D8D43E}" name="PivotTable28" cacheId="26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multipleFieldFilters="0">
  <location ref="E2:G26" firstHeaderRow="1" firstDataRow="1" firstDataCol="2"/>
  <pivotFields count="3">
    <pivotField axis="axisRow" compact="0" outline="0" subtotalTop="0" showAll="0" defaultSubtotal="0">
      <items count="9">
        <item x="1"/>
        <item x="2"/>
        <item x="4"/>
        <item x="8"/>
        <item x="0"/>
        <item x="5"/>
        <item x="3"/>
        <item x="7"/>
        <item x="6"/>
      </items>
    </pivotField>
    <pivotField axis="axisRow" compact="0" outline="0" subtotalTop="0" showAll="0" defaultSubtotal="0">
      <items count="7">
        <item m="1" x="6"/>
        <item x="2"/>
        <item x="3"/>
        <item x="0"/>
        <item x="1"/>
        <item x="5"/>
        <item x="4"/>
      </items>
    </pivotField>
    <pivotField dataField="1" compact="0" numFmtId="172" outline="0" subtotalTop="0" showAll="0" defaultSubtotal="0"/>
  </pivotFields>
  <rowFields count="2">
    <field x="0"/>
    <field x="1"/>
  </rowFields>
  <rowItems count="24">
    <i>
      <x/>
      <x v="2"/>
    </i>
    <i r="1">
      <x v="4"/>
    </i>
    <i>
      <x v="1"/>
      <x v="1"/>
    </i>
    <i r="1">
      <x v="2"/>
    </i>
    <i r="1">
      <x v="3"/>
    </i>
    <i r="1">
      <x v="4"/>
    </i>
    <i r="1">
      <x v="5"/>
    </i>
    <i>
      <x v="2"/>
      <x v="1"/>
    </i>
    <i r="1">
      <x v="2"/>
    </i>
    <i r="1">
      <x v="5"/>
    </i>
    <i>
      <x v="3"/>
      <x v="1"/>
    </i>
    <i r="1">
      <x v="5"/>
    </i>
    <i>
      <x v="4"/>
      <x v="3"/>
    </i>
    <i r="1">
      <x v="4"/>
    </i>
    <i>
      <x v="5"/>
      <x v="1"/>
    </i>
    <i r="1">
      <x v="3"/>
    </i>
    <i r="1">
      <x v="5"/>
    </i>
    <i r="1">
      <x v="6"/>
    </i>
    <i>
      <x v="6"/>
      <x v="3"/>
    </i>
    <i r="1">
      <x v="4"/>
    </i>
    <i>
      <x v="7"/>
      <x v="1"/>
    </i>
    <i r="1">
      <x v="5"/>
    </i>
    <i>
      <x v="8"/>
      <x v="3"/>
    </i>
    <i r="1">
      <x v="4"/>
    </i>
  </rowItems>
  <colItems count="1">
    <i/>
  </colItems>
  <dataFields count="1">
    <dataField name="Összeg / Ár" fld="2" baseField="0" baseItem="0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hu.wikipedia.org/wiki/Alf%C3%B6ld_%C3%A9s_%C3%89szak" TargetMode="External"/><Relationship Id="rId2" Type="http://schemas.openxmlformats.org/officeDocument/2006/relationships/hyperlink" Target="https://hu.wikipedia.org/wiki/Kecskem%C3%A9t" TargetMode="External"/><Relationship Id="rId1" Type="http://schemas.openxmlformats.org/officeDocument/2006/relationships/hyperlink" Target="https://hu.wikipedia.org/wiki/B%C3%A1cs-Kiskun_megye" TargetMode="External"/><Relationship Id="rId5" Type="http://schemas.openxmlformats.org/officeDocument/2006/relationships/drawing" Target="../drawings/drawing16.xml"/><Relationship Id="rId4" Type="http://schemas.openxmlformats.org/officeDocument/2006/relationships/hyperlink" Target="https://hu.wikipedia.org/wiki/D%C3%A9l-Alf%C3%B6ld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soft.hu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B1:N14"/>
  <sheetViews>
    <sheetView showGridLines="0" tabSelected="1" workbookViewId="0">
      <selection activeCell="E22" sqref="E22"/>
    </sheetView>
  </sheetViews>
  <sheetFormatPr defaultColWidth="9.109375" defaultRowHeight="14.4"/>
  <cols>
    <col min="1" max="1" width="3.44140625" style="1" customWidth="1"/>
    <col min="2" max="2" width="16" style="1" customWidth="1"/>
    <col min="3" max="3" width="13.33203125" style="1" customWidth="1"/>
    <col min="4" max="4" width="12.6640625" style="1" customWidth="1"/>
    <col min="5" max="5" width="12.88671875" style="1" customWidth="1"/>
    <col min="6" max="6" width="12.6640625" style="1" customWidth="1"/>
    <col min="7" max="7" width="8.6640625" style="1" customWidth="1"/>
    <col min="8" max="8" width="13" style="1" customWidth="1"/>
    <col min="9" max="9" width="10.6640625" style="1" customWidth="1"/>
    <col min="10" max="10" width="3.44140625" style="1" customWidth="1"/>
    <col min="11" max="16384" width="9.109375" style="1"/>
  </cols>
  <sheetData>
    <row r="1" spans="2:14" ht="18.600000000000001" thickBot="1">
      <c r="B1" s="2" t="s">
        <v>0</v>
      </c>
    </row>
    <row r="2" spans="2:14" ht="15.6">
      <c r="B2" s="3"/>
      <c r="C2" s="4"/>
      <c r="D2" s="286" t="s">
        <v>1</v>
      </c>
      <c r="E2" s="287"/>
      <c r="F2" s="288" t="s">
        <v>2</v>
      </c>
      <c r="G2" s="289"/>
      <c r="H2" s="290" t="s">
        <v>3</v>
      </c>
      <c r="I2" s="291"/>
    </row>
    <row r="3" spans="2:14" ht="28.5" customHeight="1" thickBot="1">
      <c r="B3" s="5" t="s">
        <v>4</v>
      </c>
      <c r="C3" s="6" t="s">
        <v>5</v>
      </c>
      <c r="D3" s="7" t="s">
        <v>6</v>
      </c>
      <c r="E3" s="8" t="s">
        <v>7</v>
      </c>
      <c r="F3" s="9" t="s">
        <v>8</v>
      </c>
      <c r="G3" s="10" t="s">
        <v>9</v>
      </c>
      <c r="H3" s="11" t="s">
        <v>10</v>
      </c>
      <c r="I3" s="12" t="s">
        <v>11</v>
      </c>
    </row>
    <row r="4" spans="2:14">
      <c r="B4" s="13" t="s">
        <v>12</v>
      </c>
      <c r="C4" s="14" t="s">
        <v>13</v>
      </c>
      <c r="D4" s="15">
        <v>3602000</v>
      </c>
      <c r="E4" s="16">
        <f t="shared" ref="E4:E13" si="0">D4/$D$14</f>
        <v>8.0882022724210717E-2</v>
      </c>
      <c r="F4" s="17">
        <v>955000</v>
      </c>
      <c r="G4" s="18">
        <f t="shared" ref="G4:G13" si="1">F4/$F$14</f>
        <v>9.0128350320875808E-2</v>
      </c>
      <c r="H4" s="19">
        <v>245</v>
      </c>
      <c r="I4" s="20">
        <v>65</v>
      </c>
      <c r="J4" s="21"/>
    </row>
    <row r="5" spans="2:14">
      <c r="B5" s="22" t="s">
        <v>14</v>
      </c>
      <c r="C5" s="23" t="s">
        <v>13</v>
      </c>
      <c r="D5" s="24">
        <v>4674000</v>
      </c>
      <c r="E5" s="25">
        <f t="shared" si="0"/>
        <v>0.1049535186599003</v>
      </c>
      <c r="F5" s="26">
        <v>336000</v>
      </c>
      <c r="G5" s="27">
        <f t="shared" si="1"/>
        <v>3.1710079275198186E-2</v>
      </c>
      <c r="H5" s="28">
        <v>222</v>
      </c>
      <c r="I5" s="29">
        <v>16</v>
      </c>
    </row>
    <row r="6" spans="2:14">
      <c r="B6" s="22" t="s">
        <v>15</v>
      </c>
      <c r="C6" s="23" t="s">
        <v>13</v>
      </c>
      <c r="D6" s="24">
        <v>2483000</v>
      </c>
      <c r="E6" s="25">
        <f t="shared" si="0"/>
        <v>5.5755153365967577E-2</v>
      </c>
      <c r="F6" s="26">
        <v>1536000</v>
      </c>
      <c r="G6" s="27">
        <f t="shared" si="1"/>
        <v>0.14496036240090601</v>
      </c>
      <c r="H6" s="28">
        <v>202</v>
      </c>
      <c r="I6" s="29">
        <v>125</v>
      </c>
    </row>
    <row r="7" spans="2:14">
      <c r="B7" s="22" t="s">
        <v>16</v>
      </c>
      <c r="C7" s="23" t="s">
        <v>17</v>
      </c>
      <c r="D7" s="24">
        <v>12180000</v>
      </c>
      <c r="E7" s="25">
        <f t="shared" si="0"/>
        <v>0.27349889971707009</v>
      </c>
      <c r="F7" s="26">
        <v>2408000</v>
      </c>
      <c r="G7" s="27">
        <f t="shared" si="1"/>
        <v>0.22725556813892034</v>
      </c>
      <c r="H7" s="28">
        <v>177</v>
      </c>
      <c r="I7" s="29">
        <v>35</v>
      </c>
    </row>
    <row r="8" spans="2:14">
      <c r="B8" s="22" t="s">
        <v>16</v>
      </c>
      <c r="C8" s="23" t="s">
        <v>18</v>
      </c>
      <c r="D8" s="24">
        <v>6355000</v>
      </c>
      <c r="E8" s="25">
        <f t="shared" si="0"/>
        <v>0.14269995958144338</v>
      </c>
      <c r="F8" s="26">
        <v>1230000</v>
      </c>
      <c r="G8" s="27">
        <f t="shared" si="1"/>
        <v>0.1160815402038505</v>
      </c>
      <c r="H8" s="28">
        <v>186</v>
      </c>
      <c r="I8" s="29">
        <v>36</v>
      </c>
    </row>
    <row r="9" spans="2:14">
      <c r="B9" s="22" t="s">
        <v>16</v>
      </c>
      <c r="C9" s="23" t="s">
        <v>19</v>
      </c>
      <c r="D9" s="24">
        <v>3582000</v>
      </c>
      <c r="E9" s="25">
        <f t="shared" si="0"/>
        <v>8.0432927650783664E-2</v>
      </c>
      <c r="F9" s="26">
        <v>-716000</v>
      </c>
      <c r="G9" s="27">
        <f t="shared" si="1"/>
        <v>-6.7572668931672325E-2</v>
      </c>
      <c r="H9" s="28">
        <v>125</v>
      </c>
      <c r="I9" s="29">
        <v>-25</v>
      </c>
    </row>
    <row r="10" spans="2:14">
      <c r="B10" s="22" t="s">
        <v>16</v>
      </c>
      <c r="C10" s="23" t="s">
        <v>20</v>
      </c>
      <c r="D10" s="24">
        <v>3221000</v>
      </c>
      <c r="E10" s="25">
        <f t="shared" si="0"/>
        <v>7.2326761575425516E-2</v>
      </c>
      <c r="F10" s="26">
        <v>1856000</v>
      </c>
      <c r="G10" s="27">
        <f t="shared" si="1"/>
        <v>0.17516043790109476</v>
      </c>
      <c r="H10" s="28">
        <v>590</v>
      </c>
      <c r="I10" s="29">
        <v>340</v>
      </c>
    </row>
    <row r="11" spans="2:14">
      <c r="B11" s="22" t="s">
        <v>16</v>
      </c>
      <c r="C11" s="23" t="s">
        <v>21</v>
      </c>
      <c r="D11" s="24">
        <v>2846000</v>
      </c>
      <c r="E11" s="25">
        <f t="shared" si="0"/>
        <v>6.3906228948668431E-2</v>
      </c>
      <c r="F11" s="26">
        <v>1436000</v>
      </c>
      <c r="G11" s="27">
        <f t="shared" si="1"/>
        <v>0.13552283880709701</v>
      </c>
      <c r="H11" s="28">
        <v>555</v>
      </c>
      <c r="I11" s="29">
        <v>280</v>
      </c>
      <c r="N11" s="1" t="s">
        <v>22</v>
      </c>
    </row>
    <row r="12" spans="2:14">
      <c r="B12" s="22" t="s">
        <v>16</v>
      </c>
      <c r="C12" s="23" t="s">
        <v>23</v>
      </c>
      <c r="D12" s="24">
        <v>2799000</v>
      </c>
      <c r="E12" s="25">
        <f t="shared" si="0"/>
        <v>6.2850855526114885E-2</v>
      </c>
      <c r="F12" s="26">
        <v>1088000</v>
      </c>
      <c r="G12" s="27">
        <f t="shared" si="1"/>
        <v>0.10268025670064175</v>
      </c>
      <c r="H12" s="28">
        <v>450</v>
      </c>
      <c r="I12" s="29">
        <v>175</v>
      </c>
    </row>
    <row r="13" spans="2:14" ht="15" thickBot="1">
      <c r="B13" s="30" t="s">
        <v>16</v>
      </c>
      <c r="C13" s="31" t="s">
        <v>24</v>
      </c>
      <c r="D13" s="32">
        <v>2792000</v>
      </c>
      <c r="E13" s="33">
        <f t="shared" si="0"/>
        <v>6.2693672250415416E-2</v>
      </c>
      <c r="F13" s="34">
        <v>467000</v>
      </c>
      <c r="G13" s="35">
        <f t="shared" si="1"/>
        <v>4.4073235183087957E-2</v>
      </c>
      <c r="H13" s="36">
        <v>448.42207883211677</v>
      </c>
      <c r="I13" s="37">
        <v>75</v>
      </c>
    </row>
    <row r="14" spans="2:14" ht="16.2" thickBot="1">
      <c r="B14" s="38" t="s">
        <v>25</v>
      </c>
      <c r="C14" s="39"/>
      <c r="D14" s="40">
        <f>SUM(D4:D13)</f>
        <v>44534000</v>
      </c>
      <c r="E14" s="40"/>
      <c r="F14" s="40">
        <f>SUM(F4:F13)</f>
        <v>10596000</v>
      </c>
      <c r="G14" s="41"/>
      <c r="H14" s="42">
        <v>271.72236927122623</v>
      </c>
      <c r="I14" s="43">
        <v>52.52599274261717</v>
      </c>
    </row>
  </sheetData>
  <mergeCells count="3">
    <mergeCell ref="D2:E2"/>
    <mergeCell ref="F2:G2"/>
    <mergeCell ref="H2:I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F0BC-5BB1-4EB6-93D3-95DE08766C43}">
  <sheetPr>
    <tabColor theme="8" tint="0.59999389629810485"/>
  </sheetPr>
  <dimension ref="B2:S25"/>
  <sheetViews>
    <sheetView workbookViewId="0">
      <selection activeCell="G7" sqref="G7"/>
    </sheetView>
  </sheetViews>
  <sheetFormatPr defaultRowHeight="14.4"/>
  <cols>
    <col min="1" max="1" width="2.33203125" customWidth="1"/>
    <col min="2" max="2" width="18.88671875" customWidth="1"/>
    <col min="3" max="8" width="8.88671875" customWidth="1"/>
    <col min="9" max="9" width="22.44140625" customWidth="1"/>
    <col min="10" max="10" width="4.33203125" customWidth="1"/>
  </cols>
  <sheetData>
    <row r="2" spans="2:19">
      <c r="K2" s="297"/>
      <c r="L2" s="297"/>
      <c r="M2" s="297"/>
      <c r="N2" s="297"/>
      <c r="O2" s="297"/>
      <c r="P2" s="297"/>
      <c r="Q2" s="297"/>
      <c r="R2" s="297"/>
      <c r="S2" s="297"/>
    </row>
    <row r="3" spans="2:19">
      <c r="B3" s="269" t="s">
        <v>197</v>
      </c>
      <c r="C3" s="270" t="s">
        <v>56</v>
      </c>
      <c r="D3" s="270" t="s">
        <v>57</v>
      </c>
      <c r="E3" s="270" t="s">
        <v>58</v>
      </c>
      <c r="F3" s="270" t="s">
        <v>59</v>
      </c>
      <c r="G3" s="270" t="s">
        <v>60</v>
      </c>
      <c r="H3" s="271" t="s">
        <v>61</v>
      </c>
      <c r="K3" s="297"/>
      <c r="L3" s="297"/>
      <c r="M3" s="297"/>
      <c r="N3" s="297"/>
      <c r="O3" s="297"/>
      <c r="P3" s="297"/>
      <c r="Q3" s="297"/>
      <c r="R3" s="297"/>
      <c r="S3" s="297"/>
    </row>
    <row r="4" spans="2:19">
      <c r="B4" s="272" t="s">
        <v>198</v>
      </c>
      <c r="C4" s="273">
        <v>87</v>
      </c>
      <c r="D4" s="273">
        <v>92</v>
      </c>
      <c r="E4" s="273">
        <v>101</v>
      </c>
      <c r="F4" s="273">
        <v>121</v>
      </c>
      <c r="G4" s="273">
        <v>89</v>
      </c>
      <c r="H4" s="274">
        <v>88</v>
      </c>
      <c r="K4" s="297"/>
      <c r="L4" s="297"/>
      <c r="M4" s="297"/>
      <c r="N4" s="297"/>
      <c r="O4" s="297"/>
      <c r="P4" s="297"/>
      <c r="Q4" s="297"/>
      <c r="R4" s="297"/>
      <c r="S4" s="297"/>
    </row>
    <row r="5" spans="2:19">
      <c r="B5" s="275" t="s">
        <v>199</v>
      </c>
      <c r="C5" s="276">
        <v>67</v>
      </c>
      <c r="D5" s="276">
        <v>66</v>
      </c>
      <c r="E5" s="276">
        <v>73</v>
      </c>
      <c r="F5" s="276">
        <v>59</v>
      </c>
      <c r="G5" s="276">
        <v>54</v>
      </c>
      <c r="H5" s="277">
        <v>61</v>
      </c>
      <c r="K5" s="297"/>
      <c r="L5" s="297"/>
      <c r="M5" s="297"/>
      <c r="N5" s="297"/>
      <c r="O5" s="297"/>
      <c r="P5" s="297"/>
      <c r="Q5" s="297"/>
      <c r="R5" s="297"/>
      <c r="S5" s="297"/>
    </row>
    <row r="6" spans="2:19">
      <c r="B6" s="272" t="s">
        <v>200</v>
      </c>
      <c r="C6" s="273">
        <v>92</v>
      </c>
      <c r="D6" s="273">
        <v>101</v>
      </c>
      <c r="E6" s="273">
        <v>114</v>
      </c>
      <c r="F6" s="273">
        <v>125</v>
      </c>
      <c r="G6" s="273">
        <v>109</v>
      </c>
      <c r="H6" s="274">
        <v>111</v>
      </c>
      <c r="K6" s="297"/>
      <c r="L6" s="297"/>
      <c r="M6" s="297"/>
      <c r="N6" s="297"/>
      <c r="O6" s="297"/>
      <c r="P6" s="297"/>
      <c r="Q6" s="297"/>
      <c r="R6" s="297"/>
      <c r="S6" s="297"/>
    </row>
    <row r="7" spans="2:19">
      <c r="B7" s="275" t="s">
        <v>201</v>
      </c>
      <c r="C7" s="276">
        <v>76</v>
      </c>
      <c r="D7" s="276">
        <v>71</v>
      </c>
      <c r="E7" s="276">
        <v>65</v>
      </c>
      <c r="F7" s="276">
        <v>73</v>
      </c>
      <c r="G7" s="276">
        <v>65</v>
      </c>
      <c r="H7" s="277">
        <v>51</v>
      </c>
      <c r="K7" s="297"/>
      <c r="L7" s="297"/>
      <c r="M7" s="297"/>
      <c r="N7" s="297"/>
      <c r="O7" s="297"/>
      <c r="P7" s="297"/>
      <c r="Q7" s="297"/>
      <c r="R7" s="297"/>
      <c r="S7" s="297"/>
    </row>
    <row r="8" spans="2:19">
      <c r="B8" s="272" t="s">
        <v>202</v>
      </c>
      <c r="C8" s="273">
        <v>12</v>
      </c>
      <c r="D8" s="273">
        <v>15</v>
      </c>
      <c r="E8" s="273">
        <v>18</v>
      </c>
      <c r="F8" s="273">
        <v>26</v>
      </c>
      <c r="G8" s="273">
        <v>13</v>
      </c>
      <c r="H8" s="274">
        <v>12</v>
      </c>
      <c r="K8" s="297"/>
      <c r="L8" s="297"/>
      <c r="M8" s="297"/>
      <c r="N8" s="297"/>
      <c r="O8" s="297"/>
      <c r="P8" s="297"/>
      <c r="Q8" s="297"/>
      <c r="R8" s="297"/>
      <c r="S8" s="297"/>
    </row>
    <row r="9" spans="2:19">
      <c r="B9" s="268" t="s">
        <v>203</v>
      </c>
      <c r="C9" s="278">
        <v>44</v>
      </c>
      <c r="D9" s="278">
        <v>46</v>
      </c>
      <c r="E9" s="278">
        <v>48</v>
      </c>
      <c r="F9" s="278">
        <v>44</v>
      </c>
      <c r="G9" s="278">
        <v>42</v>
      </c>
      <c r="H9" s="279">
        <v>41</v>
      </c>
      <c r="K9" s="297"/>
      <c r="L9" s="297"/>
      <c r="M9" s="297"/>
      <c r="N9" s="297"/>
      <c r="O9" s="297"/>
      <c r="P9" s="297"/>
      <c r="Q9" s="297"/>
      <c r="R9" s="297"/>
      <c r="S9" s="297"/>
    </row>
    <row r="10" spans="2:19">
      <c r="K10" s="297"/>
      <c r="L10" s="297"/>
      <c r="M10" s="297"/>
      <c r="N10" s="297"/>
      <c r="O10" s="297"/>
      <c r="P10" s="297"/>
      <c r="Q10" s="297"/>
      <c r="R10" s="297"/>
      <c r="S10" s="297"/>
    </row>
    <row r="11" spans="2:19">
      <c r="G11" s="137"/>
      <c r="K11" s="297"/>
      <c r="L11" s="297"/>
      <c r="M11" s="297"/>
      <c r="N11" s="297"/>
      <c r="O11" s="297"/>
      <c r="P11" s="297"/>
      <c r="Q11" s="297"/>
      <c r="R11" s="297"/>
      <c r="S11" s="297"/>
    </row>
    <row r="12" spans="2:19">
      <c r="K12" s="297"/>
      <c r="L12" s="297"/>
      <c r="M12" s="297"/>
      <c r="N12" s="297"/>
      <c r="O12" s="297"/>
      <c r="P12" s="297"/>
      <c r="Q12" s="297"/>
      <c r="R12" s="297"/>
      <c r="S12" s="297"/>
    </row>
    <row r="13" spans="2:19">
      <c r="B13" s="138" t="s">
        <v>197</v>
      </c>
      <c r="C13" s="139" t="s">
        <v>56</v>
      </c>
      <c r="D13" s="139" t="s">
        <v>57</v>
      </c>
      <c r="E13" s="139" t="s">
        <v>58</v>
      </c>
      <c r="F13" s="139" t="s">
        <v>59</v>
      </c>
      <c r="G13" s="139" t="s">
        <v>60</v>
      </c>
      <c r="H13" s="139" t="s">
        <v>61</v>
      </c>
      <c r="I13" s="140" t="s">
        <v>204</v>
      </c>
    </row>
    <row r="14" spans="2:19">
      <c r="B14" s="141" t="s">
        <v>198</v>
      </c>
      <c r="C14" s="142">
        <v>87</v>
      </c>
      <c r="D14" s="142">
        <v>92</v>
      </c>
      <c r="E14" s="142">
        <v>101</v>
      </c>
      <c r="F14" s="142">
        <v>121</v>
      </c>
      <c r="G14" s="142">
        <v>89</v>
      </c>
      <c r="H14" s="142">
        <v>88</v>
      </c>
      <c r="I14" s="298"/>
    </row>
    <row r="15" spans="2:19">
      <c r="B15" s="143" t="s">
        <v>205</v>
      </c>
      <c r="C15" s="144">
        <v>4.2999999999999997E-2</v>
      </c>
      <c r="D15" s="145"/>
      <c r="E15" s="146"/>
      <c r="F15" s="146"/>
      <c r="G15" s="146"/>
      <c r="H15" s="146"/>
      <c r="I15" s="298"/>
    </row>
    <row r="16" spans="2:19">
      <c r="B16" s="147" t="s">
        <v>199</v>
      </c>
      <c r="C16" s="148">
        <v>67</v>
      </c>
      <c r="D16" s="148">
        <v>66</v>
      </c>
      <c r="E16" s="148">
        <v>73</v>
      </c>
      <c r="F16" s="148">
        <v>59</v>
      </c>
      <c r="G16" s="148">
        <v>54</v>
      </c>
      <c r="H16" s="148">
        <v>61</v>
      </c>
      <c r="I16" s="296"/>
    </row>
    <row r="17" spans="2:9">
      <c r="B17" s="149" t="s">
        <v>205</v>
      </c>
      <c r="C17" s="150">
        <v>2.1999999999999999E-2</v>
      </c>
      <c r="D17" s="151"/>
      <c r="E17" s="151"/>
      <c r="F17" s="151"/>
      <c r="G17" s="151"/>
      <c r="H17" s="151"/>
      <c r="I17" s="296"/>
    </row>
    <row r="18" spans="2:9">
      <c r="B18" s="141" t="s">
        <v>200</v>
      </c>
      <c r="C18" s="142">
        <v>92</v>
      </c>
      <c r="D18" s="142">
        <v>101</v>
      </c>
      <c r="E18" s="142">
        <v>114</v>
      </c>
      <c r="F18" s="142">
        <v>125</v>
      </c>
      <c r="G18" s="142">
        <v>109</v>
      </c>
      <c r="H18" s="142">
        <v>111</v>
      </c>
      <c r="I18" s="298"/>
    </row>
    <row r="19" spans="2:9">
      <c r="B19" s="143" t="s">
        <v>205</v>
      </c>
      <c r="C19" s="144">
        <v>0.111</v>
      </c>
      <c r="D19" s="146"/>
      <c r="E19" s="146"/>
      <c r="F19" s="146"/>
      <c r="G19" s="146"/>
      <c r="H19" s="146"/>
      <c r="I19" s="298"/>
    </row>
    <row r="20" spans="2:9">
      <c r="B20" s="147" t="s">
        <v>201</v>
      </c>
      <c r="C20" s="148">
        <v>76</v>
      </c>
      <c r="D20" s="148">
        <v>71</v>
      </c>
      <c r="E20" s="148">
        <v>65</v>
      </c>
      <c r="F20" s="148">
        <v>73</v>
      </c>
      <c r="G20" s="148">
        <v>65</v>
      </c>
      <c r="H20" s="148">
        <v>51</v>
      </c>
      <c r="I20" s="296"/>
    </row>
    <row r="21" spans="2:9">
      <c r="B21" s="149" t="s">
        <v>205</v>
      </c>
      <c r="C21" s="150">
        <v>-4.2000000000000003E-2</v>
      </c>
      <c r="D21" s="151"/>
      <c r="E21" s="151"/>
      <c r="F21" s="151"/>
      <c r="G21" s="151"/>
      <c r="H21" s="151"/>
      <c r="I21" s="296"/>
    </row>
    <row r="22" spans="2:9">
      <c r="B22" s="141" t="s">
        <v>202</v>
      </c>
      <c r="C22" s="142">
        <v>12</v>
      </c>
      <c r="D22" s="142">
        <v>15</v>
      </c>
      <c r="E22" s="142">
        <v>18</v>
      </c>
      <c r="F22" s="142">
        <v>26</v>
      </c>
      <c r="G22" s="142">
        <v>13</v>
      </c>
      <c r="H22" s="142">
        <v>12</v>
      </c>
      <c r="I22" s="298"/>
    </row>
    <row r="23" spans="2:9">
      <c r="B23" s="143" t="s">
        <v>205</v>
      </c>
      <c r="C23" s="144">
        <v>0.18</v>
      </c>
      <c r="D23" s="146"/>
      <c r="E23" s="146"/>
      <c r="F23" s="146"/>
      <c r="G23" s="146"/>
      <c r="H23" s="146"/>
      <c r="I23" s="298"/>
    </row>
    <row r="24" spans="2:9">
      <c r="B24" s="147" t="s">
        <v>203</v>
      </c>
      <c r="C24" s="148">
        <v>44</v>
      </c>
      <c r="D24" s="148">
        <v>46</v>
      </c>
      <c r="E24" s="148">
        <v>48</v>
      </c>
      <c r="F24" s="148">
        <v>44</v>
      </c>
      <c r="G24" s="148">
        <v>42</v>
      </c>
      <c r="H24" s="148">
        <v>41</v>
      </c>
      <c r="I24" s="296"/>
    </row>
    <row r="25" spans="2:9">
      <c r="B25" s="149" t="s">
        <v>205</v>
      </c>
      <c r="C25" s="150">
        <v>4.8000000000000001E-2</v>
      </c>
      <c r="D25" s="151"/>
      <c r="E25" s="151"/>
      <c r="F25" s="151"/>
      <c r="G25" s="151"/>
      <c r="H25" s="151"/>
      <c r="I25" s="296"/>
    </row>
  </sheetData>
  <mergeCells count="7">
    <mergeCell ref="I24:I25"/>
    <mergeCell ref="K2:S12"/>
    <mergeCell ref="I14:I15"/>
    <mergeCell ref="I16:I17"/>
    <mergeCell ref="I18:I19"/>
    <mergeCell ref="I20:I21"/>
    <mergeCell ref="I22:I2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F952-487B-47B2-AFEC-0AD23AAE9970}">
  <sheetPr>
    <tabColor rgb="FFFFC000"/>
  </sheetPr>
  <dimension ref="A2:E45"/>
  <sheetViews>
    <sheetView showGridLines="0" zoomScale="85" zoomScaleNormal="85" workbookViewId="0">
      <selection activeCell="H9" sqref="H9"/>
    </sheetView>
  </sheetViews>
  <sheetFormatPr defaultColWidth="12.6640625" defaultRowHeight="13.2"/>
  <cols>
    <col min="1" max="1" width="22.6640625" style="153" customWidth="1"/>
    <col min="2" max="16384" width="12.6640625" style="153"/>
  </cols>
  <sheetData>
    <row r="2" spans="1:5">
      <c r="A2" s="173" t="s">
        <v>215</v>
      </c>
      <c r="B2" s="152" t="s">
        <v>144</v>
      </c>
      <c r="C2" s="152" t="s">
        <v>145</v>
      </c>
      <c r="D2" s="152" t="s">
        <v>146</v>
      </c>
      <c r="E2" s="152" t="s">
        <v>169</v>
      </c>
    </row>
    <row r="3" spans="1:5">
      <c r="A3" s="130" t="s">
        <v>178</v>
      </c>
      <c r="B3" s="155">
        <v>981</v>
      </c>
      <c r="C3" s="155">
        <v>213</v>
      </c>
      <c r="D3" s="155">
        <v>688</v>
      </c>
      <c r="E3" s="156">
        <f t="shared" ref="E3:E12" si="0">SUM(B3:D3)</f>
        <v>1882</v>
      </c>
    </row>
    <row r="4" spans="1:5">
      <c r="A4" s="130" t="s">
        <v>179</v>
      </c>
      <c r="B4" s="155">
        <v>680</v>
      </c>
      <c r="C4" s="155">
        <v>454</v>
      </c>
      <c r="D4" s="155">
        <v>564</v>
      </c>
      <c r="E4" s="156">
        <f t="shared" si="0"/>
        <v>1698</v>
      </c>
    </row>
    <row r="5" spans="1:5">
      <c r="A5" s="130" t="s">
        <v>180</v>
      </c>
      <c r="B5" s="155">
        <v>854</v>
      </c>
      <c r="C5" s="155">
        <v>500</v>
      </c>
      <c r="D5" s="155">
        <v>380</v>
      </c>
      <c r="E5" s="156">
        <f t="shared" si="0"/>
        <v>1734</v>
      </c>
    </row>
    <row r="6" spans="1:5">
      <c r="A6" s="130" t="s">
        <v>181</v>
      </c>
      <c r="B6" s="155">
        <v>639</v>
      </c>
      <c r="C6" s="155">
        <v>778</v>
      </c>
      <c r="D6" s="155">
        <v>810</v>
      </c>
      <c r="E6" s="156">
        <f t="shared" si="0"/>
        <v>2227</v>
      </c>
    </row>
    <row r="7" spans="1:5">
      <c r="A7" s="130" t="s">
        <v>182</v>
      </c>
      <c r="B7" s="155">
        <v>269</v>
      </c>
      <c r="C7" s="155">
        <v>604</v>
      </c>
      <c r="D7" s="155">
        <v>277</v>
      </c>
      <c r="E7" s="156">
        <f t="shared" si="0"/>
        <v>1150</v>
      </c>
    </row>
    <row r="8" spans="1:5">
      <c r="A8" s="130" t="s">
        <v>183</v>
      </c>
      <c r="B8" s="155">
        <v>387</v>
      </c>
      <c r="C8" s="155">
        <v>895</v>
      </c>
      <c r="D8" s="155">
        <v>948</v>
      </c>
      <c r="E8" s="156">
        <f t="shared" si="0"/>
        <v>2230</v>
      </c>
    </row>
    <row r="9" spans="1:5">
      <c r="A9" s="154" t="s">
        <v>212</v>
      </c>
      <c r="B9" s="155">
        <v>775</v>
      </c>
      <c r="C9" s="155">
        <v>152</v>
      </c>
      <c r="D9" s="155">
        <v>706</v>
      </c>
      <c r="E9" s="156">
        <f t="shared" si="0"/>
        <v>1633</v>
      </c>
    </row>
    <row r="10" spans="1:5">
      <c r="A10" s="154" t="s">
        <v>213</v>
      </c>
      <c r="B10" s="155">
        <v>754</v>
      </c>
      <c r="C10" s="155">
        <v>841</v>
      </c>
      <c r="D10" s="155">
        <v>107</v>
      </c>
      <c r="E10" s="156">
        <f t="shared" si="0"/>
        <v>1702</v>
      </c>
    </row>
    <row r="11" spans="1:5">
      <c r="A11" s="154" t="s">
        <v>214</v>
      </c>
      <c r="B11" s="155">
        <v>308</v>
      </c>
      <c r="C11" s="155">
        <v>926</v>
      </c>
      <c r="D11" s="155">
        <v>764</v>
      </c>
      <c r="E11" s="156">
        <f t="shared" si="0"/>
        <v>1998</v>
      </c>
    </row>
    <row r="12" spans="1:5" ht="13.8" thickBot="1">
      <c r="A12" s="157" t="s">
        <v>41</v>
      </c>
      <c r="B12" s="158">
        <f>SUM(B3:B11)</f>
        <v>5647</v>
      </c>
      <c r="C12" s="158">
        <f>SUM(C3:C11)</f>
        <v>5363</v>
      </c>
      <c r="D12" s="158">
        <f>SUM(D3:D11)</f>
        <v>5244</v>
      </c>
      <c r="E12" s="158">
        <f t="shared" si="0"/>
        <v>16254</v>
      </c>
    </row>
    <row r="13" spans="1:5" ht="13.8" thickTop="1"/>
    <row r="39" spans="1:2">
      <c r="A39" s="154"/>
      <c r="B39" s="154"/>
    </row>
    <row r="40" spans="1:2">
      <c r="A40" s="154"/>
      <c r="B40" s="154"/>
    </row>
    <row r="41" spans="1:2">
      <c r="A41" s="154"/>
      <c r="B41" s="154"/>
    </row>
    <row r="42" spans="1:2">
      <c r="A42" s="154"/>
      <c r="B42" s="154"/>
    </row>
    <row r="43" spans="1:2">
      <c r="A43" s="154"/>
      <c r="B43" s="154"/>
    </row>
    <row r="44" spans="1:2">
      <c r="A44" s="154"/>
      <c r="B44" s="154"/>
    </row>
    <row r="45" spans="1:2">
      <c r="A45" s="154"/>
      <c r="B45" s="154"/>
    </row>
  </sheetData>
  <printOptions gridLinesSet="0"/>
  <pageMargins left="0.75" right="0.75" top="1" bottom="1" header="0.5" footer="0.5"/>
  <pageSetup orientation="portrait" horizontalDpi="360" verticalDpi="360" r:id="rId1"/>
  <headerFooter alignWithMargins="0">
    <oddHeader>&amp;A</oddHeader>
    <oddFooter>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F19FE-E884-4F5D-BFAE-B85FE639E432}">
  <sheetPr>
    <tabColor rgb="FFFFC000"/>
  </sheetPr>
  <dimension ref="A1:E12"/>
  <sheetViews>
    <sheetView showGridLines="0" workbookViewId="0">
      <selection activeCell="O10" sqref="O10"/>
    </sheetView>
  </sheetViews>
  <sheetFormatPr defaultRowHeight="13.2"/>
  <cols>
    <col min="1" max="1" width="12.6640625" style="159" bestFit="1" customWidth="1"/>
    <col min="2" max="2" width="7" style="159" bestFit="1" customWidth="1"/>
    <col min="3" max="3" width="7.88671875" style="159" bestFit="1" customWidth="1"/>
    <col min="4" max="4" width="7.77734375" style="159" bestFit="1" customWidth="1"/>
    <col min="5" max="5" width="9.5546875" style="159" bestFit="1" customWidth="1"/>
    <col min="6" max="16384" width="8.88671875" style="159"/>
  </cols>
  <sheetData>
    <row r="1" spans="1:5">
      <c r="A1" s="173" t="s">
        <v>215</v>
      </c>
      <c r="B1" s="152" t="s">
        <v>144</v>
      </c>
      <c r="C1" s="152" t="s">
        <v>145</v>
      </c>
      <c r="D1" s="152" t="s">
        <v>146</v>
      </c>
      <c r="E1" s="152" t="s">
        <v>169</v>
      </c>
    </row>
    <row r="2" spans="1:5">
      <c r="A2" s="130" t="s">
        <v>178</v>
      </c>
      <c r="B2" s="155">
        <v>981</v>
      </c>
      <c r="C2" s="155">
        <v>213</v>
      </c>
      <c r="D2" s="155">
        <v>688</v>
      </c>
      <c r="E2" s="156">
        <f t="shared" ref="E2:E11" si="0">SUM(B2:D2)</f>
        <v>1882</v>
      </c>
    </row>
    <row r="3" spans="1:5">
      <c r="A3" s="130" t="s">
        <v>179</v>
      </c>
      <c r="B3" s="155">
        <v>680</v>
      </c>
      <c r="C3" s="155">
        <v>454</v>
      </c>
      <c r="D3" s="155">
        <v>564</v>
      </c>
      <c r="E3" s="156">
        <f t="shared" si="0"/>
        <v>1698</v>
      </c>
    </row>
    <row r="4" spans="1:5">
      <c r="A4" s="130" t="s">
        <v>180</v>
      </c>
      <c r="B4" s="155">
        <v>854</v>
      </c>
      <c r="C4" s="155">
        <v>500</v>
      </c>
      <c r="D4" s="155">
        <v>380</v>
      </c>
      <c r="E4" s="156">
        <f t="shared" si="0"/>
        <v>1734</v>
      </c>
    </row>
    <row r="5" spans="1:5">
      <c r="A5" s="130" t="s">
        <v>181</v>
      </c>
      <c r="B5" s="155">
        <v>639</v>
      </c>
      <c r="C5" s="155">
        <v>778</v>
      </c>
      <c r="D5" s="155">
        <v>810</v>
      </c>
      <c r="E5" s="156">
        <f t="shared" si="0"/>
        <v>2227</v>
      </c>
    </row>
    <row r="6" spans="1:5">
      <c r="A6" s="130" t="s">
        <v>182</v>
      </c>
      <c r="B6" s="155">
        <v>269</v>
      </c>
      <c r="C6" s="155">
        <v>604</v>
      </c>
      <c r="D6" s="155">
        <v>277</v>
      </c>
      <c r="E6" s="156">
        <f t="shared" si="0"/>
        <v>1150</v>
      </c>
    </row>
    <row r="7" spans="1:5">
      <c r="A7" s="130" t="s">
        <v>183</v>
      </c>
      <c r="B7" s="155">
        <v>387</v>
      </c>
      <c r="C7" s="155">
        <v>895</v>
      </c>
      <c r="D7" s="155">
        <v>948</v>
      </c>
      <c r="E7" s="156">
        <f t="shared" si="0"/>
        <v>2230</v>
      </c>
    </row>
    <row r="8" spans="1:5">
      <c r="A8" s="154" t="s">
        <v>212</v>
      </c>
      <c r="B8" s="155">
        <v>775</v>
      </c>
      <c r="C8" s="155">
        <v>152</v>
      </c>
      <c r="D8" s="155">
        <v>706</v>
      </c>
      <c r="E8" s="156">
        <f t="shared" si="0"/>
        <v>1633</v>
      </c>
    </row>
    <row r="9" spans="1:5">
      <c r="A9" s="154" t="s">
        <v>213</v>
      </c>
      <c r="B9" s="155">
        <v>754</v>
      </c>
      <c r="C9" s="155">
        <v>841</v>
      </c>
      <c r="D9" s="155">
        <v>107</v>
      </c>
      <c r="E9" s="156">
        <f t="shared" si="0"/>
        <v>1702</v>
      </c>
    </row>
    <row r="10" spans="1:5">
      <c r="A10" s="154" t="s">
        <v>214</v>
      </c>
      <c r="B10" s="155">
        <v>308</v>
      </c>
      <c r="C10" s="155">
        <v>926</v>
      </c>
      <c r="D10" s="155">
        <v>764</v>
      </c>
      <c r="E10" s="156">
        <f t="shared" si="0"/>
        <v>1998</v>
      </c>
    </row>
    <row r="11" spans="1:5" ht="13.8" thickBot="1">
      <c r="A11" s="157" t="s">
        <v>41</v>
      </c>
      <c r="B11" s="158">
        <f>SUM(B2:B10)</f>
        <v>5647</v>
      </c>
      <c r="C11" s="158">
        <f>SUM(C2:C10)</f>
        <v>5363</v>
      </c>
      <c r="D11" s="158">
        <f>SUM(D2:D10)</f>
        <v>5244</v>
      </c>
      <c r="E11" s="158">
        <f t="shared" si="0"/>
        <v>16254</v>
      </c>
    </row>
    <row r="12" spans="1:5" ht="13.8" thickTop="1"/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3A41-5B0C-413D-AC26-9EEFF9A68C04}">
  <sheetPr>
    <tabColor rgb="FFFFC000"/>
  </sheetPr>
  <dimension ref="B2:S37"/>
  <sheetViews>
    <sheetView showGridLines="0" workbookViewId="0">
      <selection activeCell="F36" sqref="F36"/>
    </sheetView>
  </sheetViews>
  <sheetFormatPr defaultColWidth="9.109375" defaultRowHeight="14.4"/>
  <cols>
    <col min="1" max="1" width="5.88671875" style="162" customWidth="1"/>
    <col min="2" max="2" width="13.6640625" style="161" bestFit="1" customWidth="1"/>
    <col min="3" max="3" width="9.6640625" style="161" bestFit="1" customWidth="1"/>
    <col min="4" max="4" width="14.6640625" style="161" bestFit="1" customWidth="1"/>
    <col min="5" max="5" width="15.5546875" style="162" bestFit="1" customWidth="1"/>
    <col min="6" max="16384" width="9.109375" style="162"/>
  </cols>
  <sheetData>
    <row r="2" spans="2:19">
      <c r="B2" s="160" t="s">
        <v>217</v>
      </c>
      <c r="C2" s="160" t="s">
        <v>218</v>
      </c>
      <c r="R2" s="159"/>
      <c r="S2" s="159"/>
    </row>
    <row r="3" spans="2:19">
      <c r="B3" s="163">
        <v>1991</v>
      </c>
      <c r="C3" s="163">
        <v>18</v>
      </c>
      <c r="R3" s="159"/>
      <c r="S3" s="159"/>
    </row>
    <row r="4" spans="2:19">
      <c r="B4" s="163">
        <v>1992</v>
      </c>
      <c r="C4" s="163">
        <v>28</v>
      </c>
      <c r="R4" s="159"/>
      <c r="S4" s="159"/>
    </row>
    <row r="5" spans="2:19">
      <c r="B5" s="163">
        <v>1993</v>
      </c>
      <c r="C5" s="163">
        <v>26</v>
      </c>
      <c r="R5" s="159"/>
      <c r="S5" s="159"/>
    </row>
    <row r="6" spans="2:19">
      <c r="B6" s="163">
        <v>1994</v>
      </c>
      <c r="C6" s="163">
        <v>43</v>
      </c>
      <c r="R6" s="159"/>
      <c r="S6" s="159"/>
    </row>
    <row r="7" spans="2:19">
      <c r="B7" s="163">
        <v>1995</v>
      </c>
      <c r="C7" s="163">
        <v>55</v>
      </c>
      <c r="R7" s="159"/>
      <c r="S7" s="159"/>
    </row>
    <row r="8" spans="2:19">
      <c r="B8" s="163">
        <v>1996</v>
      </c>
      <c r="C8" s="163">
        <v>54</v>
      </c>
      <c r="R8" s="159"/>
      <c r="S8" s="159"/>
    </row>
    <row r="9" spans="2:19">
      <c r="B9" s="163">
        <v>1997</v>
      </c>
      <c r="C9" s="163">
        <v>82</v>
      </c>
      <c r="R9" s="159"/>
      <c r="S9" s="159"/>
    </row>
    <row r="10" spans="2:19">
      <c r="B10" s="163">
        <v>1998</v>
      </c>
      <c r="C10" s="163">
        <v>86</v>
      </c>
      <c r="R10" s="159"/>
      <c r="S10" s="159"/>
    </row>
    <row r="11" spans="2:19">
      <c r="B11" s="163">
        <v>1999</v>
      </c>
      <c r="C11" s="163">
        <v>108</v>
      </c>
      <c r="R11" s="159"/>
      <c r="S11" s="159"/>
    </row>
    <row r="12" spans="2:19">
      <c r="B12" s="163">
        <v>2000</v>
      </c>
      <c r="C12" s="163">
        <v>121</v>
      </c>
      <c r="R12" s="159"/>
      <c r="S12" s="159"/>
    </row>
    <row r="13" spans="2:19">
      <c r="B13" s="163">
        <v>2001</v>
      </c>
      <c r="C13" s="163">
        <v>155</v>
      </c>
      <c r="R13" s="159"/>
      <c r="S13" s="159"/>
    </row>
    <row r="14" spans="2:19">
      <c r="B14" s="163">
        <v>2002</v>
      </c>
      <c r="C14" s="163">
        <v>158</v>
      </c>
      <c r="R14" s="159"/>
      <c r="S14" s="159"/>
    </row>
    <row r="31" spans="2:5" ht="15" thickBot="1"/>
    <row r="32" spans="2:5" ht="15" thickBot="1">
      <c r="B32" s="164" t="s">
        <v>1148</v>
      </c>
      <c r="C32" s="165" t="s">
        <v>1153</v>
      </c>
      <c r="D32" s="165" t="s">
        <v>1147</v>
      </c>
      <c r="E32" s="166" t="s">
        <v>206</v>
      </c>
    </row>
    <row r="33" spans="2:5">
      <c r="B33" s="167" t="s">
        <v>1149</v>
      </c>
      <c r="C33" s="161">
        <v>8.39</v>
      </c>
      <c r="D33" s="161">
        <v>83.91</v>
      </c>
      <c r="E33" s="217">
        <v>36200</v>
      </c>
    </row>
    <row r="34" spans="2:5">
      <c r="B34" s="167" t="s">
        <v>1150</v>
      </c>
      <c r="C34" s="161">
        <v>10.4</v>
      </c>
      <c r="D34" s="161">
        <v>81.27</v>
      </c>
      <c r="E34" s="217">
        <v>30400</v>
      </c>
    </row>
    <row r="35" spans="2:5">
      <c r="B35" s="167" t="s">
        <v>1151</v>
      </c>
      <c r="C35" s="161">
        <v>15.2</v>
      </c>
      <c r="D35" s="161">
        <v>72.790000000000006</v>
      </c>
      <c r="E35" s="217">
        <v>36700</v>
      </c>
    </row>
    <row r="36" spans="2:5">
      <c r="B36" s="167" t="s">
        <v>1152</v>
      </c>
      <c r="C36" s="161">
        <v>15.81</v>
      </c>
      <c r="D36" s="161">
        <v>80.319999999999993</v>
      </c>
      <c r="E36" s="217">
        <v>41700</v>
      </c>
    </row>
    <row r="37" spans="2:5" ht="15" thickBot="1">
      <c r="B37" s="168" t="s">
        <v>209</v>
      </c>
      <c r="C37" s="169">
        <v>20.6</v>
      </c>
      <c r="D37" s="169">
        <v>67.14</v>
      </c>
      <c r="E37" s="218">
        <v>3900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EDE3E-D79B-4F06-B5A5-B815AD4BE457}">
  <sheetPr>
    <tabColor rgb="FFFFC000"/>
  </sheetPr>
  <dimension ref="A1:S12"/>
  <sheetViews>
    <sheetView showGridLines="0" zoomScaleNormal="100" workbookViewId="0">
      <selection activeCell="J9" sqref="J9"/>
    </sheetView>
  </sheetViews>
  <sheetFormatPr defaultRowHeight="13.2"/>
  <cols>
    <col min="1" max="1" width="22.6640625" style="159" customWidth="1"/>
    <col min="2" max="16384" width="8.88671875" style="159"/>
  </cols>
  <sheetData>
    <row r="1" spans="1:19">
      <c r="A1" s="173" t="s">
        <v>215</v>
      </c>
      <c r="B1" s="152" t="s">
        <v>144</v>
      </c>
      <c r="C1" s="152" t="s">
        <v>145</v>
      </c>
      <c r="D1" s="152" t="s">
        <v>146</v>
      </c>
      <c r="E1" s="152" t="s">
        <v>169</v>
      </c>
    </row>
    <row r="2" spans="1:19">
      <c r="A2" s="130" t="s">
        <v>178</v>
      </c>
      <c r="B2" s="155">
        <v>981</v>
      </c>
      <c r="C2" s="155">
        <v>213</v>
      </c>
      <c r="D2" s="155">
        <v>688</v>
      </c>
      <c r="E2" s="156">
        <f t="shared" ref="E2:E11" si="0">SUM(B2:D2)</f>
        <v>1882</v>
      </c>
    </row>
    <row r="3" spans="1:19">
      <c r="A3" s="130" t="s">
        <v>179</v>
      </c>
      <c r="B3" s="155">
        <v>680</v>
      </c>
      <c r="C3" s="155">
        <v>454</v>
      </c>
      <c r="D3" s="155">
        <v>564</v>
      </c>
      <c r="E3" s="156">
        <f t="shared" si="0"/>
        <v>1698</v>
      </c>
    </row>
    <row r="4" spans="1:19">
      <c r="A4" s="130" t="s">
        <v>180</v>
      </c>
      <c r="B4" s="155">
        <v>854</v>
      </c>
      <c r="C4" s="155">
        <v>500</v>
      </c>
      <c r="D4" s="155">
        <v>380</v>
      </c>
      <c r="E4" s="156">
        <f t="shared" si="0"/>
        <v>1734</v>
      </c>
    </row>
    <row r="5" spans="1:19">
      <c r="A5" s="130" t="s">
        <v>181</v>
      </c>
      <c r="B5" s="155">
        <v>639</v>
      </c>
      <c r="C5" s="155">
        <v>778</v>
      </c>
      <c r="D5" s="155">
        <v>810</v>
      </c>
      <c r="E5" s="156">
        <f t="shared" si="0"/>
        <v>2227</v>
      </c>
    </row>
    <row r="6" spans="1:19">
      <c r="A6" s="130" t="s">
        <v>182</v>
      </c>
      <c r="B6" s="155">
        <v>269</v>
      </c>
      <c r="C6" s="155">
        <v>604</v>
      </c>
      <c r="D6" s="155">
        <v>277</v>
      </c>
      <c r="E6" s="156">
        <f t="shared" si="0"/>
        <v>1150</v>
      </c>
    </row>
    <row r="7" spans="1:19">
      <c r="A7" s="130" t="s">
        <v>183</v>
      </c>
      <c r="B7" s="155">
        <v>387</v>
      </c>
      <c r="C7" s="155">
        <v>895</v>
      </c>
      <c r="D7" s="155">
        <v>948</v>
      </c>
      <c r="E7" s="156">
        <f t="shared" si="0"/>
        <v>2230</v>
      </c>
    </row>
    <row r="8" spans="1:19">
      <c r="A8" s="154" t="s">
        <v>212</v>
      </c>
      <c r="B8" s="155">
        <v>775</v>
      </c>
      <c r="C8" s="155">
        <v>152</v>
      </c>
      <c r="D8" s="155">
        <v>706</v>
      </c>
      <c r="E8" s="156">
        <f t="shared" si="0"/>
        <v>1633</v>
      </c>
    </row>
    <row r="9" spans="1:19">
      <c r="A9" s="154" t="s">
        <v>213</v>
      </c>
      <c r="B9" s="155">
        <v>754</v>
      </c>
      <c r="C9" s="155">
        <v>841</v>
      </c>
      <c r="D9" s="155">
        <v>107</v>
      </c>
      <c r="E9" s="156">
        <f t="shared" si="0"/>
        <v>1702</v>
      </c>
    </row>
    <row r="10" spans="1:19">
      <c r="A10" s="154" t="s">
        <v>214</v>
      </c>
      <c r="B10" s="155">
        <v>308</v>
      </c>
      <c r="C10" s="155">
        <v>926</v>
      </c>
      <c r="D10" s="155">
        <v>764</v>
      </c>
      <c r="E10" s="156">
        <f t="shared" si="0"/>
        <v>1998</v>
      </c>
    </row>
    <row r="11" spans="1:19" ht="13.8" thickBot="1">
      <c r="A11" s="157" t="s">
        <v>41</v>
      </c>
      <c r="B11" s="158">
        <f>SUM(B2:B10)</f>
        <v>5647</v>
      </c>
      <c r="C11" s="158">
        <f>SUM(C2:C10)</f>
        <v>5363</v>
      </c>
      <c r="D11" s="158">
        <f>SUM(D2:D10)</f>
        <v>5244</v>
      </c>
      <c r="E11" s="158">
        <f t="shared" si="0"/>
        <v>16254</v>
      </c>
    </row>
    <row r="12" spans="1:19" ht="13.8" thickTop="1">
      <c r="S12" s="170"/>
    </row>
  </sheetData>
  <printOptions gridLinesSet="0"/>
  <pageMargins left="0.75" right="0.75" top="1" bottom="1" header="0.5" footer="0.5"/>
  <pageSetup orientation="portrait" horizontalDpi="4294967293" verticalDpi="4294967293" r:id="rId1"/>
  <headerFooter alignWithMargins="0">
    <oddHeader>&amp;A</oddHeader>
    <oddFooter>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5445F-0770-4816-A06F-6D0DF59A9CF2}">
  <sheetPr>
    <tabColor rgb="FFFFC000"/>
  </sheetPr>
  <dimension ref="A1:E10"/>
  <sheetViews>
    <sheetView workbookViewId="0">
      <selection activeCell="E16" sqref="E16"/>
    </sheetView>
  </sheetViews>
  <sheetFormatPr defaultRowHeight="13.2"/>
  <cols>
    <col min="1" max="1" width="19.33203125" style="159" bestFit="1" customWidth="1"/>
    <col min="2" max="2" width="16.109375" style="172" customWidth="1"/>
    <col min="3" max="3" width="13.6640625" style="172" bestFit="1" customWidth="1"/>
    <col min="4" max="4" width="8.88671875" style="159"/>
    <col min="5" max="5" width="16" style="159" bestFit="1" customWidth="1"/>
    <col min="6" max="16384" width="8.88671875" style="159"/>
  </cols>
  <sheetData>
    <row r="1" spans="1:5">
      <c r="A1" s="173" t="s">
        <v>215</v>
      </c>
      <c r="B1" s="171" t="s">
        <v>210</v>
      </c>
      <c r="C1" s="171" t="s">
        <v>211</v>
      </c>
      <c r="E1" s="174" t="s">
        <v>216</v>
      </c>
    </row>
    <row r="2" spans="1:5">
      <c r="A2" s="130" t="s">
        <v>178</v>
      </c>
      <c r="B2" s="175">
        <v>750</v>
      </c>
      <c r="C2" s="176">
        <f>B2*$E$2</f>
        <v>262500</v>
      </c>
      <c r="E2" s="172">
        <v>350</v>
      </c>
    </row>
    <row r="3" spans="1:5">
      <c r="A3" s="130" t="s">
        <v>179</v>
      </c>
      <c r="B3" s="175">
        <v>200</v>
      </c>
      <c r="C3" s="176">
        <f t="shared" ref="C3:C10" si="0">B3*$E$2</f>
        <v>70000</v>
      </c>
    </row>
    <row r="4" spans="1:5">
      <c r="A4" s="130" t="s">
        <v>180</v>
      </c>
      <c r="B4" s="175">
        <v>600</v>
      </c>
      <c r="C4" s="176">
        <f t="shared" si="0"/>
        <v>210000</v>
      </c>
    </row>
    <row r="5" spans="1:5">
      <c r="A5" s="130" t="s">
        <v>181</v>
      </c>
      <c r="B5" s="175">
        <v>100</v>
      </c>
      <c r="C5" s="176">
        <f t="shared" si="0"/>
        <v>35000</v>
      </c>
    </row>
    <row r="6" spans="1:5">
      <c r="A6" s="130" t="s">
        <v>182</v>
      </c>
      <c r="B6" s="175">
        <v>200</v>
      </c>
      <c r="C6" s="176">
        <f t="shared" si="0"/>
        <v>70000</v>
      </c>
    </row>
    <row r="7" spans="1:5">
      <c r="A7" s="130" t="s">
        <v>183</v>
      </c>
      <c r="B7" s="175">
        <v>800</v>
      </c>
      <c r="C7" s="176">
        <f t="shared" si="0"/>
        <v>280000</v>
      </c>
    </row>
    <row r="8" spans="1:5">
      <c r="A8" s="154" t="s">
        <v>212</v>
      </c>
      <c r="B8" s="175">
        <v>850</v>
      </c>
      <c r="C8" s="176">
        <f t="shared" si="0"/>
        <v>297500</v>
      </c>
    </row>
    <row r="9" spans="1:5">
      <c r="A9" s="154" t="s">
        <v>213</v>
      </c>
      <c r="B9" s="175">
        <v>325</v>
      </c>
      <c r="C9" s="176">
        <f t="shared" si="0"/>
        <v>113750</v>
      </c>
    </row>
    <row r="10" spans="1:5">
      <c r="A10" s="154" t="s">
        <v>214</v>
      </c>
      <c r="B10" s="175">
        <v>450</v>
      </c>
      <c r="C10" s="176">
        <f t="shared" si="0"/>
        <v>157500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DFA55-875D-4EB1-B564-DDAB1AB08108}">
  <sheetPr>
    <tabColor rgb="FFFFC000"/>
  </sheetPr>
  <dimension ref="A1:F56"/>
  <sheetViews>
    <sheetView workbookViewId="0">
      <selection activeCell="E19" sqref="E19"/>
    </sheetView>
  </sheetViews>
  <sheetFormatPr defaultRowHeight="14.4"/>
  <cols>
    <col min="1" max="1" width="22.88671875" bestFit="1" customWidth="1"/>
    <col min="2" max="2" width="26.88671875" style="77" bestFit="1" customWidth="1"/>
    <col min="3" max="3" width="12.6640625" style="77" bestFit="1" customWidth="1"/>
    <col min="5" max="5" width="13.44140625" bestFit="1" customWidth="1"/>
    <col min="6" max="6" width="14" bestFit="1" customWidth="1"/>
  </cols>
  <sheetData>
    <row r="1" spans="1:6">
      <c r="A1" s="222" t="s">
        <v>1172</v>
      </c>
      <c r="B1" s="221" t="s">
        <v>1173</v>
      </c>
      <c r="C1" s="221" t="s">
        <v>1171</v>
      </c>
      <c r="E1" s="124" t="s">
        <v>1170</v>
      </c>
      <c r="F1" s="124" t="s">
        <v>1171</v>
      </c>
    </row>
    <row r="2" spans="1:6">
      <c r="A2" s="123" t="s">
        <v>1126</v>
      </c>
      <c r="B2" s="219">
        <v>83154997</v>
      </c>
      <c r="C2" s="124" t="str">
        <f t="shared" ref="C2:C33" si="0">VLOOKUP(B2,$E$2:$F$4,2,1)</f>
        <v>Nagy</v>
      </c>
      <c r="E2" s="124">
        <v>0</v>
      </c>
      <c r="F2" s="124" t="s">
        <v>1167</v>
      </c>
    </row>
    <row r="3" spans="1:6">
      <c r="A3" s="123" t="s">
        <v>1117</v>
      </c>
      <c r="B3" s="219">
        <v>82887000</v>
      </c>
      <c r="C3" s="124" t="str">
        <f t="shared" si="0"/>
        <v>Nagy</v>
      </c>
      <c r="E3" s="220">
        <v>1000000</v>
      </c>
      <c r="F3" s="124" t="s">
        <v>1168</v>
      </c>
    </row>
    <row r="4" spans="1:6">
      <c r="A4" s="123" t="s">
        <v>1112</v>
      </c>
      <c r="B4" s="219">
        <v>67076000</v>
      </c>
      <c r="C4" s="124" t="str">
        <f t="shared" si="0"/>
        <v>Nagy</v>
      </c>
      <c r="E4" s="220">
        <v>10000000</v>
      </c>
      <c r="F4" s="124" t="s">
        <v>1169</v>
      </c>
    </row>
    <row r="5" spans="1:6">
      <c r="A5" s="123" t="s">
        <v>1133</v>
      </c>
      <c r="B5" s="219">
        <v>66796807</v>
      </c>
      <c r="C5" s="124" t="str">
        <f t="shared" si="0"/>
        <v>Nagy</v>
      </c>
    </row>
    <row r="6" spans="1:6">
      <c r="A6" s="123" t="s">
        <v>1109</v>
      </c>
      <c r="B6" s="219">
        <v>60390560</v>
      </c>
      <c r="C6" s="124" t="str">
        <f t="shared" si="0"/>
        <v>Nagy</v>
      </c>
    </row>
    <row r="7" spans="1:6">
      <c r="A7" s="123" t="s">
        <v>207</v>
      </c>
      <c r="B7" s="219">
        <v>46733038</v>
      </c>
      <c r="C7" s="124" t="str">
        <f t="shared" si="0"/>
        <v>Nagy</v>
      </c>
    </row>
    <row r="8" spans="1:6">
      <c r="A8" s="123" t="s">
        <v>1100</v>
      </c>
      <c r="B8" s="219">
        <v>41660982</v>
      </c>
      <c r="C8" s="124" t="str">
        <f t="shared" si="0"/>
        <v>Nagy</v>
      </c>
    </row>
    <row r="9" spans="1:6">
      <c r="A9" s="123" t="s">
        <v>1141</v>
      </c>
      <c r="B9" s="219">
        <v>38433600</v>
      </c>
      <c r="C9" s="124" t="str">
        <f t="shared" si="0"/>
        <v>Nagy</v>
      </c>
    </row>
    <row r="10" spans="1:6">
      <c r="A10" s="123" t="s">
        <v>1125</v>
      </c>
      <c r="B10" s="219">
        <v>19523621</v>
      </c>
      <c r="C10" s="124" t="str">
        <f t="shared" si="0"/>
        <v>Nagy</v>
      </c>
    </row>
    <row r="11" spans="1:6">
      <c r="A11" s="123" t="s">
        <v>1111</v>
      </c>
      <c r="B11" s="219">
        <v>17417600</v>
      </c>
      <c r="C11" s="124" t="str">
        <f t="shared" si="0"/>
        <v>Nagy</v>
      </c>
    </row>
    <row r="12" spans="1:6">
      <c r="A12" s="123" t="s">
        <v>1140</v>
      </c>
      <c r="B12" s="219">
        <v>11449656</v>
      </c>
      <c r="C12" s="124" t="str">
        <f t="shared" si="0"/>
        <v>Nagy</v>
      </c>
    </row>
    <row r="13" spans="1:6">
      <c r="A13" s="123" t="s">
        <v>1146</v>
      </c>
      <c r="B13" s="219">
        <v>10768193</v>
      </c>
      <c r="C13" s="124" t="str">
        <f t="shared" si="0"/>
        <v>Nagy</v>
      </c>
    </row>
    <row r="14" spans="1:6">
      <c r="A14" s="123" t="s">
        <v>1144</v>
      </c>
      <c r="B14" s="219">
        <v>10627794</v>
      </c>
      <c r="C14" s="124" t="str">
        <f t="shared" si="0"/>
        <v>Nagy</v>
      </c>
    </row>
    <row r="15" spans="1:6">
      <c r="A15" s="123" t="s">
        <v>1135</v>
      </c>
      <c r="B15" s="219">
        <v>10319601</v>
      </c>
      <c r="C15" s="124" t="str">
        <f t="shared" si="0"/>
        <v>Nagy</v>
      </c>
    </row>
    <row r="16" spans="1:6">
      <c r="A16" s="123" t="s">
        <v>1136</v>
      </c>
      <c r="B16" s="219">
        <v>10276617</v>
      </c>
      <c r="C16" s="124" t="str">
        <f t="shared" si="0"/>
        <v>Nagy</v>
      </c>
    </row>
    <row r="17" spans="1:3">
      <c r="A17" s="123" t="s">
        <v>1166</v>
      </c>
      <c r="B17" s="219">
        <v>10127874</v>
      </c>
      <c r="C17" s="124" t="str">
        <f t="shared" si="0"/>
        <v>Nagy</v>
      </c>
    </row>
    <row r="18" spans="1:3">
      <c r="A18" s="123" t="s">
        <v>1106</v>
      </c>
      <c r="B18" s="219">
        <v>9771000</v>
      </c>
      <c r="C18" s="124" t="str">
        <f t="shared" si="0"/>
        <v>Közepes</v>
      </c>
    </row>
    <row r="19" spans="1:3">
      <c r="A19" s="123" t="s">
        <v>1165</v>
      </c>
      <c r="B19" s="219">
        <v>9477100</v>
      </c>
      <c r="C19" s="124" t="str">
        <f t="shared" si="0"/>
        <v>Közepes</v>
      </c>
    </row>
    <row r="20" spans="1:3">
      <c r="A20" s="123" t="s">
        <v>1134</v>
      </c>
      <c r="B20" s="219">
        <v>8857960</v>
      </c>
      <c r="C20" s="124" t="str">
        <f t="shared" si="0"/>
        <v>Közepes</v>
      </c>
    </row>
    <row r="21" spans="1:3">
      <c r="A21" s="123" t="s">
        <v>1116</v>
      </c>
      <c r="B21" s="219">
        <v>8526932</v>
      </c>
      <c r="C21" s="124" t="str">
        <f t="shared" si="0"/>
        <v>Közepes</v>
      </c>
    </row>
    <row r="22" spans="1:3">
      <c r="A22" s="123" t="s">
        <v>1120</v>
      </c>
      <c r="B22" s="219">
        <v>7000039</v>
      </c>
      <c r="C22" s="124" t="str">
        <f t="shared" si="0"/>
        <v>Közepes</v>
      </c>
    </row>
    <row r="23" spans="1:3">
      <c r="A23" s="123" t="s">
        <v>1139</v>
      </c>
      <c r="B23" s="219">
        <v>6963764</v>
      </c>
      <c r="C23" s="124" t="str">
        <f t="shared" si="0"/>
        <v>Közepes</v>
      </c>
    </row>
    <row r="24" spans="1:3">
      <c r="A24" s="123" t="s">
        <v>1143</v>
      </c>
      <c r="B24" s="219">
        <v>5806015</v>
      </c>
      <c r="C24" s="124" t="str">
        <f t="shared" si="0"/>
        <v>Közepes</v>
      </c>
    </row>
    <row r="25" spans="1:3">
      <c r="A25" s="123" t="s">
        <v>1138</v>
      </c>
      <c r="B25" s="219">
        <v>5522015</v>
      </c>
      <c r="C25" s="124" t="str">
        <f t="shared" si="0"/>
        <v>Közepes</v>
      </c>
    </row>
    <row r="26" spans="1:3">
      <c r="A26" s="123" t="s">
        <v>1122</v>
      </c>
      <c r="B26" s="219">
        <v>5445087</v>
      </c>
      <c r="C26" s="124" t="str">
        <f t="shared" si="0"/>
        <v>Közepes</v>
      </c>
    </row>
    <row r="27" spans="1:3">
      <c r="A27" s="123" t="s">
        <v>1131</v>
      </c>
      <c r="B27" s="219">
        <v>5323933</v>
      </c>
      <c r="C27" s="124" t="str">
        <f t="shared" si="0"/>
        <v>Közepes</v>
      </c>
    </row>
    <row r="28" spans="1:3">
      <c r="A28" s="123" t="s">
        <v>208</v>
      </c>
      <c r="B28" s="219">
        <v>4921500</v>
      </c>
      <c r="C28" s="124" t="str">
        <f t="shared" si="0"/>
        <v>Közepes</v>
      </c>
    </row>
    <row r="29" spans="1:3">
      <c r="A29" s="123" t="s">
        <v>1145</v>
      </c>
      <c r="B29" s="219">
        <v>4105493</v>
      </c>
      <c r="C29" s="124" t="str">
        <f t="shared" si="0"/>
        <v>Közepes</v>
      </c>
    </row>
    <row r="30" spans="1:3">
      <c r="A30" s="123" t="s">
        <v>1164</v>
      </c>
      <c r="B30" s="219">
        <v>3729600</v>
      </c>
      <c r="C30" s="124" t="str">
        <f t="shared" si="0"/>
        <v>Közepes</v>
      </c>
    </row>
    <row r="31" spans="1:3">
      <c r="A31" s="123" t="s">
        <v>1123</v>
      </c>
      <c r="B31" s="219">
        <v>3511372</v>
      </c>
      <c r="C31" s="124" t="str">
        <f t="shared" si="0"/>
        <v>Közepes</v>
      </c>
    </row>
    <row r="32" spans="1:3">
      <c r="A32" s="123" t="s">
        <v>1163</v>
      </c>
      <c r="B32" s="219">
        <v>2956900</v>
      </c>
      <c r="C32" s="124" t="str">
        <f t="shared" si="0"/>
        <v>Közepes</v>
      </c>
    </row>
    <row r="33" spans="1:3">
      <c r="A33" s="123" t="s">
        <v>1130</v>
      </c>
      <c r="B33" s="219">
        <v>2878549</v>
      </c>
      <c r="C33" s="124" t="str">
        <f t="shared" si="0"/>
        <v>Közepes</v>
      </c>
    </row>
    <row r="34" spans="1:3">
      <c r="A34" s="123" t="s">
        <v>1142</v>
      </c>
      <c r="B34" s="219">
        <v>2794090</v>
      </c>
      <c r="C34" s="124" t="str">
        <f t="shared" ref="C34:C56" si="1">VLOOKUP(B34,$E$2:$F$4,2,1)</f>
        <v>Közepes</v>
      </c>
    </row>
    <row r="35" spans="1:3">
      <c r="A35" s="123" t="s">
        <v>1162</v>
      </c>
      <c r="B35" s="219">
        <v>2681735</v>
      </c>
      <c r="C35" s="124" t="str">
        <f t="shared" si="1"/>
        <v>Közepes</v>
      </c>
    </row>
    <row r="36" spans="1:3">
      <c r="A36" s="123" t="s">
        <v>1161</v>
      </c>
      <c r="B36" s="219">
        <v>2075301</v>
      </c>
      <c r="C36" s="124" t="str">
        <f t="shared" si="1"/>
        <v>Közepes</v>
      </c>
    </row>
    <row r="37" spans="1:3">
      <c r="A37" s="123" t="s">
        <v>1119</v>
      </c>
      <c r="B37" s="219">
        <v>2070050</v>
      </c>
      <c r="C37" s="124" t="str">
        <f t="shared" si="1"/>
        <v>Közepes</v>
      </c>
    </row>
    <row r="38" spans="1:3">
      <c r="A38" s="123" t="s">
        <v>1137</v>
      </c>
      <c r="B38" s="219">
        <v>1921300</v>
      </c>
      <c r="C38" s="124" t="str">
        <f t="shared" si="1"/>
        <v>Közepes</v>
      </c>
    </row>
    <row r="39" spans="1:3">
      <c r="A39" s="123" t="s">
        <v>1132</v>
      </c>
      <c r="B39" s="219">
        <v>1798506</v>
      </c>
      <c r="C39" s="124" t="str">
        <f t="shared" si="1"/>
        <v>Közepes</v>
      </c>
    </row>
    <row r="40" spans="1:3">
      <c r="A40" s="123" t="s">
        <v>1103</v>
      </c>
      <c r="B40" s="219">
        <v>1328976</v>
      </c>
      <c r="C40" s="124" t="str">
        <f t="shared" si="1"/>
        <v>Közepes</v>
      </c>
    </row>
    <row r="41" spans="1:3">
      <c r="A41" s="123" t="s">
        <v>1114</v>
      </c>
      <c r="B41" s="219">
        <v>864200</v>
      </c>
      <c r="C41" s="124" t="str">
        <f t="shared" si="1"/>
        <v>Kicsi</v>
      </c>
    </row>
    <row r="42" spans="1:3">
      <c r="A42" s="123" t="s">
        <v>1108</v>
      </c>
      <c r="B42" s="219">
        <v>626108</v>
      </c>
      <c r="C42" s="124" t="str">
        <f t="shared" si="1"/>
        <v>Kicsi</v>
      </c>
    </row>
    <row r="43" spans="1:3">
      <c r="A43" s="123" t="s">
        <v>1128</v>
      </c>
      <c r="B43" s="219">
        <v>622359</v>
      </c>
      <c r="C43" s="124" t="str">
        <f t="shared" si="1"/>
        <v>Kicsi</v>
      </c>
    </row>
    <row r="44" spans="1:3">
      <c r="A44" s="123" t="s">
        <v>1124</v>
      </c>
      <c r="B44" s="219">
        <v>514564</v>
      </c>
      <c r="C44" s="124" t="str">
        <f t="shared" si="1"/>
        <v>Kicsi</v>
      </c>
    </row>
    <row r="45" spans="1:3">
      <c r="A45" s="123" t="s">
        <v>1121</v>
      </c>
      <c r="B45" s="219">
        <v>355620</v>
      </c>
      <c r="C45" s="124" t="str">
        <f t="shared" si="1"/>
        <v>Kicsi</v>
      </c>
    </row>
    <row r="46" spans="1:3">
      <c r="A46" s="123" t="s">
        <v>1160</v>
      </c>
      <c r="B46" s="219">
        <v>105500</v>
      </c>
      <c r="C46" s="124" t="str">
        <f t="shared" si="1"/>
        <v>Kicsi</v>
      </c>
    </row>
    <row r="47" spans="1:3">
      <c r="A47" s="123" t="s">
        <v>1159</v>
      </c>
      <c r="B47" s="219">
        <v>83314</v>
      </c>
      <c r="C47" s="124" t="str">
        <f t="shared" si="1"/>
        <v>Kicsi</v>
      </c>
    </row>
    <row r="48" spans="1:3">
      <c r="A48" s="123" t="s">
        <v>1118</v>
      </c>
      <c r="B48" s="219">
        <v>74794</v>
      </c>
      <c r="C48" s="124" t="str">
        <f t="shared" si="1"/>
        <v>Kicsi</v>
      </c>
    </row>
    <row r="49" spans="1:3">
      <c r="A49" s="123" t="s">
        <v>1158</v>
      </c>
      <c r="B49" s="219">
        <v>62063</v>
      </c>
      <c r="C49" s="124" t="str">
        <f t="shared" si="1"/>
        <v>Kicsi</v>
      </c>
    </row>
    <row r="50" spans="1:3">
      <c r="A50" s="123" t="s">
        <v>1157</v>
      </c>
      <c r="B50" s="219">
        <v>51237</v>
      </c>
      <c r="C50" s="124" t="str">
        <f t="shared" si="1"/>
        <v>Kicsi</v>
      </c>
    </row>
    <row r="51" spans="1:3">
      <c r="A51" s="123" t="s">
        <v>1110</v>
      </c>
      <c r="B51" s="219">
        <v>38300</v>
      </c>
      <c r="C51" s="124" t="str">
        <f t="shared" si="1"/>
        <v>Kicsi</v>
      </c>
    </row>
    <row r="52" spans="1:3">
      <c r="A52" s="123" t="s">
        <v>1127</v>
      </c>
      <c r="B52" s="219">
        <v>38201</v>
      </c>
      <c r="C52" s="124" t="str">
        <f t="shared" si="1"/>
        <v>Kicsi</v>
      </c>
    </row>
    <row r="53" spans="1:3">
      <c r="A53" s="123" t="s">
        <v>1156</v>
      </c>
      <c r="B53" s="219">
        <v>33573</v>
      </c>
      <c r="C53" s="124" t="str">
        <f t="shared" si="1"/>
        <v>Kicsi</v>
      </c>
    </row>
    <row r="54" spans="1:3">
      <c r="A54" s="123" t="s">
        <v>1097</v>
      </c>
      <c r="B54" s="219">
        <v>33407</v>
      </c>
      <c r="C54" s="124" t="str">
        <f t="shared" si="1"/>
        <v>Kicsi</v>
      </c>
    </row>
    <row r="55" spans="1:3">
      <c r="A55" s="123" t="s">
        <v>1155</v>
      </c>
      <c r="B55" s="219">
        <v>29489</v>
      </c>
      <c r="C55" s="124" t="str">
        <f t="shared" si="1"/>
        <v>Kicsi</v>
      </c>
    </row>
    <row r="56" spans="1:3">
      <c r="A56" s="123" t="s">
        <v>1154</v>
      </c>
      <c r="B56" s="219">
        <v>799</v>
      </c>
      <c r="C56" s="124" t="str">
        <f t="shared" si="1"/>
        <v>Kicsi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94E4B-3F4E-4DCD-A71C-C6FF6265BAFB}">
  <sheetPr>
    <tabColor rgb="FFFFC000"/>
  </sheetPr>
  <dimension ref="A1:G23"/>
  <sheetViews>
    <sheetView topLeftCell="A10" zoomScale="70" zoomScaleNormal="70" workbookViewId="0">
      <selection activeCell="I23" sqref="I23"/>
    </sheetView>
  </sheetViews>
  <sheetFormatPr defaultColWidth="16.88671875" defaultRowHeight="14.4"/>
  <cols>
    <col min="1" max="1" width="22.44140625" bestFit="1" customWidth="1"/>
  </cols>
  <sheetData>
    <row r="1" spans="1:7">
      <c r="A1" s="224" t="s">
        <v>1182</v>
      </c>
      <c r="B1" s="224" t="s">
        <v>1183</v>
      </c>
      <c r="C1" s="224" t="s">
        <v>1184</v>
      </c>
      <c r="D1" s="224" t="s">
        <v>1185</v>
      </c>
      <c r="E1" s="224" t="s">
        <v>1173</v>
      </c>
      <c r="F1" s="224" t="s">
        <v>1186</v>
      </c>
      <c r="G1" s="224" t="s">
        <v>1187</v>
      </c>
    </row>
    <row r="2" spans="1:7">
      <c r="A2" s="225" t="s">
        <v>321</v>
      </c>
      <c r="B2" s="225" t="s">
        <v>1188</v>
      </c>
      <c r="C2" s="225" t="s">
        <v>281</v>
      </c>
      <c r="D2" s="225" t="s">
        <v>281</v>
      </c>
      <c r="E2" s="226">
        <v>1752286</v>
      </c>
      <c r="F2" s="225">
        <v>525</v>
      </c>
      <c r="G2" s="225">
        <v>3337</v>
      </c>
    </row>
    <row r="3" spans="1:7">
      <c r="A3" s="225" t="s">
        <v>280</v>
      </c>
      <c r="B3" s="225" t="s">
        <v>30</v>
      </c>
      <c r="C3" s="225" t="s">
        <v>281</v>
      </c>
      <c r="D3" s="225" t="s">
        <v>281</v>
      </c>
      <c r="E3" s="226">
        <v>1278874</v>
      </c>
      <c r="F3" s="226">
        <v>6390</v>
      </c>
      <c r="G3" s="225">
        <v>200</v>
      </c>
    </row>
    <row r="4" spans="1:7">
      <c r="A4" s="225" t="s">
        <v>291</v>
      </c>
      <c r="B4" s="225" t="s">
        <v>193</v>
      </c>
      <c r="C4" s="225" t="s">
        <v>259</v>
      </c>
      <c r="D4" s="225" t="s">
        <v>260</v>
      </c>
      <c r="E4" s="226">
        <v>299207</v>
      </c>
      <c r="F4" s="226">
        <v>2264</v>
      </c>
      <c r="G4" s="225">
        <v>132</v>
      </c>
    </row>
    <row r="5" spans="1:7">
      <c r="A5" s="225" t="s">
        <v>288</v>
      </c>
      <c r="B5" s="225" t="s">
        <v>37</v>
      </c>
      <c r="C5" s="225" t="s">
        <v>259</v>
      </c>
      <c r="D5" s="225" t="s">
        <v>276</v>
      </c>
      <c r="E5" s="226">
        <v>467144</v>
      </c>
      <c r="F5" s="226">
        <v>4208</v>
      </c>
      <c r="G5" s="225">
        <v>111</v>
      </c>
    </row>
    <row r="6" spans="1:7">
      <c r="A6" s="225" t="s">
        <v>334</v>
      </c>
      <c r="B6" s="225" t="s">
        <v>1189</v>
      </c>
      <c r="C6" s="225" t="s">
        <v>259</v>
      </c>
      <c r="D6" s="225" t="s">
        <v>260</v>
      </c>
      <c r="E6" s="226">
        <v>417712</v>
      </c>
      <c r="F6" s="226">
        <v>4358</v>
      </c>
      <c r="G6" s="225">
        <v>95</v>
      </c>
    </row>
    <row r="7" spans="1:7">
      <c r="A7" s="225" t="s">
        <v>302</v>
      </c>
      <c r="B7" s="225" t="s">
        <v>34</v>
      </c>
      <c r="C7" s="225" t="s">
        <v>264</v>
      </c>
      <c r="D7" s="225" t="s">
        <v>285</v>
      </c>
      <c r="E7" s="226">
        <v>399012</v>
      </c>
      <c r="F7" s="226">
        <v>4262</v>
      </c>
      <c r="G7" s="225">
        <v>93</v>
      </c>
    </row>
    <row r="8" spans="1:7">
      <c r="A8" s="225" t="s">
        <v>310</v>
      </c>
      <c r="B8" s="225" t="s">
        <v>1190</v>
      </c>
      <c r="C8" s="225" t="s">
        <v>264</v>
      </c>
      <c r="D8" s="225" t="s">
        <v>272</v>
      </c>
      <c r="E8" s="226">
        <v>552964</v>
      </c>
      <c r="F8" s="226">
        <v>5933</v>
      </c>
      <c r="G8" s="225">
        <v>93</v>
      </c>
    </row>
    <row r="9" spans="1:7">
      <c r="A9" s="225" t="s">
        <v>263</v>
      </c>
      <c r="B9" s="225" t="s">
        <v>35</v>
      </c>
      <c r="C9" s="225" t="s">
        <v>264</v>
      </c>
      <c r="D9" s="225" t="s">
        <v>265</v>
      </c>
      <c r="E9" s="226">
        <v>642447</v>
      </c>
      <c r="F9" s="226">
        <v>7247</v>
      </c>
      <c r="G9" s="225">
        <v>88</v>
      </c>
    </row>
    <row r="10" spans="1:7">
      <c r="A10" s="225" t="s">
        <v>297</v>
      </c>
      <c r="B10" s="225" t="s">
        <v>31</v>
      </c>
      <c r="C10" s="225" t="s">
        <v>264</v>
      </c>
      <c r="D10" s="225" t="s">
        <v>272</v>
      </c>
      <c r="E10" s="226">
        <v>527989</v>
      </c>
      <c r="F10" s="226">
        <v>6209</v>
      </c>
      <c r="G10" s="225">
        <v>85</v>
      </c>
    </row>
    <row r="11" spans="1:7">
      <c r="A11" s="225" t="s">
        <v>268</v>
      </c>
      <c r="B11" s="225" t="s">
        <v>32</v>
      </c>
      <c r="C11" s="225" t="s">
        <v>259</v>
      </c>
      <c r="D11" s="225" t="s">
        <v>269</v>
      </c>
      <c r="E11" s="226">
        <v>360704</v>
      </c>
      <c r="F11" s="226">
        <v>4430</v>
      </c>
      <c r="G11" s="225">
        <v>81</v>
      </c>
    </row>
    <row r="12" spans="1:7">
      <c r="A12" s="225" t="s">
        <v>300</v>
      </c>
      <c r="B12" s="225" t="s">
        <v>1191</v>
      </c>
      <c r="C12" s="225" t="s">
        <v>264</v>
      </c>
      <c r="D12" s="225" t="s">
        <v>265</v>
      </c>
      <c r="E12" s="226">
        <v>294609</v>
      </c>
      <c r="F12" s="226">
        <v>3637</v>
      </c>
      <c r="G12" s="225">
        <v>81</v>
      </c>
    </row>
    <row r="13" spans="1:7">
      <c r="A13" s="225" t="s">
        <v>275</v>
      </c>
      <c r="B13" s="225" t="s">
        <v>1192</v>
      </c>
      <c r="C13" s="225" t="s">
        <v>259</v>
      </c>
      <c r="D13" s="225" t="s">
        <v>276</v>
      </c>
      <c r="E13" s="226">
        <v>253551</v>
      </c>
      <c r="F13" s="226">
        <v>3336</v>
      </c>
      <c r="G13" s="225">
        <v>76</v>
      </c>
    </row>
    <row r="14" spans="1:7">
      <c r="A14" s="225" t="s">
        <v>258</v>
      </c>
      <c r="B14" s="225" t="s">
        <v>258</v>
      </c>
      <c r="C14" s="225" t="s">
        <v>259</v>
      </c>
      <c r="D14" s="225" t="s">
        <v>260</v>
      </c>
      <c r="E14" s="226">
        <v>341317</v>
      </c>
      <c r="F14" s="226">
        <v>4463</v>
      </c>
      <c r="G14" s="225">
        <v>76</v>
      </c>
    </row>
    <row r="15" spans="1:7">
      <c r="A15" s="225" t="s">
        <v>278</v>
      </c>
      <c r="B15" s="225" t="s">
        <v>1193</v>
      </c>
      <c r="C15" s="225" t="s">
        <v>264</v>
      </c>
      <c r="D15" s="225" t="s">
        <v>265</v>
      </c>
      <c r="E15" s="226">
        <v>189304</v>
      </c>
      <c r="F15" s="226">
        <v>2544</v>
      </c>
      <c r="G15" s="225">
        <v>74</v>
      </c>
    </row>
    <row r="16" spans="1:7">
      <c r="A16" s="225" t="s">
        <v>331</v>
      </c>
      <c r="B16" s="225" t="s">
        <v>194</v>
      </c>
      <c r="C16" s="225" t="s">
        <v>259</v>
      </c>
      <c r="D16" s="225" t="s">
        <v>276</v>
      </c>
      <c r="E16" s="226">
        <v>268648</v>
      </c>
      <c r="F16" s="226">
        <v>3784</v>
      </c>
      <c r="G16" s="225">
        <v>71</v>
      </c>
    </row>
    <row r="17" spans="1:7">
      <c r="A17" s="225" t="s">
        <v>271</v>
      </c>
      <c r="B17" s="225" t="s">
        <v>1194</v>
      </c>
      <c r="C17" s="225" t="s">
        <v>264</v>
      </c>
      <c r="D17" s="225" t="s">
        <v>272</v>
      </c>
      <c r="E17" s="226">
        <v>370007</v>
      </c>
      <c r="F17" s="226">
        <v>5581</v>
      </c>
      <c r="G17" s="225">
        <v>66</v>
      </c>
    </row>
    <row r="18" spans="1:7">
      <c r="A18" s="225" t="s">
        <v>284</v>
      </c>
      <c r="B18" s="225" t="s">
        <v>36</v>
      </c>
      <c r="C18" s="225" t="s">
        <v>264</v>
      </c>
      <c r="D18" s="225" t="s">
        <v>285</v>
      </c>
      <c r="E18" s="226">
        <v>503825</v>
      </c>
      <c r="F18" s="226">
        <v>8443</v>
      </c>
      <c r="G18" s="225">
        <v>59</v>
      </c>
    </row>
    <row r="19" spans="1:7">
      <c r="A19" s="225" t="s">
        <v>348</v>
      </c>
      <c r="B19" s="225" t="s">
        <v>1195</v>
      </c>
      <c r="C19" s="225" t="s">
        <v>264</v>
      </c>
      <c r="D19" s="225" t="s">
        <v>285</v>
      </c>
      <c r="E19" s="226">
        <v>334264</v>
      </c>
      <c r="F19" s="226">
        <v>5630</v>
      </c>
      <c r="G19" s="225">
        <v>59</v>
      </c>
    </row>
    <row r="20" spans="1:7">
      <c r="A20" s="225" t="s">
        <v>328</v>
      </c>
      <c r="B20" s="225" t="s">
        <v>1196</v>
      </c>
      <c r="C20" s="225" t="s">
        <v>259</v>
      </c>
      <c r="D20" s="225" t="s">
        <v>269</v>
      </c>
      <c r="E20" s="226">
        <v>217463</v>
      </c>
      <c r="F20" s="226">
        <v>3703</v>
      </c>
      <c r="G20" s="225">
        <v>58</v>
      </c>
    </row>
    <row r="21" spans="1:7">
      <c r="A21" s="225" t="s">
        <v>306</v>
      </c>
      <c r="B21" s="225" t="s">
        <v>1197</v>
      </c>
      <c r="C21" s="225" t="s">
        <v>259</v>
      </c>
      <c r="D21" s="225" t="s">
        <v>269</v>
      </c>
      <c r="E21" s="226">
        <v>301429</v>
      </c>
      <c r="F21" s="226">
        <v>6065</v>
      </c>
      <c r="G21" s="225">
        <v>49</v>
      </c>
    </row>
    <row r="23" spans="1:7">
      <c r="A23" t="s">
        <v>1198</v>
      </c>
    </row>
  </sheetData>
  <hyperlinks>
    <hyperlink ref="A18" r:id="rId1" tooltip="Bács-Kiskun megye" display="https://hu.wikipedia.org/wiki/B%C3%A1cs-Kiskun_megye" xr:uid="{12185B54-51B9-463D-8D53-2940D3F4D4FB}"/>
    <hyperlink ref="B18" r:id="rId2" tooltip="Kecskemét" display="https://hu.wikipedia.org/wiki/Kecskem%C3%A9t" xr:uid="{7AA12371-2CDA-4157-95E6-3E1AE869FF75}"/>
    <hyperlink ref="C18" r:id="rId3" tooltip="Alföld és Észak" display="https://hu.wikipedia.org/wiki/Alf%C3%B6ld_%C3%A9s_%C3%89szak" xr:uid="{D97610AA-18CA-40F3-82B3-7FEE2C3ED2FA}"/>
    <hyperlink ref="D18" r:id="rId4" tooltip="Dél-Alföld" display="https://hu.wikipedia.org/wiki/D%C3%A9l-Alf%C3%B6ld" xr:uid="{A4C71A5E-CA4C-450A-B89F-063325990D7F}"/>
  </hyperlinks>
  <pageMargins left="0.7" right="0.7" top="0.75" bottom="0.75" header="0.3" footer="0.3"/>
  <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8CFAD-C927-43CB-B62D-F2291B6C8DE8}">
  <sheetPr>
    <tabColor rgb="FFFFC000"/>
  </sheetPr>
  <dimension ref="A1:H492"/>
  <sheetViews>
    <sheetView showGridLines="0" workbookViewId="0">
      <selection activeCell="B2" sqref="B2:B6"/>
    </sheetView>
  </sheetViews>
  <sheetFormatPr defaultRowHeight="14.4"/>
  <cols>
    <col min="1" max="1" width="8.88671875" style="77"/>
    <col min="2" max="2" width="15" style="77" customWidth="1"/>
    <col min="3" max="3" width="17.88671875" style="77" customWidth="1"/>
    <col min="4" max="8" width="8.88671875" style="77"/>
    <col min="9" max="9" width="9.109375" customWidth="1"/>
  </cols>
  <sheetData>
    <row r="1" spans="1:8">
      <c r="A1" s="124" t="s">
        <v>1174</v>
      </c>
      <c r="B1" s="124" t="s">
        <v>1175</v>
      </c>
      <c r="C1" s="124" t="s">
        <v>1175</v>
      </c>
      <c r="D1" s="124" t="s">
        <v>1176</v>
      </c>
      <c r="E1" s="124" t="s">
        <v>1177</v>
      </c>
      <c r="F1" s="124" t="s">
        <v>1178</v>
      </c>
      <c r="G1" s="124" t="s">
        <v>1179</v>
      </c>
      <c r="H1" s="124" t="s">
        <v>1180</v>
      </c>
    </row>
    <row r="2" spans="1:8">
      <c r="A2" s="124" t="s">
        <v>1181</v>
      </c>
      <c r="B2" s="124">
        <v>20130103</v>
      </c>
      <c r="C2" s="223">
        <f>VALUE(LEFT(B2,4)&amp;"."&amp;MID(B2,5,2)&amp;"."&amp;RIGHT(B2,2))</f>
        <v>41277</v>
      </c>
      <c r="D2" s="124">
        <v>5748</v>
      </c>
      <c r="E2" s="124">
        <v>0.81089999999999995</v>
      </c>
      <c r="F2" s="124">
        <v>0.81179999999999997</v>
      </c>
      <c r="G2" s="124">
        <v>0.80830000000000002</v>
      </c>
      <c r="H2" s="124">
        <v>0.80979999999999996</v>
      </c>
    </row>
    <row r="3" spans="1:8">
      <c r="A3" s="124" t="s">
        <v>1181</v>
      </c>
      <c r="B3" s="124">
        <v>20130104</v>
      </c>
      <c r="C3" s="223">
        <f t="shared" ref="C3:C66" si="0">VALUE(LEFT(B3,4)&amp;"."&amp;MID(B3,5,2)&amp;"."&amp;RIGHT(B3,2))</f>
        <v>41278</v>
      </c>
      <c r="D3" s="124">
        <v>5036</v>
      </c>
      <c r="E3" s="124">
        <v>0.80989999999999995</v>
      </c>
      <c r="F3" s="124">
        <v>0.81420000000000003</v>
      </c>
      <c r="G3" s="124">
        <v>0.8095</v>
      </c>
      <c r="H3" s="124">
        <v>0.81340000000000001</v>
      </c>
    </row>
    <row r="4" spans="1:8">
      <c r="A4" s="124" t="s">
        <v>1181</v>
      </c>
      <c r="B4" s="124">
        <v>20130106</v>
      </c>
      <c r="C4" s="223">
        <f t="shared" si="0"/>
        <v>41280</v>
      </c>
      <c r="D4" s="124">
        <v>236</v>
      </c>
      <c r="E4" s="124">
        <v>0.81320000000000003</v>
      </c>
      <c r="F4" s="124">
        <v>0.8135</v>
      </c>
      <c r="G4" s="124">
        <v>0.81299999999999994</v>
      </c>
      <c r="H4" s="124">
        <v>0.81310000000000004</v>
      </c>
    </row>
    <row r="5" spans="1:8">
      <c r="A5" s="124" t="s">
        <v>1181</v>
      </c>
      <c r="B5" s="124">
        <v>20130107</v>
      </c>
      <c r="C5" s="223">
        <f t="shared" si="0"/>
        <v>41281</v>
      </c>
      <c r="D5" s="124">
        <v>5752</v>
      </c>
      <c r="E5" s="124">
        <v>0.81310000000000004</v>
      </c>
      <c r="F5" s="124">
        <v>0.81469999999999998</v>
      </c>
      <c r="G5" s="124">
        <v>0.81030000000000002</v>
      </c>
      <c r="H5" s="124">
        <v>0.81379999999999997</v>
      </c>
    </row>
    <row r="6" spans="1:8">
      <c r="A6" s="124" t="s">
        <v>1181</v>
      </c>
      <c r="B6" s="124">
        <v>20130108</v>
      </c>
      <c r="C6" s="223">
        <f t="shared" si="0"/>
        <v>41282</v>
      </c>
      <c r="D6" s="124">
        <v>5740</v>
      </c>
      <c r="E6" s="124">
        <v>0.81369999999999998</v>
      </c>
      <c r="F6" s="124">
        <v>0.81589999999999996</v>
      </c>
      <c r="G6" s="124">
        <v>0.81340000000000001</v>
      </c>
      <c r="H6" s="124">
        <v>0.81440000000000001</v>
      </c>
    </row>
    <row r="7" spans="1:8">
      <c r="A7" s="124" t="s">
        <v>1181</v>
      </c>
      <c r="B7" s="124">
        <v>20130109</v>
      </c>
      <c r="C7" s="223">
        <f t="shared" si="0"/>
        <v>41283</v>
      </c>
      <c r="D7" s="124">
        <v>5744</v>
      </c>
      <c r="E7" s="124">
        <v>0.81440000000000001</v>
      </c>
      <c r="F7" s="124">
        <v>0.81599999999999995</v>
      </c>
      <c r="G7" s="124">
        <v>0.81310000000000004</v>
      </c>
      <c r="H7" s="124">
        <v>0.81489999999999996</v>
      </c>
    </row>
    <row r="8" spans="1:8">
      <c r="A8" s="124" t="s">
        <v>1181</v>
      </c>
      <c r="B8" s="124">
        <v>20130110</v>
      </c>
      <c r="C8" s="223">
        <f t="shared" si="0"/>
        <v>41284</v>
      </c>
      <c r="D8" s="124">
        <v>5748</v>
      </c>
      <c r="E8" s="124">
        <v>0.81489999999999996</v>
      </c>
      <c r="F8" s="124">
        <v>0.82120000000000004</v>
      </c>
      <c r="G8" s="124">
        <v>0.81420000000000003</v>
      </c>
      <c r="H8" s="124">
        <v>0.82089999999999996</v>
      </c>
    </row>
    <row r="9" spans="1:8">
      <c r="A9" s="124" t="s">
        <v>1181</v>
      </c>
      <c r="B9" s="124">
        <v>20130111</v>
      </c>
      <c r="C9" s="223">
        <f t="shared" si="0"/>
        <v>41285</v>
      </c>
      <c r="D9" s="124">
        <v>5044</v>
      </c>
      <c r="E9" s="124">
        <v>0.82099999999999995</v>
      </c>
      <c r="F9" s="124">
        <v>0.82840000000000003</v>
      </c>
      <c r="G9" s="124">
        <v>0.82020000000000004</v>
      </c>
      <c r="H9" s="124">
        <v>0.82709999999999995</v>
      </c>
    </row>
    <row r="10" spans="1:8">
      <c r="A10" s="124" t="s">
        <v>1181</v>
      </c>
      <c r="B10" s="124">
        <v>20130113</v>
      </c>
      <c r="C10" s="223">
        <f t="shared" si="0"/>
        <v>41287</v>
      </c>
      <c r="D10" s="124">
        <v>240</v>
      </c>
      <c r="E10" s="124">
        <v>0.82850000000000001</v>
      </c>
      <c r="F10" s="124">
        <v>0.82850000000000001</v>
      </c>
      <c r="G10" s="124">
        <v>0.82820000000000005</v>
      </c>
      <c r="H10" s="124">
        <v>0.82840000000000003</v>
      </c>
    </row>
    <row r="11" spans="1:8">
      <c r="A11" s="124" t="s">
        <v>1181</v>
      </c>
      <c r="B11" s="124">
        <v>20130114</v>
      </c>
      <c r="C11" s="223">
        <f t="shared" si="0"/>
        <v>41288</v>
      </c>
      <c r="D11" s="124">
        <v>5752</v>
      </c>
      <c r="E11" s="124">
        <v>0.82830000000000004</v>
      </c>
      <c r="F11" s="124">
        <v>0.83240000000000003</v>
      </c>
      <c r="G11" s="124">
        <v>0.82779999999999998</v>
      </c>
      <c r="H11" s="124">
        <v>0.83189999999999997</v>
      </c>
    </row>
    <row r="12" spans="1:8">
      <c r="A12" s="124" t="s">
        <v>1181</v>
      </c>
      <c r="B12" s="124">
        <v>20130115</v>
      </c>
      <c r="C12" s="223">
        <f t="shared" si="0"/>
        <v>41289</v>
      </c>
      <c r="D12" s="124">
        <v>5744</v>
      </c>
      <c r="E12" s="124">
        <v>0.83189999999999997</v>
      </c>
      <c r="F12" s="124">
        <v>0.83220000000000005</v>
      </c>
      <c r="G12" s="124">
        <v>0.82650000000000001</v>
      </c>
      <c r="H12" s="124">
        <v>0.82769999999999999</v>
      </c>
    </row>
    <row r="13" spans="1:8">
      <c r="A13" s="124" t="s">
        <v>1181</v>
      </c>
      <c r="B13" s="124">
        <v>20130116</v>
      </c>
      <c r="C13" s="223">
        <f t="shared" si="0"/>
        <v>41290</v>
      </c>
      <c r="D13" s="124">
        <v>5744</v>
      </c>
      <c r="E13" s="124">
        <v>0.82769999999999999</v>
      </c>
      <c r="F13" s="124">
        <v>0.83160000000000001</v>
      </c>
      <c r="G13" s="124">
        <v>0.82640000000000002</v>
      </c>
      <c r="H13" s="124">
        <v>0.83040000000000003</v>
      </c>
    </row>
    <row r="14" spans="1:8">
      <c r="A14" s="124" t="s">
        <v>1181</v>
      </c>
      <c r="B14" s="124">
        <v>20130117</v>
      </c>
      <c r="C14" s="223">
        <f t="shared" si="0"/>
        <v>41291</v>
      </c>
      <c r="D14" s="124">
        <v>5748</v>
      </c>
      <c r="E14" s="124">
        <v>0.83050000000000002</v>
      </c>
      <c r="F14" s="124">
        <v>0.83679999999999999</v>
      </c>
      <c r="G14" s="124">
        <v>0.82979999999999998</v>
      </c>
      <c r="H14" s="124">
        <v>0.83679999999999999</v>
      </c>
    </row>
    <row r="15" spans="1:8">
      <c r="A15" s="124" t="s">
        <v>1181</v>
      </c>
      <c r="B15" s="124">
        <v>20130118</v>
      </c>
      <c r="C15" s="223">
        <f t="shared" si="0"/>
        <v>41292</v>
      </c>
      <c r="D15" s="124">
        <v>5040</v>
      </c>
      <c r="E15" s="124">
        <v>0.8367</v>
      </c>
      <c r="F15" s="124">
        <v>0.83940000000000003</v>
      </c>
      <c r="G15" s="124">
        <v>0.83530000000000004</v>
      </c>
      <c r="H15" s="124">
        <v>0.83879999999999999</v>
      </c>
    </row>
    <row r="16" spans="1:8">
      <c r="A16" s="124" t="s">
        <v>1181</v>
      </c>
      <c r="B16" s="124">
        <v>20130120</v>
      </c>
      <c r="C16" s="223">
        <f t="shared" si="0"/>
        <v>41294</v>
      </c>
      <c r="D16" s="124">
        <v>240</v>
      </c>
      <c r="E16" s="124">
        <v>0.83950000000000002</v>
      </c>
      <c r="F16" s="124">
        <v>0.84</v>
      </c>
      <c r="G16" s="124">
        <v>0.83930000000000005</v>
      </c>
      <c r="H16" s="124">
        <v>0.8397</v>
      </c>
    </row>
    <row r="17" spans="1:8">
      <c r="A17" s="124" t="s">
        <v>1181</v>
      </c>
      <c r="B17" s="124">
        <v>20130121</v>
      </c>
      <c r="C17" s="223">
        <f t="shared" si="0"/>
        <v>41295</v>
      </c>
      <c r="D17" s="124">
        <v>5748</v>
      </c>
      <c r="E17" s="124">
        <v>0.8397</v>
      </c>
      <c r="F17" s="124">
        <v>0.84189999999999998</v>
      </c>
      <c r="G17" s="124">
        <v>0.83760000000000001</v>
      </c>
      <c r="H17" s="124">
        <v>0.84030000000000005</v>
      </c>
    </row>
    <row r="18" spans="1:8">
      <c r="A18" s="124" t="s">
        <v>1181</v>
      </c>
      <c r="B18" s="124">
        <v>20130122</v>
      </c>
      <c r="C18" s="223">
        <f t="shared" si="0"/>
        <v>41296</v>
      </c>
      <c r="D18" s="124">
        <v>5760</v>
      </c>
      <c r="E18" s="124">
        <v>0.84030000000000005</v>
      </c>
      <c r="F18" s="124">
        <v>0.84379999999999999</v>
      </c>
      <c r="G18" s="124">
        <v>0.83620000000000005</v>
      </c>
      <c r="H18" s="124">
        <v>0.84040000000000004</v>
      </c>
    </row>
    <row r="19" spans="1:8">
      <c r="A19" s="124" t="s">
        <v>1181</v>
      </c>
      <c r="B19" s="124">
        <v>20130123</v>
      </c>
      <c r="C19" s="223">
        <f t="shared" si="0"/>
        <v>41297</v>
      </c>
      <c r="D19" s="124">
        <v>5748</v>
      </c>
      <c r="E19" s="124">
        <v>0.84050000000000002</v>
      </c>
      <c r="F19" s="124">
        <v>0.84179999999999999</v>
      </c>
      <c r="G19" s="124">
        <v>0.8377</v>
      </c>
      <c r="H19" s="124">
        <v>0.84040000000000004</v>
      </c>
    </row>
    <row r="20" spans="1:8">
      <c r="A20" s="124" t="s">
        <v>1181</v>
      </c>
      <c r="B20" s="124">
        <v>20130124</v>
      </c>
      <c r="C20" s="223">
        <f t="shared" si="0"/>
        <v>41298</v>
      </c>
      <c r="D20" s="124">
        <v>5748</v>
      </c>
      <c r="E20" s="124">
        <v>0.84030000000000005</v>
      </c>
      <c r="F20" s="124">
        <v>0.8478</v>
      </c>
      <c r="G20" s="124">
        <v>0.83889999999999998</v>
      </c>
      <c r="H20" s="124">
        <v>0.84689999999999999</v>
      </c>
    </row>
    <row r="21" spans="1:8">
      <c r="A21" s="124" t="s">
        <v>1181</v>
      </c>
      <c r="B21" s="124">
        <v>20130125</v>
      </c>
      <c r="C21" s="223">
        <f t="shared" si="0"/>
        <v>41299</v>
      </c>
      <c r="D21" s="124">
        <v>5036</v>
      </c>
      <c r="E21" s="124">
        <v>0.84689999999999999</v>
      </c>
      <c r="F21" s="124">
        <v>0.85340000000000005</v>
      </c>
      <c r="G21" s="124">
        <v>0.84599999999999997</v>
      </c>
      <c r="H21" s="124">
        <v>0.85109999999999997</v>
      </c>
    </row>
    <row r="22" spans="1:8">
      <c r="A22" s="124" t="s">
        <v>1181</v>
      </c>
      <c r="B22" s="124">
        <v>20130127</v>
      </c>
      <c r="C22" s="223">
        <f t="shared" si="0"/>
        <v>41301</v>
      </c>
      <c r="D22" s="124">
        <v>240</v>
      </c>
      <c r="E22" s="124">
        <v>0.85350000000000004</v>
      </c>
      <c r="F22" s="124">
        <v>0.85360000000000003</v>
      </c>
      <c r="G22" s="124">
        <v>0.85260000000000002</v>
      </c>
      <c r="H22" s="124">
        <v>0.85340000000000005</v>
      </c>
    </row>
    <row r="23" spans="1:8">
      <c r="A23" s="124" t="s">
        <v>1181</v>
      </c>
      <c r="B23" s="124">
        <v>20130128</v>
      </c>
      <c r="C23" s="223">
        <f t="shared" si="0"/>
        <v>41302</v>
      </c>
      <c r="D23" s="124">
        <v>5752</v>
      </c>
      <c r="E23" s="124">
        <v>0.85329999999999995</v>
      </c>
      <c r="F23" s="124">
        <v>0.85840000000000005</v>
      </c>
      <c r="G23" s="124">
        <v>0.8528</v>
      </c>
      <c r="H23" s="124">
        <v>0.85640000000000005</v>
      </c>
    </row>
    <row r="24" spans="1:8">
      <c r="A24" s="124" t="s">
        <v>1181</v>
      </c>
      <c r="B24" s="124">
        <v>20130129</v>
      </c>
      <c r="C24" s="223">
        <f t="shared" si="0"/>
        <v>41303</v>
      </c>
      <c r="D24" s="124">
        <v>5748</v>
      </c>
      <c r="E24" s="124">
        <v>0.85640000000000005</v>
      </c>
      <c r="F24" s="124">
        <v>0.85680000000000001</v>
      </c>
      <c r="G24" s="124">
        <v>0.85260000000000002</v>
      </c>
      <c r="H24" s="124">
        <v>0.85650000000000004</v>
      </c>
    </row>
    <row r="25" spans="1:8">
      <c r="A25" s="124" t="s">
        <v>1181</v>
      </c>
      <c r="B25" s="124">
        <v>20130130</v>
      </c>
      <c r="C25" s="223">
        <f t="shared" si="0"/>
        <v>41304</v>
      </c>
      <c r="D25" s="124">
        <v>5752</v>
      </c>
      <c r="E25" s="124">
        <v>0.85640000000000005</v>
      </c>
      <c r="F25" s="124">
        <v>0.86029999999999995</v>
      </c>
      <c r="G25" s="124">
        <v>0.85570000000000002</v>
      </c>
      <c r="H25" s="124">
        <v>0.85870000000000002</v>
      </c>
    </row>
    <row r="26" spans="1:8">
      <c r="A26" s="124" t="s">
        <v>1181</v>
      </c>
      <c r="B26" s="124">
        <v>20130131</v>
      </c>
      <c r="C26" s="223">
        <f t="shared" si="0"/>
        <v>41305</v>
      </c>
      <c r="D26" s="124">
        <v>5740</v>
      </c>
      <c r="E26" s="124">
        <v>0.85870000000000002</v>
      </c>
      <c r="F26" s="124">
        <v>0.8589</v>
      </c>
      <c r="G26" s="124">
        <v>0.85509999999999997</v>
      </c>
      <c r="H26" s="124">
        <v>0.85750000000000004</v>
      </c>
    </row>
    <row r="27" spans="1:8">
      <c r="A27" s="124" t="s">
        <v>1181</v>
      </c>
      <c r="B27" s="124">
        <v>20130201</v>
      </c>
      <c r="C27" s="223">
        <f t="shared" si="0"/>
        <v>41306</v>
      </c>
      <c r="D27" s="124">
        <v>5044</v>
      </c>
      <c r="E27" s="124">
        <v>0.85740000000000005</v>
      </c>
      <c r="F27" s="124">
        <v>0.87139999999999995</v>
      </c>
      <c r="G27" s="124">
        <v>0.8569</v>
      </c>
      <c r="H27" s="124">
        <v>0.86939999999999995</v>
      </c>
    </row>
    <row r="28" spans="1:8">
      <c r="A28" s="124" t="s">
        <v>1181</v>
      </c>
      <c r="B28" s="124">
        <v>20130203</v>
      </c>
      <c r="C28" s="223">
        <f t="shared" si="0"/>
        <v>41308</v>
      </c>
      <c r="D28" s="124">
        <v>240</v>
      </c>
      <c r="E28" s="124">
        <v>0.86909999999999998</v>
      </c>
      <c r="F28" s="124">
        <v>0.86909999999999998</v>
      </c>
      <c r="G28" s="124">
        <v>0.86850000000000005</v>
      </c>
      <c r="H28" s="124">
        <v>0.86890000000000001</v>
      </c>
    </row>
    <row r="29" spans="1:8">
      <c r="A29" s="124" t="s">
        <v>1181</v>
      </c>
      <c r="B29" s="124">
        <v>20130204</v>
      </c>
      <c r="C29" s="223">
        <f t="shared" si="0"/>
        <v>41309</v>
      </c>
      <c r="D29" s="124">
        <v>5760</v>
      </c>
      <c r="E29" s="124">
        <v>0.86890000000000001</v>
      </c>
      <c r="F29" s="124">
        <v>0.86909999999999998</v>
      </c>
      <c r="G29" s="124">
        <v>0.85660000000000003</v>
      </c>
      <c r="H29" s="124">
        <v>0.85729999999999995</v>
      </c>
    </row>
    <row r="30" spans="1:8">
      <c r="A30" s="124" t="s">
        <v>1181</v>
      </c>
      <c r="B30" s="124">
        <v>20130205</v>
      </c>
      <c r="C30" s="223">
        <f t="shared" si="0"/>
        <v>41310</v>
      </c>
      <c r="D30" s="124">
        <v>5756</v>
      </c>
      <c r="E30" s="124">
        <v>0.85719999999999996</v>
      </c>
      <c r="F30" s="124">
        <v>0.86850000000000005</v>
      </c>
      <c r="G30" s="124">
        <v>0.85519999999999996</v>
      </c>
      <c r="H30" s="124">
        <v>0.8669</v>
      </c>
    </row>
    <row r="31" spans="1:8">
      <c r="A31" s="124" t="s">
        <v>1181</v>
      </c>
      <c r="B31" s="124">
        <v>20130206</v>
      </c>
      <c r="C31" s="223">
        <f t="shared" si="0"/>
        <v>41311</v>
      </c>
      <c r="D31" s="124">
        <v>5752</v>
      </c>
      <c r="E31" s="124">
        <v>0.8669</v>
      </c>
      <c r="F31" s="124">
        <v>0.8679</v>
      </c>
      <c r="G31" s="124">
        <v>0.86140000000000005</v>
      </c>
      <c r="H31" s="124">
        <v>0.86319999999999997</v>
      </c>
    </row>
    <row r="32" spans="1:8">
      <c r="A32" s="124" t="s">
        <v>1181</v>
      </c>
      <c r="B32" s="124">
        <v>20130207</v>
      </c>
      <c r="C32" s="223">
        <f t="shared" si="0"/>
        <v>41312</v>
      </c>
      <c r="D32" s="124">
        <v>5740</v>
      </c>
      <c r="E32" s="124">
        <v>0.86319999999999997</v>
      </c>
      <c r="F32" s="124">
        <v>0.8659</v>
      </c>
      <c r="G32" s="124">
        <v>0.85150000000000003</v>
      </c>
      <c r="H32" s="124">
        <v>0.85209999999999997</v>
      </c>
    </row>
    <row r="33" spans="1:8">
      <c r="A33" s="124" t="s">
        <v>1181</v>
      </c>
      <c r="B33" s="124">
        <v>20130208</v>
      </c>
      <c r="C33" s="223">
        <f t="shared" si="0"/>
        <v>41313</v>
      </c>
      <c r="D33" s="124">
        <v>5040</v>
      </c>
      <c r="E33" s="124">
        <v>0.85199999999999998</v>
      </c>
      <c r="F33" s="124">
        <v>0.85309999999999997</v>
      </c>
      <c r="G33" s="124">
        <v>0.84440000000000004</v>
      </c>
      <c r="H33" s="124">
        <v>0.84589999999999999</v>
      </c>
    </row>
    <row r="34" spans="1:8">
      <c r="A34" s="124" t="s">
        <v>1181</v>
      </c>
      <c r="B34" s="124">
        <v>20130210</v>
      </c>
      <c r="C34" s="223">
        <f t="shared" si="0"/>
        <v>41315</v>
      </c>
      <c r="D34" s="124">
        <v>240</v>
      </c>
      <c r="E34" s="124">
        <v>0.84660000000000002</v>
      </c>
      <c r="F34" s="124">
        <v>0.84670000000000001</v>
      </c>
      <c r="G34" s="124">
        <v>0.84550000000000003</v>
      </c>
      <c r="H34" s="124">
        <v>0.8458</v>
      </c>
    </row>
    <row r="35" spans="1:8">
      <c r="A35" s="124" t="s">
        <v>1181</v>
      </c>
      <c r="B35" s="124">
        <v>20130211</v>
      </c>
      <c r="C35" s="223">
        <f t="shared" si="0"/>
        <v>41316</v>
      </c>
      <c r="D35" s="124">
        <v>5756</v>
      </c>
      <c r="E35" s="124">
        <v>0.8458</v>
      </c>
      <c r="F35" s="124">
        <v>0.85709999999999997</v>
      </c>
      <c r="G35" s="124">
        <v>0.84550000000000003</v>
      </c>
      <c r="H35" s="124">
        <v>0.85589999999999999</v>
      </c>
    </row>
    <row r="36" spans="1:8">
      <c r="A36" s="124" t="s">
        <v>1181</v>
      </c>
      <c r="B36" s="124">
        <v>20130212</v>
      </c>
      <c r="C36" s="223">
        <f t="shared" si="0"/>
        <v>41317</v>
      </c>
      <c r="D36" s="124">
        <v>5740</v>
      </c>
      <c r="E36" s="124">
        <v>0.85580000000000001</v>
      </c>
      <c r="F36" s="124">
        <v>0.86280000000000001</v>
      </c>
      <c r="G36" s="124">
        <v>0.8538</v>
      </c>
      <c r="H36" s="124">
        <v>0.85799999999999998</v>
      </c>
    </row>
    <row r="37" spans="1:8">
      <c r="A37" s="124" t="s">
        <v>1181</v>
      </c>
      <c r="B37" s="124">
        <v>20130213</v>
      </c>
      <c r="C37" s="223">
        <f t="shared" si="0"/>
        <v>41318</v>
      </c>
      <c r="D37" s="124">
        <v>5760</v>
      </c>
      <c r="E37" s="124">
        <v>0.85799999999999998</v>
      </c>
      <c r="F37" s="124">
        <v>0.86809999999999998</v>
      </c>
      <c r="G37" s="124">
        <v>0.8569</v>
      </c>
      <c r="H37" s="124">
        <v>0.86539999999999995</v>
      </c>
    </row>
    <row r="38" spans="1:8">
      <c r="A38" s="124" t="s">
        <v>1181</v>
      </c>
      <c r="B38" s="124">
        <v>20130214</v>
      </c>
      <c r="C38" s="223">
        <f t="shared" si="0"/>
        <v>41319</v>
      </c>
      <c r="D38" s="124">
        <v>5748</v>
      </c>
      <c r="E38" s="124">
        <v>0.86539999999999995</v>
      </c>
      <c r="F38" s="124">
        <v>0.86639999999999995</v>
      </c>
      <c r="G38" s="124">
        <v>0.85829999999999995</v>
      </c>
      <c r="H38" s="124">
        <v>0.8619</v>
      </c>
    </row>
    <row r="39" spans="1:8">
      <c r="A39" s="124" t="s">
        <v>1181</v>
      </c>
      <c r="B39" s="124">
        <v>20130215</v>
      </c>
      <c r="C39" s="223">
        <f t="shared" si="0"/>
        <v>41320</v>
      </c>
      <c r="D39" s="124">
        <v>5040</v>
      </c>
      <c r="E39" s="124">
        <v>0.86180000000000001</v>
      </c>
      <c r="F39" s="124">
        <v>0.86299999999999999</v>
      </c>
      <c r="G39" s="124">
        <v>0.85719999999999996</v>
      </c>
      <c r="H39" s="124">
        <v>0.8609</v>
      </c>
    </row>
    <row r="40" spans="1:8">
      <c r="A40" s="124" t="s">
        <v>1181</v>
      </c>
      <c r="B40" s="124">
        <v>20130217</v>
      </c>
      <c r="C40" s="223">
        <f t="shared" si="0"/>
        <v>41322</v>
      </c>
      <c r="D40" s="124">
        <v>240</v>
      </c>
      <c r="E40" s="124">
        <v>0.86140000000000005</v>
      </c>
      <c r="F40" s="124">
        <v>0.86229999999999996</v>
      </c>
      <c r="G40" s="124">
        <v>0.86099999999999999</v>
      </c>
      <c r="H40" s="124">
        <v>0.86180000000000001</v>
      </c>
    </row>
    <row r="41" spans="1:8">
      <c r="A41" s="124" t="s">
        <v>1181</v>
      </c>
      <c r="B41" s="124">
        <v>20130218</v>
      </c>
      <c r="C41" s="223">
        <f t="shared" si="0"/>
        <v>41323</v>
      </c>
      <c r="D41" s="124">
        <v>5752</v>
      </c>
      <c r="E41" s="124">
        <v>0.8619</v>
      </c>
      <c r="F41" s="124">
        <v>0.86450000000000005</v>
      </c>
      <c r="G41" s="124">
        <v>0.86019999999999996</v>
      </c>
      <c r="H41" s="124">
        <v>0.86219999999999997</v>
      </c>
    </row>
    <row r="42" spans="1:8">
      <c r="A42" s="124" t="s">
        <v>1181</v>
      </c>
      <c r="B42" s="124">
        <v>20130219</v>
      </c>
      <c r="C42" s="223">
        <f t="shared" si="0"/>
        <v>41324</v>
      </c>
      <c r="D42" s="124">
        <v>5756</v>
      </c>
      <c r="E42" s="124">
        <v>0.86219999999999997</v>
      </c>
      <c r="F42" s="124">
        <v>0.86819999999999997</v>
      </c>
      <c r="G42" s="124">
        <v>0.85980000000000001</v>
      </c>
      <c r="H42" s="124">
        <v>0.86799999999999999</v>
      </c>
    </row>
    <row r="43" spans="1:8">
      <c r="A43" s="124" t="s">
        <v>1181</v>
      </c>
      <c r="B43" s="124">
        <v>20130220</v>
      </c>
      <c r="C43" s="223">
        <f t="shared" si="0"/>
        <v>41325</v>
      </c>
      <c r="D43" s="124">
        <v>5760</v>
      </c>
      <c r="E43" s="124">
        <v>0.86809999999999998</v>
      </c>
      <c r="F43" s="124">
        <v>0.87619999999999998</v>
      </c>
      <c r="G43" s="124">
        <v>0.86799999999999999</v>
      </c>
      <c r="H43" s="124">
        <v>0.87150000000000005</v>
      </c>
    </row>
    <row r="44" spans="1:8">
      <c r="A44" s="124" t="s">
        <v>1181</v>
      </c>
      <c r="B44" s="124">
        <v>20130221</v>
      </c>
      <c r="C44" s="223">
        <f t="shared" si="0"/>
        <v>41326</v>
      </c>
      <c r="D44" s="124">
        <v>5752</v>
      </c>
      <c r="E44" s="124">
        <v>0.87150000000000005</v>
      </c>
      <c r="F44" s="124">
        <v>0.87560000000000004</v>
      </c>
      <c r="G44" s="124">
        <v>0.86270000000000002</v>
      </c>
      <c r="H44" s="124">
        <v>0.86419999999999997</v>
      </c>
    </row>
    <row r="45" spans="1:8">
      <c r="A45" s="124" t="s">
        <v>1181</v>
      </c>
      <c r="B45" s="124">
        <v>20130222</v>
      </c>
      <c r="C45" s="223">
        <f t="shared" si="0"/>
        <v>41327</v>
      </c>
      <c r="D45" s="124">
        <v>5032</v>
      </c>
      <c r="E45" s="124">
        <v>0.86419999999999997</v>
      </c>
      <c r="F45" s="124">
        <v>0.86750000000000005</v>
      </c>
      <c r="G45" s="124">
        <v>0.86029999999999995</v>
      </c>
      <c r="H45" s="124">
        <v>0.86460000000000004</v>
      </c>
    </row>
    <row r="46" spans="1:8">
      <c r="A46" s="124" t="s">
        <v>1181</v>
      </c>
      <c r="B46" s="124">
        <v>20130224</v>
      </c>
      <c r="C46" s="223">
        <f t="shared" si="0"/>
        <v>41329</v>
      </c>
      <c r="D46" s="124">
        <v>240</v>
      </c>
      <c r="E46" s="124">
        <v>0.873</v>
      </c>
      <c r="F46" s="124">
        <v>0.87429999999999997</v>
      </c>
      <c r="G46" s="124">
        <v>0.87239999999999995</v>
      </c>
      <c r="H46" s="124">
        <v>0.87380000000000002</v>
      </c>
    </row>
    <row r="47" spans="1:8">
      <c r="A47" s="124" t="s">
        <v>1181</v>
      </c>
      <c r="B47" s="124">
        <v>20130225</v>
      </c>
      <c r="C47" s="223">
        <f t="shared" si="0"/>
        <v>41330</v>
      </c>
      <c r="D47" s="124">
        <v>5744</v>
      </c>
      <c r="E47" s="124">
        <v>0.87380000000000002</v>
      </c>
      <c r="F47" s="124">
        <v>0.88129999999999997</v>
      </c>
      <c r="G47" s="124">
        <v>0.86009999999999998</v>
      </c>
      <c r="H47" s="124">
        <v>0.86160000000000003</v>
      </c>
    </row>
    <row r="48" spans="1:8">
      <c r="A48" s="124" t="s">
        <v>1181</v>
      </c>
      <c r="B48" s="124">
        <v>20130226</v>
      </c>
      <c r="C48" s="223">
        <f t="shared" si="0"/>
        <v>41331</v>
      </c>
      <c r="D48" s="124">
        <v>5748</v>
      </c>
      <c r="E48" s="124">
        <v>0.86150000000000004</v>
      </c>
      <c r="F48" s="124">
        <v>0.86460000000000004</v>
      </c>
      <c r="G48" s="124">
        <v>0.85740000000000005</v>
      </c>
      <c r="H48" s="124">
        <v>0.86339999999999995</v>
      </c>
    </row>
    <row r="49" spans="1:8">
      <c r="A49" s="124" t="s">
        <v>1181</v>
      </c>
      <c r="B49" s="124">
        <v>20130227</v>
      </c>
      <c r="C49" s="223">
        <f t="shared" si="0"/>
        <v>41332</v>
      </c>
      <c r="D49" s="124">
        <v>5760</v>
      </c>
      <c r="E49" s="124">
        <v>0.86350000000000005</v>
      </c>
      <c r="F49" s="124">
        <v>0.86760000000000004</v>
      </c>
      <c r="G49" s="124">
        <v>0.86209999999999998</v>
      </c>
      <c r="H49" s="124">
        <v>0.86729999999999996</v>
      </c>
    </row>
    <row r="50" spans="1:8">
      <c r="A50" s="124" t="s">
        <v>1181</v>
      </c>
      <c r="B50" s="124">
        <v>20130228</v>
      </c>
      <c r="C50" s="223">
        <f t="shared" si="0"/>
        <v>41333</v>
      </c>
      <c r="D50" s="124">
        <v>5756</v>
      </c>
      <c r="E50" s="124">
        <v>0.86719999999999997</v>
      </c>
      <c r="F50" s="124">
        <v>0.86729999999999996</v>
      </c>
      <c r="G50" s="124">
        <v>0.86</v>
      </c>
      <c r="H50" s="124">
        <v>0.86109999999999998</v>
      </c>
    </row>
    <row r="51" spans="1:8">
      <c r="A51" s="124" t="s">
        <v>1181</v>
      </c>
      <c r="B51" s="124">
        <v>20130301</v>
      </c>
      <c r="C51" s="223">
        <f t="shared" si="0"/>
        <v>41334</v>
      </c>
      <c r="D51" s="124">
        <v>5040</v>
      </c>
      <c r="E51" s="124">
        <v>0.86109999999999998</v>
      </c>
      <c r="F51" s="124">
        <v>0.86809999999999998</v>
      </c>
      <c r="G51" s="124">
        <v>0.86070000000000002</v>
      </c>
      <c r="H51" s="124">
        <v>0.8669</v>
      </c>
    </row>
    <row r="52" spans="1:8">
      <c r="A52" s="124" t="s">
        <v>1181</v>
      </c>
      <c r="B52" s="124">
        <v>20130303</v>
      </c>
      <c r="C52" s="223">
        <f t="shared" si="0"/>
        <v>41336</v>
      </c>
      <c r="D52" s="124">
        <v>236</v>
      </c>
      <c r="E52" s="124">
        <v>0.86570000000000003</v>
      </c>
      <c r="F52" s="124">
        <v>0.86619999999999997</v>
      </c>
      <c r="G52" s="124">
        <v>0.86539999999999995</v>
      </c>
      <c r="H52" s="124">
        <v>0.86550000000000005</v>
      </c>
    </row>
    <row r="53" spans="1:8">
      <c r="A53" s="124" t="s">
        <v>1181</v>
      </c>
      <c r="B53" s="124">
        <v>20130304</v>
      </c>
      <c r="C53" s="223">
        <f t="shared" si="0"/>
        <v>41337</v>
      </c>
      <c r="D53" s="124">
        <v>5748</v>
      </c>
      <c r="E53" s="124">
        <v>0.86560000000000004</v>
      </c>
      <c r="F53" s="124">
        <v>0.86619999999999997</v>
      </c>
      <c r="G53" s="124">
        <v>0.86080000000000001</v>
      </c>
      <c r="H53" s="124">
        <v>0.86129999999999995</v>
      </c>
    </row>
    <row r="54" spans="1:8">
      <c r="A54" s="124" t="s">
        <v>1181</v>
      </c>
      <c r="B54" s="124">
        <v>20130305</v>
      </c>
      <c r="C54" s="223">
        <f t="shared" si="0"/>
        <v>41338</v>
      </c>
      <c r="D54" s="124">
        <v>5752</v>
      </c>
      <c r="E54" s="124">
        <v>0.86140000000000005</v>
      </c>
      <c r="F54" s="124">
        <v>0.86319999999999997</v>
      </c>
      <c r="G54" s="124">
        <v>0.85860000000000003</v>
      </c>
      <c r="H54" s="124">
        <v>0.86180000000000001</v>
      </c>
    </row>
    <row r="55" spans="1:8">
      <c r="A55" s="124" t="s">
        <v>1181</v>
      </c>
      <c r="B55" s="124">
        <v>20130306</v>
      </c>
      <c r="C55" s="223">
        <f t="shared" si="0"/>
        <v>41339</v>
      </c>
      <c r="D55" s="124">
        <v>5744</v>
      </c>
      <c r="E55" s="124">
        <v>0.86170000000000002</v>
      </c>
      <c r="F55" s="124">
        <v>0.86650000000000005</v>
      </c>
      <c r="G55" s="124">
        <v>0.86170000000000002</v>
      </c>
      <c r="H55" s="124">
        <v>0.86519999999999997</v>
      </c>
    </row>
    <row r="56" spans="1:8">
      <c r="A56" s="124" t="s">
        <v>1181</v>
      </c>
      <c r="B56" s="124">
        <v>20130307</v>
      </c>
      <c r="C56" s="223">
        <f t="shared" si="0"/>
        <v>41340</v>
      </c>
      <c r="D56" s="124">
        <v>5756</v>
      </c>
      <c r="E56" s="124">
        <v>0.86529999999999996</v>
      </c>
      <c r="F56" s="124">
        <v>0.87309999999999999</v>
      </c>
      <c r="G56" s="124">
        <v>0.86370000000000002</v>
      </c>
      <c r="H56" s="124">
        <v>0.87219999999999998</v>
      </c>
    </row>
    <row r="57" spans="1:8">
      <c r="A57" s="124" t="s">
        <v>1181</v>
      </c>
      <c r="B57" s="124">
        <v>20130308</v>
      </c>
      <c r="C57" s="223">
        <f t="shared" si="0"/>
        <v>41341</v>
      </c>
      <c r="D57" s="124">
        <v>5044</v>
      </c>
      <c r="E57" s="124">
        <v>0.87219999999999998</v>
      </c>
      <c r="F57" s="124">
        <v>0.87390000000000001</v>
      </c>
      <c r="G57" s="124">
        <v>0.86739999999999995</v>
      </c>
      <c r="H57" s="124">
        <v>0.87090000000000001</v>
      </c>
    </row>
    <row r="58" spans="1:8">
      <c r="A58" s="124" t="s">
        <v>1181</v>
      </c>
      <c r="B58" s="124">
        <v>20130310</v>
      </c>
      <c r="C58" s="223">
        <f t="shared" si="0"/>
        <v>41343</v>
      </c>
      <c r="D58" s="124">
        <v>240</v>
      </c>
      <c r="E58" s="124">
        <v>0.87090000000000001</v>
      </c>
      <c r="F58" s="124">
        <v>0.87139999999999995</v>
      </c>
      <c r="G58" s="124">
        <v>0.87060000000000004</v>
      </c>
      <c r="H58" s="124">
        <v>0.87090000000000001</v>
      </c>
    </row>
    <row r="59" spans="1:8">
      <c r="A59" s="124" t="s">
        <v>1181</v>
      </c>
      <c r="B59" s="124">
        <v>20130311</v>
      </c>
      <c r="C59" s="223">
        <f t="shared" si="0"/>
        <v>41344</v>
      </c>
      <c r="D59" s="124">
        <v>5756</v>
      </c>
      <c r="E59" s="124">
        <v>0.871</v>
      </c>
      <c r="F59" s="124">
        <v>0.87470000000000003</v>
      </c>
      <c r="G59" s="124">
        <v>0.87009999999999998</v>
      </c>
      <c r="H59" s="124">
        <v>0.874</v>
      </c>
    </row>
    <row r="60" spans="1:8">
      <c r="A60" s="124" t="s">
        <v>1181</v>
      </c>
      <c r="B60" s="124">
        <v>20130312</v>
      </c>
      <c r="C60" s="223">
        <f t="shared" si="0"/>
        <v>41345</v>
      </c>
      <c r="D60" s="124">
        <v>5744</v>
      </c>
      <c r="E60" s="124">
        <v>0.87409999999999999</v>
      </c>
      <c r="F60" s="124">
        <v>0.87909999999999999</v>
      </c>
      <c r="G60" s="124">
        <v>0.87170000000000003</v>
      </c>
      <c r="H60" s="124">
        <v>0.87390000000000001</v>
      </c>
    </row>
    <row r="61" spans="1:8">
      <c r="A61" s="124" t="s">
        <v>1181</v>
      </c>
      <c r="B61" s="124">
        <v>20130313</v>
      </c>
      <c r="C61" s="223">
        <f t="shared" si="0"/>
        <v>41346</v>
      </c>
      <c r="D61" s="124">
        <v>5756</v>
      </c>
      <c r="E61" s="124">
        <v>0.87380000000000002</v>
      </c>
      <c r="F61" s="124">
        <v>0.87439999999999996</v>
      </c>
      <c r="G61" s="124">
        <v>0.86619999999999997</v>
      </c>
      <c r="H61" s="124">
        <v>0.86809999999999998</v>
      </c>
    </row>
    <row r="62" spans="1:8">
      <c r="A62" s="124" t="s">
        <v>1181</v>
      </c>
      <c r="B62" s="124">
        <v>20130314</v>
      </c>
      <c r="C62" s="223">
        <f t="shared" si="0"/>
        <v>41347</v>
      </c>
      <c r="D62" s="124">
        <v>5748</v>
      </c>
      <c r="E62" s="124">
        <v>0.86799999999999999</v>
      </c>
      <c r="F62" s="124">
        <v>0.86829999999999996</v>
      </c>
      <c r="G62" s="124">
        <v>0.86099999999999999</v>
      </c>
      <c r="H62" s="124">
        <v>0.86209999999999998</v>
      </c>
    </row>
    <row r="63" spans="1:8">
      <c r="A63" s="124" t="s">
        <v>1181</v>
      </c>
      <c r="B63" s="124">
        <v>20130315</v>
      </c>
      <c r="C63" s="223">
        <f t="shared" si="0"/>
        <v>41348</v>
      </c>
      <c r="D63" s="124">
        <v>5040</v>
      </c>
      <c r="E63" s="124">
        <v>0.86199999999999999</v>
      </c>
      <c r="F63" s="124">
        <v>0.86560000000000004</v>
      </c>
      <c r="G63" s="124">
        <v>0.86</v>
      </c>
      <c r="H63" s="124">
        <v>0.8649</v>
      </c>
    </row>
    <row r="64" spans="1:8">
      <c r="A64" s="124" t="s">
        <v>1181</v>
      </c>
      <c r="B64" s="124">
        <v>20130317</v>
      </c>
      <c r="C64" s="223">
        <f t="shared" si="0"/>
        <v>41350</v>
      </c>
      <c r="D64" s="124">
        <v>240</v>
      </c>
      <c r="E64" s="124">
        <v>0.8538</v>
      </c>
      <c r="F64" s="124">
        <v>0.85429999999999995</v>
      </c>
      <c r="G64" s="124">
        <v>0.85299999999999998</v>
      </c>
      <c r="H64" s="124">
        <v>0.85319999999999996</v>
      </c>
    </row>
    <row r="65" spans="1:8">
      <c r="A65" s="124" t="s">
        <v>1181</v>
      </c>
      <c r="B65" s="124">
        <v>20130318</v>
      </c>
      <c r="C65" s="223">
        <f t="shared" si="0"/>
        <v>41351</v>
      </c>
      <c r="D65" s="124">
        <v>5752</v>
      </c>
      <c r="E65" s="124">
        <v>0.85329999999999995</v>
      </c>
      <c r="F65" s="124">
        <v>0.8589</v>
      </c>
      <c r="G65" s="124">
        <v>0.85299999999999998</v>
      </c>
      <c r="H65" s="124">
        <v>0.85719999999999996</v>
      </c>
    </row>
    <row r="66" spans="1:8">
      <c r="A66" s="124" t="s">
        <v>1181</v>
      </c>
      <c r="B66" s="124">
        <v>20130319</v>
      </c>
      <c r="C66" s="223">
        <f t="shared" si="0"/>
        <v>41352</v>
      </c>
      <c r="D66" s="124">
        <v>5756</v>
      </c>
      <c r="E66" s="124">
        <v>0.85719999999999996</v>
      </c>
      <c r="F66" s="124">
        <v>0.85840000000000005</v>
      </c>
      <c r="G66" s="124">
        <v>0.85029999999999994</v>
      </c>
      <c r="H66" s="124">
        <v>0.85189999999999999</v>
      </c>
    </row>
    <row r="67" spans="1:8">
      <c r="A67" s="124" t="s">
        <v>1181</v>
      </c>
      <c r="B67" s="124">
        <v>20130320</v>
      </c>
      <c r="C67" s="223">
        <f t="shared" ref="C67:C130" si="1">VALUE(LEFT(B67,4)&amp;"."&amp;MID(B67,5,2)&amp;"."&amp;RIGHT(B67,2))</f>
        <v>41353</v>
      </c>
      <c r="D67" s="124">
        <v>5756</v>
      </c>
      <c r="E67" s="124">
        <v>0.85189999999999999</v>
      </c>
      <c r="F67" s="124">
        <v>0.85970000000000002</v>
      </c>
      <c r="G67" s="124">
        <v>0.85160000000000002</v>
      </c>
      <c r="H67" s="124">
        <v>0.85709999999999997</v>
      </c>
    </row>
    <row r="68" spans="1:8">
      <c r="A68" s="124" t="s">
        <v>1181</v>
      </c>
      <c r="B68" s="124">
        <v>20130321</v>
      </c>
      <c r="C68" s="223">
        <f t="shared" si="1"/>
        <v>41354</v>
      </c>
      <c r="D68" s="124">
        <v>5760</v>
      </c>
      <c r="E68" s="124">
        <v>0.85699999999999998</v>
      </c>
      <c r="F68" s="124">
        <v>0.85709999999999997</v>
      </c>
      <c r="G68" s="124">
        <v>0.8488</v>
      </c>
      <c r="H68" s="124">
        <v>0.8498</v>
      </c>
    </row>
    <row r="69" spans="1:8">
      <c r="A69" s="124" t="s">
        <v>1181</v>
      </c>
      <c r="B69" s="124">
        <v>20130322</v>
      </c>
      <c r="C69" s="223">
        <f t="shared" si="1"/>
        <v>41355</v>
      </c>
      <c r="D69" s="124">
        <v>5032</v>
      </c>
      <c r="E69" s="124">
        <v>0.84970000000000001</v>
      </c>
      <c r="F69" s="124">
        <v>0.85429999999999995</v>
      </c>
      <c r="G69" s="124">
        <v>0.84830000000000005</v>
      </c>
      <c r="H69" s="124">
        <v>0.85260000000000002</v>
      </c>
    </row>
    <row r="70" spans="1:8">
      <c r="A70" s="124" t="s">
        <v>1181</v>
      </c>
      <c r="B70" s="124">
        <v>20130324</v>
      </c>
      <c r="C70" s="223">
        <f t="shared" si="1"/>
        <v>41357</v>
      </c>
      <c r="D70" s="124">
        <v>240</v>
      </c>
      <c r="E70" s="124">
        <v>0.85129999999999995</v>
      </c>
      <c r="F70" s="124">
        <v>0.85509999999999997</v>
      </c>
      <c r="G70" s="124">
        <v>0.85109999999999997</v>
      </c>
      <c r="H70" s="124">
        <v>0.85419999999999996</v>
      </c>
    </row>
    <row r="71" spans="1:8">
      <c r="A71" s="124" t="s">
        <v>1181</v>
      </c>
      <c r="B71" s="124">
        <v>20130325</v>
      </c>
      <c r="C71" s="223">
        <f t="shared" si="1"/>
        <v>41358</v>
      </c>
      <c r="D71" s="124">
        <v>5752</v>
      </c>
      <c r="E71" s="124">
        <v>0.85429999999999995</v>
      </c>
      <c r="F71" s="124">
        <v>0.85589999999999999</v>
      </c>
      <c r="G71" s="124">
        <v>0.84560000000000002</v>
      </c>
      <c r="H71" s="124">
        <v>0.84689999999999999</v>
      </c>
    </row>
    <row r="72" spans="1:8">
      <c r="A72" s="124" t="s">
        <v>1181</v>
      </c>
      <c r="B72" s="124">
        <v>20130326</v>
      </c>
      <c r="C72" s="223">
        <f t="shared" si="1"/>
        <v>41359</v>
      </c>
      <c r="D72" s="124">
        <v>5748</v>
      </c>
      <c r="E72" s="124">
        <v>0.8468</v>
      </c>
      <c r="F72" s="124">
        <v>0.84960000000000002</v>
      </c>
      <c r="G72" s="124">
        <v>0.8458</v>
      </c>
      <c r="H72" s="124">
        <v>0.84799999999999998</v>
      </c>
    </row>
    <row r="73" spans="1:8">
      <c r="A73" s="124" t="s">
        <v>1181</v>
      </c>
      <c r="B73" s="124">
        <v>20130327</v>
      </c>
      <c r="C73" s="223">
        <f t="shared" si="1"/>
        <v>41360</v>
      </c>
      <c r="D73" s="124">
        <v>5752</v>
      </c>
      <c r="E73" s="124">
        <v>0.84799999999999998</v>
      </c>
      <c r="F73" s="124">
        <v>0.84830000000000005</v>
      </c>
      <c r="G73" s="124">
        <v>0.84340000000000004</v>
      </c>
      <c r="H73" s="124">
        <v>0.84430000000000005</v>
      </c>
    </row>
    <row r="74" spans="1:8">
      <c r="A74" s="124" t="s">
        <v>1181</v>
      </c>
      <c r="B74" s="124">
        <v>20130328</v>
      </c>
      <c r="C74" s="223">
        <f t="shared" si="1"/>
        <v>41361</v>
      </c>
      <c r="D74" s="124">
        <v>5748</v>
      </c>
      <c r="E74" s="124">
        <v>0.84419999999999995</v>
      </c>
      <c r="F74" s="124">
        <v>0.84740000000000004</v>
      </c>
      <c r="G74" s="124">
        <v>0.84130000000000005</v>
      </c>
      <c r="H74" s="124">
        <v>0.84309999999999996</v>
      </c>
    </row>
    <row r="75" spans="1:8">
      <c r="A75" s="124" t="s">
        <v>1181</v>
      </c>
      <c r="B75" s="124">
        <v>20130329</v>
      </c>
      <c r="C75" s="223">
        <f t="shared" si="1"/>
        <v>41362</v>
      </c>
      <c r="D75" s="124">
        <v>5040</v>
      </c>
      <c r="E75" s="124">
        <v>0.84299999999999997</v>
      </c>
      <c r="F75" s="124">
        <v>0.84399999999999997</v>
      </c>
      <c r="G75" s="124">
        <v>0.84219999999999995</v>
      </c>
      <c r="H75" s="124">
        <v>0.84289999999999998</v>
      </c>
    </row>
    <row r="76" spans="1:8">
      <c r="A76" s="124" t="s">
        <v>1181</v>
      </c>
      <c r="B76" s="124">
        <v>20130331</v>
      </c>
      <c r="C76" s="223">
        <f t="shared" si="1"/>
        <v>41364</v>
      </c>
      <c r="D76" s="124">
        <v>480</v>
      </c>
      <c r="E76" s="124">
        <v>0.8427</v>
      </c>
      <c r="F76" s="124">
        <v>0.84279999999999999</v>
      </c>
      <c r="G76" s="124">
        <v>0.84209999999999996</v>
      </c>
      <c r="H76" s="124">
        <v>0.84250000000000003</v>
      </c>
    </row>
    <row r="77" spans="1:8">
      <c r="A77" s="124" t="s">
        <v>1181</v>
      </c>
      <c r="B77" s="124">
        <v>20130401</v>
      </c>
      <c r="C77" s="223">
        <f t="shared" si="1"/>
        <v>41365</v>
      </c>
      <c r="D77" s="124">
        <v>5744</v>
      </c>
      <c r="E77" s="124">
        <v>0.84250000000000003</v>
      </c>
      <c r="F77" s="124">
        <v>0.84430000000000005</v>
      </c>
      <c r="G77" s="124">
        <v>0.84089999999999998</v>
      </c>
      <c r="H77" s="124">
        <v>0.84379999999999999</v>
      </c>
    </row>
    <row r="78" spans="1:8">
      <c r="A78" s="124" t="s">
        <v>1181</v>
      </c>
      <c r="B78" s="124">
        <v>20130402</v>
      </c>
      <c r="C78" s="223">
        <f t="shared" si="1"/>
        <v>41366</v>
      </c>
      <c r="D78" s="124">
        <v>5748</v>
      </c>
      <c r="E78" s="124">
        <v>0.84389999999999998</v>
      </c>
      <c r="F78" s="124">
        <v>0.84909999999999997</v>
      </c>
      <c r="G78" s="124">
        <v>0.84240000000000004</v>
      </c>
      <c r="H78" s="124">
        <v>0.84830000000000005</v>
      </c>
    </row>
    <row r="79" spans="1:8">
      <c r="A79" s="124" t="s">
        <v>1181</v>
      </c>
      <c r="B79" s="124">
        <v>20130403</v>
      </c>
      <c r="C79" s="223">
        <f t="shared" si="1"/>
        <v>41367</v>
      </c>
      <c r="D79" s="124">
        <v>5748</v>
      </c>
      <c r="E79" s="124">
        <v>0.84830000000000005</v>
      </c>
      <c r="F79" s="124">
        <v>0.84919999999999995</v>
      </c>
      <c r="G79" s="124">
        <v>0.84670000000000001</v>
      </c>
      <c r="H79" s="124">
        <v>0.84860000000000002</v>
      </c>
    </row>
    <row r="80" spans="1:8">
      <c r="A80" s="124" t="s">
        <v>1181</v>
      </c>
      <c r="B80" s="124">
        <v>20130404</v>
      </c>
      <c r="C80" s="223">
        <f t="shared" si="1"/>
        <v>41368</v>
      </c>
      <c r="D80" s="124">
        <v>5752</v>
      </c>
      <c r="E80" s="124">
        <v>0.84860000000000002</v>
      </c>
      <c r="F80" s="124">
        <v>0.85189999999999999</v>
      </c>
      <c r="G80" s="124">
        <v>0.84330000000000005</v>
      </c>
      <c r="H80" s="124">
        <v>0.84889999999999999</v>
      </c>
    </row>
    <row r="81" spans="1:8">
      <c r="A81" s="124" t="s">
        <v>1181</v>
      </c>
      <c r="B81" s="124">
        <v>20130405</v>
      </c>
      <c r="C81" s="223">
        <f t="shared" si="1"/>
        <v>41369</v>
      </c>
      <c r="D81" s="124">
        <v>4800</v>
      </c>
      <c r="E81" s="124">
        <v>0.8488</v>
      </c>
      <c r="F81" s="124">
        <v>0.85129999999999995</v>
      </c>
      <c r="G81" s="124">
        <v>0.84740000000000004</v>
      </c>
      <c r="H81" s="124">
        <v>0.84789999999999999</v>
      </c>
    </row>
    <row r="82" spans="1:8">
      <c r="A82" s="124" t="s">
        <v>1181</v>
      </c>
      <c r="B82" s="124">
        <v>20130407</v>
      </c>
      <c r="C82" s="223">
        <f t="shared" si="1"/>
        <v>41371</v>
      </c>
      <c r="D82" s="124">
        <v>480</v>
      </c>
      <c r="E82" s="124">
        <v>0.84740000000000004</v>
      </c>
      <c r="F82" s="124">
        <v>0.8478</v>
      </c>
      <c r="G82" s="124">
        <v>0.84619999999999995</v>
      </c>
      <c r="H82" s="124">
        <v>0.84630000000000005</v>
      </c>
    </row>
    <row r="83" spans="1:8">
      <c r="A83" s="124" t="s">
        <v>1181</v>
      </c>
      <c r="B83" s="124">
        <v>20130408</v>
      </c>
      <c r="C83" s="223">
        <f t="shared" si="1"/>
        <v>41372</v>
      </c>
      <c r="D83" s="124">
        <v>5744</v>
      </c>
      <c r="E83" s="124">
        <v>0.84640000000000004</v>
      </c>
      <c r="F83" s="124">
        <v>0.85360000000000003</v>
      </c>
      <c r="G83" s="124">
        <v>0.84609999999999996</v>
      </c>
      <c r="H83" s="124">
        <v>0.85350000000000004</v>
      </c>
    </row>
    <row r="84" spans="1:8">
      <c r="A84" s="124" t="s">
        <v>1181</v>
      </c>
      <c r="B84" s="124">
        <v>20130409</v>
      </c>
      <c r="C84" s="223">
        <f t="shared" si="1"/>
        <v>41373</v>
      </c>
      <c r="D84" s="124">
        <v>5752</v>
      </c>
      <c r="E84" s="124">
        <v>0.85340000000000005</v>
      </c>
      <c r="F84" s="124">
        <v>0.85570000000000002</v>
      </c>
      <c r="G84" s="124">
        <v>0.85050000000000003</v>
      </c>
      <c r="H84" s="124">
        <v>0.85350000000000004</v>
      </c>
    </row>
    <row r="85" spans="1:8">
      <c r="A85" s="124" t="s">
        <v>1181</v>
      </c>
      <c r="B85" s="124">
        <v>20130410</v>
      </c>
      <c r="C85" s="223">
        <f t="shared" si="1"/>
        <v>41374</v>
      </c>
      <c r="D85" s="124">
        <v>5756</v>
      </c>
      <c r="E85" s="124">
        <v>0.85350000000000004</v>
      </c>
      <c r="F85" s="124">
        <v>0.85570000000000002</v>
      </c>
      <c r="G85" s="124">
        <v>0.85150000000000003</v>
      </c>
      <c r="H85" s="124">
        <v>0.85150000000000003</v>
      </c>
    </row>
    <row r="86" spans="1:8">
      <c r="A86" s="124" t="s">
        <v>1181</v>
      </c>
      <c r="B86" s="124">
        <v>20130411</v>
      </c>
      <c r="C86" s="223">
        <f t="shared" si="1"/>
        <v>41375</v>
      </c>
      <c r="D86" s="124">
        <v>5756</v>
      </c>
      <c r="E86" s="124">
        <v>0.85160000000000002</v>
      </c>
      <c r="F86" s="124">
        <v>0.85329999999999995</v>
      </c>
      <c r="G86" s="124">
        <v>0.85019999999999996</v>
      </c>
      <c r="H86" s="124">
        <v>0.8518</v>
      </c>
    </row>
    <row r="87" spans="1:8">
      <c r="A87" s="124" t="s">
        <v>1181</v>
      </c>
      <c r="B87" s="124">
        <v>20130412</v>
      </c>
      <c r="C87" s="223">
        <f t="shared" si="1"/>
        <v>41376</v>
      </c>
      <c r="D87" s="124">
        <v>4804</v>
      </c>
      <c r="E87" s="124">
        <v>0.8518</v>
      </c>
      <c r="F87" s="124">
        <v>0.85350000000000004</v>
      </c>
      <c r="G87" s="124">
        <v>0.8488</v>
      </c>
      <c r="H87" s="124">
        <v>0.85319999999999996</v>
      </c>
    </row>
    <row r="88" spans="1:8">
      <c r="A88" s="124" t="s">
        <v>1181</v>
      </c>
      <c r="B88" s="124">
        <v>20130414</v>
      </c>
      <c r="C88" s="223">
        <f t="shared" si="1"/>
        <v>41378</v>
      </c>
      <c r="D88" s="124">
        <v>476</v>
      </c>
      <c r="E88" s="124">
        <v>0.85429999999999995</v>
      </c>
      <c r="F88" s="124">
        <v>0.85440000000000005</v>
      </c>
      <c r="G88" s="124">
        <v>0.8528</v>
      </c>
      <c r="H88" s="124">
        <v>0.85289999999999999</v>
      </c>
    </row>
    <row r="89" spans="1:8">
      <c r="A89" s="124" t="s">
        <v>1181</v>
      </c>
      <c r="B89" s="124">
        <v>20130415</v>
      </c>
      <c r="C89" s="223">
        <f t="shared" si="1"/>
        <v>41379</v>
      </c>
      <c r="D89" s="124">
        <v>5752</v>
      </c>
      <c r="E89" s="124">
        <v>0.8528</v>
      </c>
      <c r="F89" s="124">
        <v>0.85470000000000002</v>
      </c>
      <c r="G89" s="124">
        <v>0.85129999999999995</v>
      </c>
      <c r="H89" s="124">
        <v>0.85319999999999996</v>
      </c>
    </row>
    <row r="90" spans="1:8">
      <c r="A90" s="124" t="s">
        <v>1181</v>
      </c>
      <c r="B90" s="124">
        <v>20130416</v>
      </c>
      <c r="C90" s="223">
        <f t="shared" si="1"/>
        <v>41380</v>
      </c>
      <c r="D90" s="124">
        <v>5756</v>
      </c>
      <c r="E90" s="124">
        <v>0.85309999999999997</v>
      </c>
      <c r="F90" s="124">
        <v>0.85960000000000003</v>
      </c>
      <c r="G90" s="124">
        <v>0.85209999999999997</v>
      </c>
      <c r="H90" s="124">
        <v>0.85780000000000001</v>
      </c>
    </row>
    <row r="91" spans="1:8">
      <c r="A91" s="124" t="s">
        <v>1181</v>
      </c>
      <c r="B91" s="124">
        <v>20130417</v>
      </c>
      <c r="C91" s="223">
        <f t="shared" si="1"/>
        <v>41381</v>
      </c>
      <c r="D91" s="124">
        <v>5756</v>
      </c>
      <c r="E91" s="124">
        <v>0.85780000000000001</v>
      </c>
      <c r="F91" s="124">
        <v>0.86339999999999995</v>
      </c>
      <c r="G91" s="124">
        <v>0.85319999999999996</v>
      </c>
      <c r="H91" s="124">
        <v>0.8548</v>
      </c>
    </row>
    <row r="92" spans="1:8">
      <c r="A92" s="124" t="s">
        <v>1181</v>
      </c>
      <c r="B92" s="124">
        <v>20130418</v>
      </c>
      <c r="C92" s="223">
        <f t="shared" si="1"/>
        <v>41382</v>
      </c>
      <c r="D92" s="124">
        <v>5756</v>
      </c>
      <c r="E92" s="124">
        <v>0.8548</v>
      </c>
      <c r="F92" s="124">
        <v>0.85709999999999997</v>
      </c>
      <c r="G92" s="124">
        <v>0.8528</v>
      </c>
      <c r="H92" s="124">
        <v>0.8538</v>
      </c>
    </row>
    <row r="93" spans="1:8">
      <c r="A93" s="124" t="s">
        <v>1181</v>
      </c>
      <c r="B93" s="124">
        <v>20130419</v>
      </c>
      <c r="C93" s="223">
        <f t="shared" si="1"/>
        <v>41383</v>
      </c>
      <c r="D93" s="124">
        <v>4804</v>
      </c>
      <c r="E93" s="124">
        <v>0.8538</v>
      </c>
      <c r="F93" s="124">
        <v>0.85799999999999998</v>
      </c>
      <c r="G93" s="124">
        <v>0.85009999999999997</v>
      </c>
      <c r="H93" s="124">
        <v>0.85699999999999998</v>
      </c>
    </row>
    <row r="94" spans="1:8">
      <c r="A94" s="124" t="s">
        <v>1181</v>
      </c>
      <c r="B94" s="124">
        <v>20130421</v>
      </c>
      <c r="C94" s="223">
        <f t="shared" si="1"/>
        <v>41385</v>
      </c>
      <c r="D94" s="124">
        <v>476</v>
      </c>
      <c r="E94" s="124">
        <v>0.85760000000000003</v>
      </c>
      <c r="F94" s="124">
        <v>0.85780000000000001</v>
      </c>
      <c r="G94" s="124">
        <v>0.85729999999999995</v>
      </c>
      <c r="H94" s="124">
        <v>0.85740000000000005</v>
      </c>
    </row>
    <row r="95" spans="1:8">
      <c r="A95" s="124" t="s">
        <v>1181</v>
      </c>
      <c r="B95" s="124">
        <v>20130422</v>
      </c>
      <c r="C95" s="223">
        <f t="shared" si="1"/>
        <v>41386</v>
      </c>
      <c r="D95" s="124">
        <v>5752</v>
      </c>
      <c r="E95" s="124">
        <v>0.85750000000000004</v>
      </c>
      <c r="F95" s="124">
        <v>0.85880000000000001</v>
      </c>
      <c r="G95" s="124">
        <v>0.85350000000000004</v>
      </c>
      <c r="H95" s="124">
        <v>0.85350000000000004</v>
      </c>
    </row>
    <row r="96" spans="1:8">
      <c r="A96" s="124" t="s">
        <v>1181</v>
      </c>
      <c r="B96" s="124">
        <v>20130423</v>
      </c>
      <c r="C96" s="223">
        <f t="shared" si="1"/>
        <v>41387</v>
      </c>
      <c r="D96" s="124">
        <v>5756</v>
      </c>
      <c r="E96" s="124">
        <v>0.85340000000000005</v>
      </c>
      <c r="F96" s="124">
        <v>0.85660000000000003</v>
      </c>
      <c r="G96" s="124">
        <v>0.8508</v>
      </c>
      <c r="H96" s="124">
        <v>0.85309999999999997</v>
      </c>
    </row>
    <row r="97" spans="1:8">
      <c r="A97" s="124" t="s">
        <v>1181</v>
      </c>
      <c r="B97" s="124">
        <v>20130424</v>
      </c>
      <c r="C97" s="223">
        <f t="shared" si="1"/>
        <v>41388</v>
      </c>
      <c r="D97" s="124">
        <v>5756</v>
      </c>
      <c r="E97" s="124">
        <v>0.85299999999999998</v>
      </c>
      <c r="F97" s="124">
        <v>0.85360000000000003</v>
      </c>
      <c r="G97" s="124">
        <v>0.84950000000000003</v>
      </c>
      <c r="H97" s="124">
        <v>0.8518</v>
      </c>
    </row>
    <row r="98" spans="1:8">
      <c r="A98" s="124" t="s">
        <v>1181</v>
      </c>
      <c r="B98" s="124">
        <v>20130425</v>
      </c>
      <c r="C98" s="223">
        <f t="shared" si="1"/>
        <v>41389</v>
      </c>
      <c r="D98" s="124">
        <v>5752</v>
      </c>
      <c r="E98" s="124">
        <v>0.85170000000000001</v>
      </c>
      <c r="F98" s="124">
        <v>0.85299999999999998</v>
      </c>
      <c r="G98" s="124">
        <v>0.84079999999999999</v>
      </c>
      <c r="H98" s="124">
        <v>0.84230000000000005</v>
      </c>
    </row>
    <row r="99" spans="1:8">
      <c r="A99" s="124" t="s">
        <v>1181</v>
      </c>
      <c r="B99" s="124">
        <v>20130426</v>
      </c>
      <c r="C99" s="223">
        <f t="shared" si="1"/>
        <v>41390</v>
      </c>
      <c r="D99" s="124">
        <v>4800</v>
      </c>
      <c r="E99" s="124">
        <v>0.84230000000000005</v>
      </c>
      <c r="F99" s="124">
        <v>0.84450000000000003</v>
      </c>
      <c r="G99" s="124">
        <v>0.83960000000000001</v>
      </c>
      <c r="H99" s="124">
        <v>0.84140000000000004</v>
      </c>
    </row>
    <row r="100" spans="1:8">
      <c r="A100" s="124" t="s">
        <v>1181</v>
      </c>
      <c r="B100" s="124">
        <v>20130428</v>
      </c>
      <c r="C100" s="223">
        <f t="shared" si="1"/>
        <v>41392</v>
      </c>
      <c r="D100" s="124">
        <v>480</v>
      </c>
      <c r="E100" s="124">
        <v>0.84319999999999995</v>
      </c>
      <c r="F100" s="124">
        <v>0.84330000000000005</v>
      </c>
      <c r="G100" s="124">
        <v>0.84160000000000001</v>
      </c>
      <c r="H100" s="124">
        <v>0.84160000000000001</v>
      </c>
    </row>
    <row r="101" spans="1:8">
      <c r="A101" s="124" t="s">
        <v>1181</v>
      </c>
      <c r="B101" s="124">
        <v>20130429</v>
      </c>
      <c r="C101" s="223">
        <f t="shared" si="1"/>
        <v>41393</v>
      </c>
      <c r="D101" s="124">
        <v>5752</v>
      </c>
      <c r="E101" s="124">
        <v>0.84150000000000003</v>
      </c>
      <c r="F101" s="124">
        <v>0.84560000000000002</v>
      </c>
      <c r="G101" s="124">
        <v>0.84019999999999995</v>
      </c>
      <c r="H101" s="124">
        <v>0.84509999999999996</v>
      </c>
    </row>
    <row r="102" spans="1:8">
      <c r="A102" s="124" t="s">
        <v>1181</v>
      </c>
      <c r="B102" s="124">
        <v>20130430</v>
      </c>
      <c r="C102" s="223">
        <f t="shared" si="1"/>
        <v>41394</v>
      </c>
      <c r="D102" s="124">
        <v>5744</v>
      </c>
      <c r="E102" s="124">
        <v>0.84509999999999996</v>
      </c>
      <c r="F102" s="124">
        <v>0.84830000000000005</v>
      </c>
      <c r="G102" s="124">
        <v>0.84219999999999995</v>
      </c>
      <c r="H102" s="124">
        <v>0.84730000000000005</v>
      </c>
    </row>
    <row r="103" spans="1:8">
      <c r="A103" s="124" t="s">
        <v>1181</v>
      </c>
      <c r="B103" s="124">
        <v>20130501</v>
      </c>
      <c r="C103" s="223">
        <f t="shared" si="1"/>
        <v>41395</v>
      </c>
      <c r="D103" s="124">
        <v>5748</v>
      </c>
      <c r="E103" s="124">
        <v>0.84730000000000005</v>
      </c>
      <c r="F103" s="124">
        <v>0.84940000000000004</v>
      </c>
      <c r="G103" s="124">
        <v>0.8458</v>
      </c>
      <c r="H103" s="124">
        <v>0.84630000000000005</v>
      </c>
    </row>
    <row r="104" spans="1:8">
      <c r="A104" s="124" t="s">
        <v>1181</v>
      </c>
      <c r="B104" s="124">
        <v>20130502</v>
      </c>
      <c r="C104" s="223">
        <f t="shared" si="1"/>
        <v>41396</v>
      </c>
      <c r="D104" s="124">
        <v>5756</v>
      </c>
      <c r="E104" s="124">
        <v>0.84630000000000005</v>
      </c>
      <c r="F104" s="124">
        <v>0.84789999999999999</v>
      </c>
      <c r="G104" s="124">
        <v>0.84019999999999995</v>
      </c>
      <c r="H104" s="124">
        <v>0.84079999999999999</v>
      </c>
    </row>
    <row r="105" spans="1:8">
      <c r="A105" s="124" t="s">
        <v>1181</v>
      </c>
      <c r="B105" s="124">
        <v>20130503</v>
      </c>
      <c r="C105" s="223">
        <f t="shared" si="1"/>
        <v>41397</v>
      </c>
      <c r="D105" s="124">
        <v>4784</v>
      </c>
      <c r="E105" s="124">
        <v>0.84079999999999999</v>
      </c>
      <c r="F105" s="124">
        <v>0.84489999999999998</v>
      </c>
      <c r="G105" s="124">
        <v>0.84040000000000004</v>
      </c>
      <c r="H105" s="124">
        <v>0.84240000000000004</v>
      </c>
    </row>
    <row r="106" spans="1:8">
      <c r="A106" s="124" t="s">
        <v>1181</v>
      </c>
      <c r="B106" s="124">
        <v>20130505</v>
      </c>
      <c r="C106" s="223">
        <f t="shared" si="1"/>
        <v>41399</v>
      </c>
      <c r="D106" s="124">
        <v>480</v>
      </c>
      <c r="E106" s="124">
        <v>0.84250000000000003</v>
      </c>
      <c r="F106" s="124">
        <v>0.8427</v>
      </c>
      <c r="G106" s="124">
        <v>0.84209999999999996</v>
      </c>
      <c r="H106" s="124">
        <v>0.84219999999999995</v>
      </c>
    </row>
    <row r="107" spans="1:8">
      <c r="A107" s="124" t="s">
        <v>1181</v>
      </c>
      <c r="B107" s="124">
        <v>20130506</v>
      </c>
      <c r="C107" s="223">
        <f t="shared" si="1"/>
        <v>41400</v>
      </c>
      <c r="D107" s="124">
        <v>5760</v>
      </c>
      <c r="E107" s="124">
        <v>0.84219999999999995</v>
      </c>
      <c r="F107" s="124">
        <v>0.84360000000000002</v>
      </c>
      <c r="G107" s="124">
        <v>0.83989999999999998</v>
      </c>
      <c r="H107" s="124">
        <v>0.84109999999999996</v>
      </c>
    </row>
    <row r="108" spans="1:8">
      <c r="A108" s="124" t="s">
        <v>1181</v>
      </c>
      <c r="B108" s="124">
        <v>20130507</v>
      </c>
      <c r="C108" s="223">
        <f t="shared" si="1"/>
        <v>41401</v>
      </c>
      <c r="D108" s="124">
        <v>5756</v>
      </c>
      <c r="E108" s="124">
        <v>0.84109999999999996</v>
      </c>
      <c r="F108" s="124">
        <v>0.84640000000000004</v>
      </c>
      <c r="G108" s="124">
        <v>0.84060000000000001</v>
      </c>
      <c r="H108" s="124">
        <v>0.84450000000000003</v>
      </c>
    </row>
    <row r="109" spans="1:8">
      <c r="A109" s="124" t="s">
        <v>1181</v>
      </c>
      <c r="B109" s="124">
        <v>20130508</v>
      </c>
      <c r="C109" s="223">
        <f t="shared" si="1"/>
        <v>41402</v>
      </c>
      <c r="D109" s="124">
        <v>5752</v>
      </c>
      <c r="E109" s="124">
        <v>0.84460000000000002</v>
      </c>
      <c r="F109" s="124">
        <v>0.84860000000000002</v>
      </c>
      <c r="G109" s="124">
        <v>0.84450000000000003</v>
      </c>
      <c r="H109" s="124">
        <v>0.84650000000000003</v>
      </c>
    </row>
    <row r="110" spans="1:8">
      <c r="A110" s="124" t="s">
        <v>1181</v>
      </c>
      <c r="B110" s="124">
        <v>20130509</v>
      </c>
      <c r="C110" s="223">
        <f t="shared" si="1"/>
        <v>41403</v>
      </c>
      <c r="D110" s="124">
        <v>5748</v>
      </c>
      <c r="E110" s="124">
        <v>0.84650000000000003</v>
      </c>
      <c r="F110" s="124">
        <v>0.84719999999999995</v>
      </c>
      <c r="G110" s="124">
        <v>0.84289999999999998</v>
      </c>
      <c r="H110" s="124">
        <v>0.84360000000000002</v>
      </c>
    </row>
    <row r="111" spans="1:8">
      <c r="A111" s="124" t="s">
        <v>1181</v>
      </c>
      <c r="B111" s="124">
        <v>20130510</v>
      </c>
      <c r="C111" s="223">
        <f t="shared" si="1"/>
        <v>41404</v>
      </c>
      <c r="D111" s="124">
        <v>4796</v>
      </c>
      <c r="E111" s="124">
        <v>0.84370000000000001</v>
      </c>
      <c r="F111" s="124">
        <v>0.8458</v>
      </c>
      <c r="G111" s="124">
        <v>0.84289999999999998</v>
      </c>
      <c r="H111" s="124">
        <v>0.84519999999999995</v>
      </c>
    </row>
    <row r="112" spans="1:8">
      <c r="A112" s="124" t="s">
        <v>1181</v>
      </c>
      <c r="B112" s="124">
        <v>20130512</v>
      </c>
      <c r="C112" s="223">
        <f t="shared" si="1"/>
        <v>41406</v>
      </c>
      <c r="D112" s="124">
        <v>480</v>
      </c>
      <c r="E112" s="124">
        <v>0.84489999999999998</v>
      </c>
      <c r="F112" s="124">
        <v>0.84509999999999996</v>
      </c>
      <c r="G112" s="124">
        <v>0.84399999999999997</v>
      </c>
      <c r="H112" s="124">
        <v>0.84489999999999998</v>
      </c>
    </row>
    <row r="113" spans="1:8">
      <c r="A113" s="124" t="s">
        <v>1181</v>
      </c>
      <c r="B113" s="124">
        <v>20130513</v>
      </c>
      <c r="C113" s="223">
        <f t="shared" si="1"/>
        <v>41407</v>
      </c>
      <c r="D113" s="124">
        <v>5740</v>
      </c>
      <c r="E113" s="124">
        <v>0.84489999999999998</v>
      </c>
      <c r="F113" s="124">
        <v>0.84909999999999997</v>
      </c>
      <c r="G113" s="124">
        <v>0.84299999999999997</v>
      </c>
      <c r="H113" s="124">
        <v>0.84819999999999995</v>
      </c>
    </row>
    <row r="114" spans="1:8">
      <c r="A114" s="124" t="s">
        <v>1181</v>
      </c>
      <c r="B114" s="124">
        <v>20130514</v>
      </c>
      <c r="C114" s="223">
        <f t="shared" si="1"/>
        <v>41408</v>
      </c>
      <c r="D114" s="124">
        <v>5748</v>
      </c>
      <c r="E114" s="124">
        <v>0.84819999999999995</v>
      </c>
      <c r="F114" s="124">
        <v>0.85140000000000005</v>
      </c>
      <c r="G114" s="124">
        <v>0.84719999999999995</v>
      </c>
      <c r="H114" s="124">
        <v>0.84940000000000004</v>
      </c>
    </row>
    <row r="115" spans="1:8">
      <c r="A115" s="124" t="s">
        <v>1181</v>
      </c>
      <c r="B115" s="124">
        <v>20130515</v>
      </c>
      <c r="C115" s="223">
        <f t="shared" si="1"/>
        <v>41409</v>
      </c>
      <c r="D115" s="124">
        <v>5756</v>
      </c>
      <c r="E115" s="124">
        <v>0.84940000000000004</v>
      </c>
      <c r="F115" s="124">
        <v>0.84940000000000004</v>
      </c>
      <c r="G115" s="124">
        <v>0.84330000000000005</v>
      </c>
      <c r="H115" s="124">
        <v>0.84509999999999996</v>
      </c>
    </row>
    <row r="116" spans="1:8">
      <c r="A116" s="124" t="s">
        <v>1181</v>
      </c>
      <c r="B116" s="124">
        <v>20130516</v>
      </c>
      <c r="C116" s="223">
        <f t="shared" si="1"/>
        <v>41410</v>
      </c>
      <c r="D116" s="124">
        <v>5760</v>
      </c>
      <c r="E116" s="124">
        <v>0.84519999999999995</v>
      </c>
      <c r="F116" s="124">
        <v>0.84619999999999995</v>
      </c>
      <c r="G116" s="124">
        <v>0.84189999999999998</v>
      </c>
      <c r="H116" s="124">
        <v>0.84309999999999996</v>
      </c>
    </row>
    <row r="117" spans="1:8">
      <c r="A117" s="124" t="s">
        <v>1181</v>
      </c>
      <c r="B117" s="124">
        <v>20130517</v>
      </c>
      <c r="C117" s="223">
        <f t="shared" si="1"/>
        <v>41411</v>
      </c>
      <c r="D117" s="124">
        <v>4796</v>
      </c>
      <c r="E117" s="124">
        <v>0.84309999999999996</v>
      </c>
      <c r="F117" s="124">
        <v>0.84589999999999999</v>
      </c>
      <c r="G117" s="124">
        <v>0.84279999999999999</v>
      </c>
      <c r="H117" s="124">
        <v>0.84560000000000002</v>
      </c>
    </row>
    <row r="118" spans="1:8">
      <c r="A118" s="124" t="s">
        <v>1181</v>
      </c>
      <c r="B118" s="124">
        <v>20130519</v>
      </c>
      <c r="C118" s="223">
        <f t="shared" si="1"/>
        <v>41413</v>
      </c>
      <c r="D118" s="124">
        <v>480</v>
      </c>
      <c r="E118" s="124">
        <v>0.84540000000000004</v>
      </c>
      <c r="F118" s="124">
        <v>0.84599999999999997</v>
      </c>
      <c r="G118" s="124">
        <v>0.84499999999999997</v>
      </c>
      <c r="H118" s="124">
        <v>0.84519999999999995</v>
      </c>
    </row>
    <row r="119" spans="1:8">
      <c r="A119" s="124" t="s">
        <v>1181</v>
      </c>
      <c r="B119" s="124">
        <v>20130520</v>
      </c>
      <c r="C119" s="223">
        <f t="shared" si="1"/>
        <v>41414</v>
      </c>
      <c r="D119" s="124">
        <v>5760</v>
      </c>
      <c r="E119" s="124">
        <v>0.84530000000000005</v>
      </c>
      <c r="F119" s="124">
        <v>0.8468</v>
      </c>
      <c r="G119" s="124">
        <v>0.84379999999999999</v>
      </c>
      <c r="H119" s="124">
        <v>0.84440000000000004</v>
      </c>
    </row>
    <row r="120" spans="1:8">
      <c r="A120" s="124" t="s">
        <v>1181</v>
      </c>
      <c r="B120" s="124">
        <v>20130521</v>
      </c>
      <c r="C120" s="223">
        <f t="shared" si="1"/>
        <v>41415</v>
      </c>
      <c r="D120" s="124">
        <v>5752</v>
      </c>
      <c r="E120" s="124">
        <v>0.84430000000000005</v>
      </c>
      <c r="F120" s="124">
        <v>0.85209999999999997</v>
      </c>
      <c r="G120" s="124">
        <v>0.84430000000000005</v>
      </c>
      <c r="H120" s="124">
        <v>0.85189999999999999</v>
      </c>
    </row>
    <row r="121" spans="1:8">
      <c r="A121" s="124" t="s">
        <v>1181</v>
      </c>
      <c r="B121" s="124">
        <v>20130522</v>
      </c>
      <c r="C121" s="223">
        <f t="shared" si="1"/>
        <v>41416</v>
      </c>
      <c r="D121" s="124">
        <v>5744</v>
      </c>
      <c r="E121" s="124">
        <v>0.85199999999999998</v>
      </c>
      <c r="F121" s="124">
        <v>0.85880000000000001</v>
      </c>
      <c r="G121" s="124">
        <v>0.85160000000000002</v>
      </c>
      <c r="H121" s="124">
        <v>0.8538</v>
      </c>
    </row>
    <row r="122" spans="1:8">
      <c r="A122" s="124" t="s">
        <v>1181</v>
      </c>
      <c r="B122" s="124">
        <v>20130523</v>
      </c>
      <c r="C122" s="223">
        <f t="shared" si="1"/>
        <v>41417</v>
      </c>
      <c r="D122" s="124">
        <v>5756</v>
      </c>
      <c r="E122" s="124">
        <v>0.85389999999999999</v>
      </c>
      <c r="F122" s="124">
        <v>0.85680000000000001</v>
      </c>
      <c r="G122" s="124">
        <v>0.85299999999999998</v>
      </c>
      <c r="H122" s="124">
        <v>0.85599999999999998</v>
      </c>
    </row>
    <row r="123" spans="1:8">
      <c r="A123" s="124" t="s">
        <v>1181</v>
      </c>
      <c r="B123" s="124">
        <v>20130524</v>
      </c>
      <c r="C123" s="223">
        <f t="shared" si="1"/>
        <v>41418</v>
      </c>
      <c r="D123" s="124">
        <v>4800</v>
      </c>
      <c r="E123" s="124">
        <v>0.85589999999999999</v>
      </c>
      <c r="F123" s="124">
        <v>0.85950000000000004</v>
      </c>
      <c r="G123" s="124">
        <v>0.85329999999999995</v>
      </c>
      <c r="H123" s="124">
        <v>0.85489999999999999</v>
      </c>
    </row>
    <row r="124" spans="1:8">
      <c r="A124" s="124" t="s">
        <v>1181</v>
      </c>
      <c r="B124" s="124">
        <v>20130526</v>
      </c>
      <c r="C124" s="223">
        <f t="shared" si="1"/>
        <v>41420</v>
      </c>
      <c r="D124" s="124">
        <v>480</v>
      </c>
      <c r="E124" s="124">
        <v>0.8548</v>
      </c>
      <c r="F124" s="124">
        <v>0.85509999999999997</v>
      </c>
      <c r="G124" s="124">
        <v>0.85470000000000002</v>
      </c>
      <c r="H124" s="124">
        <v>0.8548</v>
      </c>
    </row>
    <row r="125" spans="1:8">
      <c r="A125" s="124" t="s">
        <v>1181</v>
      </c>
      <c r="B125" s="124">
        <v>20130527</v>
      </c>
      <c r="C125" s="223">
        <f t="shared" si="1"/>
        <v>41421</v>
      </c>
      <c r="D125" s="124">
        <v>5748</v>
      </c>
      <c r="E125" s="124">
        <v>0.8548</v>
      </c>
      <c r="F125" s="124">
        <v>0.85709999999999997</v>
      </c>
      <c r="G125" s="124">
        <v>0.85329999999999995</v>
      </c>
      <c r="H125" s="124">
        <v>0.85589999999999999</v>
      </c>
    </row>
    <row r="126" spans="1:8">
      <c r="A126" s="124" t="s">
        <v>1181</v>
      </c>
      <c r="B126" s="124">
        <v>20130528</v>
      </c>
      <c r="C126" s="223">
        <f t="shared" si="1"/>
        <v>41422</v>
      </c>
      <c r="D126" s="124">
        <v>5752</v>
      </c>
      <c r="E126" s="124">
        <v>0.85589999999999999</v>
      </c>
      <c r="F126" s="124">
        <v>0.85599999999999998</v>
      </c>
      <c r="G126" s="124">
        <v>0.85399999999999998</v>
      </c>
      <c r="H126" s="124">
        <v>0.85470000000000002</v>
      </c>
    </row>
    <row r="127" spans="1:8">
      <c r="A127" s="124" t="s">
        <v>1181</v>
      </c>
      <c r="B127" s="124">
        <v>20130529</v>
      </c>
      <c r="C127" s="223">
        <f t="shared" si="1"/>
        <v>41423</v>
      </c>
      <c r="D127" s="124">
        <v>5756</v>
      </c>
      <c r="E127" s="124">
        <v>0.85470000000000002</v>
      </c>
      <c r="F127" s="124">
        <v>0.85919999999999996</v>
      </c>
      <c r="G127" s="124">
        <v>0.8538</v>
      </c>
      <c r="H127" s="124">
        <v>0.85550000000000004</v>
      </c>
    </row>
    <row r="128" spans="1:8">
      <c r="A128" s="124" t="s">
        <v>1181</v>
      </c>
      <c r="B128" s="124">
        <v>20130530</v>
      </c>
      <c r="C128" s="223">
        <f t="shared" si="1"/>
        <v>41424</v>
      </c>
      <c r="D128" s="124">
        <v>5756</v>
      </c>
      <c r="E128" s="124">
        <v>0.85540000000000005</v>
      </c>
      <c r="F128" s="124">
        <v>0.85950000000000004</v>
      </c>
      <c r="G128" s="124">
        <v>0.85429999999999995</v>
      </c>
      <c r="H128" s="124">
        <v>0.85619999999999996</v>
      </c>
    </row>
    <row r="129" spans="1:8">
      <c r="A129" s="124" t="s">
        <v>1181</v>
      </c>
      <c r="B129" s="124">
        <v>20130531</v>
      </c>
      <c r="C129" s="223">
        <f t="shared" si="1"/>
        <v>41425</v>
      </c>
      <c r="D129" s="124">
        <v>4796</v>
      </c>
      <c r="E129" s="124">
        <v>0.85609999999999997</v>
      </c>
      <c r="F129" s="124">
        <v>0.85760000000000003</v>
      </c>
      <c r="G129" s="124">
        <v>0.85260000000000002</v>
      </c>
      <c r="H129" s="124">
        <v>0.85509999999999997</v>
      </c>
    </row>
    <row r="130" spans="1:8">
      <c r="A130" s="124" t="s">
        <v>1181</v>
      </c>
      <c r="B130" s="124">
        <v>20130602</v>
      </c>
      <c r="C130" s="223">
        <f t="shared" si="1"/>
        <v>41427</v>
      </c>
      <c r="D130" s="124">
        <v>476</v>
      </c>
      <c r="E130" s="124">
        <v>0.85450000000000004</v>
      </c>
      <c r="F130" s="124">
        <v>0.85489999999999999</v>
      </c>
      <c r="G130" s="124">
        <v>0.85419999999999996</v>
      </c>
      <c r="H130" s="124">
        <v>0.85429999999999995</v>
      </c>
    </row>
    <row r="131" spans="1:8">
      <c r="A131" s="124" t="s">
        <v>1181</v>
      </c>
      <c r="B131" s="124">
        <v>20130603</v>
      </c>
      <c r="C131" s="223">
        <f t="shared" ref="C131:C194" si="2">VALUE(LEFT(B131,4)&amp;"."&amp;MID(B131,5,2)&amp;"."&amp;RIGHT(B131,2))</f>
        <v>41428</v>
      </c>
      <c r="D131" s="124">
        <v>5752</v>
      </c>
      <c r="E131" s="124">
        <v>0.85429999999999995</v>
      </c>
      <c r="F131" s="124">
        <v>0.85509999999999997</v>
      </c>
      <c r="G131" s="124">
        <v>0.85</v>
      </c>
      <c r="H131" s="124">
        <v>0.8528</v>
      </c>
    </row>
    <row r="132" spans="1:8">
      <c r="A132" s="124" t="s">
        <v>1181</v>
      </c>
      <c r="B132" s="124">
        <v>20130604</v>
      </c>
      <c r="C132" s="223">
        <f t="shared" si="2"/>
        <v>41429</v>
      </c>
      <c r="D132" s="124">
        <v>5744</v>
      </c>
      <c r="E132" s="124">
        <v>0.8528</v>
      </c>
      <c r="F132" s="124">
        <v>0.85560000000000003</v>
      </c>
      <c r="G132" s="124">
        <v>0.85199999999999998</v>
      </c>
      <c r="H132" s="124">
        <v>0.85399999999999998</v>
      </c>
    </row>
    <row r="133" spans="1:8">
      <c r="A133" s="124" t="s">
        <v>1181</v>
      </c>
      <c r="B133" s="124">
        <v>20130605</v>
      </c>
      <c r="C133" s="223">
        <f t="shared" si="2"/>
        <v>41430</v>
      </c>
      <c r="D133" s="124">
        <v>5756</v>
      </c>
      <c r="E133" s="124">
        <v>0.85409999999999997</v>
      </c>
      <c r="F133" s="124">
        <v>0.85460000000000003</v>
      </c>
      <c r="G133" s="124">
        <v>0.84889999999999999</v>
      </c>
      <c r="H133" s="124">
        <v>0.8498</v>
      </c>
    </row>
    <row r="134" spans="1:8">
      <c r="A134" s="124" t="s">
        <v>1181</v>
      </c>
      <c r="B134" s="124">
        <v>20130606</v>
      </c>
      <c r="C134" s="223">
        <f t="shared" si="2"/>
        <v>41431</v>
      </c>
      <c r="D134" s="124">
        <v>5740</v>
      </c>
      <c r="E134" s="124">
        <v>0.84970000000000001</v>
      </c>
      <c r="F134" s="124">
        <v>0.8518</v>
      </c>
      <c r="G134" s="124">
        <v>0.84750000000000003</v>
      </c>
      <c r="H134" s="124">
        <v>0.84860000000000002</v>
      </c>
    </row>
    <row r="135" spans="1:8">
      <c r="A135" s="124" t="s">
        <v>1181</v>
      </c>
      <c r="B135" s="124">
        <v>20130607</v>
      </c>
      <c r="C135" s="223">
        <f t="shared" si="2"/>
        <v>41432</v>
      </c>
      <c r="D135" s="124">
        <v>4792</v>
      </c>
      <c r="E135" s="124">
        <v>0.84860000000000002</v>
      </c>
      <c r="F135" s="124">
        <v>0.85250000000000004</v>
      </c>
      <c r="G135" s="124">
        <v>0.84799999999999998</v>
      </c>
      <c r="H135" s="124">
        <v>0.84950000000000003</v>
      </c>
    </row>
    <row r="136" spans="1:8">
      <c r="A136" s="124" t="s">
        <v>1181</v>
      </c>
      <c r="B136" s="124">
        <v>20130609</v>
      </c>
      <c r="C136" s="223">
        <f t="shared" si="2"/>
        <v>41434</v>
      </c>
      <c r="D136" s="124">
        <v>480</v>
      </c>
      <c r="E136" s="124">
        <v>0.84930000000000005</v>
      </c>
      <c r="F136" s="124">
        <v>0.85040000000000004</v>
      </c>
      <c r="G136" s="124">
        <v>0.84919999999999995</v>
      </c>
      <c r="H136" s="124">
        <v>0.85009999999999997</v>
      </c>
    </row>
    <row r="137" spans="1:8">
      <c r="A137" s="124" t="s">
        <v>1181</v>
      </c>
      <c r="B137" s="124">
        <v>20130610</v>
      </c>
      <c r="C137" s="223">
        <f t="shared" si="2"/>
        <v>41435</v>
      </c>
      <c r="D137" s="124">
        <v>5752</v>
      </c>
      <c r="E137" s="124">
        <v>0.85019999999999996</v>
      </c>
      <c r="F137" s="124">
        <v>0.85150000000000003</v>
      </c>
      <c r="G137" s="124">
        <v>0.8488</v>
      </c>
      <c r="H137" s="124">
        <v>0.85109999999999997</v>
      </c>
    </row>
    <row r="138" spans="1:8">
      <c r="A138" s="124" t="s">
        <v>1181</v>
      </c>
      <c r="B138" s="124">
        <v>20130611</v>
      </c>
      <c r="C138" s="223">
        <f t="shared" si="2"/>
        <v>41436</v>
      </c>
      <c r="D138" s="124">
        <v>5752</v>
      </c>
      <c r="E138" s="124">
        <v>0.85109999999999997</v>
      </c>
      <c r="F138" s="124">
        <v>0.8548</v>
      </c>
      <c r="G138" s="124">
        <v>0.84989999999999999</v>
      </c>
      <c r="H138" s="124">
        <v>0.8508</v>
      </c>
    </row>
    <row r="139" spans="1:8">
      <c r="A139" s="124" t="s">
        <v>1181</v>
      </c>
      <c r="B139" s="124">
        <v>20130612</v>
      </c>
      <c r="C139" s="223">
        <f t="shared" si="2"/>
        <v>41437</v>
      </c>
      <c r="D139" s="124">
        <v>5732</v>
      </c>
      <c r="E139" s="124">
        <v>0.8508</v>
      </c>
      <c r="F139" s="124">
        <v>0.85109999999999997</v>
      </c>
      <c r="G139" s="124">
        <v>0.8468</v>
      </c>
      <c r="H139" s="124">
        <v>0.85050000000000003</v>
      </c>
    </row>
    <row r="140" spans="1:8">
      <c r="A140" s="124" t="s">
        <v>1181</v>
      </c>
      <c r="B140" s="124">
        <v>20130613</v>
      </c>
      <c r="C140" s="223">
        <f t="shared" si="2"/>
        <v>41438</v>
      </c>
      <c r="D140" s="124">
        <v>5760</v>
      </c>
      <c r="E140" s="124">
        <v>0.85040000000000004</v>
      </c>
      <c r="F140" s="124">
        <v>0.85389999999999999</v>
      </c>
      <c r="G140" s="124">
        <v>0.84730000000000005</v>
      </c>
      <c r="H140" s="124">
        <v>0.85029999999999994</v>
      </c>
    </row>
    <row r="141" spans="1:8">
      <c r="A141" s="124" t="s">
        <v>1181</v>
      </c>
      <c r="B141" s="124">
        <v>20130614</v>
      </c>
      <c r="C141" s="223">
        <f t="shared" si="2"/>
        <v>41439</v>
      </c>
      <c r="D141" s="124">
        <v>4804</v>
      </c>
      <c r="E141" s="124">
        <v>0.85029999999999994</v>
      </c>
      <c r="F141" s="124">
        <v>0.85319999999999996</v>
      </c>
      <c r="G141" s="124">
        <v>0.84870000000000001</v>
      </c>
      <c r="H141" s="124">
        <v>0.84950000000000003</v>
      </c>
    </row>
    <row r="142" spans="1:8">
      <c r="A142" s="124" t="s">
        <v>1181</v>
      </c>
      <c r="B142" s="124">
        <v>20130616</v>
      </c>
      <c r="C142" s="223">
        <f t="shared" si="2"/>
        <v>41441</v>
      </c>
      <c r="D142" s="124">
        <v>476</v>
      </c>
      <c r="E142" s="124">
        <v>0.84940000000000004</v>
      </c>
      <c r="F142" s="124">
        <v>0.84940000000000004</v>
      </c>
      <c r="G142" s="124">
        <v>0.84850000000000003</v>
      </c>
      <c r="H142" s="124">
        <v>0.84860000000000002</v>
      </c>
    </row>
    <row r="143" spans="1:8">
      <c r="A143" s="124" t="s">
        <v>1181</v>
      </c>
      <c r="B143" s="124">
        <v>20130617</v>
      </c>
      <c r="C143" s="223">
        <f t="shared" si="2"/>
        <v>41442</v>
      </c>
      <c r="D143" s="124">
        <v>5748</v>
      </c>
      <c r="E143" s="124">
        <v>0.84870000000000001</v>
      </c>
      <c r="F143" s="124">
        <v>0.85050000000000003</v>
      </c>
      <c r="G143" s="124">
        <v>0.84730000000000005</v>
      </c>
      <c r="H143" s="124">
        <v>0.85</v>
      </c>
    </row>
    <row r="144" spans="1:8">
      <c r="A144" s="124" t="s">
        <v>1181</v>
      </c>
      <c r="B144" s="124">
        <v>20130618</v>
      </c>
      <c r="C144" s="223">
        <f t="shared" si="2"/>
        <v>41443</v>
      </c>
      <c r="D144" s="124">
        <v>5756</v>
      </c>
      <c r="E144" s="124">
        <v>0.84989999999999999</v>
      </c>
      <c r="F144" s="124">
        <v>0.85819999999999996</v>
      </c>
      <c r="G144" s="124">
        <v>0.84970000000000001</v>
      </c>
      <c r="H144" s="124">
        <v>0.85660000000000003</v>
      </c>
    </row>
    <row r="145" spans="1:8">
      <c r="A145" s="124" t="s">
        <v>1181</v>
      </c>
      <c r="B145" s="124">
        <v>20130619</v>
      </c>
      <c r="C145" s="223">
        <f t="shared" si="2"/>
        <v>41444</v>
      </c>
      <c r="D145" s="124">
        <v>5752</v>
      </c>
      <c r="E145" s="124">
        <v>0.85660000000000003</v>
      </c>
      <c r="F145" s="124">
        <v>0.85880000000000001</v>
      </c>
      <c r="G145" s="124">
        <v>0.85409999999999997</v>
      </c>
      <c r="H145" s="124">
        <v>0.85809999999999997</v>
      </c>
    </row>
    <row r="146" spans="1:8">
      <c r="A146" s="124" t="s">
        <v>1181</v>
      </c>
      <c r="B146" s="124">
        <v>20130620</v>
      </c>
      <c r="C146" s="223">
        <f t="shared" si="2"/>
        <v>41445</v>
      </c>
      <c r="D146" s="124">
        <v>5760</v>
      </c>
      <c r="E146" s="124">
        <v>0.85799999999999998</v>
      </c>
      <c r="F146" s="124">
        <v>0.85880000000000001</v>
      </c>
      <c r="G146" s="124">
        <v>0.85150000000000003</v>
      </c>
      <c r="H146" s="124">
        <v>0.85240000000000005</v>
      </c>
    </row>
    <row r="147" spans="1:8">
      <c r="A147" s="124" t="s">
        <v>1181</v>
      </c>
      <c r="B147" s="124">
        <v>20130621</v>
      </c>
      <c r="C147" s="223">
        <f t="shared" si="2"/>
        <v>41446</v>
      </c>
      <c r="D147" s="124">
        <v>4800</v>
      </c>
      <c r="E147" s="124">
        <v>0.85250000000000004</v>
      </c>
      <c r="F147" s="124">
        <v>0.85499999999999998</v>
      </c>
      <c r="G147" s="124">
        <v>0.85070000000000001</v>
      </c>
      <c r="H147" s="124">
        <v>0.85070000000000001</v>
      </c>
    </row>
    <row r="148" spans="1:8">
      <c r="A148" s="124" t="s">
        <v>1181</v>
      </c>
      <c r="B148" s="124">
        <v>20130623</v>
      </c>
      <c r="C148" s="223">
        <f t="shared" si="2"/>
        <v>41448</v>
      </c>
      <c r="D148" s="124">
        <v>480</v>
      </c>
      <c r="E148" s="124">
        <v>0.85089999999999999</v>
      </c>
      <c r="F148" s="124">
        <v>0.8518</v>
      </c>
      <c r="G148" s="124">
        <v>0.85089999999999999</v>
      </c>
      <c r="H148" s="124">
        <v>0.85150000000000003</v>
      </c>
    </row>
    <row r="149" spans="1:8">
      <c r="A149" s="124" t="s">
        <v>1181</v>
      </c>
      <c r="B149" s="124">
        <v>20130624</v>
      </c>
      <c r="C149" s="223">
        <f t="shared" si="2"/>
        <v>41449</v>
      </c>
      <c r="D149" s="124">
        <v>5756</v>
      </c>
      <c r="E149" s="124">
        <v>0.85150000000000003</v>
      </c>
      <c r="F149" s="124">
        <v>0.85399999999999998</v>
      </c>
      <c r="G149" s="124">
        <v>0.84809999999999997</v>
      </c>
      <c r="H149" s="124">
        <v>0.84970000000000001</v>
      </c>
    </row>
    <row r="150" spans="1:8">
      <c r="A150" s="124" t="s">
        <v>1181</v>
      </c>
      <c r="B150" s="124">
        <v>20130625</v>
      </c>
      <c r="C150" s="223">
        <f t="shared" si="2"/>
        <v>41450</v>
      </c>
      <c r="D150" s="124">
        <v>5756</v>
      </c>
      <c r="E150" s="124">
        <v>0.84970000000000001</v>
      </c>
      <c r="F150" s="124">
        <v>0.85099999999999998</v>
      </c>
      <c r="G150" s="124">
        <v>0.84689999999999999</v>
      </c>
      <c r="H150" s="124">
        <v>0.84830000000000005</v>
      </c>
    </row>
    <row r="151" spans="1:8">
      <c r="A151" s="124" t="s">
        <v>1181</v>
      </c>
      <c r="B151" s="124">
        <v>20130626</v>
      </c>
      <c r="C151" s="223">
        <f t="shared" si="2"/>
        <v>41451</v>
      </c>
      <c r="D151" s="124">
        <v>5744</v>
      </c>
      <c r="E151" s="124">
        <v>0.84830000000000005</v>
      </c>
      <c r="F151" s="124">
        <v>0.84960000000000002</v>
      </c>
      <c r="G151" s="124">
        <v>0.84670000000000001</v>
      </c>
      <c r="H151" s="124">
        <v>0.84940000000000004</v>
      </c>
    </row>
    <row r="152" spans="1:8">
      <c r="A152" s="124" t="s">
        <v>1181</v>
      </c>
      <c r="B152" s="124">
        <v>20130627</v>
      </c>
      <c r="C152" s="223">
        <f t="shared" si="2"/>
        <v>41452</v>
      </c>
      <c r="D152" s="124">
        <v>5752</v>
      </c>
      <c r="E152" s="124">
        <v>0.84950000000000003</v>
      </c>
      <c r="F152" s="124">
        <v>0.85580000000000001</v>
      </c>
      <c r="G152" s="124">
        <v>0.84899999999999998</v>
      </c>
      <c r="H152" s="124">
        <v>0.85419999999999996</v>
      </c>
    </row>
    <row r="153" spans="1:8">
      <c r="A153" s="124" t="s">
        <v>1181</v>
      </c>
      <c r="B153" s="124">
        <v>20130628</v>
      </c>
      <c r="C153" s="223">
        <f t="shared" si="2"/>
        <v>41453</v>
      </c>
      <c r="D153" s="124">
        <v>4792</v>
      </c>
      <c r="E153" s="124">
        <v>0.85419999999999996</v>
      </c>
      <c r="F153" s="124">
        <v>0.85880000000000001</v>
      </c>
      <c r="G153" s="124">
        <v>0.85409999999999997</v>
      </c>
      <c r="H153" s="124">
        <v>0.85550000000000004</v>
      </c>
    </row>
    <row r="154" spans="1:8">
      <c r="A154" s="124" t="s">
        <v>1181</v>
      </c>
      <c r="B154" s="124">
        <v>20130630</v>
      </c>
      <c r="C154" s="223">
        <f t="shared" si="2"/>
        <v>41455</v>
      </c>
      <c r="D154" s="124">
        <v>4</v>
      </c>
      <c r="E154" s="124">
        <v>0.85570000000000002</v>
      </c>
      <c r="F154" s="124">
        <v>0.85570000000000002</v>
      </c>
      <c r="G154" s="124">
        <v>0.85550000000000004</v>
      </c>
      <c r="H154" s="124">
        <v>0.85550000000000004</v>
      </c>
    </row>
    <row r="155" spans="1:8">
      <c r="A155" s="124" t="s">
        <v>1181</v>
      </c>
      <c r="B155" s="124">
        <v>20130701</v>
      </c>
      <c r="C155" s="223">
        <f t="shared" si="2"/>
        <v>41456</v>
      </c>
      <c r="D155" s="124">
        <v>5752</v>
      </c>
      <c r="E155" s="124">
        <v>0.85499999999999998</v>
      </c>
      <c r="F155" s="124">
        <v>0.85909999999999997</v>
      </c>
      <c r="G155" s="124">
        <v>0.85450000000000004</v>
      </c>
      <c r="H155" s="124">
        <v>0.85850000000000004</v>
      </c>
    </row>
    <row r="156" spans="1:8">
      <c r="A156" s="124" t="s">
        <v>1181</v>
      </c>
      <c r="B156" s="124">
        <v>20130702</v>
      </c>
      <c r="C156" s="223">
        <f t="shared" si="2"/>
        <v>41457</v>
      </c>
      <c r="D156" s="124">
        <v>5748</v>
      </c>
      <c r="E156" s="124">
        <v>0.85850000000000004</v>
      </c>
      <c r="F156" s="124">
        <v>0.85919999999999996</v>
      </c>
      <c r="G156" s="124">
        <v>0.85519999999999996</v>
      </c>
      <c r="H156" s="124">
        <v>0.85609999999999997</v>
      </c>
    </row>
    <row r="157" spans="1:8">
      <c r="A157" s="124" t="s">
        <v>1181</v>
      </c>
      <c r="B157" s="124">
        <v>20130703</v>
      </c>
      <c r="C157" s="223">
        <f t="shared" si="2"/>
        <v>41458</v>
      </c>
      <c r="D157" s="124">
        <v>5748</v>
      </c>
      <c r="E157" s="124">
        <v>0.85619999999999996</v>
      </c>
      <c r="F157" s="124">
        <v>0.85719999999999996</v>
      </c>
      <c r="G157" s="124">
        <v>0.84799999999999998</v>
      </c>
      <c r="H157" s="124">
        <v>0.8518</v>
      </c>
    </row>
    <row r="158" spans="1:8">
      <c r="A158" s="124" t="s">
        <v>1181</v>
      </c>
      <c r="B158" s="124">
        <v>20130704</v>
      </c>
      <c r="C158" s="223">
        <f t="shared" si="2"/>
        <v>41459</v>
      </c>
      <c r="D158" s="124">
        <v>5752</v>
      </c>
      <c r="E158" s="124">
        <v>0.85189999999999999</v>
      </c>
      <c r="F158" s="124">
        <v>0.86299999999999999</v>
      </c>
      <c r="G158" s="124">
        <v>0.8508</v>
      </c>
      <c r="H158" s="124">
        <v>0.85699999999999998</v>
      </c>
    </row>
    <row r="159" spans="1:8">
      <c r="A159" s="124" t="s">
        <v>1181</v>
      </c>
      <c r="B159" s="124">
        <v>20130705</v>
      </c>
      <c r="C159" s="223">
        <f t="shared" si="2"/>
        <v>41460</v>
      </c>
      <c r="D159" s="124">
        <v>4792</v>
      </c>
      <c r="E159" s="124">
        <v>0.85699999999999998</v>
      </c>
      <c r="F159" s="124">
        <v>0.86270000000000002</v>
      </c>
      <c r="G159" s="124">
        <v>0.85640000000000005</v>
      </c>
      <c r="H159" s="124">
        <v>0.86060000000000003</v>
      </c>
    </row>
    <row r="160" spans="1:8">
      <c r="A160" s="124" t="s">
        <v>1181</v>
      </c>
      <c r="B160" s="124">
        <v>20130707</v>
      </c>
      <c r="C160" s="223">
        <f t="shared" si="2"/>
        <v>41462</v>
      </c>
      <c r="D160" s="124">
        <v>480</v>
      </c>
      <c r="E160" s="124">
        <v>0.86150000000000004</v>
      </c>
      <c r="F160" s="124">
        <v>0.86219999999999997</v>
      </c>
      <c r="G160" s="124">
        <v>0.86119999999999997</v>
      </c>
      <c r="H160" s="124">
        <v>0.86199999999999999</v>
      </c>
    </row>
    <row r="161" spans="1:8">
      <c r="A161" s="124" t="s">
        <v>1181</v>
      </c>
      <c r="B161" s="124">
        <v>20130708</v>
      </c>
      <c r="C161" s="223">
        <f t="shared" si="2"/>
        <v>41463</v>
      </c>
      <c r="D161" s="124">
        <v>5752</v>
      </c>
      <c r="E161" s="124">
        <v>0.86209999999999998</v>
      </c>
      <c r="F161" s="124">
        <v>0.86250000000000004</v>
      </c>
      <c r="G161" s="124">
        <v>0.86019999999999996</v>
      </c>
      <c r="H161" s="124">
        <v>0.8609</v>
      </c>
    </row>
    <row r="162" spans="1:8">
      <c r="A162" s="124" t="s">
        <v>1181</v>
      </c>
      <c r="B162" s="124">
        <v>20130709</v>
      </c>
      <c r="C162" s="223">
        <f t="shared" si="2"/>
        <v>41464</v>
      </c>
      <c r="D162" s="124">
        <v>5756</v>
      </c>
      <c r="E162" s="124">
        <v>0.8609</v>
      </c>
      <c r="F162" s="124">
        <v>0.86660000000000004</v>
      </c>
      <c r="G162" s="124">
        <v>0.85850000000000004</v>
      </c>
      <c r="H162" s="124">
        <v>0.86009999999999998</v>
      </c>
    </row>
    <row r="163" spans="1:8">
      <c r="A163" s="124" t="s">
        <v>1181</v>
      </c>
      <c r="B163" s="124">
        <v>20130710</v>
      </c>
      <c r="C163" s="223">
        <f t="shared" si="2"/>
        <v>41465</v>
      </c>
      <c r="D163" s="124">
        <v>5756</v>
      </c>
      <c r="E163" s="124">
        <v>0.86019999999999996</v>
      </c>
      <c r="F163" s="124">
        <v>0.86909999999999998</v>
      </c>
      <c r="G163" s="124">
        <v>0.85729999999999995</v>
      </c>
      <c r="H163" s="124">
        <v>0.86680000000000001</v>
      </c>
    </row>
    <row r="164" spans="1:8">
      <c r="A164" s="124" t="s">
        <v>1181</v>
      </c>
      <c r="B164" s="124">
        <v>20130711</v>
      </c>
      <c r="C164" s="223">
        <f t="shared" si="2"/>
        <v>41466</v>
      </c>
      <c r="D164" s="124">
        <v>2856</v>
      </c>
      <c r="E164" s="124">
        <v>0.8669</v>
      </c>
      <c r="F164" s="124">
        <v>0.86739999999999995</v>
      </c>
      <c r="G164" s="124">
        <v>0.86260000000000003</v>
      </c>
      <c r="H164" s="124">
        <v>0.86380000000000001</v>
      </c>
    </row>
    <row r="165" spans="1:8">
      <c r="A165" s="124" t="s">
        <v>1181</v>
      </c>
      <c r="B165" s="124">
        <v>20130712</v>
      </c>
      <c r="C165" s="223">
        <f t="shared" si="2"/>
        <v>41467</v>
      </c>
      <c r="D165" s="124">
        <v>4796</v>
      </c>
      <c r="E165" s="124">
        <v>0.86229999999999996</v>
      </c>
      <c r="F165" s="124">
        <v>0.86499999999999999</v>
      </c>
      <c r="G165" s="124">
        <v>0.86109999999999998</v>
      </c>
      <c r="H165" s="124">
        <v>0.86480000000000001</v>
      </c>
    </row>
    <row r="166" spans="1:8">
      <c r="A166" s="124" t="s">
        <v>1181</v>
      </c>
      <c r="B166" s="124">
        <v>20130714</v>
      </c>
      <c r="C166" s="223">
        <f t="shared" si="2"/>
        <v>41469</v>
      </c>
      <c r="D166" s="124">
        <v>480</v>
      </c>
      <c r="E166" s="124">
        <v>0.86450000000000005</v>
      </c>
      <c r="F166" s="124">
        <v>0.86480000000000001</v>
      </c>
      <c r="G166" s="124">
        <v>0.86399999999999999</v>
      </c>
      <c r="H166" s="124">
        <v>0.86419999999999997</v>
      </c>
    </row>
    <row r="167" spans="1:8">
      <c r="A167" s="124" t="s">
        <v>1181</v>
      </c>
      <c r="B167" s="124">
        <v>20130715</v>
      </c>
      <c r="C167" s="223">
        <f t="shared" si="2"/>
        <v>41470</v>
      </c>
      <c r="D167" s="124">
        <v>5740</v>
      </c>
      <c r="E167" s="124">
        <v>0.86409999999999998</v>
      </c>
      <c r="F167" s="124">
        <v>0.86619999999999997</v>
      </c>
      <c r="G167" s="124">
        <v>0.8629</v>
      </c>
      <c r="H167" s="124">
        <v>0.86480000000000001</v>
      </c>
    </row>
    <row r="168" spans="1:8">
      <c r="A168" s="124" t="s">
        <v>1181</v>
      </c>
      <c r="B168" s="124">
        <v>20130716</v>
      </c>
      <c r="C168" s="223">
        <f t="shared" si="2"/>
        <v>41471</v>
      </c>
      <c r="D168" s="124">
        <v>5748</v>
      </c>
      <c r="E168" s="124">
        <v>0.86470000000000002</v>
      </c>
      <c r="F168" s="124">
        <v>0.87050000000000005</v>
      </c>
      <c r="G168" s="124">
        <v>0.86399999999999999</v>
      </c>
      <c r="H168" s="124">
        <v>0.86860000000000004</v>
      </c>
    </row>
    <row r="169" spans="1:8">
      <c r="A169" s="124" t="s">
        <v>1181</v>
      </c>
      <c r="B169" s="124">
        <v>20130717</v>
      </c>
      <c r="C169" s="223">
        <f t="shared" si="2"/>
        <v>41472</v>
      </c>
      <c r="D169" s="124">
        <v>5720</v>
      </c>
      <c r="E169" s="124">
        <v>0.86870000000000003</v>
      </c>
      <c r="F169" s="124">
        <v>0.87080000000000002</v>
      </c>
      <c r="G169" s="124">
        <v>0.86129999999999995</v>
      </c>
      <c r="H169" s="124">
        <v>0.86209999999999998</v>
      </c>
    </row>
    <row r="170" spans="1:8">
      <c r="A170" s="124" t="s">
        <v>1181</v>
      </c>
      <c r="B170" s="124">
        <v>20130718</v>
      </c>
      <c r="C170" s="223">
        <f t="shared" si="2"/>
        <v>41473</v>
      </c>
      <c r="D170" s="124">
        <v>5756</v>
      </c>
      <c r="E170" s="124">
        <v>0.86209999999999998</v>
      </c>
      <c r="F170" s="124">
        <v>0.86439999999999995</v>
      </c>
      <c r="G170" s="124">
        <v>0.85980000000000001</v>
      </c>
      <c r="H170" s="124">
        <v>0.86109999999999998</v>
      </c>
    </row>
    <row r="171" spans="1:8">
      <c r="A171" s="124" t="s">
        <v>1181</v>
      </c>
      <c r="B171" s="124">
        <v>20130719</v>
      </c>
      <c r="C171" s="223">
        <f t="shared" si="2"/>
        <v>41474</v>
      </c>
      <c r="D171" s="124">
        <v>4796</v>
      </c>
      <c r="E171" s="124">
        <v>0.86099999999999999</v>
      </c>
      <c r="F171" s="124">
        <v>0.86270000000000002</v>
      </c>
      <c r="G171" s="124">
        <v>0.85880000000000001</v>
      </c>
      <c r="H171" s="124">
        <v>0.86019999999999996</v>
      </c>
    </row>
    <row r="172" spans="1:8">
      <c r="A172" s="124" t="s">
        <v>1181</v>
      </c>
      <c r="B172" s="124">
        <v>20130721</v>
      </c>
      <c r="C172" s="223">
        <f t="shared" si="2"/>
        <v>41476</v>
      </c>
      <c r="D172" s="124">
        <v>480</v>
      </c>
      <c r="E172" s="124">
        <v>0.86050000000000004</v>
      </c>
      <c r="F172" s="124">
        <v>0.8609</v>
      </c>
      <c r="G172" s="124">
        <v>0.86040000000000005</v>
      </c>
      <c r="H172" s="124">
        <v>0.86060000000000003</v>
      </c>
    </row>
    <row r="173" spans="1:8">
      <c r="A173" s="124" t="s">
        <v>1181</v>
      </c>
      <c r="B173" s="124">
        <v>20130722</v>
      </c>
      <c r="C173" s="223">
        <f t="shared" si="2"/>
        <v>41477</v>
      </c>
      <c r="D173" s="124">
        <v>5748</v>
      </c>
      <c r="E173" s="124">
        <v>0.86060000000000003</v>
      </c>
      <c r="F173" s="124">
        <v>0.86099999999999999</v>
      </c>
      <c r="G173" s="124">
        <v>0.85799999999999998</v>
      </c>
      <c r="H173" s="124">
        <v>0.85829999999999995</v>
      </c>
    </row>
    <row r="174" spans="1:8">
      <c r="A174" s="124" t="s">
        <v>1181</v>
      </c>
      <c r="B174" s="124">
        <v>20130723</v>
      </c>
      <c r="C174" s="223">
        <f t="shared" si="2"/>
        <v>41478</v>
      </c>
      <c r="D174" s="124">
        <v>5752</v>
      </c>
      <c r="E174" s="124">
        <v>0.85829999999999995</v>
      </c>
      <c r="F174" s="124">
        <v>0.86060000000000003</v>
      </c>
      <c r="G174" s="124">
        <v>0.85799999999999998</v>
      </c>
      <c r="H174" s="124">
        <v>0.85980000000000001</v>
      </c>
    </row>
    <row r="175" spans="1:8">
      <c r="A175" s="124" t="s">
        <v>1181</v>
      </c>
      <c r="B175" s="124">
        <v>20130724</v>
      </c>
      <c r="C175" s="223">
        <f t="shared" si="2"/>
        <v>41479</v>
      </c>
      <c r="D175" s="124">
        <v>5728</v>
      </c>
      <c r="E175" s="124">
        <v>0.85980000000000001</v>
      </c>
      <c r="F175" s="124">
        <v>0.86270000000000002</v>
      </c>
      <c r="G175" s="124">
        <v>0.85850000000000004</v>
      </c>
      <c r="H175" s="124">
        <v>0.86140000000000005</v>
      </c>
    </row>
    <row r="176" spans="1:8">
      <c r="A176" s="124" t="s">
        <v>1181</v>
      </c>
      <c r="B176" s="124">
        <v>20130725</v>
      </c>
      <c r="C176" s="223">
        <f t="shared" si="2"/>
        <v>41480</v>
      </c>
      <c r="D176" s="124">
        <v>5744</v>
      </c>
      <c r="E176" s="124">
        <v>0.86150000000000004</v>
      </c>
      <c r="F176" s="124">
        <v>0.86419999999999997</v>
      </c>
      <c r="G176" s="124">
        <v>0.85860000000000003</v>
      </c>
      <c r="H176" s="124">
        <v>0.86280000000000001</v>
      </c>
    </row>
    <row r="177" spans="1:8">
      <c r="A177" s="124" t="s">
        <v>1181</v>
      </c>
      <c r="B177" s="124">
        <v>20130726</v>
      </c>
      <c r="C177" s="223">
        <f t="shared" si="2"/>
        <v>41481</v>
      </c>
      <c r="D177" s="124">
        <v>4792</v>
      </c>
      <c r="E177" s="124">
        <v>0.8629</v>
      </c>
      <c r="F177" s="124">
        <v>0.86360000000000003</v>
      </c>
      <c r="G177" s="124">
        <v>0.86040000000000005</v>
      </c>
      <c r="H177" s="124">
        <v>0.86299999999999999</v>
      </c>
    </row>
    <row r="178" spans="1:8">
      <c r="A178" s="124" t="s">
        <v>1181</v>
      </c>
      <c r="B178" s="124">
        <v>20130728</v>
      </c>
      <c r="C178" s="223">
        <f t="shared" si="2"/>
        <v>41483</v>
      </c>
      <c r="D178" s="124">
        <v>480</v>
      </c>
      <c r="E178" s="124">
        <v>0.8629</v>
      </c>
      <c r="F178" s="124">
        <v>0.86329999999999996</v>
      </c>
      <c r="G178" s="124">
        <v>0.86250000000000004</v>
      </c>
      <c r="H178" s="124">
        <v>0.8629</v>
      </c>
    </row>
    <row r="179" spans="1:8">
      <c r="A179" s="124" t="s">
        <v>1181</v>
      </c>
      <c r="B179" s="124">
        <v>20130729</v>
      </c>
      <c r="C179" s="223">
        <f t="shared" si="2"/>
        <v>41484</v>
      </c>
      <c r="D179" s="124">
        <v>5748</v>
      </c>
      <c r="E179" s="124">
        <v>0.8629</v>
      </c>
      <c r="F179" s="124">
        <v>0.86450000000000005</v>
      </c>
      <c r="G179" s="124">
        <v>0.8619</v>
      </c>
      <c r="H179" s="124">
        <v>0.86439999999999995</v>
      </c>
    </row>
    <row r="180" spans="1:8">
      <c r="A180" s="124" t="s">
        <v>1181</v>
      </c>
      <c r="B180" s="124">
        <v>20130730</v>
      </c>
      <c r="C180" s="223">
        <f t="shared" si="2"/>
        <v>41485</v>
      </c>
      <c r="D180" s="124">
        <v>5748</v>
      </c>
      <c r="E180" s="124">
        <v>0.86439999999999995</v>
      </c>
      <c r="F180" s="124">
        <v>0.87039999999999995</v>
      </c>
      <c r="G180" s="124">
        <v>0.8639</v>
      </c>
      <c r="H180" s="124">
        <v>0.87009999999999998</v>
      </c>
    </row>
    <row r="181" spans="1:8">
      <c r="A181" s="124" t="s">
        <v>1181</v>
      </c>
      <c r="B181" s="124">
        <v>20130731</v>
      </c>
      <c r="C181" s="223">
        <f t="shared" si="2"/>
        <v>41486</v>
      </c>
      <c r="D181" s="124">
        <v>5748</v>
      </c>
      <c r="E181" s="124">
        <v>0.87009999999999998</v>
      </c>
      <c r="F181" s="124">
        <v>0.87639999999999996</v>
      </c>
      <c r="G181" s="124">
        <v>0.87</v>
      </c>
      <c r="H181" s="124">
        <v>0.87629999999999997</v>
      </c>
    </row>
    <row r="182" spans="1:8">
      <c r="A182" s="124" t="s">
        <v>1181</v>
      </c>
      <c r="B182" s="124">
        <v>20130801</v>
      </c>
      <c r="C182" s="223">
        <f t="shared" si="2"/>
        <v>41487</v>
      </c>
      <c r="D182" s="124">
        <v>5744</v>
      </c>
      <c r="E182" s="124">
        <v>0.87629999999999997</v>
      </c>
      <c r="F182" s="124">
        <v>0.87639999999999996</v>
      </c>
      <c r="G182" s="124">
        <v>0.86799999999999999</v>
      </c>
      <c r="H182" s="124">
        <v>0.87360000000000004</v>
      </c>
    </row>
    <row r="183" spans="1:8">
      <c r="A183" s="124" t="s">
        <v>1181</v>
      </c>
      <c r="B183" s="124">
        <v>20130802</v>
      </c>
      <c r="C183" s="223">
        <f t="shared" si="2"/>
        <v>41488</v>
      </c>
      <c r="D183" s="124">
        <v>4792</v>
      </c>
      <c r="E183" s="124">
        <v>0.87370000000000003</v>
      </c>
      <c r="F183" s="124">
        <v>0.87429999999999997</v>
      </c>
      <c r="G183" s="124">
        <v>0.86799999999999999</v>
      </c>
      <c r="H183" s="124">
        <v>0.86870000000000003</v>
      </c>
    </row>
    <row r="184" spans="1:8">
      <c r="A184" s="124" t="s">
        <v>1181</v>
      </c>
      <c r="B184" s="124">
        <v>20130804</v>
      </c>
      <c r="C184" s="223">
        <f t="shared" si="2"/>
        <v>41490</v>
      </c>
      <c r="D184" s="124">
        <v>480</v>
      </c>
      <c r="E184" s="124">
        <v>0.86880000000000002</v>
      </c>
      <c r="F184" s="124">
        <v>0.86890000000000001</v>
      </c>
      <c r="G184" s="124">
        <v>0.86819999999999997</v>
      </c>
      <c r="H184" s="124">
        <v>0.86829999999999996</v>
      </c>
    </row>
    <row r="185" spans="1:8">
      <c r="A185" s="124" t="s">
        <v>1181</v>
      </c>
      <c r="B185" s="124">
        <v>20130805</v>
      </c>
      <c r="C185" s="223">
        <f t="shared" si="2"/>
        <v>41491</v>
      </c>
      <c r="D185" s="124">
        <v>5748</v>
      </c>
      <c r="E185" s="124">
        <v>0.86829999999999996</v>
      </c>
      <c r="F185" s="124">
        <v>0.86939999999999995</v>
      </c>
      <c r="G185" s="124">
        <v>0.8629</v>
      </c>
      <c r="H185" s="124">
        <v>0.86319999999999997</v>
      </c>
    </row>
    <row r="186" spans="1:8">
      <c r="A186" s="124" t="s">
        <v>1181</v>
      </c>
      <c r="B186" s="124">
        <v>20130806</v>
      </c>
      <c r="C186" s="223">
        <f t="shared" si="2"/>
        <v>41492</v>
      </c>
      <c r="D186" s="124">
        <v>5756</v>
      </c>
      <c r="E186" s="124">
        <v>0.86309999999999998</v>
      </c>
      <c r="F186" s="124">
        <v>0.86709999999999998</v>
      </c>
      <c r="G186" s="124">
        <v>0.86160000000000003</v>
      </c>
      <c r="H186" s="124">
        <v>0.86699999999999999</v>
      </c>
    </row>
    <row r="187" spans="1:8">
      <c r="A187" s="124" t="s">
        <v>1181</v>
      </c>
      <c r="B187" s="124">
        <v>20130807</v>
      </c>
      <c r="C187" s="223">
        <f t="shared" si="2"/>
        <v>41493</v>
      </c>
      <c r="D187" s="124">
        <v>5752</v>
      </c>
      <c r="E187" s="124">
        <v>0.86709999999999998</v>
      </c>
      <c r="F187" s="124">
        <v>0.87280000000000002</v>
      </c>
      <c r="G187" s="124">
        <v>0.85770000000000002</v>
      </c>
      <c r="H187" s="124">
        <v>0.86050000000000004</v>
      </c>
    </row>
    <row r="188" spans="1:8">
      <c r="A188" s="124" t="s">
        <v>1181</v>
      </c>
      <c r="B188" s="124">
        <v>20130808</v>
      </c>
      <c r="C188" s="223">
        <f t="shared" si="2"/>
        <v>41494</v>
      </c>
      <c r="D188" s="124">
        <v>5740</v>
      </c>
      <c r="E188" s="124">
        <v>0.86050000000000004</v>
      </c>
      <c r="F188" s="124">
        <v>0.86199999999999999</v>
      </c>
      <c r="G188" s="124">
        <v>0.85909999999999997</v>
      </c>
      <c r="H188" s="124">
        <v>0.86109999999999998</v>
      </c>
    </row>
    <row r="189" spans="1:8">
      <c r="A189" s="124" t="s">
        <v>1181</v>
      </c>
      <c r="B189" s="124">
        <v>20130809</v>
      </c>
      <c r="C189" s="223">
        <f t="shared" si="2"/>
        <v>41495</v>
      </c>
      <c r="D189" s="124">
        <v>4792</v>
      </c>
      <c r="E189" s="124">
        <v>0.86099999999999999</v>
      </c>
      <c r="F189" s="124">
        <v>0.86160000000000003</v>
      </c>
      <c r="G189" s="124">
        <v>0.85940000000000005</v>
      </c>
      <c r="H189" s="124">
        <v>0.86040000000000005</v>
      </c>
    </row>
    <row r="190" spans="1:8">
      <c r="A190" s="124" t="s">
        <v>1181</v>
      </c>
      <c r="B190" s="124">
        <v>20130811</v>
      </c>
      <c r="C190" s="223">
        <f t="shared" si="2"/>
        <v>41497</v>
      </c>
      <c r="D190" s="124">
        <v>480</v>
      </c>
      <c r="E190" s="124">
        <v>0.86</v>
      </c>
      <c r="F190" s="124">
        <v>0.86</v>
      </c>
      <c r="G190" s="124">
        <v>0.85929999999999995</v>
      </c>
      <c r="H190" s="124">
        <v>0.85950000000000004</v>
      </c>
    </row>
    <row r="191" spans="1:8">
      <c r="A191" s="124" t="s">
        <v>1181</v>
      </c>
      <c r="B191" s="124">
        <v>20130812</v>
      </c>
      <c r="C191" s="223">
        <f t="shared" si="2"/>
        <v>41498</v>
      </c>
      <c r="D191" s="124">
        <v>5748</v>
      </c>
      <c r="E191" s="124">
        <v>0.85950000000000004</v>
      </c>
      <c r="F191" s="124">
        <v>0.86070000000000002</v>
      </c>
      <c r="G191" s="124">
        <v>0.85780000000000001</v>
      </c>
      <c r="H191" s="124">
        <v>0.85980000000000001</v>
      </c>
    </row>
    <row r="192" spans="1:8">
      <c r="A192" s="124" t="s">
        <v>1181</v>
      </c>
      <c r="B192" s="124">
        <v>20130813</v>
      </c>
      <c r="C192" s="223">
        <f t="shared" si="2"/>
        <v>41499</v>
      </c>
      <c r="D192" s="124">
        <v>5752</v>
      </c>
      <c r="E192" s="124">
        <v>0.85970000000000002</v>
      </c>
      <c r="F192" s="124">
        <v>0.86080000000000001</v>
      </c>
      <c r="G192" s="124">
        <v>0.85329999999999995</v>
      </c>
      <c r="H192" s="124">
        <v>0.85840000000000005</v>
      </c>
    </row>
    <row r="193" spans="1:8">
      <c r="A193" s="124" t="s">
        <v>1181</v>
      </c>
      <c r="B193" s="124">
        <v>20130814</v>
      </c>
      <c r="C193" s="223">
        <f t="shared" si="2"/>
        <v>41500</v>
      </c>
      <c r="D193" s="124">
        <v>5748</v>
      </c>
      <c r="E193" s="124">
        <v>0.85840000000000005</v>
      </c>
      <c r="F193" s="124">
        <v>0.85960000000000003</v>
      </c>
      <c r="G193" s="124">
        <v>0.85260000000000002</v>
      </c>
      <c r="H193" s="124">
        <v>0.85460000000000003</v>
      </c>
    </row>
    <row r="194" spans="1:8">
      <c r="A194" s="124" t="s">
        <v>1181</v>
      </c>
      <c r="B194" s="124">
        <v>20130815</v>
      </c>
      <c r="C194" s="223">
        <f t="shared" si="2"/>
        <v>41501</v>
      </c>
      <c r="D194" s="124">
        <v>5752</v>
      </c>
      <c r="E194" s="124">
        <v>0.85460000000000003</v>
      </c>
      <c r="F194" s="124">
        <v>0.85660000000000003</v>
      </c>
      <c r="G194" s="124">
        <v>0.85019999999999996</v>
      </c>
      <c r="H194" s="124">
        <v>0.85329999999999995</v>
      </c>
    </row>
    <row r="195" spans="1:8">
      <c r="A195" s="124" t="s">
        <v>1181</v>
      </c>
      <c r="B195" s="124">
        <v>20130816</v>
      </c>
      <c r="C195" s="223">
        <f t="shared" ref="C195:C258" si="3">VALUE(LEFT(B195,4)&amp;"."&amp;MID(B195,5,2)&amp;"."&amp;RIGHT(B195,2))</f>
        <v>41502</v>
      </c>
      <c r="D195" s="124">
        <v>4792</v>
      </c>
      <c r="E195" s="124">
        <v>0.85340000000000005</v>
      </c>
      <c r="F195" s="124">
        <v>0.85519999999999996</v>
      </c>
      <c r="G195" s="124">
        <v>0.85209999999999997</v>
      </c>
      <c r="H195" s="124">
        <v>0.85299999999999998</v>
      </c>
    </row>
    <row r="196" spans="1:8">
      <c r="A196" s="124" t="s">
        <v>1181</v>
      </c>
      <c r="B196" s="124">
        <v>20130818</v>
      </c>
      <c r="C196" s="223">
        <f t="shared" si="3"/>
        <v>41504</v>
      </c>
      <c r="D196" s="124">
        <v>480</v>
      </c>
      <c r="E196" s="124">
        <v>0.85289999999999999</v>
      </c>
      <c r="F196" s="124">
        <v>0.85289999999999999</v>
      </c>
      <c r="G196" s="124">
        <v>0.85229999999999995</v>
      </c>
      <c r="H196" s="124">
        <v>0.8528</v>
      </c>
    </row>
    <row r="197" spans="1:8">
      <c r="A197" s="124" t="s">
        <v>1181</v>
      </c>
      <c r="B197" s="124">
        <v>20130819</v>
      </c>
      <c r="C197" s="223">
        <f t="shared" si="3"/>
        <v>41505</v>
      </c>
      <c r="D197" s="124">
        <v>5736</v>
      </c>
      <c r="E197" s="124">
        <v>0.8528</v>
      </c>
      <c r="F197" s="124">
        <v>0.85360000000000003</v>
      </c>
      <c r="G197" s="124">
        <v>0.85099999999999998</v>
      </c>
      <c r="H197" s="124">
        <v>0.85189999999999999</v>
      </c>
    </row>
    <row r="198" spans="1:8">
      <c r="A198" s="124" t="s">
        <v>1181</v>
      </c>
      <c r="B198" s="124">
        <v>20130820</v>
      </c>
      <c r="C198" s="223">
        <f t="shared" si="3"/>
        <v>41506</v>
      </c>
      <c r="D198" s="124">
        <v>5748</v>
      </c>
      <c r="E198" s="124">
        <v>0.85189999999999999</v>
      </c>
      <c r="F198" s="124">
        <v>0.85709999999999997</v>
      </c>
      <c r="G198" s="124">
        <v>0.85160000000000002</v>
      </c>
      <c r="H198" s="124">
        <v>0.85660000000000003</v>
      </c>
    </row>
    <row r="199" spans="1:8">
      <c r="A199" s="124" t="s">
        <v>1181</v>
      </c>
      <c r="B199" s="124">
        <v>20130821</v>
      </c>
      <c r="C199" s="223">
        <f t="shared" si="3"/>
        <v>41507</v>
      </c>
      <c r="D199" s="124">
        <v>5756</v>
      </c>
      <c r="E199" s="124">
        <v>0.85650000000000004</v>
      </c>
      <c r="F199" s="124">
        <v>0.85750000000000004</v>
      </c>
      <c r="G199" s="124">
        <v>0.85070000000000001</v>
      </c>
      <c r="H199" s="124">
        <v>0.85409999999999997</v>
      </c>
    </row>
    <row r="200" spans="1:8">
      <c r="A200" s="124" t="s">
        <v>1181</v>
      </c>
      <c r="B200" s="124">
        <v>20130822</v>
      </c>
      <c r="C200" s="223">
        <f t="shared" si="3"/>
        <v>41508</v>
      </c>
      <c r="D200" s="124">
        <v>5744</v>
      </c>
      <c r="E200" s="124">
        <v>0.85409999999999997</v>
      </c>
      <c r="F200" s="124">
        <v>0.85750000000000004</v>
      </c>
      <c r="G200" s="124">
        <v>0.85340000000000005</v>
      </c>
      <c r="H200" s="124">
        <v>0.85619999999999996</v>
      </c>
    </row>
    <row r="201" spans="1:8">
      <c r="A201" s="124" t="s">
        <v>1181</v>
      </c>
      <c r="B201" s="124">
        <v>20130823</v>
      </c>
      <c r="C201" s="223">
        <f t="shared" si="3"/>
        <v>41509</v>
      </c>
      <c r="D201" s="124">
        <v>4792</v>
      </c>
      <c r="E201" s="124">
        <v>0.85619999999999996</v>
      </c>
      <c r="F201" s="124">
        <v>0.86009999999999998</v>
      </c>
      <c r="G201" s="124">
        <v>0.85399999999999998</v>
      </c>
      <c r="H201" s="124">
        <v>0.8589</v>
      </c>
    </row>
    <row r="202" spans="1:8">
      <c r="A202" s="124" t="s">
        <v>1181</v>
      </c>
      <c r="B202" s="124">
        <v>20130825</v>
      </c>
      <c r="C202" s="223">
        <f t="shared" si="3"/>
        <v>41511</v>
      </c>
      <c r="D202" s="124">
        <v>476</v>
      </c>
      <c r="E202" s="124">
        <v>0.85909999999999997</v>
      </c>
      <c r="F202" s="124">
        <v>0.85909999999999997</v>
      </c>
      <c r="G202" s="124">
        <v>0.85870000000000002</v>
      </c>
      <c r="H202" s="124">
        <v>0.8589</v>
      </c>
    </row>
    <row r="203" spans="1:8">
      <c r="A203" s="124" t="s">
        <v>1181</v>
      </c>
      <c r="B203" s="124">
        <v>20130826</v>
      </c>
      <c r="C203" s="223">
        <f t="shared" si="3"/>
        <v>41512</v>
      </c>
      <c r="D203" s="124">
        <v>5744</v>
      </c>
      <c r="E203" s="124">
        <v>0.85899999999999999</v>
      </c>
      <c r="F203" s="124">
        <v>0.85940000000000005</v>
      </c>
      <c r="G203" s="124">
        <v>0.85750000000000004</v>
      </c>
      <c r="H203" s="124">
        <v>0.85829999999999995</v>
      </c>
    </row>
    <row r="204" spans="1:8">
      <c r="A204" s="124" t="s">
        <v>1181</v>
      </c>
      <c r="B204" s="124">
        <v>20130827</v>
      </c>
      <c r="C204" s="223">
        <f t="shared" si="3"/>
        <v>41513</v>
      </c>
      <c r="D204" s="124">
        <v>5744</v>
      </c>
      <c r="E204" s="124">
        <v>0.85819999999999996</v>
      </c>
      <c r="F204" s="124">
        <v>0.86209999999999998</v>
      </c>
      <c r="G204" s="124">
        <v>0.8579</v>
      </c>
      <c r="H204" s="124">
        <v>0.86119999999999997</v>
      </c>
    </row>
    <row r="205" spans="1:8">
      <c r="A205" s="124" t="s">
        <v>1181</v>
      </c>
      <c r="B205" s="124">
        <v>20130828</v>
      </c>
      <c r="C205" s="223">
        <f t="shared" si="3"/>
        <v>41514</v>
      </c>
      <c r="D205" s="124">
        <v>5756</v>
      </c>
      <c r="E205" s="124">
        <v>0.86119999999999997</v>
      </c>
      <c r="F205" s="124">
        <v>0.86480000000000001</v>
      </c>
      <c r="G205" s="124">
        <v>0.85699999999999998</v>
      </c>
      <c r="H205" s="124">
        <v>0.85850000000000004</v>
      </c>
    </row>
    <row r="206" spans="1:8">
      <c r="A206" s="124" t="s">
        <v>1181</v>
      </c>
      <c r="B206" s="124">
        <v>20130829</v>
      </c>
      <c r="C206" s="223">
        <f t="shared" si="3"/>
        <v>41515</v>
      </c>
      <c r="D206" s="124">
        <v>5748</v>
      </c>
      <c r="E206" s="124">
        <v>0.85860000000000003</v>
      </c>
      <c r="F206" s="124">
        <v>0.85870000000000002</v>
      </c>
      <c r="G206" s="124">
        <v>0.85270000000000001</v>
      </c>
      <c r="H206" s="124">
        <v>0.85340000000000005</v>
      </c>
    </row>
    <row r="207" spans="1:8">
      <c r="A207" s="124" t="s">
        <v>1181</v>
      </c>
      <c r="B207" s="124">
        <v>20130830</v>
      </c>
      <c r="C207" s="223">
        <f t="shared" si="3"/>
        <v>41516</v>
      </c>
      <c r="D207" s="124">
        <v>4796</v>
      </c>
      <c r="E207" s="124">
        <v>0.85350000000000004</v>
      </c>
      <c r="F207" s="124">
        <v>0.85509999999999997</v>
      </c>
      <c r="G207" s="124">
        <v>0.8518</v>
      </c>
      <c r="H207" s="124">
        <v>0.8528</v>
      </c>
    </row>
    <row r="208" spans="1:8">
      <c r="A208" s="124" t="s">
        <v>1181</v>
      </c>
      <c r="B208" s="124">
        <v>20130901</v>
      </c>
      <c r="C208" s="223">
        <f t="shared" si="3"/>
        <v>41518</v>
      </c>
      <c r="D208" s="124">
        <v>480</v>
      </c>
      <c r="E208" s="124">
        <v>0.85099999999999998</v>
      </c>
      <c r="F208" s="124">
        <v>0.8518</v>
      </c>
      <c r="G208" s="124">
        <v>0.85040000000000004</v>
      </c>
      <c r="H208" s="124">
        <v>0.85089999999999999</v>
      </c>
    </row>
    <row r="209" spans="1:8">
      <c r="A209" s="124" t="s">
        <v>1181</v>
      </c>
      <c r="B209" s="124">
        <v>20130902</v>
      </c>
      <c r="C209" s="223">
        <f t="shared" si="3"/>
        <v>41519</v>
      </c>
      <c r="D209" s="124">
        <v>5756</v>
      </c>
      <c r="E209" s="124">
        <v>0.85089999999999999</v>
      </c>
      <c r="F209" s="124">
        <v>0.85099999999999998</v>
      </c>
      <c r="G209" s="124">
        <v>0.84699999999999998</v>
      </c>
      <c r="H209" s="124">
        <v>0.84809999999999997</v>
      </c>
    </row>
    <row r="210" spans="1:8">
      <c r="A210" s="124" t="s">
        <v>1181</v>
      </c>
      <c r="B210" s="124">
        <v>20130903</v>
      </c>
      <c r="C210" s="223">
        <f t="shared" si="3"/>
        <v>41520</v>
      </c>
      <c r="D210" s="124">
        <v>5748</v>
      </c>
      <c r="E210" s="124">
        <v>0.84819999999999995</v>
      </c>
      <c r="F210" s="124">
        <v>0.84819999999999995</v>
      </c>
      <c r="G210" s="124">
        <v>0.84440000000000004</v>
      </c>
      <c r="H210" s="124">
        <v>0.84609999999999996</v>
      </c>
    </row>
    <row r="211" spans="1:8">
      <c r="A211" s="124" t="s">
        <v>1181</v>
      </c>
      <c r="B211" s="124">
        <v>20130904</v>
      </c>
      <c r="C211" s="223">
        <f t="shared" si="3"/>
        <v>41521</v>
      </c>
      <c r="D211" s="124">
        <v>5748</v>
      </c>
      <c r="E211" s="124">
        <v>0.84619999999999995</v>
      </c>
      <c r="F211" s="124">
        <v>0.84619999999999995</v>
      </c>
      <c r="G211" s="124">
        <v>0.84240000000000004</v>
      </c>
      <c r="H211" s="124">
        <v>0.8448</v>
      </c>
    </row>
    <row r="212" spans="1:8">
      <c r="A212" s="124" t="s">
        <v>1181</v>
      </c>
      <c r="B212" s="124">
        <v>20130905</v>
      </c>
      <c r="C212" s="223">
        <f t="shared" si="3"/>
        <v>41522</v>
      </c>
      <c r="D212" s="124">
        <v>5752</v>
      </c>
      <c r="E212" s="124">
        <v>0.8448</v>
      </c>
      <c r="F212" s="124">
        <v>0.84619999999999995</v>
      </c>
      <c r="G212" s="124">
        <v>0.84060000000000001</v>
      </c>
      <c r="H212" s="124">
        <v>0.84119999999999995</v>
      </c>
    </row>
    <row r="213" spans="1:8">
      <c r="A213" s="124" t="s">
        <v>1181</v>
      </c>
      <c r="B213" s="124">
        <v>20130906</v>
      </c>
      <c r="C213" s="223">
        <f t="shared" si="3"/>
        <v>41523</v>
      </c>
      <c r="D213" s="124">
        <v>4788</v>
      </c>
      <c r="E213" s="124">
        <v>0.84119999999999995</v>
      </c>
      <c r="F213" s="124">
        <v>0.84309999999999996</v>
      </c>
      <c r="G213" s="124">
        <v>0.83899999999999997</v>
      </c>
      <c r="H213" s="124">
        <v>0.8427</v>
      </c>
    </row>
    <row r="214" spans="1:8">
      <c r="A214" s="124" t="s">
        <v>1181</v>
      </c>
      <c r="B214" s="124">
        <v>20130908</v>
      </c>
      <c r="C214" s="223">
        <f t="shared" si="3"/>
        <v>41525</v>
      </c>
      <c r="D214" s="124">
        <v>480</v>
      </c>
      <c r="E214" s="124">
        <v>0.84260000000000002</v>
      </c>
      <c r="F214" s="124">
        <v>0.84279999999999999</v>
      </c>
      <c r="G214" s="124">
        <v>0.84209999999999996</v>
      </c>
      <c r="H214" s="124">
        <v>0.84240000000000004</v>
      </c>
    </row>
    <row r="215" spans="1:8">
      <c r="A215" s="124" t="s">
        <v>1181</v>
      </c>
      <c r="B215" s="124">
        <v>20130909</v>
      </c>
      <c r="C215" s="223">
        <f t="shared" si="3"/>
        <v>41526</v>
      </c>
      <c r="D215" s="124">
        <v>5596</v>
      </c>
      <c r="E215" s="124">
        <v>0.84240000000000004</v>
      </c>
      <c r="F215" s="124">
        <v>0.84470000000000001</v>
      </c>
      <c r="G215" s="124">
        <v>0.84079999999999999</v>
      </c>
      <c r="H215" s="124">
        <v>0.84419999999999995</v>
      </c>
    </row>
    <row r="216" spans="1:8">
      <c r="A216" s="124" t="s">
        <v>1181</v>
      </c>
      <c r="B216" s="124">
        <v>20130910</v>
      </c>
      <c r="C216" s="223">
        <f t="shared" si="3"/>
        <v>41527</v>
      </c>
      <c r="D216" s="124">
        <v>5740</v>
      </c>
      <c r="E216" s="124">
        <v>0.84419999999999995</v>
      </c>
      <c r="F216" s="124">
        <v>0.84509999999999996</v>
      </c>
      <c r="G216" s="124">
        <v>0.84209999999999996</v>
      </c>
      <c r="H216" s="124">
        <v>0.84309999999999996</v>
      </c>
    </row>
    <row r="217" spans="1:8">
      <c r="A217" s="124" t="s">
        <v>1181</v>
      </c>
      <c r="B217" s="124">
        <v>20130911</v>
      </c>
      <c r="C217" s="223">
        <f t="shared" si="3"/>
        <v>41528</v>
      </c>
      <c r="D217" s="124">
        <v>5756</v>
      </c>
      <c r="E217" s="124">
        <v>0.84309999999999996</v>
      </c>
      <c r="F217" s="124">
        <v>0.84370000000000001</v>
      </c>
      <c r="G217" s="124">
        <v>0.83809999999999996</v>
      </c>
      <c r="H217" s="124">
        <v>0.84109999999999996</v>
      </c>
    </row>
    <row r="218" spans="1:8">
      <c r="A218" s="124" t="s">
        <v>1181</v>
      </c>
      <c r="B218" s="124">
        <v>20130912</v>
      </c>
      <c r="C218" s="223">
        <f t="shared" si="3"/>
        <v>41529</v>
      </c>
      <c r="D218" s="124">
        <v>5744</v>
      </c>
      <c r="E218" s="124">
        <v>0.84109999999999996</v>
      </c>
      <c r="F218" s="124">
        <v>0.84230000000000005</v>
      </c>
      <c r="G218" s="124">
        <v>0.83909999999999996</v>
      </c>
      <c r="H218" s="124">
        <v>0.84130000000000005</v>
      </c>
    </row>
    <row r="219" spans="1:8">
      <c r="A219" s="124" t="s">
        <v>1181</v>
      </c>
      <c r="B219" s="124">
        <v>20130913</v>
      </c>
      <c r="C219" s="223">
        <f t="shared" si="3"/>
        <v>41530</v>
      </c>
      <c r="D219" s="124">
        <v>4780</v>
      </c>
      <c r="E219" s="124">
        <v>0.84119999999999995</v>
      </c>
      <c r="F219" s="124">
        <v>0.84150000000000003</v>
      </c>
      <c r="G219" s="124">
        <v>0.83540000000000003</v>
      </c>
      <c r="H219" s="124">
        <v>0.8377</v>
      </c>
    </row>
    <row r="220" spans="1:8">
      <c r="A220" s="124" t="s">
        <v>1181</v>
      </c>
      <c r="B220" s="124">
        <v>20130915</v>
      </c>
      <c r="C220" s="223">
        <f t="shared" si="3"/>
        <v>41532</v>
      </c>
      <c r="D220" s="124">
        <v>476</v>
      </c>
      <c r="E220" s="124">
        <v>0.83799999999999997</v>
      </c>
      <c r="F220" s="124">
        <v>0.83889999999999998</v>
      </c>
      <c r="G220" s="124">
        <v>0.8377</v>
      </c>
      <c r="H220" s="124">
        <v>0.83799999999999997</v>
      </c>
    </row>
    <row r="221" spans="1:8">
      <c r="A221" s="124" t="s">
        <v>1181</v>
      </c>
      <c r="B221" s="124">
        <v>20130916</v>
      </c>
      <c r="C221" s="223">
        <f t="shared" si="3"/>
        <v>41533</v>
      </c>
      <c r="D221" s="124">
        <v>5740</v>
      </c>
      <c r="E221" s="124">
        <v>0.83799999999999997</v>
      </c>
      <c r="F221" s="124">
        <v>0.83889999999999998</v>
      </c>
      <c r="G221" s="124">
        <v>0.83689999999999998</v>
      </c>
      <c r="H221" s="124">
        <v>0.83840000000000003</v>
      </c>
    </row>
    <row r="222" spans="1:8">
      <c r="A222" s="124" t="s">
        <v>1181</v>
      </c>
      <c r="B222" s="124">
        <v>20130917</v>
      </c>
      <c r="C222" s="223">
        <f t="shared" si="3"/>
        <v>41534</v>
      </c>
      <c r="D222" s="124">
        <v>5748</v>
      </c>
      <c r="E222" s="124">
        <v>0.83840000000000003</v>
      </c>
      <c r="F222" s="124">
        <v>0.84089999999999998</v>
      </c>
      <c r="G222" s="124">
        <v>0.8377</v>
      </c>
      <c r="H222" s="124">
        <v>0.83960000000000001</v>
      </c>
    </row>
    <row r="223" spans="1:8">
      <c r="A223" s="124" t="s">
        <v>1181</v>
      </c>
      <c r="B223" s="124">
        <v>20130918</v>
      </c>
      <c r="C223" s="223">
        <f t="shared" si="3"/>
        <v>41535</v>
      </c>
      <c r="D223" s="124">
        <v>5744</v>
      </c>
      <c r="E223" s="124">
        <v>0.83960000000000001</v>
      </c>
      <c r="F223" s="124">
        <v>0.8397</v>
      </c>
      <c r="G223" s="124">
        <v>0.83499999999999996</v>
      </c>
      <c r="H223" s="124">
        <v>0.83799999999999997</v>
      </c>
    </row>
    <row r="224" spans="1:8">
      <c r="A224" s="124" t="s">
        <v>1181</v>
      </c>
      <c r="B224" s="124">
        <v>20130919</v>
      </c>
      <c r="C224" s="223">
        <f t="shared" si="3"/>
        <v>41536</v>
      </c>
      <c r="D224" s="124">
        <v>5752</v>
      </c>
      <c r="E224" s="124">
        <v>0.83799999999999997</v>
      </c>
      <c r="F224" s="124">
        <v>0.84409999999999996</v>
      </c>
      <c r="G224" s="124">
        <v>0.83760000000000001</v>
      </c>
      <c r="H224" s="124">
        <v>0.84370000000000001</v>
      </c>
    </row>
    <row r="225" spans="1:8">
      <c r="A225" s="124" t="s">
        <v>1181</v>
      </c>
      <c r="B225" s="124">
        <v>20130920</v>
      </c>
      <c r="C225" s="223">
        <f t="shared" si="3"/>
        <v>41537</v>
      </c>
      <c r="D225" s="124">
        <v>4776</v>
      </c>
      <c r="E225" s="124">
        <v>0.84370000000000001</v>
      </c>
      <c r="F225" s="124">
        <v>0.84570000000000001</v>
      </c>
      <c r="G225" s="124">
        <v>0.84189999999999998</v>
      </c>
      <c r="H225" s="124">
        <v>0.84409999999999996</v>
      </c>
    </row>
    <row r="226" spans="1:8">
      <c r="A226" s="124" t="s">
        <v>1181</v>
      </c>
      <c r="B226" s="124">
        <v>20130922</v>
      </c>
      <c r="C226" s="223">
        <f t="shared" si="3"/>
        <v>41539</v>
      </c>
      <c r="D226" s="124">
        <v>480</v>
      </c>
      <c r="E226" s="124">
        <v>0.84570000000000001</v>
      </c>
      <c r="F226" s="124">
        <v>0.84570000000000001</v>
      </c>
      <c r="G226" s="124">
        <v>0.84460000000000002</v>
      </c>
      <c r="H226" s="124">
        <v>0.84470000000000001</v>
      </c>
    </row>
    <row r="227" spans="1:8">
      <c r="A227" s="124" t="s">
        <v>1181</v>
      </c>
      <c r="B227" s="124">
        <v>20130923</v>
      </c>
      <c r="C227" s="223">
        <f t="shared" si="3"/>
        <v>41540</v>
      </c>
      <c r="D227" s="124">
        <v>5740</v>
      </c>
      <c r="E227" s="124">
        <v>0.84470000000000001</v>
      </c>
      <c r="F227" s="124">
        <v>0.84489999999999998</v>
      </c>
      <c r="G227" s="124">
        <v>0.84009999999999996</v>
      </c>
      <c r="H227" s="124">
        <v>0.84119999999999995</v>
      </c>
    </row>
    <row r="228" spans="1:8">
      <c r="A228" s="124" t="s">
        <v>1181</v>
      </c>
      <c r="B228" s="124">
        <v>20130924</v>
      </c>
      <c r="C228" s="223">
        <f t="shared" si="3"/>
        <v>41541</v>
      </c>
      <c r="D228" s="124">
        <v>5740</v>
      </c>
      <c r="E228" s="124">
        <v>0.84119999999999995</v>
      </c>
      <c r="F228" s="124">
        <v>0.84460000000000002</v>
      </c>
      <c r="G228" s="124">
        <v>0.84109999999999996</v>
      </c>
      <c r="H228" s="124">
        <v>0.84209999999999996</v>
      </c>
    </row>
    <row r="229" spans="1:8">
      <c r="A229" s="124" t="s">
        <v>1181</v>
      </c>
      <c r="B229" s="124">
        <v>20130925</v>
      </c>
      <c r="C229" s="223">
        <f t="shared" si="3"/>
        <v>41542</v>
      </c>
      <c r="D229" s="124">
        <v>5748</v>
      </c>
      <c r="E229" s="124">
        <v>0.84209999999999996</v>
      </c>
      <c r="F229" s="124">
        <v>0.84440000000000004</v>
      </c>
      <c r="G229" s="124">
        <v>0.8397</v>
      </c>
      <c r="H229" s="124">
        <v>0.8407</v>
      </c>
    </row>
    <row r="230" spans="1:8">
      <c r="A230" s="124" t="s">
        <v>1181</v>
      </c>
      <c r="B230" s="124">
        <v>20130926</v>
      </c>
      <c r="C230" s="223">
        <f t="shared" si="3"/>
        <v>41543</v>
      </c>
      <c r="D230" s="124">
        <v>5744</v>
      </c>
      <c r="E230" s="124">
        <v>0.8407</v>
      </c>
      <c r="F230" s="124">
        <v>0.8427</v>
      </c>
      <c r="G230" s="124">
        <v>0.83919999999999995</v>
      </c>
      <c r="H230" s="124">
        <v>0.8407</v>
      </c>
    </row>
    <row r="231" spans="1:8">
      <c r="A231" s="124" t="s">
        <v>1181</v>
      </c>
      <c r="B231" s="124">
        <v>20130927</v>
      </c>
      <c r="C231" s="223">
        <f t="shared" si="3"/>
        <v>41544</v>
      </c>
      <c r="D231" s="124">
        <v>4780</v>
      </c>
      <c r="E231" s="124">
        <v>0.8407</v>
      </c>
      <c r="F231" s="124">
        <v>0.8417</v>
      </c>
      <c r="G231" s="124">
        <v>0.83609999999999995</v>
      </c>
      <c r="H231" s="124">
        <v>0.83740000000000003</v>
      </c>
    </row>
    <row r="232" spans="1:8">
      <c r="A232" s="124" t="s">
        <v>1181</v>
      </c>
      <c r="B232" s="124">
        <v>20130929</v>
      </c>
      <c r="C232" s="223">
        <f t="shared" si="3"/>
        <v>41546</v>
      </c>
      <c r="D232" s="124">
        <v>476</v>
      </c>
      <c r="E232" s="124">
        <v>0.83499999999999996</v>
      </c>
      <c r="F232" s="124">
        <v>0.83540000000000003</v>
      </c>
      <c r="G232" s="124">
        <v>0.83430000000000004</v>
      </c>
      <c r="H232" s="124">
        <v>0.83440000000000003</v>
      </c>
    </row>
    <row r="233" spans="1:8">
      <c r="A233" s="124" t="s">
        <v>1181</v>
      </c>
      <c r="B233" s="124">
        <v>20130930</v>
      </c>
      <c r="C233" s="223">
        <f t="shared" si="3"/>
        <v>41547</v>
      </c>
      <c r="D233" s="124">
        <v>5740</v>
      </c>
      <c r="E233" s="124">
        <v>0.83440000000000003</v>
      </c>
      <c r="F233" s="124">
        <v>0.83860000000000001</v>
      </c>
      <c r="G233" s="124">
        <v>0.83399999999999996</v>
      </c>
      <c r="H233" s="124">
        <v>0.83530000000000004</v>
      </c>
    </row>
    <row r="234" spans="1:8">
      <c r="A234" s="124" t="s">
        <v>1181</v>
      </c>
      <c r="B234" s="124">
        <v>20131001</v>
      </c>
      <c r="C234" s="223">
        <f t="shared" si="3"/>
        <v>41548</v>
      </c>
      <c r="D234" s="124">
        <v>5748</v>
      </c>
      <c r="E234" s="124">
        <v>0.83530000000000004</v>
      </c>
      <c r="F234" s="124">
        <v>0.83640000000000003</v>
      </c>
      <c r="G234" s="124">
        <v>0.83299999999999996</v>
      </c>
      <c r="H234" s="124">
        <v>0.83489999999999998</v>
      </c>
    </row>
    <row r="235" spans="1:8">
      <c r="A235" s="124" t="s">
        <v>1181</v>
      </c>
      <c r="B235" s="124">
        <v>20131002</v>
      </c>
      <c r="C235" s="223">
        <f t="shared" si="3"/>
        <v>41549</v>
      </c>
      <c r="D235" s="124">
        <v>5752</v>
      </c>
      <c r="E235" s="124">
        <v>0.83489999999999998</v>
      </c>
      <c r="F235" s="124">
        <v>0.83789999999999998</v>
      </c>
      <c r="G235" s="124">
        <v>0.83320000000000005</v>
      </c>
      <c r="H235" s="124">
        <v>0.83679999999999999</v>
      </c>
    </row>
    <row r="236" spans="1:8">
      <c r="A236" s="124" t="s">
        <v>1181</v>
      </c>
      <c r="B236" s="124">
        <v>20131003</v>
      </c>
      <c r="C236" s="223">
        <f t="shared" si="3"/>
        <v>41550</v>
      </c>
      <c r="D236" s="124">
        <v>5748</v>
      </c>
      <c r="E236" s="124">
        <v>0.83679999999999999</v>
      </c>
      <c r="F236" s="124">
        <v>0.84370000000000001</v>
      </c>
      <c r="G236" s="124">
        <v>0.8367</v>
      </c>
      <c r="H236" s="124">
        <v>0.84289999999999998</v>
      </c>
    </row>
    <row r="237" spans="1:8">
      <c r="A237" s="124" t="s">
        <v>1181</v>
      </c>
      <c r="B237" s="124">
        <v>20131004</v>
      </c>
      <c r="C237" s="223">
        <f t="shared" si="3"/>
        <v>41551</v>
      </c>
      <c r="D237" s="124">
        <v>4788</v>
      </c>
      <c r="E237" s="124">
        <v>0.84289999999999998</v>
      </c>
      <c r="F237" s="124">
        <v>0.84730000000000005</v>
      </c>
      <c r="G237" s="124">
        <v>0.84199999999999997</v>
      </c>
      <c r="H237" s="124">
        <v>0.84589999999999999</v>
      </c>
    </row>
    <row r="238" spans="1:8">
      <c r="A238" s="124" t="s">
        <v>1181</v>
      </c>
      <c r="B238" s="124">
        <v>20131006</v>
      </c>
      <c r="C238" s="223">
        <f t="shared" si="3"/>
        <v>41553</v>
      </c>
      <c r="D238" s="124">
        <v>480</v>
      </c>
      <c r="E238" s="124">
        <v>0.84609999999999996</v>
      </c>
      <c r="F238" s="124">
        <v>0.84619999999999995</v>
      </c>
      <c r="G238" s="124">
        <v>0.84550000000000003</v>
      </c>
      <c r="H238" s="124">
        <v>0.8458</v>
      </c>
    </row>
    <row r="239" spans="1:8">
      <c r="A239" s="124" t="s">
        <v>1181</v>
      </c>
      <c r="B239" s="124">
        <v>20131007</v>
      </c>
      <c r="C239" s="223">
        <f t="shared" si="3"/>
        <v>41554</v>
      </c>
      <c r="D239" s="124">
        <v>5732</v>
      </c>
      <c r="E239" s="124">
        <v>0.8458</v>
      </c>
      <c r="F239" s="124">
        <v>0.84630000000000005</v>
      </c>
      <c r="G239" s="124">
        <v>0.8427</v>
      </c>
      <c r="H239" s="124">
        <v>0.84340000000000004</v>
      </c>
    </row>
    <row r="240" spans="1:8">
      <c r="A240" s="124" t="s">
        <v>1181</v>
      </c>
      <c r="B240" s="124">
        <v>20131008</v>
      </c>
      <c r="C240" s="223">
        <f t="shared" si="3"/>
        <v>41555</v>
      </c>
      <c r="D240" s="124">
        <v>5736</v>
      </c>
      <c r="E240" s="124">
        <v>0.84340000000000004</v>
      </c>
      <c r="F240" s="124">
        <v>0.84660000000000002</v>
      </c>
      <c r="G240" s="124">
        <v>0.84230000000000005</v>
      </c>
      <c r="H240" s="124">
        <v>0.84340000000000004</v>
      </c>
    </row>
    <row r="241" spans="1:8">
      <c r="A241" s="124" t="s">
        <v>1181</v>
      </c>
      <c r="B241" s="124">
        <v>20131009</v>
      </c>
      <c r="C241" s="223">
        <f t="shared" si="3"/>
        <v>41556</v>
      </c>
      <c r="D241" s="124">
        <v>5744</v>
      </c>
      <c r="E241" s="124">
        <v>0.84350000000000003</v>
      </c>
      <c r="F241" s="124">
        <v>0.84850000000000003</v>
      </c>
      <c r="G241" s="124">
        <v>0.8427</v>
      </c>
      <c r="H241" s="124">
        <v>0.84699999999999998</v>
      </c>
    </row>
    <row r="242" spans="1:8">
      <c r="A242" s="124" t="s">
        <v>1181</v>
      </c>
      <c r="B242" s="124">
        <v>20131010</v>
      </c>
      <c r="C242" s="223">
        <f t="shared" si="3"/>
        <v>41557</v>
      </c>
      <c r="D242" s="124">
        <v>5756</v>
      </c>
      <c r="E242" s="124">
        <v>0.84699999999999998</v>
      </c>
      <c r="F242" s="124">
        <v>0.84899999999999998</v>
      </c>
      <c r="G242" s="124">
        <v>0.84619999999999995</v>
      </c>
      <c r="H242" s="124">
        <v>0.84640000000000004</v>
      </c>
    </row>
    <row r="243" spans="1:8">
      <c r="A243" s="124" t="s">
        <v>1181</v>
      </c>
      <c r="B243" s="124">
        <v>20131011</v>
      </c>
      <c r="C243" s="223">
        <f t="shared" si="3"/>
        <v>41558</v>
      </c>
      <c r="D243" s="124">
        <v>4788</v>
      </c>
      <c r="E243" s="124">
        <v>0.84640000000000004</v>
      </c>
      <c r="F243" s="124">
        <v>0.85070000000000001</v>
      </c>
      <c r="G243" s="124">
        <v>0.84589999999999999</v>
      </c>
      <c r="H243" s="124">
        <v>0.84889999999999999</v>
      </c>
    </row>
    <row r="244" spans="1:8">
      <c r="A244" s="124" t="s">
        <v>1181</v>
      </c>
      <c r="B244" s="124">
        <v>20131013</v>
      </c>
      <c r="C244" s="223">
        <f t="shared" si="3"/>
        <v>41560</v>
      </c>
      <c r="D244" s="124">
        <v>480</v>
      </c>
      <c r="E244" s="124">
        <v>0.84889999999999999</v>
      </c>
      <c r="F244" s="124">
        <v>0.84899999999999998</v>
      </c>
      <c r="G244" s="124">
        <v>0.84850000000000003</v>
      </c>
      <c r="H244" s="124">
        <v>0.84870000000000001</v>
      </c>
    </row>
    <row r="245" spans="1:8">
      <c r="A245" s="124" t="s">
        <v>1181</v>
      </c>
      <c r="B245" s="124">
        <v>20131014</v>
      </c>
      <c r="C245" s="223">
        <f t="shared" si="3"/>
        <v>41561</v>
      </c>
      <c r="D245" s="124">
        <v>5744</v>
      </c>
      <c r="E245" s="124">
        <v>0.84870000000000001</v>
      </c>
      <c r="F245" s="124">
        <v>0.84940000000000004</v>
      </c>
      <c r="G245" s="124">
        <v>0.84770000000000001</v>
      </c>
      <c r="H245" s="124">
        <v>0.84860000000000002</v>
      </c>
    </row>
    <row r="246" spans="1:8">
      <c r="A246" s="124" t="s">
        <v>1181</v>
      </c>
      <c r="B246" s="124">
        <v>20131015</v>
      </c>
      <c r="C246" s="223">
        <f t="shared" si="3"/>
        <v>41562</v>
      </c>
      <c r="D246" s="124">
        <v>5760</v>
      </c>
      <c r="E246" s="124">
        <v>0.84850000000000003</v>
      </c>
      <c r="F246" s="124">
        <v>0.84930000000000005</v>
      </c>
      <c r="G246" s="124">
        <v>0.84430000000000005</v>
      </c>
      <c r="H246" s="124">
        <v>0.84570000000000001</v>
      </c>
    </row>
    <row r="247" spans="1:8">
      <c r="A247" s="124" t="s">
        <v>1181</v>
      </c>
      <c r="B247" s="124">
        <v>20131016</v>
      </c>
      <c r="C247" s="223">
        <f t="shared" si="3"/>
        <v>41563</v>
      </c>
      <c r="D247" s="124">
        <v>5732</v>
      </c>
      <c r="E247" s="124">
        <v>0.84570000000000001</v>
      </c>
      <c r="F247" s="124">
        <v>0.84870000000000001</v>
      </c>
      <c r="G247" s="124">
        <v>0.84309999999999996</v>
      </c>
      <c r="H247" s="124">
        <v>0.8478</v>
      </c>
    </row>
    <row r="248" spans="1:8">
      <c r="A248" s="124" t="s">
        <v>1181</v>
      </c>
      <c r="B248" s="124">
        <v>20131017</v>
      </c>
      <c r="C248" s="223">
        <f t="shared" si="3"/>
        <v>41564</v>
      </c>
      <c r="D248" s="124">
        <v>5728</v>
      </c>
      <c r="E248" s="124">
        <v>0.84789999999999999</v>
      </c>
      <c r="F248" s="124">
        <v>0.84940000000000004</v>
      </c>
      <c r="G248" s="124">
        <v>0.84470000000000001</v>
      </c>
      <c r="H248" s="124">
        <v>0.84599999999999997</v>
      </c>
    </row>
    <row r="249" spans="1:8">
      <c r="A249" s="124" t="s">
        <v>1181</v>
      </c>
      <c r="B249" s="124">
        <v>20131018</v>
      </c>
      <c r="C249" s="223">
        <f t="shared" si="3"/>
        <v>41565</v>
      </c>
      <c r="D249" s="124">
        <v>4784</v>
      </c>
      <c r="E249" s="124">
        <v>0.84599999999999997</v>
      </c>
      <c r="F249" s="124">
        <v>0.84670000000000001</v>
      </c>
      <c r="G249" s="124">
        <v>0.84389999999999998</v>
      </c>
      <c r="H249" s="124">
        <v>0.84609999999999996</v>
      </c>
    </row>
    <row r="250" spans="1:8">
      <c r="A250" s="124" t="s">
        <v>1181</v>
      </c>
      <c r="B250" s="124">
        <v>20131020</v>
      </c>
      <c r="C250" s="223">
        <f t="shared" si="3"/>
        <v>41567</v>
      </c>
      <c r="D250" s="124">
        <v>480</v>
      </c>
      <c r="E250" s="124">
        <v>0.84570000000000001</v>
      </c>
      <c r="F250" s="124">
        <v>0.84619999999999995</v>
      </c>
      <c r="G250" s="124">
        <v>0.84570000000000001</v>
      </c>
      <c r="H250" s="124">
        <v>0.84589999999999999</v>
      </c>
    </row>
    <row r="251" spans="1:8">
      <c r="A251" s="124" t="s">
        <v>1181</v>
      </c>
      <c r="B251" s="124">
        <v>20131021</v>
      </c>
      <c r="C251" s="223">
        <f t="shared" si="3"/>
        <v>41568</v>
      </c>
      <c r="D251" s="124">
        <v>5744</v>
      </c>
      <c r="E251" s="124">
        <v>0.8458</v>
      </c>
      <c r="F251" s="124">
        <v>0.84760000000000002</v>
      </c>
      <c r="G251" s="124">
        <v>0.8448</v>
      </c>
      <c r="H251" s="124">
        <v>0.84730000000000005</v>
      </c>
    </row>
    <row r="252" spans="1:8">
      <c r="A252" s="124" t="s">
        <v>1181</v>
      </c>
      <c r="B252" s="124">
        <v>20131022</v>
      </c>
      <c r="C252" s="223">
        <f t="shared" si="3"/>
        <v>41569</v>
      </c>
      <c r="D252" s="124">
        <v>5732</v>
      </c>
      <c r="E252" s="124">
        <v>0.84730000000000005</v>
      </c>
      <c r="F252" s="124">
        <v>0.84970000000000001</v>
      </c>
      <c r="G252" s="124">
        <v>0.84699999999999998</v>
      </c>
      <c r="H252" s="124">
        <v>0.84860000000000002</v>
      </c>
    </row>
    <row r="253" spans="1:8">
      <c r="A253" s="124" t="s">
        <v>1181</v>
      </c>
      <c r="B253" s="124">
        <v>20131023</v>
      </c>
      <c r="C253" s="223">
        <f t="shared" si="3"/>
        <v>41570</v>
      </c>
      <c r="D253" s="124">
        <v>5740</v>
      </c>
      <c r="E253" s="124">
        <v>0.84860000000000002</v>
      </c>
      <c r="F253" s="124">
        <v>0.85289999999999999</v>
      </c>
      <c r="G253" s="124">
        <v>0.84819999999999995</v>
      </c>
      <c r="H253" s="124">
        <v>0.85229999999999995</v>
      </c>
    </row>
    <row r="254" spans="1:8">
      <c r="A254" s="124" t="s">
        <v>1181</v>
      </c>
      <c r="B254" s="124">
        <v>20131024</v>
      </c>
      <c r="C254" s="223">
        <f t="shared" si="3"/>
        <v>41571</v>
      </c>
      <c r="D254" s="124">
        <v>5752</v>
      </c>
      <c r="E254" s="124">
        <v>0.85219999999999996</v>
      </c>
      <c r="F254" s="124">
        <v>0.85529999999999995</v>
      </c>
      <c r="G254" s="124">
        <v>0.85050000000000003</v>
      </c>
      <c r="H254" s="124">
        <v>0.85189999999999999</v>
      </c>
    </row>
    <row r="255" spans="1:8">
      <c r="A255" s="124" t="s">
        <v>1181</v>
      </c>
      <c r="B255" s="124">
        <v>20131025</v>
      </c>
      <c r="C255" s="223">
        <f t="shared" si="3"/>
        <v>41572</v>
      </c>
      <c r="D255" s="124">
        <v>4796</v>
      </c>
      <c r="E255" s="124">
        <v>0.8518</v>
      </c>
      <c r="F255" s="124">
        <v>0.85399999999999998</v>
      </c>
      <c r="G255" s="124">
        <v>0.85019999999999996</v>
      </c>
      <c r="H255" s="124">
        <v>0.85329999999999995</v>
      </c>
    </row>
    <row r="256" spans="1:8">
      <c r="A256" s="124" t="s">
        <v>1181</v>
      </c>
      <c r="B256" s="124">
        <v>20131027</v>
      </c>
      <c r="C256" s="223">
        <f t="shared" si="3"/>
        <v>41574</v>
      </c>
      <c r="D256" s="124">
        <v>236</v>
      </c>
      <c r="E256" s="124">
        <v>0.85350000000000004</v>
      </c>
      <c r="F256" s="124">
        <v>0.85360000000000003</v>
      </c>
      <c r="G256" s="124">
        <v>0.85309999999999997</v>
      </c>
      <c r="H256" s="124">
        <v>0.85350000000000004</v>
      </c>
    </row>
    <row r="257" spans="1:8">
      <c r="A257" s="124" t="s">
        <v>1181</v>
      </c>
      <c r="B257" s="124">
        <v>20131028</v>
      </c>
      <c r="C257" s="223">
        <f t="shared" si="3"/>
        <v>41575</v>
      </c>
      <c r="D257" s="124">
        <v>5752</v>
      </c>
      <c r="E257" s="124">
        <v>0.85350000000000004</v>
      </c>
      <c r="F257" s="124">
        <v>0.85450000000000004</v>
      </c>
      <c r="G257" s="124">
        <v>0.85170000000000001</v>
      </c>
      <c r="H257" s="124">
        <v>0.85389999999999999</v>
      </c>
    </row>
    <row r="258" spans="1:8">
      <c r="A258" s="124" t="s">
        <v>1181</v>
      </c>
      <c r="B258" s="124">
        <v>20131029</v>
      </c>
      <c r="C258" s="223">
        <f t="shared" si="3"/>
        <v>41576</v>
      </c>
      <c r="D258" s="124">
        <v>5740</v>
      </c>
      <c r="E258" s="124">
        <v>0.85389999999999999</v>
      </c>
      <c r="F258" s="124">
        <v>0.85819999999999996</v>
      </c>
      <c r="G258" s="124">
        <v>0.85389999999999999</v>
      </c>
      <c r="H258" s="124">
        <v>0.85629999999999995</v>
      </c>
    </row>
    <row r="259" spans="1:8">
      <c r="A259" s="124" t="s">
        <v>1181</v>
      </c>
      <c r="B259" s="124">
        <v>20131030</v>
      </c>
      <c r="C259" s="223">
        <f t="shared" ref="C259:C322" si="4">VALUE(LEFT(B259,4)&amp;"."&amp;MID(B259,5,2)&amp;"."&amp;RIGHT(B259,2))</f>
        <v>41577</v>
      </c>
      <c r="D259" s="124">
        <v>5748</v>
      </c>
      <c r="E259" s="124">
        <v>0.85629999999999995</v>
      </c>
      <c r="F259" s="124">
        <v>0.85750000000000004</v>
      </c>
      <c r="G259" s="124">
        <v>0.85550000000000004</v>
      </c>
      <c r="H259" s="124">
        <v>0.85599999999999998</v>
      </c>
    </row>
    <row r="260" spans="1:8">
      <c r="A260" s="124" t="s">
        <v>1181</v>
      </c>
      <c r="B260" s="124">
        <v>20131031</v>
      </c>
      <c r="C260" s="223">
        <f t="shared" si="4"/>
        <v>41578</v>
      </c>
      <c r="D260" s="124">
        <v>5736</v>
      </c>
      <c r="E260" s="124">
        <v>0.85589999999999999</v>
      </c>
      <c r="F260" s="124">
        <v>0.85650000000000004</v>
      </c>
      <c r="G260" s="124">
        <v>0.8458</v>
      </c>
      <c r="H260" s="124">
        <v>0.84670000000000001</v>
      </c>
    </row>
    <row r="261" spans="1:8">
      <c r="A261" s="124" t="s">
        <v>1181</v>
      </c>
      <c r="B261" s="124">
        <v>20131101</v>
      </c>
      <c r="C261" s="223">
        <f t="shared" si="4"/>
        <v>41579</v>
      </c>
      <c r="D261" s="124">
        <v>5024</v>
      </c>
      <c r="E261" s="124">
        <v>0.84609999999999996</v>
      </c>
      <c r="F261" s="124">
        <v>0.84750000000000003</v>
      </c>
      <c r="G261" s="124">
        <v>0.84419999999999995</v>
      </c>
      <c r="H261" s="124">
        <v>0.8468</v>
      </c>
    </row>
    <row r="262" spans="1:8">
      <c r="A262" s="124" t="s">
        <v>1181</v>
      </c>
      <c r="B262" s="124">
        <v>20131103</v>
      </c>
      <c r="C262" s="223">
        <f t="shared" si="4"/>
        <v>41581</v>
      </c>
      <c r="D262" s="124">
        <v>236</v>
      </c>
      <c r="E262" s="124">
        <v>0.84650000000000003</v>
      </c>
      <c r="F262" s="124">
        <v>0.84719999999999995</v>
      </c>
      <c r="G262" s="124">
        <v>0.84650000000000003</v>
      </c>
      <c r="H262" s="124">
        <v>0.84689999999999999</v>
      </c>
    </row>
    <row r="263" spans="1:8">
      <c r="A263" s="124" t="s">
        <v>1181</v>
      </c>
      <c r="B263" s="124">
        <v>20131104</v>
      </c>
      <c r="C263" s="223">
        <f t="shared" si="4"/>
        <v>41582</v>
      </c>
      <c r="D263" s="124">
        <v>5760</v>
      </c>
      <c r="E263" s="124">
        <v>0.84689999999999999</v>
      </c>
      <c r="F263" s="124">
        <v>0.84740000000000004</v>
      </c>
      <c r="G263" s="124">
        <v>0.84509999999999996</v>
      </c>
      <c r="H263" s="124">
        <v>0.84609999999999996</v>
      </c>
    </row>
    <row r="264" spans="1:8">
      <c r="A264" s="124" t="s">
        <v>1181</v>
      </c>
      <c r="B264" s="124">
        <v>20131105</v>
      </c>
      <c r="C264" s="223">
        <f t="shared" si="4"/>
        <v>41583</v>
      </c>
      <c r="D264" s="124">
        <v>5752</v>
      </c>
      <c r="E264" s="124">
        <v>0.84599999999999997</v>
      </c>
      <c r="F264" s="124">
        <v>0.84619999999999995</v>
      </c>
      <c r="G264" s="124">
        <v>0.83899999999999997</v>
      </c>
      <c r="H264" s="124">
        <v>0.83930000000000005</v>
      </c>
    </row>
    <row r="265" spans="1:8">
      <c r="A265" s="124" t="s">
        <v>1181</v>
      </c>
      <c r="B265" s="124">
        <v>20131106</v>
      </c>
      <c r="C265" s="223">
        <f t="shared" si="4"/>
        <v>41584</v>
      </c>
      <c r="D265" s="124">
        <v>5732</v>
      </c>
      <c r="E265" s="124">
        <v>0.83940000000000003</v>
      </c>
      <c r="F265" s="124">
        <v>0.84140000000000004</v>
      </c>
      <c r="G265" s="124">
        <v>0.83760000000000001</v>
      </c>
      <c r="H265" s="124">
        <v>0.84030000000000005</v>
      </c>
    </row>
    <row r="266" spans="1:8">
      <c r="A266" s="124" t="s">
        <v>1181</v>
      </c>
      <c r="B266" s="124">
        <v>20131107</v>
      </c>
      <c r="C266" s="223">
        <f t="shared" si="4"/>
        <v>41585</v>
      </c>
      <c r="D266" s="124">
        <v>5756</v>
      </c>
      <c r="E266" s="124">
        <v>0.84019999999999995</v>
      </c>
      <c r="F266" s="124">
        <v>0.84089999999999998</v>
      </c>
      <c r="G266" s="124">
        <v>0.82979999999999998</v>
      </c>
      <c r="H266" s="124">
        <v>0.83309999999999995</v>
      </c>
    </row>
    <row r="267" spans="1:8">
      <c r="A267" s="124" t="s">
        <v>1181</v>
      </c>
      <c r="B267" s="124">
        <v>20131108</v>
      </c>
      <c r="C267" s="223">
        <f t="shared" si="4"/>
        <v>41586</v>
      </c>
      <c r="D267" s="124">
        <v>5028</v>
      </c>
      <c r="E267" s="124">
        <v>0.83320000000000005</v>
      </c>
      <c r="F267" s="124">
        <v>0.83589999999999998</v>
      </c>
      <c r="G267" s="124">
        <v>0.83209999999999995</v>
      </c>
      <c r="H267" s="124">
        <v>0.83430000000000004</v>
      </c>
    </row>
    <row r="268" spans="1:8">
      <c r="A268" s="124" t="s">
        <v>1181</v>
      </c>
      <c r="B268" s="124">
        <v>20131110</v>
      </c>
      <c r="C268" s="223">
        <f t="shared" si="4"/>
        <v>41588</v>
      </c>
      <c r="D268" s="124">
        <v>236</v>
      </c>
      <c r="E268" s="124">
        <v>0.83440000000000003</v>
      </c>
      <c r="F268" s="124">
        <v>0.83460000000000001</v>
      </c>
      <c r="G268" s="124">
        <v>0.83409999999999995</v>
      </c>
      <c r="H268" s="124">
        <v>0.83430000000000004</v>
      </c>
    </row>
    <row r="269" spans="1:8">
      <c r="A269" s="124" t="s">
        <v>1181</v>
      </c>
      <c r="B269" s="124">
        <v>20131111</v>
      </c>
      <c r="C269" s="223">
        <f t="shared" si="4"/>
        <v>41589</v>
      </c>
      <c r="D269" s="124">
        <v>5748</v>
      </c>
      <c r="E269" s="124">
        <v>0.83440000000000003</v>
      </c>
      <c r="F269" s="124">
        <v>0.83930000000000005</v>
      </c>
      <c r="G269" s="124">
        <v>0.8337</v>
      </c>
      <c r="H269" s="124">
        <v>0.83819999999999995</v>
      </c>
    </row>
    <row r="270" spans="1:8">
      <c r="A270" s="124" t="s">
        <v>1181</v>
      </c>
      <c r="B270" s="124">
        <v>20131112</v>
      </c>
      <c r="C270" s="223">
        <f t="shared" si="4"/>
        <v>41590</v>
      </c>
      <c r="D270" s="124">
        <v>5672</v>
      </c>
      <c r="E270" s="124">
        <v>0.83819999999999995</v>
      </c>
      <c r="F270" s="124">
        <v>0.84489999999999998</v>
      </c>
      <c r="G270" s="124">
        <v>0.83750000000000002</v>
      </c>
      <c r="H270" s="124">
        <v>0.84489999999999998</v>
      </c>
    </row>
    <row r="271" spans="1:8">
      <c r="A271" s="124" t="s">
        <v>1181</v>
      </c>
      <c r="B271" s="124">
        <v>20131113</v>
      </c>
      <c r="C271" s="223">
        <f t="shared" si="4"/>
        <v>41591</v>
      </c>
      <c r="D271" s="124">
        <v>5740</v>
      </c>
      <c r="E271" s="124">
        <v>0.84499999999999997</v>
      </c>
      <c r="F271" s="124">
        <v>0.84609999999999996</v>
      </c>
      <c r="G271" s="124">
        <v>0.83750000000000002</v>
      </c>
      <c r="H271" s="124">
        <v>0.84019999999999995</v>
      </c>
    </row>
    <row r="272" spans="1:8">
      <c r="A272" s="124" t="s">
        <v>1181</v>
      </c>
      <c r="B272" s="124">
        <v>20131114</v>
      </c>
      <c r="C272" s="223">
        <f t="shared" si="4"/>
        <v>41592</v>
      </c>
      <c r="D272" s="124">
        <v>5756</v>
      </c>
      <c r="E272" s="124">
        <v>0.84019999999999995</v>
      </c>
      <c r="F272" s="124">
        <v>0.84119999999999995</v>
      </c>
      <c r="G272" s="124">
        <v>0.83599999999999997</v>
      </c>
      <c r="H272" s="124">
        <v>0.83750000000000002</v>
      </c>
    </row>
    <row r="273" spans="1:8">
      <c r="A273" s="124" t="s">
        <v>1181</v>
      </c>
      <c r="B273" s="124">
        <v>20131115</v>
      </c>
      <c r="C273" s="223">
        <f t="shared" si="4"/>
        <v>41593</v>
      </c>
      <c r="D273" s="124">
        <v>5032</v>
      </c>
      <c r="E273" s="124">
        <v>0.83740000000000003</v>
      </c>
      <c r="F273" s="124">
        <v>0.83840000000000003</v>
      </c>
      <c r="G273" s="124">
        <v>0.83550000000000002</v>
      </c>
      <c r="H273" s="124">
        <v>0.83699999999999997</v>
      </c>
    </row>
    <row r="274" spans="1:8">
      <c r="A274" s="124" t="s">
        <v>1181</v>
      </c>
      <c r="B274" s="124">
        <v>20131117</v>
      </c>
      <c r="C274" s="223">
        <f t="shared" si="4"/>
        <v>41595</v>
      </c>
      <c r="D274" s="124">
        <v>228</v>
      </c>
      <c r="E274" s="124">
        <v>0.83679999999999999</v>
      </c>
      <c r="F274" s="124">
        <v>0.83699999999999997</v>
      </c>
      <c r="G274" s="124">
        <v>0.83660000000000001</v>
      </c>
      <c r="H274" s="124">
        <v>0.83679999999999999</v>
      </c>
    </row>
    <row r="275" spans="1:8">
      <c r="A275" s="124" t="s">
        <v>1181</v>
      </c>
      <c r="B275" s="124">
        <v>20131118</v>
      </c>
      <c r="C275" s="223">
        <f t="shared" si="4"/>
        <v>41596</v>
      </c>
      <c r="D275" s="124">
        <v>5752</v>
      </c>
      <c r="E275" s="124">
        <v>0.8367</v>
      </c>
      <c r="F275" s="124">
        <v>0.83979999999999999</v>
      </c>
      <c r="G275" s="124">
        <v>0.83589999999999998</v>
      </c>
      <c r="H275" s="124">
        <v>0.83799999999999997</v>
      </c>
    </row>
    <row r="276" spans="1:8">
      <c r="A276" s="124" t="s">
        <v>1181</v>
      </c>
      <c r="B276" s="124">
        <v>20131119</v>
      </c>
      <c r="C276" s="223">
        <f t="shared" si="4"/>
        <v>41597</v>
      </c>
      <c r="D276" s="124">
        <v>5756</v>
      </c>
      <c r="E276" s="124">
        <v>0.83809999999999996</v>
      </c>
      <c r="F276" s="124">
        <v>0.84019999999999995</v>
      </c>
      <c r="G276" s="124">
        <v>0.83760000000000001</v>
      </c>
      <c r="H276" s="124">
        <v>0.83960000000000001</v>
      </c>
    </row>
    <row r="277" spans="1:8">
      <c r="A277" s="124" t="s">
        <v>1181</v>
      </c>
      <c r="B277" s="124">
        <v>20131120</v>
      </c>
      <c r="C277" s="223">
        <f t="shared" si="4"/>
        <v>41598</v>
      </c>
      <c r="D277" s="124">
        <v>5660</v>
      </c>
      <c r="E277" s="124">
        <v>0.83960000000000001</v>
      </c>
      <c r="F277" s="124">
        <v>0.84130000000000005</v>
      </c>
      <c r="G277" s="124">
        <v>0.83230000000000004</v>
      </c>
      <c r="H277" s="124">
        <v>0.83430000000000004</v>
      </c>
    </row>
    <row r="278" spans="1:8">
      <c r="A278" s="124" t="s">
        <v>1181</v>
      </c>
      <c r="B278" s="124">
        <v>20131121</v>
      </c>
      <c r="C278" s="223">
        <f t="shared" si="4"/>
        <v>41599</v>
      </c>
      <c r="D278" s="124">
        <v>5724</v>
      </c>
      <c r="E278" s="124">
        <v>0.83420000000000005</v>
      </c>
      <c r="F278" s="124">
        <v>0.83550000000000002</v>
      </c>
      <c r="G278" s="124">
        <v>0.83179999999999998</v>
      </c>
      <c r="H278" s="124">
        <v>0.83199999999999996</v>
      </c>
    </row>
    <row r="279" spans="1:8">
      <c r="A279" s="124" t="s">
        <v>1181</v>
      </c>
      <c r="B279" s="124">
        <v>20131122</v>
      </c>
      <c r="C279" s="223">
        <f t="shared" si="4"/>
        <v>41600</v>
      </c>
      <c r="D279" s="124">
        <v>5020</v>
      </c>
      <c r="E279" s="124">
        <v>0.83240000000000003</v>
      </c>
      <c r="F279" s="124">
        <v>0.83589999999999998</v>
      </c>
      <c r="G279" s="124">
        <v>0.83140000000000003</v>
      </c>
      <c r="H279" s="124">
        <v>0.83520000000000005</v>
      </c>
    </row>
    <row r="280" spans="1:8">
      <c r="A280" s="124" t="s">
        <v>1181</v>
      </c>
      <c r="B280" s="124">
        <v>20131124</v>
      </c>
      <c r="C280" s="223">
        <f t="shared" si="4"/>
        <v>41602</v>
      </c>
      <c r="D280" s="124">
        <v>236</v>
      </c>
      <c r="E280" s="124">
        <v>0.83479999999999999</v>
      </c>
      <c r="F280" s="124">
        <v>0.83509999999999995</v>
      </c>
      <c r="G280" s="124">
        <v>0.83460000000000001</v>
      </c>
      <c r="H280" s="124">
        <v>0.83460000000000001</v>
      </c>
    </row>
    <row r="281" spans="1:8">
      <c r="A281" s="124" t="s">
        <v>1181</v>
      </c>
      <c r="B281" s="124">
        <v>20131125</v>
      </c>
      <c r="C281" s="223">
        <f t="shared" si="4"/>
        <v>41603</v>
      </c>
      <c r="D281" s="124">
        <v>5748</v>
      </c>
      <c r="E281" s="124">
        <v>0.83450000000000002</v>
      </c>
      <c r="F281" s="124">
        <v>0.83709999999999996</v>
      </c>
      <c r="G281" s="124">
        <v>0.83379999999999999</v>
      </c>
      <c r="H281" s="124">
        <v>0.83640000000000003</v>
      </c>
    </row>
    <row r="282" spans="1:8">
      <c r="A282" s="124" t="s">
        <v>1181</v>
      </c>
      <c r="B282" s="124">
        <v>20131126</v>
      </c>
      <c r="C282" s="223">
        <f t="shared" si="4"/>
        <v>41604</v>
      </c>
      <c r="D282" s="124">
        <v>5740</v>
      </c>
      <c r="E282" s="124">
        <v>0.83650000000000002</v>
      </c>
      <c r="F282" s="124">
        <v>0.83889999999999998</v>
      </c>
      <c r="G282" s="124">
        <v>0.83589999999999998</v>
      </c>
      <c r="H282" s="124">
        <v>0.83679999999999999</v>
      </c>
    </row>
    <row r="283" spans="1:8">
      <c r="A283" s="124" t="s">
        <v>1181</v>
      </c>
      <c r="B283" s="124">
        <v>20131127</v>
      </c>
      <c r="C283" s="223">
        <f t="shared" si="4"/>
        <v>41605</v>
      </c>
      <c r="D283" s="124">
        <v>5724</v>
      </c>
      <c r="E283" s="124">
        <v>0.8367</v>
      </c>
      <c r="F283" s="124">
        <v>0.83840000000000003</v>
      </c>
      <c r="G283" s="124">
        <v>0.83289999999999997</v>
      </c>
      <c r="H283" s="124">
        <v>0.83320000000000005</v>
      </c>
    </row>
    <row r="284" spans="1:8">
      <c r="A284" s="124" t="s">
        <v>1181</v>
      </c>
      <c r="B284" s="124">
        <v>20131128</v>
      </c>
      <c r="C284" s="223">
        <f t="shared" si="4"/>
        <v>41606</v>
      </c>
      <c r="D284" s="124">
        <v>5696</v>
      </c>
      <c r="E284" s="124">
        <v>0.83320000000000005</v>
      </c>
      <c r="F284" s="124">
        <v>0.83499999999999996</v>
      </c>
      <c r="G284" s="124">
        <v>0.83109999999999995</v>
      </c>
      <c r="H284" s="124">
        <v>0.83240000000000003</v>
      </c>
    </row>
    <row r="285" spans="1:8">
      <c r="A285" s="124" t="s">
        <v>1181</v>
      </c>
      <c r="B285" s="124">
        <v>20131129</v>
      </c>
      <c r="C285" s="223">
        <f t="shared" si="4"/>
        <v>41607</v>
      </c>
      <c r="D285" s="124">
        <v>5040</v>
      </c>
      <c r="E285" s="124">
        <v>0.83230000000000004</v>
      </c>
      <c r="F285" s="124">
        <v>0.83430000000000004</v>
      </c>
      <c r="G285" s="124">
        <v>0.82950000000000002</v>
      </c>
      <c r="H285" s="124">
        <v>0.82979999999999998</v>
      </c>
    </row>
    <row r="286" spans="1:8">
      <c r="A286" s="124" t="s">
        <v>1181</v>
      </c>
      <c r="B286" s="124">
        <v>20131201</v>
      </c>
      <c r="C286" s="223">
        <f t="shared" si="4"/>
        <v>41609</v>
      </c>
      <c r="D286" s="124">
        <v>236</v>
      </c>
      <c r="E286" s="124">
        <v>0.82979999999999998</v>
      </c>
      <c r="F286" s="124">
        <v>0.83</v>
      </c>
      <c r="G286" s="124">
        <v>0.82940000000000003</v>
      </c>
      <c r="H286" s="124">
        <v>0.82950000000000002</v>
      </c>
    </row>
    <row r="287" spans="1:8">
      <c r="A287" s="124" t="s">
        <v>1181</v>
      </c>
      <c r="B287" s="124">
        <v>20131202</v>
      </c>
      <c r="C287" s="223">
        <f t="shared" si="4"/>
        <v>41610</v>
      </c>
      <c r="D287" s="124">
        <v>5756</v>
      </c>
      <c r="E287" s="124">
        <v>0.8296</v>
      </c>
      <c r="F287" s="124">
        <v>0.8296</v>
      </c>
      <c r="G287" s="124">
        <v>0.82499999999999996</v>
      </c>
      <c r="H287" s="124">
        <v>0.82769999999999999</v>
      </c>
    </row>
    <row r="288" spans="1:8">
      <c r="A288" s="124" t="s">
        <v>1181</v>
      </c>
      <c r="B288" s="124">
        <v>20131203</v>
      </c>
      <c r="C288" s="223">
        <f t="shared" si="4"/>
        <v>41611</v>
      </c>
      <c r="D288" s="124">
        <v>5748</v>
      </c>
      <c r="E288" s="124">
        <v>0.82769999999999999</v>
      </c>
      <c r="F288" s="124">
        <v>0.82930000000000004</v>
      </c>
      <c r="G288" s="124">
        <v>0.8256</v>
      </c>
      <c r="H288" s="124">
        <v>0.82899999999999996</v>
      </c>
    </row>
    <row r="289" spans="1:8">
      <c r="A289" s="124" t="s">
        <v>1181</v>
      </c>
      <c r="B289" s="124">
        <v>20131204</v>
      </c>
      <c r="C289" s="223">
        <f t="shared" si="4"/>
        <v>41612</v>
      </c>
      <c r="D289" s="124">
        <v>5756</v>
      </c>
      <c r="E289" s="124">
        <v>0.82909999999999995</v>
      </c>
      <c r="F289" s="124">
        <v>0.83150000000000002</v>
      </c>
      <c r="G289" s="124">
        <v>0.82720000000000005</v>
      </c>
      <c r="H289" s="124">
        <v>0.82950000000000002</v>
      </c>
    </row>
    <row r="290" spans="1:8">
      <c r="A290" s="124" t="s">
        <v>1181</v>
      </c>
      <c r="B290" s="124">
        <v>20131205</v>
      </c>
      <c r="C290" s="223">
        <f t="shared" si="4"/>
        <v>41613</v>
      </c>
      <c r="D290" s="124">
        <v>5740</v>
      </c>
      <c r="E290" s="124">
        <v>0.82950000000000002</v>
      </c>
      <c r="F290" s="124">
        <v>0.8377</v>
      </c>
      <c r="G290" s="124">
        <v>0.82899999999999996</v>
      </c>
      <c r="H290" s="124">
        <v>0.8367</v>
      </c>
    </row>
    <row r="291" spans="1:8">
      <c r="A291" s="124" t="s">
        <v>1181</v>
      </c>
      <c r="B291" s="124">
        <v>20131206</v>
      </c>
      <c r="C291" s="223">
        <f t="shared" si="4"/>
        <v>41614</v>
      </c>
      <c r="D291" s="124">
        <v>5036</v>
      </c>
      <c r="E291" s="124">
        <v>0.8367</v>
      </c>
      <c r="F291" s="124">
        <v>0.8387</v>
      </c>
      <c r="G291" s="124">
        <v>0.83450000000000002</v>
      </c>
      <c r="H291" s="124">
        <v>0.83830000000000005</v>
      </c>
    </row>
    <row r="292" spans="1:8">
      <c r="A292" s="124" t="s">
        <v>1181</v>
      </c>
      <c r="B292" s="124">
        <v>20131208</v>
      </c>
      <c r="C292" s="223">
        <f t="shared" si="4"/>
        <v>41616</v>
      </c>
      <c r="D292" s="124">
        <v>236</v>
      </c>
      <c r="E292" s="124">
        <v>0.83860000000000001</v>
      </c>
      <c r="F292" s="124">
        <v>0.83889999999999998</v>
      </c>
      <c r="G292" s="124">
        <v>0.83840000000000003</v>
      </c>
      <c r="H292" s="124">
        <v>0.83850000000000002</v>
      </c>
    </row>
    <row r="293" spans="1:8">
      <c r="A293" s="124" t="s">
        <v>1181</v>
      </c>
      <c r="B293" s="124">
        <v>20131209</v>
      </c>
      <c r="C293" s="223">
        <f t="shared" si="4"/>
        <v>41617</v>
      </c>
      <c r="D293" s="124">
        <v>5748</v>
      </c>
      <c r="E293" s="124">
        <v>0.83850000000000002</v>
      </c>
      <c r="F293" s="124">
        <v>0.83930000000000005</v>
      </c>
      <c r="G293" s="124">
        <v>0.83579999999999999</v>
      </c>
      <c r="H293" s="124">
        <v>0.83620000000000005</v>
      </c>
    </row>
    <row r="294" spans="1:8">
      <c r="A294" s="124" t="s">
        <v>1181</v>
      </c>
      <c r="B294" s="124">
        <v>20131210</v>
      </c>
      <c r="C294" s="223">
        <f t="shared" si="4"/>
        <v>41618</v>
      </c>
      <c r="D294" s="124">
        <v>5748</v>
      </c>
      <c r="E294" s="124">
        <v>0.83620000000000005</v>
      </c>
      <c r="F294" s="124">
        <v>0.83889999999999998</v>
      </c>
      <c r="G294" s="124">
        <v>0.83479999999999999</v>
      </c>
      <c r="H294" s="124">
        <v>0.83630000000000004</v>
      </c>
    </row>
    <row r="295" spans="1:8">
      <c r="A295" s="124" t="s">
        <v>1181</v>
      </c>
      <c r="B295" s="124">
        <v>20131211</v>
      </c>
      <c r="C295" s="223">
        <f t="shared" si="4"/>
        <v>41619</v>
      </c>
      <c r="D295" s="124">
        <v>5748</v>
      </c>
      <c r="E295" s="124">
        <v>0.83630000000000004</v>
      </c>
      <c r="F295" s="124">
        <v>0.84289999999999998</v>
      </c>
      <c r="G295" s="124">
        <v>0.83609999999999995</v>
      </c>
      <c r="H295" s="124">
        <v>0.84160000000000001</v>
      </c>
    </row>
    <row r="296" spans="1:8">
      <c r="A296" s="124" t="s">
        <v>1181</v>
      </c>
      <c r="B296" s="124">
        <v>20131212</v>
      </c>
      <c r="C296" s="223">
        <f t="shared" si="4"/>
        <v>41620</v>
      </c>
      <c r="D296" s="124">
        <v>5756</v>
      </c>
      <c r="E296" s="124">
        <v>0.84160000000000001</v>
      </c>
      <c r="F296" s="124">
        <v>0.84289999999999998</v>
      </c>
      <c r="G296" s="124">
        <v>0.83889999999999998</v>
      </c>
      <c r="H296" s="124">
        <v>0.84079999999999999</v>
      </c>
    </row>
    <row r="297" spans="1:8">
      <c r="A297" s="124" t="s">
        <v>1181</v>
      </c>
      <c r="B297" s="124">
        <v>20131213</v>
      </c>
      <c r="C297" s="223">
        <f t="shared" si="4"/>
        <v>41621</v>
      </c>
      <c r="D297" s="124">
        <v>5024</v>
      </c>
      <c r="E297" s="124">
        <v>0.84130000000000005</v>
      </c>
      <c r="F297" s="124">
        <v>0.84379999999999999</v>
      </c>
      <c r="G297" s="124">
        <v>0.84060000000000001</v>
      </c>
      <c r="H297" s="124">
        <v>0.84250000000000003</v>
      </c>
    </row>
    <row r="298" spans="1:8">
      <c r="A298" s="124" t="s">
        <v>1181</v>
      </c>
      <c r="B298" s="124">
        <v>20131215</v>
      </c>
      <c r="C298" s="223">
        <f t="shared" si="4"/>
        <v>41623</v>
      </c>
      <c r="D298" s="124">
        <v>236</v>
      </c>
      <c r="E298" s="124">
        <v>0.84219999999999995</v>
      </c>
      <c r="F298" s="124">
        <v>0.84279999999999999</v>
      </c>
      <c r="G298" s="124">
        <v>0.84209999999999996</v>
      </c>
      <c r="H298" s="124">
        <v>0.84260000000000002</v>
      </c>
    </row>
    <row r="299" spans="1:8">
      <c r="A299" s="124" t="s">
        <v>1181</v>
      </c>
      <c r="B299" s="124">
        <v>20131216</v>
      </c>
      <c r="C299" s="223">
        <f t="shared" si="4"/>
        <v>41624</v>
      </c>
      <c r="D299" s="124">
        <v>5744</v>
      </c>
      <c r="E299" s="124">
        <v>0.8427</v>
      </c>
      <c r="F299" s="124">
        <v>0.84519999999999995</v>
      </c>
      <c r="G299" s="124">
        <v>0.8417</v>
      </c>
      <c r="H299" s="124">
        <v>0.84399999999999997</v>
      </c>
    </row>
    <row r="300" spans="1:8">
      <c r="A300" s="124" t="s">
        <v>1181</v>
      </c>
      <c r="B300" s="124">
        <v>20131217</v>
      </c>
      <c r="C300" s="223">
        <f t="shared" si="4"/>
        <v>41625</v>
      </c>
      <c r="D300" s="124">
        <v>5752</v>
      </c>
      <c r="E300" s="124">
        <v>0.84399999999999997</v>
      </c>
      <c r="F300" s="124">
        <v>0.84640000000000004</v>
      </c>
      <c r="G300" s="124">
        <v>0.84289999999999998</v>
      </c>
      <c r="H300" s="124">
        <v>0.84619999999999995</v>
      </c>
    </row>
    <row r="301" spans="1:8">
      <c r="A301" s="124" t="s">
        <v>1181</v>
      </c>
      <c r="B301" s="124">
        <v>20131218</v>
      </c>
      <c r="C301" s="223">
        <f t="shared" si="4"/>
        <v>41626</v>
      </c>
      <c r="D301" s="124">
        <v>5752</v>
      </c>
      <c r="E301" s="124">
        <v>0.84609999999999996</v>
      </c>
      <c r="F301" s="124">
        <v>0.84619999999999995</v>
      </c>
      <c r="G301" s="124">
        <v>0.83409999999999995</v>
      </c>
      <c r="H301" s="124">
        <v>0.83460000000000001</v>
      </c>
    </row>
    <row r="302" spans="1:8">
      <c r="A302" s="124" t="s">
        <v>1181</v>
      </c>
      <c r="B302" s="124">
        <v>20131219</v>
      </c>
      <c r="C302" s="223">
        <f t="shared" si="4"/>
        <v>41627</v>
      </c>
      <c r="D302" s="124">
        <v>5752</v>
      </c>
      <c r="E302" s="124">
        <v>0.83450000000000002</v>
      </c>
      <c r="F302" s="124">
        <v>0.83650000000000002</v>
      </c>
      <c r="G302" s="124">
        <v>0.83320000000000005</v>
      </c>
      <c r="H302" s="124">
        <v>0.83430000000000004</v>
      </c>
    </row>
    <row r="303" spans="1:8">
      <c r="A303" s="124" t="s">
        <v>1181</v>
      </c>
      <c r="B303" s="124">
        <v>20131220</v>
      </c>
      <c r="C303" s="223">
        <f t="shared" si="4"/>
        <v>41628</v>
      </c>
      <c r="D303" s="124">
        <v>5028</v>
      </c>
      <c r="E303" s="124">
        <v>0.83420000000000005</v>
      </c>
      <c r="F303" s="124">
        <v>0.83709999999999996</v>
      </c>
      <c r="G303" s="124">
        <v>0.83279999999999998</v>
      </c>
      <c r="H303" s="124">
        <v>0.83679999999999999</v>
      </c>
    </row>
    <row r="304" spans="1:8">
      <c r="A304" s="124" t="s">
        <v>1181</v>
      </c>
      <c r="B304" s="124">
        <v>20131222</v>
      </c>
      <c r="C304" s="223">
        <f t="shared" si="4"/>
        <v>41630</v>
      </c>
      <c r="D304" s="124">
        <v>240</v>
      </c>
      <c r="E304" s="124">
        <v>0.83699999999999997</v>
      </c>
      <c r="F304" s="124">
        <v>0.83750000000000002</v>
      </c>
      <c r="G304" s="124">
        <v>0.83699999999999997</v>
      </c>
      <c r="H304" s="124">
        <v>0.83730000000000004</v>
      </c>
    </row>
    <row r="305" spans="1:8">
      <c r="A305" s="124" t="s">
        <v>1181</v>
      </c>
      <c r="B305" s="124">
        <v>20131223</v>
      </c>
      <c r="C305" s="223">
        <f t="shared" si="4"/>
        <v>41631</v>
      </c>
      <c r="D305" s="124">
        <v>5492</v>
      </c>
      <c r="E305" s="124">
        <v>0.83740000000000003</v>
      </c>
      <c r="F305" s="124">
        <v>0.83860000000000001</v>
      </c>
      <c r="G305" s="124">
        <v>0.83530000000000004</v>
      </c>
      <c r="H305" s="124">
        <v>0.83750000000000002</v>
      </c>
    </row>
    <row r="306" spans="1:8">
      <c r="A306" s="124" t="s">
        <v>1181</v>
      </c>
      <c r="B306" s="124">
        <v>20131226</v>
      </c>
      <c r="C306" s="223">
        <f t="shared" si="4"/>
        <v>41634</v>
      </c>
      <c r="D306" s="124">
        <v>5728</v>
      </c>
      <c r="E306" s="124">
        <v>0.83560000000000001</v>
      </c>
      <c r="F306" s="124">
        <v>0.83630000000000004</v>
      </c>
      <c r="G306" s="124">
        <v>0.8327</v>
      </c>
      <c r="H306" s="124">
        <v>0.83409999999999995</v>
      </c>
    </row>
    <row r="307" spans="1:8">
      <c r="A307" s="124" t="s">
        <v>1181</v>
      </c>
      <c r="B307" s="124">
        <v>20131227</v>
      </c>
      <c r="C307" s="223">
        <f t="shared" si="4"/>
        <v>41635</v>
      </c>
      <c r="D307" s="124">
        <v>5028</v>
      </c>
      <c r="E307" s="124">
        <v>0.83409999999999995</v>
      </c>
      <c r="F307" s="124">
        <v>0.83889999999999998</v>
      </c>
      <c r="G307" s="124">
        <v>0.83360000000000001</v>
      </c>
      <c r="H307" s="124">
        <v>0.83389999999999997</v>
      </c>
    </row>
    <row r="308" spans="1:8">
      <c r="A308" s="124" t="s">
        <v>1181</v>
      </c>
      <c r="B308" s="124">
        <v>20131229</v>
      </c>
      <c r="C308" s="223">
        <f t="shared" si="4"/>
        <v>41637</v>
      </c>
      <c r="D308" s="124">
        <v>240</v>
      </c>
      <c r="E308" s="124">
        <v>0.83440000000000003</v>
      </c>
      <c r="F308" s="124">
        <v>0.83440000000000003</v>
      </c>
      <c r="G308" s="124">
        <v>0.83350000000000002</v>
      </c>
      <c r="H308" s="124">
        <v>0.83420000000000005</v>
      </c>
    </row>
    <row r="309" spans="1:8">
      <c r="A309" s="124" t="s">
        <v>1181</v>
      </c>
      <c r="B309" s="124">
        <v>20131230</v>
      </c>
      <c r="C309" s="223">
        <f t="shared" si="4"/>
        <v>41638</v>
      </c>
      <c r="D309" s="124">
        <v>5744</v>
      </c>
      <c r="E309" s="124">
        <v>0.83420000000000005</v>
      </c>
      <c r="F309" s="124">
        <v>0.83709999999999996</v>
      </c>
      <c r="G309" s="124">
        <v>0.8327</v>
      </c>
      <c r="H309" s="124">
        <v>0.83709999999999996</v>
      </c>
    </row>
    <row r="310" spans="1:8">
      <c r="A310" s="124" t="s">
        <v>1181</v>
      </c>
      <c r="B310" s="124">
        <v>20131231</v>
      </c>
      <c r="C310" s="223">
        <f t="shared" si="4"/>
        <v>41639</v>
      </c>
      <c r="D310" s="124">
        <v>4540</v>
      </c>
      <c r="E310" s="124">
        <v>0.83709999999999996</v>
      </c>
      <c r="F310" s="124">
        <v>0.83709999999999996</v>
      </c>
      <c r="G310" s="124">
        <v>0.83069999999999999</v>
      </c>
      <c r="H310" s="124">
        <v>0.83150000000000002</v>
      </c>
    </row>
    <row r="311" spans="1:8">
      <c r="A311" s="124" t="s">
        <v>1181</v>
      </c>
      <c r="B311" s="124">
        <v>20140101</v>
      </c>
      <c r="C311" s="223">
        <f t="shared" si="4"/>
        <v>41640</v>
      </c>
      <c r="D311" s="124">
        <v>236</v>
      </c>
      <c r="E311" s="124">
        <v>0.83</v>
      </c>
      <c r="F311" s="124">
        <v>0.83040000000000003</v>
      </c>
      <c r="G311" s="124">
        <v>0.82969999999999999</v>
      </c>
      <c r="H311" s="124">
        <v>0.83020000000000005</v>
      </c>
    </row>
    <row r="312" spans="1:8">
      <c r="A312" s="124" t="s">
        <v>1181</v>
      </c>
      <c r="B312" s="124">
        <v>20140102</v>
      </c>
      <c r="C312" s="223">
        <f t="shared" si="4"/>
        <v>41641</v>
      </c>
      <c r="D312" s="124">
        <v>5740</v>
      </c>
      <c r="E312" s="124">
        <v>0.83030000000000004</v>
      </c>
      <c r="F312" s="124">
        <v>0.83179999999999998</v>
      </c>
      <c r="G312" s="124">
        <v>0.82689999999999997</v>
      </c>
      <c r="H312" s="124">
        <v>0.83069999999999999</v>
      </c>
    </row>
    <row r="313" spans="1:8">
      <c r="A313" s="124" t="s">
        <v>1181</v>
      </c>
      <c r="B313" s="124">
        <v>20140103</v>
      </c>
      <c r="C313" s="223">
        <f t="shared" si="4"/>
        <v>41642</v>
      </c>
      <c r="D313" s="124">
        <v>5020</v>
      </c>
      <c r="E313" s="124">
        <v>0.8306</v>
      </c>
      <c r="F313" s="124">
        <v>0.83140000000000003</v>
      </c>
      <c r="G313" s="124">
        <v>0.82750000000000001</v>
      </c>
      <c r="H313" s="124">
        <v>0.82789999999999997</v>
      </c>
    </row>
    <row r="314" spans="1:8">
      <c r="A314" s="124" t="s">
        <v>1181</v>
      </c>
      <c r="B314" s="124">
        <v>20140105</v>
      </c>
      <c r="C314" s="223">
        <f t="shared" si="4"/>
        <v>41644</v>
      </c>
      <c r="D314" s="124">
        <v>240</v>
      </c>
      <c r="E314" s="124">
        <v>0.82850000000000001</v>
      </c>
      <c r="F314" s="124">
        <v>0.82850000000000001</v>
      </c>
      <c r="G314" s="124">
        <v>0.82779999999999998</v>
      </c>
      <c r="H314" s="124">
        <v>0.82830000000000004</v>
      </c>
    </row>
    <row r="315" spans="1:8">
      <c r="A315" s="124" t="s">
        <v>1181</v>
      </c>
      <c r="B315" s="124">
        <v>20140106</v>
      </c>
      <c r="C315" s="223">
        <f t="shared" si="4"/>
        <v>41645</v>
      </c>
      <c r="D315" s="124">
        <v>5744</v>
      </c>
      <c r="E315" s="124">
        <v>0.82830000000000004</v>
      </c>
      <c r="F315" s="124">
        <v>0.83289999999999997</v>
      </c>
      <c r="G315" s="124">
        <v>0.82779999999999998</v>
      </c>
      <c r="H315" s="124">
        <v>0.83009999999999995</v>
      </c>
    </row>
    <row r="316" spans="1:8">
      <c r="A316" s="124" t="s">
        <v>1181</v>
      </c>
      <c r="B316" s="124">
        <v>20140107</v>
      </c>
      <c r="C316" s="223">
        <f t="shared" si="4"/>
        <v>41646</v>
      </c>
      <c r="D316" s="124">
        <v>5752</v>
      </c>
      <c r="E316" s="124">
        <v>0.83020000000000005</v>
      </c>
      <c r="F316" s="124">
        <v>0.83179999999999998</v>
      </c>
      <c r="G316" s="124">
        <v>0.82899999999999996</v>
      </c>
      <c r="H316" s="124">
        <v>0.83009999999999995</v>
      </c>
    </row>
    <row r="317" spans="1:8">
      <c r="A317" s="124" t="s">
        <v>1181</v>
      </c>
      <c r="B317" s="124">
        <v>20140108</v>
      </c>
      <c r="C317" s="223">
        <f t="shared" si="4"/>
        <v>41647</v>
      </c>
      <c r="D317" s="124">
        <v>5752</v>
      </c>
      <c r="E317" s="124">
        <v>0.83020000000000005</v>
      </c>
      <c r="F317" s="124">
        <v>0.83150000000000002</v>
      </c>
      <c r="G317" s="124">
        <v>0.82399999999999995</v>
      </c>
      <c r="H317" s="124">
        <v>0.82509999999999994</v>
      </c>
    </row>
    <row r="318" spans="1:8">
      <c r="A318" s="124" t="s">
        <v>1181</v>
      </c>
      <c r="B318" s="124">
        <v>20140109</v>
      </c>
      <c r="C318" s="223">
        <f t="shared" si="4"/>
        <v>41648</v>
      </c>
      <c r="D318" s="124">
        <v>5744</v>
      </c>
      <c r="E318" s="124">
        <v>0.82509999999999994</v>
      </c>
      <c r="F318" s="124">
        <v>0.82750000000000001</v>
      </c>
      <c r="G318" s="124">
        <v>0.82289999999999996</v>
      </c>
      <c r="H318" s="124">
        <v>0.8256</v>
      </c>
    </row>
    <row r="319" spans="1:8">
      <c r="A319" s="124" t="s">
        <v>1181</v>
      </c>
      <c r="B319" s="124">
        <v>20140110</v>
      </c>
      <c r="C319" s="223">
        <f t="shared" si="4"/>
        <v>41649</v>
      </c>
      <c r="D319" s="124">
        <v>5024</v>
      </c>
      <c r="E319" s="124">
        <v>0.8256</v>
      </c>
      <c r="F319" s="124">
        <v>0.83020000000000005</v>
      </c>
      <c r="G319" s="124">
        <v>0.82540000000000002</v>
      </c>
      <c r="H319" s="124">
        <v>0.82879999999999998</v>
      </c>
    </row>
    <row r="320" spans="1:8">
      <c r="A320" s="124" t="s">
        <v>1181</v>
      </c>
      <c r="B320" s="124">
        <v>20140112</v>
      </c>
      <c r="C320" s="223">
        <f t="shared" si="4"/>
        <v>41651</v>
      </c>
      <c r="D320" s="124">
        <v>240</v>
      </c>
      <c r="E320" s="124">
        <v>0.82879999999999998</v>
      </c>
      <c r="F320" s="124">
        <v>0.82899999999999996</v>
      </c>
      <c r="G320" s="124">
        <v>0.8286</v>
      </c>
      <c r="H320" s="124">
        <v>0.82869999999999999</v>
      </c>
    </row>
    <row r="321" spans="1:8">
      <c r="A321" s="124" t="s">
        <v>1181</v>
      </c>
      <c r="B321" s="124">
        <v>20140113</v>
      </c>
      <c r="C321" s="223">
        <f t="shared" si="4"/>
        <v>41652</v>
      </c>
      <c r="D321" s="124">
        <v>5740</v>
      </c>
      <c r="E321" s="124">
        <v>0.82869999999999999</v>
      </c>
      <c r="F321" s="124">
        <v>0.8347</v>
      </c>
      <c r="G321" s="124">
        <v>0.82820000000000005</v>
      </c>
      <c r="H321" s="124">
        <v>0.83379999999999999</v>
      </c>
    </row>
    <row r="322" spans="1:8">
      <c r="A322" s="124" t="s">
        <v>1181</v>
      </c>
      <c r="B322" s="124">
        <v>20140114</v>
      </c>
      <c r="C322" s="223">
        <f t="shared" si="4"/>
        <v>41653</v>
      </c>
      <c r="D322" s="124">
        <v>5744</v>
      </c>
      <c r="E322" s="124">
        <v>0.83379999999999999</v>
      </c>
      <c r="F322" s="124">
        <v>0.83409999999999995</v>
      </c>
      <c r="G322" s="124">
        <v>0.8306</v>
      </c>
      <c r="H322" s="124">
        <v>0.83150000000000002</v>
      </c>
    </row>
    <row r="323" spans="1:8">
      <c r="A323" s="124" t="s">
        <v>1181</v>
      </c>
      <c r="B323" s="124">
        <v>20140115</v>
      </c>
      <c r="C323" s="223">
        <f t="shared" ref="C323:C386" si="5">VALUE(LEFT(B323,4)&amp;"."&amp;MID(B323,5,2)&amp;"."&amp;RIGHT(B323,2))</f>
        <v>41654</v>
      </c>
      <c r="D323" s="124">
        <v>5744</v>
      </c>
      <c r="E323" s="124">
        <v>0.83150000000000002</v>
      </c>
      <c r="F323" s="124">
        <v>0.83279999999999998</v>
      </c>
      <c r="G323" s="124">
        <v>0.82840000000000003</v>
      </c>
      <c r="H323" s="124">
        <v>0.83099999999999996</v>
      </c>
    </row>
    <row r="324" spans="1:8">
      <c r="A324" s="124" t="s">
        <v>1181</v>
      </c>
      <c r="B324" s="124">
        <v>20140116</v>
      </c>
      <c r="C324" s="223">
        <f t="shared" si="5"/>
        <v>41655</v>
      </c>
      <c r="D324" s="124">
        <v>5756</v>
      </c>
      <c r="E324" s="124">
        <v>0.83099999999999996</v>
      </c>
      <c r="F324" s="124">
        <v>0.83389999999999997</v>
      </c>
      <c r="G324" s="124">
        <v>0.8306</v>
      </c>
      <c r="H324" s="124">
        <v>0.83279999999999998</v>
      </c>
    </row>
    <row r="325" spans="1:8">
      <c r="A325" s="124" t="s">
        <v>1181</v>
      </c>
      <c r="B325" s="124">
        <v>20140117</v>
      </c>
      <c r="C325" s="223">
        <f t="shared" si="5"/>
        <v>41656</v>
      </c>
      <c r="D325" s="124">
        <v>5028</v>
      </c>
      <c r="E325" s="124">
        <v>0.83279999999999998</v>
      </c>
      <c r="F325" s="124">
        <v>0.83379999999999999</v>
      </c>
      <c r="G325" s="124">
        <v>0.82320000000000004</v>
      </c>
      <c r="H325" s="124">
        <v>0.82410000000000005</v>
      </c>
    </row>
    <row r="326" spans="1:8">
      <c r="A326" s="124" t="s">
        <v>1181</v>
      </c>
      <c r="B326" s="124">
        <v>20140119</v>
      </c>
      <c r="C326" s="223">
        <f t="shared" si="5"/>
        <v>41658</v>
      </c>
      <c r="D326" s="124">
        <v>240</v>
      </c>
      <c r="E326" s="124">
        <v>0.82430000000000003</v>
      </c>
      <c r="F326" s="124">
        <v>0.82440000000000002</v>
      </c>
      <c r="G326" s="124">
        <v>0.82350000000000001</v>
      </c>
      <c r="H326" s="124">
        <v>0.82369999999999999</v>
      </c>
    </row>
    <row r="327" spans="1:8">
      <c r="A327" s="124" t="s">
        <v>1181</v>
      </c>
      <c r="B327" s="124">
        <v>20140120</v>
      </c>
      <c r="C327" s="223">
        <f t="shared" si="5"/>
        <v>41659</v>
      </c>
      <c r="D327" s="124">
        <v>5748</v>
      </c>
      <c r="E327" s="124">
        <v>0.82369999999999999</v>
      </c>
      <c r="F327" s="124">
        <v>0.82609999999999995</v>
      </c>
      <c r="G327" s="124">
        <v>0.82310000000000005</v>
      </c>
      <c r="H327" s="124">
        <v>0.82450000000000001</v>
      </c>
    </row>
    <row r="328" spans="1:8">
      <c r="A328" s="124" t="s">
        <v>1181</v>
      </c>
      <c r="B328" s="124">
        <v>20140121</v>
      </c>
      <c r="C328" s="223">
        <f t="shared" si="5"/>
        <v>41660</v>
      </c>
      <c r="D328" s="124">
        <v>5744</v>
      </c>
      <c r="E328" s="124">
        <v>0.82450000000000001</v>
      </c>
      <c r="F328" s="124">
        <v>0.82530000000000003</v>
      </c>
      <c r="G328" s="124">
        <v>0.82120000000000004</v>
      </c>
      <c r="H328" s="124">
        <v>0.82289999999999996</v>
      </c>
    </row>
    <row r="329" spans="1:8">
      <c r="A329" s="124" t="s">
        <v>1181</v>
      </c>
      <c r="B329" s="124">
        <v>20140122</v>
      </c>
      <c r="C329" s="223">
        <f t="shared" si="5"/>
        <v>41661</v>
      </c>
      <c r="D329" s="124">
        <v>5752</v>
      </c>
      <c r="E329" s="124">
        <v>0.82279999999999998</v>
      </c>
      <c r="F329" s="124">
        <v>0.82340000000000002</v>
      </c>
      <c r="G329" s="124">
        <v>0.81659999999999999</v>
      </c>
      <c r="H329" s="124">
        <v>0.81759999999999999</v>
      </c>
    </row>
    <row r="330" spans="1:8">
      <c r="A330" s="124" t="s">
        <v>1181</v>
      </c>
      <c r="B330" s="124">
        <v>20140123</v>
      </c>
      <c r="C330" s="223">
        <f t="shared" si="5"/>
        <v>41662</v>
      </c>
      <c r="D330" s="124">
        <v>5740</v>
      </c>
      <c r="E330" s="124">
        <v>0.81759999999999999</v>
      </c>
      <c r="F330" s="124">
        <v>0.8246</v>
      </c>
      <c r="G330" s="124">
        <v>0.81699999999999995</v>
      </c>
      <c r="H330" s="124">
        <v>0.82279999999999998</v>
      </c>
    </row>
    <row r="331" spans="1:8">
      <c r="A331" s="124" t="s">
        <v>1181</v>
      </c>
      <c r="B331" s="124">
        <v>20140124</v>
      </c>
      <c r="C331" s="223">
        <f t="shared" si="5"/>
        <v>41663</v>
      </c>
      <c r="D331" s="124">
        <v>5028</v>
      </c>
      <c r="E331" s="124">
        <v>0.82269999999999999</v>
      </c>
      <c r="F331" s="124">
        <v>0.82989999999999997</v>
      </c>
      <c r="G331" s="124">
        <v>0.82079999999999997</v>
      </c>
      <c r="H331" s="124">
        <v>0.82889999999999997</v>
      </c>
    </row>
    <row r="332" spans="1:8">
      <c r="A332" s="124" t="s">
        <v>1181</v>
      </c>
      <c r="B332" s="124">
        <v>20140126</v>
      </c>
      <c r="C332" s="223">
        <f t="shared" si="5"/>
        <v>41665</v>
      </c>
      <c r="D332" s="124">
        <v>240</v>
      </c>
      <c r="E332" s="124">
        <v>0.83009999999999995</v>
      </c>
      <c r="F332" s="124">
        <v>0.83040000000000003</v>
      </c>
      <c r="G332" s="124">
        <v>0.82979999999999998</v>
      </c>
      <c r="H332" s="124">
        <v>0.82989999999999997</v>
      </c>
    </row>
    <row r="333" spans="1:8">
      <c r="A333" s="124" t="s">
        <v>1181</v>
      </c>
      <c r="B333" s="124">
        <v>20140127</v>
      </c>
      <c r="C333" s="223">
        <f t="shared" si="5"/>
        <v>41666</v>
      </c>
      <c r="D333" s="124">
        <v>5756</v>
      </c>
      <c r="E333" s="124">
        <v>0.82979999999999998</v>
      </c>
      <c r="F333" s="124">
        <v>0.83009999999999995</v>
      </c>
      <c r="G333" s="124">
        <v>0.8236</v>
      </c>
      <c r="H333" s="124">
        <v>0.82479999999999998</v>
      </c>
    </row>
    <row r="334" spans="1:8">
      <c r="A334" s="124" t="s">
        <v>1181</v>
      </c>
      <c r="B334" s="124">
        <v>20140128</v>
      </c>
      <c r="C334" s="223">
        <f t="shared" si="5"/>
        <v>41667</v>
      </c>
      <c r="D334" s="124">
        <v>5728</v>
      </c>
      <c r="E334" s="124">
        <v>0.82489999999999997</v>
      </c>
      <c r="F334" s="124">
        <v>0.82499999999999996</v>
      </c>
      <c r="G334" s="124">
        <v>0.82210000000000005</v>
      </c>
      <c r="H334" s="124">
        <v>0.82389999999999997</v>
      </c>
    </row>
    <row r="335" spans="1:8">
      <c r="A335" s="124" t="s">
        <v>1181</v>
      </c>
      <c r="B335" s="124">
        <v>20140129</v>
      </c>
      <c r="C335" s="223">
        <f t="shared" si="5"/>
        <v>41668</v>
      </c>
      <c r="D335" s="124">
        <v>5752</v>
      </c>
      <c r="E335" s="124">
        <v>0.82389999999999997</v>
      </c>
      <c r="F335" s="124">
        <v>0.82569999999999999</v>
      </c>
      <c r="G335" s="124">
        <v>0.82189999999999996</v>
      </c>
      <c r="H335" s="124">
        <v>0.8246</v>
      </c>
    </row>
    <row r="336" spans="1:8">
      <c r="A336" s="124" t="s">
        <v>1181</v>
      </c>
      <c r="B336" s="124">
        <v>20140130</v>
      </c>
      <c r="C336" s="223">
        <f t="shared" si="5"/>
        <v>41669</v>
      </c>
      <c r="D336" s="124">
        <v>5736</v>
      </c>
      <c r="E336" s="124">
        <v>0.8246</v>
      </c>
      <c r="F336" s="124">
        <v>0.8266</v>
      </c>
      <c r="G336" s="124">
        <v>0.82130000000000003</v>
      </c>
      <c r="H336" s="124">
        <v>0.8216</v>
      </c>
    </row>
    <row r="337" spans="1:8">
      <c r="A337" s="124" t="s">
        <v>1181</v>
      </c>
      <c r="B337" s="124">
        <v>20140131</v>
      </c>
      <c r="C337" s="223">
        <f t="shared" si="5"/>
        <v>41670</v>
      </c>
      <c r="D337" s="124">
        <v>5020</v>
      </c>
      <c r="E337" s="124">
        <v>0.8216</v>
      </c>
      <c r="F337" s="124">
        <v>0.82389999999999997</v>
      </c>
      <c r="G337" s="124">
        <v>0.81859999999999999</v>
      </c>
      <c r="H337" s="124">
        <v>0.82020000000000004</v>
      </c>
    </row>
    <row r="338" spans="1:8">
      <c r="A338" s="124" t="s">
        <v>1181</v>
      </c>
      <c r="B338" s="124">
        <v>20140202</v>
      </c>
      <c r="C338" s="223">
        <f t="shared" si="5"/>
        <v>41672</v>
      </c>
      <c r="D338" s="124">
        <v>240</v>
      </c>
      <c r="E338" s="124">
        <v>0.8206</v>
      </c>
      <c r="F338" s="124">
        <v>0.82099999999999995</v>
      </c>
      <c r="G338" s="124">
        <v>0.82010000000000005</v>
      </c>
      <c r="H338" s="124">
        <v>0.82040000000000002</v>
      </c>
    </row>
    <row r="339" spans="1:8">
      <c r="A339" s="124" t="s">
        <v>1181</v>
      </c>
      <c r="B339" s="124">
        <v>20140203</v>
      </c>
      <c r="C339" s="223">
        <f t="shared" si="5"/>
        <v>41673</v>
      </c>
      <c r="D339" s="124">
        <v>5748</v>
      </c>
      <c r="E339" s="124">
        <v>0.82040000000000002</v>
      </c>
      <c r="F339" s="124">
        <v>0.83</v>
      </c>
      <c r="G339" s="124">
        <v>0.82010000000000005</v>
      </c>
      <c r="H339" s="124">
        <v>0.82889999999999997</v>
      </c>
    </row>
    <row r="340" spans="1:8">
      <c r="A340" s="124" t="s">
        <v>1181</v>
      </c>
      <c r="B340" s="124">
        <v>20140204</v>
      </c>
      <c r="C340" s="223">
        <f t="shared" si="5"/>
        <v>41674</v>
      </c>
      <c r="D340" s="124">
        <v>5748</v>
      </c>
      <c r="E340" s="124">
        <v>0.82899999999999996</v>
      </c>
      <c r="F340" s="124">
        <v>0.83240000000000003</v>
      </c>
      <c r="G340" s="124">
        <v>0.82650000000000001</v>
      </c>
      <c r="H340" s="124">
        <v>0.82750000000000001</v>
      </c>
    </row>
    <row r="341" spans="1:8">
      <c r="A341" s="124" t="s">
        <v>1181</v>
      </c>
      <c r="B341" s="124">
        <v>20140205</v>
      </c>
      <c r="C341" s="223">
        <f t="shared" si="5"/>
        <v>41675</v>
      </c>
      <c r="D341" s="124">
        <v>5748</v>
      </c>
      <c r="E341" s="124">
        <v>0.82750000000000001</v>
      </c>
      <c r="F341" s="124">
        <v>0.83309999999999995</v>
      </c>
      <c r="G341" s="124">
        <v>0.82640000000000002</v>
      </c>
      <c r="H341" s="124">
        <v>0.82889999999999997</v>
      </c>
    </row>
    <row r="342" spans="1:8">
      <c r="A342" s="124" t="s">
        <v>1181</v>
      </c>
      <c r="B342" s="124">
        <v>20140206</v>
      </c>
      <c r="C342" s="223">
        <f t="shared" si="5"/>
        <v>41676</v>
      </c>
      <c r="D342" s="124">
        <v>5748</v>
      </c>
      <c r="E342" s="124">
        <v>0.82889999999999997</v>
      </c>
      <c r="F342" s="124">
        <v>0.83479999999999999</v>
      </c>
      <c r="G342" s="124">
        <v>0.82789999999999997</v>
      </c>
      <c r="H342" s="124">
        <v>0.83260000000000001</v>
      </c>
    </row>
    <row r="343" spans="1:8">
      <c r="A343" s="124" t="s">
        <v>1181</v>
      </c>
      <c r="B343" s="124">
        <v>20140207</v>
      </c>
      <c r="C343" s="223">
        <f t="shared" si="5"/>
        <v>41677</v>
      </c>
      <c r="D343" s="124">
        <v>5016</v>
      </c>
      <c r="E343" s="124">
        <v>0.83260000000000001</v>
      </c>
      <c r="F343" s="124">
        <v>0.8327</v>
      </c>
      <c r="G343" s="124">
        <v>0.8286</v>
      </c>
      <c r="H343" s="124">
        <v>0.83050000000000002</v>
      </c>
    </row>
    <row r="344" spans="1:8">
      <c r="A344" s="124" t="s">
        <v>1181</v>
      </c>
      <c r="B344" s="124">
        <v>20140209</v>
      </c>
      <c r="C344" s="223">
        <f t="shared" si="5"/>
        <v>41679</v>
      </c>
      <c r="D344" s="124">
        <v>240</v>
      </c>
      <c r="E344" s="124">
        <v>0.82989999999999997</v>
      </c>
      <c r="F344" s="124">
        <v>0.83009999999999995</v>
      </c>
      <c r="G344" s="124">
        <v>0.82969999999999999</v>
      </c>
      <c r="H344" s="124">
        <v>0.82979999999999998</v>
      </c>
    </row>
    <row r="345" spans="1:8">
      <c r="A345" s="124" t="s">
        <v>1181</v>
      </c>
      <c r="B345" s="124">
        <v>20140210</v>
      </c>
      <c r="C345" s="223">
        <f t="shared" si="5"/>
        <v>41680</v>
      </c>
      <c r="D345" s="124">
        <v>5740</v>
      </c>
      <c r="E345" s="124">
        <v>0.82979999999999998</v>
      </c>
      <c r="F345" s="124">
        <v>0.83240000000000003</v>
      </c>
      <c r="G345" s="124">
        <v>0.82940000000000003</v>
      </c>
      <c r="H345" s="124">
        <v>0.83150000000000002</v>
      </c>
    </row>
    <row r="346" spans="1:8">
      <c r="A346" s="124" t="s">
        <v>1181</v>
      </c>
      <c r="B346" s="124">
        <v>20140211</v>
      </c>
      <c r="C346" s="223">
        <f t="shared" si="5"/>
        <v>41681</v>
      </c>
      <c r="D346" s="124">
        <v>5752</v>
      </c>
      <c r="E346" s="124">
        <v>0.83150000000000002</v>
      </c>
      <c r="F346" s="124">
        <v>0.83350000000000002</v>
      </c>
      <c r="G346" s="124">
        <v>0.82840000000000003</v>
      </c>
      <c r="H346" s="124">
        <v>0.82889999999999997</v>
      </c>
    </row>
    <row r="347" spans="1:8">
      <c r="A347" s="124" t="s">
        <v>1181</v>
      </c>
      <c r="B347" s="124">
        <v>20140212</v>
      </c>
      <c r="C347" s="223">
        <f t="shared" si="5"/>
        <v>41682</v>
      </c>
      <c r="D347" s="124">
        <v>5732</v>
      </c>
      <c r="E347" s="124">
        <v>0.82889999999999997</v>
      </c>
      <c r="F347" s="124">
        <v>0.82979999999999998</v>
      </c>
      <c r="G347" s="124">
        <v>0.81789999999999996</v>
      </c>
      <c r="H347" s="124">
        <v>0.81789999999999996</v>
      </c>
    </row>
    <row r="348" spans="1:8">
      <c r="A348" s="124" t="s">
        <v>1181</v>
      </c>
      <c r="B348" s="124">
        <v>20140213</v>
      </c>
      <c r="C348" s="223">
        <f t="shared" si="5"/>
        <v>41683</v>
      </c>
      <c r="D348" s="124">
        <v>5744</v>
      </c>
      <c r="E348" s="124">
        <v>0.81789999999999996</v>
      </c>
      <c r="F348" s="124">
        <v>0.82250000000000001</v>
      </c>
      <c r="G348" s="124">
        <v>0.81779999999999997</v>
      </c>
      <c r="H348" s="124">
        <v>0.82099999999999995</v>
      </c>
    </row>
    <row r="349" spans="1:8">
      <c r="A349" s="124" t="s">
        <v>1181</v>
      </c>
      <c r="B349" s="124">
        <v>20140214</v>
      </c>
      <c r="C349" s="223">
        <f t="shared" si="5"/>
        <v>41684</v>
      </c>
      <c r="D349" s="124">
        <v>5012</v>
      </c>
      <c r="E349" s="124">
        <v>0.82089999999999996</v>
      </c>
      <c r="F349" s="124">
        <v>0.82250000000000001</v>
      </c>
      <c r="G349" s="124">
        <v>0.81740000000000002</v>
      </c>
      <c r="H349" s="124">
        <v>0.81779999999999997</v>
      </c>
    </row>
    <row r="350" spans="1:8">
      <c r="A350" s="124" t="s">
        <v>1181</v>
      </c>
      <c r="B350" s="124">
        <v>20140216</v>
      </c>
      <c r="C350" s="223">
        <f t="shared" si="5"/>
        <v>41686</v>
      </c>
      <c r="D350" s="124">
        <v>236</v>
      </c>
      <c r="E350" s="124">
        <v>0.81730000000000003</v>
      </c>
      <c r="F350" s="124">
        <v>0.81759999999999999</v>
      </c>
      <c r="G350" s="124">
        <v>0.81710000000000005</v>
      </c>
      <c r="H350" s="124">
        <v>0.81710000000000005</v>
      </c>
    </row>
    <row r="351" spans="1:8">
      <c r="A351" s="124" t="s">
        <v>1181</v>
      </c>
      <c r="B351" s="124">
        <v>20140217</v>
      </c>
      <c r="C351" s="223">
        <f t="shared" si="5"/>
        <v>41687</v>
      </c>
      <c r="D351" s="124">
        <v>5740</v>
      </c>
      <c r="E351" s="124">
        <v>0.81720000000000004</v>
      </c>
      <c r="F351" s="124">
        <v>0.82069999999999999</v>
      </c>
      <c r="G351" s="124">
        <v>0.81559999999999999</v>
      </c>
      <c r="H351" s="124">
        <v>0.81940000000000002</v>
      </c>
    </row>
    <row r="352" spans="1:8">
      <c r="A352" s="124" t="s">
        <v>1181</v>
      </c>
      <c r="B352" s="124">
        <v>20140218</v>
      </c>
      <c r="C352" s="223">
        <f t="shared" si="5"/>
        <v>41688</v>
      </c>
      <c r="D352" s="124">
        <v>5740</v>
      </c>
      <c r="E352" s="124">
        <v>0.81950000000000001</v>
      </c>
      <c r="F352" s="124">
        <v>0.82479999999999998</v>
      </c>
      <c r="G352" s="124">
        <v>0.81889999999999996</v>
      </c>
      <c r="H352" s="124">
        <v>0.8246</v>
      </c>
    </row>
    <row r="353" spans="1:8">
      <c r="A353" s="124" t="s">
        <v>1181</v>
      </c>
      <c r="B353" s="124">
        <v>20140219</v>
      </c>
      <c r="C353" s="223">
        <f t="shared" si="5"/>
        <v>41689</v>
      </c>
      <c r="D353" s="124">
        <v>5748</v>
      </c>
      <c r="E353" s="124">
        <v>0.8246</v>
      </c>
      <c r="F353" s="124">
        <v>0.82589999999999997</v>
      </c>
      <c r="G353" s="124">
        <v>0.82199999999999995</v>
      </c>
      <c r="H353" s="124">
        <v>0.82310000000000005</v>
      </c>
    </row>
    <row r="354" spans="1:8">
      <c r="A354" s="124" t="s">
        <v>1181</v>
      </c>
      <c r="B354" s="124">
        <v>20140220</v>
      </c>
      <c r="C354" s="223">
        <f t="shared" si="5"/>
        <v>41690</v>
      </c>
      <c r="D354" s="124">
        <v>5744</v>
      </c>
      <c r="E354" s="124">
        <v>0.82310000000000005</v>
      </c>
      <c r="F354" s="124">
        <v>0.82509999999999994</v>
      </c>
      <c r="G354" s="124">
        <v>0.82130000000000003</v>
      </c>
      <c r="H354" s="124">
        <v>0.82330000000000003</v>
      </c>
    </row>
    <row r="355" spans="1:8">
      <c r="A355" s="124" t="s">
        <v>1181</v>
      </c>
      <c r="B355" s="124">
        <v>20140221</v>
      </c>
      <c r="C355" s="223">
        <f t="shared" si="5"/>
        <v>41691</v>
      </c>
      <c r="D355" s="124">
        <v>5012</v>
      </c>
      <c r="E355" s="124">
        <v>0.82330000000000003</v>
      </c>
      <c r="F355" s="124">
        <v>0.82609999999999995</v>
      </c>
      <c r="G355" s="124">
        <v>0.82140000000000002</v>
      </c>
      <c r="H355" s="124">
        <v>0.8256</v>
      </c>
    </row>
    <row r="356" spans="1:8">
      <c r="A356" s="124" t="s">
        <v>1181</v>
      </c>
      <c r="B356" s="124">
        <v>20140223</v>
      </c>
      <c r="C356" s="223">
        <f t="shared" si="5"/>
        <v>41693</v>
      </c>
      <c r="D356" s="124">
        <v>240</v>
      </c>
      <c r="E356" s="124">
        <v>0.82579999999999998</v>
      </c>
      <c r="F356" s="124">
        <v>0.82609999999999995</v>
      </c>
      <c r="G356" s="124">
        <v>0.82579999999999998</v>
      </c>
      <c r="H356" s="124">
        <v>0.82579999999999998</v>
      </c>
    </row>
    <row r="357" spans="1:8">
      <c r="A357" s="124" t="s">
        <v>1181</v>
      </c>
      <c r="B357" s="124">
        <v>20140224</v>
      </c>
      <c r="C357" s="223">
        <f t="shared" si="5"/>
        <v>41694</v>
      </c>
      <c r="D357" s="124">
        <v>5744</v>
      </c>
      <c r="E357" s="124">
        <v>0.82579999999999998</v>
      </c>
      <c r="F357" s="124">
        <v>0.82830000000000004</v>
      </c>
      <c r="G357" s="124">
        <v>0.82389999999999997</v>
      </c>
      <c r="H357" s="124">
        <v>0.82440000000000002</v>
      </c>
    </row>
    <row r="358" spans="1:8">
      <c r="A358" s="124" t="s">
        <v>1181</v>
      </c>
      <c r="B358" s="124">
        <v>20140225</v>
      </c>
      <c r="C358" s="223">
        <f t="shared" si="5"/>
        <v>41695</v>
      </c>
      <c r="D358" s="124">
        <v>5748</v>
      </c>
      <c r="E358" s="124">
        <v>0.82450000000000001</v>
      </c>
      <c r="F358" s="124">
        <v>0.82550000000000001</v>
      </c>
      <c r="G358" s="124">
        <v>0.82230000000000003</v>
      </c>
      <c r="H358" s="124">
        <v>0.82410000000000005</v>
      </c>
    </row>
    <row r="359" spans="1:8">
      <c r="A359" s="124" t="s">
        <v>1181</v>
      </c>
      <c r="B359" s="124">
        <v>20140226</v>
      </c>
      <c r="C359" s="223">
        <f t="shared" si="5"/>
        <v>41696</v>
      </c>
      <c r="D359" s="124">
        <v>5748</v>
      </c>
      <c r="E359" s="124">
        <v>0.82410000000000005</v>
      </c>
      <c r="F359" s="124">
        <v>0.82479999999999998</v>
      </c>
      <c r="G359" s="124">
        <v>0.8206</v>
      </c>
      <c r="H359" s="124">
        <v>0.82069999999999999</v>
      </c>
    </row>
    <row r="360" spans="1:8">
      <c r="A360" s="124" t="s">
        <v>1181</v>
      </c>
      <c r="B360" s="124">
        <v>20140227</v>
      </c>
      <c r="C360" s="223">
        <f t="shared" si="5"/>
        <v>41697</v>
      </c>
      <c r="D360" s="124">
        <v>5756</v>
      </c>
      <c r="E360" s="124">
        <v>0.8206</v>
      </c>
      <c r="F360" s="124">
        <v>0.82210000000000005</v>
      </c>
      <c r="G360" s="124">
        <v>0.8196</v>
      </c>
      <c r="H360" s="124">
        <v>0.82099999999999995</v>
      </c>
    </row>
    <row r="361" spans="1:8">
      <c r="A361" s="124" t="s">
        <v>1181</v>
      </c>
      <c r="B361" s="124">
        <v>20140228</v>
      </c>
      <c r="C361" s="223">
        <f t="shared" si="5"/>
        <v>41698</v>
      </c>
      <c r="D361" s="124">
        <v>5036</v>
      </c>
      <c r="E361" s="124">
        <v>0.82099999999999995</v>
      </c>
      <c r="F361" s="124">
        <v>0.8266</v>
      </c>
      <c r="G361" s="124">
        <v>0.81889999999999996</v>
      </c>
      <c r="H361" s="124">
        <v>0.82420000000000004</v>
      </c>
    </row>
    <row r="362" spans="1:8">
      <c r="A362" s="124" t="s">
        <v>1181</v>
      </c>
      <c r="B362" s="124">
        <v>20140302</v>
      </c>
      <c r="C362" s="223">
        <f t="shared" si="5"/>
        <v>41700</v>
      </c>
      <c r="D362" s="124">
        <v>240</v>
      </c>
      <c r="E362" s="124">
        <v>0.82269999999999999</v>
      </c>
      <c r="F362" s="124">
        <v>0.82350000000000001</v>
      </c>
      <c r="G362" s="124">
        <v>0.8226</v>
      </c>
      <c r="H362" s="124">
        <v>0.82310000000000005</v>
      </c>
    </row>
    <row r="363" spans="1:8">
      <c r="A363" s="124" t="s">
        <v>1181</v>
      </c>
      <c r="B363" s="124">
        <v>20140303</v>
      </c>
      <c r="C363" s="223">
        <f t="shared" si="5"/>
        <v>41701</v>
      </c>
      <c r="D363" s="124">
        <v>5744</v>
      </c>
      <c r="E363" s="124">
        <v>0.82299999999999995</v>
      </c>
      <c r="F363" s="124">
        <v>0.82469999999999999</v>
      </c>
      <c r="G363" s="124">
        <v>0.82220000000000004</v>
      </c>
      <c r="H363" s="124">
        <v>0.82399999999999995</v>
      </c>
    </row>
    <row r="364" spans="1:8">
      <c r="A364" s="124" t="s">
        <v>1181</v>
      </c>
      <c r="B364" s="124">
        <v>20140304</v>
      </c>
      <c r="C364" s="223">
        <f t="shared" si="5"/>
        <v>41702</v>
      </c>
      <c r="D364" s="124">
        <v>5744</v>
      </c>
      <c r="E364" s="124">
        <v>0.82399999999999995</v>
      </c>
      <c r="F364" s="124">
        <v>0.82589999999999997</v>
      </c>
      <c r="G364" s="124">
        <v>0.8226</v>
      </c>
      <c r="H364" s="124">
        <v>0.82430000000000003</v>
      </c>
    </row>
    <row r="365" spans="1:8">
      <c r="A365" s="124" t="s">
        <v>1181</v>
      </c>
      <c r="B365" s="124">
        <v>20140305</v>
      </c>
      <c r="C365" s="223">
        <f t="shared" si="5"/>
        <v>41703</v>
      </c>
      <c r="D365" s="124">
        <v>5748</v>
      </c>
      <c r="E365" s="124">
        <v>0.82440000000000002</v>
      </c>
      <c r="F365" s="124">
        <v>0.8246</v>
      </c>
      <c r="G365" s="124">
        <v>0.82020000000000004</v>
      </c>
      <c r="H365" s="124">
        <v>0.82140000000000002</v>
      </c>
    </row>
    <row r="366" spans="1:8">
      <c r="A366" s="124" t="s">
        <v>1181</v>
      </c>
      <c r="B366" s="124">
        <v>20140306</v>
      </c>
      <c r="C366" s="223">
        <f t="shared" si="5"/>
        <v>41704</v>
      </c>
      <c r="D366" s="124">
        <v>5748</v>
      </c>
      <c r="E366" s="124">
        <v>0.82140000000000002</v>
      </c>
      <c r="F366" s="124">
        <v>0.82850000000000001</v>
      </c>
      <c r="G366" s="124">
        <v>0.82050000000000001</v>
      </c>
      <c r="H366" s="124">
        <v>0.82799999999999996</v>
      </c>
    </row>
    <row r="367" spans="1:8">
      <c r="A367" s="124" t="s">
        <v>1181</v>
      </c>
      <c r="B367" s="124">
        <v>20140307</v>
      </c>
      <c r="C367" s="223">
        <f t="shared" si="5"/>
        <v>41705</v>
      </c>
      <c r="D367" s="124">
        <v>5020</v>
      </c>
      <c r="E367" s="124">
        <v>0.82799999999999996</v>
      </c>
      <c r="F367" s="124">
        <v>0.82989999999999997</v>
      </c>
      <c r="G367" s="124">
        <v>0.82720000000000005</v>
      </c>
      <c r="H367" s="124">
        <v>0.82930000000000004</v>
      </c>
    </row>
    <row r="368" spans="1:8">
      <c r="A368" s="124" t="s">
        <v>1181</v>
      </c>
      <c r="B368" s="124">
        <v>20140309</v>
      </c>
      <c r="C368" s="223">
        <f t="shared" si="5"/>
        <v>41707</v>
      </c>
      <c r="D368" s="124">
        <v>240</v>
      </c>
      <c r="E368" s="124">
        <v>0.8296</v>
      </c>
      <c r="F368" s="124">
        <v>0.8296</v>
      </c>
      <c r="G368" s="124">
        <v>0.82920000000000005</v>
      </c>
      <c r="H368" s="124">
        <v>0.82930000000000004</v>
      </c>
    </row>
    <row r="369" spans="1:8">
      <c r="A369" s="124" t="s">
        <v>1181</v>
      </c>
      <c r="B369" s="124">
        <v>20140310</v>
      </c>
      <c r="C369" s="223">
        <f t="shared" si="5"/>
        <v>41708</v>
      </c>
      <c r="D369" s="124">
        <v>5748</v>
      </c>
      <c r="E369" s="124">
        <v>0.82930000000000004</v>
      </c>
      <c r="F369" s="124">
        <v>0.83479999999999999</v>
      </c>
      <c r="G369" s="124">
        <v>0.82899999999999996</v>
      </c>
      <c r="H369" s="124">
        <v>0.83379999999999999</v>
      </c>
    </row>
    <row r="370" spans="1:8">
      <c r="A370" s="124" t="s">
        <v>1181</v>
      </c>
      <c r="B370" s="124">
        <v>20140311</v>
      </c>
      <c r="C370" s="223">
        <f t="shared" si="5"/>
        <v>41709</v>
      </c>
      <c r="D370" s="124">
        <v>5740</v>
      </c>
      <c r="E370" s="124">
        <v>0.8337</v>
      </c>
      <c r="F370" s="124">
        <v>0.83450000000000002</v>
      </c>
      <c r="G370" s="124">
        <v>0.83189999999999997</v>
      </c>
      <c r="H370" s="124">
        <v>0.83360000000000001</v>
      </c>
    </row>
    <row r="371" spans="1:8">
      <c r="A371" s="124" t="s">
        <v>1181</v>
      </c>
      <c r="B371" s="124">
        <v>20140312</v>
      </c>
      <c r="C371" s="223">
        <f t="shared" si="5"/>
        <v>41710</v>
      </c>
      <c r="D371" s="124">
        <v>5748</v>
      </c>
      <c r="E371" s="124">
        <v>0.83350000000000002</v>
      </c>
      <c r="F371" s="124">
        <v>0.83720000000000006</v>
      </c>
      <c r="G371" s="124">
        <v>0.83230000000000004</v>
      </c>
      <c r="H371" s="124">
        <v>0.83630000000000004</v>
      </c>
    </row>
    <row r="372" spans="1:8">
      <c r="A372" s="124" t="s">
        <v>1181</v>
      </c>
      <c r="B372" s="124">
        <v>20140313</v>
      </c>
      <c r="C372" s="223">
        <f t="shared" si="5"/>
        <v>41711</v>
      </c>
      <c r="D372" s="124">
        <v>5756</v>
      </c>
      <c r="E372" s="124">
        <v>0.83640000000000003</v>
      </c>
      <c r="F372" s="124">
        <v>0.83760000000000001</v>
      </c>
      <c r="G372" s="124">
        <v>0.83289999999999997</v>
      </c>
      <c r="H372" s="124">
        <v>0.83389999999999997</v>
      </c>
    </row>
    <row r="373" spans="1:8">
      <c r="A373" s="124" t="s">
        <v>1181</v>
      </c>
      <c r="B373" s="124">
        <v>20140314</v>
      </c>
      <c r="C373" s="223">
        <f t="shared" si="5"/>
        <v>41712</v>
      </c>
      <c r="D373" s="124">
        <v>5040</v>
      </c>
      <c r="E373" s="124">
        <v>0.83399999999999996</v>
      </c>
      <c r="F373" s="124">
        <v>0.83789999999999998</v>
      </c>
      <c r="G373" s="124">
        <v>0.83340000000000003</v>
      </c>
      <c r="H373" s="124">
        <v>0.83540000000000003</v>
      </c>
    </row>
    <row r="374" spans="1:8">
      <c r="A374" s="124" t="s">
        <v>1181</v>
      </c>
      <c r="B374" s="124">
        <v>20140316</v>
      </c>
      <c r="C374" s="223">
        <f t="shared" si="5"/>
        <v>41714</v>
      </c>
      <c r="D374" s="124">
        <v>240</v>
      </c>
      <c r="E374" s="124">
        <v>0.8357</v>
      </c>
      <c r="F374" s="124">
        <v>0.83599999999999997</v>
      </c>
      <c r="G374" s="124">
        <v>0.83560000000000001</v>
      </c>
      <c r="H374" s="124">
        <v>0.8357</v>
      </c>
    </row>
    <row r="375" spans="1:8">
      <c r="A375" s="124" t="s">
        <v>1181</v>
      </c>
      <c r="B375" s="124">
        <v>20140317</v>
      </c>
      <c r="C375" s="223">
        <f t="shared" si="5"/>
        <v>41715</v>
      </c>
      <c r="D375" s="124">
        <v>5752</v>
      </c>
      <c r="E375" s="124">
        <v>0.8357</v>
      </c>
      <c r="F375" s="124">
        <v>0.83750000000000002</v>
      </c>
      <c r="G375" s="124">
        <v>0.83399999999999996</v>
      </c>
      <c r="H375" s="124">
        <v>0.83679999999999999</v>
      </c>
    </row>
    <row r="376" spans="1:8">
      <c r="A376" s="124" t="s">
        <v>1181</v>
      </c>
      <c r="B376" s="124">
        <v>20140318</v>
      </c>
      <c r="C376" s="223">
        <f t="shared" si="5"/>
        <v>41716</v>
      </c>
      <c r="D376" s="124">
        <v>5748</v>
      </c>
      <c r="E376" s="124">
        <v>0.8367</v>
      </c>
      <c r="F376" s="124">
        <v>0.83979999999999999</v>
      </c>
      <c r="G376" s="124">
        <v>0.83599999999999997</v>
      </c>
      <c r="H376" s="124">
        <v>0.83919999999999995</v>
      </c>
    </row>
    <row r="377" spans="1:8">
      <c r="A377" s="124" t="s">
        <v>1181</v>
      </c>
      <c r="B377" s="124">
        <v>20140319</v>
      </c>
      <c r="C377" s="223">
        <f t="shared" si="5"/>
        <v>41717</v>
      </c>
      <c r="D377" s="124">
        <v>5744</v>
      </c>
      <c r="E377" s="124">
        <v>0.83909999999999996</v>
      </c>
      <c r="F377" s="124">
        <v>0.83930000000000005</v>
      </c>
      <c r="G377" s="124">
        <v>0.83530000000000004</v>
      </c>
      <c r="H377" s="124">
        <v>0.83550000000000002</v>
      </c>
    </row>
    <row r="378" spans="1:8">
      <c r="A378" s="124" t="s">
        <v>1181</v>
      </c>
      <c r="B378" s="124">
        <v>20140320</v>
      </c>
      <c r="C378" s="223">
        <f t="shared" si="5"/>
        <v>41718</v>
      </c>
      <c r="D378" s="124">
        <v>5756</v>
      </c>
      <c r="E378" s="124">
        <v>0.83560000000000001</v>
      </c>
      <c r="F378" s="124">
        <v>0.8367</v>
      </c>
      <c r="G378" s="124">
        <v>0.8327</v>
      </c>
      <c r="H378" s="124">
        <v>0.83460000000000001</v>
      </c>
    </row>
    <row r="379" spans="1:8">
      <c r="A379" s="124" t="s">
        <v>1181</v>
      </c>
      <c r="B379" s="124">
        <v>20140321</v>
      </c>
      <c r="C379" s="223">
        <f t="shared" si="5"/>
        <v>41719</v>
      </c>
      <c r="D379" s="124">
        <v>5032</v>
      </c>
      <c r="E379" s="124">
        <v>0.83460000000000001</v>
      </c>
      <c r="F379" s="124">
        <v>0.83689999999999998</v>
      </c>
      <c r="G379" s="124">
        <v>0.83420000000000005</v>
      </c>
      <c r="H379" s="124">
        <v>0.83640000000000003</v>
      </c>
    </row>
    <row r="380" spans="1:8">
      <c r="A380" s="124" t="s">
        <v>1181</v>
      </c>
      <c r="B380" s="124">
        <v>20140323</v>
      </c>
      <c r="C380" s="223">
        <f t="shared" si="5"/>
        <v>41721</v>
      </c>
      <c r="D380" s="124">
        <v>240</v>
      </c>
      <c r="E380" s="124">
        <v>0.83640000000000003</v>
      </c>
      <c r="F380" s="124">
        <v>0.83650000000000002</v>
      </c>
      <c r="G380" s="124">
        <v>0.83620000000000005</v>
      </c>
      <c r="H380" s="124">
        <v>0.83630000000000004</v>
      </c>
    </row>
    <row r="381" spans="1:8">
      <c r="A381" s="124" t="s">
        <v>1181</v>
      </c>
      <c r="B381" s="124">
        <v>20140324</v>
      </c>
      <c r="C381" s="223">
        <f t="shared" si="5"/>
        <v>41722</v>
      </c>
      <c r="D381" s="124">
        <v>5740</v>
      </c>
      <c r="E381" s="124">
        <v>0.83620000000000005</v>
      </c>
      <c r="F381" s="124">
        <v>0.83889999999999998</v>
      </c>
      <c r="G381" s="124">
        <v>0.83430000000000004</v>
      </c>
      <c r="H381" s="124">
        <v>0.83850000000000002</v>
      </c>
    </row>
    <row r="382" spans="1:8">
      <c r="A382" s="124" t="s">
        <v>1181</v>
      </c>
      <c r="B382" s="124">
        <v>20140325</v>
      </c>
      <c r="C382" s="223">
        <f t="shared" si="5"/>
        <v>41723</v>
      </c>
      <c r="D382" s="124">
        <v>5744</v>
      </c>
      <c r="E382" s="124">
        <v>0.83860000000000001</v>
      </c>
      <c r="F382" s="124">
        <v>0.83919999999999995</v>
      </c>
      <c r="G382" s="124">
        <v>0.83340000000000003</v>
      </c>
      <c r="H382" s="124">
        <v>0.8357</v>
      </c>
    </row>
    <row r="383" spans="1:8">
      <c r="A383" s="124" t="s">
        <v>1181</v>
      </c>
      <c r="B383" s="124">
        <v>20140326</v>
      </c>
      <c r="C383" s="223">
        <f t="shared" si="5"/>
        <v>41724</v>
      </c>
      <c r="D383" s="124">
        <v>5740</v>
      </c>
      <c r="E383" s="124">
        <v>0.8357</v>
      </c>
      <c r="F383" s="124">
        <v>0.83609999999999995</v>
      </c>
      <c r="G383" s="124">
        <v>0.83079999999999998</v>
      </c>
      <c r="H383" s="124">
        <v>0.83130000000000004</v>
      </c>
    </row>
    <row r="384" spans="1:8">
      <c r="A384" s="124" t="s">
        <v>1181</v>
      </c>
      <c r="B384" s="124">
        <v>20140327</v>
      </c>
      <c r="C384" s="223">
        <f t="shared" si="5"/>
        <v>41725</v>
      </c>
      <c r="D384" s="124">
        <v>5748</v>
      </c>
      <c r="E384" s="124">
        <v>0.83140000000000003</v>
      </c>
      <c r="F384" s="124">
        <v>0.83199999999999996</v>
      </c>
      <c r="G384" s="124">
        <v>0.82609999999999995</v>
      </c>
      <c r="H384" s="124">
        <v>0.82720000000000005</v>
      </c>
    </row>
    <row r="385" spans="1:8">
      <c r="A385" s="124" t="s">
        <v>1181</v>
      </c>
      <c r="B385" s="124">
        <v>20140328</v>
      </c>
      <c r="C385" s="223">
        <f t="shared" si="5"/>
        <v>41726</v>
      </c>
      <c r="D385" s="124">
        <v>5040</v>
      </c>
      <c r="E385" s="124">
        <v>0.82720000000000005</v>
      </c>
      <c r="F385" s="124">
        <v>0.82799999999999996</v>
      </c>
      <c r="G385" s="124">
        <v>0.82450000000000001</v>
      </c>
      <c r="H385" s="124">
        <v>0.82620000000000005</v>
      </c>
    </row>
    <row r="386" spans="1:8">
      <c r="A386" s="124" t="s">
        <v>1181</v>
      </c>
      <c r="B386" s="124">
        <v>20140330</v>
      </c>
      <c r="C386" s="223">
        <f t="shared" si="5"/>
        <v>41728</v>
      </c>
      <c r="D386" s="124">
        <v>480</v>
      </c>
      <c r="E386" s="124">
        <v>0.82609999999999995</v>
      </c>
      <c r="F386" s="124">
        <v>0.82620000000000005</v>
      </c>
      <c r="G386" s="124">
        <v>0.82579999999999998</v>
      </c>
      <c r="H386" s="124">
        <v>0.82609999999999995</v>
      </c>
    </row>
    <row r="387" spans="1:8">
      <c r="A387" s="124" t="s">
        <v>1181</v>
      </c>
      <c r="B387" s="124">
        <v>20140331</v>
      </c>
      <c r="C387" s="223">
        <f t="shared" ref="C387:C450" si="6">VALUE(LEFT(B387,4)&amp;"."&amp;MID(B387,5,2)&amp;"."&amp;RIGHT(B387,2))</f>
        <v>41729</v>
      </c>
      <c r="D387" s="124">
        <v>5732</v>
      </c>
      <c r="E387" s="124">
        <v>0.82609999999999995</v>
      </c>
      <c r="F387" s="124">
        <v>0.8296</v>
      </c>
      <c r="G387" s="124">
        <v>0.82520000000000004</v>
      </c>
      <c r="H387" s="124">
        <v>0.82640000000000002</v>
      </c>
    </row>
    <row r="388" spans="1:8">
      <c r="A388" s="124" t="s">
        <v>1181</v>
      </c>
      <c r="B388" s="124">
        <v>20140401</v>
      </c>
      <c r="C388" s="223">
        <f t="shared" si="6"/>
        <v>41730</v>
      </c>
      <c r="D388" s="124">
        <v>5740</v>
      </c>
      <c r="E388" s="124">
        <v>0.82630000000000003</v>
      </c>
      <c r="F388" s="124">
        <v>0.83040000000000003</v>
      </c>
      <c r="G388" s="124">
        <v>0.82599999999999996</v>
      </c>
      <c r="H388" s="124">
        <v>0.82930000000000004</v>
      </c>
    </row>
    <row r="389" spans="1:8">
      <c r="A389" s="124" t="s">
        <v>1181</v>
      </c>
      <c r="B389" s="124">
        <v>20140402</v>
      </c>
      <c r="C389" s="223">
        <f t="shared" si="6"/>
        <v>41731</v>
      </c>
      <c r="D389" s="124">
        <v>5740</v>
      </c>
      <c r="E389" s="124">
        <v>0.82920000000000005</v>
      </c>
      <c r="F389" s="124">
        <v>0.83069999999999999</v>
      </c>
      <c r="G389" s="124">
        <v>0.82689999999999997</v>
      </c>
      <c r="H389" s="124">
        <v>0.82789999999999997</v>
      </c>
    </row>
    <row r="390" spans="1:8">
      <c r="A390" s="124" t="s">
        <v>1181</v>
      </c>
      <c r="B390" s="124">
        <v>20140403</v>
      </c>
      <c r="C390" s="223">
        <f t="shared" si="6"/>
        <v>41732</v>
      </c>
      <c r="D390" s="124">
        <v>5736</v>
      </c>
      <c r="E390" s="124">
        <v>0.82789999999999997</v>
      </c>
      <c r="F390" s="124">
        <v>0.83109999999999995</v>
      </c>
      <c r="G390" s="124">
        <v>0.82589999999999997</v>
      </c>
      <c r="H390" s="124">
        <v>0.8266</v>
      </c>
    </row>
    <row r="391" spans="1:8">
      <c r="A391" s="124" t="s">
        <v>1181</v>
      </c>
      <c r="B391" s="124">
        <v>20140404</v>
      </c>
      <c r="C391" s="223">
        <f t="shared" si="6"/>
        <v>41733</v>
      </c>
      <c r="D391" s="124">
        <v>4796</v>
      </c>
      <c r="E391" s="124">
        <v>0.8266</v>
      </c>
      <c r="F391" s="124">
        <v>0.82750000000000001</v>
      </c>
      <c r="G391" s="124">
        <v>0.82479999999999998</v>
      </c>
      <c r="H391" s="124">
        <v>0.82650000000000001</v>
      </c>
    </row>
    <row r="392" spans="1:8">
      <c r="A392" s="124" t="s">
        <v>1181</v>
      </c>
      <c r="B392" s="124">
        <v>20140406</v>
      </c>
      <c r="C392" s="223">
        <f t="shared" si="6"/>
        <v>41735</v>
      </c>
      <c r="D392" s="124">
        <v>480</v>
      </c>
      <c r="E392" s="124">
        <v>0.82599999999999996</v>
      </c>
      <c r="F392" s="124">
        <v>0.8266</v>
      </c>
      <c r="G392" s="124">
        <v>0.82589999999999997</v>
      </c>
      <c r="H392" s="124">
        <v>0.82630000000000003</v>
      </c>
    </row>
    <row r="393" spans="1:8">
      <c r="A393" s="124" t="s">
        <v>1181</v>
      </c>
      <c r="B393" s="124">
        <v>20140407</v>
      </c>
      <c r="C393" s="223">
        <f t="shared" si="6"/>
        <v>41736</v>
      </c>
      <c r="D393" s="124">
        <v>5740</v>
      </c>
      <c r="E393" s="124">
        <v>0.82640000000000002</v>
      </c>
      <c r="F393" s="124">
        <v>0.82830000000000004</v>
      </c>
      <c r="G393" s="124">
        <v>0.82599999999999996</v>
      </c>
      <c r="H393" s="124">
        <v>0.82720000000000005</v>
      </c>
    </row>
    <row r="394" spans="1:8">
      <c r="A394" s="124" t="s">
        <v>1181</v>
      </c>
      <c r="B394" s="124">
        <v>20140408</v>
      </c>
      <c r="C394" s="223">
        <f t="shared" si="6"/>
        <v>41737</v>
      </c>
      <c r="D394" s="124">
        <v>5732</v>
      </c>
      <c r="E394" s="124">
        <v>0.82720000000000005</v>
      </c>
      <c r="F394" s="124">
        <v>0.82730000000000004</v>
      </c>
      <c r="G394" s="124">
        <v>0.82310000000000005</v>
      </c>
      <c r="H394" s="124">
        <v>0.82340000000000002</v>
      </c>
    </row>
    <row r="395" spans="1:8">
      <c r="A395" s="124" t="s">
        <v>1181</v>
      </c>
      <c r="B395" s="124">
        <v>20140409</v>
      </c>
      <c r="C395" s="223">
        <f t="shared" si="6"/>
        <v>41738</v>
      </c>
      <c r="D395" s="124">
        <v>5732</v>
      </c>
      <c r="E395" s="124">
        <v>0.82340000000000002</v>
      </c>
      <c r="F395" s="124">
        <v>0.82540000000000002</v>
      </c>
      <c r="G395" s="124">
        <v>0.82289999999999996</v>
      </c>
      <c r="H395" s="124">
        <v>0.82440000000000002</v>
      </c>
    </row>
    <row r="396" spans="1:8">
      <c r="A396" s="124" t="s">
        <v>1181</v>
      </c>
      <c r="B396" s="124">
        <v>20140410</v>
      </c>
      <c r="C396" s="223">
        <f t="shared" si="6"/>
        <v>41739</v>
      </c>
      <c r="D396" s="124">
        <v>5740</v>
      </c>
      <c r="E396" s="124">
        <v>0.82440000000000002</v>
      </c>
      <c r="F396" s="124">
        <v>0.82779999999999998</v>
      </c>
      <c r="G396" s="124">
        <v>0.82389999999999997</v>
      </c>
      <c r="H396" s="124">
        <v>0.82750000000000001</v>
      </c>
    </row>
    <row r="397" spans="1:8">
      <c r="A397" s="124" t="s">
        <v>1181</v>
      </c>
      <c r="B397" s="124">
        <v>20140411</v>
      </c>
      <c r="C397" s="223">
        <f t="shared" si="6"/>
        <v>41740</v>
      </c>
      <c r="D397" s="124">
        <v>4796</v>
      </c>
      <c r="E397" s="124">
        <v>0.82750000000000001</v>
      </c>
      <c r="F397" s="124">
        <v>0.83079999999999998</v>
      </c>
      <c r="G397" s="124">
        <v>0.82750000000000001</v>
      </c>
      <c r="H397" s="124">
        <v>0.82940000000000003</v>
      </c>
    </row>
    <row r="398" spans="1:8">
      <c r="A398" s="124" t="s">
        <v>1181</v>
      </c>
      <c r="B398" s="124">
        <v>20140413</v>
      </c>
      <c r="C398" s="223">
        <f t="shared" si="6"/>
        <v>41742</v>
      </c>
      <c r="D398" s="124">
        <v>480</v>
      </c>
      <c r="E398" s="124">
        <v>0.82709999999999995</v>
      </c>
      <c r="F398" s="124">
        <v>0.82779999999999998</v>
      </c>
      <c r="G398" s="124">
        <v>0.82699999999999996</v>
      </c>
      <c r="H398" s="124">
        <v>0.8276</v>
      </c>
    </row>
    <row r="399" spans="1:8">
      <c r="A399" s="124" t="s">
        <v>1181</v>
      </c>
      <c r="B399" s="124">
        <v>20140414</v>
      </c>
      <c r="C399" s="223">
        <f t="shared" si="6"/>
        <v>41743</v>
      </c>
      <c r="D399" s="124">
        <v>5740</v>
      </c>
      <c r="E399" s="124">
        <v>0.82769999999999999</v>
      </c>
      <c r="F399" s="124">
        <v>0.82820000000000005</v>
      </c>
      <c r="G399" s="124">
        <v>0.82509999999999994</v>
      </c>
      <c r="H399" s="124">
        <v>0.82589999999999997</v>
      </c>
    </row>
    <row r="400" spans="1:8">
      <c r="A400" s="124" t="s">
        <v>1181</v>
      </c>
      <c r="B400" s="124">
        <v>20140415</v>
      </c>
      <c r="C400" s="223">
        <f t="shared" si="6"/>
        <v>41744</v>
      </c>
      <c r="D400" s="124">
        <v>5756</v>
      </c>
      <c r="E400" s="124">
        <v>0.82579999999999998</v>
      </c>
      <c r="F400" s="124">
        <v>0.82789999999999997</v>
      </c>
      <c r="G400" s="124">
        <v>0.82440000000000002</v>
      </c>
      <c r="H400" s="124">
        <v>0.8256</v>
      </c>
    </row>
    <row r="401" spans="1:8">
      <c r="A401" s="124" t="s">
        <v>1181</v>
      </c>
      <c r="B401" s="124">
        <v>20140416</v>
      </c>
      <c r="C401" s="223">
        <f t="shared" si="6"/>
        <v>41745</v>
      </c>
      <c r="D401" s="124">
        <v>5756</v>
      </c>
      <c r="E401" s="124">
        <v>0.8256</v>
      </c>
      <c r="F401" s="124">
        <v>0.8266</v>
      </c>
      <c r="G401" s="124">
        <v>0.82179999999999997</v>
      </c>
      <c r="H401" s="124">
        <v>0.82250000000000001</v>
      </c>
    </row>
    <row r="402" spans="1:8">
      <c r="A402" s="124" t="s">
        <v>1181</v>
      </c>
      <c r="B402" s="124">
        <v>20140417</v>
      </c>
      <c r="C402" s="223">
        <f t="shared" si="6"/>
        <v>41746</v>
      </c>
      <c r="D402" s="124">
        <v>5736</v>
      </c>
      <c r="E402" s="124">
        <v>0.82250000000000001</v>
      </c>
      <c r="F402" s="124">
        <v>0.82450000000000001</v>
      </c>
      <c r="G402" s="124">
        <v>0.82130000000000003</v>
      </c>
      <c r="H402" s="124">
        <v>0.82250000000000001</v>
      </c>
    </row>
    <row r="403" spans="1:8">
      <c r="A403" s="124" t="s">
        <v>1181</v>
      </c>
      <c r="B403" s="124">
        <v>20140418</v>
      </c>
      <c r="C403" s="223">
        <f t="shared" si="6"/>
        <v>41747</v>
      </c>
      <c r="D403" s="124">
        <v>4780</v>
      </c>
      <c r="E403" s="124">
        <v>0.8226</v>
      </c>
      <c r="F403" s="124">
        <v>0.8236</v>
      </c>
      <c r="G403" s="124">
        <v>0.82210000000000005</v>
      </c>
      <c r="H403" s="124">
        <v>0.82240000000000002</v>
      </c>
    </row>
    <row r="404" spans="1:8">
      <c r="A404" s="124" t="s">
        <v>1181</v>
      </c>
      <c r="B404" s="124">
        <v>20140420</v>
      </c>
      <c r="C404" s="223">
        <f t="shared" si="6"/>
        <v>41749</v>
      </c>
      <c r="D404" s="124">
        <v>476</v>
      </c>
      <c r="E404" s="124">
        <v>0.82220000000000004</v>
      </c>
      <c r="F404" s="124">
        <v>0.8226</v>
      </c>
      <c r="G404" s="124">
        <v>0.82199999999999995</v>
      </c>
      <c r="H404" s="124">
        <v>0.8226</v>
      </c>
    </row>
    <row r="405" spans="1:8">
      <c r="A405" s="124" t="s">
        <v>1181</v>
      </c>
      <c r="B405" s="124">
        <v>20140421</v>
      </c>
      <c r="C405" s="223">
        <f t="shared" si="6"/>
        <v>41750</v>
      </c>
      <c r="D405" s="124">
        <v>5744</v>
      </c>
      <c r="E405" s="124">
        <v>0.8226</v>
      </c>
      <c r="F405" s="124">
        <v>0.82289999999999996</v>
      </c>
      <c r="G405" s="124">
        <v>0.82079999999999997</v>
      </c>
      <c r="H405" s="124">
        <v>0.82120000000000004</v>
      </c>
    </row>
    <row r="406" spans="1:8">
      <c r="A406" s="124" t="s">
        <v>1181</v>
      </c>
      <c r="B406" s="124">
        <v>20140422</v>
      </c>
      <c r="C406" s="223">
        <f t="shared" si="6"/>
        <v>41751</v>
      </c>
      <c r="D406" s="124">
        <v>5724</v>
      </c>
      <c r="E406" s="124">
        <v>0.82130000000000003</v>
      </c>
      <c r="F406" s="124">
        <v>0.82150000000000001</v>
      </c>
      <c r="G406" s="124">
        <v>0.8196</v>
      </c>
      <c r="H406" s="124">
        <v>0.8206</v>
      </c>
    </row>
    <row r="407" spans="1:8">
      <c r="A407" s="124" t="s">
        <v>1181</v>
      </c>
      <c r="B407" s="124">
        <v>20140423</v>
      </c>
      <c r="C407" s="223">
        <f t="shared" si="6"/>
        <v>41752</v>
      </c>
      <c r="D407" s="124">
        <v>5720</v>
      </c>
      <c r="E407" s="124">
        <v>0.8206</v>
      </c>
      <c r="F407" s="124">
        <v>0.82440000000000002</v>
      </c>
      <c r="G407" s="124">
        <v>0.82</v>
      </c>
      <c r="H407" s="124">
        <v>0.82310000000000005</v>
      </c>
    </row>
    <row r="408" spans="1:8">
      <c r="A408" s="124" t="s">
        <v>1181</v>
      </c>
      <c r="B408" s="124">
        <v>20140424</v>
      </c>
      <c r="C408" s="223">
        <f t="shared" si="6"/>
        <v>41753</v>
      </c>
      <c r="D408" s="124">
        <v>5736</v>
      </c>
      <c r="E408" s="124">
        <v>0.82310000000000005</v>
      </c>
      <c r="F408" s="124">
        <v>0.82430000000000003</v>
      </c>
      <c r="G408" s="124">
        <v>0.82189999999999996</v>
      </c>
      <c r="H408" s="124">
        <v>0.82269999999999999</v>
      </c>
    </row>
    <row r="409" spans="1:8">
      <c r="A409" s="124" t="s">
        <v>1181</v>
      </c>
      <c r="B409" s="124">
        <v>20140425</v>
      </c>
      <c r="C409" s="223">
        <f t="shared" si="6"/>
        <v>41754</v>
      </c>
      <c r="D409" s="124">
        <v>4784</v>
      </c>
      <c r="E409" s="124">
        <v>0.82269999999999999</v>
      </c>
      <c r="F409" s="124">
        <v>0.82389999999999997</v>
      </c>
      <c r="G409" s="124">
        <v>0.82220000000000004</v>
      </c>
      <c r="H409" s="124">
        <v>0.82320000000000004</v>
      </c>
    </row>
    <row r="410" spans="1:8">
      <c r="A410" s="124" t="s">
        <v>1181</v>
      </c>
      <c r="B410" s="124">
        <v>20140427</v>
      </c>
      <c r="C410" s="223">
        <f t="shared" si="6"/>
        <v>41756</v>
      </c>
      <c r="D410" s="124">
        <v>476</v>
      </c>
      <c r="E410" s="124">
        <v>0.8236</v>
      </c>
      <c r="F410" s="124">
        <v>0.82369999999999999</v>
      </c>
      <c r="G410" s="124">
        <v>0.82330000000000003</v>
      </c>
      <c r="H410" s="124">
        <v>0.82330000000000003</v>
      </c>
    </row>
    <row r="411" spans="1:8">
      <c r="A411" s="124" t="s">
        <v>1181</v>
      </c>
      <c r="B411" s="124">
        <v>20140428</v>
      </c>
      <c r="C411" s="223">
        <f t="shared" si="6"/>
        <v>41757</v>
      </c>
      <c r="D411" s="124">
        <v>5752</v>
      </c>
      <c r="E411" s="124">
        <v>0.82330000000000003</v>
      </c>
      <c r="F411" s="124">
        <v>0.82420000000000004</v>
      </c>
      <c r="G411" s="124">
        <v>0.8216</v>
      </c>
      <c r="H411" s="124">
        <v>0.82389999999999997</v>
      </c>
    </row>
    <row r="412" spans="1:8">
      <c r="A412" s="124" t="s">
        <v>1181</v>
      </c>
      <c r="B412" s="124">
        <v>20140429</v>
      </c>
      <c r="C412" s="223">
        <f t="shared" si="6"/>
        <v>41758</v>
      </c>
      <c r="D412" s="124">
        <v>5732</v>
      </c>
      <c r="E412" s="124">
        <v>0.82389999999999997</v>
      </c>
      <c r="F412" s="124">
        <v>0.82569999999999999</v>
      </c>
      <c r="G412" s="124">
        <v>0.81989999999999996</v>
      </c>
      <c r="H412" s="124">
        <v>0.82079999999999997</v>
      </c>
    </row>
    <row r="413" spans="1:8">
      <c r="A413" s="124" t="s">
        <v>1181</v>
      </c>
      <c r="B413" s="124">
        <v>20140430</v>
      </c>
      <c r="C413" s="223">
        <f t="shared" si="6"/>
        <v>41759</v>
      </c>
      <c r="D413" s="124">
        <v>5756</v>
      </c>
      <c r="E413" s="124">
        <v>0.82079999999999997</v>
      </c>
      <c r="F413" s="124">
        <v>0.82330000000000003</v>
      </c>
      <c r="G413" s="124">
        <v>0.81950000000000001</v>
      </c>
      <c r="H413" s="124">
        <v>0.8216</v>
      </c>
    </row>
    <row r="414" spans="1:8">
      <c r="A414" s="124" t="s">
        <v>1181</v>
      </c>
      <c r="B414" s="124">
        <v>20140501</v>
      </c>
      <c r="C414" s="223">
        <f t="shared" si="6"/>
        <v>41760</v>
      </c>
      <c r="D414" s="124">
        <v>5744</v>
      </c>
      <c r="E414" s="124">
        <v>0.8216</v>
      </c>
      <c r="F414" s="124">
        <v>0.8226</v>
      </c>
      <c r="G414" s="124">
        <v>0.82020000000000004</v>
      </c>
      <c r="H414" s="124">
        <v>0.82079999999999997</v>
      </c>
    </row>
    <row r="415" spans="1:8">
      <c r="A415" s="124" t="s">
        <v>1181</v>
      </c>
      <c r="B415" s="124">
        <v>20140502</v>
      </c>
      <c r="C415" s="223">
        <f t="shared" si="6"/>
        <v>41761</v>
      </c>
      <c r="D415" s="124">
        <v>4784</v>
      </c>
      <c r="E415" s="124">
        <v>0.82079999999999997</v>
      </c>
      <c r="F415" s="124">
        <v>0.82230000000000003</v>
      </c>
      <c r="G415" s="124">
        <v>0.81979999999999997</v>
      </c>
      <c r="H415" s="124">
        <v>0.82179999999999997</v>
      </c>
    </row>
    <row r="416" spans="1:8">
      <c r="A416" s="124" t="s">
        <v>1181</v>
      </c>
      <c r="B416" s="124">
        <v>20140504</v>
      </c>
      <c r="C416" s="223">
        <f t="shared" si="6"/>
        <v>41763</v>
      </c>
      <c r="D416" s="124">
        <v>476</v>
      </c>
      <c r="E416" s="124">
        <v>0.82189999999999996</v>
      </c>
      <c r="F416" s="124">
        <v>0.82210000000000005</v>
      </c>
      <c r="G416" s="124">
        <v>0.8216</v>
      </c>
      <c r="H416" s="124">
        <v>0.82169999999999999</v>
      </c>
    </row>
    <row r="417" spans="1:8">
      <c r="A417" s="124" t="s">
        <v>1181</v>
      </c>
      <c r="B417" s="124">
        <v>20140505</v>
      </c>
      <c r="C417" s="223">
        <f t="shared" si="6"/>
        <v>41764</v>
      </c>
      <c r="D417" s="124">
        <v>5748</v>
      </c>
      <c r="E417" s="124">
        <v>0.82169999999999999</v>
      </c>
      <c r="F417" s="124">
        <v>0.82310000000000005</v>
      </c>
      <c r="G417" s="124">
        <v>0.82130000000000003</v>
      </c>
      <c r="H417" s="124">
        <v>0.82240000000000002</v>
      </c>
    </row>
    <row r="418" spans="1:8">
      <c r="A418" s="124" t="s">
        <v>1181</v>
      </c>
      <c r="B418" s="124">
        <v>20140506</v>
      </c>
      <c r="C418" s="223">
        <f t="shared" si="6"/>
        <v>41765</v>
      </c>
      <c r="D418" s="124">
        <v>5744</v>
      </c>
      <c r="E418" s="124">
        <v>0.82240000000000002</v>
      </c>
      <c r="F418" s="124">
        <v>0.82240000000000002</v>
      </c>
      <c r="G418" s="124">
        <v>0.81930000000000003</v>
      </c>
      <c r="H418" s="124">
        <v>0.82040000000000002</v>
      </c>
    </row>
    <row r="419" spans="1:8">
      <c r="A419" s="124" t="s">
        <v>1181</v>
      </c>
      <c r="B419" s="124">
        <v>20140507</v>
      </c>
      <c r="C419" s="223">
        <f t="shared" si="6"/>
        <v>41766</v>
      </c>
      <c r="D419" s="124">
        <v>5744</v>
      </c>
      <c r="E419" s="124">
        <v>0.82030000000000003</v>
      </c>
      <c r="F419" s="124">
        <v>0.82120000000000004</v>
      </c>
      <c r="G419" s="124">
        <v>0.81910000000000005</v>
      </c>
      <c r="H419" s="124">
        <v>0.82030000000000003</v>
      </c>
    </row>
    <row r="420" spans="1:8">
      <c r="A420" s="124" t="s">
        <v>1181</v>
      </c>
      <c r="B420" s="124">
        <v>20140508</v>
      </c>
      <c r="C420" s="223">
        <f t="shared" si="6"/>
        <v>41767</v>
      </c>
      <c r="D420" s="124">
        <v>5736</v>
      </c>
      <c r="E420" s="124">
        <v>0.82030000000000003</v>
      </c>
      <c r="F420" s="124">
        <v>0.82469999999999999</v>
      </c>
      <c r="G420" s="124">
        <v>0.81669999999999998</v>
      </c>
      <c r="H420" s="124">
        <v>0.81730000000000003</v>
      </c>
    </row>
    <row r="421" spans="1:8">
      <c r="A421" s="124" t="s">
        <v>1181</v>
      </c>
      <c r="B421" s="124">
        <v>20140509</v>
      </c>
      <c r="C421" s="223">
        <f t="shared" si="6"/>
        <v>41768</v>
      </c>
      <c r="D421" s="124">
        <v>4796</v>
      </c>
      <c r="E421" s="124">
        <v>0.81720000000000004</v>
      </c>
      <c r="F421" s="124">
        <v>0.81810000000000005</v>
      </c>
      <c r="G421" s="124">
        <v>0.81589999999999996</v>
      </c>
      <c r="H421" s="124">
        <v>0.81610000000000005</v>
      </c>
    </row>
    <row r="422" spans="1:8">
      <c r="A422" s="124" t="s">
        <v>1181</v>
      </c>
      <c r="B422" s="124">
        <v>20140511</v>
      </c>
      <c r="C422" s="223">
        <f t="shared" si="6"/>
        <v>41770</v>
      </c>
      <c r="D422" s="124">
        <v>480</v>
      </c>
      <c r="E422" s="124">
        <v>0.81599999999999995</v>
      </c>
      <c r="F422" s="124">
        <v>0.81630000000000003</v>
      </c>
      <c r="G422" s="124">
        <v>0.81579999999999997</v>
      </c>
      <c r="H422" s="124">
        <v>0.81599999999999995</v>
      </c>
    </row>
    <row r="423" spans="1:8">
      <c r="A423" s="124" t="s">
        <v>1181</v>
      </c>
      <c r="B423" s="124">
        <v>20140512</v>
      </c>
      <c r="C423" s="223">
        <f t="shared" si="6"/>
        <v>41771</v>
      </c>
      <c r="D423" s="124">
        <v>5752</v>
      </c>
      <c r="E423" s="124">
        <v>0.81599999999999995</v>
      </c>
      <c r="F423" s="124">
        <v>0.81659999999999999</v>
      </c>
      <c r="G423" s="124">
        <v>0.81410000000000005</v>
      </c>
      <c r="H423" s="124">
        <v>0.81510000000000005</v>
      </c>
    </row>
    <row r="424" spans="1:8">
      <c r="A424" s="124" t="s">
        <v>1181</v>
      </c>
      <c r="B424" s="124">
        <v>20140513</v>
      </c>
      <c r="C424" s="223">
        <f t="shared" si="6"/>
        <v>41772</v>
      </c>
      <c r="D424" s="124">
        <v>5744</v>
      </c>
      <c r="E424" s="124">
        <v>0.81510000000000005</v>
      </c>
      <c r="F424" s="124">
        <v>0.81710000000000005</v>
      </c>
      <c r="G424" s="124">
        <v>0.81330000000000002</v>
      </c>
      <c r="H424" s="124">
        <v>0.81420000000000003</v>
      </c>
    </row>
    <row r="425" spans="1:8">
      <c r="A425" s="124" t="s">
        <v>1181</v>
      </c>
      <c r="B425" s="124">
        <v>20140514</v>
      </c>
      <c r="C425" s="223">
        <f t="shared" si="6"/>
        <v>41773</v>
      </c>
      <c r="D425" s="124">
        <v>5748</v>
      </c>
      <c r="E425" s="124">
        <v>0.81420000000000003</v>
      </c>
      <c r="F425" s="124">
        <v>0.81810000000000005</v>
      </c>
      <c r="G425" s="124">
        <v>0.8125</v>
      </c>
      <c r="H425" s="124">
        <v>0.81789999999999996</v>
      </c>
    </row>
    <row r="426" spans="1:8">
      <c r="A426" s="124" t="s">
        <v>1181</v>
      </c>
      <c r="B426" s="124">
        <v>20140515</v>
      </c>
      <c r="C426" s="223">
        <f t="shared" si="6"/>
        <v>41774</v>
      </c>
      <c r="D426" s="124">
        <v>5744</v>
      </c>
      <c r="E426" s="124">
        <v>0.81789999999999996</v>
      </c>
      <c r="F426" s="124">
        <v>0.81810000000000005</v>
      </c>
      <c r="G426" s="124">
        <v>0.81430000000000002</v>
      </c>
      <c r="H426" s="124">
        <v>0.81659999999999999</v>
      </c>
    </row>
    <row r="427" spans="1:8">
      <c r="A427" s="124" t="s">
        <v>1181</v>
      </c>
      <c r="B427" s="124">
        <v>20140516</v>
      </c>
      <c r="C427" s="223">
        <f t="shared" si="6"/>
        <v>41775</v>
      </c>
      <c r="D427" s="124">
        <v>4788</v>
      </c>
      <c r="E427" s="124">
        <v>0.81659999999999999</v>
      </c>
      <c r="F427" s="124">
        <v>0.81699999999999995</v>
      </c>
      <c r="G427" s="124">
        <v>0.81379999999999997</v>
      </c>
      <c r="H427" s="124">
        <v>0.81410000000000005</v>
      </c>
    </row>
    <row r="428" spans="1:8">
      <c r="A428" s="124" t="s">
        <v>1181</v>
      </c>
      <c r="B428" s="124">
        <v>20140518</v>
      </c>
      <c r="C428" s="223">
        <f t="shared" si="6"/>
        <v>41777</v>
      </c>
      <c r="D428" s="124">
        <v>476</v>
      </c>
      <c r="E428" s="124">
        <v>0.81379999999999997</v>
      </c>
      <c r="F428" s="124">
        <v>0.81430000000000002</v>
      </c>
      <c r="G428" s="124">
        <v>0.81379999999999997</v>
      </c>
      <c r="H428" s="124">
        <v>0.81430000000000002</v>
      </c>
    </row>
    <row r="429" spans="1:8">
      <c r="A429" s="124" t="s">
        <v>1181</v>
      </c>
      <c r="B429" s="124">
        <v>20140519</v>
      </c>
      <c r="C429" s="223">
        <f t="shared" si="6"/>
        <v>41778</v>
      </c>
      <c r="D429" s="124">
        <v>5744</v>
      </c>
      <c r="E429" s="124">
        <v>0.81430000000000002</v>
      </c>
      <c r="F429" s="124">
        <v>0.81559999999999999</v>
      </c>
      <c r="G429" s="124">
        <v>0.81389999999999996</v>
      </c>
      <c r="H429" s="124">
        <v>0.81530000000000002</v>
      </c>
    </row>
    <row r="430" spans="1:8">
      <c r="A430" s="124" t="s">
        <v>1181</v>
      </c>
      <c r="B430" s="124">
        <v>20140520</v>
      </c>
      <c r="C430" s="223">
        <f t="shared" si="6"/>
        <v>41779</v>
      </c>
      <c r="D430" s="124">
        <v>5752</v>
      </c>
      <c r="E430" s="124">
        <v>0.81530000000000002</v>
      </c>
      <c r="F430" s="124">
        <v>0.8155</v>
      </c>
      <c r="G430" s="124">
        <v>0.81179999999999997</v>
      </c>
      <c r="H430" s="124">
        <v>0.81399999999999995</v>
      </c>
    </row>
    <row r="431" spans="1:8">
      <c r="A431" s="124" t="s">
        <v>1181</v>
      </c>
      <c r="B431" s="124">
        <v>20140521</v>
      </c>
      <c r="C431" s="223">
        <f t="shared" si="6"/>
        <v>41780</v>
      </c>
      <c r="D431" s="124">
        <v>5740</v>
      </c>
      <c r="E431" s="124">
        <v>0.81399999999999995</v>
      </c>
      <c r="F431" s="124">
        <v>0.81430000000000002</v>
      </c>
      <c r="G431" s="124">
        <v>0.80840000000000001</v>
      </c>
      <c r="H431" s="124">
        <v>0.8095</v>
      </c>
    </row>
    <row r="432" spans="1:8">
      <c r="A432" s="124" t="s">
        <v>1181</v>
      </c>
      <c r="B432" s="124">
        <v>20140522</v>
      </c>
      <c r="C432" s="223">
        <f t="shared" si="6"/>
        <v>41781</v>
      </c>
      <c r="D432" s="124">
        <v>5744</v>
      </c>
      <c r="E432" s="124">
        <v>0.8095</v>
      </c>
      <c r="F432" s="124">
        <v>0.81100000000000005</v>
      </c>
      <c r="G432" s="124">
        <v>0.80840000000000001</v>
      </c>
      <c r="H432" s="124">
        <v>0.80930000000000002</v>
      </c>
    </row>
    <row r="433" spans="1:8">
      <c r="A433" s="124" t="s">
        <v>1181</v>
      </c>
      <c r="B433" s="124">
        <v>20140523</v>
      </c>
      <c r="C433" s="223">
        <f t="shared" si="6"/>
        <v>41782</v>
      </c>
      <c r="D433" s="124">
        <v>4780</v>
      </c>
      <c r="E433" s="124">
        <v>0.80930000000000002</v>
      </c>
      <c r="F433" s="124">
        <v>0.81030000000000002</v>
      </c>
      <c r="G433" s="124">
        <v>0.80800000000000005</v>
      </c>
      <c r="H433" s="124">
        <v>0.80989999999999995</v>
      </c>
    </row>
    <row r="434" spans="1:8">
      <c r="A434" s="124" t="s">
        <v>1181</v>
      </c>
      <c r="B434" s="124">
        <v>20140525</v>
      </c>
      <c r="C434" s="223">
        <f t="shared" si="6"/>
        <v>41784</v>
      </c>
      <c r="D434" s="124">
        <v>476</v>
      </c>
      <c r="E434" s="124">
        <v>0.80910000000000004</v>
      </c>
      <c r="F434" s="124">
        <v>0.8095</v>
      </c>
      <c r="G434" s="124">
        <v>0.80910000000000004</v>
      </c>
      <c r="H434" s="124">
        <v>0.80940000000000001</v>
      </c>
    </row>
    <row r="435" spans="1:8">
      <c r="A435" s="124" t="s">
        <v>1181</v>
      </c>
      <c r="B435" s="124">
        <v>20140526</v>
      </c>
      <c r="C435" s="223">
        <f t="shared" si="6"/>
        <v>41785</v>
      </c>
      <c r="D435" s="124">
        <v>5740</v>
      </c>
      <c r="E435" s="124">
        <v>0.80940000000000001</v>
      </c>
      <c r="F435" s="124">
        <v>0.81040000000000001</v>
      </c>
      <c r="G435" s="124">
        <v>0.80840000000000001</v>
      </c>
      <c r="H435" s="124">
        <v>0.81040000000000001</v>
      </c>
    </row>
    <row r="436" spans="1:8">
      <c r="A436" s="124" t="s">
        <v>1181</v>
      </c>
      <c r="B436" s="124">
        <v>20140527</v>
      </c>
      <c r="C436" s="223">
        <f t="shared" si="6"/>
        <v>41786</v>
      </c>
      <c r="D436" s="124">
        <v>5744</v>
      </c>
      <c r="E436" s="124">
        <v>0.81030000000000002</v>
      </c>
      <c r="F436" s="124">
        <v>0.8115</v>
      </c>
      <c r="G436" s="124">
        <v>0.80840000000000001</v>
      </c>
      <c r="H436" s="124">
        <v>0.81089999999999995</v>
      </c>
    </row>
    <row r="437" spans="1:8">
      <c r="A437" s="124" t="s">
        <v>1181</v>
      </c>
      <c r="B437" s="124">
        <v>20140528</v>
      </c>
      <c r="C437" s="223">
        <f t="shared" si="6"/>
        <v>41787</v>
      </c>
      <c r="D437" s="124">
        <v>5732</v>
      </c>
      <c r="E437" s="124">
        <v>0.81089999999999995</v>
      </c>
      <c r="F437" s="124">
        <v>0.81410000000000005</v>
      </c>
      <c r="G437" s="124">
        <v>0.81040000000000001</v>
      </c>
      <c r="H437" s="124">
        <v>0.81310000000000004</v>
      </c>
    </row>
    <row r="438" spans="1:8">
      <c r="A438" s="124" t="s">
        <v>1181</v>
      </c>
      <c r="B438" s="124">
        <v>20140529</v>
      </c>
      <c r="C438" s="223">
        <f t="shared" si="6"/>
        <v>41788</v>
      </c>
      <c r="D438" s="124">
        <v>5748</v>
      </c>
      <c r="E438" s="124">
        <v>0.81310000000000004</v>
      </c>
      <c r="F438" s="124">
        <v>0.81510000000000005</v>
      </c>
      <c r="G438" s="124">
        <v>0.81269999999999998</v>
      </c>
      <c r="H438" s="124">
        <v>0.81320000000000003</v>
      </c>
    </row>
    <row r="439" spans="1:8">
      <c r="A439" s="124" t="s">
        <v>1181</v>
      </c>
      <c r="B439" s="124">
        <v>20140530</v>
      </c>
      <c r="C439" s="223">
        <f t="shared" si="6"/>
        <v>41789</v>
      </c>
      <c r="D439" s="124">
        <v>4792</v>
      </c>
      <c r="E439" s="124">
        <v>0.81320000000000003</v>
      </c>
      <c r="F439" s="124">
        <v>0.81369999999999998</v>
      </c>
      <c r="G439" s="124">
        <v>0.81179999999999997</v>
      </c>
      <c r="H439" s="124">
        <v>0.81310000000000004</v>
      </c>
    </row>
    <row r="440" spans="1:8">
      <c r="A440" s="124" t="s">
        <v>1181</v>
      </c>
      <c r="B440" s="124">
        <v>20140601</v>
      </c>
      <c r="C440" s="223">
        <f t="shared" si="6"/>
        <v>41791</v>
      </c>
      <c r="D440" s="124">
        <v>480</v>
      </c>
      <c r="E440" s="124">
        <v>0.81310000000000004</v>
      </c>
      <c r="F440" s="124">
        <v>0.81340000000000001</v>
      </c>
      <c r="G440" s="124">
        <v>0.81279999999999997</v>
      </c>
      <c r="H440" s="124">
        <v>0.81310000000000004</v>
      </c>
    </row>
    <row r="441" spans="1:8">
      <c r="A441" s="124" t="s">
        <v>1181</v>
      </c>
      <c r="B441" s="124">
        <v>20140602</v>
      </c>
      <c r="C441" s="223">
        <f t="shared" si="6"/>
        <v>41792</v>
      </c>
      <c r="D441" s="124">
        <v>5736</v>
      </c>
      <c r="E441" s="124">
        <v>0.81310000000000004</v>
      </c>
      <c r="F441" s="124">
        <v>0.81410000000000005</v>
      </c>
      <c r="G441" s="124">
        <v>0.81130000000000002</v>
      </c>
      <c r="H441" s="124">
        <v>0.81189999999999996</v>
      </c>
    </row>
    <row r="442" spans="1:8">
      <c r="A442" s="124" t="s">
        <v>1181</v>
      </c>
      <c r="B442" s="124">
        <v>20140603</v>
      </c>
      <c r="C442" s="223">
        <f t="shared" si="6"/>
        <v>41793</v>
      </c>
      <c r="D442" s="124">
        <v>5744</v>
      </c>
      <c r="E442" s="124">
        <v>0.81189999999999996</v>
      </c>
      <c r="F442" s="124">
        <v>0.8145</v>
      </c>
      <c r="G442" s="124">
        <v>0.81059999999999999</v>
      </c>
      <c r="H442" s="124">
        <v>0.8135</v>
      </c>
    </row>
    <row r="443" spans="1:8">
      <c r="A443" s="124" t="s">
        <v>1181</v>
      </c>
      <c r="B443" s="124">
        <v>20140604</v>
      </c>
      <c r="C443" s="223">
        <f t="shared" si="6"/>
        <v>41794</v>
      </c>
      <c r="D443" s="124">
        <v>5752</v>
      </c>
      <c r="E443" s="124">
        <v>0.8135</v>
      </c>
      <c r="F443" s="124">
        <v>0.81479999999999997</v>
      </c>
      <c r="G443" s="124">
        <v>0.81179999999999997</v>
      </c>
      <c r="H443" s="124">
        <v>0.81240000000000001</v>
      </c>
    </row>
    <row r="444" spans="1:8">
      <c r="A444" s="124" t="s">
        <v>1181</v>
      </c>
      <c r="B444" s="124">
        <v>20140605</v>
      </c>
      <c r="C444" s="223">
        <f t="shared" si="6"/>
        <v>41795</v>
      </c>
      <c r="D444" s="124">
        <v>5752</v>
      </c>
      <c r="E444" s="124">
        <v>0.81240000000000001</v>
      </c>
      <c r="F444" s="124">
        <v>0.81269999999999998</v>
      </c>
      <c r="G444" s="124">
        <v>0.80630000000000002</v>
      </c>
      <c r="H444" s="124">
        <v>0.81259999999999999</v>
      </c>
    </row>
    <row r="445" spans="1:8">
      <c r="A445" s="124" t="s">
        <v>1181</v>
      </c>
      <c r="B445" s="124">
        <v>20140606</v>
      </c>
      <c r="C445" s="223">
        <f t="shared" si="6"/>
        <v>41796</v>
      </c>
      <c r="D445" s="124">
        <v>4784</v>
      </c>
      <c r="E445" s="124">
        <v>0.81259999999999999</v>
      </c>
      <c r="F445" s="124">
        <v>0.81259999999999999</v>
      </c>
      <c r="G445" s="124">
        <v>0.81</v>
      </c>
      <c r="H445" s="124">
        <v>0.81159999999999999</v>
      </c>
    </row>
    <row r="446" spans="1:8">
      <c r="A446" s="124" t="s">
        <v>1181</v>
      </c>
      <c r="B446" s="124">
        <v>20140608</v>
      </c>
      <c r="C446" s="223">
        <f t="shared" si="6"/>
        <v>41798</v>
      </c>
      <c r="D446" s="124">
        <v>476</v>
      </c>
      <c r="E446" s="124">
        <v>0.81169999999999998</v>
      </c>
      <c r="F446" s="124">
        <v>0.81179999999999997</v>
      </c>
      <c r="G446" s="124">
        <v>0.8115</v>
      </c>
      <c r="H446" s="124">
        <v>0.81179999999999997</v>
      </c>
    </row>
    <row r="447" spans="1:8">
      <c r="A447" s="124" t="s">
        <v>1181</v>
      </c>
      <c r="B447" s="124">
        <v>20140609</v>
      </c>
      <c r="C447" s="223">
        <f t="shared" si="6"/>
        <v>41799</v>
      </c>
      <c r="D447" s="124">
        <v>5736</v>
      </c>
      <c r="E447" s="124">
        <v>0.81179999999999997</v>
      </c>
      <c r="F447" s="124">
        <v>0.81200000000000006</v>
      </c>
      <c r="G447" s="124">
        <v>0.80859999999999999</v>
      </c>
      <c r="H447" s="124">
        <v>0.80869999999999997</v>
      </c>
    </row>
    <row r="448" spans="1:8">
      <c r="A448" s="124" t="s">
        <v>1181</v>
      </c>
      <c r="B448" s="124">
        <v>20140610</v>
      </c>
      <c r="C448" s="223">
        <f t="shared" si="6"/>
        <v>41800</v>
      </c>
      <c r="D448" s="124">
        <v>5736</v>
      </c>
      <c r="E448" s="124">
        <v>0.80879999999999996</v>
      </c>
      <c r="F448" s="124">
        <v>0.80920000000000003</v>
      </c>
      <c r="G448" s="124">
        <v>0.80620000000000003</v>
      </c>
      <c r="H448" s="124">
        <v>0.80810000000000004</v>
      </c>
    </row>
    <row r="449" spans="1:8">
      <c r="A449" s="124" t="s">
        <v>1181</v>
      </c>
      <c r="B449" s="124">
        <v>20140611</v>
      </c>
      <c r="C449" s="223">
        <f t="shared" si="6"/>
        <v>41801</v>
      </c>
      <c r="D449" s="124">
        <v>5756</v>
      </c>
      <c r="E449" s="124">
        <v>0.80820000000000003</v>
      </c>
      <c r="F449" s="124">
        <v>0.80830000000000002</v>
      </c>
      <c r="G449" s="124">
        <v>0.80500000000000005</v>
      </c>
      <c r="H449" s="124">
        <v>0.80600000000000005</v>
      </c>
    </row>
    <row r="450" spans="1:8">
      <c r="A450" s="124" t="s">
        <v>1181</v>
      </c>
      <c r="B450" s="124">
        <v>20140612</v>
      </c>
      <c r="C450" s="223">
        <f t="shared" si="6"/>
        <v>41802</v>
      </c>
      <c r="D450" s="124">
        <v>5748</v>
      </c>
      <c r="E450" s="124">
        <v>0.80600000000000005</v>
      </c>
      <c r="F450" s="124">
        <v>0.80630000000000002</v>
      </c>
      <c r="G450" s="124">
        <v>0.79900000000000004</v>
      </c>
      <c r="H450" s="124">
        <v>0.79910000000000003</v>
      </c>
    </row>
    <row r="451" spans="1:8">
      <c r="A451" s="124" t="s">
        <v>1181</v>
      </c>
      <c r="B451" s="124">
        <v>20140613</v>
      </c>
      <c r="C451" s="223">
        <f t="shared" ref="C451:C492" si="7">VALUE(LEFT(B451,4)&amp;"."&amp;MID(B451,5,2)&amp;"."&amp;RIGHT(B451,2))</f>
        <v>41803</v>
      </c>
      <c r="D451" s="124">
        <v>4784</v>
      </c>
      <c r="E451" s="124">
        <v>0.79900000000000004</v>
      </c>
      <c r="F451" s="124">
        <v>0.80020000000000002</v>
      </c>
      <c r="G451" s="124">
        <v>0.79710000000000003</v>
      </c>
      <c r="H451" s="124">
        <v>0.79769999999999996</v>
      </c>
    </row>
    <row r="452" spans="1:8">
      <c r="A452" s="124" t="s">
        <v>1181</v>
      </c>
      <c r="B452" s="124">
        <v>20140615</v>
      </c>
      <c r="C452" s="223">
        <f t="shared" si="7"/>
        <v>41805</v>
      </c>
      <c r="D452" s="124">
        <v>476</v>
      </c>
      <c r="E452" s="124">
        <v>0.79730000000000001</v>
      </c>
      <c r="F452" s="124">
        <v>0.79730000000000001</v>
      </c>
      <c r="G452" s="124">
        <v>0.79690000000000005</v>
      </c>
      <c r="H452" s="124">
        <v>0.79710000000000003</v>
      </c>
    </row>
    <row r="453" spans="1:8">
      <c r="A453" s="124" t="s">
        <v>1181</v>
      </c>
      <c r="B453" s="124">
        <v>20140616</v>
      </c>
      <c r="C453" s="223">
        <f t="shared" si="7"/>
        <v>41806</v>
      </c>
      <c r="D453" s="124">
        <v>5740</v>
      </c>
      <c r="E453" s="124">
        <v>0.79710000000000003</v>
      </c>
      <c r="F453" s="124">
        <v>0.79949999999999999</v>
      </c>
      <c r="G453" s="124">
        <v>0.79579999999999995</v>
      </c>
      <c r="H453" s="124">
        <v>0.7994</v>
      </c>
    </row>
    <row r="454" spans="1:8">
      <c r="A454" s="124" t="s">
        <v>1181</v>
      </c>
      <c r="B454" s="124">
        <v>20140617</v>
      </c>
      <c r="C454" s="223">
        <f t="shared" si="7"/>
        <v>41807</v>
      </c>
      <c r="D454" s="124">
        <v>5748</v>
      </c>
      <c r="E454" s="124">
        <v>0.7994</v>
      </c>
      <c r="F454" s="124">
        <v>0.80059999999999998</v>
      </c>
      <c r="G454" s="124">
        <v>0.79790000000000005</v>
      </c>
      <c r="H454" s="124">
        <v>0.79869999999999997</v>
      </c>
    </row>
    <row r="455" spans="1:8">
      <c r="A455" s="124" t="s">
        <v>1181</v>
      </c>
      <c r="B455" s="124">
        <v>20140618</v>
      </c>
      <c r="C455" s="223">
        <f t="shared" si="7"/>
        <v>41808</v>
      </c>
      <c r="D455" s="124">
        <v>5748</v>
      </c>
      <c r="E455" s="124">
        <v>0.79859999999999998</v>
      </c>
      <c r="F455" s="124">
        <v>0.80169999999999997</v>
      </c>
      <c r="G455" s="124">
        <v>0.79720000000000002</v>
      </c>
      <c r="H455" s="124">
        <v>0.79930000000000001</v>
      </c>
    </row>
    <row r="456" spans="1:8">
      <c r="A456" s="124" t="s">
        <v>1181</v>
      </c>
      <c r="B456" s="124">
        <v>20140619</v>
      </c>
      <c r="C456" s="223">
        <f t="shared" si="7"/>
        <v>41809</v>
      </c>
      <c r="D456" s="124">
        <v>5748</v>
      </c>
      <c r="E456" s="124">
        <v>0.79930000000000001</v>
      </c>
      <c r="F456" s="124">
        <v>0.80220000000000002</v>
      </c>
      <c r="G456" s="124">
        <v>0.79810000000000003</v>
      </c>
      <c r="H456" s="124">
        <v>0.79859999999999998</v>
      </c>
    </row>
    <row r="457" spans="1:8">
      <c r="A457" s="124" t="s">
        <v>1181</v>
      </c>
      <c r="B457" s="124">
        <v>20140620</v>
      </c>
      <c r="C457" s="223">
        <f t="shared" si="7"/>
        <v>41810</v>
      </c>
      <c r="D457" s="124">
        <v>4776</v>
      </c>
      <c r="E457" s="124">
        <v>0.79859999999999998</v>
      </c>
      <c r="F457" s="124">
        <v>0.79949999999999999</v>
      </c>
      <c r="G457" s="124">
        <v>0.79669999999999996</v>
      </c>
      <c r="H457" s="124">
        <v>0.79890000000000005</v>
      </c>
    </row>
    <row r="458" spans="1:8">
      <c r="A458" s="124" t="s">
        <v>1181</v>
      </c>
      <c r="B458" s="124">
        <v>20140622</v>
      </c>
      <c r="C458" s="223">
        <f t="shared" si="7"/>
        <v>41812</v>
      </c>
      <c r="D458" s="124">
        <v>480</v>
      </c>
      <c r="E458" s="124">
        <v>0.79849999999999999</v>
      </c>
      <c r="F458" s="124">
        <v>0.79869999999999997</v>
      </c>
      <c r="G458" s="124">
        <v>0.79830000000000001</v>
      </c>
      <c r="H458" s="124">
        <v>0.79830000000000001</v>
      </c>
    </row>
    <row r="459" spans="1:8">
      <c r="A459" s="124" t="s">
        <v>1181</v>
      </c>
      <c r="B459" s="124">
        <v>20140623</v>
      </c>
      <c r="C459" s="223">
        <f t="shared" si="7"/>
        <v>41813</v>
      </c>
      <c r="D459" s="124">
        <v>5744</v>
      </c>
      <c r="E459" s="124">
        <v>0.79830000000000001</v>
      </c>
      <c r="F459" s="124">
        <v>0.79949999999999999</v>
      </c>
      <c r="G459" s="124">
        <v>0.79749999999999999</v>
      </c>
      <c r="H459" s="124">
        <v>0.79869999999999997</v>
      </c>
    </row>
    <row r="460" spans="1:8">
      <c r="A460" s="124" t="s">
        <v>1181</v>
      </c>
      <c r="B460" s="124">
        <v>20140624</v>
      </c>
      <c r="C460" s="223">
        <f t="shared" si="7"/>
        <v>41814</v>
      </c>
      <c r="D460" s="124">
        <v>5740</v>
      </c>
      <c r="E460" s="124">
        <v>0.79869999999999997</v>
      </c>
      <c r="F460" s="124">
        <v>0.80220000000000002</v>
      </c>
      <c r="G460" s="124">
        <v>0.79820000000000002</v>
      </c>
      <c r="H460" s="124">
        <v>0.80110000000000003</v>
      </c>
    </row>
    <row r="461" spans="1:8">
      <c r="A461" s="124" t="s">
        <v>1181</v>
      </c>
      <c r="B461" s="124">
        <v>20140625</v>
      </c>
      <c r="C461" s="223">
        <f t="shared" si="7"/>
        <v>41815</v>
      </c>
      <c r="D461" s="124">
        <v>5732</v>
      </c>
      <c r="E461" s="124">
        <v>0.80110000000000003</v>
      </c>
      <c r="F461" s="124">
        <v>0.80320000000000003</v>
      </c>
      <c r="G461" s="124">
        <v>0.80089999999999995</v>
      </c>
      <c r="H461" s="124">
        <v>0.80220000000000002</v>
      </c>
    </row>
    <row r="462" spans="1:8">
      <c r="A462" s="124" t="s">
        <v>1181</v>
      </c>
      <c r="B462" s="124">
        <v>20140626</v>
      </c>
      <c r="C462" s="223">
        <f t="shared" si="7"/>
        <v>41816</v>
      </c>
      <c r="D462" s="124">
        <v>5752</v>
      </c>
      <c r="E462" s="124">
        <v>0.80230000000000001</v>
      </c>
      <c r="F462" s="124">
        <v>0.80289999999999995</v>
      </c>
      <c r="G462" s="124">
        <v>0.79820000000000002</v>
      </c>
      <c r="H462" s="124">
        <v>0.79930000000000001</v>
      </c>
    </row>
    <row r="463" spans="1:8">
      <c r="A463" s="124" t="s">
        <v>1181</v>
      </c>
      <c r="B463" s="124">
        <v>20140627</v>
      </c>
      <c r="C463" s="223">
        <f t="shared" si="7"/>
        <v>41817</v>
      </c>
      <c r="D463" s="124">
        <v>4796</v>
      </c>
      <c r="E463" s="124">
        <v>0.7994</v>
      </c>
      <c r="F463" s="124">
        <v>0.80159999999999998</v>
      </c>
      <c r="G463" s="124">
        <v>0.79900000000000004</v>
      </c>
      <c r="H463" s="124">
        <v>0.80100000000000005</v>
      </c>
    </row>
    <row r="464" spans="1:8">
      <c r="A464" s="124" t="s">
        <v>1181</v>
      </c>
      <c r="B464" s="124">
        <v>20140629</v>
      </c>
      <c r="C464" s="223">
        <f t="shared" si="7"/>
        <v>41819</v>
      </c>
      <c r="D464" s="124">
        <v>480</v>
      </c>
      <c r="E464" s="124">
        <v>0.80079999999999996</v>
      </c>
      <c r="F464" s="124">
        <v>0.80089999999999995</v>
      </c>
      <c r="G464" s="124">
        <v>0.80059999999999998</v>
      </c>
      <c r="H464" s="124">
        <v>0.80079999999999996</v>
      </c>
    </row>
    <row r="465" spans="1:8">
      <c r="A465" s="124" t="s">
        <v>1181</v>
      </c>
      <c r="B465" s="124">
        <v>20140630</v>
      </c>
      <c r="C465" s="223">
        <f t="shared" si="7"/>
        <v>41820</v>
      </c>
      <c r="D465" s="124">
        <v>5740</v>
      </c>
      <c r="E465" s="124">
        <v>0.80069999999999997</v>
      </c>
      <c r="F465" s="124">
        <v>0.80249999999999999</v>
      </c>
      <c r="G465" s="124">
        <v>0.79979999999999996</v>
      </c>
      <c r="H465" s="124">
        <v>0.80010000000000003</v>
      </c>
    </row>
    <row r="466" spans="1:8">
      <c r="A466" s="124" t="s">
        <v>1181</v>
      </c>
      <c r="B466" s="124">
        <v>20140701</v>
      </c>
      <c r="C466" s="223">
        <f t="shared" si="7"/>
        <v>41821</v>
      </c>
      <c r="D466" s="124">
        <v>5756</v>
      </c>
      <c r="E466" s="124">
        <v>0.80010000000000003</v>
      </c>
      <c r="F466" s="124">
        <v>0.80059999999999998</v>
      </c>
      <c r="G466" s="124">
        <v>0.79710000000000003</v>
      </c>
      <c r="H466" s="124">
        <v>0.79759999999999998</v>
      </c>
    </row>
    <row r="467" spans="1:8">
      <c r="A467" s="124" t="s">
        <v>1181</v>
      </c>
      <c r="B467" s="124">
        <v>20140702</v>
      </c>
      <c r="C467" s="223">
        <f t="shared" si="7"/>
        <v>41822</v>
      </c>
      <c r="D467" s="124">
        <v>5752</v>
      </c>
      <c r="E467" s="124">
        <v>0.79759999999999998</v>
      </c>
      <c r="F467" s="124">
        <v>0.79779999999999995</v>
      </c>
      <c r="G467" s="124">
        <v>0.79490000000000005</v>
      </c>
      <c r="H467" s="124">
        <v>0.79549999999999998</v>
      </c>
    </row>
    <row r="468" spans="1:8">
      <c r="A468" s="124" t="s">
        <v>1181</v>
      </c>
      <c r="B468" s="124">
        <v>20140703</v>
      </c>
      <c r="C468" s="223">
        <f t="shared" si="7"/>
        <v>41823</v>
      </c>
      <c r="D468" s="124">
        <v>5748</v>
      </c>
      <c r="E468" s="124">
        <v>0.7954</v>
      </c>
      <c r="F468" s="124">
        <v>0.79690000000000005</v>
      </c>
      <c r="G468" s="124">
        <v>0.79290000000000005</v>
      </c>
      <c r="H468" s="124">
        <v>0.79330000000000001</v>
      </c>
    </row>
    <row r="469" spans="1:8">
      <c r="A469" s="124" t="s">
        <v>1181</v>
      </c>
      <c r="B469" s="124">
        <v>20140704</v>
      </c>
      <c r="C469" s="223">
        <f t="shared" si="7"/>
        <v>41824</v>
      </c>
      <c r="D469" s="124">
        <v>4780</v>
      </c>
      <c r="E469" s="124">
        <v>0.79330000000000001</v>
      </c>
      <c r="F469" s="124">
        <v>0.79330000000000001</v>
      </c>
      <c r="G469" s="124">
        <v>0.79179999999999995</v>
      </c>
      <c r="H469" s="124">
        <v>0.79210000000000003</v>
      </c>
    </row>
    <row r="470" spans="1:8">
      <c r="A470" s="124" t="s">
        <v>1181</v>
      </c>
      <c r="B470" s="124">
        <v>20140706</v>
      </c>
      <c r="C470" s="223">
        <f t="shared" si="7"/>
        <v>41826</v>
      </c>
      <c r="D470" s="124">
        <v>480</v>
      </c>
      <c r="E470" s="124">
        <v>0.79179999999999995</v>
      </c>
      <c r="F470" s="124">
        <v>0.79210000000000003</v>
      </c>
      <c r="G470" s="124">
        <v>0.79179999999999995</v>
      </c>
      <c r="H470" s="124">
        <v>0.79200000000000004</v>
      </c>
    </row>
    <row r="471" spans="1:8">
      <c r="A471" s="124" t="s">
        <v>1181</v>
      </c>
      <c r="B471" s="124">
        <v>20140707</v>
      </c>
      <c r="C471" s="223">
        <f t="shared" si="7"/>
        <v>41827</v>
      </c>
      <c r="D471" s="124">
        <v>5748</v>
      </c>
      <c r="E471" s="124">
        <v>0.79200000000000004</v>
      </c>
      <c r="F471" s="124">
        <v>0.79449999999999998</v>
      </c>
      <c r="G471" s="124">
        <v>0.7913</v>
      </c>
      <c r="H471" s="124">
        <v>0.79390000000000005</v>
      </c>
    </row>
    <row r="472" spans="1:8">
      <c r="A472" s="124" t="s">
        <v>1181</v>
      </c>
      <c r="B472" s="124">
        <v>20140708</v>
      </c>
      <c r="C472" s="223">
        <f t="shared" si="7"/>
        <v>41828</v>
      </c>
      <c r="D472" s="124">
        <v>5748</v>
      </c>
      <c r="E472" s="124">
        <v>0.79390000000000005</v>
      </c>
      <c r="F472" s="124">
        <v>0.79579999999999995</v>
      </c>
      <c r="G472" s="124">
        <v>0.79249999999999998</v>
      </c>
      <c r="H472" s="124">
        <v>0.79430000000000001</v>
      </c>
    </row>
    <row r="473" spans="1:8">
      <c r="A473" s="124" t="s">
        <v>1181</v>
      </c>
      <c r="B473" s="124">
        <v>20140709</v>
      </c>
      <c r="C473" s="223">
        <f t="shared" si="7"/>
        <v>41829</v>
      </c>
      <c r="D473" s="124">
        <v>5736</v>
      </c>
      <c r="E473" s="124">
        <v>0.79430000000000001</v>
      </c>
      <c r="F473" s="124">
        <v>0.79610000000000003</v>
      </c>
      <c r="G473" s="124">
        <v>0.79420000000000002</v>
      </c>
      <c r="H473" s="124">
        <v>0.79500000000000004</v>
      </c>
    </row>
    <row r="474" spans="1:8">
      <c r="A474" s="124" t="s">
        <v>1181</v>
      </c>
      <c r="B474" s="124">
        <v>20140710</v>
      </c>
      <c r="C474" s="223">
        <f t="shared" si="7"/>
        <v>41830</v>
      </c>
      <c r="D474" s="124">
        <v>5756</v>
      </c>
      <c r="E474" s="124">
        <v>0.79500000000000004</v>
      </c>
      <c r="F474" s="124">
        <v>0.79659999999999997</v>
      </c>
      <c r="G474" s="124">
        <v>0.79320000000000002</v>
      </c>
      <c r="H474" s="124">
        <v>0.79400000000000004</v>
      </c>
    </row>
    <row r="475" spans="1:8">
      <c r="A475" s="124" t="s">
        <v>1181</v>
      </c>
      <c r="B475" s="124">
        <v>20140711</v>
      </c>
      <c r="C475" s="223">
        <f t="shared" si="7"/>
        <v>41831</v>
      </c>
      <c r="D475" s="124">
        <v>4788</v>
      </c>
      <c r="E475" s="124">
        <v>0.79410000000000003</v>
      </c>
      <c r="F475" s="124">
        <v>0.79510000000000003</v>
      </c>
      <c r="G475" s="124">
        <v>0.79349999999999998</v>
      </c>
      <c r="H475" s="124">
        <v>0.79469999999999996</v>
      </c>
    </row>
    <row r="476" spans="1:8">
      <c r="A476" s="124" t="s">
        <v>1181</v>
      </c>
      <c r="B476" s="124">
        <v>20140713</v>
      </c>
      <c r="C476" s="223">
        <f t="shared" si="7"/>
        <v>41833</v>
      </c>
      <c r="D476" s="124">
        <v>476</v>
      </c>
      <c r="E476" s="124">
        <v>0.79449999999999998</v>
      </c>
      <c r="F476" s="124">
        <v>0.79459999999999997</v>
      </c>
      <c r="G476" s="124">
        <v>0.79420000000000002</v>
      </c>
      <c r="H476" s="124">
        <v>0.79420000000000002</v>
      </c>
    </row>
    <row r="477" spans="1:8">
      <c r="A477" s="124" t="s">
        <v>1181</v>
      </c>
      <c r="B477" s="124">
        <v>20140714</v>
      </c>
      <c r="C477" s="223">
        <f t="shared" si="7"/>
        <v>41834</v>
      </c>
      <c r="D477" s="124">
        <v>5740</v>
      </c>
      <c r="E477" s="124">
        <v>0.79430000000000001</v>
      </c>
      <c r="F477" s="124">
        <v>0.79779999999999995</v>
      </c>
      <c r="G477" s="124">
        <v>0.79410000000000003</v>
      </c>
      <c r="H477" s="124">
        <v>0.79700000000000004</v>
      </c>
    </row>
    <row r="478" spans="1:8">
      <c r="A478" s="124" t="s">
        <v>1181</v>
      </c>
      <c r="B478" s="124">
        <v>20140715</v>
      </c>
      <c r="C478" s="223">
        <f t="shared" si="7"/>
        <v>41835</v>
      </c>
      <c r="D478" s="124">
        <v>5744</v>
      </c>
      <c r="E478" s="124">
        <v>0.79700000000000004</v>
      </c>
      <c r="F478" s="124">
        <v>0.79790000000000005</v>
      </c>
      <c r="G478" s="124">
        <v>0.79090000000000005</v>
      </c>
      <c r="H478" s="124">
        <v>0.79139999999999999</v>
      </c>
    </row>
    <row r="479" spans="1:8">
      <c r="A479" s="124" t="s">
        <v>1181</v>
      </c>
      <c r="B479" s="124">
        <v>20140716</v>
      </c>
      <c r="C479" s="223">
        <f t="shared" si="7"/>
        <v>41836</v>
      </c>
      <c r="D479" s="124">
        <v>5732</v>
      </c>
      <c r="E479" s="124">
        <v>0.79139999999999999</v>
      </c>
      <c r="F479" s="124">
        <v>0.79159999999999997</v>
      </c>
      <c r="G479" s="124">
        <v>0.78879999999999995</v>
      </c>
      <c r="H479" s="124">
        <v>0.78910000000000002</v>
      </c>
    </row>
    <row r="480" spans="1:8">
      <c r="A480" s="124" t="s">
        <v>1181</v>
      </c>
      <c r="B480" s="124">
        <v>20140717</v>
      </c>
      <c r="C480" s="223">
        <f t="shared" si="7"/>
        <v>41837</v>
      </c>
      <c r="D480" s="124">
        <v>5752</v>
      </c>
      <c r="E480" s="124">
        <v>0.78920000000000001</v>
      </c>
      <c r="F480" s="124">
        <v>0.7913</v>
      </c>
      <c r="G480" s="124">
        <v>0.78869999999999996</v>
      </c>
      <c r="H480" s="124">
        <v>0.79069999999999996</v>
      </c>
    </row>
    <row r="481" spans="1:8">
      <c r="A481" s="124" t="s">
        <v>1181</v>
      </c>
      <c r="B481" s="124">
        <v>20140718</v>
      </c>
      <c r="C481" s="223">
        <f t="shared" si="7"/>
        <v>41838</v>
      </c>
      <c r="D481" s="124">
        <v>4796</v>
      </c>
      <c r="E481" s="124">
        <v>0.79069999999999996</v>
      </c>
      <c r="F481" s="124">
        <v>0.79320000000000002</v>
      </c>
      <c r="G481" s="124">
        <v>0.79020000000000001</v>
      </c>
      <c r="H481" s="124">
        <v>0.79139999999999999</v>
      </c>
    </row>
    <row r="482" spans="1:8">
      <c r="A482" s="124" t="s">
        <v>1181</v>
      </c>
      <c r="B482" s="124">
        <v>20140720</v>
      </c>
      <c r="C482" s="223">
        <f t="shared" si="7"/>
        <v>41840</v>
      </c>
      <c r="D482" s="124">
        <v>480</v>
      </c>
      <c r="E482" s="124">
        <v>0.79190000000000005</v>
      </c>
      <c r="F482" s="124">
        <v>0.79190000000000005</v>
      </c>
      <c r="G482" s="124">
        <v>0.79149999999999998</v>
      </c>
      <c r="H482" s="124">
        <v>0.79159999999999997</v>
      </c>
    </row>
    <row r="483" spans="1:8">
      <c r="A483" s="124" t="s">
        <v>1181</v>
      </c>
      <c r="B483" s="124">
        <v>20140721</v>
      </c>
      <c r="C483" s="223">
        <f t="shared" si="7"/>
        <v>41841</v>
      </c>
      <c r="D483" s="124">
        <v>5740</v>
      </c>
      <c r="E483" s="124">
        <v>0.79159999999999997</v>
      </c>
      <c r="F483" s="124">
        <v>0.79259999999999997</v>
      </c>
      <c r="G483" s="124">
        <v>0.79110000000000003</v>
      </c>
      <c r="H483" s="124">
        <v>0.79200000000000004</v>
      </c>
    </row>
    <row r="484" spans="1:8">
      <c r="A484" s="124" t="s">
        <v>1181</v>
      </c>
      <c r="B484" s="124">
        <v>20140722</v>
      </c>
      <c r="C484" s="223">
        <f t="shared" si="7"/>
        <v>41842</v>
      </c>
      <c r="D484" s="124">
        <v>5752</v>
      </c>
      <c r="E484" s="124">
        <v>0.79200000000000004</v>
      </c>
      <c r="F484" s="124">
        <v>0.79210000000000003</v>
      </c>
      <c r="G484" s="124">
        <v>0.78879999999999995</v>
      </c>
      <c r="H484" s="124">
        <v>0.78900000000000003</v>
      </c>
    </row>
    <row r="485" spans="1:8">
      <c r="A485" s="124" t="s">
        <v>1181</v>
      </c>
      <c r="B485" s="124">
        <v>20140723</v>
      </c>
      <c r="C485" s="223">
        <f t="shared" si="7"/>
        <v>41843</v>
      </c>
      <c r="D485" s="124">
        <v>5752</v>
      </c>
      <c r="E485" s="124">
        <v>0.78900000000000003</v>
      </c>
      <c r="F485" s="124">
        <v>0.79079999999999995</v>
      </c>
      <c r="G485" s="124">
        <v>0.78720000000000001</v>
      </c>
      <c r="H485" s="124">
        <v>0.78990000000000005</v>
      </c>
    </row>
    <row r="486" spans="1:8">
      <c r="A486" s="124" t="s">
        <v>1181</v>
      </c>
      <c r="B486" s="124">
        <v>20140724</v>
      </c>
      <c r="C486" s="223">
        <f t="shared" si="7"/>
        <v>41844</v>
      </c>
      <c r="D486" s="124">
        <v>5744</v>
      </c>
      <c r="E486" s="124">
        <v>0.78979999999999995</v>
      </c>
      <c r="F486" s="124">
        <v>0.79369999999999996</v>
      </c>
      <c r="G486" s="124">
        <v>0.78890000000000005</v>
      </c>
      <c r="H486" s="124">
        <v>0.79220000000000002</v>
      </c>
    </row>
    <row r="487" spans="1:8">
      <c r="A487" s="124" t="s">
        <v>1181</v>
      </c>
      <c r="B487" s="124">
        <v>20140725</v>
      </c>
      <c r="C487" s="223">
        <f t="shared" si="7"/>
        <v>41845</v>
      </c>
      <c r="D487" s="124">
        <v>4796</v>
      </c>
      <c r="E487" s="124">
        <v>0.79220000000000002</v>
      </c>
      <c r="F487" s="124">
        <v>0.79320000000000002</v>
      </c>
      <c r="G487" s="124">
        <v>0.79039999999999999</v>
      </c>
      <c r="H487" s="124">
        <v>0.79090000000000005</v>
      </c>
    </row>
    <row r="488" spans="1:8">
      <c r="A488" s="124" t="s">
        <v>1181</v>
      </c>
      <c r="B488" s="124">
        <v>20140727</v>
      </c>
      <c r="C488" s="223">
        <f t="shared" si="7"/>
        <v>41847</v>
      </c>
      <c r="D488" s="124">
        <v>480</v>
      </c>
      <c r="E488" s="124">
        <v>0.79090000000000005</v>
      </c>
      <c r="F488" s="124">
        <v>0.79110000000000003</v>
      </c>
      <c r="G488" s="124">
        <v>0.79049999999999998</v>
      </c>
      <c r="H488" s="124">
        <v>0.79059999999999997</v>
      </c>
    </row>
    <row r="489" spans="1:8">
      <c r="A489" s="124" t="s">
        <v>1181</v>
      </c>
      <c r="B489" s="124">
        <v>20140728</v>
      </c>
      <c r="C489" s="223">
        <f t="shared" si="7"/>
        <v>41848</v>
      </c>
      <c r="D489" s="124">
        <v>5752</v>
      </c>
      <c r="E489" s="124">
        <v>0.79059999999999997</v>
      </c>
      <c r="F489" s="124">
        <v>0.79139999999999999</v>
      </c>
      <c r="G489" s="124">
        <v>0.7903</v>
      </c>
      <c r="H489" s="124">
        <v>0.79100000000000004</v>
      </c>
    </row>
    <row r="490" spans="1:8">
      <c r="A490" s="124" t="s">
        <v>1181</v>
      </c>
      <c r="B490" s="124">
        <v>20140729</v>
      </c>
      <c r="C490" s="223">
        <f t="shared" si="7"/>
        <v>41849</v>
      </c>
      <c r="D490" s="124">
        <v>5744</v>
      </c>
      <c r="E490" s="124">
        <v>0.79100000000000004</v>
      </c>
      <c r="F490" s="124">
        <v>0.79239999999999999</v>
      </c>
      <c r="G490" s="124">
        <v>0.79059999999999997</v>
      </c>
      <c r="H490" s="124">
        <v>0.79110000000000003</v>
      </c>
    </row>
    <row r="491" spans="1:8">
      <c r="A491" s="124" t="s">
        <v>1181</v>
      </c>
      <c r="B491" s="124">
        <v>20140730</v>
      </c>
      <c r="C491" s="223">
        <f t="shared" si="7"/>
        <v>41850</v>
      </c>
      <c r="D491" s="124">
        <v>5736</v>
      </c>
      <c r="E491" s="124">
        <v>0.79110000000000003</v>
      </c>
      <c r="F491" s="124">
        <v>0.79210000000000003</v>
      </c>
      <c r="G491" s="124">
        <v>0.79069999999999996</v>
      </c>
      <c r="H491" s="124">
        <v>0.79200000000000004</v>
      </c>
    </row>
    <row r="492" spans="1:8">
      <c r="A492" s="124" t="s">
        <v>1181</v>
      </c>
      <c r="B492" s="124">
        <v>20140731</v>
      </c>
      <c r="C492" s="223">
        <f t="shared" si="7"/>
        <v>41851</v>
      </c>
      <c r="D492" s="124">
        <v>5752</v>
      </c>
      <c r="E492" s="124">
        <v>0.79200000000000004</v>
      </c>
      <c r="F492" s="124">
        <v>0.79390000000000005</v>
      </c>
      <c r="G492" s="124">
        <v>0.7913</v>
      </c>
      <c r="H492" s="124">
        <v>0.79249999999999998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0BFE-7773-464D-AD7B-7786C8F4B0AE}">
  <sheetPr>
    <tabColor rgb="FFFFC000"/>
  </sheetPr>
  <dimension ref="A1:K24"/>
  <sheetViews>
    <sheetView workbookViewId="0">
      <selection activeCell="P35" sqref="P35"/>
    </sheetView>
  </sheetViews>
  <sheetFormatPr defaultRowHeight="14.4"/>
  <sheetData>
    <row r="1" spans="1:11" ht="15" thickBot="1">
      <c r="A1" s="227"/>
      <c r="B1" s="228">
        <v>1</v>
      </c>
      <c r="C1" s="228">
        <v>2</v>
      </c>
      <c r="D1" s="228">
        <v>3</v>
      </c>
      <c r="E1" s="228">
        <v>4</v>
      </c>
      <c r="F1" s="228">
        <v>5</v>
      </c>
      <c r="G1" s="228">
        <v>6</v>
      </c>
      <c r="H1" s="228">
        <v>7</v>
      </c>
      <c r="I1" s="228">
        <v>8</v>
      </c>
      <c r="J1" s="229">
        <v>9</v>
      </c>
      <c r="K1" s="230">
        <v>10</v>
      </c>
    </row>
    <row r="2" spans="1:11">
      <c r="A2" s="231">
        <v>1</v>
      </c>
      <c r="B2" s="77">
        <f>SIN(B1)*COS(A2)</f>
        <v>0.45464871341284091</v>
      </c>
      <c r="C2" s="77">
        <f t="shared" ref="C2:K11" si="0">SIN(C1)*COS(B2)</f>
        <v>0.81692676594665592</v>
      </c>
      <c r="D2" s="77">
        <f t="shared" si="0"/>
        <v>9.659170127936631E-2</v>
      </c>
      <c r="E2" s="77">
        <f t="shared" si="0"/>
        <v>-0.7532747721029438</v>
      </c>
      <c r="F2" s="77">
        <f t="shared" si="0"/>
        <v>-0.69948993759884137</v>
      </c>
      <c r="G2" s="77">
        <f t="shared" si="0"/>
        <v>-0.21380054647960287</v>
      </c>
      <c r="H2" s="77">
        <f t="shared" si="0"/>
        <v>0.64202805958302811</v>
      </c>
      <c r="I2" s="77">
        <f t="shared" si="0"/>
        <v>0.79236016229985362</v>
      </c>
      <c r="J2" s="189">
        <f t="shared" si="0"/>
        <v>0.28937592124167222</v>
      </c>
      <c r="K2" s="232">
        <f t="shared" si="0"/>
        <v>-0.52140188035301838</v>
      </c>
    </row>
    <row r="3" spans="1:11">
      <c r="A3" s="231">
        <v>2</v>
      </c>
      <c r="B3" s="77">
        <f t="shared" ref="B3:B11" si="1">SIN(B2)*COS(A3)</f>
        <v>-0.18274952648369686</v>
      </c>
      <c r="C3" s="77">
        <f t="shared" si="0"/>
        <v>0.71690548660756692</v>
      </c>
      <c r="D3" s="77">
        <f t="shared" si="0"/>
        <v>7.2701765423571485E-2</v>
      </c>
      <c r="E3" s="77">
        <f t="shared" si="0"/>
        <v>-0.68222427168403399</v>
      </c>
      <c r="F3" s="77">
        <f t="shared" si="0"/>
        <v>-0.49972098989725461</v>
      </c>
      <c r="G3" s="77">
        <f t="shared" si="0"/>
        <v>-0.18622983817559233</v>
      </c>
      <c r="H3" s="77">
        <f t="shared" si="0"/>
        <v>0.58846686712889396</v>
      </c>
      <c r="I3" s="77">
        <f t="shared" si="0"/>
        <v>0.59224676853116542</v>
      </c>
      <c r="J3" s="189">
        <f t="shared" si="0"/>
        <v>0.23675507605242424</v>
      </c>
      <c r="K3" s="232">
        <f t="shared" si="0"/>
        <v>-0.48420142841494934</v>
      </c>
    </row>
    <row r="4" spans="1:11">
      <c r="A4" s="231">
        <v>3</v>
      </c>
      <c r="B4" s="77">
        <f t="shared" si="1"/>
        <v>0.17991529398589678</v>
      </c>
      <c r="C4" s="77">
        <f t="shared" si="0"/>
        <v>0.64644942432171493</v>
      </c>
      <c r="D4" s="77">
        <f t="shared" si="0"/>
        <v>5.7981442308736052E-2</v>
      </c>
      <c r="E4" s="77">
        <f t="shared" si="0"/>
        <v>-0.62946143925126752</v>
      </c>
      <c r="F4" s="77">
        <f t="shared" si="0"/>
        <v>-0.38734314240233159</v>
      </c>
      <c r="G4" s="77">
        <f t="shared" si="0"/>
        <v>-0.17143818696706367</v>
      </c>
      <c r="H4" s="77">
        <f t="shared" si="0"/>
        <v>0.54694909977999462</v>
      </c>
      <c r="I4" s="77">
        <f t="shared" si="0"/>
        <v>0.47678979042862546</v>
      </c>
      <c r="J4" s="189">
        <f t="shared" si="0"/>
        <v>0.20839080790870793</v>
      </c>
      <c r="K4" s="232">
        <f t="shared" si="0"/>
        <v>-0.45543065125337412</v>
      </c>
    </row>
    <row r="5" spans="1:11">
      <c r="A5" s="231">
        <v>4</v>
      </c>
      <c r="B5" s="77">
        <f t="shared" si="1"/>
        <v>-0.11696706518527923</v>
      </c>
      <c r="C5" s="77">
        <f t="shared" si="0"/>
        <v>0.59824023176835961</v>
      </c>
      <c r="D5" s="77">
        <f t="shared" si="0"/>
        <v>4.7884847101194603E-2</v>
      </c>
      <c r="E5" s="77">
        <f t="shared" si="0"/>
        <v>-0.58803468633076827</v>
      </c>
      <c r="F5" s="77">
        <f>SIN(F4)*COS(E5)</f>
        <v>-0.31428340608527011</v>
      </c>
      <c r="G5" s="77">
        <f t="shared" si="0"/>
        <v>-0.16224334290318029</v>
      </c>
      <c r="H5" s="77">
        <f t="shared" si="0"/>
        <v>0.51325377714415821</v>
      </c>
      <c r="I5" s="77">
        <f t="shared" si="0"/>
        <v>0.3997969880974655</v>
      </c>
      <c r="J5" s="189">
        <f t="shared" si="0"/>
        <v>0.19057078406363734</v>
      </c>
      <c r="K5" s="232">
        <f t="shared" si="0"/>
        <v>-0.43188620405003192</v>
      </c>
    </row>
    <row r="6" spans="1:11">
      <c r="A6" s="231">
        <v>5</v>
      </c>
      <c r="B6" s="77">
        <f t="shared" si="1"/>
        <v>-3.3103529492622318E-2</v>
      </c>
      <c r="C6" s="77">
        <f t="shared" si="0"/>
        <v>0.56288064498157653</v>
      </c>
      <c r="D6" s="77">
        <f t="shared" si="0"/>
        <v>4.0481767152996347E-2</v>
      </c>
      <c r="E6" s="77">
        <f t="shared" si="0"/>
        <v>-0.55427241664293059</v>
      </c>
      <c r="F6" s="77">
        <f t="shared" si="0"/>
        <v>-0.26285247224745178</v>
      </c>
      <c r="G6" s="77">
        <f t="shared" si="0"/>
        <v>-0.15598429342049414</v>
      </c>
      <c r="H6" s="77">
        <f t="shared" si="0"/>
        <v>0.48505301587752619</v>
      </c>
      <c r="I6" s="77">
        <f t="shared" si="0"/>
        <v>0.34433360203145841</v>
      </c>
      <c r="J6" s="189">
        <f t="shared" si="0"/>
        <v>0.17830057605724145</v>
      </c>
      <c r="K6" s="232">
        <f t="shared" si="0"/>
        <v>-0.41194853248125329</v>
      </c>
    </row>
    <row r="7" spans="1:11">
      <c r="A7" s="233">
        <v>6</v>
      </c>
      <c r="B7" s="189">
        <f t="shared" si="1"/>
        <v>-3.1779220483689197E-2</v>
      </c>
      <c r="C7" s="189">
        <f t="shared" si="0"/>
        <v>0.53335519569680157</v>
      </c>
      <c r="D7" s="189">
        <f t="shared" si="0"/>
        <v>3.4849574523733419E-2</v>
      </c>
      <c r="E7" s="189">
        <f t="shared" si="0"/>
        <v>-0.5260052108678982</v>
      </c>
      <c r="F7" s="189">
        <f t="shared" si="0"/>
        <v>-0.22471137527292792</v>
      </c>
      <c r="G7" s="189">
        <f t="shared" si="0"/>
        <v>-0.15144671613797503</v>
      </c>
      <c r="H7" s="189">
        <f t="shared" si="0"/>
        <v>0.46091843235994528</v>
      </c>
      <c r="I7" s="189">
        <f t="shared" si="0"/>
        <v>0.30234220107919418</v>
      </c>
      <c r="J7" s="77">
        <f t="shared" si="0"/>
        <v>0.16931272065317807</v>
      </c>
      <c r="K7" s="234">
        <f t="shared" si="0"/>
        <v>-0.39467027681518607</v>
      </c>
    </row>
    <row r="8" spans="1:11">
      <c r="A8" s="231">
        <v>7</v>
      </c>
      <c r="B8" s="77">
        <f t="shared" si="1"/>
        <v>-2.3954393489870784E-2</v>
      </c>
      <c r="C8" s="77">
        <f t="shared" si="0"/>
        <v>0.50827951330428944</v>
      </c>
      <c r="D8" s="77">
        <f t="shared" si="0"/>
        <v>3.0437838010775667E-2</v>
      </c>
      <c r="E8" s="77">
        <f t="shared" si="0"/>
        <v>-0.50185002207518392</v>
      </c>
      <c r="F8" s="77">
        <f t="shared" si="0"/>
        <v>-0.1953493684475979</v>
      </c>
      <c r="G8" s="77">
        <f t="shared" si="0"/>
        <v>-0.14799891579807231</v>
      </c>
      <c r="H8" s="77">
        <f t="shared" si="0"/>
        <v>0.43990870856375336</v>
      </c>
      <c r="I8" s="77">
        <f t="shared" si="0"/>
        <v>0.26940770371268369</v>
      </c>
      <c r="J8" s="189">
        <f t="shared" si="0"/>
        <v>0.16242674688214695</v>
      </c>
      <c r="K8" s="232">
        <f t="shared" si="0"/>
        <v>-0.37944289964655797</v>
      </c>
    </row>
    <row r="9" spans="1:11">
      <c r="A9" s="231">
        <v>8</v>
      </c>
      <c r="B9" s="77">
        <f t="shared" si="1"/>
        <v>3.4850317475926492E-3</v>
      </c>
      <c r="C9" s="77">
        <f t="shared" si="0"/>
        <v>0.48667202434978435</v>
      </c>
      <c r="D9" s="77">
        <f t="shared" si="0"/>
        <v>2.6899674475594857E-2</v>
      </c>
      <c r="E9" s="77">
        <f t="shared" si="0"/>
        <v>-0.48087423339345586</v>
      </c>
      <c r="F9" s="77">
        <f t="shared" si="0"/>
        <v>-0.17209550892353573</v>
      </c>
      <c r="G9" s="77">
        <f t="shared" si="0"/>
        <v>-0.14528096462075235</v>
      </c>
      <c r="H9" s="77">
        <f t="shared" si="0"/>
        <v>0.4213705799085482</v>
      </c>
      <c r="I9" s="77">
        <f t="shared" si="0"/>
        <v>0.24287927948190582</v>
      </c>
      <c r="J9" s="189">
        <f t="shared" si="0"/>
        <v>0.1569671202210797</v>
      </c>
      <c r="K9" s="232">
        <f t="shared" si="0"/>
        <v>-0.36584929334289246</v>
      </c>
    </row>
    <row r="10" spans="1:11">
      <c r="A10" s="231">
        <v>9</v>
      </c>
      <c r="B10" s="77">
        <f t="shared" si="1"/>
        <v>-3.1753114612555994E-3</v>
      </c>
      <c r="C10" s="77">
        <f t="shared" si="0"/>
        <v>0.46768454738617216</v>
      </c>
      <c r="D10" s="77">
        <f t="shared" si="0"/>
        <v>2.4008144800164961E-2</v>
      </c>
      <c r="E10" s="77">
        <f t="shared" si="0"/>
        <v>-0.46242113984986905</v>
      </c>
      <c r="F10" s="77">
        <f t="shared" si="0"/>
        <v>-0.15326203445390274</v>
      </c>
      <c r="G10" s="77">
        <f t="shared" si="0"/>
        <v>-0.14307349111399634</v>
      </c>
      <c r="H10" s="77">
        <f t="shared" si="0"/>
        <v>0.40483242929941188</v>
      </c>
      <c r="I10" s="77">
        <f t="shared" si="0"/>
        <v>0.22105852350278196</v>
      </c>
      <c r="J10" s="189">
        <f t="shared" si="0"/>
        <v>0.15251934932435873</v>
      </c>
      <c r="K10" s="232">
        <f t="shared" si="0"/>
        <v>-0.35358964018775074</v>
      </c>
    </row>
    <row r="11" spans="1:11" ht="15" thickBot="1">
      <c r="A11" s="235">
        <v>10</v>
      </c>
      <c r="B11" s="236">
        <f t="shared" si="1"/>
        <v>2.6643089658895799E-3</v>
      </c>
      <c r="C11" s="236">
        <f t="shared" si="0"/>
        <v>0.45081908898269613</v>
      </c>
      <c r="D11" s="236">
        <f t="shared" si="0"/>
        <v>2.1607427793235132E-2</v>
      </c>
      <c r="E11" s="236">
        <f t="shared" si="0"/>
        <v>-0.44601213452266109</v>
      </c>
      <c r="F11" s="236">
        <f t="shared" si="0"/>
        <v>-0.13772843176098612</v>
      </c>
      <c r="G11" s="236">
        <f t="shared" si="0"/>
        <v>-0.141235642932073</v>
      </c>
      <c r="H11" s="236">
        <f t="shared" si="0"/>
        <v>0.38994295606684359</v>
      </c>
      <c r="I11" s="236">
        <f t="shared" si="0"/>
        <v>0.20280263783734326</v>
      </c>
      <c r="J11" s="237">
        <f t="shared" si="0"/>
        <v>0.14881507780315456</v>
      </c>
      <c r="K11" s="238">
        <f t="shared" si="0"/>
        <v>-0.34244046326332678</v>
      </c>
    </row>
    <row r="12" spans="1:11">
      <c r="A12" s="239"/>
      <c r="B12" s="77"/>
      <c r="C12" s="77"/>
      <c r="D12" s="77"/>
      <c r="E12" s="77"/>
    </row>
    <row r="13" spans="1:11">
      <c r="A13" s="239"/>
      <c r="B13" s="77"/>
      <c r="C13" s="77"/>
      <c r="D13" s="77"/>
      <c r="E13" s="77"/>
    </row>
    <row r="17" spans="1:9" ht="15" thickBot="1"/>
    <row r="18" spans="1:9" ht="15" thickBot="1">
      <c r="A18" s="299" t="s">
        <v>1199</v>
      </c>
      <c r="B18" s="300"/>
      <c r="C18" s="300"/>
      <c r="D18" s="300"/>
      <c r="E18" s="300"/>
      <c r="F18" s="300"/>
      <c r="G18" s="300"/>
      <c r="H18" s="300"/>
      <c r="I18" s="301"/>
    </row>
    <row r="19" spans="1:9" ht="15" thickBot="1">
      <c r="A19" s="227"/>
      <c r="B19" s="228">
        <v>1</v>
      </c>
      <c r="C19" s="228">
        <v>2</v>
      </c>
      <c r="D19" s="228">
        <v>3</v>
      </c>
      <c r="E19" s="228">
        <v>4</v>
      </c>
      <c r="F19" s="228">
        <v>5</v>
      </c>
      <c r="G19" s="228">
        <v>6</v>
      </c>
      <c r="H19" s="228">
        <v>7</v>
      </c>
      <c r="I19" s="230">
        <v>8</v>
      </c>
    </row>
    <row r="20" spans="1:9">
      <c r="A20" s="231">
        <v>1</v>
      </c>
      <c r="B20" s="77">
        <v>300</v>
      </c>
      <c r="C20" s="77">
        <v>230</v>
      </c>
      <c r="D20" s="77">
        <v>190</v>
      </c>
      <c r="E20" s="77">
        <v>150</v>
      </c>
      <c r="F20" s="77">
        <v>160</v>
      </c>
      <c r="G20" s="77">
        <v>15</v>
      </c>
      <c r="H20" s="77">
        <v>150</v>
      </c>
      <c r="I20" s="232">
        <v>150</v>
      </c>
    </row>
    <row r="21" spans="1:9">
      <c r="A21" s="231">
        <v>2</v>
      </c>
      <c r="B21" s="77">
        <v>400</v>
      </c>
      <c r="C21" s="77">
        <v>310</v>
      </c>
      <c r="D21" s="77">
        <v>200</v>
      </c>
      <c r="E21" s="77">
        <v>160</v>
      </c>
      <c r="F21" s="77">
        <v>200</v>
      </c>
      <c r="G21" s="77">
        <v>200</v>
      </c>
      <c r="H21" s="77">
        <v>190</v>
      </c>
      <c r="I21" s="232">
        <v>170</v>
      </c>
    </row>
    <row r="22" spans="1:9">
      <c r="A22" s="231">
        <v>3</v>
      </c>
      <c r="B22" s="77">
        <v>430</v>
      </c>
      <c r="C22" s="77">
        <v>410</v>
      </c>
      <c r="D22" s="77">
        <v>250</v>
      </c>
      <c r="E22" s="77">
        <v>220</v>
      </c>
      <c r="F22" s="77">
        <v>250</v>
      </c>
      <c r="G22" s="77">
        <v>340</v>
      </c>
      <c r="H22" s="77">
        <v>540</v>
      </c>
      <c r="I22" s="232">
        <v>450</v>
      </c>
    </row>
    <row r="23" spans="1:9">
      <c r="A23" s="231">
        <v>4</v>
      </c>
      <c r="B23" s="77">
        <v>400</v>
      </c>
      <c r="C23" s="77">
        <v>340</v>
      </c>
      <c r="D23" s="77">
        <v>340</v>
      </c>
      <c r="E23" s="77">
        <v>400</v>
      </c>
      <c r="F23" s="77">
        <v>510</v>
      </c>
      <c r="G23" s="77">
        <v>520</v>
      </c>
      <c r="H23" s="77">
        <v>480</v>
      </c>
      <c r="I23" s="232">
        <v>430</v>
      </c>
    </row>
    <row r="24" spans="1:9" ht="15" thickBot="1">
      <c r="A24" s="235">
        <v>5</v>
      </c>
      <c r="B24" s="236">
        <v>380</v>
      </c>
      <c r="C24" s="236">
        <v>390</v>
      </c>
      <c r="D24" s="236">
        <v>340</v>
      </c>
      <c r="E24" s="236">
        <v>520</v>
      </c>
      <c r="F24" s="236">
        <v>570</v>
      </c>
      <c r="G24" s="236">
        <v>410</v>
      </c>
      <c r="H24" s="236">
        <v>430</v>
      </c>
      <c r="I24" s="238">
        <v>200</v>
      </c>
    </row>
  </sheetData>
  <mergeCells count="1">
    <mergeCell ref="A18:I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0.39997558519241921"/>
  </sheetPr>
  <dimension ref="A4:G89"/>
  <sheetViews>
    <sheetView showGridLines="0" workbookViewId="0">
      <selection activeCell="H22" sqref="H22"/>
    </sheetView>
  </sheetViews>
  <sheetFormatPr defaultColWidth="22.88671875" defaultRowHeight="14.4"/>
  <cols>
    <col min="1" max="1" width="8.109375" style="1" customWidth="1"/>
    <col min="2" max="2" width="19.5546875" style="1" customWidth="1"/>
    <col min="3" max="5" width="10.109375" style="1" bestFit="1" customWidth="1"/>
    <col min="6" max="6" width="11.109375" style="1" bestFit="1" customWidth="1"/>
    <col min="7" max="7" width="22.88671875" style="1"/>
    <col min="8" max="8" width="13.109375" style="1" customWidth="1"/>
    <col min="9" max="16384" width="22.88671875" style="1"/>
  </cols>
  <sheetData>
    <row r="4" spans="2:6" ht="15.6">
      <c r="B4" s="44" t="s">
        <v>55</v>
      </c>
    </row>
    <row r="5" spans="2:6">
      <c r="B5" s="45"/>
      <c r="C5" s="45" t="s">
        <v>38</v>
      </c>
      <c r="D5" s="45" t="s">
        <v>39</v>
      </c>
      <c r="E5" s="45" t="s">
        <v>40</v>
      </c>
    </row>
    <row r="6" spans="2:6">
      <c r="B6" s="46" t="s">
        <v>30</v>
      </c>
      <c r="C6" s="54">
        <v>117943.60578700402</v>
      </c>
      <c r="D6" s="54">
        <v>380439.21576375351</v>
      </c>
      <c r="E6" s="54">
        <v>462846.08073880128</v>
      </c>
      <c r="F6" s="51"/>
    </row>
    <row r="7" spans="2:6">
      <c r="B7" s="46" t="s">
        <v>31</v>
      </c>
      <c r="C7" s="54">
        <v>24304.53443570757</v>
      </c>
      <c r="D7" s="54">
        <v>802648.42567966401</v>
      </c>
      <c r="E7" s="54">
        <v>327504.5375963985</v>
      </c>
      <c r="F7" s="52"/>
    </row>
    <row r="8" spans="2:6">
      <c r="B8" s="46" t="s">
        <v>32</v>
      </c>
      <c r="C8" s="54">
        <v>313415.70027856267</v>
      </c>
      <c r="D8" s="54">
        <v>779825.60647898749</v>
      </c>
      <c r="E8" s="54">
        <v>904132.33973732626</v>
      </c>
      <c r="F8" s="52"/>
    </row>
    <row r="9" spans="2:6">
      <c r="B9" s="46" t="s">
        <v>33</v>
      </c>
      <c r="C9" s="54">
        <v>397459.21065891429</v>
      </c>
      <c r="D9" s="54">
        <v>466308.9009030523</v>
      </c>
      <c r="E9" s="54">
        <v>831589.07524858019</v>
      </c>
      <c r="F9" s="52"/>
    </row>
    <row r="10" spans="2:6">
      <c r="B10" s="46" t="s">
        <v>34</v>
      </c>
      <c r="C10" s="54">
        <v>839626.35878236778</v>
      </c>
      <c r="D10" s="54">
        <v>117786.13518216119</v>
      </c>
      <c r="E10" s="54">
        <v>800466.20991392748</v>
      </c>
      <c r="F10" s="52"/>
    </row>
    <row r="11" spans="2:6">
      <c r="B11" s="46" t="s">
        <v>35</v>
      </c>
      <c r="C11" s="54">
        <v>622572.23449242779</v>
      </c>
      <c r="D11" s="54">
        <v>976698.81478578469</v>
      </c>
      <c r="E11" s="54">
        <v>807868.28671820567</v>
      </c>
      <c r="F11" s="52"/>
    </row>
    <row r="12" spans="2:6">
      <c r="B12" s="46" t="s">
        <v>36</v>
      </c>
      <c r="C12" s="54">
        <v>474499.15037473734</v>
      </c>
      <c r="D12" s="54">
        <v>78914.154736285273</v>
      </c>
      <c r="E12" s="54">
        <v>876094.8015246077</v>
      </c>
      <c r="F12" s="52"/>
    </row>
    <row r="13" spans="2:6">
      <c r="B13" s="46" t="s">
        <v>37</v>
      </c>
      <c r="C13" s="54">
        <v>840582.68213645346</v>
      </c>
      <c r="D13" s="54">
        <v>101804.602845748</v>
      </c>
      <c r="E13" s="54">
        <v>615611.24312289013</v>
      </c>
      <c r="F13" s="52"/>
    </row>
    <row r="14" spans="2:6">
      <c r="B14" s="1" t="s">
        <v>41</v>
      </c>
      <c r="C14" s="49"/>
      <c r="D14" s="50"/>
      <c r="E14" s="50"/>
      <c r="F14" s="53"/>
    </row>
    <row r="36" spans="1:2" ht="15.6">
      <c r="B36" s="47" t="s">
        <v>42</v>
      </c>
    </row>
    <row r="37" spans="1:2">
      <c r="B37" s="55">
        <v>-1890</v>
      </c>
    </row>
    <row r="38" spans="1:2">
      <c r="B38" s="55">
        <v>-525</v>
      </c>
    </row>
    <row r="39" spans="1:2">
      <c r="B39" s="55">
        <v>1982</v>
      </c>
    </row>
    <row r="40" spans="1:2">
      <c r="B40" s="55">
        <v>2744</v>
      </c>
    </row>
    <row r="41" spans="1:2">
      <c r="B41" s="55">
        <v>526</v>
      </c>
    </row>
    <row r="42" spans="1:2">
      <c r="B42" s="55">
        <v>7419</v>
      </c>
    </row>
    <row r="47" spans="1:2" ht="15.6">
      <c r="B47" s="44" t="s">
        <v>26</v>
      </c>
    </row>
    <row r="48" spans="1:2">
      <c r="A48" s="1" t="s">
        <v>43</v>
      </c>
      <c r="B48" s="56">
        <v>0.47</v>
      </c>
    </row>
    <row r="49" spans="1:7">
      <c r="A49" s="1" t="s">
        <v>44</v>
      </c>
      <c r="B49" s="56">
        <v>0.5</v>
      </c>
    </row>
    <row r="50" spans="1:7">
      <c r="A50" s="1" t="s">
        <v>45</v>
      </c>
      <c r="B50" s="56">
        <v>-0.23</v>
      </c>
    </row>
    <row r="51" spans="1:7">
      <c r="A51" s="1" t="s">
        <v>46</v>
      </c>
      <c r="B51" s="56">
        <v>-0.43</v>
      </c>
    </row>
    <row r="56" spans="1:7" ht="15.6">
      <c r="B56" s="44" t="s">
        <v>47</v>
      </c>
    </row>
    <row r="57" spans="1:7">
      <c r="C57" s="48" t="s">
        <v>27</v>
      </c>
      <c r="D57" s="48" t="s">
        <v>28</v>
      </c>
      <c r="E57" s="48" t="s">
        <v>29</v>
      </c>
    </row>
    <row r="58" spans="1:7">
      <c r="B58" s="1" t="s">
        <v>48</v>
      </c>
      <c r="C58" s="57">
        <v>37000</v>
      </c>
      <c r="D58" s="57">
        <v>64000</v>
      </c>
      <c r="E58" s="57">
        <v>24000</v>
      </c>
    </row>
    <row r="59" spans="1:7">
      <c r="B59" s="1" t="s">
        <v>49</v>
      </c>
      <c r="C59" s="57">
        <v>18000</v>
      </c>
      <c r="D59" s="57">
        <v>29000</v>
      </c>
      <c r="E59" s="57">
        <v>58000</v>
      </c>
    </row>
    <row r="60" spans="1:7">
      <c r="B60" s="1" t="s">
        <v>50</v>
      </c>
      <c r="C60" s="58">
        <v>0</v>
      </c>
      <c r="D60" s="57">
        <v>77000</v>
      </c>
      <c r="E60" s="57">
        <v>88000</v>
      </c>
    </row>
    <row r="61" spans="1:7">
      <c r="B61" s="1" t="s">
        <v>51</v>
      </c>
      <c r="C61" s="57">
        <v>16000</v>
      </c>
      <c r="D61" s="57">
        <v>12000</v>
      </c>
      <c r="E61" s="58">
        <v>0</v>
      </c>
      <c r="G61" s="1" t="s">
        <v>48</v>
      </c>
    </row>
    <row r="62" spans="1:7">
      <c r="B62" s="1" t="s">
        <v>52</v>
      </c>
      <c r="C62" s="57">
        <v>65000</v>
      </c>
      <c r="D62" s="57">
        <v>88000</v>
      </c>
      <c r="E62" s="57">
        <v>16000</v>
      </c>
      <c r="G62" s="1" t="s">
        <v>49</v>
      </c>
    </row>
    <row r="63" spans="1:7">
      <c r="G63" s="1" t="s">
        <v>50</v>
      </c>
    </row>
    <row r="64" spans="1:7">
      <c r="G64" s="1" t="s">
        <v>51</v>
      </c>
    </row>
    <row r="65" spans="2:7">
      <c r="G65" s="1" t="s">
        <v>52</v>
      </c>
    </row>
    <row r="70" spans="2:7" ht="15.6">
      <c r="B70" s="44" t="s">
        <v>53</v>
      </c>
    </row>
    <row r="71" spans="2:7">
      <c r="B71" s="55">
        <v>733</v>
      </c>
    </row>
    <row r="72" spans="2:7">
      <c r="B72" s="55">
        <v>309</v>
      </c>
    </row>
    <row r="73" spans="2:7">
      <c r="B73" s="55">
        <v>281</v>
      </c>
    </row>
    <row r="74" spans="2:7">
      <c r="B74" s="55">
        <v>790</v>
      </c>
    </row>
    <row r="75" spans="2:7">
      <c r="B75" s="55">
        <v>709</v>
      </c>
    </row>
    <row r="76" spans="2:7">
      <c r="B76" s="55">
        <v>500</v>
      </c>
    </row>
    <row r="77" spans="2:7">
      <c r="B77" s="55">
        <v>624</v>
      </c>
    </row>
    <row r="78" spans="2:7">
      <c r="B78" s="55">
        <v>341</v>
      </c>
    </row>
    <row r="82" spans="2:2" ht="15.6">
      <c r="B82" s="44" t="s">
        <v>54</v>
      </c>
    </row>
    <row r="83" spans="2:2">
      <c r="B83" s="59">
        <v>41275</v>
      </c>
    </row>
    <row r="84" spans="2:2">
      <c r="B84" s="59">
        <v>41275</v>
      </c>
    </row>
    <row r="85" spans="2:2">
      <c r="B85" s="59">
        <v>41306</v>
      </c>
    </row>
    <row r="86" spans="2:2">
      <c r="B86" s="59">
        <v>41334</v>
      </c>
    </row>
    <row r="87" spans="2:2">
      <c r="B87" s="59">
        <v>41365</v>
      </c>
    </row>
    <row r="88" spans="2:2">
      <c r="B88" s="59">
        <v>41305.819435185185</v>
      </c>
    </row>
    <row r="89" spans="2:2">
      <c r="B89" s="59">
        <v>41305.821446759262</v>
      </c>
    </row>
  </sheetData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8F9A-98C2-4F2C-8E6C-9BD2010EB405}">
  <sheetPr>
    <tabColor rgb="FFFFC000"/>
  </sheetPr>
  <dimension ref="A2:F27"/>
  <sheetViews>
    <sheetView showGridLines="0" workbookViewId="0">
      <selection activeCell="F17" sqref="F17"/>
    </sheetView>
  </sheetViews>
  <sheetFormatPr defaultRowHeight="14.4"/>
  <cols>
    <col min="1" max="1" width="11" bestFit="1" customWidth="1"/>
    <col min="2" max="5" width="8.88671875" style="77"/>
    <col min="6" max="6" width="10.88671875" style="77" bestFit="1" customWidth="1"/>
    <col min="17" max="17" width="11.88671875" bestFit="1" customWidth="1"/>
    <col min="18" max="18" width="5.88671875" bestFit="1" customWidth="1"/>
    <col min="19" max="19" width="12.6640625" bestFit="1" customWidth="1"/>
    <col min="20" max="20" width="11.33203125" bestFit="1" customWidth="1"/>
    <col min="21" max="21" width="4.33203125" bestFit="1" customWidth="1"/>
  </cols>
  <sheetData>
    <row r="2" spans="1:6">
      <c r="A2" s="183" t="s">
        <v>1217</v>
      </c>
      <c r="B2" s="188" t="s">
        <v>1207</v>
      </c>
      <c r="C2" s="188" t="s">
        <v>1208</v>
      </c>
      <c r="D2" s="188" t="s">
        <v>1209</v>
      </c>
      <c r="E2" s="188" t="s">
        <v>1210</v>
      </c>
      <c r="F2" s="188" t="s">
        <v>1211</v>
      </c>
    </row>
    <row r="3" spans="1:6">
      <c r="A3" s="183" t="s">
        <v>1212</v>
      </c>
      <c r="B3" s="124">
        <v>3</v>
      </c>
      <c r="C3" s="124">
        <v>5</v>
      </c>
      <c r="D3" s="124">
        <v>1</v>
      </c>
      <c r="E3" s="124">
        <v>4</v>
      </c>
      <c r="F3" s="124">
        <v>5</v>
      </c>
    </row>
    <row r="4" spans="1:6">
      <c r="A4" s="183" t="s">
        <v>1213</v>
      </c>
      <c r="B4" s="124">
        <v>3</v>
      </c>
      <c r="C4" s="124">
        <v>5</v>
      </c>
      <c r="D4" s="124">
        <v>1</v>
      </c>
      <c r="E4" s="124">
        <v>2</v>
      </c>
      <c r="F4" s="124">
        <v>3</v>
      </c>
    </row>
    <row r="5" spans="1:6">
      <c r="A5" s="183" t="s">
        <v>1214</v>
      </c>
      <c r="B5" s="124">
        <v>4</v>
      </c>
      <c r="C5" s="124">
        <v>3</v>
      </c>
      <c r="D5" s="124">
        <v>2</v>
      </c>
      <c r="E5" s="124">
        <v>4</v>
      </c>
      <c r="F5" s="124">
        <v>5</v>
      </c>
    </row>
    <row r="6" spans="1:6">
      <c r="A6" s="183" t="s">
        <v>1215</v>
      </c>
      <c r="B6" s="124">
        <v>2</v>
      </c>
      <c r="C6" s="124">
        <v>4</v>
      </c>
      <c r="D6" s="124">
        <v>1</v>
      </c>
      <c r="E6" s="124">
        <v>4</v>
      </c>
      <c r="F6" s="124">
        <v>2</v>
      </c>
    </row>
    <row r="7" spans="1:6">
      <c r="A7" s="183" t="s">
        <v>1216</v>
      </c>
      <c r="B7" s="124">
        <v>3</v>
      </c>
      <c r="C7" s="124">
        <v>5</v>
      </c>
      <c r="D7" s="124">
        <v>4</v>
      </c>
      <c r="E7" s="124">
        <v>3</v>
      </c>
      <c r="F7" s="124">
        <v>3</v>
      </c>
    </row>
    <row r="25" spans="1:6">
      <c r="A25" s="240" t="s">
        <v>1204</v>
      </c>
      <c r="B25" s="241">
        <f>AVERAGE(B3:B7)</f>
        <v>3</v>
      </c>
      <c r="C25" s="241">
        <f>AVERAGE(C3:C7)</f>
        <v>4.4000000000000004</v>
      </c>
      <c r="D25" s="241">
        <f>AVERAGE(D3:D7)</f>
        <v>1.8</v>
      </c>
      <c r="E25" s="241">
        <f>AVERAGE(E3:E7)</f>
        <v>3.4</v>
      </c>
      <c r="F25" s="241">
        <f>AVERAGE(F3:F7)</f>
        <v>3.6</v>
      </c>
    </row>
    <row r="26" spans="1:6">
      <c r="A26" s="240" t="s">
        <v>1205</v>
      </c>
      <c r="B26" s="241">
        <v>4.5</v>
      </c>
      <c r="C26" s="241">
        <v>4.5</v>
      </c>
      <c r="D26" s="241">
        <v>4.5</v>
      </c>
      <c r="E26" s="241">
        <v>4.5</v>
      </c>
      <c r="F26" s="241">
        <v>4.5</v>
      </c>
    </row>
    <row r="27" spans="1:6">
      <c r="A27" s="240" t="s">
        <v>1206</v>
      </c>
      <c r="B27" s="241">
        <v>1.5</v>
      </c>
      <c r="C27" s="241">
        <v>1.5</v>
      </c>
      <c r="D27" s="241">
        <v>1.5</v>
      </c>
      <c r="E27" s="241">
        <v>1.5</v>
      </c>
      <c r="F27" s="241">
        <v>1.5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5F59E-47D0-4569-9D7F-D30C1B2A31F2}">
  <sheetPr>
    <tabColor rgb="FFFFC000"/>
  </sheetPr>
  <dimension ref="A2:K52"/>
  <sheetViews>
    <sheetView showGridLines="0" topLeftCell="F24" zoomScale="80" zoomScaleNormal="80" workbookViewId="0">
      <selection activeCell="R26" sqref="R26"/>
    </sheetView>
  </sheetViews>
  <sheetFormatPr defaultRowHeight="14.4"/>
  <cols>
    <col min="1" max="1" width="11" bestFit="1" customWidth="1"/>
    <col min="2" max="2" width="12.88671875" bestFit="1" customWidth="1"/>
    <col min="3" max="3" width="14.77734375" bestFit="1" customWidth="1"/>
    <col min="5" max="5" width="16.109375" bestFit="1" customWidth="1"/>
    <col min="6" max="6" width="12" bestFit="1" customWidth="1"/>
    <col min="7" max="7" width="11.21875" bestFit="1" customWidth="1"/>
    <col min="8" max="8" width="12.5546875" bestFit="1" customWidth="1"/>
    <col min="9" max="9" width="12" bestFit="1" customWidth="1"/>
    <col min="10" max="10" width="12.5546875" bestFit="1" customWidth="1"/>
    <col min="11" max="11" width="12.5546875" customWidth="1"/>
    <col min="13" max="13" width="11" bestFit="1" customWidth="1"/>
    <col min="14" max="14" width="7.44140625" bestFit="1" customWidth="1"/>
    <col min="15" max="15" width="12.44140625" bestFit="1" customWidth="1"/>
  </cols>
  <sheetData>
    <row r="2" spans="1:11">
      <c r="A2" s="242" t="s">
        <v>1218</v>
      </c>
      <c r="B2" s="242" t="s">
        <v>1219</v>
      </c>
      <c r="C2" s="242" t="s">
        <v>1207</v>
      </c>
      <c r="E2" s="251" t="s">
        <v>1218</v>
      </c>
      <c r="F2" s="251" t="s">
        <v>1219</v>
      </c>
      <c r="G2" t="s">
        <v>1225</v>
      </c>
      <c r="I2" s="122" t="s">
        <v>1200</v>
      </c>
      <c r="J2" s="122" t="s">
        <v>1201</v>
      </c>
      <c r="K2" s="122" t="s">
        <v>218</v>
      </c>
    </row>
    <row r="3" spans="1:11">
      <c r="A3" s="243" t="s">
        <v>292</v>
      </c>
      <c r="B3" s="243" t="s">
        <v>1220</v>
      </c>
      <c r="C3" s="250">
        <v>4200000</v>
      </c>
      <c r="E3" t="s">
        <v>249</v>
      </c>
      <c r="F3" t="s">
        <v>1222</v>
      </c>
      <c r="G3" s="245">
        <v>2400000</v>
      </c>
      <c r="I3" s="124" t="s">
        <v>249</v>
      </c>
      <c r="J3" s="124" t="s">
        <v>1222</v>
      </c>
      <c r="K3" s="244">
        <v>2400000</v>
      </c>
    </row>
    <row r="4" spans="1:11">
      <c r="A4" s="243" t="s">
        <v>249</v>
      </c>
      <c r="B4" s="243" t="s">
        <v>1221</v>
      </c>
      <c r="C4" s="250">
        <v>1900000</v>
      </c>
      <c r="F4" t="s">
        <v>1221</v>
      </c>
      <c r="G4" s="245">
        <v>3800000</v>
      </c>
      <c r="I4" s="124"/>
      <c r="J4" s="124" t="s">
        <v>1221</v>
      </c>
      <c r="K4" s="244">
        <v>3800000</v>
      </c>
    </row>
    <row r="5" spans="1:11">
      <c r="A5" s="243" t="s">
        <v>286</v>
      </c>
      <c r="B5" s="243" t="s">
        <v>1221</v>
      </c>
      <c r="C5" s="250">
        <v>1300000</v>
      </c>
      <c r="E5" t="s">
        <v>286</v>
      </c>
      <c r="F5" t="s">
        <v>1223</v>
      </c>
      <c r="G5" s="245">
        <v>1540000</v>
      </c>
      <c r="I5" s="124" t="s">
        <v>286</v>
      </c>
      <c r="J5" s="124" t="s">
        <v>1223</v>
      </c>
      <c r="K5" s="244">
        <v>1540000</v>
      </c>
    </row>
    <row r="6" spans="1:11">
      <c r="A6" s="243" t="s">
        <v>289</v>
      </c>
      <c r="B6" s="243" t="s">
        <v>1221</v>
      </c>
      <c r="C6" s="250">
        <v>1400000</v>
      </c>
      <c r="F6" t="s">
        <v>1222</v>
      </c>
      <c r="G6" s="245">
        <v>3650000</v>
      </c>
      <c r="I6" s="124"/>
      <c r="J6" s="124" t="s">
        <v>1222</v>
      </c>
      <c r="K6" s="244">
        <v>3650000</v>
      </c>
    </row>
    <row r="7" spans="1:11">
      <c r="A7" s="243" t="s">
        <v>303</v>
      </c>
      <c r="B7" s="243" t="s">
        <v>1223</v>
      </c>
      <c r="C7" s="250">
        <v>2300000</v>
      </c>
      <c r="F7" t="s">
        <v>1220</v>
      </c>
      <c r="G7" s="245">
        <v>9716000</v>
      </c>
      <c r="I7" s="124"/>
      <c r="J7" s="124" t="s">
        <v>1220</v>
      </c>
      <c r="K7" s="244">
        <v>9716000</v>
      </c>
    </row>
    <row r="8" spans="1:11">
      <c r="A8" s="243" t="s">
        <v>308</v>
      </c>
      <c r="B8" s="243" t="s">
        <v>1220</v>
      </c>
      <c r="C8" s="250">
        <v>2000000</v>
      </c>
      <c r="F8" t="s">
        <v>1221</v>
      </c>
      <c r="G8" s="245">
        <v>11020000</v>
      </c>
      <c r="I8" s="124"/>
      <c r="J8" s="124" t="s">
        <v>1221</v>
      </c>
      <c r="K8" s="244">
        <v>11020000</v>
      </c>
    </row>
    <row r="9" spans="1:11">
      <c r="A9" s="243" t="s">
        <v>286</v>
      </c>
      <c r="B9" s="243" t="s">
        <v>1222</v>
      </c>
      <c r="C9" s="250">
        <v>2300000</v>
      </c>
      <c r="F9" t="s">
        <v>1224</v>
      </c>
      <c r="G9" s="245">
        <v>1995000</v>
      </c>
      <c r="I9" s="124"/>
      <c r="J9" s="124" t="s">
        <v>1224</v>
      </c>
      <c r="K9" s="244">
        <v>1995000</v>
      </c>
    </row>
    <row r="10" spans="1:11">
      <c r="A10" s="243" t="s">
        <v>286</v>
      </c>
      <c r="B10" s="243" t="s">
        <v>1220</v>
      </c>
      <c r="C10" s="250">
        <v>1440000</v>
      </c>
      <c r="E10" t="s">
        <v>303</v>
      </c>
      <c r="F10" t="s">
        <v>1223</v>
      </c>
      <c r="G10" s="245">
        <v>4080000</v>
      </c>
      <c r="I10" s="124" t="s">
        <v>303</v>
      </c>
      <c r="J10" s="124" t="s">
        <v>1223</v>
      </c>
      <c r="K10" s="244">
        <v>4080000</v>
      </c>
    </row>
    <row r="11" spans="1:11">
      <c r="A11" s="243" t="s">
        <v>286</v>
      </c>
      <c r="B11" s="243" t="s">
        <v>1223</v>
      </c>
      <c r="C11" s="250">
        <v>1540000</v>
      </c>
      <c r="F11" t="s">
        <v>1222</v>
      </c>
      <c r="G11" s="245">
        <v>2200000</v>
      </c>
      <c r="I11" s="124"/>
      <c r="J11" s="124" t="s">
        <v>1222</v>
      </c>
      <c r="K11" s="244">
        <v>2200000</v>
      </c>
    </row>
    <row r="12" spans="1:11">
      <c r="A12" s="243" t="s">
        <v>286</v>
      </c>
      <c r="B12" s="243" t="s">
        <v>1221</v>
      </c>
      <c r="C12" s="250">
        <v>2100000</v>
      </c>
      <c r="F12" t="s">
        <v>1224</v>
      </c>
      <c r="G12" s="245">
        <v>6370000</v>
      </c>
      <c r="I12" s="124"/>
      <c r="J12" s="124" t="s">
        <v>1224</v>
      </c>
      <c r="K12" s="244">
        <v>6370000</v>
      </c>
    </row>
    <row r="13" spans="1:11">
      <c r="A13" s="243" t="s">
        <v>286</v>
      </c>
      <c r="B13" s="243" t="s">
        <v>1221</v>
      </c>
      <c r="C13" s="250">
        <v>1580000</v>
      </c>
      <c r="E13" t="s">
        <v>298</v>
      </c>
      <c r="F13" t="s">
        <v>1223</v>
      </c>
      <c r="G13" s="245">
        <v>1870000</v>
      </c>
      <c r="I13" s="124" t="s">
        <v>298</v>
      </c>
      <c r="J13" s="124" t="s">
        <v>1223</v>
      </c>
      <c r="K13" s="244">
        <v>1870000</v>
      </c>
    </row>
    <row r="14" spans="1:11" ht="15.6">
      <c r="A14" s="243" t="s">
        <v>292</v>
      </c>
      <c r="B14" s="246" t="s">
        <v>1220</v>
      </c>
      <c r="C14" s="250">
        <v>5000000</v>
      </c>
      <c r="F14" t="s">
        <v>1224</v>
      </c>
      <c r="G14" s="245">
        <v>1900000</v>
      </c>
      <c r="I14" s="124"/>
      <c r="J14" s="124" t="s">
        <v>1224</v>
      </c>
      <c r="K14" s="244">
        <v>1900000</v>
      </c>
    </row>
    <row r="15" spans="1:11">
      <c r="A15" s="243" t="s">
        <v>308</v>
      </c>
      <c r="B15" s="243" t="s">
        <v>1226</v>
      </c>
      <c r="C15" s="250">
        <v>2600000</v>
      </c>
      <c r="E15" t="s">
        <v>292</v>
      </c>
      <c r="F15" t="s">
        <v>1220</v>
      </c>
      <c r="G15" s="245">
        <v>13400000</v>
      </c>
      <c r="I15" s="124" t="s">
        <v>292</v>
      </c>
      <c r="J15" s="124" t="s">
        <v>1220</v>
      </c>
      <c r="K15" s="244">
        <v>13400000</v>
      </c>
    </row>
    <row r="16" spans="1:11">
      <c r="A16" s="243" t="s">
        <v>289</v>
      </c>
      <c r="B16" s="243" t="s">
        <v>1220</v>
      </c>
      <c r="C16" s="250">
        <v>2200000</v>
      </c>
      <c r="F16" t="s">
        <v>1221</v>
      </c>
      <c r="G16" s="245">
        <v>3420000</v>
      </c>
      <c r="I16" s="124"/>
      <c r="J16" s="124" t="s">
        <v>1221</v>
      </c>
      <c r="K16" s="244">
        <v>3420000</v>
      </c>
    </row>
    <row r="17" spans="1:11">
      <c r="A17" s="243" t="s">
        <v>289</v>
      </c>
      <c r="B17" s="243" t="s">
        <v>1221</v>
      </c>
      <c r="C17" s="250">
        <v>1600000</v>
      </c>
      <c r="E17" t="s">
        <v>308</v>
      </c>
      <c r="F17" t="s">
        <v>1223</v>
      </c>
      <c r="G17" s="245">
        <v>2300000</v>
      </c>
      <c r="I17" s="124" t="s">
        <v>308</v>
      </c>
      <c r="J17" s="124" t="s">
        <v>1223</v>
      </c>
      <c r="K17" s="244">
        <v>2300000</v>
      </c>
    </row>
    <row r="18" spans="1:11">
      <c r="A18" s="243" t="s">
        <v>308</v>
      </c>
      <c r="B18" s="243" t="s">
        <v>1220</v>
      </c>
      <c r="C18" s="250">
        <v>1750000</v>
      </c>
      <c r="F18" t="s">
        <v>1220</v>
      </c>
      <c r="G18" s="245">
        <v>5070000</v>
      </c>
      <c r="I18" s="124"/>
      <c r="J18" s="124" t="s">
        <v>1220</v>
      </c>
      <c r="K18" s="244">
        <v>5070000</v>
      </c>
    </row>
    <row r="19" spans="1:11">
      <c r="A19" s="243" t="s">
        <v>286</v>
      </c>
      <c r="B19" s="243" t="s">
        <v>1220</v>
      </c>
      <c r="C19" s="250">
        <v>1980000</v>
      </c>
      <c r="F19" t="s">
        <v>1224</v>
      </c>
      <c r="G19" s="245">
        <v>3800000</v>
      </c>
      <c r="I19" s="124"/>
      <c r="J19" s="124" t="s">
        <v>1224</v>
      </c>
      <c r="K19" s="244">
        <v>3800000</v>
      </c>
    </row>
    <row r="20" spans="1:11">
      <c r="A20" s="243" t="s">
        <v>308</v>
      </c>
      <c r="B20" s="243" t="s">
        <v>1223</v>
      </c>
      <c r="C20" s="250">
        <v>2300000</v>
      </c>
      <c r="F20" t="s">
        <v>1226</v>
      </c>
      <c r="G20" s="245">
        <v>2600000</v>
      </c>
      <c r="I20" s="124"/>
      <c r="J20" s="124" t="s">
        <v>1226</v>
      </c>
      <c r="K20" s="244">
        <v>2600000</v>
      </c>
    </row>
    <row r="21" spans="1:11">
      <c r="A21" s="243" t="s">
        <v>308</v>
      </c>
      <c r="B21" s="243" t="s">
        <v>1220</v>
      </c>
      <c r="C21" s="250">
        <v>1320000</v>
      </c>
      <c r="E21" t="s">
        <v>289</v>
      </c>
      <c r="F21" t="s">
        <v>1220</v>
      </c>
      <c r="G21" s="245">
        <v>2200000</v>
      </c>
      <c r="I21" s="124" t="s">
        <v>289</v>
      </c>
      <c r="J21" s="124" t="s">
        <v>1220</v>
      </c>
      <c r="K21" s="244">
        <v>2200000</v>
      </c>
    </row>
    <row r="22" spans="1:11">
      <c r="A22" s="243" t="s">
        <v>289</v>
      </c>
      <c r="B22" s="243" t="s">
        <v>1221</v>
      </c>
      <c r="C22" s="250">
        <v>2200000</v>
      </c>
      <c r="F22" t="s">
        <v>1221</v>
      </c>
      <c r="G22" s="245">
        <v>5200000</v>
      </c>
      <c r="I22" s="124"/>
      <c r="J22" s="124" t="s">
        <v>1221</v>
      </c>
      <c r="K22" s="244">
        <v>5200000</v>
      </c>
    </row>
    <row r="23" spans="1:11">
      <c r="A23" s="243" t="s">
        <v>295</v>
      </c>
      <c r="B23" s="243" t="s">
        <v>1220</v>
      </c>
      <c r="C23" s="250">
        <v>1460000</v>
      </c>
      <c r="E23" t="s">
        <v>313</v>
      </c>
      <c r="F23" t="s">
        <v>1223</v>
      </c>
      <c r="G23" s="245">
        <v>3320000</v>
      </c>
      <c r="I23" s="124" t="s">
        <v>313</v>
      </c>
      <c r="J23" s="124" t="s">
        <v>1223</v>
      </c>
      <c r="K23" s="244">
        <v>3320000</v>
      </c>
    </row>
    <row r="24" spans="1:11">
      <c r="A24" s="243" t="s">
        <v>286</v>
      </c>
      <c r="B24" s="243" t="s">
        <v>1222</v>
      </c>
      <c r="C24" s="250">
        <v>1350000</v>
      </c>
      <c r="F24" t="s">
        <v>1224</v>
      </c>
      <c r="G24" s="245">
        <v>1800000</v>
      </c>
      <c r="I24" s="124"/>
      <c r="J24" s="124" t="s">
        <v>1224</v>
      </c>
      <c r="K24" s="244">
        <v>1800000</v>
      </c>
    </row>
    <row r="25" spans="1:11">
      <c r="A25" s="243" t="s">
        <v>286</v>
      </c>
      <c r="B25" s="243" t="s">
        <v>1220</v>
      </c>
      <c r="C25" s="250">
        <v>2656000</v>
      </c>
      <c r="E25" t="s">
        <v>295</v>
      </c>
      <c r="F25" t="s">
        <v>1220</v>
      </c>
      <c r="G25" s="245">
        <v>1460000</v>
      </c>
      <c r="I25" s="124" t="s">
        <v>295</v>
      </c>
      <c r="J25" s="124" t="s">
        <v>1220</v>
      </c>
      <c r="K25" s="244">
        <v>1460000</v>
      </c>
    </row>
    <row r="26" spans="1:11">
      <c r="A26" s="243" t="s">
        <v>286</v>
      </c>
      <c r="B26" s="243" t="s">
        <v>1220</v>
      </c>
      <c r="C26" s="250">
        <v>1450000</v>
      </c>
      <c r="F26" t="s">
        <v>1221</v>
      </c>
      <c r="G26" s="245">
        <v>1400000</v>
      </c>
      <c r="I26" s="124"/>
      <c r="J26" s="124" t="s">
        <v>1221</v>
      </c>
      <c r="K26" s="244">
        <v>1400000</v>
      </c>
    </row>
    <row r="27" spans="1:11">
      <c r="A27" s="243" t="s">
        <v>286</v>
      </c>
      <c r="B27" s="243" t="s">
        <v>1221</v>
      </c>
      <c r="C27" s="250">
        <v>2400000</v>
      </c>
    </row>
    <row r="28" spans="1:11">
      <c r="A28" s="243" t="s">
        <v>303</v>
      </c>
      <c r="B28" s="243" t="s">
        <v>1222</v>
      </c>
      <c r="C28" s="250">
        <v>2200000</v>
      </c>
      <c r="E28" s="251" t="s">
        <v>1219</v>
      </c>
      <c r="F28" s="251" t="s">
        <v>1218</v>
      </c>
      <c r="G28" t="s">
        <v>1225</v>
      </c>
      <c r="I28" s="122" t="s">
        <v>1201</v>
      </c>
      <c r="J28" s="122" t="s">
        <v>1200</v>
      </c>
      <c r="K28" s="122" t="s">
        <v>218</v>
      </c>
    </row>
    <row r="29" spans="1:11">
      <c r="A29" s="243" t="s">
        <v>249</v>
      </c>
      <c r="B29" s="243" t="s">
        <v>1222</v>
      </c>
      <c r="C29" s="250">
        <v>2400000</v>
      </c>
      <c r="E29" t="s">
        <v>1223</v>
      </c>
      <c r="F29" t="s">
        <v>286</v>
      </c>
      <c r="G29" s="245">
        <v>1540000</v>
      </c>
      <c r="I29" s="124" t="s">
        <v>1223</v>
      </c>
      <c r="J29" s="124" t="s">
        <v>286</v>
      </c>
      <c r="K29" s="244">
        <v>1540000</v>
      </c>
    </row>
    <row r="30" spans="1:11">
      <c r="A30" s="243" t="s">
        <v>313</v>
      </c>
      <c r="B30" s="243" t="s">
        <v>1224</v>
      </c>
      <c r="C30" s="250">
        <v>1800000</v>
      </c>
      <c r="E30" t="s">
        <v>1223</v>
      </c>
      <c r="F30" t="s">
        <v>303</v>
      </c>
      <c r="G30" s="245">
        <v>4080000</v>
      </c>
      <c r="I30" s="124" t="s">
        <v>1223</v>
      </c>
      <c r="J30" s="124" t="s">
        <v>303</v>
      </c>
      <c r="K30" s="244">
        <v>4080000</v>
      </c>
    </row>
    <row r="31" spans="1:11">
      <c r="A31" s="243" t="s">
        <v>286</v>
      </c>
      <c r="B31" s="243" t="s">
        <v>1220</v>
      </c>
      <c r="C31" s="250">
        <v>2190000</v>
      </c>
      <c r="E31" t="s">
        <v>1223</v>
      </c>
      <c r="F31" t="s">
        <v>298</v>
      </c>
      <c r="G31" s="245">
        <v>1870000</v>
      </c>
      <c r="I31" s="124" t="s">
        <v>1223</v>
      </c>
      <c r="J31" s="124" t="s">
        <v>298</v>
      </c>
      <c r="K31" s="244">
        <v>1870000</v>
      </c>
    </row>
    <row r="32" spans="1:11">
      <c r="A32" s="243" t="s">
        <v>303</v>
      </c>
      <c r="B32" s="243" t="s">
        <v>1223</v>
      </c>
      <c r="C32" s="250">
        <v>1780000</v>
      </c>
      <c r="E32" t="s">
        <v>1223</v>
      </c>
      <c r="F32" t="s">
        <v>308</v>
      </c>
      <c r="G32" s="245">
        <v>2300000</v>
      </c>
      <c r="I32" s="124" t="s">
        <v>1223</v>
      </c>
      <c r="J32" s="124" t="s">
        <v>308</v>
      </c>
      <c r="K32" s="244">
        <v>2300000</v>
      </c>
    </row>
    <row r="33" spans="1:11">
      <c r="A33" s="243" t="s">
        <v>303</v>
      </c>
      <c r="B33" s="243" t="s">
        <v>1224</v>
      </c>
      <c r="C33" s="250">
        <v>4500000</v>
      </c>
      <c r="E33" t="s">
        <v>1223</v>
      </c>
      <c r="F33" t="s">
        <v>313</v>
      </c>
      <c r="G33" s="245">
        <v>3320000</v>
      </c>
      <c r="I33" s="124" t="s">
        <v>1223</v>
      </c>
      <c r="J33" s="124" t="s">
        <v>313</v>
      </c>
      <c r="K33" s="244">
        <v>3320000</v>
      </c>
    </row>
    <row r="34" spans="1:11">
      <c r="A34" s="243" t="s">
        <v>298</v>
      </c>
      <c r="B34" s="243" t="s">
        <v>1223</v>
      </c>
      <c r="C34" s="250">
        <v>1870000</v>
      </c>
      <c r="E34" t="s">
        <v>1222</v>
      </c>
      <c r="F34" t="s">
        <v>249</v>
      </c>
      <c r="G34" s="245">
        <v>2400000</v>
      </c>
      <c r="I34" s="124" t="s">
        <v>1222</v>
      </c>
      <c r="J34" s="124" t="s">
        <v>249</v>
      </c>
      <c r="K34" s="244">
        <v>2400000</v>
      </c>
    </row>
    <row r="35" spans="1:11">
      <c r="A35" s="243" t="s">
        <v>298</v>
      </c>
      <c r="B35" s="243" t="s">
        <v>1224</v>
      </c>
      <c r="C35" s="250">
        <v>1900000</v>
      </c>
      <c r="E35" t="s">
        <v>1222</v>
      </c>
      <c r="F35" t="s">
        <v>286</v>
      </c>
      <c r="G35" s="245">
        <v>3650000</v>
      </c>
      <c r="I35" s="124" t="s">
        <v>1222</v>
      </c>
      <c r="J35" s="124" t="s">
        <v>286</v>
      </c>
      <c r="K35" s="244">
        <v>3650000</v>
      </c>
    </row>
    <row r="36" spans="1:11">
      <c r="A36" s="243" t="s">
        <v>313</v>
      </c>
      <c r="B36" s="243" t="s">
        <v>1223</v>
      </c>
      <c r="C36" s="250">
        <v>3320000</v>
      </c>
      <c r="E36" t="s">
        <v>1222</v>
      </c>
      <c r="F36" t="s">
        <v>303</v>
      </c>
      <c r="G36" s="245">
        <v>2200000</v>
      </c>
      <c r="I36" s="124" t="s">
        <v>1222</v>
      </c>
      <c r="J36" s="124" t="s">
        <v>303</v>
      </c>
      <c r="K36" s="244">
        <v>2200000</v>
      </c>
    </row>
    <row r="37" spans="1:11">
      <c r="A37" s="243" t="s">
        <v>295</v>
      </c>
      <c r="B37" s="243" t="s">
        <v>1221</v>
      </c>
      <c r="C37" s="250">
        <v>1400000</v>
      </c>
      <c r="E37" t="s">
        <v>1220</v>
      </c>
      <c r="F37" t="s">
        <v>286</v>
      </c>
      <c r="G37" s="245">
        <v>9716000</v>
      </c>
      <c r="I37" s="124" t="s">
        <v>1220</v>
      </c>
      <c r="J37" s="124" t="s">
        <v>286</v>
      </c>
      <c r="K37" s="244">
        <v>9716000</v>
      </c>
    </row>
    <row r="38" spans="1:11">
      <c r="A38" s="243" t="s">
        <v>286</v>
      </c>
      <c r="B38" s="243" t="s">
        <v>1224</v>
      </c>
      <c r="C38" s="250">
        <v>1995000</v>
      </c>
      <c r="E38" t="s">
        <v>1220</v>
      </c>
      <c r="F38" t="s">
        <v>292</v>
      </c>
      <c r="G38" s="245">
        <v>13400000</v>
      </c>
      <c r="I38" s="124" t="s">
        <v>1220</v>
      </c>
      <c r="J38" s="124" t="s">
        <v>292</v>
      </c>
      <c r="K38" s="244">
        <v>13400000</v>
      </c>
    </row>
    <row r="39" spans="1:11">
      <c r="A39" s="243" t="s">
        <v>286</v>
      </c>
      <c r="B39" s="243" t="s">
        <v>1221</v>
      </c>
      <c r="C39" s="250">
        <v>2340000</v>
      </c>
      <c r="E39" t="s">
        <v>1220</v>
      </c>
      <c r="F39" t="s">
        <v>308</v>
      </c>
      <c r="G39" s="245">
        <v>5070000</v>
      </c>
      <c r="I39" s="124" t="s">
        <v>1220</v>
      </c>
      <c r="J39" s="124" t="s">
        <v>308</v>
      </c>
      <c r="K39" s="244">
        <v>5070000</v>
      </c>
    </row>
    <row r="40" spans="1:11">
      <c r="A40" s="243" t="s">
        <v>303</v>
      </c>
      <c r="B40" s="243" t="s">
        <v>1224</v>
      </c>
      <c r="C40" s="250">
        <v>1870000</v>
      </c>
      <c r="E40" t="s">
        <v>1220</v>
      </c>
      <c r="F40" t="s">
        <v>289</v>
      </c>
      <c r="G40" s="245">
        <v>2200000</v>
      </c>
      <c r="I40" s="124" t="s">
        <v>1220</v>
      </c>
      <c r="J40" s="124" t="s">
        <v>289</v>
      </c>
      <c r="K40" s="244">
        <v>2200000</v>
      </c>
    </row>
    <row r="41" spans="1:11">
      <c r="A41" s="243" t="s">
        <v>292</v>
      </c>
      <c r="B41" s="243" t="s">
        <v>1221</v>
      </c>
      <c r="C41" s="250">
        <v>3420000</v>
      </c>
      <c r="E41" t="s">
        <v>1220</v>
      </c>
      <c r="F41" t="s">
        <v>295</v>
      </c>
      <c r="G41" s="245">
        <v>1460000</v>
      </c>
      <c r="I41" s="124" t="s">
        <v>1220</v>
      </c>
      <c r="J41" s="124" t="s">
        <v>295</v>
      </c>
      <c r="K41" s="244">
        <v>1460000</v>
      </c>
    </row>
    <row r="42" spans="1:11">
      <c r="A42" s="243" t="s">
        <v>308</v>
      </c>
      <c r="B42" s="243" t="s">
        <v>1224</v>
      </c>
      <c r="C42" s="250">
        <v>3800000</v>
      </c>
      <c r="E42" t="s">
        <v>1221</v>
      </c>
      <c r="F42" t="s">
        <v>249</v>
      </c>
      <c r="G42" s="245">
        <v>3800000</v>
      </c>
      <c r="I42" s="124" t="s">
        <v>1221</v>
      </c>
      <c r="J42" s="124" t="s">
        <v>249</v>
      </c>
      <c r="K42" s="244">
        <v>3800000</v>
      </c>
    </row>
    <row r="43" spans="1:11">
      <c r="A43" s="243" t="s">
        <v>292</v>
      </c>
      <c r="B43" s="243" t="s">
        <v>1220</v>
      </c>
      <c r="C43" s="250">
        <v>4200000</v>
      </c>
      <c r="E43" t="s">
        <v>1221</v>
      </c>
      <c r="F43" t="s">
        <v>286</v>
      </c>
      <c r="G43" s="245">
        <v>11020000</v>
      </c>
      <c r="I43" s="124" t="s">
        <v>1221</v>
      </c>
      <c r="J43" s="124" t="s">
        <v>286</v>
      </c>
      <c r="K43" s="244">
        <v>11020000</v>
      </c>
    </row>
    <row r="44" spans="1:11">
      <c r="A44" s="243" t="s">
        <v>249</v>
      </c>
      <c r="B44" s="243" t="s">
        <v>1221</v>
      </c>
      <c r="C44" s="250">
        <v>1900000</v>
      </c>
      <c r="E44" t="s">
        <v>1221</v>
      </c>
      <c r="F44" t="s">
        <v>292</v>
      </c>
      <c r="G44" s="245">
        <v>3420000</v>
      </c>
      <c r="I44" s="124" t="s">
        <v>1221</v>
      </c>
      <c r="J44" s="124" t="s">
        <v>292</v>
      </c>
      <c r="K44" s="244">
        <v>3420000</v>
      </c>
    </row>
    <row r="45" spans="1:11">
      <c r="A45" s="243" t="s">
        <v>286</v>
      </c>
      <c r="B45" s="243" t="s">
        <v>1221</v>
      </c>
      <c r="C45" s="250">
        <v>1300000</v>
      </c>
      <c r="E45" t="s">
        <v>1221</v>
      </c>
      <c r="F45" t="s">
        <v>289</v>
      </c>
      <c r="G45" s="245">
        <v>5200000</v>
      </c>
      <c r="I45" s="124" t="s">
        <v>1221</v>
      </c>
      <c r="J45" s="124" t="s">
        <v>289</v>
      </c>
      <c r="K45" s="244">
        <v>5200000</v>
      </c>
    </row>
    <row r="46" spans="1:11">
      <c r="E46" t="s">
        <v>1221</v>
      </c>
      <c r="F46" t="s">
        <v>295</v>
      </c>
      <c r="G46" s="245">
        <v>1400000</v>
      </c>
      <c r="I46" s="124" t="s">
        <v>1221</v>
      </c>
      <c r="J46" s="124" t="s">
        <v>295</v>
      </c>
      <c r="K46" s="244">
        <v>1400000</v>
      </c>
    </row>
    <row r="47" spans="1:11">
      <c r="E47" t="s">
        <v>1224</v>
      </c>
      <c r="F47" t="s">
        <v>286</v>
      </c>
      <c r="G47" s="245">
        <v>1995000</v>
      </c>
      <c r="I47" s="124" t="s">
        <v>1224</v>
      </c>
      <c r="J47" s="124" t="s">
        <v>286</v>
      </c>
      <c r="K47" s="244">
        <v>1995000</v>
      </c>
    </row>
    <row r="48" spans="1:11">
      <c r="E48" t="s">
        <v>1224</v>
      </c>
      <c r="F48" t="s">
        <v>303</v>
      </c>
      <c r="G48" s="245">
        <v>6370000</v>
      </c>
      <c r="I48" s="124" t="s">
        <v>1224</v>
      </c>
      <c r="J48" s="124" t="s">
        <v>303</v>
      </c>
      <c r="K48" s="244">
        <v>6370000</v>
      </c>
    </row>
    <row r="49" spans="5:11">
      <c r="E49" t="s">
        <v>1224</v>
      </c>
      <c r="F49" t="s">
        <v>298</v>
      </c>
      <c r="G49" s="245">
        <v>1900000</v>
      </c>
      <c r="I49" s="124" t="s">
        <v>1224</v>
      </c>
      <c r="J49" s="124" t="s">
        <v>298</v>
      </c>
      <c r="K49" s="244">
        <v>1900000</v>
      </c>
    </row>
    <row r="50" spans="5:11">
      <c r="E50" t="s">
        <v>1224</v>
      </c>
      <c r="F50" t="s">
        <v>308</v>
      </c>
      <c r="G50" s="245">
        <v>3800000</v>
      </c>
      <c r="I50" s="124" t="s">
        <v>1224</v>
      </c>
      <c r="J50" s="124" t="s">
        <v>308</v>
      </c>
      <c r="K50" s="244">
        <v>3800000</v>
      </c>
    </row>
    <row r="51" spans="5:11">
      <c r="E51" t="s">
        <v>1224</v>
      </c>
      <c r="F51" t="s">
        <v>313</v>
      </c>
      <c r="G51" s="245">
        <v>1800000</v>
      </c>
      <c r="I51" s="124" t="s">
        <v>1224</v>
      </c>
      <c r="J51" s="124" t="s">
        <v>313</v>
      </c>
      <c r="K51" s="244">
        <v>1800000</v>
      </c>
    </row>
    <row r="52" spans="5:11">
      <c r="E52" t="s">
        <v>1226</v>
      </c>
      <c r="F52" t="s">
        <v>308</v>
      </c>
      <c r="G52" s="245">
        <v>2600000</v>
      </c>
      <c r="I52" s="124" t="s">
        <v>1226</v>
      </c>
      <c r="J52" s="124" t="s">
        <v>308</v>
      </c>
      <c r="K52" s="244">
        <v>2600000</v>
      </c>
    </row>
  </sheetData>
  <pageMargins left="0.7" right="0.7" top="0.75" bottom="0.75" header="0.3" footer="0.3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3047-030A-4F25-8D62-00D35415C978}">
  <sheetPr>
    <tabColor rgb="FFFFC000"/>
  </sheetPr>
  <dimension ref="A1:D46"/>
  <sheetViews>
    <sheetView workbookViewId="0">
      <selection activeCell="F5" sqref="F5"/>
    </sheetView>
  </sheetViews>
  <sheetFormatPr defaultColWidth="15.109375" defaultRowHeight="14.4"/>
  <cols>
    <col min="1" max="1" width="11.5546875" bestFit="1" customWidth="1"/>
    <col min="2" max="2" width="15.6640625" bestFit="1" customWidth="1"/>
    <col min="3" max="3" width="12.21875" bestFit="1" customWidth="1"/>
    <col min="4" max="4" width="15.6640625" bestFit="1" customWidth="1"/>
    <col min="5" max="5" width="9.88671875" customWidth="1"/>
    <col min="6" max="6" width="12" bestFit="1" customWidth="1"/>
    <col min="7" max="7" width="10" bestFit="1" customWidth="1"/>
    <col min="8" max="8" width="10.33203125" bestFit="1" customWidth="1"/>
    <col min="9" max="9" width="16.6640625" bestFit="1" customWidth="1"/>
    <col min="10" max="10" width="6.5546875" customWidth="1"/>
  </cols>
  <sheetData>
    <row r="1" spans="1:4">
      <c r="A1" s="247" t="s">
        <v>1219</v>
      </c>
      <c r="B1" s="247" t="s">
        <v>1218</v>
      </c>
      <c r="C1" s="247" t="s">
        <v>1227</v>
      </c>
      <c r="D1" s="247" t="s">
        <v>1207</v>
      </c>
    </row>
    <row r="2" spans="1:4">
      <c r="A2" s="124" t="s">
        <v>1221</v>
      </c>
      <c r="B2" s="124" t="s">
        <v>286</v>
      </c>
      <c r="C2" s="124" t="s">
        <v>1228</v>
      </c>
      <c r="D2" s="248">
        <v>1900000</v>
      </c>
    </row>
    <row r="3" spans="1:4">
      <c r="A3" s="124"/>
      <c r="B3" s="124"/>
      <c r="C3" s="124"/>
      <c r="D3" s="248">
        <v>4200000</v>
      </c>
    </row>
    <row r="4" spans="1:4">
      <c r="A4" s="124"/>
      <c r="B4" s="124" t="s">
        <v>289</v>
      </c>
      <c r="C4" s="124" t="s">
        <v>1229</v>
      </c>
      <c r="D4" s="244">
        <v>1400000</v>
      </c>
    </row>
    <row r="5" spans="1:4">
      <c r="A5" s="124" t="s">
        <v>1224</v>
      </c>
      <c r="B5" s="124" t="s">
        <v>286</v>
      </c>
      <c r="C5" s="124" t="s">
        <v>1228</v>
      </c>
      <c r="D5" s="248">
        <v>1300000</v>
      </c>
    </row>
    <row r="6" spans="1:4">
      <c r="A6" s="124"/>
      <c r="B6" s="124" t="s">
        <v>1202</v>
      </c>
      <c r="C6" s="124"/>
      <c r="D6" s="248">
        <v>1400000</v>
      </c>
    </row>
    <row r="7" spans="1:4">
      <c r="A7" s="124"/>
      <c r="B7" s="124" t="s">
        <v>1203</v>
      </c>
      <c r="C7" s="124" t="s">
        <v>1229</v>
      </c>
      <c r="D7" s="248">
        <v>2300000</v>
      </c>
    </row>
    <row r="8" spans="1:4">
      <c r="A8" s="124" t="s">
        <v>1230</v>
      </c>
      <c r="B8" s="124" t="s">
        <v>289</v>
      </c>
      <c r="C8" s="124" t="s">
        <v>1228</v>
      </c>
      <c r="D8" s="248">
        <v>2000000</v>
      </c>
    </row>
    <row r="9" spans="1:4">
      <c r="A9" s="124"/>
      <c r="B9" s="124"/>
      <c r="C9" s="124" t="s">
        <v>1229</v>
      </c>
      <c r="D9" s="248">
        <v>2300000</v>
      </c>
    </row>
    <row r="10" spans="1:4">
      <c r="A10" s="124"/>
      <c r="B10" s="124" t="s">
        <v>308</v>
      </c>
      <c r="C10" s="124" t="s">
        <v>1229</v>
      </c>
      <c r="D10" s="248">
        <v>1440000</v>
      </c>
    </row>
    <row r="11" spans="1:4">
      <c r="A11" s="124" t="s">
        <v>1223</v>
      </c>
      <c r="B11" s="124" t="s">
        <v>1203</v>
      </c>
      <c r="C11" s="124" t="s">
        <v>1229</v>
      </c>
      <c r="D11" s="248">
        <v>9000000</v>
      </c>
    </row>
    <row r="12" spans="1:4">
      <c r="A12" s="77"/>
      <c r="B12" s="77"/>
      <c r="C12" s="77"/>
      <c r="D12" s="249"/>
    </row>
    <row r="13" spans="1:4">
      <c r="A13" s="77"/>
      <c r="B13" s="77"/>
      <c r="C13" s="77"/>
      <c r="D13" s="249"/>
    </row>
    <row r="14" spans="1:4">
      <c r="A14" s="77"/>
      <c r="B14" s="77"/>
      <c r="C14" s="77"/>
      <c r="D14" s="249"/>
    </row>
    <row r="15" spans="1:4">
      <c r="A15" s="77"/>
      <c r="B15" s="77"/>
      <c r="C15" s="77"/>
      <c r="D15" s="249"/>
    </row>
    <row r="16" spans="1:4">
      <c r="A16" s="77"/>
      <c r="B16" s="77"/>
      <c r="C16" s="77"/>
      <c r="D16" s="249"/>
    </row>
    <row r="17" spans="1:4">
      <c r="A17" s="77"/>
      <c r="B17" s="77"/>
      <c r="C17" s="77"/>
      <c r="D17" s="249"/>
    </row>
    <row r="18" spans="1:4">
      <c r="A18" s="77"/>
      <c r="B18" s="77"/>
      <c r="C18" s="77"/>
      <c r="D18" s="249"/>
    </row>
    <row r="19" spans="1:4">
      <c r="A19" s="77"/>
      <c r="B19" s="77"/>
      <c r="C19" s="77"/>
      <c r="D19" s="249"/>
    </row>
    <row r="20" spans="1:4">
      <c r="A20" s="77"/>
      <c r="B20" s="77"/>
      <c r="C20" s="77"/>
      <c r="D20" s="249"/>
    </row>
    <row r="21" spans="1:4">
      <c r="A21" s="77"/>
      <c r="B21" s="77"/>
      <c r="C21" s="77"/>
      <c r="D21" s="249"/>
    </row>
    <row r="24" spans="1:4">
      <c r="A24" s="247" t="s">
        <v>1219</v>
      </c>
      <c r="B24" s="247" t="s">
        <v>1218</v>
      </c>
      <c r="C24" s="247" t="s">
        <v>1227</v>
      </c>
      <c r="D24" s="247" t="s">
        <v>1207</v>
      </c>
    </row>
    <row r="25" spans="1:4">
      <c r="A25" s="124" t="s">
        <v>1226</v>
      </c>
      <c r="B25" s="124" t="s">
        <v>308</v>
      </c>
      <c r="C25" s="124" t="s">
        <v>1229</v>
      </c>
      <c r="D25" s="220">
        <v>2600000</v>
      </c>
    </row>
    <row r="26" spans="1:4">
      <c r="A26" s="124" t="s">
        <v>1223</v>
      </c>
      <c r="B26" s="124" t="s">
        <v>286</v>
      </c>
      <c r="C26" s="124" t="s">
        <v>1228</v>
      </c>
      <c r="D26" s="220">
        <v>1540000</v>
      </c>
    </row>
    <row r="27" spans="1:4">
      <c r="A27" s="124"/>
      <c r="B27" s="124" t="s">
        <v>303</v>
      </c>
      <c r="C27" s="124" t="s">
        <v>1229</v>
      </c>
      <c r="D27" s="220">
        <v>5100000</v>
      </c>
    </row>
    <row r="28" spans="1:4">
      <c r="A28" s="124"/>
      <c r="B28" s="124"/>
      <c r="C28" s="124" t="s">
        <v>1228</v>
      </c>
      <c r="D28" s="220">
        <v>4170000</v>
      </c>
    </row>
    <row r="29" spans="1:4">
      <c r="A29" s="124"/>
      <c r="B29" s="124" t="s">
        <v>308</v>
      </c>
      <c r="C29" s="124" t="s">
        <v>1228</v>
      </c>
      <c r="D29" s="220">
        <v>2300000</v>
      </c>
    </row>
    <row r="30" spans="1:4">
      <c r="A30" s="124" t="s">
        <v>1224</v>
      </c>
      <c r="B30" s="124" t="s">
        <v>286</v>
      </c>
      <c r="C30" s="124" t="s">
        <v>1229</v>
      </c>
      <c r="D30" s="220">
        <v>1995000</v>
      </c>
    </row>
    <row r="31" spans="1:4">
      <c r="A31" s="124"/>
      <c r="B31" s="124" t="s">
        <v>303</v>
      </c>
      <c r="C31" s="124" t="s">
        <v>1229</v>
      </c>
      <c r="D31" s="220">
        <v>10070000</v>
      </c>
    </row>
    <row r="32" spans="1:4">
      <c r="A32" s="124"/>
      <c r="B32" s="124" t="s">
        <v>308</v>
      </c>
      <c r="C32" s="124" t="s">
        <v>1229</v>
      </c>
      <c r="D32" s="220">
        <v>3800000</v>
      </c>
    </row>
    <row r="33" spans="1:4">
      <c r="A33" s="124" t="s">
        <v>1220</v>
      </c>
      <c r="B33" s="124" t="s">
        <v>286</v>
      </c>
      <c r="C33" s="124" t="s">
        <v>1229</v>
      </c>
      <c r="D33" s="220">
        <v>4870000</v>
      </c>
    </row>
    <row r="34" spans="1:4">
      <c r="A34" s="124"/>
      <c r="B34" s="124"/>
      <c r="C34" s="124" t="s">
        <v>1228</v>
      </c>
      <c r="D34" s="220">
        <v>4846000</v>
      </c>
    </row>
    <row r="35" spans="1:4">
      <c r="A35" s="124"/>
      <c r="B35" s="124" t="s">
        <v>292</v>
      </c>
      <c r="C35" s="124" t="s">
        <v>1229</v>
      </c>
      <c r="D35" s="220">
        <v>1460000</v>
      </c>
    </row>
    <row r="36" spans="1:4">
      <c r="A36" s="124"/>
      <c r="B36" s="124"/>
      <c r="C36" s="124" t="s">
        <v>1228</v>
      </c>
      <c r="D36" s="220">
        <v>9200000</v>
      </c>
    </row>
    <row r="37" spans="1:4">
      <c r="A37" s="124"/>
      <c r="B37" s="124" t="s">
        <v>308</v>
      </c>
      <c r="C37" s="124" t="s">
        <v>1229</v>
      </c>
      <c r="D37" s="220">
        <v>3070000</v>
      </c>
    </row>
    <row r="38" spans="1:4">
      <c r="A38" s="124"/>
      <c r="B38" s="124"/>
      <c r="C38" s="124" t="s">
        <v>1228</v>
      </c>
      <c r="D38" s="220">
        <v>4200000</v>
      </c>
    </row>
    <row r="39" spans="1:4">
      <c r="A39" s="124" t="s">
        <v>1222</v>
      </c>
      <c r="B39" s="124" t="s">
        <v>286</v>
      </c>
      <c r="C39" s="124" t="s">
        <v>1229</v>
      </c>
      <c r="D39" s="220">
        <v>1350000</v>
      </c>
    </row>
    <row r="40" spans="1:4">
      <c r="A40" s="124"/>
      <c r="B40" s="124"/>
      <c r="C40" s="124" t="s">
        <v>1228</v>
      </c>
      <c r="D40" s="220">
        <v>2300000</v>
      </c>
    </row>
    <row r="41" spans="1:4">
      <c r="A41" s="124"/>
      <c r="B41" s="124" t="s">
        <v>303</v>
      </c>
      <c r="C41" s="124" t="s">
        <v>1228</v>
      </c>
      <c r="D41" s="220">
        <v>2200000</v>
      </c>
    </row>
    <row r="42" spans="1:4">
      <c r="A42" s="124"/>
      <c r="B42" s="124" t="s">
        <v>308</v>
      </c>
      <c r="C42" s="124" t="s">
        <v>1229</v>
      </c>
      <c r="D42" s="220">
        <v>2400000</v>
      </c>
    </row>
    <row r="43" spans="1:4">
      <c r="A43" s="124" t="s">
        <v>1221</v>
      </c>
      <c r="B43" s="124" t="s">
        <v>286</v>
      </c>
      <c r="C43" s="124" t="s">
        <v>1229</v>
      </c>
      <c r="D43" s="220">
        <v>6840000</v>
      </c>
    </row>
    <row r="44" spans="1:4">
      <c r="A44" s="124"/>
      <c r="B44" s="124"/>
      <c r="C44" s="124" t="s">
        <v>1228</v>
      </c>
      <c r="D44" s="220">
        <v>4780000</v>
      </c>
    </row>
    <row r="45" spans="1:4">
      <c r="A45" s="124"/>
      <c r="B45" s="124" t="s">
        <v>292</v>
      </c>
      <c r="C45" s="124" t="s">
        <v>1229</v>
      </c>
      <c r="D45" s="220">
        <v>4820000</v>
      </c>
    </row>
    <row r="46" spans="1:4">
      <c r="A46" s="124"/>
      <c r="B46" s="124"/>
      <c r="C46" s="124" t="s">
        <v>1228</v>
      </c>
      <c r="D46" s="220">
        <v>5200000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F9F3-DFD2-4002-AD7A-7E3C4E51A1EC}">
  <sheetPr>
    <tabColor rgb="FFFFC000"/>
  </sheetPr>
  <dimension ref="A1:C101"/>
  <sheetViews>
    <sheetView topLeftCell="A12" workbookViewId="0">
      <selection activeCell="K32" sqref="K32"/>
    </sheetView>
  </sheetViews>
  <sheetFormatPr defaultRowHeight="14.4"/>
  <cols>
    <col min="1" max="1" width="13.44140625" customWidth="1"/>
    <col min="5" max="5" width="30.33203125" customWidth="1"/>
    <col min="18" max="18" width="13.109375" bestFit="1" customWidth="1"/>
    <col min="19" max="19" width="12.44140625" bestFit="1" customWidth="1"/>
  </cols>
  <sheetData>
    <row r="1" spans="1:3" ht="19.5" customHeight="1">
      <c r="A1" s="252" t="s">
        <v>1231</v>
      </c>
      <c r="B1" s="252" t="s">
        <v>218</v>
      </c>
      <c r="C1" s="252" t="s">
        <v>1232</v>
      </c>
    </row>
    <row r="2" spans="1:3">
      <c r="A2" s="124">
        <v>1</v>
      </c>
      <c r="B2" s="265">
        <v>39.229999999999997</v>
      </c>
      <c r="C2" s="124">
        <v>32</v>
      </c>
    </row>
    <row r="3" spans="1:3">
      <c r="A3" s="124">
        <v>2</v>
      </c>
      <c r="B3" s="265">
        <v>102.4</v>
      </c>
      <c r="C3" s="124">
        <v>36</v>
      </c>
    </row>
    <row r="4" spans="1:3">
      <c r="A4" s="124">
        <v>3</v>
      </c>
      <c r="B4" s="265">
        <v>22.5</v>
      </c>
      <c r="C4" s="124">
        <v>32</v>
      </c>
    </row>
    <row r="5" spans="1:3">
      <c r="A5" s="124">
        <v>4</v>
      </c>
      <c r="B5" s="265">
        <v>100.4</v>
      </c>
      <c r="C5" s="124">
        <v>28</v>
      </c>
    </row>
    <row r="6" spans="1:3">
      <c r="A6" s="124">
        <v>5</v>
      </c>
      <c r="B6" s="265">
        <v>54</v>
      </c>
      <c r="C6" s="124">
        <v>34</v>
      </c>
    </row>
    <row r="7" spans="1:3">
      <c r="A7" s="124">
        <v>6</v>
      </c>
      <c r="B7" s="265">
        <v>44.5</v>
      </c>
      <c r="C7" s="124">
        <v>44</v>
      </c>
    </row>
    <row r="8" spans="1:3">
      <c r="A8" s="124">
        <v>7</v>
      </c>
      <c r="B8" s="265">
        <v>78</v>
      </c>
      <c r="C8" s="124">
        <v>30</v>
      </c>
    </row>
    <row r="9" spans="1:3">
      <c r="A9" s="124">
        <v>8</v>
      </c>
      <c r="B9" s="265">
        <v>22.5</v>
      </c>
      <c r="C9" s="124">
        <v>40</v>
      </c>
    </row>
    <row r="10" spans="1:3">
      <c r="A10" s="124">
        <v>9</v>
      </c>
      <c r="B10" s="265">
        <v>56.52</v>
      </c>
      <c r="C10" s="124">
        <v>46</v>
      </c>
    </row>
    <row r="11" spans="1:3">
      <c r="A11" s="124">
        <v>10</v>
      </c>
      <c r="B11" s="265">
        <v>44.5</v>
      </c>
      <c r="C11" s="124">
        <v>36</v>
      </c>
    </row>
    <row r="12" spans="1:3">
      <c r="A12" s="124">
        <v>11</v>
      </c>
      <c r="B12" s="265">
        <v>29.5</v>
      </c>
      <c r="C12" s="124">
        <v>48</v>
      </c>
    </row>
    <row r="13" spans="1:3">
      <c r="A13" s="124">
        <v>12</v>
      </c>
      <c r="B13" s="265">
        <v>31.6</v>
      </c>
      <c r="C13" s="124">
        <v>40</v>
      </c>
    </row>
    <row r="14" spans="1:3">
      <c r="A14" s="124">
        <v>13</v>
      </c>
      <c r="B14" s="265">
        <v>160.4</v>
      </c>
      <c r="C14" s="124">
        <v>40</v>
      </c>
    </row>
    <row r="15" spans="1:3">
      <c r="A15" s="124">
        <v>14</v>
      </c>
      <c r="B15" s="265">
        <v>64.5</v>
      </c>
      <c r="C15" s="124">
        <v>46</v>
      </c>
    </row>
    <row r="16" spans="1:3">
      <c r="A16" s="124">
        <v>15</v>
      </c>
      <c r="B16" s="265">
        <v>49.5</v>
      </c>
      <c r="C16" s="124">
        <v>24</v>
      </c>
    </row>
    <row r="17" spans="1:3">
      <c r="A17" s="124">
        <v>16</v>
      </c>
      <c r="B17" s="265">
        <v>71.400000000000006</v>
      </c>
      <c r="C17" s="124">
        <v>36</v>
      </c>
    </row>
    <row r="18" spans="1:3">
      <c r="A18" s="124">
        <v>17</v>
      </c>
      <c r="B18" s="265">
        <v>94</v>
      </c>
      <c r="C18" s="124">
        <v>22</v>
      </c>
    </row>
    <row r="19" spans="1:3">
      <c r="A19" s="124">
        <v>18</v>
      </c>
      <c r="B19" s="265">
        <v>54.5</v>
      </c>
      <c r="C19" s="124">
        <v>40</v>
      </c>
    </row>
    <row r="20" spans="1:3">
      <c r="A20" s="124">
        <v>19</v>
      </c>
      <c r="B20" s="265">
        <v>38.5</v>
      </c>
      <c r="C20" s="124">
        <v>32</v>
      </c>
    </row>
    <row r="21" spans="1:3">
      <c r="A21" s="124">
        <v>20</v>
      </c>
      <c r="B21" s="265">
        <v>44.8</v>
      </c>
      <c r="C21" s="124">
        <v>56</v>
      </c>
    </row>
    <row r="22" spans="1:3">
      <c r="A22" s="124">
        <v>21</v>
      </c>
      <c r="B22" s="265">
        <v>31.6</v>
      </c>
      <c r="C22" s="124">
        <v>28</v>
      </c>
    </row>
    <row r="23" spans="1:3">
      <c r="A23" s="124">
        <v>22</v>
      </c>
      <c r="B23" s="265">
        <v>70.819999999999993</v>
      </c>
      <c r="C23" s="124">
        <v>38</v>
      </c>
    </row>
    <row r="24" spans="1:3">
      <c r="A24" s="124">
        <v>23</v>
      </c>
      <c r="B24" s="265">
        <v>266</v>
      </c>
      <c r="C24" s="124">
        <v>50</v>
      </c>
    </row>
    <row r="25" spans="1:3">
      <c r="A25" s="124">
        <v>24</v>
      </c>
      <c r="B25" s="265">
        <v>74</v>
      </c>
      <c r="C25" s="124">
        <v>42</v>
      </c>
    </row>
    <row r="26" spans="1:3">
      <c r="A26" s="124">
        <v>25</v>
      </c>
      <c r="B26" s="265">
        <v>39.5</v>
      </c>
      <c r="C26" s="124">
        <v>48</v>
      </c>
    </row>
    <row r="27" spans="1:3">
      <c r="A27" s="124">
        <v>26</v>
      </c>
      <c r="B27" s="265">
        <v>30.02</v>
      </c>
      <c r="C27" s="124">
        <v>60</v>
      </c>
    </row>
    <row r="28" spans="1:3">
      <c r="A28" s="124">
        <v>27</v>
      </c>
      <c r="B28" s="265">
        <v>44.5</v>
      </c>
      <c r="C28" s="124">
        <v>54</v>
      </c>
    </row>
    <row r="29" spans="1:3">
      <c r="A29" s="124">
        <v>28</v>
      </c>
      <c r="B29" s="265">
        <v>192.8</v>
      </c>
      <c r="C29" s="124">
        <v>42</v>
      </c>
    </row>
    <row r="30" spans="1:3">
      <c r="A30" s="124">
        <v>29</v>
      </c>
      <c r="B30" s="265">
        <v>71.2</v>
      </c>
      <c r="C30" s="124">
        <v>32</v>
      </c>
    </row>
    <row r="31" spans="1:3">
      <c r="A31" s="124">
        <v>30</v>
      </c>
      <c r="B31" s="265">
        <v>18</v>
      </c>
      <c r="C31" s="124">
        <v>70</v>
      </c>
    </row>
    <row r="32" spans="1:3">
      <c r="A32" s="124">
        <v>31</v>
      </c>
      <c r="B32" s="265">
        <v>63.2</v>
      </c>
      <c r="C32" s="124">
        <v>28</v>
      </c>
    </row>
    <row r="33" spans="1:3">
      <c r="A33" s="124">
        <v>32</v>
      </c>
      <c r="B33" s="265">
        <v>75</v>
      </c>
      <c r="C33" s="124">
        <v>52</v>
      </c>
    </row>
    <row r="34" spans="1:3">
      <c r="A34" s="124">
        <v>33</v>
      </c>
      <c r="B34" s="265">
        <v>63.2</v>
      </c>
      <c r="C34" s="124">
        <v>44</v>
      </c>
    </row>
    <row r="35" spans="1:3">
      <c r="A35" s="124">
        <v>34</v>
      </c>
      <c r="B35" s="265">
        <v>40</v>
      </c>
      <c r="C35" s="124">
        <v>34</v>
      </c>
    </row>
    <row r="36" spans="1:3">
      <c r="A36" s="124">
        <v>35</v>
      </c>
      <c r="B36" s="265">
        <v>105.5</v>
      </c>
      <c r="C36" s="124">
        <v>56</v>
      </c>
    </row>
    <row r="37" spans="1:3">
      <c r="A37" s="124">
        <v>36</v>
      </c>
      <c r="B37" s="265">
        <v>29.5</v>
      </c>
      <c r="C37" s="124">
        <v>36</v>
      </c>
    </row>
    <row r="38" spans="1:3">
      <c r="A38" s="124">
        <v>37</v>
      </c>
      <c r="B38" s="265">
        <v>102.5</v>
      </c>
      <c r="C38" s="124">
        <v>42</v>
      </c>
    </row>
    <row r="39" spans="1:3">
      <c r="A39" s="124">
        <v>38</v>
      </c>
      <c r="B39" s="265">
        <v>117.5</v>
      </c>
      <c r="C39" s="124">
        <v>50</v>
      </c>
    </row>
    <row r="40" spans="1:3">
      <c r="A40" s="124">
        <v>39</v>
      </c>
      <c r="B40" s="265">
        <v>13.23</v>
      </c>
      <c r="C40" s="124">
        <v>44</v>
      </c>
    </row>
    <row r="41" spans="1:3">
      <c r="A41" s="124">
        <v>40</v>
      </c>
      <c r="B41" s="265">
        <v>52.5</v>
      </c>
      <c r="C41" s="124">
        <v>58</v>
      </c>
    </row>
    <row r="42" spans="1:3">
      <c r="A42" s="124">
        <v>41</v>
      </c>
      <c r="B42" s="265">
        <v>198.8</v>
      </c>
      <c r="C42" s="124">
        <v>42</v>
      </c>
    </row>
    <row r="43" spans="1:3">
      <c r="A43" s="124">
        <v>42</v>
      </c>
      <c r="B43" s="265">
        <v>19.5</v>
      </c>
      <c r="C43" s="124">
        <v>46</v>
      </c>
    </row>
    <row r="44" spans="1:3">
      <c r="A44" s="124">
        <v>43</v>
      </c>
      <c r="B44" s="265">
        <v>123.5</v>
      </c>
      <c r="C44" s="124">
        <v>48</v>
      </c>
    </row>
    <row r="45" spans="1:3">
      <c r="A45" s="124">
        <v>44</v>
      </c>
      <c r="B45" s="265">
        <v>62.4</v>
      </c>
      <c r="C45" s="124">
        <v>54</v>
      </c>
    </row>
    <row r="46" spans="1:3">
      <c r="A46" s="124">
        <v>45</v>
      </c>
      <c r="B46" s="265">
        <v>23.8</v>
      </c>
      <c r="C46" s="124">
        <v>38</v>
      </c>
    </row>
    <row r="47" spans="1:3">
      <c r="A47" s="124">
        <v>46</v>
      </c>
      <c r="B47" s="265">
        <v>39.6</v>
      </c>
      <c r="C47" s="124">
        <v>60</v>
      </c>
    </row>
    <row r="48" spans="1:3">
      <c r="A48" s="124">
        <v>47</v>
      </c>
      <c r="B48" s="265">
        <v>25</v>
      </c>
      <c r="C48" s="124">
        <v>46</v>
      </c>
    </row>
    <row r="49" spans="1:3">
      <c r="A49" s="124">
        <v>48</v>
      </c>
      <c r="B49" s="265">
        <v>63.64</v>
      </c>
      <c r="C49" s="124">
        <v>30</v>
      </c>
    </row>
    <row r="50" spans="1:3">
      <c r="A50" s="124">
        <v>49</v>
      </c>
      <c r="B50" s="265">
        <v>14.82</v>
      </c>
      <c r="C50" s="124">
        <v>32</v>
      </c>
    </row>
    <row r="51" spans="1:3">
      <c r="A51" s="124">
        <v>50</v>
      </c>
      <c r="B51" s="265">
        <v>145.19999999999999</v>
      </c>
      <c r="C51" s="124">
        <v>46</v>
      </c>
    </row>
    <row r="52" spans="1:3">
      <c r="A52" s="124">
        <v>51</v>
      </c>
      <c r="B52" s="265">
        <v>176.62</v>
      </c>
      <c r="C52" s="124">
        <v>38</v>
      </c>
    </row>
    <row r="53" spans="1:3">
      <c r="A53" s="124">
        <v>52</v>
      </c>
      <c r="B53" s="265">
        <v>118.8</v>
      </c>
      <c r="C53" s="124">
        <v>68</v>
      </c>
    </row>
    <row r="54" spans="1:3">
      <c r="A54" s="124">
        <v>53</v>
      </c>
      <c r="B54" s="265">
        <v>58</v>
      </c>
      <c r="C54" s="124">
        <v>78</v>
      </c>
    </row>
    <row r="55" spans="1:3">
      <c r="A55" s="124">
        <v>54</v>
      </c>
      <c r="B55" s="265">
        <v>74</v>
      </c>
      <c r="C55" s="124">
        <v>20</v>
      </c>
    </row>
    <row r="56" spans="1:3">
      <c r="A56" s="124">
        <v>55</v>
      </c>
      <c r="B56" s="265">
        <v>49.5</v>
      </c>
      <c r="C56" s="124">
        <v>32</v>
      </c>
    </row>
    <row r="57" spans="1:3">
      <c r="A57" s="124">
        <v>56</v>
      </c>
      <c r="B57" s="265">
        <v>141.6</v>
      </c>
      <c r="C57" s="124">
        <v>38</v>
      </c>
    </row>
    <row r="58" spans="1:3">
      <c r="A58" s="124">
        <v>57</v>
      </c>
      <c r="B58" s="265">
        <v>123.1</v>
      </c>
      <c r="C58" s="124">
        <v>54</v>
      </c>
    </row>
    <row r="59" spans="1:3">
      <c r="A59" s="124">
        <v>58</v>
      </c>
      <c r="B59" s="265">
        <v>80.400000000000006</v>
      </c>
      <c r="C59" s="124">
        <v>48</v>
      </c>
    </row>
    <row r="60" spans="1:3">
      <c r="A60" s="124">
        <v>59</v>
      </c>
      <c r="B60" s="265">
        <v>65.2</v>
      </c>
      <c r="C60" s="124">
        <v>46</v>
      </c>
    </row>
    <row r="61" spans="1:3">
      <c r="A61" s="124">
        <v>60</v>
      </c>
      <c r="B61" s="265">
        <v>113</v>
      </c>
      <c r="C61" s="124">
        <v>50</v>
      </c>
    </row>
    <row r="62" spans="1:3">
      <c r="A62" s="124">
        <v>61</v>
      </c>
      <c r="B62" s="265">
        <v>108.8</v>
      </c>
      <c r="C62" s="124">
        <v>46</v>
      </c>
    </row>
    <row r="63" spans="1:3">
      <c r="A63" s="124">
        <v>62</v>
      </c>
      <c r="B63" s="265">
        <v>59.91</v>
      </c>
      <c r="C63" s="124">
        <v>30</v>
      </c>
    </row>
    <row r="64" spans="1:3">
      <c r="A64" s="124">
        <v>63</v>
      </c>
      <c r="B64" s="265">
        <v>53.6</v>
      </c>
      <c r="C64" s="124">
        <v>54</v>
      </c>
    </row>
    <row r="65" spans="1:3">
      <c r="A65" s="124">
        <v>64</v>
      </c>
      <c r="B65" s="265">
        <v>31.6</v>
      </c>
      <c r="C65" s="124">
        <v>42</v>
      </c>
    </row>
    <row r="66" spans="1:3">
      <c r="A66" s="124">
        <v>65</v>
      </c>
      <c r="B66" s="265">
        <v>49.5</v>
      </c>
      <c r="C66" s="124">
        <v>48</v>
      </c>
    </row>
    <row r="67" spans="1:3">
      <c r="A67" s="124">
        <v>66</v>
      </c>
      <c r="B67" s="265">
        <v>39.6</v>
      </c>
      <c r="C67" s="124">
        <v>62</v>
      </c>
    </row>
    <row r="68" spans="1:3">
      <c r="A68" s="124">
        <v>67</v>
      </c>
      <c r="B68" s="265">
        <v>59.5</v>
      </c>
      <c r="C68" s="124">
        <v>34</v>
      </c>
    </row>
    <row r="69" spans="1:3">
      <c r="A69" s="124">
        <v>68</v>
      </c>
      <c r="B69" s="265">
        <v>146.80000000000001</v>
      </c>
      <c r="C69" s="124">
        <v>28</v>
      </c>
    </row>
    <row r="70" spans="1:3">
      <c r="A70" s="124">
        <v>69</v>
      </c>
      <c r="B70" s="265">
        <v>47.2</v>
      </c>
      <c r="C70" s="124">
        <v>46</v>
      </c>
    </row>
    <row r="71" spans="1:3">
      <c r="A71" s="124">
        <v>70</v>
      </c>
      <c r="B71" s="265">
        <v>95.05</v>
      </c>
      <c r="C71" s="124">
        <v>54</v>
      </c>
    </row>
    <row r="72" spans="1:3">
      <c r="A72" s="124">
        <v>71</v>
      </c>
      <c r="B72" s="265">
        <v>155.32</v>
      </c>
      <c r="C72" s="124">
        <v>30</v>
      </c>
    </row>
    <row r="73" spans="1:3">
      <c r="A73" s="124">
        <v>72</v>
      </c>
      <c r="B73" s="265">
        <v>58</v>
      </c>
      <c r="C73" s="124">
        <v>32</v>
      </c>
    </row>
    <row r="74" spans="1:3">
      <c r="A74" s="124">
        <v>73</v>
      </c>
      <c r="B74" s="265">
        <v>69</v>
      </c>
      <c r="C74" s="124">
        <v>22</v>
      </c>
    </row>
    <row r="75" spans="1:3">
      <c r="A75" s="124">
        <v>74</v>
      </c>
      <c r="B75" s="265">
        <v>46.5</v>
      </c>
      <c r="C75" s="124">
        <v>32</v>
      </c>
    </row>
    <row r="76" spans="1:3">
      <c r="A76" s="124">
        <v>75</v>
      </c>
      <c r="B76" s="265">
        <v>45.22</v>
      </c>
      <c r="C76" s="124">
        <v>74</v>
      </c>
    </row>
    <row r="77" spans="1:3">
      <c r="A77" s="124">
        <v>76</v>
      </c>
      <c r="B77" s="265">
        <v>84.74</v>
      </c>
      <c r="C77" s="124">
        <v>62</v>
      </c>
    </row>
    <row r="78" spans="1:3">
      <c r="A78" s="124">
        <v>77</v>
      </c>
      <c r="B78" s="265">
        <v>39</v>
      </c>
      <c r="C78" s="124">
        <v>42</v>
      </c>
    </row>
    <row r="79" spans="1:3">
      <c r="A79" s="124">
        <v>78</v>
      </c>
      <c r="B79" s="265">
        <v>111.14</v>
      </c>
      <c r="C79" s="124">
        <v>28</v>
      </c>
    </row>
    <row r="80" spans="1:3">
      <c r="A80" s="124">
        <v>79</v>
      </c>
      <c r="B80" s="265">
        <v>86.8</v>
      </c>
      <c r="C80" s="124">
        <v>38</v>
      </c>
    </row>
    <row r="81" spans="1:3">
      <c r="A81" s="124">
        <v>80</v>
      </c>
      <c r="B81" s="265">
        <v>89</v>
      </c>
      <c r="C81" s="124">
        <v>54</v>
      </c>
    </row>
    <row r="82" spans="1:3">
      <c r="A82" s="124">
        <v>81</v>
      </c>
      <c r="B82" s="265">
        <v>78</v>
      </c>
      <c r="C82" s="124">
        <v>68</v>
      </c>
    </row>
    <row r="83" spans="1:3">
      <c r="A83" s="124">
        <v>82</v>
      </c>
      <c r="B83" s="265">
        <v>53.2</v>
      </c>
      <c r="C83" s="124">
        <v>30</v>
      </c>
    </row>
    <row r="84" spans="1:3">
      <c r="A84" s="124">
        <v>83</v>
      </c>
      <c r="B84" s="265">
        <v>58.5</v>
      </c>
      <c r="C84" s="124">
        <v>36</v>
      </c>
    </row>
    <row r="85" spans="1:3">
      <c r="A85" s="124">
        <v>84</v>
      </c>
      <c r="B85" s="265">
        <v>46</v>
      </c>
      <c r="C85" s="124">
        <v>44</v>
      </c>
    </row>
    <row r="86" spans="1:3">
      <c r="A86" s="124">
        <v>85</v>
      </c>
      <c r="B86" s="265">
        <v>37.5</v>
      </c>
      <c r="C86" s="124">
        <v>44</v>
      </c>
    </row>
    <row r="87" spans="1:3">
      <c r="A87" s="124">
        <v>86</v>
      </c>
      <c r="B87" s="265">
        <v>20.8</v>
      </c>
      <c r="C87" s="124">
        <v>62</v>
      </c>
    </row>
    <row r="88" spans="1:3">
      <c r="A88" s="124">
        <v>87</v>
      </c>
      <c r="B88" s="265">
        <v>144</v>
      </c>
      <c r="C88" s="124">
        <v>48</v>
      </c>
    </row>
    <row r="89" spans="1:3">
      <c r="A89" s="124">
        <v>88</v>
      </c>
      <c r="B89" s="265">
        <v>107</v>
      </c>
      <c r="C89" s="124">
        <v>36</v>
      </c>
    </row>
    <row r="90" spans="1:3">
      <c r="A90" s="124">
        <v>89</v>
      </c>
      <c r="B90" s="265">
        <v>31.6</v>
      </c>
      <c r="C90" s="124">
        <v>20</v>
      </c>
    </row>
    <row r="91" spans="1:3">
      <c r="A91" s="124">
        <v>90</v>
      </c>
      <c r="B91" s="265">
        <v>57.6</v>
      </c>
      <c r="C91" s="124">
        <v>42</v>
      </c>
    </row>
    <row r="92" spans="1:3">
      <c r="A92" s="124">
        <v>91</v>
      </c>
      <c r="B92" s="265">
        <v>95.2</v>
      </c>
      <c r="C92" s="124">
        <v>54</v>
      </c>
    </row>
    <row r="93" spans="1:3">
      <c r="A93" s="124">
        <v>92</v>
      </c>
      <c r="B93" s="265">
        <v>22.42</v>
      </c>
      <c r="C93" s="124">
        <v>54</v>
      </c>
    </row>
    <row r="94" spans="1:3">
      <c r="A94" s="124">
        <v>93</v>
      </c>
      <c r="B94" s="265">
        <v>159.75</v>
      </c>
      <c r="C94" s="124">
        <v>72</v>
      </c>
    </row>
    <row r="95" spans="1:3">
      <c r="A95" s="124">
        <v>94</v>
      </c>
      <c r="B95" s="265">
        <v>229.5</v>
      </c>
      <c r="C95" s="124">
        <v>30</v>
      </c>
    </row>
    <row r="96" spans="1:3">
      <c r="A96" s="124">
        <v>95</v>
      </c>
      <c r="B96" s="265">
        <v>66</v>
      </c>
      <c r="C96" s="124">
        <v>46</v>
      </c>
    </row>
    <row r="97" spans="1:3">
      <c r="A97" s="124">
        <v>96</v>
      </c>
      <c r="B97" s="265">
        <v>39.5</v>
      </c>
      <c r="C97" s="124">
        <v>44</v>
      </c>
    </row>
    <row r="98" spans="1:3">
      <c r="A98" s="124">
        <v>97</v>
      </c>
      <c r="B98" s="265">
        <v>253</v>
      </c>
      <c r="C98" s="124">
        <v>30</v>
      </c>
    </row>
    <row r="99" spans="1:3">
      <c r="A99" s="124">
        <v>98</v>
      </c>
      <c r="B99" s="265">
        <v>287.58999999999997</v>
      </c>
      <c r="C99" s="124">
        <v>52</v>
      </c>
    </row>
    <row r="100" spans="1:3">
      <c r="A100" s="124">
        <v>99</v>
      </c>
      <c r="B100" s="265">
        <v>47.6</v>
      </c>
      <c r="C100" s="124">
        <v>30</v>
      </c>
    </row>
    <row r="101" spans="1:3">
      <c r="A101" s="124">
        <v>100</v>
      </c>
      <c r="B101" s="265">
        <v>28.44</v>
      </c>
      <c r="C101" s="124">
        <v>44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B35B-3871-4D4E-A05A-6B0986413576}">
  <sheetPr>
    <tabColor rgb="FFFFC000"/>
  </sheetPr>
  <dimension ref="B3:U103"/>
  <sheetViews>
    <sheetView zoomScale="90" zoomScaleNormal="90" workbookViewId="0">
      <selection activeCell="I12" sqref="I12"/>
    </sheetView>
  </sheetViews>
  <sheetFormatPr defaultRowHeight="14.4"/>
  <cols>
    <col min="2" max="2" width="10" bestFit="1" customWidth="1"/>
    <col min="4" max="4" width="11.44140625" bestFit="1" customWidth="1"/>
    <col min="11" max="11" width="12.88671875" bestFit="1" customWidth="1"/>
    <col min="12" max="12" width="10" style="77" bestFit="1" customWidth="1"/>
    <col min="13" max="15" width="8.88671875" style="77"/>
    <col min="17" max="17" width="9.88671875" bestFit="1" customWidth="1"/>
    <col min="18" max="21" width="8.88671875" style="77"/>
  </cols>
  <sheetData>
    <row r="3" spans="2:3" ht="15.6">
      <c r="B3" s="252" t="s">
        <v>1233</v>
      </c>
      <c r="C3" s="252" t="s">
        <v>1234</v>
      </c>
    </row>
    <row r="4" spans="2:3">
      <c r="B4" s="124">
        <v>78</v>
      </c>
      <c r="C4" s="124">
        <v>31</v>
      </c>
    </row>
    <row r="5" spans="2:3">
      <c r="B5" s="124">
        <v>15</v>
      </c>
      <c r="C5" s="124">
        <v>16</v>
      </c>
    </row>
    <row r="6" spans="2:3">
      <c r="B6" s="124">
        <v>13</v>
      </c>
      <c r="C6" s="124">
        <v>42</v>
      </c>
    </row>
    <row r="7" spans="2:3">
      <c r="B7" s="124">
        <v>70</v>
      </c>
      <c r="C7" s="124">
        <v>46</v>
      </c>
    </row>
    <row r="8" spans="2:3">
      <c r="B8" s="124">
        <v>68</v>
      </c>
      <c r="C8" s="124">
        <v>60</v>
      </c>
    </row>
    <row r="9" spans="2:3">
      <c r="B9" s="124">
        <v>68</v>
      </c>
      <c r="C9" s="124">
        <v>27</v>
      </c>
    </row>
    <row r="10" spans="2:3">
      <c r="B10" s="124">
        <v>62</v>
      </c>
      <c r="C10" s="124">
        <v>41</v>
      </c>
    </row>
    <row r="11" spans="2:3">
      <c r="B11" s="124">
        <v>62</v>
      </c>
      <c r="C11" s="124">
        <v>59</v>
      </c>
    </row>
    <row r="12" spans="2:3">
      <c r="B12" s="124">
        <v>62</v>
      </c>
      <c r="C12" s="124">
        <v>48</v>
      </c>
    </row>
    <row r="13" spans="2:3">
      <c r="B13" s="124">
        <v>60</v>
      </c>
      <c r="C13" s="124">
        <v>49</v>
      </c>
    </row>
    <row r="14" spans="2:3">
      <c r="B14" s="124">
        <v>60</v>
      </c>
      <c r="C14" s="124">
        <v>15</v>
      </c>
    </row>
    <row r="15" spans="2:3">
      <c r="B15" s="124">
        <v>58</v>
      </c>
      <c r="C15" s="124">
        <v>53</v>
      </c>
    </row>
    <row r="16" spans="2:3">
      <c r="B16" s="124">
        <v>56</v>
      </c>
      <c r="C16" s="124">
        <v>59</v>
      </c>
    </row>
    <row r="17" spans="2:3">
      <c r="B17" s="124">
        <v>56</v>
      </c>
      <c r="C17" s="124">
        <v>33</v>
      </c>
    </row>
    <row r="18" spans="2:3">
      <c r="B18" s="124">
        <v>54</v>
      </c>
      <c r="C18" s="124">
        <v>50</v>
      </c>
    </row>
    <row r="19" spans="2:3">
      <c r="B19" s="124">
        <v>54</v>
      </c>
      <c r="C19" s="124">
        <v>51</v>
      </c>
    </row>
    <row r="20" spans="2:3">
      <c r="B20" s="124">
        <v>54</v>
      </c>
      <c r="C20" s="124">
        <v>43</v>
      </c>
    </row>
    <row r="21" spans="2:3">
      <c r="B21" s="124">
        <v>54</v>
      </c>
      <c r="C21" s="124">
        <v>59</v>
      </c>
    </row>
    <row r="22" spans="2:3">
      <c r="B22" s="124">
        <v>54</v>
      </c>
      <c r="C22" s="124">
        <v>53</v>
      </c>
    </row>
    <row r="23" spans="2:3">
      <c r="B23" s="124">
        <v>54</v>
      </c>
      <c r="C23" s="124">
        <v>17</v>
      </c>
    </row>
    <row r="24" spans="2:3">
      <c r="B24" s="124">
        <v>54</v>
      </c>
      <c r="C24" s="124">
        <v>13</v>
      </c>
    </row>
    <row r="25" spans="2:3">
      <c r="B25" s="124">
        <v>54</v>
      </c>
      <c r="C25" s="124">
        <v>50</v>
      </c>
    </row>
    <row r="26" spans="2:3">
      <c r="B26" s="124">
        <v>52</v>
      </c>
      <c r="C26" s="124">
        <v>12</v>
      </c>
    </row>
    <row r="27" spans="2:3">
      <c r="B27" s="124">
        <v>52</v>
      </c>
      <c r="C27" s="124">
        <v>13</v>
      </c>
    </row>
    <row r="28" spans="2:3">
      <c r="B28" s="124">
        <v>50</v>
      </c>
      <c r="C28" s="124">
        <v>36</v>
      </c>
    </row>
    <row r="29" spans="2:3">
      <c r="B29" s="124">
        <v>50</v>
      </c>
      <c r="C29" s="124">
        <v>20</v>
      </c>
    </row>
    <row r="30" spans="2:3">
      <c r="B30" s="124">
        <v>50</v>
      </c>
      <c r="C30" s="124">
        <v>35</v>
      </c>
    </row>
    <row r="31" spans="2:3">
      <c r="B31" s="124">
        <v>48</v>
      </c>
      <c r="C31" s="124">
        <v>24</v>
      </c>
    </row>
    <row r="32" spans="2:3">
      <c r="B32" s="124">
        <v>48</v>
      </c>
      <c r="C32" s="124">
        <v>29</v>
      </c>
    </row>
    <row r="33" spans="2:3">
      <c r="B33" s="124">
        <v>48</v>
      </c>
      <c r="C33" s="124">
        <v>47</v>
      </c>
    </row>
    <row r="34" spans="2:3">
      <c r="B34" s="124">
        <v>48</v>
      </c>
      <c r="C34" s="124">
        <v>10</v>
      </c>
    </row>
    <row r="35" spans="2:3">
      <c r="B35" s="124">
        <v>48</v>
      </c>
      <c r="C35" s="124">
        <v>49</v>
      </c>
    </row>
    <row r="36" spans="2:3">
      <c r="B36" s="124">
        <v>48</v>
      </c>
      <c r="C36" s="124">
        <v>60</v>
      </c>
    </row>
    <row r="37" spans="2:3">
      <c r="B37" s="124">
        <v>46</v>
      </c>
      <c r="C37" s="124">
        <v>25</v>
      </c>
    </row>
    <row r="38" spans="2:3">
      <c r="B38" s="124">
        <v>46</v>
      </c>
      <c r="C38" s="124">
        <v>25</v>
      </c>
    </row>
    <row r="39" spans="2:3">
      <c r="B39" s="124">
        <v>46</v>
      </c>
      <c r="C39" s="124">
        <v>59</v>
      </c>
    </row>
    <row r="40" spans="2:3">
      <c r="B40" s="124">
        <v>46</v>
      </c>
      <c r="C40" s="124">
        <v>20</v>
      </c>
    </row>
    <row r="41" spans="2:3">
      <c r="B41" s="124">
        <v>46</v>
      </c>
      <c r="C41" s="124">
        <v>52</v>
      </c>
    </row>
    <row r="42" spans="2:3">
      <c r="B42" s="124">
        <v>46</v>
      </c>
      <c r="C42" s="124">
        <v>38</v>
      </c>
    </row>
    <row r="43" spans="2:3">
      <c r="B43" s="124">
        <v>46</v>
      </c>
      <c r="C43" s="124">
        <v>37</v>
      </c>
    </row>
    <row r="44" spans="2:3">
      <c r="B44" s="124">
        <v>46</v>
      </c>
      <c r="C44" s="124">
        <v>38</v>
      </c>
    </row>
    <row r="45" spans="2:3">
      <c r="B45" s="124">
        <v>46</v>
      </c>
      <c r="C45" s="124">
        <v>48</v>
      </c>
    </row>
    <row r="46" spans="2:3">
      <c r="B46" s="124">
        <v>44</v>
      </c>
      <c r="C46" s="124">
        <v>19</v>
      </c>
    </row>
    <row r="47" spans="2:3">
      <c r="B47" s="124">
        <v>44</v>
      </c>
      <c r="C47" s="124">
        <v>53</v>
      </c>
    </row>
    <row r="48" spans="2:3">
      <c r="B48" s="124">
        <v>44</v>
      </c>
      <c r="C48" s="124">
        <v>55</v>
      </c>
    </row>
    <row r="49" spans="2:3">
      <c r="B49" s="124">
        <v>44</v>
      </c>
      <c r="C49" s="124">
        <v>20</v>
      </c>
    </row>
    <row r="50" spans="2:3">
      <c r="B50" s="124">
        <v>44</v>
      </c>
      <c r="C50" s="124">
        <v>14</v>
      </c>
    </row>
    <row r="51" spans="2:3">
      <c r="B51" s="124">
        <v>44</v>
      </c>
      <c r="C51" s="124">
        <v>47</v>
      </c>
    </row>
    <row r="52" spans="2:3">
      <c r="B52" s="124">
        <v>44</v>
      </c>
      <c r="C52" s="124">
        <v>23</v>
      </c>
    </row>
    <row r="53" spans="2:3">
      <c r="B53" s="124">
        <v>42</v>
      </c>
      <c r="C53" s="124">
        <v>44</v>
      </c>
    </row>
    <row r="54" spans="2:3">
      <c r="B54" s="124">
        <v>42</v>
      </c>
      <c r="C54" s="124">
        <v>25</v>
      </c>
    </row>
    <row r="55" spans="2:3">
      <c r="B55" s="124">
        <v>42</v>
      </c>
      <c r="C55" s="124">
        <v>26</v>
      </c>
    </row>
    <row r="56" spans="2:3">
      <c r="B56" s="124">
        <v>42</v>
      </c>
      <c r="C56" s="124">
        <v>59</v>
      </c>
    </row>
    <row r="57" spans="2:3">
      <c r="B57" s="124">
        <v>42</v>
      </c>
      <c r="C57" s="124">
        <v>33</v>
      </c>
    </row>
    <row r="58" spans="2:3">
      <c r="B58" s="124">
        <v>42</v>
      </c>
      <c r="C58" s="124">
        <v>21</v>
      </c>
    </row>
    <row r="59" spans="2:3">
      <c r="B59" s="124">
        <v>42</v>
      </c>
      <c r="C59" s="124">
        <v>36</v>
      </c>
    </row>
    <row r="60" spans="2:3">
      <c r="B60" s="124">
        <v>40</v>
      </c>
      <c r="C60" s="124">
        <v>33</v>
      </c>
    </row>
    <row r="61" spans="2:3">
      <c r="B61" s="124">
        <v>40</v>
      </c>
      <c r="C61" s="124">
        <v>26</v>
      </c>
    </row>
    <row r="62" spans="2:3">
      <c r="B62" s="124">
        <v>40</v>
      </c>
      <c r="C62" s="124">
        <v>11</v>
      </c>
    </row>
    <row r="63" spans="2:3">
      <c r="B63" s="124">
        <v>40</v>
      </c>
      <c r="C63" s="124">
        <v>25</v>
      </c>
    </row>
    <row r="64" spans="2:3">
      <c r="B64" s="124">
        <v>38</v>
      </c>
      <c r="C64" s="124">
        <v>30</v>
      </c>
    </row>
    <row r="65" spans="2:3">
      <c r="B65" s="124">
        <v>38</v>
      </c>
      <c r="C65" s="124">
        <v>13</v>
      </c>
    </row>
    <row r="66" spans="2:3">
      <c r="B66" s="124">
        <v>38</v>
      </c>
      <c r="C66" s="124">
        <v>49</v>
      </c>
    </row>
    <row r="67" spans="2:3">
      <c r="B67" s="124">
        <v>38</v>
      </c>
      <c r="C67" s="124">
        <v>13</v>
      </c>
    </row>
    <row r="68" spans="2:3">
      <c r="B68" s="124">
        <v>38</v>
      </c>
      <c r="C68" s="124">
        <v>22</v>
      </c>
    </row>
    <row r="69" spans="2:3">
      <c r="B69" s="124">
        <v>36</v>
      </c>
      <c r="C69" s="124">
        <v>55</v>
      </c>
    </row>
    <row r="70" spans="2:3">
      <c r="B70" s="124">
        <v>36</v>
      </c>
      <c r="C70" s="124">
        <v>45</v>
      </c>
    </row>
    <row r="71" spans="2:3">
      <c r="B71" s="124">
        <v>36</v>
      </c>
      <c r="C71" s="124">
        <v>38</v>
      </c>
    </row>
    <row r="72" spans="2:3">
      <c r="B72" s="124">
        <v>36</v>
      </c>
      <c r="C72" s="124">
        <v>36</v>
      </c>
    </row>
    <row r="73" spans="2:3">
      <c r="B73" s="124">
        <v>36</v>
      </c>
      <c r="C73" s="124">
        <v>30</v>
      </c>
    </row>
    <row r="74" spans="2:3">
      <c r="B74" s="124">
        <v>36</v>
      </c>
      <c r="C74" s="124">
        <v>49</v>
      </c>
    </row>
    <row r="75" spans="2:3">
      <c r="B75" s="124">
        <v>34</v>
      </c>
      <c r="C75" s="124">
        <v>37</v>
      </c>
    </row>
    <row r="76" spans="2:3">
      <c r="B76" s="124">
        <v>34</v>
      </c>
      <c r="C76" s="124">
        <v>10</v>
      </c>
    </row>
    <row r="77" spans="2:3">
      <c r="B77" s="124">
        <v>34</v>
      </c>
      <c r="C77" s="124">
        <v>45</v>
      </c>
    </row>
    <row r="78" spans="2:3">
      <c r="B78" s="124">
        <v>32</v>
      </c>
      <c r="C78" s="124">
        <v>22</v>
      </c>
    </row>
    <row r="79" spans="2:3">
      <c r="B79" s="124">
        <v>32</v>
      </c>
      <c r="C79" s="124">
        <v>29</v>
      </c>
    </row>
    <row r="80" spans="2:3">
      <c r="B80" s="124">
        <v>32</v>
      </c>
      <c r="C80" s="124">
        <v>16</v>
      </c>
    </row>
    <row r="81" spans="2:3">
      <c r="B81" s="124">
        <v>32</v>
      </c>
      <c r="C81" s="124">
        <v>43</v>
      </c>
    </row>
    <row r="82" spans="2:3">
      <c r="B82" s="124">
        <v>32</v>
      </c>
      <c r="C82" s="124">
        <v>13</v>
      </c>
    </row>
    <row r="83" spans="2:3">
      <c r="B83" s="124">
        <v>32</v>
      </c>
      <c r="C83" s="124">
        <v>12</v>
      </c>
    </row>
    <row r="84" spans="2:3">
      <c r="B84" s="124">
        <v>32</v>
      </c>
      <c r="C84" s="124">
        <v>26</v>
      </c>
    </row>
    <row r="85" spans="2:3">
      <c r="B85" s="124">
        <v>32</v>
      </c>
      <c r="C85" s="124">
        <v>59</v>
      </c>
    </row>
    <row r="86" spans="2:3">
      <c r="B86" s="124">
        <v>30</v>
      </c>
      <c r="C86" s="124">
        <v>58</v>
      </c>
    </row>
    <row r="87" spans="2:3">
      <c r="B87" s="124">
        <v>30</v>
      </c>
      <c r="C87" s="124">
        <v>25</v>
      </c>
    </row>
    <row r="88" spans="2:3">
      <c r="B88" s="124">
        <v>30</v>
      </c>
      <c r="C88" s="124">
        <v>40</v>
      </c>
    </row>
    <row r="89" spans="2:3">
      <c r="B89" s="124">
        <v>30</v>
      </c>
      <c r="C89" s="124">
        <v>19</v>
      </c>
    </row>
    <row r="90" spans="2:3">
      <c r="B90" s="124">
        <v>30</v>
      </c>
      <c r="C90" s="124">
        <v>38</v>
      </c>
    </row>
    <row r="91" spans="2:3">
      <c r="B91" s="124">
        <v>30</v>
      </c>
      <c r="C91" s="124">
        <v>60</v>
      </c>
    </row>
    <row r="92" spans="2:3">
      <c r="B92" s="124">
        <v>30</v>
      </c>
      <c r="C92" s="124">
        <v>47</v>
      </c>
    </row>
    <row r="93" spans="2:3">
      <c r="B93" s="124">
        <v>30</v>
      </c>
      <c r="C93" s="124">
        <v>24</v>
      </c>
    </row>
    <row r="94" spans="2:3">
      <c r="B94" s="124">
        <v>28</v>
      </c>
      <c r="C94" s="124">
        <v>35</v>
      </c>
    </row>
    <row r="95" spans="2:3">
      <c r="B95" s="124">
        <v>28</v>
      </c>
      <c r="C95" s="124">
        <v>53</v>
      </c>
    </row>
    <row r="96" spans="2:3">
      <c r="B96" s="124">
        <v>28</v>
      </c>
      <c r="C96" s="124">
        <v>51</v>
      </c>
    </row>
    <row r="97" spans="2:3">
      <c r="B97" s="124">
        <v>28</v>
      </c>
      <c r="C97" s="124">
        <v>26</v>
      </c>
    </row>
    <row r="98" spans="2:3">
      <c r="B98" s="124">
        <v>28</v>
      </c>
      <c r="C98" s="124">
        <v>14</v>
      </c>
    </row>
    <row r="99" spans="2:3">
      <c r="B99" s="124">
        <v>24</v>
      </c>
      <c r="C99" s="124">
        <v>17</v>
      </c>
    </row>
    <row r="100" spans="2:3">
      <c r="B100" s="124">
        <v>22</v>
      </c>
      <c r="C100" s="124">
        <v>21</v>
      </c>
    </row>
    <row r="101" spans="2:3">
      <c r="B101" s="124">
        <v>22</v>
      </c>
      <c r="C101" s="124">
        <v>36</v>
      </c>
    </row>
    <row r="102" spans="2:3">
      <c r="B102" s="124">
        <v>20</v>
      </c>
      <c r="C102" s="124">
        <v>59</v>
      </c>
    </row>
    <row r="103" spans="2:3">
      <c r="B103" s="124">
        <v>20</v>
      </c>
      <c r="C103" s="124">
        <v>47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08D6-7786-4262-BFC7-31F136098296}">
  <sheetPr>
    <tabColor rgb="FFFFC000"/>
  </sheetPr>
  <dimension ref="B2:C17"/>
  <sheetViews>
    <sheetView workbookViewId="0">
      <selection activeCell="I23" sqref="I23"/>
    </sheetView>
  </sheetViews>
  <sheetFormatPr defaultRowHeight="14.4"/>
  <cols>
    <col min="2" max="2" width="11.6640625" bestFit="1" customWidth="1"/>
    <col min="3" max="7" width="11.6640625" customWidth="1"/>
  </cols>
  <sheetData>
    <row r="2" spans="2:3" ht="15" thickBot="1"/>
    <row r="3" spans="2:3" ht="15" thickBot="1">
      <c r="B3" s="253"/>
      <c r="C3" s="257" t="s">
        <v>1243</v>
      </c>
    </row>
    <row r="4" spans="2:3">
      <c r="B4" s="254" t="s">
        <v>1235</v>
      </c>
      <c r="C4" s="258">
        <v>100</v>
      </c>
    </row>
    <row r="5" spans="2:3">
      <c r="B5" s="255" t="s">
        <v>144</v>
      </c>
      <c r="C5" s="259">
        <v>-20</v>
      </c>
    </row>
    <row r="6" spans="2:3">
      <c r="B6" s="255" t="s">
        <v>145</v>
      </c>
      <c r="C6" s="259">
        <v>40</v>
      </c>
    </row>
    <row r="7" spans="2:3">
      <c r="B7" s="255" t="s">
        <v>146</v>
      </c>
      <c r="C7" s="259">
        <v>30</v>
      </c>
    </row>
    <row r="8" spans="2:3">
      <c r="B8" s="255" t="s">
        <v>147</v>
      </c>
      <c r="C8" s="259">
        <v>22</v>
      </c>
    </row>
    <row r="9" spans="2:3">
      <c r="B9" s="255" t="s">
        <v>148</v>
      </c>
      <c r="C9" s="259">
        <v>-80</v>
      </c>
    </row>
    <row r="10" spans="2:3">
      <c r="B10" s="255" t="s">
        <v>149</v>
      </c>
      <c r="C10" s="259">
        <v>5</v>
      </c>
    </row>
    <row r="11" spans="2:3">
      <c r="B11" s="255" t="s">
        <v>150</v>
      </c>
      <c r="C11" s="259">
        <v>12</v>
      </c>
    </row>
    <row r="12" spans="2:3">
      <c r="B12" s="255" t="s">
        <v>151</v>
      </c>
      <c r="C12" s="259">
        <v>-40</v>
      </c>
    </row>
    <row r="13" spans="2:3">
      <c r="B13" s="255" t="s">
        <v>152</v>
      </c>
      <c r="C13" s="259">
        <v>10</v>
      </c>
    </row>
    <row r="14" spans="2:3">
      <c r="B14" s="255" t="s">
        <v>153</v>
      </c>
      <c r="C14" s="259">
        <v>15</v>
      </c>
    </row>
    <row r="15" spans="2:3">
      <c r="B15" s="255" t="s">
        <v>93</v>
      </c>
      <c r="C15" s="259">
        <v>20</v>
      </c>
    </row>
    <row r="16" spans="2:3">
      <c r="B16" s="255" t="s">
        <v>94</v>
      </c>
      <c r="C16" s="259">
        <v>20</v>
      </c>
    </row>
    <row r="17" spans="2:3" ht="15" thickBot="1">
      <c r="B17" s="256" t="s">
        <v>1236</v>
      </c>
      <c r="C17" s="260">
        <f>SUM(C4:C16)</f>
        <v>134</v>
      </c>
    </row>
  </sheetData>
  <phoneticPr fontId="12" type="noConversion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1C051-1E2C-41E3-AD90-186D8E48BD8A}">
  <sheetPr>
    <tabColor rgb="FFFFC000"/>
  </sheetPr>
  <dimension ref="A2:B27"/>
  <sheetViews>
    <sheetView workbookViewId="0">
      <selection activeCell="D15" sqref="D15"/>
    </sheetView>
  </sheetViews>
  <sheetFormatPr defaultRowHeight="14.4"/>
  <cols>
    <col min="1" max="1" width="18.44140625" bestFit="1" customWidth="1"/>
  </cols>
  <sheetData>
    <row r="2" spans="1:2">
      <c r="A2" s="261" t="s">
        <v>1237</v>
      </c>
      <c r="B2" s="262" t="s">
        <v>1242</v>
      </c>
    </row>
    <row r="3" spans="1:2">
      <c r="A3" s="263" t="s">
        <v>218</v>
      </c>
      <c r="B3" s="266">
        <v>850</v>
      </c>
    </row>
    <row r="4" spans="1:2">
      <c r="A4" s="263" t="s">
        <v>1238</v>
      </c>
      <c r="B4" s="266">
        <v>600</v>
      </c>
    </row>
    <row r="5" spans="1:2">
      <c r="A5" s="263" t="s">
        <v>1239</v>
      </c>
      <c r="B5" s="266">
        <v>325</v>
      </c>
    </row>
    <row r="6" spans="1:2">
      <c r="A6" s="263" t="s">
        <v>1240</v>
      </c>
      <c r="B6" s="266">
        <v>200</v>
      </c>
    </row>
    <row r="20" spans="1:2">
      <c r="A20" s="261" t="s">
        <v>1237</v>
      </c>
      <c r="B20" s="262" t="s">
        <v>1242</v>
      </c>
    </row>
    <row r="21" spans="1:2">
      <c r="A21" s="263" t="s">
        <v>218</v>
      </c>
      <c r="B21" s="266">
        <v>850</v>
      </c>
    </row>
    <row r="22" spans="1:2">
      <c r="A22" s="263" t="s">
        <v>1241</v>
      </c>
      <c r="B22" s="264">
        <v>80</v>
      </c>
    </row>
    <row r="23" spans="1:2">
      <c r="A23" s="263" t="s">
        <v>1238</v>
      </c>
      <c r="B23" s="266">
        <v>600</v>
      </c>
    </row>
    <row r="24" spans="1:2">
      <c r="A24" s="263" t="s">
        <v>1241</v>
      </c>
      <c r="B24" s="264">
        <v>80</v>
      </c>
    </row>
    <row r="25" spans="1:2">
      <c r="A25" s="263" t="s">
        <v>1239</v>
      </c>
      <c r="B25" s="266">
        <v>325</v>
      </c>
    </row>
    <row r="26" spans="1:2">
      <c r="A26" s="263" t="s">
        <v>1241</v>
      </c>
      <c r="B26" s="264">
        <v>80</v>
      </c>
    </row>
    <row r="27" spans="1:2">
      <c r="A27" s="263" t="s">
        <v>1240</v>
      </c>
      <c r="B27" s="266">
        <v>200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730D-4D12-4B30-BB49-CCE5396324D5}">
  <sheetPr>
    <tabColor rgb="FFFFC000"/>
  </sheetPr>
  <dimension ref="A1:D10"/>
  <sheetViews>
    <sheetView workbookViewId="0">
      <selection activeCell="P4" sqref="P4"/>
    </sheetView>
  </sheetViews>
  <sheetFormatPr defaultRowHeight="14.4"/>
  <cols>
    <col min="1" max="1" width="13.44140625" bestFit="1" customWidth="1"/>
    <col min="2" max="2" width="7" bestFit="1" customWidth="1"/>
    <col min="3" max="3" width="7.88671875" bestFit="1" customWidth="1"/>
    <col min="4" max="4" width="7.77734375" bestFit="1" customWidth="1"/>
  </cols>
  <sheetData>
    <row r="1" spans="1:4">
      <c r="A1" s="173" t="s">
        <v>215</v>
      </c>
      <c r="B1" s="152" t="s">
        <v>144</v>
      </c>
      <c r="C1" s="152" t="s">
        <v>145</v>
      </c>
      <c r="D1" s="152" t="s">
        <v>146</v>
      </c>
    </row>
    <row r="2" spans="1:4">
      <c r="A2" s="130" t="s">
        <v>178</v>
      </c>
      <c r="B2" s="267">
        <v>981</v>
      </c>
      <c r="C2" s="267">
        <v>213</v>
      </c>
      <c r="D2" s="267">
        <v>688</v>
      </c>
    </row>
    <row r="3" spans="1:4">
      <c r="A3" s="130" t="s">
        <v>179</v>
      </c>
      <c r="B3" s="267">
        <v>680</v>
      </c>
      <c r="C3" s="267">
        <v>454</v>
      </c>
      <c r="D3" s="267">
        <v>564</v>
      </c>
    </row>
    <row r="4" spans="1:4">
      <c r="A4" s="130" t="s">
        <v>180</v>
      </c>
      <c r="B4" s="267">
        <v>854</v>
      </c>
      <c r="C4" s="267">
        <v>500</v>
      </c>
      <c r="D4" s="267">
        <v>380</v>
      </c>
    </row>
    <row r="5" spans="1:4">
      <c r="A5" s="130" t="s">
        <v>181</v>
      </c>
      <c r="B5" s="267">
        <v>639</v>
      </c>
      <c r="C5" s="267">
        <v>778</v>
      </c>
      <c r="D5" s="267">
        <v>810</v>
      </c>
    </row>
    <row r="6" spans="1:4">
      <c r="A6" s="130" t="s">
        <v>182</v>
      </c>
      <c r="B6" s="267">
        <v>269</v>
      </c>
      <c r="C6" s="267">
        <v>604</v>
      </c>
      <c r="D6" s="267">
        <v>277</v>
      </c>
    </row>
    <row r="7" spans="1:4">
      <c r="A7" s="130" t="s">
        <v>183</v>
      </c>
      <c r="B7" s="267">
        <v>387</v>
      </c>
      <c r="C7" s="267">
        <v>895</v>
      </c>
      <c r="D7" s="267">
        <v>948</v>
      </c>
    </row>
    <row r="8" spans="1:4">
      <c r="A8" s="154" t="s">
        <v>212</v>
      </c>
      <c r="B8" s="267">
        <v>775</v>
      </c>
      <c r="C8" s="267">
        <v>152</v>
      </c>
      <c r="D8" s="267">
        <v>706</v>
      </c>
    </row>
    <row r="9" spans="1:4">
      <c r="A9" s="154" t="s">
        <v>213</v>
      </c>
      <c r="B9" s="267">
        <v>754</v>
      </c>
      <c r="C9" s="267">
        <v>841</v>
      </c>
      <c r="D9" s="267">
        <v>107</v>
      </c>
    </row>
    <row r="10" spans="1:4">
      <c r="A10" s="154" t="s">
        <v>214</v>
      </c>
      <c r="B10" s="267">
        <v>308</v>
      </c>
      <c r="C10" s="267">
        <v>926</v>
      </c>
      <c r="D10" s="267">
        <v>764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070F1-64EE-43CE-884E-591D0C9DD76F}">
  <sheetPr>
    <tabColor theme="5" tint="-0.249977111117893"/>
  </sheetPr>
  <dimension ref="B2:Q660"/>
  <sheetViews>
    <sheetView showGridLines="0" topLeftCell="B1" zoomScale="110" zoomScaleNormal="110" workbookViewId="0">
      <selection activeCell="I7" sqref="I7"/>
    </sheetView>
  </sheetViews>
  <sheetFormatPr defaultRowHeight="14.4"/>
  <cols>
    <col min="1" max="1" width="10" customWidth="1"/>
    <col min="2" max="2" width="4.88671875" customWidth="1"/>
    <col min="3" max="3" width="15.33203125" bestFit="1" customWidth="1"/>
    <col min="4" max="4" width="12.109375" bestFit="1" customWidth="1"/>
    <col min="6" max="6" width="12.109375" bestFit="1" customWidth="1"/>
    <col min="7" max="7" width="4.33203125" customWidth="1"/>
    <col min="10" max="10" width="8.88671875" style="77"/>
    <col min="11" max="11" width="19.109375" customWidth="1"/>
    <col min="12" max="12" width="16.77734375" customWidth="1"/>
    <col min="13" max="13" width="18.33203125" customWidth="1"/>
    <col min="15" max="15" width="22.109375" customWidth="1"/>
    <col min="16" max="16" width="9.88671875" customWidth="1"/>
    <col min="17" max="17" width="12.109375" customWidth="1"/>
    <col min="18" max="18" width="11.109375" bestFit="1" customWidth="1"/>
    <col min="20" max="20" width="12.109375" bestFit="1" customWidth="1"/>
    <col min="21" max="21" width="9.77734375" bestFit="1" customWidth="1"/>
  </cols>
  <sheetData>
    <row r="2" spans="2:17" ht="15" thickBot="1">
      <c r="O2" s="123" t="s">
        <v>220</v>
      </c>
      <c r="P2" s="177">
        <v>1</v>
      </c>
    </row>
    <row r="3" spans="2:17" ht="18">
      <c r="B3" s="178"/>
      <c r="C3" s="302" t="s">
        <v>237</v>
      </c>
      <c r="D3" s="302"/>
      <c r="E3" s="302"/>
      <c r="F3" s="302"/>
      <c r="G3" s="179"/>
      <c r="J3" s="77" t="s">
        <v>233</v>
      </c>
      <c r="K3" s="77" t="s">
        <v>234</v>
      </c>
      <c r="L3" s="77" t="s">
        <v>235</v>
      </c>
      <c r="M3" s="77" t="s">
        <v>236</v>
      </c>
      <c r="O3" s="123" t="s">
        <v>221</v>
      </c>
      <c r="P3" s="177">
        <v>2</v>
      </c>
    </row>
    <row r="4" spans="2:17">
      <c r="B4" s="180"/>
      <c r="G4" s="181"/>
      <c r="J4"/>
    </row>
    <row r="5" spans="2:17">
      <c r="B5" s="180"/>
      <c r="C5" s="183" t="s">
        <v>239</v>
      </c>
      <c r="D5" s="184">
        <v>1000000</v>
      </c>
      <c r="F5" s="185" t="s">
        <v>238</v>
      </c>
      <c r="G5" s="181"/>
      <c r="J5"/>
    </row>
    <row r="6" spans="2:17">
      <c r="B6" s="180"/>
      <c r="G6" s="181"/>
      <c r="J6"/>
      <c r="O6" s="123" t="s">
        <v>222</v>
      </c>
      <c r="P6" s="177">
        <v>90</v>
      </c>
    </row>
    <row r="7" spans="2:17">
      <c r="B7" s="180"/>
      <c r="C7" s="183" t="s">
        <v>240</v>
      </c>
      <c r="D7" s="184">
        <v>0</v>
      </c>
      <c r="F7" s="186">
        <f>D5-D7</f>
        <v>1000000</v>
      </c>
      <c r="G7" s="181"/>
      <c r="J7"/>
    </row>
    <row r="8" spans="2:17">
      <c r="B8" s="180"/>
      <c r="G8" s="181"/>
      <c r="J8"/>
      <c r="O8" s="123" t="s">
        <v>223</v>
      </c>
      <c r="P8" s="187">
        <f>E16/VLOOKUP(P2,O16:P19,2,0)</f>
        <v>0.09</v>
      </c>
    </row>
    <row r="9" spans="2:17" ht="15" customHeight="1">
      <c r="B9" s="180"/>
      <c r="G9" s="181"/>
      <c r="J9"/>
      <c r="O9" s="123" t="s">
        <v>224</v>
      </c>
      <c r="P9" s="123" t="b">
        <v>1</v>
      </c>
    </row>
    <row r="10" spans="2:17">
      <c r="B10" s="180"/>
      <c r="C10" s="188" t="s">
        <v>241</v>
      </c>
      <c r="E10" s="303" t="s">
        <v>242</v>
      </c>
      <c r="F10" s="303"/>
      <c r="G10" s="181"/>
      <c r="J10"/>
    </row>
    <row r="11" spans="2:17">
      <c r="B11" s="180"/>
      <c r="C11" s="190">
        <v>10</v>
      </c>
      <c r="G11" s="181"/>
      <c r="J11"/>
      <c r="O11" s="123" t="s">
        <v>225</v>
      </c>
    </row>
    <row r="12" spans="2:17">
      <c r="B12" s="180"/>
      <c r="G12" s="181"/>
      <c r="J12"/>
      <c r="O12" s="123" t="s">
        <v>226</v>
      </c>
    </row>
    <row r="13" spans="2:17">
      <c r="B13" s="180"/>
      <c r="C13" s="191" t="s">
        <v>220</v>
      </c>
      <c r="E13" s="303" t="s">
        <v>243</v>
      </c>
      <c r="F13" s="303"/>
      <c r="G13" s="181"/>
      <c r="J13"/>
    </row>
    <row r="14" spans="2:17">
      <c r="B14" s="180"/>
      <c r="E14" s="192"/>
      <c r="F14" s="193"/>
      <c r="G14" s="181"/>
      <c r="J14"/>
    </row>
    <row r="15" spans="2:17">
      <c r="B15" s="180"/>
      <c r="E15" s="194"/>
      <c r="F15" s="195"/>
      <c r="G15" s="181"/>
      <c r="J15"/>
      <c r="O15" s="124" t="s">
        <v>220</v>
      </c>
      <c r="P15" s="124" t="s">
        <v>227</v>
      </c>
    </row>
    <row r="16" spans="2:17">
      <c r="B16" s="180"/>
      <c r="E16" s="304">
        <f>P6/1000</f>
        <v>0.09</v>
      </c>
      <c r="F16" s="304"/>
      <c r="G16" s="181"/>
      <c r="J16"/>
      <c r="O16" s="124">
        <v>1</v>
      </c>
      <c r="P16" s="124">
        <v>1</v>
      </c>
      <c r="Q16" s="123" t="s">
        <v>228</v>
      </c>
    </row>
    <row r="17" spans="2:17">
      <c r="B17" s="180"/>
      <c r="G17" s="181"/>
      <c r="J17"/>
      <c r="O17" s="124">
        <v>2</v>
      </c>
      <c r="P17" s="124">
        <v>2</v>
      </c>
      <c r="Q17" s="123" t="s">
        <v>229</v>
      </c>
    </row>
    <row r="18" spans="2:17">
      <c r="B18" s="180"/>
      <c r="E18" s="189" t="s">
        <v>244</v>
      </c>
      <c r="G18" s="181"/>
      <c r="J18"/>
      <c r="O18" s="124">
        <v>3</v>
      </c>
      <c r="P18" s="124">
        <v>4</v>
      </c>
      <c r="Q18" s="123" t="s">
        <v>230</v>
      </c>
    </row>
    <row r="19" spans="2:17">
      <c r="B19" s="180"/>
      <c r="G19" s="181"/>
      <c r="J19"/>
      <c r="O19" s="124">
        <v>4</v>
      </c>
      <c r="P19" s="124">
        <v>12</v>
      </c>
      <c r="Q19" s="123" t="s">
        <v>231</v>
      </c>
    </row>
    <row r="20" spans="2:17" ht="16.5" customHeight="1">
      <c r="B20" s="180"/>
      <c r="C20" s="305" t="str">
        <f>CONCATENATE(VLOOKUP(P2,O16:Q19,3,0)," ","törlesztés:")</f>
        <v>Éves törlesztés:</v>
      </c>
      <c r="D20" s="305"/>
      <c r="E20" s="306">
        <f>PMT(E16/VLOOKUP(P2,O16:P19,2,0),C11*VLOOKUP(P2,O16:P19,2,0),-F7,,VLOOKUP(P3,O22:P23,2,0))</f>
        <v>155820.08990903376</v>
      </c>
      <c r="F20" s="306"/>
      <c r="G20" s="181"/>
      <c r="J20"/>
    </row>
    <row r="21" spans="2:17" ht="15" thickBot="1">
      <c r="B21" s="196"/>
      <c r="C21" s="197"/>
      <c r="D21" s="197"/>
      <c r="E21" s="197"/>
      <c r="F21" s="197"/>
      <c r="G21" s="198"/>
      <c r="J21"/>
      <c r="O21" s="124" t="s">
        <v>232</v>
      </c>
      <c r="P21" s="124" t="s">
        <v>219</v>
      </c>
    </row>
    <row r="22" spans="2:17">
      <c r="J22"/>
      <c r="O22" s="124">
        <v>1</v>
      </c>
      <c r="P22" s="124">
        <v>1</v>
      </c>
    </row>
    <row r="23" spans="2:17">
      <c r="J23"/>
      <c r="O23" s="124">
        <v>2</v>
      </c>
      <c r="P23" s="124">
        <v>0</v>
      </c>
    </row>
    <row r="24" spans="2:17">
      <c r="J24"/>
    </row>
    <row r="25" spans="2:17">
      <c r="J25"/>
    </row>
    <row r="26" spans="2:17">
      <c r="J26"/>
    </row>
    <row r="27" spans="2:17">
      <c r="J27"/>
    </row>
    <row r="28" spans="2:17">
      <c r="J28"/>
    </row>
    <row r="29" spans="2:17">
      <c r="J29"/>
    </row>
    <row r="30" spans="2:17">
      <c r="J30"/>
    </row>
    <row r="31" spans="2:17">
      <c r="J31"/>
    </row>
    <row r="32" spans="2:17">
      <c r="J32"/>
    </row>
    <row r="33" spans="10:10">
      <c r="J33"/>
    </row>
    <row r="34" spans="10:10">
      <c r="J34"/>
    </row>
    <row r="35" spans="10:10">
      <c r="J35"/>
    </row>
    <row r="36" spans="10:10">
      <c r="J36"/>
    </row>
    <row r="37" spans="10:10">
      <c r="J37"/>
    </row>
    <row r="38" spans="10:10">
      <c r="J38"/>
    </row>
    <row r="39" spans="10:10">
      <c r="J39"/>
    </row>
    <row r="40" spans="10:10">
      <c r="J40"/>
    </row>
    <row r="41" spans="10:10">
      <c r="J41"/>
    </row>
    <row r="42" spans="10:10">
      <c r="J42"/>
    </row>
    <row r="43" spans="10:10">
      <c r="J43"/>
    </row>
    <row r="44" spans="10:10">
      <c r="J44"/>
    </row>
    <row r="45" spans="10:10">
      <c r="J45"/>
    </row>
    <row r="46" spans="10:10">
      <c r="J46"/>
    </row>
    <row r="47" spans="10:10">
      <c r="J47"/>
    </row>
    <row r="48" spans="10:10">
      <c r="J48"/>
    </row>
    <row r="49" spans="10:10">
      <c r="J49"/>
    </row>
    <row r="50" spans="10:10">
      <c r="J50"/>
    </row>
    <row r="51" spans="10:10">
      <c r="J51"/>
    </row>
    <row r="52" spans="10:10">
      <c r="J52"/>
    </row>
    <row r="53" spans="10:10">
      <c r="J53"/>
    </row>
    <row r="54" spans="10:10">
      <c r="J54"/>
    </row>
    <row r="55" spans="10:10">
      <c r="J55"/>
    </row>
    <row r="56" spans="10:10">
      <c r="J56"/>
    </row>
    <row r="57" spans="10:10">
      <c r="J57"/>
    </row>
    <row r="58" spans="10:10">
      <c r="J58"/>
    </row>
    <row r="59" spans="10:10">
      <c r="J59"/>
    </row>
    <row r="60" spans="10:10">
      <c r="J60"/>
    </row>
    <row r="61" spans="10:10">
      <c r="J61"/>
    </row>
    <row r="62" spans="10:10">
      <c r="J62"/>
    </row>
    <row r="63" spans="10:10">
      <c r="J63"/>
    </row>
    <row r="64" spans="10:10">
      <c r="J64"/>
    </row>
    <row r="65" spans="10:10">
      <c r="J65"/>
    </row>
    <row r="66" spans="10:10">
      <c r="J66"/>
    </row>
    <row r="67" spans="10:10">
      <c r="J67"/>
    </row>
    <row r="68" spans="10:10">
      <c r="J68"/>
    </row>
    <row r="69" spans="10:10">
      <c r="J69"/>
    </row>
    <row r="70" spans="10:10">
      <c r="J70"/>
    </row>
    <row r="71" spans="10:10">
      <c r="J71"/>
    </row>
    <row r="72" spans="10:10">
      <c r="J72"/>
    </row>
    <row r="73" spans="10:10">
      <c r="J73"/>
    </row>
    <row r="74" spans="10:10">
      <c r="J74"/>
    </row>
    <row r="75" spans="10:10">
      <c r="J75"/>
    </row>
    <row r="76" spans="10:10">
      <c r="J76"/>
    </row>
    <row r="77" spans="10:10">
      <c r="J77"/>
    </row>
    <row r="78" spans="10:10">
      <c r="J78"/>
    </row>
    <row r="79" spans="10:10">
      <c r="J79"/>
    </row>
    <row r="80" spans="10:10">
      <c r="J80"/>
    </row>
    <row r="81" spans="10:10">
      <c r="J81"/>
    </row>
    <row r="82" spans="10:10">
      <c r="J82"/>
    </row>
    <row r="83" spans="10:10">
      <c r="J83"/>
    </row>
    <row r="84" spans="10:10">
      <c r="J84"/>
    </row>
    <row r="85" spans="10:10">
      <c r="J85"/>
    </row>
    <row r="86" spans="10:10">
      <c r="J86"/>
    </row>
    <row r="87" spans="10:10">
      <c r="J87"/>
    </row>
    <row r="88" spans="10:10">
      <c r="J88"/>
    </row>
    <row r="89" spans="10:10">
      <c r="J89"/>
    </row>
    <row r="90" spans="10:10">
      <c r="J90"/>
    </row>
    <row r="91" spans="10:10">
      <c r="J91"/>
    </row>
    <row r="92" spans="10:10">
      <c r="J92"/>
    </row>
    <row r="93" spans="10:10">
      <c r="J93"/>
    </row>
    <row r="94" spans="10:10">
      <c r="J94"/>
    </row>
    <row r="95" spans="10:10">
      <c r="J95"/>
    </row>
    <row r="96" spans="10:10">
      <c r="J96"/>
    </row>
    <row r="97" spans="10:10">
      <c r="J97"/>
    </row>
    <row r="98" spans="10:10">
      <c r="J98"/>
    </row>
    <row r="99" spans="10:10">
      <c r="J99"/>
    </row>
    <row r="100" spans="10:10">
      <c r="J100"/>
    </row>
    <row r="101" spans="10:10">
      <c r="J101"/>
    </row>
    <row r="102" spans="10:10">
      <c r="J102"/>
    </row>
    <row r="103" spans="10:10">
      <c r="J103"/>
    </row>
    <row r="104" spans="10:10">
      <c r="J104"/>
    </row>
    <row r="105" spans="10:10">
      <c r="J105"/>
    </row>
    <row r="106" spans="10:10">
      <c r="J106"/>
    </row>
    <row r="107" spans="10:10">
      <c r="J107"/>
    </row>
    <row r="108" spans="10:10">
      <c r="J108"/>
    </row>
    <row r="109" spans="10:10">
      <c r="J109"/>
    </row>
    <row r="110" spans="10:10">
      <c r="J110"/>
    </row>
    <row r="111" spans="10:10">
      <c r="J111"/>
    </row>
    <row r="112" spans="10:10">
      <c r="J112"/>
    </row>
    <row r="113" spans="10:10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  <row r="121" spans="10:10">
      <c r="J121"/>
    </row>
    <row r="122" spans="10:10">
      <c r="J122"/>
    </row>
    <row r="123" spans="10:10">
      <c r="J123"/>
    </row>
    <row r="128" spans="10:10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  <row r="334" spans="10:10">
      <c r="J334"/>
    </row>
    <row r="335" spans="10:10">
      <c r="J335"/>
    </row>
    <row r="336" spans="10:10">
      <c r="J336"/>
    </row>
    <row r="337" spans="10:10">
      <c r="J337"/>
    </row>
    <row r="338" spans="10:10">
      <c r="J338"/>
    </row>
    <row r="339" spans="10:10">
      <c r="J339"/>
    </row>
    <row r="340" spans="10:10">
      <c r="J340"/>
    </row>
    <row r="341" spans="10:10">
      <c r="J341"/>
    </row>
    <row r="342" spans="10:10">
      <c r="J342"/>
    </row>
    <row r="343" spans="10:10">
      <c r="J343"/>
    </row>
    <row r="344" spans="10:10">
      <c r="J344"/>
    </row>
    <row r="345" spans="10:10">
      <c r="J345"/>
    </row>
    <row r="346" spans="10:10">
      <c r="J346"/>
    </row>
    <row r="347" spans="10:10">
      <c r="J347"/>
    </row>
    <row r="348" spans="10:10">
      <c r="J348"/>
    </row>
    <row r="349" spans="10:10">
      <c r="J349"/>
    </row>
    <row r="350" spans="10:10">
      <c r="J350"/>
    </row>
    <row r="351" spans="10:10">
      <c r="J351"/>
    </row>
    <row r="352" spans="10:10">
      <c r="J352"/>
    </row>
    <row r="353" spans="10:10">
      <c r="J353"/>
    </row>
    <row r="354" spans="10:10">
      <c r="J354"/>
    </row>
    <row r="355" spans="10:10">
      <c r="J355"/>
    </row>
    <row r="356" spans="10:10">
      <c r="J356"/>
    </row>
    <row r="357" spans="10:10">
      <c r="J357"/>
    </row>
    <row r="358" spans="10:10">
      <c r="J358"/>
    </row>
    <row r="359" spans="10:10">
      <c r="J359"/>
    </row>
    <row r="360" spans="10:10">
      <c r="J360"/>
    </row>
    <row r="361" spans="10:10">
      <c r="J361"/>
    </row>
    <row r="362" spans="10:10">
      <c r="J362"/>
    </row>
    <row r="363" spans="10:10">
      <c r="J363"/>
    </row>
    <row r="364" spans="10:10">
      <c r="J364"/>
    </row>
    <row r="365" spans="10:10">
      <c r="J365"/>
    </row>
    <row r="366" spans="10:10">
      <c r="J366"/>
    </row>
    <row r="367" spans="10:10">
      <c r="J367"/>
    </row>
    <row r="368" spans="10:10">
      <c r="J368"/>
    </row>
    <row r="369" spans="10:10">
      <c r="J369"/>
    </row>
    <row r="370" spans="10:10">
      <c r="J370"/>
    </row>
    <row r="371" spans="10:10">
      <c r="J371"/>
    </row>
    <row r="372" spans="10:10">
      <c r="J372"/>
    </row>
    <row r="373" spans="10:10">
      <c r="J373"/>
    </row>
    <row r="374" spans="10:10">
      <c r="J374"/>
    </row>
    <row r="375" spans="10:10">
      <c r="J375"/>
    </row>
    <row r="376" spans="10:10">
      <c r="J376"/>
    </row>
    <row r="377" spans="10:10">
      <c r="J377"/>
    </row>
    <row r="378" spans="10:10">
      <c r="J378"/>
    </row>
    <row r="379" spans="10:10">
      <c r="J379"/>
    </row>
    <row r="380" spans="10:10">
      <c r="J380"/>
    </row>
    <row r="381" spans="10:10">
      <c r="J381"/>
    </row>
    <row r="382" spans="10:10">
      <c r="J382"/>
    </row>
    <row r="383" spans="10:10">
      <c r="J383"/>
    </row>
    <row r="384" spans="10:10">
      <c r="J384"/>
    </row>
    <row r="385" spans="10:10">
      <c r="J385"/>
    </row>
    <row r="386" spans="10:10">
      <c r="J386"/>
    </row>
    <row r="387" spans="10:10">
      <c r="J387"/>
    </row>
    <row r="388" spans="10:10">
      <c r="J388"/>
    </row>
    <row r="389" spans="10:10">
      <c r="J389"/>
    </row>
    <row r="390" spans="10:10">
      <c r="J390"/>
    </row>
    <row r="391" spans="10:10">
      <c r="J391"/>
    </row>
    <row r="392" spans="10:10">
      <c r="J392"/>
    </row>
    <row r="393" spans="10:10">
      <c r="J393"/>
    </row>
    <row r="394" spans="10:10">
      <c r="J394"/>
    </row>
    <row r="395" spans="10:10">
      <c r="J395"/>
    </row>
    <row r="396" spans="10:10">
      <c r="J396"/>
    </row>
    <row r="397" spans="10:10">
      <c r="J397"/>
    </row>
    <row r="398" spans="10:10">
      <c r="J398"/>
    </row>
    <row r="399" spans="10:10">
      <c r="J399"/>
    </row>
    <row r="400" spans="10:10">
      <c r="J400"/>
    </row>
    <row r="401" spans="10:10">
      <c r="J401"/>
    </row>
    <row r="402" spans="10:10">
      <c r="J402"/>
    </row>
    <row r="403" spans="10:10">
      <c r="J403"/>
    </row>
    <row r="404" spans="10:10">
      <c r="J404"/>
    </row>
    <row r="405" spans="10:10">
      <c r="J405"/>
    </row>
    <row r="406" spans="10:10">
      <c r="J406"/>
    </row>
    <row r="407" spans="10:10">
      <c r="J407"/>
    </row>
    <row r="408" spans="10:10">
      <c r="J408"/>
    </row>
    <row r="409" spans="10:10">
      <c r="J409"/>
    </row>
    <row r="410" spans="10:10">
      <c r="J410"/>
    </row>
    <row r="411" spans="10:10">
      <c r="J411"/>
    </row>
    <row r="412" spans="10:10">
      <c r="J412"/>
    </row>
    <row r="413" spans="10:10">
      <c r="J413"/>
    </row>
    <row r="414" spans="10:10">
      <c r="J414"/>
    </row>
    <row r="415" spans="10:10">
      <c r="J415"/>
    </row>
    <row r="416" spans="10:10">
      <c r="J416"/>
    </row>
    <row r="417" spans="10:10">
      <c r="J417"/>
    </row>
    <row r="418" spans="10:10">
      <c r="J418"/>
    </row>
    <row r="419" spans="10:10">
      <c r="J419"/>
    </row>
    <row r="420" spans="10:10">
      <c r="J420"/>
    </row>
    <row r="421" spans="10:10">
      <c r="J421"/>
    </row>
    <row r="422" spans="10:10">
      <c r="J422"/>
    </row>
    <row r="423" spans="10:10">
      <c r="J423"/>
    </row>
    <row r="424" spans="10:10">
      <c r="J424"/>
    </row>
    <row r="425" spans="10:10">
      <c r="J425"/>
    </row>
    <row r="426" spans="10:10">
      <c r="J426"/>
    </row>
    <row r="427" spans="10:10">
      <c r="J427"/>
    </row>
    <row r="428" spans="10:10">
      <c r="J428"/>
    </row>
    <row r="429" spans="10:10">
      <c r="J429"/>
    </row>
    <row r="430" spans="10:10">
      <c r="J430"/>
    </row>
    <row r="431" spans="10:10">
      <c r="J431"/>
    </row>
    <row r="432" spans="10:10">
      <c r="J432"/>
    </row>
    <row r="433" spans="10:10">
      <c r="J433"/>
    </row>
    <row r="434" spans="10:10">
      <c r="J434"/>
    </row>
    <row r="435" spans="10:10">
      <c r="J435"/>
    </row>
    <row r="436" spans="10:10">
      <c r="J436"/>
    </row>
    <row r="437" spans="10:10">
      <c r="J437"/>
    </row>
    <row r="438" spans="10:10">
      <c r="J438"/>
    </row>
    <row r="439" spans="10:10">
      <c r="J439"/>
    </row>
    <row r="440" spans="10:10">
      <c r="J440"/>
    </row>
    <row r="441" spans="10:10">
      <c r="J441"/>
    </row>
    <row r="442" spans="10:10">
      <c r="J442"/>
    </row>
    <row r="443" spans="10:10">
      <c r="J443"/>
    </row>
    <row r="444" spans="10:10">
      <c r="J444"/>
    </row>
    <row r="445" spans="10:10">
      <c r="J445"/>
    </row>
    <row r="446" spans="10:10">
      <c r="J446"/>
    </row>
    <row r="447" spans="10:10">
      <c r="J447"/>
    </row>
    <row r="448" spans="10:10">
      <c r="J448"/>
    </row>
    <row r="449" spans="10:10">
      <c r="J449"/>
    </row>
    <row r="450" spans="10:10">
      <c r="J450"/>
    </row>
    <row r="451" spans="10:10">
      <c r="J451"/>
    </row>
    <row r="452" spans="10:10">
      <c r="J452"/>
    </row>
    <row r="453" spans="10:10">
      <c r="J453"/>
    </row>
    <row r="454" spans="10:10">
      <c r="J454"/>
    </row>
    <row r="455" spans="10:10">
      <c r="J455"/>
    </row>
    <row r="456" spans="10:10">
      <c r="J456"/>
    </row>
    <row r="457" spans="10:10">
      <c r="J457"/>
    </row>
    <row r="458" spans="10:10">
      <c r="J458"/>
    </row>
    <row r="459" spans="10:10">
      <c r="J459"/>
    </row>
    <row r="460" spans="10:10">
      <c r="J460"/>
    </row>
    <row r="461" spans="10:10">
      <c r="J461"/>
    </row>
    <row r="462" spans="10:10">
      <c r="J462"/>
    </row>
    <row r="463" spans="10:10">
      <c r="J463"/>
    </row>
    <row r="464" spans="10:10">
      <c r="J464"/>
    </row>
    <row r="465" spans="10:10">
      <c r="J465"/>
    </row>
    <row r="466" spans="10:10">
      <c r="J466"/>
    </row>
    <row r="467" spans="10:10">
      <c r="J467"/>
    </row>
    <row r="468" spans="10:10">
      <c r="J468"/>
    </row>
    <row r="469" spans="10:10">
      <c r="J469"/>
    </row>
    <row r="470" spans="10:10">
      <c r="J470"/>
    </row>
    <row r="471" spans="10:10">
      <c r="J471"/>
    </row>
    <row r="472" spans="10:10">
      <c r="J472"/>
    </row>
    <row r="473" spans="10:10">
      <c r="J473"/>
    </row>
    <row r="474" spans="10:10">
      <c r="J474"/>
    </row>
    <row r="475" spans="10:10">
      <c r="J475"/>
    </row>
    <row r="476" spans="10:10">
      <c r="J476"/>
    </row>
    <row r="477" spans="10:10">
      <c r="J477"/>
    </row>
    <row r="478" spans="10:10">
      <c r="J478"/>
    </row>
    <row r="479" spans="10:10">
      <c r="J479"/>
    </row>
    <row r="480" spans="10:10">
      <c r="J480"/>
    </row>
    <row r="481" spans="10:10">
      <c r="J481"/>
    </row>
    <row r="482" spans="10:10">
      <c r="J482"/>
    </row>
    <row r="483" spans="10:10">
      <c r="J483"/>
    </row>
    <row r="484" spans="10:10">
      <c r="J484"/>
    </row>
    <row r="485" spans="10:10">
      <c r="J485"/>
    </row>
    <row r="486" spans="10:10">
      <c r="J486"/>
    </row>
    <row r="487" spans="10:10">
      <c r="J487"/>
    </row>
    <row r="488" spans="10:10">
      <c r="J488"/>
    </row>
    <row r="489" spans="10:10">
      <c r="J489"/>
    </row>
    <row r="490" spans="10:10">
      <c r="J490"/>
    </row>
    <row r="491" spans="10:10">
      <c r="J491"/>
    </row>
    <row r="492" spans="10:10">
      <c r="J492"/>
    </row>
    <row r="493" spans="10:10">
      <c r="J493"/>
    </row>
    <row r="494" spans="10:10">
      <c r="J494"/>
    </row>
    <row r="495" spans="10:10">
      <c r="J495"/>
    </row>
    <row r="496" spans="10:10">
      <c r="J496"/>
    </row>
    <row r="497" spans="10:10">
      <c r="J497"/>
    </row>
    <row r="498" spans="10:10">
      <c r="J498"/>
    </row>
    <row r="499" spans="10:10">
      <c r="J499"/>
    </row>
    <row r="500" spans="10:10">
      <c r="J500"/>
    </row>
    <row r="501" spans="10:10">
      <c r="J501"/>
    </row>
    <row r="502" spans="10:10">
      <c r="J502"/>
    </row>
    <row r="503" spans="10:10">
      <c r="J503"/>
    </row>
    <row r="504" spans="10:10">
      <c r="J504"/>
    </row>
    <row r="505" spans="10:10">
      <c r="J505"/>
    </row>
    <row r="506" spans="10:10">
      <c r="J506"/>
    </row>
    <row r="507" spans="10:10">
      <c r="J507"/>
    </row>
    <row r="508" spans="10:10">
      <c r="J508"/>
    </row>
    <row r="509" spans="10:10">
      <c r="J509"/>
    </row>
    <row r="510" spans="10:10">
      <c r="J510"/>
    </row>
    <row r="511" spans="10:10">
      <c r="J511"/>
    </row>
    <row r="512" spans="10:10">
      <c r="J512"/>
    </row>
    <row r="513" spans="10:10">
      <c r="J513"/>
    </row>
    <row r="514" spans="10:10">
      <c r="J514"/>
    </row>
    <row r="515" spans="10:10">
      <c r="J515"/>
    </row>
    <row r="516" spans="10:10">
      <c r="J516"/>
    </row>
    <row r="517" spans="10:10">
      <c r="J517"/>
    </row>
    <row r="518" spans="10:10">
      <c r="J518"/>
    </row>
    <row r="519" spans="10:10">
      <c r="J519"/>
    </row>
    <row r="520" spans="10:10">
      <c r="J520"/>
    </row>
    <row r="521" spans="10:10">
      <c r="J521"/>
    </row>
    <row r="522" spans="10:10">
      <c r="J522"/>
    </row>
    <row r="523" spans="10:10">
      <c r="J523"/>
    </row>
    <row r="524" spans="10:10">
      <c r="J524"/>
    </row>
    <row r="525" spans="10:10">
      <c r="J525"/>
    </row>
    <row r="526" spans="10:10">
      <c r="J526"/>
    </row>
    <row r="527" spans="10:10">
      <c r="J527"/>
    </row>
    <row r="528" spans="10:10">
      <c r="J528"/>
    </row>
    <row r="529" spans="10:10">
      <c r="J529"/>
    </row>
    <row r="530" spans="10:10">
      <c r="J530"/>
    </row>
    <row r="531" spans="10:10">
      <c r="J531"/>
    </row>
    <row r="532" spans="10:10">
      <c r="J532"/>
    </row>
    <row r="533" spans="10:10">
      <c r="J533"/>
    </row>
    <row r="534" spans="10:10">
      <c r="J534"/>
    </row>
    <row r="535" spans="10:10">
      <c r="J535"/>
    </row>
    <row r="536" spans="10:10">
      <c r="J536"/>
    </row>
    <row r="537" spans="10:10">
      <c r="J537"/>
    </row>
    <row r="538" spans="10:10">
      <c r="J538"/>
    </row>
    <row r="539" spans="10:10">
      <c r="J539"/>
    </row>
    <row r="540" spans="10:10">
      <c r="J540"/>
    </row>
    <row r="541" spans="10:10">
      <c r="J541"/>
    </row>
    <row r="542" spans="10:10">
      <c r="J542"/>
    </row>
    <row r="543" spans="10:10">
      <c r="J543"/>
    </row>
    <row r="544" spans="10:10">
      <c r="J544"/>
    </row>
    <row r="545" spans="10:10">
      <c r="J545"/>
    </row>
    <row r="546" spans="10:10">
      <c r="J546"/>
    </row>
    <row r="547" spans="10:10">
      <c r="J547"/>
    </row>
    <row r="548" spans="10:10">
      <c r="J548"/>
    </row>
    <row r="549" spans="10:10">
      <c r="J549"/>
    </row>
    <row r="550" spans="10:10">
      <c r="J550"/>
    </row>
    <row r="551" spans="10:10">
      <c r="J551"/>
    </row>
    <row r="552" spans="10:10">
      <c r="J552"/>
    </row>
    <row r="553" spans="10:10">
      <c r="J553"/>
    </row>
    <row r="554" spans="10:10">
      <c r="J554"/>
    </row>
    <row r="555" spans="10:10">
      <c r="J555"/>
    </row>
    <row r="556" spans="10:10">
      <c r="J556"/>
    </row>
    <row r="557" spans="10:10">
      <c r="J557"/>
    </row>
    <row r="558" spans="10:10">
      <c r="J558"/>
    </row>
    <row r="559" spans="10:10">
      <c r="J559"/>
    </row>
    <row r="560" spans="10:10">
      <c r="J560"/>
    </row>
    <row r="561" spans="10:10">
      <c r="J561"/>
    </row>
    <row r="562" spans="10:10">
      <c r="J562"/>
    </row>
    <row r="563" spans="10:10">
      <c r="J563"/>
    </row>
    <row r="564" spans="10:10">
      <c r="J564"/>
    </row>
    <row r="565" spans="10:10">
      <c r="J565"/>
    </row>
    <row r="566" spans="10:10">
      <c r="J566"/>
    </row>
    <row r="567" spans="10:10">
      <c r="J567"/>
    </row>
    <row r="568" spans="10:10">
      <c r="J568"/>
    </row>
    <row r="569" spans="10:10">
      <c r="J569"/>
    </row>
    <row r="570" spans="10:10">
      <c r="J570"/>
    </row>
    <row r="571" spans="10:10">
      <c r="J571"/>
    </row>
    <row r="572" spans="10:10">
      <c r="J572"/>
    </row>
    <row r="573" spans="10:10">
      <c r="J573"/>
    </row>
    <row r="574" spans="10:10">
      <c r="J574"/>
    </row>
    <row r="575" spans="10:10">
      <c r="J575"/>
    </row>
    <row r="576" spans="10:10">
      <c r="J576"/>
    </row>
    <row r="577" spans="10:10">
      <c r="J577"/>
    </row>
    <row r="578" spans="10:10">
      <c r="J578"/>
    </row>
    <row r="579" spans="10:10">
      <c r="J579"/>
    </row>
    <row r="580" spans="10:10">
      <c r="J580"/>
    </row>
    <row r="581" spans="10:10">
      <c r="J581"/>
    </row>
    <row r="582" spans="10:10">
      <c r="J582"/>
    </row>
    <row r="583" spans="10:10">
      <c r="J583"/>
    </row>
    <row r="584" spans="10:10">
      <c r="J584"/>
    </row>
    <row r="585" spans="10:10">
      <c r="J585"/>
    </row>
    <row r="586" spans="10:10">
      <c r="J586"/>
    </row>
    <row r="587" spans="10:10">
      <c r="J587"/>
    </row>
    <row r="588" spans="10:10">
      <c r="J588"/>
    </row>
    <row r="589" spans="10:10">
      <c r="J589"/>
    </row>
    <row r="590" spans="10:10">
      <c r="J590"/>
    </row>
    <row r="591" spans="10:10">
      <c r="J591"/>
    </row>
    <row r="592" spans="10:10">
      <c r="J592"/>
    </row>
    <row r="593" spans="10:10">
      <c r="J593"/>
    </row>
    <row r="594" spans="10:10">
      <c r="J594"/>
    </row>
    <row r="595" spans="10:10">
      <c r="J595"/>
    </row>
    <row r="596" spans="10:10">
      <c r="J596"/>
    </row>
    <row r="597" spans="10:10">
      <c r="J597"/>
    </row>
    <row r="598" spans="10:10">
      <c r="J598"/>
    </row>
    <row r="599" spans="10:10">
      <c r="J599"/>
    </row>
    <row r="600" spans="10:10">
      <c r="J600"/>
    </row>
    <row r="601" spans="10:10">
      <c r="J601"/>
    </row>
    <row r="602" spans="10:10">
      <c r="J602"/>
    </row>
    <row r="603" spans="10:10">
      <c r="J603"/>
    </row>
    <row r="604" spans="10:10">
      <c r="J604"/>
    </row>
    <row r="605" spans="10:10">
      <c r="J605"/>
    </row>
    <row r="606" spans="10:10">
      <c r="J606"/>
    </row>
    <row r="607" spans="10:10">
      <c r="J607"/>
    </row>
    <row r="608" spans="10:10">
      <c r="J608"/>
    </row>
    <row r="609" spans="10:10">
      <c r="J609"/>
    </row>
    <row r="610" spans="10:10">
      <c r="J610"/>
    </row>
    <row r="611" spans="10:10">
      <c r="J611"/>
    </row>
    <row r="612" spans="10:10">
      <c r="J612"/>
    </row>
    <row r="613" spans="10:10">
      <c r="J613"/>
    </row>
    <row r="614" spans="10:10">
      <c r="J614"/>
    </row>
    <row r="615" spans="10:10">
      <c r="J615"/>
    </row>
    <row r="616" spans="10:10">
      <c r="J616"/>
    </row>
    <row r="617" spans="10:10">
      <c r="J617"/>
    </row>
    <row r="618" spans="10:10">
      <c r="J618"/>
    </row>
    <row r="619" spans="10:10">
      <c r="J619"/>
    </row>
    <row r="620" spans="10:10">
      <c r="J620"/>
    </row>
    <row r="621" spans="10:10">
      <c r="J621"/>
    </row>
    <row r="622" spans="10:10">
      <c r="J622"/>
    </row>
    <row r="623" spans="10:10">
      <c r="J623"/>
    </row>
    <row r="624" spans="10:10">
      <c r="J624"/>
    </row>
    <row r="625" spans="10:10">
      <c r="J625"/>
    </row>
    <row r="626" spans="10:10">
      <c r="J626"/>
    </row>
    <row r="627" spans="10:10">
      <c r="J627"/>
    </row>
    <row r="628" spans="10:10">
      <c r="J628"/>
    </row>
    <row r="629" spans="10:10">
      <c r="J629"/>
    </row>
    <row r="630" spans="10:10">
      <c r="J630"/>
    </row>
    <row r="631" spans="10:10">
      <c r="J631"/>
    </row>
    <row r="632" spans="10:10">
      <c r="J632"/>
    </row>
    <row r="633" spans="10:10">
      <c r="J633"/>
    </row>
    <row r="634" spans="10:10">
      <c r="J634"/>
    </row>
    <row r="635" spans="10:10">
      <c r="J635"/>
    </row>
    <row r="636" spans="10:10">
      <c r="J636"/>
    </row>
    <row r="637" spans="10:10">
      <c r="J637"/>
    </row>
    <row r="638" spans="10:10">
      <c r="J638"/>
    </row>
    <row r="639" spans="10:10">
      <c r="J639"/>
    </row>
    <row r="640" spans="10:10">
      <c r="J640"/>
    </row>
    <row r="641" spans="10:10">
      <c r="J641"/>
    </row>
    <row r="642" spans="10:10">
      <c r="J642"/>
    </row>
    <row r="643" spans="10:10">
      <c r="J643"/>
    </row>
    <row r="644" spans="10:10">
      <c r="J644"/>
    </row>
    <row r="645" spans="10:10">
      <c r="J645"/>
    </row>
    <row r="646" spans="10:10">
      <c r="J646"/>
    </row>
    <row r="647" spans="10:10">
      <c r="J647"/>
    </row>
    <row r="648" spans="10:10">
      <c r="J648"/>
    </row>
    <row r="649" spans="10:10">
      <c r="J649"/>
    </row>
    <row r="650" spans="10:10">
      <c r="J650"/>
    </row>
    <row r="651" spans="10:10">
      <c r="J651"/>
    </row>
    <row r="652" spans="10:10">
      <c r="J652"/>
    </row>
    <row r="653" spans="10:10">
      <c r="J653"/>
    </row>
    <row r="654" spans="10:10">
      <c r="J654"/>
    </row>
    <row r="655" spans="10:10">
      <c r="J655"/>
    </row>
    <row r="656" spans="10:10">
      <c r="J656"/>
    </row>
    <row r="657" spans="10:10">
      <c r="J657"/>
    </row>
    <row r="658" spans="10:10">
      <c r="J658"/>
    </row>
    <row r="659" spans="10:10">
      <c r="J659"/>
    </row>
    <row r="660" spans="10:10">
      <c r="J660"/>
    </row>
  </sheetData>
  <sheetProtection selectLockedCells="1"/>
  <mergeCells count="6">
    <mergeCell ref="C3:F3"/>
    <mergeCell ref="E10:F10"/>
    <mergeCell ref="E13:F13"/>
    <mergeCell ref="E16:F16"/>
    <mergeCell ref="C20:D20"/>
    <mergeCell ref="E20:F20"/>
  </mergeCells>
  <conditionalFormatting sqref="J3:M3">
    <cfRule type="cellIs" dxfId="2" priority="5" operator="notEqual">
      <formula>""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0" r:id="rId4" name="Spinner 10">
              <controlPr defaultSize="0" autoPict="0">
                <anchor moveWithCells="1" sizeWithCells="1">
                  <from>
                    <xdr:col>3</xdr:col>
                    <xdr:colOff>91440</xdr:colOff>
                    <xdr:row>9</xdr:row>
                    <xdr:rowOff>0</xdr:rowOff>
                  </from>
                  <to>
                    <xdr:col>3</xdr:col>
                    <xdr:colOff>487680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5" name="Option Button 11">
              <controlPr defaultSize="0" autoFill="0" autoLine="0" autoPict="0">
                <anchor moveWithCells="1">
                  <from>
                    <xdr:col>2</xdr:col>
                    <xdr:colOff>114300</xdr:colOff>
                    <xdr:row>13</xdr:row>
                    <xdr:rowOff>15240</xdr:rowOff>
                  </from>
                  <to>
                    <xdr:col>2</xdr:col>
                    <xdr:colOff>861060</xdr:colOff>
                    <xdr:row>14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6" name="Option Button 12">
              <controlPr defaultSize="0" autoFill="0" autoLine="0" autoPict="0">
                <anchor moveWithCells="1">
                  <from>
                    <xdr:col>2</xdr:col>
                    <xdr:colOff>114300</xdr:colOff>
                    <xdr:row>14</xdr:row>
                    <xdr:rowOff>76200</xdr:rowOff>
                  </from>
                  <to>
                    <xdr:col>2</xdr:col>
                    <xdr:colOff>853440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7" name="Option Button 13">
              <controlPr defaultSize="0" autoFill="0" autoLine="0" autoPict="0">
                <anchor moveWithCells="1">
                  <from>
                    <xdr:col>2</xdr:col>
                    <xdr:colOff>114300</xdr:colOff>
                    <xdr:row>15</xdr:row>
                    <xdr:rowOff>137160</xdr:rowOff>
                  </from>
                  <to>
                    <xdr:col>2</xdr:col>
                    <xdr:colOff>853440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8" name="Option Button 14">
              <controlPr defaultSize="0" autoFill="0" autoLine="0" autoPict="0">
                <anchor moveWithCells="1">
                  <from>
                    <xdr:col>2</xdr:col>
                    <xdr:colOff>114300</xdr:colOff>
                    <xdr:row>17</xdr:row>
                    <xdr:rowOff>15240</xdr:rowOff>
                  </from>
                  <to>
                    <xdr:col>2</xdr:col>
                    <xdr:colOff>853440</xdr:colOff>
                    <xdr:row>18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9" name="Group Box 22">
              <controlPr defaultSize="0" autoFill="0" autoPict="0">
                <anchor moveWithCells="1">
                  <from>
                    <xdr:col>2</xdr:col>
                    <xdr:colOff>0</xdr:colOff>
                    <xdr:row>13</xdr:row>
                    <xdr:rowOff>7620</xdr:rowOff>
                  </from>
                  <to>
                    <xdr:col>3</xdr:col>
                    <xdr:colOff>0</xdr:colOff>
                    <xdr:row>18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10" name="Drop Down 23">
              <controlPr defaultSize="0" autoLine="0" autoPict="0">
                <anchor moveWithCells="1">
                  <from>
                    <xdr:col>4</xdr:col>
                    <xdr:colOff>0</xdr:colOff>
                    <xdr:row>9</xdr:row>
                    <xdr:rowOff>175260</xdr:rowOff>
                  </from>
                  <to>
                    <xdr:col>5</xdr:col>
                    <xdr:colOff>822960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11" name="Scroll Bar 30">
              <controlPr defaultSize="0" autoPict="0">
                <anchor moveWithCells="1">
                  <from>
                    <xdr:col>4</xdr:col>
                    <xdr:colOff>22860</xdr:colOff>
                    <xdr:row>13</xdr:row>
                    <xdr:rowOff>0</xdr:rowOff>
                  </from>
                  <to>
                    <xdr:col>5</xdr:col>
                    <xdr:colOff>807720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12" name="Check Box 32">
              <controlPr defaultSize="0" autoFill="0" autoLine="0" autoPict="0">
                <anchor moveWithCells="1">
                  <from>
                    <xdr:col>5</xdr:col>
                    <xdr:colOff>106680</xdr:colOff>
                    <xdr:row>17</xdr:row>
                    <xdr:rowOff>15240</xdr:rowOff>
                  </from>
                  <to>
                    <xdr:col>5</xdr:col>
                    <xdr:colOff>754380</xdr:colOff>
                    <xdr:row>18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18E7-31B0-4254-AF1D-2F6C9E677822}">
  <sheetPr>
    <tabColor theme="5" tint="-0.249977111117893"/>
  </sheetPr>
  <dimension ref="B1:S660"/>
  <sheetViews>
    <sheetView showGridLines="0" zoomScale="120" zoomScaleNormal="120" workbookViewId="0">
      <selection activeCell="D5" sqref="D5"/>
    </sheetView>
  </sheetViews>
  <sheetFormatPr defaultRowHeight="14.4"/>
  <cols>
    <col min="1" max="1" width="10" customWidth="1"/>
    <col min="2" max="2" width="4.88671875" customWidth="1"/>
    <col min="3" max="3" width="15.33203125" bestFit="1" customWidth="1"/>
    <col min="4" max="4" width="12.109375" bestFit="1" customWidth="1"/>
    <col min="6" max="6" width="12.109375" bestFit="1" customWidth="1"/>
    <col min="7" max="7" width="4.33203125" customWidth="1"/>
    <col min="10" max="10" width="8.88671875" style="77"/>
    <col min="11" max="11" width="19.109375" customWidth="1"/>
    <col min="12" max="12" width="16.77734375" customWidth="1"/>
    <col min="13" max="15" width="18.33203125" customWidth="1"/>
    <col min="17" max="17" width="22.109375" customWidth="1"/>
    <col min="18" max="18" width="9.88671875" customWidth="1"/>
    <col min="19" max="19" width="12.109375" customWidth="1"/>
    <col min="20" max="20" width="11.109375" bestFit="1" customWidth="1"/>
    <col min="22" max="22" width="12.109375" bestFit="1" customWidth="1"/>
    <col min="23" max="23" width="9.77734375" bestFit="1" customWidth="1"/>
  </cols>
  <sheetData>
    <row r="1" spans="2:19">
      <c r="C1" s="199" t="s">
        <v>1263</v>
      </c>
      <c r="D1" s="199"/>
      <c r="E1" s="199"/>
      <c r="F1" s="199"/>
      <c r="G1" s="199"/>
      <c r="H1" s="199"/>
      <c r="I1" s="199"/>
      <c r="J1" s="281"/>
    </row>
    <row r="2" spans="2:19" ht="15" thickBot="1">
      <c r="Q2" s="123" t="s">
        <v>220</v>
      </c>
      <c r="R2" s="177">
        <v>1</v>
      </c>
    </row>
    <row r="3" spans="2:19" ht="18">
      <c r="B3" s="178"/>
      <c r="C3" s="302" t="s">
        <v>237</v>
      </c>
      <c r="D3" s="302"/>
      <c r="E3" s="302"/>
      <c r="F3" s="302"/>
      <c r="G3" s="179"/>
      <c r="J3" s="77" t="s">
        <v>233</v>
      </c>
      <c r="K3" s="77" t="s">
        <v>234</v>
      </c>
      <c r="L3" s="77" t="s">
        <v>235</v>
      </c>
      <c r="M3" s="77" t="s">
        <v>236</v>
      </c>
      <c r="N3" s="77"/>
      <c r="O3" s="77"/>
      <c r="Q3" s="123" t="s">
        <v>221</v>
      </c>
      <c r="R3" s="177">
        <v>1</v>
      </c>
    </row>
    <row r="4" spans="2:19">
      <c r="B4" s="180"/>
      <c r="G4" s="181"/>
      <c r="J4" s="77">
        <f>IF(R9,1,"")</f>
        <v>1</v>
      </c>
      <c r="K4" s="182">
        <f>IF(R9,F7,"")</f>
        <v>1000000</v>
      </c>
      <c r="L4" s="182">
        <f>IF(J4="","",$E$20)</f>
        <v>174792.15029768055</v>
      </c>
      <c r="M4" s="182">
        <f>IF(J4="","",IF($R$3=1,(K4-L4)*(1+$R$8),K4*(1+$R$8)-L4))</f>
        <v>951464.65070677432</v>
      </c>
      <c r="N4" s="182"/>
      <c r="O4" s="182"/>
    </row>
    <row r="5" spans="2:19">
      <c r="B5" s="180"/>
      <c r="C5" s="183" t="s">
        <v>239</v>
      </c>
      <c r="D5" s="280">
        <v>1000000</v>
      </c>
      <c r="F5" s="185" t="s">
        <v>238</v>
      </c>
      <c r="G5" s="181"/>
      <c r="J5" s="77">
        <f>IF(J4&lt;&gt;"",IF(J4+1&lt;=$C$11*VLOOKUP($R$2,$Q$16:R19,2,0),J4+1,""),"")</f>
        <v>2</v>
      </c>
      <c r="K5" s="182">
        <f>IF(J5="","",M4)</f>
        <v>951464.65070677432</v>
      </c>
      <c r="L5" s="182">
        <f t="shared" ref="L5:L68" si="0">IF(J5="","",$E$20)</f>
        <v>174792.15029768055</v>
      </c>
      <c r="M5" s="182">
        <f t="shared" ref="M5:M68" si="1">IF(J5="","",IF($R$3=1,(K5-L5)*(1+$R$8),K5*(1+$R$8)-L5))</f>
        <v>895503.39297168516</v>
      </c>
      <c r="N5" s="182"/>
      <c r="O5" s="182"/>
    </row>
    <row r="6" spans="2:19">
      <c r="B6" s="180"/>
      <c r="G6" s="181"/>
      <c r="J6" s="77">
        <f>IF(J5&lt;&gt;"",IF(J5+1&lt;=$C$11*VLOOKUP($R$2,$Q$16:R20,2,0),J5+1,""),"")</f>
        <v>3</v>
      </c>
      <c r="K6" s="182">
        <f t="shared" ref="K6:K69" si="2">IF(J6="","",M5)</f>
        <v>895503.39297168516</v>
      </c>
      <c r="L6" s="182">
        <f t="shared" si="0"/>
        <v>174792.15029768055</v>
      </c>
      <c r="M6" s="182">
        <f t="shared" si="1"/>
        <v>830980.06280312734</v>
      </c>
      <c r="N6" s="182"/>
      <c r="O6" s="182"/>
      <c r="Q6" s="123" t="s">
        <v>222</v>
      </c>
      <c r="R6" s="177">
        <v>153</v>
      </c>
    </row>
    <row r="7" spans="2:19">
      <c r="B7" s="180"/>
      <c r="C7" s="183" t="s">
        <v>240</v>
      </c>
      <c r="D7" s="280">
        <v>0</v>
      </c>
      <c r="F7" s="186">
        <f>D5-D7</f>
        <v>1000000</v>
      </c>
      <c r="G7" s="181"/>
      <c r="J7" s="77">
        <f>IF(J6&lt;&gt;"",IF(J6+1&lt;=$C$11*VLOOKUP($R$2,$Q$16:R21,2,0),J6+1,""),"")</f>
        <v>4</v>
      </c>
      <c r="K7" s="182">
        <f t="shared" si="2"/>
        <v>830980.06280312734</v>
      </c>
      <c r="L7" s="182">
        <f t="shared" si="0"/>
        <v>174792.15029768055</v>
      </c>
      <c r="M7" s="182">
        <f t="shared" si="1"/>
        <v>756584.66311878024</v>
      </c>
      <c r="N7" s="182"/>
      <c r="O7" s="182"/>
    </row>
    <row r="8" spans="2:19">
      <c r="B8" s="180"/>
      <c r="G8" s="181"/>
      <c r="J8" s="77">
        <f>IF(J7&lt;&gt;"",IF(J7+1&lt;=$C$11*VLOOKUP($R$2,$Q$16:R22,2,0),J7+1,""),"")</f>
        <v>5</v>
      </c>
      <c r="K8" s="182">
        <f t="shared" si="2"/>
        <v>756584.66311878024</v>
      </c>
      <c r="L8" s="182">
        <f t="shared" si="0"/>
        <v>174792.15029768055</v>
      </c>
      <c r="M8" s="182">
        <f t="shared" si="1"/>
        <v>670806.76728272799</v>
      </c>
      <c r="N8" s="182"/>
      <c r="O8" s="182"/>
      <c r="Q8" s="123" t="s">
        <v>223</v>
      </c>
      <c r="R8" s="187">
        <f>E16/VLOOKUP(R2,Q16:R19,2,0)</f>
        <v>0.153</v>
      </c>
    </row>
    <row r="9" spans="2:19" ht="15" customHeight="1">
      <c r="B9" s="180"/>
      <c r="G9" s="181"/>
      <c r="J9" s="77">
        <f>IF(J8&lt;&gt;"",IF(J8+1&lt;=$C$11*VLOOKUP($R$2,$Q$16:R23,2,0),J8+1,""),"")</f>
        <v>6</v>
      </c>
      <c r="K9" s="182">
        <f t="shared" si="2"/>
        <v>670806.76728272799</v>
      </c>
      <c r="L9" s="182">
        <f t="shared" si="0"/>
        <v>174792.15029768055</v>
      </c>
      <c r="M9" s="182">
        <f t="shared" si="1"/>
        <v>571904.85338375974</v>
      </c>
      <c r="N9" s="182"/>
      <c r="O9" s="182"/>
      <c r="Q9" s="123" t="s">
        <v>224</v>
      </c>
      <c r="R9" s="177" t="b">
        <v>1</v>
      </c>
    </row>
    <row r="10" spans="2:19">
      <c r="B10" s="180"/>
      <c r="C10" s="188" t="s">
        <v>241</v>
      </c>
      <c r="E10" s="303" t="s">
        <v>242</v>
      </c>
      <c r="F10" s="303"/>
      <c r="G10" s="181"/>
      <c r="J10" s="77">
        <f>IF(J9&lt;&gt;"",IF(J9+1&lt;=$C$11*VLOOKUP($R$2,$Q$16:R23,2,0),J9+1,""),"")</f>
        <v>7</v>
      </c>
      <c r="K10" s="182">
        <f t="shared" si="2"/>
        <v>571904.85338375974</v>
      </c>
      <c r="L10" s="182">
        <f t="shared" si="0"/>
        <v>174792.15029768055</v>
      </c>
      <c r="M10" s="182">
        <f t="shared" si="1"/>
        <v>457870.94665824936</v>
      </c>
      <c r="N10" s="182"/>
      <c r="O10" s="182"/>
    </row>
    <row r="11" spans="2:19">
      <c r="B11" s="180"/>
      <c r="C11" s="190">
        <v>10</v>
      </c>
      <c r="G11" s="181"/>
      <c r="J11" s="77">
        <f>IF(J10&lt;&gt;"",IF(J10+1&lt;=$C$11*VLOOKUP($R$2,$Q$16:R23,2,0),J10+1,""),"")</f>
        <v>8</v>
      </c>
      <c r="K11" s="182">
        <f t="shared" si="2"/>
        <v>457870.94665824936</v>
      </c>
      <c r="L11" s="182">
        <f t="shared" si="0"/>
        <v>174792.15029768055</v>
      </c>
      <c r="M11" s="182">
        <f t="shared" si="1"/>
        <v>326389.85220373591</v>
      </c>
      <c r="N11" s="182"/>
      <c r="O11" s="182"/>
      <c r="Q11" s="123" t="s">
        <v>225</v>
      </c>
    </row>
    <row r="12" spans="2:19">
      <c r="B12" s="180"/>
      <c r="G12" s="181"/>
      <c r="J12" s="77">
        <f>IF(J11&lt;&gt;"",IF(J11+1&lt;=$C$11*VLOOKUP($R$2,$Q$16:R23,2,0),J11+1,""),"")</f>
        <v>9</v>
      </c>
      <c r="K12" s="182">
        <f t="shared" si="2"/>
        <v>326389.85220373591</v>
      </c>
      <c r="L12" s="182">
        <f t="shared" si="0"/>
        <v>174792.15029768055</v>
      </c>
      <c r="M12" s="182">
        <f t="shared" si="1"/>
        <v>174792.15029768183</v>
      </c>
      <c r="N12" s="182"/>
      <c r="O12" s="182"/>
      <c r="Q12" s="123" t="s">
        <v>226</v>
      </c>
    </row>
    <row r="13" spans="2:19">
      <c r="B13" s="180"/>
      <c r="C13" s="191" t="s">
        <v>220</v>
      </c>
      <c r="E13" s="303" t="s">
        <v>243</v>
      </c>
      <c r="F13" s="303"/>
      <c r="G13" s="181"/>
      <c r="J13" s="77">
        <f>IF(J12&lt;&gt;"",IF(J12+1&lt;=$C$11*VLOOKUP($R$2,$Q$16:R23,2,0),J12+1,""),"")</f>
        <v>10</v>
      </c>
      <c r="K13" s="182">
        <f t="shared" si="2"/>
        <v>174792.15029768183</v>
      </c>
      <c r="L13" s="182">
        <f t="shared" si="0"/>
        <v>174792.15029768055</v>
      </c>
      <c r="M13" s="182">
        <f t="shared" si="1"/>
        <v>1.4764955267310142E-9</v>
      </c>
      <c r="N13" s="182"/>
      <c r="O13" s="182"/>
    </row>
    <row r="14" spans="2:19">
      <c r="B14" s="180"/>
      <c r="E14" s="192"/>
      <c r="F14" s="193"/>
      <c r="G14" s="181"/>
      <c r="J14" s="77" t="str">
        <f>IF(J13&lt;&gt;"",IF(J13+1&lt;=$C$11*VLOOKUP($R$2,$Q$16:R23,2,0),J13+1,""),"")</f>
        <v/>
      </c>
      <c r="K14" s="182" t="str">
        <f t="shared" si="2"/>
        <v/>
      </c>
      <c r="L14" s="182" t="str">
        <f t="shared" si="0"/>
        <v/>
      </c>
      <c r="M14" s="182" t="str">
        <f t="shared" si="1"/>
        <v/>
      </c>
      <c r="N14" s="182"/>
      <c r="O14" s="182"/>
    </row>
    <row r="15" spans="2:19">
      <c r="B15" s="180"/>
      <c r="E15" s="194"/>
      <c r="F15" s="195"/>
      <c r="G15" s="181"/>
      <c r="J15" s="77" t="str">
        <f>IF(J14&lt;&gt;"",IF(J14+1&lt;=$C$11*VLOOKUP($R$2,$Q$16:R24,2,0),J14+1,""),"")</f>
        <v/>
      </c>
      <c r="K15" s="182" t="str">
        <f t="shared" si="2"/>
        <v/>
      </c>
      <c r="L15" s="182" t="str">
        <f t="shared" si="0"/>
        <v/>
      </c>
      <c r="M15" s="182" t="str">
        <f t="shared" si="1"/>
        <v/>
      </c>
      <c r="N15" s="182"/>
      <c r="O15" s="182"/>
      <c r="Q15" s="124" t="s">
        <v>220</v>
      </c>
      <c r="R15" s="124" t="s">
        <v>227</v>
      </c>
    </row>
    <row r="16" spans="2:19">
      <c r="B16" s="180"/>
      <c r="E16" s="304">
        <f>R6/1000</f>
        <v>0.153</v>
      </c>
      <c r="F16" s="304"/>
      <c r="G16" s="181"/>
      <c r="J16" s="77" t="str">
        <f>IF(J15&lt;&gt;"",IF(J15+1&lt;=$C$11*VLOOKUP($R$2,$Q$16:R25,2,0),J15+1,""),"")</f>
        <v/>
      </c>
      <c r="K16" s="182" t="str">
        <f t="shared" si="2"/>
        <v/>
      </c>
      <c r="L16" s="182" t="str">
        <f t="shared" si="0"/>
        <v/>
      </c>
      <c r="M16" s="182" t="str">
        <f t="shared" si="1"/>
        <v/>
      </c>
      <c r="N16" s="182"/>
      <c r="O16" s="182"/>
      <c r="Q16" s="124">
        <v>1</v>
      </c>
      <c r="R16" s="124">
        <v>1</v>
      </c>
      <c r="S16" s="123" t="s">
        <v>228</v>
      </c>
    </row>
    <row r="17" spans="2:19">
      <c r="B17" s="180"/>
      <c r="G17" s="181"/>
      <c r="J17" s="77" t="str">
        <f>IF(J16&lt;&gt;"",IF(J16+1&lt;=$C$11*VLOOKUP($R$2,$Q$16:R26,2,0),J16+1,""),"")</f>
        <v/>
      </c>
      <c r="K17" s="182" t="str">
        <f t="shared" si="2"/>
        <v/>
      </c>
      <c r="L17" s="182" t="str">
        <f t="shared" si="0"/>
        <v/>
      </c>
      <c r="M17" s="182" t="str">
        <f t="shared" si="1"/>
        <v/>
      </c>
      <c r="N17" s="182"/>
      <c r="O17" s="182"/>
      <c r="Q17" s="124">
        <v>2</v>
      </c>
      <c r="R17" s="124">
        <v>2</v>
      </c>
      <c r="S17" s="123" t="s">
        <v>229</v>
      </c>
    </row>
    <row r="18" spans="2:19">
      <c r="B18" s="180"/>
      <c r="E18" s="189" t="s">
        <v>244</v>
      </c>
      <c r="G18" s="181"/>
      <c r="J18" s="77" t="str">
        <f>IF(J17&lt;&gt;"",IF(J17+1&lt;=$C$11*VLOOKUP($R$2,$Q$16:R27,2,0),J17+1,""),"")</f>
        <v/>
      </c>
      <c r="K18" s="182" t="str">
        <f t="shared" si="2"/>
        <v/>
      </c>
      <c r="L18" s="182" t="str">
        <f t="shared" si="0"/>
        <v/>
      </c>
      <c r="M18" s="182" t="str">
        <f t="shared" si="1"/>
        <v/>
      </c>
      <c r="N18" s="182"/>
      <c r="O18" s="182"/>
      <c r="Q18" s="124">
        <v>3</v>
      </c>
      <c r="R18" s="124">
        <v>4</v>
      </c>
      <c r="S18" s="123" t="s">
        <v>230</v>
      </c>
    </row>
    <row r="19" spans="2:19">
      <c r="B19" s="180"/>
      <c r="G19" s="181"/>
      <c r="J19" s="77" t="str">
        <f>IF(J18&lt;&gt;"",IF(J18+1&lt;=$C$11*VLOOKUP($R$2,$Q$16:R28,2,0),J18+1,""),"")</f>
        <v/>
      </c>
      <c r="K19" s="182" t="str">
        <f t="shared" si="2"/>
        <v/>
      </c>
      <c r="L19" s="182" t="str">
        <f t="shared" si="0"/>
        <v/>
      </c>
      <c r="M19" s="182" t="str">
        <f t="shared" si="1"/>
        <v/>
      </c>
      <c r="N19" s="182"/>
      <c r="O19" s="182"/>
      <c r="Q19" s="124">
        <v>4</v>
      </c>
      <c r="R19" s="124">
        <v>12</v>
      </c>
      <c r="S19" s="123" t="s">
        <v>231</v>
      </c>
    </row>
    <row r="20" spans="2:19" ht="16.5" customHeight="1">
      <c r="B20" s="180"/>
      <c r="C20" s="305" t="str">
        <f>CONCATENATE(VLOOKUP(R2,Q16:S19,3,0)," ","törlesztés:")</f>
        <v>Éves törlesztés:</v>
      </c>
      <c r="D20" s="305"/>
      <c r="E20" s="306">
        <f>PMT(E16/VLOOKUP(R2,Q16:R19,2,0),C11*VLOOKUP(R2,Q16:R19,2,0),-F7,,VLOOKUP(R3,Q22:R23,2,0))</f>
        <v>174792.15029768055</v>
      </c>
      <c r="F20" s="306"/>
      <c r="G20" s="181"/>
      <c r="J20" s="77" t="str">
        <f>IF(J19&lt;&gt;"",IF(J19+1&lt;=$C$11*VLOOKUP($R$2,$Q$16:R29,2,0),J19+1,""),"")</f>
        <v/>
      </c>
      <c r="K20" s="182" t="str">
        <f t="shared" si="2"/>
        <v/>
      </c>
      <c r="L20" s="182" t="str">
        <f t="shared" si="0"/>
        <v/>
      </c>
      <c r="M20" s="182" t="str">
        <f t="shared" si="1"/>
        <v/>
      </c>
      <c r="N20" s="182"/>
      <c r="O20" s="182"/>
    </row>
    <row r="21" spans="2:19" ht="15" thickBot="1">
      <c r="B21" s="196"/>
      <c r="C21" s="197"/>
      <c r="D21" s="197"/>
      <c r="E21" s="197"/>
      <c r="F21" s="197"/>
      <c r="G21" s="198"/>
      <c r="J21" s="77" t="str">
        <f>IF(J20&lt;&gt;"",IF(J20+1&lt;=$C$11*VLOOKUP($R$2,$Q$16:R30,2,0),J20+1,""),"")</f>
        <v/>
      </c>
      <c r="K21" s="182" t="str">
        <f t="shared" si="2"/>
        <v/>
      </c>
      <c r="L21" s="182" t="str">
        <f t="shared" si="0"/>
        <v/>
      </c>
      <c r="M21" s="182" t="str">
        <f t="shared" si="1"/>
        <v/>
      </c>
      <c r="N21" s="182"/>
      <c r="O21" s="182"/>
      <c r="Q21" s="124" t="s">
        <v>232</v>
      </c>
      <c r="R21" s="124" t="s">
        <v>219</v>
      </c>
    </row>
    <row r="22" spans="2:19">
      <c r="J22" s="77" t="str">
        <f>IF(J21&lt;&gt;"",IF(J21+1&lt;=$C$11*VLOOKUP($R$2,$Q$16:R31,2,0),J21+1,""),"")</f>
        <v/>
      </c>
      <c r="K22" s="182" t="str">
        <f t="shared" si="2"/>
        <v/>
      </c>
      <c r="L22" s="182" t="str">
        <f t="shared" si="0"/>
        <v/>
      </c>
      <c r="M22" s="182" t="str">
        <f t="shared" si="1"/>
        <v/>
      </c>
      <c r="N22" s="182"/>
      <c r="O22" s="182"/>
      <c r="Q22" s="124">
        <v>1</v>
      </c>
      <c r="R22" s="124">
        <v>1</v>
      </c>
    </row>
    <row r="23" spans="2:19">
      <c r="J23" s="77" t="str">
        <f>IF(J22&lt;&gt;"",IF(J22+1&lt;=$C$11*VLOOKUP($R$2,$Q$16:R32,2,0),J22+1,""),"")</f>
        <v/>
      </c>
      <c r="K23" s="182" t="str">
        <f t="shared" si="2"/>
        <v/>
      </c>
      <c r="L23" s="182" t="str">
        <f t="shared" si="0"/>
        <v/>
      </c>
      <c r="M23" s="182" t="str">
        <f t="shared" si="1"/>
        <v/>
      </c>
      <c r="N23" s="182"/>
      <c r="O23" s="182"/>
      <c r="Q23" s="124">
        <v>2</v>
      </c>
      <c r="R23" s="124">
        <v>0</v>
      </c>
    </row>
    <row r="24" spans="2:19">
      <c r="J24" s="77" t="str">
        <f>IF(J23&lt;&gt;"",IF(J23+1&lt;=$C$11*VLOOKUP($R$2,$Q$16:R33,2,0),J23+1,""),"")</f>
        <v/>
      </c>
      <c r="K24" s="182" t="str">
        <f t="shared" si="2"/>
        <v/>
      </c>
      <c r="L24" s="182" t="str">
        <f t="shared" si="0"/>
        <v/>
      </c>
      <c r="M24" s="182" t="str">
        <f t="shared" si="1"/>
        <v/>
      </c>
      <c r="N24" s="182"/>
      <c r="O24" s="182"/>
    </row>
    <row r="25" spans="2:19">
      <c r="J25" s="77" t="str">
        <f>IF(J24&lt;&gt;"",IF(J24+1&lt;=$C$11*VLOOKUP($R$2,$Q$16:R34,2,0),J24+1,""),"")</f>
        <v/>
      </c>
      <c r="K25" s="182" t="str">
        <f t="shared" si="2"/>
        <v/>
      </c>
      <c r="L25" s="182" t="str">
        <f t="shared" si="0"/>
        <v/>
      </c>
      <c r="M25" s="182" t="str">
        <f t="shared" si="1"/>
        <v/>
      </c>
      <c r="N25" s="182"/>
      <c r="O25" s="182"/>
    </row>
    <row r="26" spans="2:19">
      <c r="J26" s="77" t="str">
        <f>IF(J25&lt;&gt;"",IF(J25+1&lt;=$C$11*VLOOKUP($R$2,$Q$16:R35,2,0),J25+1,""),"")</f>
        <v/>
      </c>
      <c r="K26" s="182" t="str">
        <f t="shared" si="2"/>
        <v/>
      </c>
      <c r="L26" s="182" t="str">
        <f t="shared" si="0"/>
        <v/>
      </c>
      <c r="M26" s="182" t="str">
        <f t="shared" si="1"/>
        <v/>
      </c>
      <c r="N26" s="182"/>
      <c r="O26" s="182"/>
    </row>
    <row r="27" spans="2:19">
      <c r="J27" s="77" t="str">
        <f>IF(J26&lt;&gt;"",IF(J26+1&lt;=$C$11*VLOOKUP($R$2,$Q$16:R36,2,0),J26+1,""),"")</f>
        <v/>
      </c>
      <c r="K27" s="182" t="str">
        <f t="shared" si="2"/>
        <v/>
      </c>
      <c r="L27" s="182" t="str">
        <f t="shared" si="0"/>
        <v/>
      </c>
      <c r="M27" s="182" t="str">
        <f t="shared" si="1"/>
        <v/>
      </c>
      <c r="N27" s="182"/>
      <c r="O27" s="182"/>
    </row>
    <row r="28" spans="2:19">
      <c r="J28" s="77" t="str">
        <f>IF(J27&lt;&gt;"",IF(J27+1&lt;=$C$11*VLOOKUP($R$2,$Q$16:R37,2,0),J27+1,""),"")</f>
        <v/>
      </c>
      <c r="K28" s="182" t="str">
        <f t="shared" si="2"/>
        <v/>
      </c>
      <c r="L28" s="182" t="str">
        <f t="shared" si="0"/>
        <v/>
      </c>
      <c r="M28" s="182" t="str">
        <f t="shared" si="1"/>
        <v/>
      </c>
      <c r="N28" s="182"/>
      <c r="O28" s="182"/>
    </row>
    <row r="29" spans="2:19">
      <c r="J29" s="77" t="str">
        <f>IF(J28&lt;&gt;"",IF(J28+1&lt;=$C$11*VLOOKUP($R$2,$Q$16:R38,2,0),J28+1,""),"")</f>
        <v/>
      </c>
      <c r="K29" s="182" t="str">
        <f t="shared" si="2"/>
        <v/>
      </c>
      <c r="L29" s="182" t="str">
        <f t="shared" si="0"/>
        <v/>
      </c>
      <c r="M29" s="182" t="str">
        <f t="shared" si="1"/>
        <v/>
      </c>
      <c r="N29" s="182"/>
      <c r="O29" s="182"/>
    </row>
    <row r="30" spans="2:19">
      <c r="J30" s="77" t="str">
        <f>IF(J29&lt;&gt;"",IF(J29+1&lt;=$C$11*VLOOKUP($R$2,$Q$16:R39,2,0),J29+1,""),"")</f>
        <v/>
      </c>
      <c r="K30" s="182" t="str">
        <f t="shared" si="2"/>
        <v/>
      </c>
      <c r="L30" s="182" t="str">
        <f t="shared" si="0"/>
        <v/>
      </c>
      <c r="M30" s="182" t="str">
        <f t="shared" si="1"/>
        <v/>
      </c>
      <c r="N30" s="182"/>
      <c r="O30" s="182"/>
    </row>
    <row r="31" spans="2:19">
      <c r="J31" s="77" t="str">
        <f>IF(J30&lt;&gt;"",IF(J30+1&lt;=$C$11*VLOOKUP($R$2,$Q$16:R40,2,0),J30+1,""),"")</f>
        <v/>
      </c>
      <c r="K31" s="182" t="str">
        <f t="shared" si="2"/>
        <v/>
      </c>
      <c r="L31" s="182" t="str">
        <f t="shared" si="0"/>
        <v/>
      </c>
      <c r="M31" s="182" t="str">
        <f t="shared" si="1"/>
        <v/>
      </c>
      <c r="N31" s="182"/>
      <c r="O31" s="182"/>
    </row>
    <row r="32" spans="2:19">
      <c r="J32" s="77" t="str">
        <f>IF(J31&lt;&gt;"",IF(J31+1&lt;=$C$11*VLOOKUP($R$2,$Q$16:R41,2,0),J31+1,""),"")</f>
        <v/>
      </c>
      <c r="K32" s="182" t="str">
        <f t="shared" si="2"/>
        <v/>
      </c>
      <c r="L32" s="182" t="str">
        <f t="shared" si="0"/>
        <v/>
      </c>
      <c r="M32" s="182" t="str">
        <f t="shared" si="1"/>
        <v/>
      </c>
      <c r="N32" s="182"/>
      <c r="O32" s="182"/>
    </row>
    <row r="33" spans="10:15">
      <c r="J33" s="77" t="str">
        <f>IF(J32&lt;&gt;"",IF(J32+1&lt;=$C$11*VLOOKUP($R$2,$Q$16:R42,2,0),J32+1,""),"")</f>
        <v/>
      </c>
      <c r="K33" s="182" t="str">
        <f t="shared" si="2"/>
        <v/>
      </c>
      <c r="L33" s="182" t="str">
        <f t="shared" si="0"/>
        <v/>
      </c>
      <c r="M33" s="182" t="str">
        <f t="shared" si="1"/>
        <v/>
      </c>
      <c r="N33" s="182"/>
      <c r="O33" s="182"/>
    </row>
    <row r="34" spans="10:15">
      <c r="J34" s="77" t="str">
        <f>IF(J33&lt;&gt;"",IF(J33+1&lt;=$C$11*VLOOKUP($R$2,$Q$16:R43,2,0),J33+1,""),"")</f>
        <v/>
      </c>
      <c r="K34" s="182" t="str">
        <f t="shared" si="2"/>
        <v/>
      </c>
      <c r="L34" s="182" t="str">
        <f t="shared" si="0"/>
        <v/>
      </c>
      <c r="M34" s="182" t="str">
        <f t="shared" si="1"/>
        <v/>
      </c>
      <c r="N34" s="182"/>
      <c r="O34" s="182"/>
    </row>
    <row r="35" spans="10:15">
      <c r="J35" s="77" t="str">
        <f>IF(J34&lt;&gt;"",IF(J34+1&lt;=$C$11*VLOOKUP($R$2,$Q$16:R44,2,0),J34+1,""),"")</f>
        <v/>
      </c>
      <c r="K35" s="182" t="str">
        <f t="shared" si="2"/>
        <v/>
      </c>
      <c r="L35" s="182" t="str">
        <f t="shared" si="0"/>
        <v/>
      </c>
      <c r="M35" s="182" t="str">
        <f t="shared" si="1"/>
        <v/>
      </c>
      <c r="N35" s="182"/>
      <c r="O35" s="182"/>
    </row>
    <row r="36" spans="10:15">
      <c r="J36" s="77" t="str">
        <f>IF(J35&lt;&gt;"",IF(J35+1&lt;=$C$11*VLOOKUP($R$2,$Q$16:R45,2,0),J35+1,""),"")</f>
        <v/>
      </c>
      <c r="K36" s="182" t="str">
        <f t="shared" si="2"/>
        <v/>
      </c>
      <c r="L36" s="182" t="str">
        <f t="shared" si="0"/>
        <v/>
      </c>
      <c r="M36" s="182" t="str">
        <f t="shared" si="1"/>
        <v/>
      </c>
      <c r="N36" s="182"/>
      <c r="O36" s="182"/>
    </row>
    <row r="37" spans="10:15">
      <c r="J37" s="77" t="str">
        <f>IF(J36&lt;&gt;"",IF(J36+1&lt;=$C$11*VLOOKUP($R$2,$Q$16:R46,2,0),J36+1,""),"")</f>
        <v/>
      </c>
      <c r="K37" s="182" t="str">
        <f t="shared" si="2"/>
        <v/>
      </c>
      <c r="L37" s="182" t="str">
        <f t="shared" si="0"/>
        <v/>
      </c>
      <c r="M37" s="182" t="str">
        <f t="shared" si="1"/>
        <v/>
      </c>
      <c r="N37" s="182"/>
      <c r="O37" s="182"/>
    </row>
    <row r="38" spans="10:15">
      <c r="J38" s="77" t="str">
        <f>IF(J37&lt;&gt;"",IF(J37+1&lt;=$C$11*VLOOKUP($R$2,$Q$16:R47,2,0),J37+1,""),"")</f>
        <v/>
      </c>
      <c r="K38" s="182" t="str">
        <f t="shared" si="2"/>
        <v/>
      </c>
      <c r="L38" s="182" t="str">
        <f t="shared" si="0"/>
        <v/>
      </c>
      <c r="M38" s="182" t="str">
        <f t="shared" si="1"/>
        <v/>
      </c>
      <c r="N38" s="182"/>
      <c r="O38" s="182"/>
    </row>
    <row r="39" spans="10:15">
      <c r="J39" s="77" t="str">
        <f>IF(J38&lt;&gt;"",IF(J38+1&lt;=$C$11*VLOOKUP($R$2,$Q$16:R48,2,0),J38+1,""),"")</f>
        <v/>
      </c>
      <c r="K39" s="182" t="str">
        <f t="shared" si="2"/>
        <v/>
      </c>
      <c r="L39" s="182" t="str">
        <f t="shared" si="0"/>
        <v/>
      </c>
      <c r="M39" s="182" t="str">
        <f t="shared" si="1"/>
        <v/>
      </c>
      <c r="N39" s="182"/>
      <c r="O39" s="182"/>
    </row>
    <row r="40" spans="10:15">
      <c r="J40" s="77" t="str">
        <f>IF(J39&lt;&gt;"",IF(J39+1&lt;=$C$11*VLOOKUP($R$2,$Q$16:R49,2,0),J39+1,""),"")</f>
        <v/>
      </c>
      <c r="K40" s="182" t="str">
        <f t="shared" si="2"/>
        <v/>
      </c>
      <c r="L40" s="182" t="str">
        <f t="shared" si="0"/>
        <v/>
      </c>
      <c r="M40" s="182" t="str">
        <f t="shared" si="1"/>
        <v/>
      </c>
      <c r="N40" s="182"/>
      <c r="O40" s="182"/>
    </row>
    <row r="41" spans="10:15">
      <c r="J41" s="77" t="str">
        <f>IF(J40&lt;&gt;"",IF(J40+1&lt;=$C$11*VLOOKUP($R$2,$Q$16:R50,2,0),J40+1,""),"")</f>
        <v/>
      </c>
      <c r="K41" s="182" t="str">
        <f t="shared" si="2"/>
        <v/>
      </c>
      <c r="L41" s="182" t="str">
        <f t="shared" si="0"/>
        <v/>
      </c>
      <c r="M41" s="182" t="str">
        <f t="shared" si="1"/>
        <v/>
      </c>
      <c r="N41" s="182"/>
      <c r="O41" s="182"/>
    </row>
    <row r="42" spans="10:15">
      <c r="J42" s="77" t="str">
        <f>IF(J41&lt;&gt;"",IF(J41+1&lt;=$C$11*VLOOKUP($R$2,$Q$16:R51,2,0),J41+1,""),"")</f>
        <v/>
      </c>
      <c r="K42" s="182" t="str">
        <f t="shared" si="2"/>
        <v/>
      </c>
      <c r="L42" s="182" t="str">
        <f t="shared" si="0"/>
        <v/>
      </c>
      <c r="M42" s="182" t="str">
        <f t="shared" si="1"/>
        <v/>
      </c>
      <c r="N42" s="182"/>
      <c r="O42" s="182"/>
    </row>
    <row r="43" spans="10:15">
      <c r="J43" s="77" t="str">
        <f>IF(J42&lt;&gt;"",IF(J42+1&lt;=$C$11*VLOOKUP($R$2,$Q$16:R52,2,0),J42+1,""),"")</f>
        <v/>
      </c>
      <c r="K43" s="182" t="str">
        <f t="shared" si="2"/>
        <v/>
      </c>
      <c r="L43" s="182" t="str">
        <f t="shared" si="0"/>
        <v/>
      </c>
      <c r="M43" s="182" t="str">
        <f t="shared" si="1"/>
        <v/>
      </c>
      <c r="N43" s="182"/>
      <c r="O43" s="182"/>
    </row>
    <row r="44" spans="10:15">
      <c r="J44" s="77" t="str">
        <f>IF(J43&lt;&gt;"",IF(J43+1&lt;=$C$11*VLOOKUP($R$2,$Q$16:R53,2,0),J43+1,""),"")</f>
        <v/>
      </c>
      <c r="K44" s="182" t="str">
        <f t="shared" si="2"/>
        <v/>
      </c>
      <c r="L44" s="182" t="str">
        <f t="shared" si="0"/>
        <v/>
      </c>
      <c r="M44" s="182" t="str">
        <f t="shared" si="1"/>
        <v/>
      </c>
      <c r="N44" s="182"/>
      <c r="O44" s="182"/>
    </row>
    <row r="45" spans="10:15">
      <c r="J45" s="77" t="str">
        <f>IF(J44&lt;&gt;"",IF(J44+1&lt;=$C$11*VLOOKUP($R$2,$Q$16:R54,2,0),J44+1,""),"")</f>
        <v/>
      </c>
      <c r="K45" s="182" t="str">
        <f t="shared" si="2"/>
        <v/>
      </c>
      <c r="L45" s="182" t="str">
        <f t="shared" si="0"/>
        <v/>
      </c>
      <c r="M45" s="182" t="str">
        <f t="shared" si="1"/>
        <v/>
      </c>
      <c r="N45" s="182"/>
      <c r="O45" s="182"/>
    </row>
    <row r="46" spans="10:15">
      <c r="J46" s="77" t="str">
        <f>IF(J45&lt;&gt;"",IF(J45+1&lt;=$C$11*VLOOKUP($R$2,$Q$16:R55,2,0),J45+1,""),"")</f>
        <v/>
      </c>
      <c r="K46" s="182" t="str">
        <f t="shared" si="2"/>
        <v/>
      </c>
      <c r="L46" s="182" t="str">
        <f t="shared" si="0"/>
        <v/>
      </c>
      <c r="M46" s="182" t="str">
        <f t="shared" si="1"/>
        <v/>
      </c>
      <c r="N46" s="182"/>
      <c r="O46" s="182"/>
    </row>
    <row r="47" spans="10:15">
      <c r="J47" s="77" t="str">
        <f>IF(J46&lt;&gt;"",IF(J46+1&lt;=$C$11*VLOOKUP($R$2,$Q$16:R56,2,0),J46+1,""),"")</f>
        <v/>
      </c>
      <c r="K47" s="182" t="str">
        <f t="shared" si="2"/>
        <v/>
      </c>
      <c r="L47" s="182" t="str">
        <f t="shared" si="0"/>
        <v/>
      </c>
      <c r="M47" s="182" t="str">
        <f t="shared" si="1"/>
        <v/>
      </c>
      <c r="N47" s="182"/>
      <c r="O47" s="182"/>
    </row>
    <row r="48" spans="10:15">
      <c r="J48" s="77" t="str">
        <f>IF(J47&lt;&gt;"",IF(J47+1&lt;=$C$11*VLOOKUP($R$2,$Q$16:R57,2,0),J47+1,""),"")</f>
        <v/>
      </c>
      <c r="K48" s="182" t="str">
        <f t="shared" si="2"/>
        <v/>
      </c>
      <c r="L48" s="182" t="str">
        <f t="shared" si="0"/>
        <v/>
      </c>
      <c r="M48" s="182" t="str">
        <f t="shared" si="1"/>
        <v/>
      </c>
      <c r="N48" s="182"/>
      <c r="O48" s="182"/>
    </row>
    <row r="49" spans="10:15">
      <c r="J49" s="77" t="str">
        <f>IF(J48&lt;&gt;"",IF(J48+1&lt;=$C$11*VLOOKUP($R$2,$Q$16:R58,2,0),J48+1,""),"")</f>
        <v/>
      </c>
      <c r="K49" s="182" t="str">
        <f t="shared" si="2"/>
        <v/>
      </c>
      <c r="L49" s="182" t="str">
        <f t="shared" si="0"/>
        <v/>
      </c>
      <c r="M49" s="182" t="str">
        <f t="shared" si="1"/>
        <v/>
      </c>
      <c r="N49" s="182"/>
      <c r="O49" s="182"/>
    </row>
    <row r="50" spans="10:15">
      <c r="J50" s="77" t="str">
        <f>IF(J49&lt;&gt;"",IF(J49+1&lt;=$C$11*VLOOKUP($R$2,$Q$16:R59,2,0),J49+1,""),"")</f>
        <v/>
      </c>
      <c r="K50" s="182" t="str">
        <f t="shared" si="2"/>
        <v/>
      </c>
      <c r="L50" s="182" t="str">
        <f t="shared" si="0"/>
        <v/>
      </c>
      <c r="M50" s="182" t="str">
        <f t="shared" si="1"/>
        <v/>
      </c>
      <c r="N50" s="182"/>
      <c r="O50" s="182"/>
    </row>
    <row r="51" spans="10:15">
      <c r="J51" s="77" t="str">
        <f>IF(J50&lt;&gt;"",IF(J50+1&lt;=$C$11*VLOOKUP($R$2,$Q$16:R60,2,0),J50+1,""),"")</f>
        <v/>
      </c>
      <c r="K51" s="182" t="str">
        <f t="shared" si="2"/>
        <v/>
      </c>
      <c r="L51" s="182" t="str">
        <f t="shared" si="0"/>
        <v/>
      </c>
      <c r="M51" s="182" t="str">
        <f t="shared" si="1"/>
        <v/>
      </c>
      <c r="N51" s="182"/>
      <c r="O51" s="182"/>
    </row>
    <row r="52" spans="10:15">
      <c r="J52" s="77" t="str">
        <f>IF(J51&lt;&gt;"",IF(J51+1&lt;=$C$11*VLOOKUP($R$2,$Q$16:R61,2,0),J51+1,""),"")</f>
        <v/>
      </c>
      <c r="K52" s="182" t="str">
        <f t="shared" si="2"/>
        <v/>
      </c>
      <c r="L52" s="182" t="str">
        <f t="shared" si="0"/>
        <v/>
      </c>
      <c r="M52" s="182" t="str">
        <f t="shared" si="1"/>
        <v/>
      </c>
      <c r="N52" s="182"/>
      <c r="O52" s="182"/>
    </row>
    <row r="53" spans="10:15">
      <c r="J53" s="77" t="str">
        <f>IF(J52&lt;&gt;"",IF(J52+1&lt;=$C$11*VLOOKUP($R$2,$Q$16:R62,2,0),J52+1,""),"")</f>
        <v/>
      </c>
      <c r="K53" s="182" t="str">
        <f t="shared" si="2"/>
        <v/>
      </c>
      <c r="L53" s="182" t="str">
        <f t="shared" si="0"/>
        <v/>
      </c>
      <c r="M53" s="182" t="str">
        <f t="shared" si="1"/>
        <v/>
      </c>
      <c r="N53" s="182"/>
      <c r="O53" s="182"/>
    </row>
    <row r="54" spans="10:15">
      <c r="J54" s="77" t="str">
        <f>IF(J53&lt;&gt;"",IF(J53+1&lt;=$C$11*VLOOKUP($R$2,$Q$16:R63,2,0),J53+1,""),"")</f>
        <v/>
      </c>
      <c r="K54" s="182" t="str">
        <f t="shared" si="2"/>
        <v/>
      </c>
      <c r="L54" s="182" t="str">
        <f t="shared" si="0"/>
        <v/>
      </c>
      <c r="M54" s="182" t="str">
        <f t="shared" si="1"/>
        <v/>
      </c>
      <c r="N54" s="182"/>
      <c r="O54" s="182"/>
    </row>
    <row r="55" spans="10:15">
      <c r="J55" s="77" t="str">
        <f>IF(J54&lt;&gt;"",IF(J54+1&lt;=$C$11*VLOOKUP($R$2,$Q$16:R64,2,0),J54+1,""),"")</f>
        <v/>
      </c>
      <c r="K55" s="182" t="str">
        <f t="shared" si="2"/>
        <v/>
      </c>
      <c r="L55" s="182" t="str">
        <f t="shared" si="0"/>
        <v/>
      </c>
      <c r="M55" s="182" t="str">
        <f t="shared" si="1"/>
        <v/>
      </c>
      <c r="N55" s="182"/>
      <c r="O55" s="182"/>
    </row>
    <row r="56" spans="10:15">
      <c r="J56" s="77" t="str">
        <f>IF(J55&lt;&gt;"",IF(J55+1&lt;=$C$11*VLOOKUP($R$2,$Q$16:R65,2,0),J55+1,""),"")</f>
        <v/>
      </c>
      <c r="K56" s="182" t="str">
        <f t="shared" si="2"/>
        <v/>
      </c>
      <c r="L56" s="182" t="str">
        <f t="shared" si="0"/>
        <v/>
      </c>
      <c r="M56" s="182" t="str">
        <f t="shared" si="1"/>
        <v/>
      </c>
      <c r="N56" s="182"/>
      <c r="O56" s="182"/>
    </row>
    <row r="57" spans="10:15">
      <c r="J57" s="77" t="str">
        <f>IF(J56&lt;&gt;"",IF(J56+1&lt;=$C$11*VLOOKUP($R$2,$Q$16:R66,2,0),J56+1,""),"")</f>
        <v/>
      </c>
      <c r="K57" s="182" t="str">
        <f t="shared" si="2"/>
        <v/>
      </c>
      <c r="L57" s="182" t="str">
        <f t="shared" si="0"/>
        <v/>
      </c>
      <c r="M57" s="182" t="str">
        <f t="shared" si="1"/>
        <v/>
      </c>
      <c r="N57" s="182"/>
      <c r="O57" s="182"/>
    </row>
    <row r="58" spans="10:15">
      <c r="J58" s="77" t="str">
        <f>IF(J57&lt;&gt;"",IF(J57+1&lt;=$C$11*VLOOKUP($R$2,$Q$16:R67,2,0),J57+1,""),"")</f>
        <v/>
      </c>
      <c r="K58" s="182" t="str">
        <f t="shared" si="2"/>
        <v/>
      </c>
      <c r="L58" s="182" t="str">
        <f t="shared" si="0"/>
        <v/>
      </c>
      <c r="M58" s="182" t="str">
        <f t="shared" si="1"/>
        <v/>
      </c>
      <c r="N58" s="182"/>
      <c r="O58" s="182"/>
    </row>
    <row r="59" spans="10:15">
      <c r="J59" s="77" t="str">
        <f>IF(J58&lt;&gt;"",IF(J58+1&lt;=$C$11*VLOOKUP($R$2,$Q$16:R68,2,0),J58+1,""),"")</f>
        <v/>
      </c>
      <c r="K59" s="182" t="str">
        <f t="shared" si="2"/>
        <v/>
      </c>
      <c r="L59" s="182" t="str">
        <f t="shared" si="0"/>
        <v/>
      </c>
      <c r="M59" s="182" t="str">
        <f t="shared" si="1"/>
        <v/>
      </c>
      <c r="N59" s="182"/>
      <c r="O59" s="182"/>
    </row>
    <row r="60" spans="10:15">
      <c r="J60" s="77" t="str">
        <f>IF(J59&lt;&gt;"",IF(J59+1&lt;=$C$11*VLOOKUP($R$2,$Q$16:R69,2,0),J59+1,""),"")</f>
        <v/>
      </c>
      <c r="K60" s="182" t="str">
        <f t="shared" si="2"/>
        <v/>
      </c>
      <c r="L60" s="182" t="str">
        <f t="shared" si="0"/>
        <v/>
      </c>
      <c r="M60" s="182" t="str">
        <f t="shared" si="1"/>
        <v/>
      </c>
      <c r="N60" s="182"/>
      <c r="O60" s="182"/>
    </row>
    <row r="61" spans="10:15">
      <c r="J61" s="77" t="str">
        <f>IF(J60&lt;&gt;"",IF(J60+1&lt;=$C$11*VLOOKUP($R$2,$Q$16:R70,2,0),J60+1,""),"")</f>
        <v/>
      </c>
      <c r="K61" s="182" t="str">
        <f t="shared" si="2"/>
        <v/>
      </c>
      <c r="L61" s="182" t="str">
        <f t="shared" si="0"/>
        <v/>
      </c>
      <c r="M61" s="182" t="str">
        <f t="shared" si="1"/>
        <v/>
      </c>
      <c r="N61" s="182"/>
      <c r="O61" s="182"/>
    </row>
    <row r="62" spans="10:15">
      <c r="J62" s="77" t="str">
        <f>IF(J61&lt;&gt;"",IF(J61+1&lt;=$C$11*VLOOKUP($R$2,$Q$16:R71,2,0),J61+1,""),"")</f>
        <v/>
      </c>
      <c r="K62" s="182" t="str">
        <f t="shared" si="2"/>
        <v/>
      </c>
      <c r="L62" s="182" t="str">
        <f t="shared" si="0"/>
        <v/>
      </c>
      <c r="M62" s="182" t="str">
        <f t="shared" si="1"/>
        <v/>
      </c>
      <c r="N62" s="182"/>
      <c r="O62" s="182"/>
    </row>
    <row r="63" spans="10:15">
      <c r="J63" s="77" t="str">
        <f>IF(J62&lt;&gt;"",IF(J62+1&lt;=$C$11*VLOOKUP($R$2,$Q$16:R72,2,0),J62+1,""),"")</f>
        <v/>
      </c>
      <c r="K63" s="182" t="str">
        <f t="shared" si="2"/>
        <v/>
      </c>
      <c r="L63" s="182" t="str">
        <f t="shared" si="0"/>
        <v/>
      </c>
      <c r="M63" s="182" t="str">
        <f t="shared" si="1"/>
        <v/>
      </c>
      <c r="N63" s="182"/>
      <c r="O63" s="182"/>
    </row>
    <row r="64" spans="10:15">
      <c r="J64" s="77" t="str">
        <f>IF(J63&lt;&gt;"",IF(J63+1&lt;=$C$11*VLOOKUP($R$2,$Q$16:R73,2,0),J63+1,""),"")</f>
        <v/>
      </c>
      <c r="K64" s="182" t="str">
        <f t="shared" si="2"/>
        <v/>
      </c>
      <c r="L64" s="182" t="str">
        <f t="shared" si="0"/>
        <v/>
      </c>
      <c r="M64" s="182" t="str">
        <f t="shared" si="1"/>
        <v/>
      </c>
      <c r="N64" s="182"/>
      <c r="O64" s="182"/>
    </row>
    <row r="65" spans="10:15">
      <c r="J65" s="77" t="str">
        <f>IF(J64&lt;&gt;"",IF(J64+1&lt;=$C$11*VLOOKUP($R$2,$Q$16:R74,2,0),J64+1,""),"")</f>
        <v/>
      </c>
      <c r="K65" s="182" t="str">
        <f t="shared" si="2"/>
        <v/>
      </c>
      <c r="L65" s="182" t="str">
        <f t="shared" si="0"/>
        <v/>
      </c>
      <c r="M65" s="182" t="str">
        <f t="shared" si="1"/>
        <v/>
      </c>
      <c r="N65" s="182"/>
      <c r="O65" s="182"/>
    </row>
    <row r="66" spans="10:15">
      <c r="J66" s="77" t="str">
        <f>IF(J65&lt;&gt;"",IF(J65+1&lt;=$C$11*VLOOKUP($R$2,$Q$16:R75,2,0),J65+1,""),"")</f>
        <v/>
      </c>
      <c r="K66" s="182" t="str">
        <f t="shared" si="2"/>
        <v/>
      </c>
      <c r="L66" s="182" t="str">
        <f t="shared" si="0"/>
        <v/>
      </c>
      <c r="M66" s="182" t="str">
        <f t="shared" si="1"/>
        <v/>
      </c>
      <c r="N66" s="182"/>
      <c r="O66" s="182"/>
    </row>
    <row r="67" spans="10:15">
      <c r="J67" s="77" t="str">
        <f>IF(J66&lt;&gt;"",IF(J66+1&lt;=$C$11*VLOOKUP($R$2,$Q$16:R76,2,0),J66+1,""),"")</f>
        <v/>
      </c>
      <c r="K67" s="182" t="str">
        <f t="shared" si="2"/>
        <v/>
      </c>
      <c r="L67" s="182" t="str">
        <f t="shared" si="0"/>
        <v/>
      </c>
      <c r="M67" s="182" t="str">
        <f t="shared" si="1"/>
        <v/>
      </c>
      <c r="N67" s="182"/>
      <c r="O67" s="182"/>
    </row>
    <row r="68" spans="10:15">
      <c r="J68" s="77" t="str">
        <f>IF(J67&lt;&gt;"",IF(J67+1&lt;=$C$11*VLOOKUP($R$2,$Q$16:R77,2,0),J67+1,""),"")</f>
        <v/>
      </c>
      <c r="K68" s="182" t="str">
        <f t="shared" si="2"/>
        <v/>
      </c>
      <c r="L68" s="182" t="str">
        <f t="shared" si="0"/>
        <v/>
      </c>
      <c r="M68" s="182" t="str">
        <f t="shared" si="1"/>
        <v/>
      </c>
      <c r="N68" s="182"/>
      <c r="O68" s="182"/>
    </row>
    <row r="69" spans="10:15">
      <c r="J69" s="77" t="str">
        <f>IF(J68&lt;&gt;"",IF(J68+1&lt;=$C$11*VLOOKUP($R$2,$Q$16:R78,2,0),J68+1,""),"")</f>
        <v/>
      </c>
      <c r="K69" s="182" t="str">
        <f t="shared" si="2"/>
        <v/>
      </c>
      <c r="L69" s="182" t="str">
        <f t="shared" ref="L69:L123" si="3">IF(J69="","",$E$20)</f>
        <v/>
      </c>
      <c r="M69" s="182" t="str">
        <f t="shared" ref="M69:M123" si="4">IF(J69="","",IF($R$3=1,(K69-L69)*(1+$R$8),K69*(1+$R$8)-L69))</f>
        <v/>
      </c>
      <c r="N69" s="182"/>
      <c r="O69" s="182"/>
    </row>
    <row r="70" spans="10:15">
      <c r="J70" s="77" t="str">
        <f>IF(J69&lt;&gt;"",IF(J69+1&lt;=$C$11*VLOOKUP($R$2,$Q$16:R79,2,0),J69+1,""),"")</f>
        <v/>
      </c>
      <c r="K70" s="182" t="str">
        <f t="shared" ref="K70:K123" si="5">IF(J70="","",M69)</f>
        <v/>
      </c>
      <c r="L70" s="182" t="str">
        <f t="shared" si="3"/>
        <v/>
      </c>
      <c r="M70" s="182" t="str">
        <f t="shared" si="4"/>
        <v/>
      </c>
      <c r="N70" s="182"/>
      <c r="O70" s="182"/>
    </row>
    <row r="71" spans="10:15">
      <c r="J71" s="77" t="str">
        <f>IF(J70&lt;&gt;"",IF(J70+1&lt;=$C$11*VLOOKUP($R$2,$Q$16:R80,2,0),J70+1,""),"")</f>
        <v/>
      </c>
      <c r="K71" s="182" t="str">
        <f t="shared" si="5"/>
        <v/>
      </c>
      <c r="L71" s="182" t="str">
        <f t="shared" si="3"/>
        <v/>
      </c>
      <c r="M71" s="182" t="str">
        <f t="shared" si="4"/>
        <v/>
      </c>
      <c r="N71" s="182"/>
      <c r="O71" s="182"/>
    </row>
    <row r="72" spans="10:15">
      <c r="J72" s="77" t="str">
        <f>IF(J71&lt;&gt;"",IF(J71+1&lt;=$C$11*VLOOKUP($R$2,$Q$16:R81,2,0),J71+1,""),"")</f>
        <v/>
      </c>
      <c r="K72" s="182" t="str">
        <f t="shared" si="5"/>
        <v/>
      </c>
      <c r="L72" s="182" t="str">
        <f t="shared" si="3"/>
        <v/>
      </c>
      <c r="M72" s="182" t="str">
        <f t="shared" si="4"/>
        <v/>
      </c>
      <c r="N72" s="182"/>
      <c r="O72" s="182"/>
    </row>
    <row r="73" spans="10:15">
      <c r="J73" s="77" t="str">
        <f>IF(J72&lt;&gt;"",IF(J72+1&lt;=$C$11*VLOOKUP($R$2,$Q$16:R82,2,0),J72+1,""),"")</f>
        <v/>
      </c>
      <c r="K73" s="182" t="str">
        <f t="shared" si="5"/>
        <v/>
      </c>
      <c r="L73" s="182" t="str">
        <f t="shared" si="3"/>
        <v/>
      </c>
      <c r="M73" s="182" t="str">
        <f t="shared" si="4"/>
        <v/>
      </c>
      <c r="N73" s="182"/>
      <c r="O73" s="182"/>
    </row>
    <row r="74" spans="10:15">
      <c r="J74" s="77" t="str">
        <f>IF(J73&lt;&gt;"",IF(J73+1&lt;=$C$11*VLOOKUP($R$2,$Q$16:R83,2,0),J73+1,""),"")</f>
        <v/>
      </c>
      <c r="K74" s="182" t="str">
        <f t="shared" si="5"/>
        <v/>
      </c>
      <c r="L74" s="182" t="str">
        <f t="shared" si="3"/>
        <v/>
      </c>
      <c r="M74" s="182" t="str">
        <f t="shared" si="4"/>
        <v/>
      </c>
      <c r="N74" s="182"/>
      <c r="O74" s="182"/>
    </row>
    <row r="75" spans="10:15">
      <c r="J75" s="77" t="str">
        <f>IF(J74&lt;&gt;"",IF(J74+1&lt;=$C$11*VLOOKUP($R$2,$Q$16:R84,2,0),J74+1,""),"")</f>
        <v/>
      </c>
      <c r="K75" s="182" t="str">
        <f t="shared" si="5"/>
        <v/>
      </c>
      <c r="L75" s="182" t="str">
        <f t="shared" si="3"/>
        <v/>
      </c>
      <c r="M75" s="182" t="str">
        <f t="shared" si="4"/>
        <v/>
      </c>
      <c r="N75" s="182"/>
      <c r="O75" s="182"/>
    </row>
    <row r="76" spans="10:15">
      <c r="J76" s="77" t="str">
        <f>IF(J75&lt;&gt;"",IF(J75+1&lt;=$C$11*VLOOKUP($R$2,$Q$16:R85,2,0),J75+1,""),"")</f>
        <v/>
      </c>
      <c r="K76" s="182" t="str">
        <f t="shared" si="5"/>
        <v/>
      </c>
      <c r="L76" s="182" t="str">
        <f t="shared" si="3"/>
        <v/>
      </c>
      <c r="M76" s="182" t="str">
        <f t="shared" si="4"/>
        <v/>
      </c>
      <c r="N76" s="182"/>
      <c r="O76" s="182"/>
    </row>
    <row r="77" spans="10:15">
      <c r="J77" s="77" t="str">
        <f>IF(J76&lt;&gt;"",IF(J76+1&lt;=$C$11*VLOOKUP($R$2,$Q$16:R86,2,0),J76+1,""),"")</f>
        <v/>
      </c>
      <c r="K77" s="182" t="str">
        <f t="shared" si="5"/>
        <v/>
      </c>
      <c r="L77" s="182" t="str">
        <f t="shared" si="3"/>
        <v/>
      </c>
      <c r="M77" s="182" t="str">
        <f t="shared" si="4"/>
        <v/>
      </c>
      <c r="N77" s="182"/>
      <c r="O77" s="182"/>
    </row>
    <row r="78" spans="10:15">
      <c r="J78" s="77" t="str">
        <f>IF(J77&lt;&gt;"",IF(J77+1&lt;=$C$11*VLOOKUP($R$2,$Q$16:R87,2,0),J77+1,""),"")</f>
        <v/>
      </c>
      <c r="K78" s="182" t="str">
        <f t="shared" si="5"/>
        <v/>
      </c>
      <c r="L78" s="182" t="str">
        <f t="shared" si="3"/>
        <v/>
      </c>
      <c r="M78" s="182" t="str">
        <f t="shared" si="4"/>
        <v/>
      </c>
      <c r="N78" s="182"/>
      <c r="O78" s="182"/>
    </row>
    <row r="79" spans="10:15">
      <c r="J79" s="77" t="str">
        <f>IF(J78&lt;&gt;"",IF(J78+1&lt;=$C$11*VLOOKUP($R$2,$Q$16:R88,2,0),J78+1,""),"")</f>
        <v/>
      </c>
      <c r="K79" s="182" t="str">
        <f t="shared" si="5"/>
        <v/>
      </c>
      <c r="L79" s="182" t="str">
        <f t="shared" si="3"/>
        <v/>
      </c>
      <c r="M79" s="182" t="str">
        <f t="shared" si="4"/>
        <v/>
      </c>
      <c r="N79" s="182"/>
      <c r="O79" s="182"/>
    </row>
    <row r="80" spans="10:15">
      <c r="J80" s="77" t="str">
        <f>IF(J79&lt;&gt;"",IF(J79+1&lt;=$C$11*VLOOKUP($R$2,$Q$16:R89,2,0),J79+1,""),"")</f>
        <v/>
      </c>
      <c r="K80" s="182" t="str">
        <f t="shared" si="5"/>
        <v/>
      </c>
      <c r="L80" s="182" t="str">
        <f t="shared" si="3"/>
        <v/>
      </c>
      <c r="M80" s="182" t="str">
        <f t="shared" si="4"/>
        <v/>
      </c>
      <c r="N80" s="182"/>
      <c r="O80" s="182"/>
    </row>
    <row r="81" spans="10:15">
      <c r="J81" s="77" t="str">
        <f>IF(J80&lt;&gt;"",IF(J80+1&lt;=$C$11*VLOOKUP($R$2,$Q$16:R90,2,0),J80+1,""),"")</f>
        <v/>
      </c>
      <c r="K81" s="182" t="str">
        <f t="shared" si="5"/>
        <v/>
      </c>
      <c r="L81" s="182" t="str">
        <f t="shared" si="3"/>
        <v/>
      </c>
      <c r="M81" s="182" t="str">
        <f t="shared" si="4"/>
        <v/>
      </c>
      <c r="N81" s="182"/>
      <c r="O81" s="182"/>
    </row>
    <row r="82" spans="10:15">
      <c r="J82" s="77" t="str">
        <f>IF(J81&lt;&gt;"",IF(J81+1&lt;=$C$11*VLOOKUP($R$2,$Q$16:R91,2,0),J81+1,""),"")</f>
        <v/>
      </c>
      <c r="K82" s="182" t="str">
        <f t="shared" si="5"/>
        <v/>
      </c>
      <c r="L82" s="182" t="str">
        <f t="shared" si="3"/>
        <v/>
      </c>
      <c r="M82" s="182" t="str">
        <f t="shared" si="4"/>
        <v/>
      </c>
      <c r="N82" s="182"/>
      <c r="O82" s="182"/>
    </row>
    <row r="83" spans="10:15">
      <c r="J83" s="77" t="str">
        <f>IF(J82&lt;&gt;"",IF(J82+1&lt;=$C$11*VLOOKUP($R$2,$Q$16:R92,2,0),J82+1,""),"")</f>
        <v/>
      </c>
      <c r="K83" s="182" t="str">
        <f t="shared" si="5"/>
        <v/>
      </c>
      <c r="L83" s="182" t="str">
        <f t="shared" si="3"/>
        <v/>
      </c>
      <c r="M83" s="182" t="str">
        <f t="shared" si="4"/>
        <v/>
      </c>
      <c r="N83" s="182"/>
      <c r="O83" s="182"/>
    </row>
    <row r="84" spans="10:15">
      <c r="J84" s="77" t="str">
        <f>IF(J83&lt;&gt;"",IF(J83+1&lt;=$C$11*VLOOKUP($R$2,$Q$16:R93,2,0),J83+1,""),"")</f>
        <v/>
      </c>
      <c r="K84" s="182" t="str">
        <f t="shared" si="5"/>
        <v/>
      </c>
      <c r="L84" s="182" t="str">
        <f t="shared" si="3"/>
        <v/>
      </c>
      <c r="M84" s="182" t="str">
        <f t="shared" si="4"/>
        <v/>
      </c>
      <c r="N84" s="182"/>
      <c r="O84" s="182"/>
    </row>
    <row r="85" spans="10:15">
      <c r="J85" s="77" t="str">
        <f>IF(J84&lt;&gt;"",IF(J84+1&lt;=$C$11*VLOOKUP($R$2,$Q$16:R94,2,0),J84+1,""),"")</f>
        <v/>
      </c>
      <c r="K85" s="182" t="str">
        <f t="shared" si="5"/>
        <v/>
      </c>
      <c r="L85" s="182" t="str">
        <f t="shared" si="3"/>
        <v/>
      </c>
      <c r="M85" s="182" t="str">
        <f t="shared" si="4"/>
        <v/>
      </c>
      <c r="N85" s="182"/>
      <c r="O85" s="182"/>
    </row>
    <row r="86" spans="10:15">
      <c r="J86" s="77" t="str">
        <f>IF(J85&lt;&gt;"",IF(J85+1&lt;=$C$11*VLOOKUP($R$2,$Q$16:R95,2,0),J85+1,""),"")</f>
        <v/>
      </c>
      <c r="K86" s="182" t="str">
        <f t="shared" si="5"/>
        <v/>
      </c>
      <c r="L86" s="182" t="str">
        <f t="shared" si="3"/>
        <v/>
      </c>
      <c r="M86" s="182" t="str">
        <f t="shared" si="4"/>
        <v/>
      </c>
      <c r="N86" s="182"/>
      <c r="O86" s="182"/>
    </row>
    <row r="87" spans="10:15">
      <c r="J87" s="77" t="str">
        <f>IF(J86&lt;&gt;"",IF(J86+1&lt;=$C$11*VLOOKUP($R$2,$Q$16:R96,2,0),J86+1,""),"")</f>
        <v/>
      </c>
      <c r="K87" s="182" t="str">
        <f t="shared" si="5"/>
        <v/>
      </c>
      <c r="L87" s="182" t="str">
        <f t="shared" si="3"/>
        <v/>
      </c>
      <c r="M87" s="182" t="str">
        <f t="shared" si="4"/>
        <v/>
      </c>
      <c r="N87" s="182"/>
      <c r="O87" s="182"/>
    </row>
    <row r="88" spans="10:15">
      <c r="J88" s="77" t="str">
        <f>IF(J87&lt;&gt;"",IF(J87+1&lt;=$C$11*VLOOKUP($R$2,$Q$16:R97,2,0),J87+1,""),"")</f>
        <v/>
      </c>
      <c r="K88" s="182" t="str">
        <f t="shared" si="5"/>
        <v/>
      </c>
      <c r="L88" s="182" t="str">
        <f t="shared" si="3"/>
        <v/>
      </c>
      <c r="M88" s="182" t="str">
        <f t="shared" si="4"/>
        <v/>
      </c>
      <c r="N88" s="182"/>
      <c r="O88" s="182"/>
    </row>
    <row r="89" spans="10:15">
      <c r="J89" s="77" t="str">
        <f>IF(J88&lt;&gt;"",IF(J88+1&lt;=$C$11*VLOOKUP($R$2,$Q$16:R98,2,0),J88+1,""),"")</f>
        <v/>
      </c>
      <c r="K89" s="182" t="str">
        <f t="shared" si="5"/>
        <v/>
      </c>
      <c r="L89" s="182" t="str">
        <f t="shared" si="3"/>
        <v/>
      </c>
      <c r="M89" s="182" t="str">
        <f t="shared" si="4"/>
        <v/>
      </c>
      <c r="N89" s="182"/>
      <c r="O89" s="182"/>
    </row>
    <row r="90" spans="10:15">
      <c r="J90" s="77" t="str">
        <f>IF(J89&lt;&gt;"",IF(J89+1&lt;=$C$11*VLOOKUP($R$2,$Q$16:R99,2,0),J89+1,""),"")</f>
        <v/>
      </c>
      <c r="K90" s="182" t="str">
        <f t="shared" si="5"/>
        <v/>
      </c>
      <c r="L90" s="182" t="str">
        <f t="shared" si="3"/>
        <v/>
      </c>
      <c r="M90" s="182" t="str">
        <f t="shared" si="4"/>
        <v/>
      </c>
      <c r="N90" s="182"/>
      <c r="O90" s="182"/>
    </row>
    <row r="91" spans="10:15">
      <c r="J91" s="77" t="str">
        <f>IF(J90&lt;&gt;"",IF(J90+1&lt;=$C$11*VLOOKUP($R$2,$Q$16:R100,2,0),J90+1,""),"")</f>
        <v/>
      </c>
      <c r="K91" s="182" t="str">
        <f t="shared" si="5"/>
        <v/>
      </c>
      <c r="L91" s="182" t="str">
        <f t="shared" si="3"/>
        <v/>
      </c>
      <c r="M91" s="182" t="str">
        <f t="shared" si="4"/>
        <v/>
      </c>
      <c r="N91" s="182"/>
      <c r="O91" s="182"/>
    </row>
    <row r="92" spans="10:15">
      <c r="J92" s="77" t="str">
        <f>IF(J91&lt;&gt;"",IF(J91+1&lt;=$C$11*VLOOKUP($R$2,$Q$16:R101,2,0),J91+1,""),"")</f>
        <v/>
      </c>
      <c r="K92" s="182" t="str">
        <f t="shared" si="5"/>
        <v/>
      </c>
      <c r="L92" s="182" t="str">
        <f t="shared" si="3"/>
        <v/>
      </c>
      <c r="M92" s="182" t="str">
        <f t="shared" si="4"/>
        <v/>
      </c>
      <c r="N92" s="182"/>
      <c r="O92" s="182"/>
    </row>
    <row r="93" spans="10:15">
      <c r="J93" s="77" t="str">
        <f>IF(J92&lt;&gt;"",IF(J92+1&lt;=$C$11*VLOOKUP($R$2,$Q$16:R102,2,0),J92+1,""),"")</f>
        <v/>
      </c>
      <c r="K93" s="182" t="str">
        <f t="shared" si="5"/>
        <v/>
      </c>
      <c r="L93" s="182" t="str">
        <f t="shared" si="3"/>
        <v/>
      </c>
      <c r="M93" s="182" t="str">
        <f t="shared" si="4"/>
        <v/>
      </c>
      <c r="N93" s="182"/>
      <c r="O93" s="182"/>
    </row>
    <row r="94" spans="10:15">
      <c r="J94" s="77" t="str">
        <f>IF(J93&lt;&gt;"",IF(J93+1&lt;=$C$11*VLOOKUP($R$2,$Q$16:R103,2,0),J93+1,""),"")</f>
        <v/>
      </c>
      <c r="K94" s="182" t="str">
        <f t="shared" si="5"/>
        <v/>
      </c>
      <c r="L94" s="182" t="str">
        <f t="shared" si="3"/>
        <v/>
      </c>
      <c r="M94" s="182" t="str">
        <f t="shared" si="4"/>
        <v/>
      </c>
      <c r="N94" s="182"/>
      <c r="O94" s="182"/>
    </row>
    <row r="95" spans="10:15">
      <c r="J95" s="77" t="str">
        <f>IF(J94&lt;&gt;"",IF(J94+1&lt;=$C$11*VLOOKUP($R$2,$Q$16:R104,2,0),J94+1,""),"")</f>
        <v/>
      </c>
      <c r="K95" s="182" t="str">
        <f t="shared" si="5"/>
        <v/>
      </c>
      <c r="L95" s="182" t="str">
        <f t="shared" si="3"/>
        <v/>
      </c>
      <c r="M95" s="182" t="str">
        <f t="shared" si="4"/>
        <v/>
      </c>
      <c r="N95" s="182"/>
      <c r="O95" s="182"/>
    </row>
    <row r="96" spans="10:15">
      <c r="J96" s="77" t="str">
        <f>IF(J95&lt;&gt;"",IF(J95+1&lt;=$C$11*VLOOKUP($R$2,$Q$16:R105,2,0),J95+1,""),"")</f>
        <v/>
      </c>
      <c r="K96" s="182" t="str">
        <f t="shared" si="5"/>
        <v/>
      </c>
      <c r="L96" s="182" t="str">
        <f t="shared" si="3"/>
        <v/>
      </c>
      <c r="M96" s="182" t="str">
        <f t="shared" si="4"/>
        <v/>
      </c>
      <c r="N96" s="182"/>
      <c r="O96" s="182"/>
    </row>
    <row r="97" spans="10:15">
      <c r="J97" s="77" t="str">
        <f>IF(J96&lt;&gt;"",IF(J96+1&lt;=$C$11*VLOOKUP($R$2,$Q$16:R106,2,0),J96+1,""),"")</f>
        <v/>
      </c>
      <c r="K97" s="182" t="str">
        <f t="shared" si="5"/>
        <v/>
      </c>
      <c r="L97" s="182" t="str">
        <f t="shared" si="3"/>
        <v/>
      </c>
      <c r="M97" s="182" t="str">
        <f t="shared" si="4"/>
        <v/>
      </c>
      <c r="N97" s="182"/>
      <c r="O97" s="182"/>
    </row>
    <row r="98" spans="10:15">
      <c r="J98" s="77" t="str">
        <f>IF(J97&lt;&gt;"",IF(J97+1&lt;=$C$11*VLOOKUP($R$2,$Q$16:R107,2,0),J97+1,""),"")</f>
        <v/>
      </c>
      <c r="K98" s="182" t="str">
        <f t="shared" si="5"/>
        <v/>
      </c>
      <c r="L98" s="182" t="str">
        <f t="shared" si="3"/>
        <v/>
      </c>
      <c r="M98" s="182" t="str">
        <f t="shared" si="4"/>
        <v/>
      </c>
      <c r="N98" s="182"/>
      <c r="O98" s="182"/>
    </row>
    <row r="99" spans="10:15">
      <c r="J99" s="77" t="str">
        <f>IF(J98&lt;&gt;"",IF(J98+1&lt;=$C$11*VLOOKUP($R$2,$Q$16:R108,2,0),J98+1,""),"")</f>
        <v/>
      </c>
      <c r="K99" s="182" t="str">
        <f t="shared" si="5"/>
        <v/>
      </c>
      <c r="L99" s="182" t="str">
        <f t="shared" si="3"/>
        <v/>
      </c>
      <c r="M99" s="182" t="str">
        <f t="shared" si="4"/>
        <v/>
      </c>
      <c r="N99" s="182"/>
      <c r="O99" s="182"/>
    </row>
    <row r="100" spans="10:15">
      <c r="J100" s="77" t="str">
        <f>IF(J99&lt;&gt;"",IF(J99+1&lt;=$C$11*VLOOKUP($R$2,$Q$16:R109,2,0),J99+1,""),"")</f>
        <v/>
      </c>
      <c r="K100" s="182" t="str">
        <f t="shared" si="5"/>
        <v/>
      </c>
      <c r="L100" s="182" t="str">
        <f t="shared" si="3"/>
        <v/>
      </c>
      <c r="M100" s="182" t="str">
        <f t="shared" si="4"/>
        <v/>
      </c>
      <c r="N100" s="182"/>
      <c r="O100" s="182"/>
    </row>
    <row r="101" spans="10:15">
      <c r="J101" s="77" t="str">
        <f>IF(J100&lt;&gt;"",IF(J100+1&lt;=$C$11*VLOOKUP($R$2,$Q$16:R110,2,0),J100+1,""),"")</f>
        <v/>
      </c>
      <c r="K101" s="182" t="str">
        <f t="shared" si="5"/>
        <v/>
      </c>
      <c r="L101" s="182" t="str">
        <f t="shared" si="3"/>
        <v/>
      </c>
      <c r="M101" s="182" t="str">
        <f t="shared" si="4"/>
        <v/>
      </c>
      <c r="N101" s="182"/>
      <c r="O101" s="182"/>
    </row>
    <row r="102" spans="10:15">
      <c r="J102" s="77" t="str">
        <f>IF(J101&lt;&gt;"",IF(J101+1&lt;=$C$11*VLOOKUP($R$2,$Q$16:R111,2,0),J101+1,""),"")</f>
        <v/>
      </c>
      <c r="K102" s="182" t="str">
        <f t="shared" si="5"/>
        <v/>
      </c>
      <c r="L102" s="182" t="str">
        <f t="shared" si="3"/>
        <v/>
      </c>
      <c r="M102" s="182" t="str">
        <f t="shared" si="4"/>
        <v/>
      </c>
      <c r="N102" s="182"/>
      <c r="O102" s="182"/>
    </row>
    <row r="103" spans="10:15">
      <c r="J103" s="77" t="str">
        <f>IF(J102&lt;&gt;"",IF(J102+1&lt;=$C$11*VLOOKUP($R$2,$Q$16:R112,2,0),J102+1,""),"")</f>
        <v/>
      </c>
      <c r="K103" s="182" t="str">
        <f t="shared" si="5"/>
        <v/>
      </c>
      <c r="L103" s="182" t="str">
        <f t="shared" si="3"/>
        <v/>
      </c>
      <c r="M103" s="182" t="str">
        <f t="shared" si="4"/>
        <v/>
      </c>
      <c r="N103" s="182"/>
      <c r="O103" s="182"/>
    </row>
    <row r="104" spans="10:15">
      <c r="J104" s="77" t="str">
        <f>IF(J103&lt;&gt;"",IF(J103+1&lt;=$C$11*VLOOKUP($R$2,$Q$16:R113,2,0),J103+1,""),"")</f>
        <v/>
      </c>
      <c r="K104" s="182" t="str">
        <f t="shared" si="5"/>
        <v/>
      </c>
      <c r="L104" s="182" t="str">
        <f t="shared" si="3"/>
        <v/>
      </c>
      <c r="M104" s="182" t="str">
        <f t="shared" si="4"/>
        <v/>
      </c>
      <c r="N104" s="182"/>
      <c r="O104" s="182"/>
    </row>
    <row r="105" spans="10:15">
      <c r="J105" s="77" t="str">
        <f>IF(J104&lt;&gt;"",IF(J104+1&lt;=$C$11*VLOOKUP($R$2,$Q$16:R114,2,0),J104+1,""),"")</f>
        <v/>
      </c>
      <c r="K105" s="182" t="str">
        <f t="shared" si="5"/>
        <v/>
      </c>
      <c r="L105" s="182" t="str">
        <f t="shared" si="3"/>
        <v/>
      </c>
      <c r="M105" s="182" t="str">
        <f t="shared" si="4"/>
        <v/>
      </c>
      <c r="N105" s="182"/>
      <c r="O105" s="182"/>
    </row>
    <row r="106" spans="10:15">
      <c r="J106" s="77" t="str">
        <f>IF(J105&lt;&gt;"",IF(J105+1&lt;=$C$11*VLOOKUP($R$2,$Q$16:R115,2,0),J105+1,""),"")</f>
        <v/>
      </c>
      <c r="K106" s="182" t="str">
        <f t="shared" si="5"/>
        <v/>
      </c>
      <c r="L106" s="182" t="str">
        <f t="shared" si="3"/>
        <v/>
      </c>
      <c r="M106" s="182" t="str">
        <f t="shared" si="4"/>
        <v/>
      </c>
      <c r="N106" s="182"/>
      <c r="O106" s="182"/>
    </row>
    <row r="107" spans="10:15">
      <c r="J107" s="77" t="str">
        <f>IF(J106&lt;&gt;"",IF(J106+1&lt;=$C$11*VLOOKUP($R$2,$Q$16:R116,2,0),J106+1,""),"")</f>
        <v/>
      </c>
      <c r="K107" s="182" t="str">
        <f t="shared" si="5"/>
        <v/>
      </c>
      <c r="L107" s="182" t="str">
        <f t="shared" si="3"/>
        <v/>
      </c>
      <c r="M107" s="182" t="str">
        <f t="shared" si="4"/>
        <v/>
      </c>
      <c r="N107" s="182"/>
      <c r="O107" s="182"/>
    </row>
    <row r="108" spans="10:15">
      <c r="J108" s="77" t="str">
        <f>IF(J107&lt;&gt;"",IF(J107+1&lt;=$C$11*VLOOKUP($R$2,$Q$16:R117,2,0),J107+1,""),"")</f>
        <v/>
      </c>
      <c r="K108" s="182" t="str">
        <f t="shared" si="5"/>
        <v/>
      </c>
      <c r="L108" s="182" t="str">
        <f t="shared" si="3"/>
        <v/>
      </c>
      <c r="M108" s="182" t="str">
        <f t="shared" si="4"/>
        <v/>
      </c>
      <c r="N108" s="182"/>
      <c r="O108" s="182"/>
    </row>
    <row r="109" spans="10:15">
      <c r="J109" s="77" t="str">
        <f>IF(J108&lt;&gt;"",IF(J108+1&lt;=$C$11*VLOOKUP($R$2,$Q$16:R118,2,0),J108+1,""),"")</f>
        <v/>
      </c>
      <c r="K109" s="182" t="str">
        <f t="shared" si="5"/>
        <v/>
      </c>
      <c r="L109" s="182" t="str">
        <f t="shared" si="3"/>
        <v/>
      </c>
      <c r="M109" s="182" t="str">
        <f t="shared" si="4"/>
        <v/>
      </c>
      <c r="N109" s="182"/>
      <c r="O109" s="182"/>
    </row>
    <row r="110" spans="10:15">
      <c r="J110" s="77" t="str">
        <f>IF(J109&lt;&gt;"",IF(J109+1&lt;=$C$11*VLOOKUP($R$2,$Q$16:R119,2,0),J109+1,""),"")</f>
        <v/>
      </c>
      <c r="K110" s="182" t="str">
        <f t="shared" si="5"/>
        <v/>
      </c>
      <c r="L110" s="182" t="str">
        <f t="shared" si="3"/>
        <v/>
      </c>
      <c r="M110" s="182" t="str">
        <f t="shared" si="4"/>
        <v/>
      </c>
      <c r="N110" s="182"/>
      <c r="O110" s="182"/>
    </row>
    <row r="111" spans="10:15">
      <c r="J111" s="77" t="str">
        <f>IF(J110&lt;&gt;"",IF(J110+1&lt;=$C$11*VLOOKUP($R$2,$Q$16:R120,2,0),J110+1,""),"")</f>
        <v/>
      </c>
      <c r="K111" s="182" t="str">
        <f t="shared" si="5"/>
        <v/>
      </c>
      <c r="L111" s="182" t="str">
        <f t="shared" si="3"/>
        <v/>
      </c>
      <c r="M111" s="182" t="str">
        <f t="shared" si="4"/>
        <v/>
      </c>
      <c r="N111" s="182"/>
      <c r="O111" s="182"/>
    </row>
    <row r="112" spans="10:15">
      <c r="J112" s="77" t="str">
        <f>IF(J111&lt;&gt;"",IF(J111+1&lt;=$C$11*VLOOKUP($R$2,$Q$16:R121,2,0),J111+1,""),"")</f>
        <v/>
      </c>
      <c r="K112" s="182" t="str">
        <f t="shared" si="5"/>
        <v/>
      </c>
      <c r="L112" s="182" t="str">
        <f t="shared" si="3"/>
        <v/>
      </c>
      <c r="M112" s="182" t="str">
        <f t="shared" si="4"/>
        <v/>
      </c>
      <c r="N112" s="182"/>
      <c r="O112" s="182"/>
    </row>
    <row r="113" spans="10:15">
      <c r="J113" s="77" t="str">
        <f>IF(J112&lt;&gt;"",IF(J112+1&lt;=$C$11*VLOOKUP($R$2,$Q$16:R122,2,0),J112+1,""),"")</f>
        <v/>
      </c>
      <c r="K113" s="182" t="str">
        <f t="shared" si="5"/>
        <v/>
      </c>
      <c r="L113" s="182" t="str">
        <f t="shared" si="3"/>
        <v/>
      </c>
      <c r="M113" s="182" t="str">
        <f t="shared" si="4"/>
        <v/>
      </c>
      <c r="N113" s="182"/>
      <c r="O113" s="182"/>
    </row>
    <row r="114" spans="10:15">
      <c r="J114" s="77" t="str">
        <f>IF(J113&lt;&gt;"",IF(J113+1&lt;=$C$11*VLOOKUP($R$2,$Q$16:R123,2,0),J113+1,""),"")</f>
        <v/>
      </c>
      <c r="K114" s="182" t="str">
        <f t="shared" si="5"/>
        <v/>
      </c>
      <c r="L114" s="182" t="str">
        <f t="shared" si="3"/>
        <v/>
      </c>
      <c r="M114" s="182" t="str">
        <f t="shared" si="4"/>
        <v/>
      </c>
      <c r="N114" s="182"/>
      <c r="O114" s="182"/>
    </row>
    <row r="115" spans="10:15">
      <c r="J115" s="77" t="str">
        <f>IF(J114&lt;&gt;"",IF(J114+1&lt;=$C$11*VLOOKUP($R$2,$Q$16:R124,2,0),J114+1,""),"")</f>
        <v/>
      </c>
      <c r="K115" s="182" t="str">
        <f t="shared" si="5"/>
        <v/>
      </c>
      <c r="L115" s="182" t="str">
        <f t="shared" si="3"/>
        <v/>
      </c>
      <c r="M115" s="182" t="str">
        <f t="shared" si="4"/>
        <v/>
      </c>
      <c r="N115" s="182"/>
      <c r="O115" s="182"/>
    </row>
    <row r="116" spans="10:15">
      <c r="J116" s="77" t="str">
        <f>IF(J115&lt;&gt;"",IF(J115+1&lt;=$C$11*VLOOKUP($R$2,$Q$16:R125,2,0),J115+1,""),"")</f>
        <v/>
      </c>
      <c r="K116" s="182" t="str">
        <f t="shared" si="5"/>
        <v/>
      </c>
      <c r="L116" s="182" t="str">
        <f t="shared" si="3"/>
        <v/>
      </c>
      <c r="M116" s="182" t="str">
        <f t="shared" si="4"/>
        <v/>
      </c>
      <c r="N116" s="182"/>
      <c r="O116" s="182"/>
    </row>
    <row r="117" spans="10:15">
      <c r="J117" s="77" t="str">
        <f>IF(J116&lt;&gt;"",IF(J116+1&lt;=$C$11*VLOOKUP($R$2,$Q$16:R126,2,0),J116+1,""),"")</f>
        <v/>
      </c>
      <c r="K117" s="182" t="str">
        <f t="shared" si="5"/>
        <v/>
      </c>
      <c r="L117" s="182" t="str">
        <f t="shared" si="3"/>
        <v/>
      </c>
      <c r="M117" s="182" t="str">
        <f t="shared" si="4"/>
        <v/>
      </c>
      <c r="N117" s="182"/>
      <c r="O117" s="182"/>
    </row>
    <row r="118" spans="10:15">
      <c r="J118" s="77" t="str">
        <f>IF(J117&lt;&gt;"",IF(J117+1&lt;=$C$11*VLOOKUP($R$2,$Q$16:R127,2,0),J117+1,""),"")</f>
        <v/>
      </c>
      <c r="K118" s="182" t="str">
        <f t="shared" si="5"/>
        <v/>
      </c>
      <c r="L118" s="182" t="str">
        <f t="shared" si="3"/>
        <v/>
      </c>
      <c r="M118" s="182" t="str">
        <f t="shared" si="4"/>
        <v/>
      </c>
      <c r="N118" s="182"/>
      <c r="O118" s="182"/>
    </row>
    <row r="119" spans="10:15">
      <c r="J119" s="77" t="str">
        <f>IF(J118&lt;&gt;"",IF(J118+1&lt;=$C$11*VLOOKUP($R$2,$Q$16:R128,2,0),J118+1,""),"")</f>
        <v/>
      </c>
      <c r="K119" s="182" t="str">
        <f t="shared" si="5"/>
        <v/>
      </c>
      <c r="L119" s="182" t="str">
        <f t="shared" si="3"/>
        <v/>
      </c>
      <c r="M119" s="182" t="str">
        <f t="shared" si="4"/>
        <v/>
      </c>
      <c r="N119" s="182"/>
      <c r="O119" s="182"/>
    </row>
    <row r="120" spans="10:15">
      <c r="J120" s="77" t="str">
        <f>IF(J119&lt;&gt;"",IF(J119+1&lt;=$C$11*VLOOKUP($R$2,$Q$16:R129,2,0),J119+1,""),"")</f>
        <v/>
      </c>
      <c r="K120" s="182" t="str">
        <f t="shared" si="5"/>
        <v/>
      </c>
      <c r="L120" s="182" t="str">
        <f t="shared" si="3"/>
        <v/>
      </c>
      <c r="M120" s="182" t="str">
        <f t="shared" si="4"/>
        <v/>
      </c>
      <c r="N120" s="182"/>
      <c r="O120" s="182"/>
    </row>
    <row r="121" spans="10:15">
      <c r="J121" s="77" t="str">
        <f>IF(J120&lt;&gt;"",IF(J120+1&lt;=$C$11*VLOOKUP($R$2,$Q$16:R130,2,0),J120+1,""),"")</f>
        <v/>
      </c>
      <c r="K121" s="182" t="str">
        <f t="shared" si="5"/>
        <v/>
      </c>
      <c r="L121" s="182" t="str">
        <f t="shared" si="3"/>
        <v/>
      </c>
      <c r="M121" s="182" t="str">
        <f t="shared" si="4"/>
        <v/>
      </c>
      <c r="N121" s="182"/>
      <c r="O121" s="182"/>
    </row>
    <row r="122" spans="10:15">
      <c r="J122" s="77" t="str">
        <f>IF(J121&lt;&gt;"",IF(J121+1&lt;=$C$11*VLOOKUP($R$2,$Q$16:R131,2,0),J121+1,""),"")</f>
        <v/>
      </c>
      <c r="K122" s="182" t="str">
        <f t="shared" si="5"/>
        <v/>
      </c>
      <c r="L122" s="182" t="str">
        <f t="shared" si="3"/>
        <v/>
      </c>
      <c r="M122" s="182" t="str">
        <f t="shared" si="4"/>
        <v/>
      </c>
      <c r="N122" s="182"/>
      <c r="O122" s="182"/>
    </row>
    <row r="123" spans="10:15">
      <c r="J123" s="77" t="str">
        <f>IF(J122&lt;&gt;"",IF(J122+1&lt;=$C$11*VLOOKUP($R$2,$Q$16:R132,2,0),J122+1,""),"")</f>
        <v/>
      </c>
      <c r="K123" s="182" t="str">
        <f t="shared" si="5"/>
        <v/>
      </c>
      <c r="L123" s="182" t="str">
        <f t="shared" si="3"/>
        <v/>
      </c>
      <c r="M123" s="182" t="str">
        <f t="shared" si="4"/>
        <v/>
      </c>
      <c r="N123" s="182"/>
      <c r="O123" s="182"/>
    </row>
    <row r="128" spans="10:15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  <row r="334" spans="10:10">
      <c r="J334"/>
    </row>
    <row r="335" spans="10:10">
      <c r="J335"/>
    </row>
    <row r="336" spans="10:10">
      <c r="J336"/>
    </row>
    <row r="337" spans="10:10">
      <c r="J337"/>
    </row>
    <row r="338" spans="10:10">
      <c r="J338"/>
    </row>
    <row r="339" spans="10:10">
      <c r="J339"/>
    </row>
    <row r="340" spans="10:10">
      <c r="J340"/>
    </row>
    <row r="341" spans="10:10">
      <c r="J341"/>
    </row>
    <row r="342" spans="10:10">
      <c r="J342"/>
    </row>
    <row r="343" spans="10:10">
      <c r="J343"/>
    </row>
    <row r="344" spans="10:10">
      <c r="J344"/>
    </row>
    <row r="345" spans="10:10">
      <c r="J345"/>
    </row>
    <row r="346" spans="10:10">
      <c r="J346"/>
    </row>
    <row r="347" spans="10:10">
      <c r="J347"/>
    </row>
    <row r="348" spans="10:10">
      <c r="J348"/>
    </row>
    <row r="349" spans="10:10">
      <c r="J349"/>
    </row>
    <row r="350" spans="10:10">
      <c r="J350"/>
    </row>
    <row r="351" spans="10:10">
      <c r="J351"/>
    </row>
    <row r="352" spans="10:10">
      <c r="J352"/>
    </row>
    <row r="353" spans="10:10">
      <c r="J353"/>
    </row>
    <row r="354" spans="10:10">
      <c r="J354"/>
    </row>
    <row r="355" spans="10:10">
      <c r="J355"/>
    </row>
    <row r="356" spans="10:10">
      <c r="J356"/>
    </row>
    <row r="357" spans="10:10">
      <c r="J357"/>
    </row>
    <row r="358" spans="10:10">
      <c r="J358"/>
    </row>
    <row r="359" spans="10:10">
      <c r="J359"/>
    </row>
    <row r="360" spans="10:10">
      <c r="J360"/>
    </row>
    <row r="361" spans="10:10">
      <c r="J361"/>
    </row>
    <row r="362" spans="10:10">
      <c r="J362"/>
    </row>
    <row r="363" spans="10:10">
      <c r="J363"/>
    </row>
    <row r="364" spans="10:10">
      <c r="J364"/>
    </row>
    <row r="365" spans="10:10">
      <c r="J365"/>
    </row>
    <row r="366" spans="10:10">
      <c r="J366"/>
    </row>
    <row r="367" spans="10:10">
      <c r="J367"/>
    </row>
    <row r="368" spans="10:10">
      <c r="J368"/>
    </row>
    <row r="369" spans="10:10">
      <c r="J369"/>
    </row>
    <row r="370" spans="10:10">
      <c r="J370"/>
    </row>
    <row r="371" spans="10:10">
      <c r="J371"/>
    </row>
    <row r="372" spans="10:10">
      <c r="J372"/>
    </row>
    <row r="373" spans="10:10">
      <c r="J373"/>
    </row>
    <row r="374" spans="10:10">
      <c r="J374"/>
    </row>
    <row r="375" spans="10:10">
      <c r="J375"/>
    </row>
    <row r="376" spans="10:10">
      <c r="J376"/>
    </row>
    <row r="377" spans="10:10">
      <c r="J377"/>
    </row>
    <row r="378" spans="10:10">
      <c r="J378"/>
    </row>
    <row r="379" spans="10:10">
      <c r="J379"/>
    </row>
    <row r="380" spans="10:10">
      <c r="J380"/>
    </row>
    <row r="381" spans="10:10">
      <c r="J381"/>
    </row>
    <row r="382" spans="10:10">
      <c r="J382"/>
    </row>
    <row r="383" spans="10:10">
      <c r="J383"/>
    </row>
    <row r="384" spans="10:10">
      <c r="J384"/>
    </row>
    <row r="385" spans="10:10">
      <c r="J385"/>
    </row>
    <row r="386" spans="10:10">
      <c r="J386"/>
    </row>
    <row r="387" spans="10:10">
      <c r="J387"/>
    </row>
    <row r="388" spans="10:10">
      <c r="J388"/>
    </row>
    <row r="389" spans="10:10">
      <c r="J389"/>
    </row>
    <row r="390" spans="10:10">
      <c r="J390"/>
    </row>
    <row r="391" spans="10:10">
      <c r="J391"/>
    </row>
    <row r="392" spans="10:10">
      <c r="J392"/>
    </row>
    <row r="393" spans="10:10">
      <c r="J393"/>
    </row>
    <row r="394" spans="10:10">
      <c r="J394"/>
    </row>
    <row r="395" spans="10:10">
      <c r="J395"/>
    </row>
    <row r="396" spans="10:10">
      <c r="J396"/>
    </row>
    <row r="397" spans="10:10">
      <c r="J397"/>
    </row>
    <row r="398" spans="10:10">
      <c r="J398"/>
    </row>
    <row r="399" spans="10:10">
      <c r="J399"/>
    </row>
    <row r="400" spans="10:10">
      <c r="J400"/>
    </row>
    <row r="401" spans="10:10">
      <c r="J401"/>
    </row>
    <row r="402" spans="10:10">
      <c r="J402"/>
    </row>
    <row r="403" spans="10:10">
      <c r="J403"/>
    </row>
    <row r="404" spans="10:10">
      <c r="J404"/>
    </row>
    <row r="405" spans="10:10">
      <c r="J405"/>
    </row>
    <row r="406" spans="10:10">
      <c r="J406"/>
    </row>
    <row r="407" spans="10:10">
      <c r="J407"/>
    </row>
    <row r="408" spans="10:10">
      <c r="J408"/>
    </row>
    <row r="409" spans="10:10">
      <c r="J409"/>
    </row>
    <row r="410" spans="10:10">
      <c r="J410"/>
    </row>
    <row r="411" spans="10:10">
      <c r="J411"/>
    </row>
    <row r="412" spans="10:10">
      <c r="J412"/>
    </row>
    <row r="413" spans="10:10">
      <c r="J413"/>
    </row>
    <row r="414" spans="10:10">
      <c r="J414"/>
    </row>
    <row r="415" spans="10:10">
      <c r="J415"/>
    </row>
    <row r="416" spans="10:10">
      <c r="J416"/>
    </row>
    <row r="417" spans="10:10">
      <c r="J417"/>
    </row>
    <row r="418" spans="10:10">
      <c r="J418"/>
    </row>
    <row r="419" spans="10:10">
      <c r="J419"/>
    </row>
    <row r="420" spans="10:10">
      <c r="J420"/>
    </row>
    <row r="421" spans="10:10">
      <c r="J421"/>
    </row>
    <row r="422" spans="10:10">
      <c r="J422"/>
    </row>
    <row r="423" spans="10:10">
      <c r="J423"/>
    </row>
    <row r="424" spans="10:10">
      <c r="J424"/>
    </row>
    <row r="425" spans="10:10">
      <c r="J425"/>
    </row>
    <row r="426" spans="10:10">
      <c r="J426"/>
    </row>
    <row r="427" spans="10:10">
      <c r="J427"/>
    </row>
    <row r="428" spans="10:10">
      <c r="J428"/>
    </row>
    <row r="429" spans="10:10">
      <c r="J429"/>
    </row>
    <row r="430" spans="10:10">
      <c r="J430"/>
    </row>
    <row r="431" spans="10:10">
      <c r="J431"/>
    </row>
    <row r="432" spans="10:10">
      <c r="J432"/>
    </row>
    <row r="433" spans="10:10">
      <c r="J433"/>
    </row>
    <row r="434" spans="10:10">
      <c r="J434"/>
    </row>
    <row r="435" spans="10:10">
      <c r="J435"/>
    </row>
    <row r="436" spans="10:10">
      <c r="J436"/>
    </row>
    <row r="437" spans="10:10">
      <c r="J437"/>
    </row>
    <row r="438" spans="10:10">
      <c r="J438"/>
    </row>
    <row r="439" spans="10:10">
      <c r="J439"/>
    </row>
    <row r="440" spans="10:10">
      <c r="J440"/>
    </row>
    <row r="441" spans="10:10">
      <c r="J441"/>
    </row>
    <row r="442" spans="10:10">
      <c r="J442"/>
    </row>
    <row r="443" spans="10:10">
      <c r="J443"/>
    </row>
    <row r="444" spans="10:10">
      <c r="J444"/>
    </row>
    <row r="445" spans="10:10">
      <c r="J445"/>
    </row>
    <row r="446" spans="10:10">
      <c r="J446"/>
    </row>
    <row r="447" spans="10:10">
      <c r="J447"/>
    </row>
    <row r="448" spans="10:10">
      <c r="J448"/>
    </row>
    <row r="449" spans="10:10">
      <c r="J449"/>
    </row>
    <row r="450" spans="10:10">
      <c r="J450"/>
    </row>
    <row r="451" spans="10:10">
      <c r="J451"/>
    </row>
    <row r="452" spans="10:10">
      <c r="J452"/>
    </row>
    <row r="453" spans="10:10">
      <c r="J453"/>
    </row>
    <row r="454" spans="10:10">
      <c r="J454"/>
    </row>
    <row r="455" spans="10:10">
      <c r="J455"/>
    </row>
    <row r="456" spans="10:10">
      <c r="J456"/>
    </row>
    <row r="457" spans="10:10">
      <c r="J457"/>
    </row>
    <row r="458" spans="10:10">
      <c r="J458"/>
    </row>
    <row r="459" spans="10:10">
      <c r="J459"/>
    </row>
    <row r="460" spans="10:10">
      <c r="J460"/>
    </row>
    <row r="461" spans="10:10">
      <c r="J461"/>
    </row>
    <row r="462" spans="10:10">
      <c r="J462"/>
    </row>
    <row r="463" spans="10:10">
      <c r="J463"/>
    </row>
    <row r="464" spans="10:10">
      <c r="J464"/>
    </row>
    <row r="465" spans="10:10">
      <c r="J465"/>
    </row>
    <row r="466" spans="10:10">
      <c r="J466"/>
    </row>
    <row r="467" spans="10:10">
      <c r="J467"/>
    </row>
    <row r="468" spans="10:10">
      <c r="J468"/>
    </row>
    <row r="469" spans="10:10">
      <c r="J469"/>
    </row>
    <row r="470" spans="10:10">
      <c r="J470"/>
    </row>
    <row r="471" spans="10:10">
      <c r="J471"/>
    </row>
    <row r="472" spans="10:10">
      <c r="J472"/>
    </row>
    <row r="473" spans="10:10">
      <c r="J473"/>
    </row>
    <row r="474" spans="10:10">
      <c r="J474"/>
    </row>
    <row r="475" spans="10:10">
      <c r="J475"/>
    </row>
    <row r="476" spans="10:10">
      <c r="J476"/>
    </row>
    <row r="477" spans="10:10">
      <c r="J477"/>
    </row>
    <row r="478" spans="10:10">
      <c r="J478"/>
    </row>
    <row r="479" spans="10:10">
      <c r="J479"/>
    </row>
    <row r="480" spans="10:10">
      <c r="J480"/>
    </row>
    <row r="481" spans="10:10">
      <c r="J481"/>
    </row>
    <row r="482" spans="10:10">
      <c r="J482"/>
    </row>
    <row r="483" spans="10:10">
      <c r="J483"/>
    </row>
    <row r="484" spans="10:10">
      <c r="J484"/>
    </row>
    <row r="485" spans="10:10">
      <c r="J485"/>
    </row>
    <row r="486" spans="10:10">
      <c r="J486"/>
    </row>
    <row r="487" spans="10:10">
      <c r="J487"/>
    </row>
    <row r="488" spans="10:10">
      <c r="J488"/>
    </row>
    <row r="489" spans="10:10">
      <c r="J489"/>
    </row>
    <row r="490" spans="10:10">
      <c r="J490"/>
    </row>
    <row r="491" spans="10:10">
      <c r="J491"/>
    </row>
    <row r="492" spans="10:10">
      <c r="J492"/>
    </row>
    <row r="493" spans="10:10">
      <c r="J493"/>
    </row>
    <row r="494" spans="10:10">
      <c r="J494"/>
    </row>
    <row r="495" spans="10:10">
      <c r="J495"/>
    </row>
    <row r="496" spans="10:10">
      <c r="J496"/>
    </row>
    <row r="497" spans="10:10">
      <c r="J497"/>
    </row>
    <row r="498" spans="10:10">
      <c r="J498"/>
    </row>
    <row r="499" spans="10:10">
      <c r="J499"/>
    </row>
    <row r="500" spans="10:10">
      <c r="J500"/>
    </row>
    <row r="501" spans="10:10">
      <c r="J501"/>
    </row>
    <row r="502" spans="10:10">
      <c r="J502"/>
    </row>
    <row r="503" spans="10:10">
      <c r="J503"/>
    </row>
    <row r="504" spans="10:10">
      <c r="J504"/>
    </row>
    <row r="505" spans="10:10">
      <c r="J505"/>
    </row>
    <row r="506" spans="10:10">
      <c r="J506"/>
    </row>
    <row r="507" spans="10:10">
      <c r="J507"/>
    </row>
    <row r="508" spans="10:10">
      <c r="J508"/>
    </row>
    <row r="509" spans="10:10">
      <c r="J509"/>
    </row>
    <row r="510" spans="10:10">
      <c r="J510"/>
    </row>
    <row r="511" spans="10:10">
      <c r="J511"/>
    </row>
    <row r="512" spans="10:10">
      <c r="J512"/>
    </row>
    <row r="513" spans="10:10">
      <c r="J513"/>
    </row>
    <row r="514" spans="10:10">
      <c r="J514"/>
    </row>
    <row r="515" spans="10:10">
      <c r="J515"/>
    </row>
    <row r="516" spans="10:10">
      <c r="J516"/>
    </row>
    <row r="517" spans="10:10">
      <c r="J517"/>
    </row>
    <row r="518" spans="10:10">
      <c r="J518"/>
    </row>
    <row r="519" spans="10:10">
      <c r="J519"/>
    </row>
    <row r="520" spans="10:10">
      <c r="J520"/>
    </row>
    <row r="521" spans="10:10">
      <c r="J521"/>
    </row>
    <row r="522" spans="10:10">
      <c r="J522"/>
    </row>
    <row r="523" spans="10:10">
      <c r="J523"/>
    </row>
    <row r="524" spans="10:10">
      <c r="J524"/>
    </row>
    <row r="525" spans="10:10">
      <c r="J525"/>
    </row>
    <row r="526" spans="10:10">
      <c r="J526"/>
    </row>
    <row r="527" spans="10:10">
      <c r="J527"/>
    </row>
    <row r="528" spans="10:10">
      <c r="J528"/>
    </row>
    <row r="529" spans="10:10">
      <c r="J529"/>
    </row>
    <row r="530" spans="10:10">
      <c r="J530"/>
    </row>
    <row r="531" spans="10:10">
      <c r="J531"/>
    </row>
    <row r="532" spans="10:10">
      <c r="J532"/>
    </row>
    <row r="533" spans="10:10">
      <c r="J533"/>
    </row>
    <row r="534" spans="10:10">
      <c r="J534"/>
    </row>
    <row r="535" spans="10:10">
      <c r="J535"/>
    </row>
    <row r="536" spans="10:10">
      <c r="J536"/>
    </row>
    <row r="537" spans="10:10">
      <c r="J537"/>
    </row>
    <row r="538" spans="10:10">
      <c r="J538"/>
    </row>
    <row r="539" spans="10:10">
      <c r="J539"/>
    </row>
    <row r="540" spans="10:10">
      <c r="J540"/>
    </row>
    <row r="541" spans="10:10">
      <c r="J541"/>
    </row>
    <row r="542" spans="10:10">
      <c r="J542"/>
    </row>
    <row r="543" spans="10:10">
      <c r="J543"/>
    </row>
    <row r="544" spans="10:10">
      <c r="J544"/>
    </row>
    <row r="545" spans="10:10">
      <c r="J545"/>
    </row>
    <row r="546" spans="10:10">
      <c r="J546"/>
    </row>
    <row r="547" spans="10:10">
      <c r="J547"/>
    </row>
    <row r="548" spans="10:10">
      <c r="J548"/>
    </row>
    <row r="549" spans="10:10">
      <c r="J549"/>
    </row>
    <row r="550" spans="10:10">
      <c r="J550"/>
    </row>
    <row r="551" spans="10:10">
      <c r="J551"/>
    </row>
    <row r="552" spans="10:10">
      <c r="J552"/>
    </row>
    <row r="553" spans="10:10">
      <c r="J553"/>
    </row>
    <row r="554" spans="10:10">
      <c r="J554"/>
    </row>
    <row r="555" spans="10:10">
      <c r="J555"/>
    </row>
    <row r="556" spans="10:10">
      <c r="J556"/>
    </row>
    <row r="557" spans="10:10">
      <c r="J557"/>
    </row>
    <row r="558" spans="10:10">
      <c r="J558"/>
    </row>
    <row r="559" spans="10:10">
      <c r="J559"/>
    </row>
    <row r="560" spans="10:10">
      <c r="J560"/>
    </row>
    <row r="561" spans="10:10">
      <c r="J561"/>
    </row>
    <row r="562" spans="10:10">
      <c r="J562"/>
    </row>
    <row r="563" spans="10:10">
      <c r="J563"/>
    </row>
    <row r="564" spans="10:10">
      <c r="J564"/>
    </row>
    <row r="565" spans="10:10">
      <c r="J565"/>
    </row>
    <row r="566" spans="10:10">
      <c r="J566"/>
    </row>
    <row r="567" spans="10:10">
      <c r="J567"/>
    </row>
    <row r="568" spans="10:10">
      <c r="J568"/>
    </row>
    <row r="569" spans="10:10">
      <c r="J569"/>
    </row>
    <row r="570" spans="10:10">
      <c r="J570"/>
    </row>
    <row r="571" spans="10:10">
      <c r="J571"/>
    </row>
    <row r="572" spans="10:10">
      <c r="J572"/>
    </row>
    <row r="573" spans="10:10">
      <c r="J573"/>
    </row>
    <row r="574" spans="10:10">
      <c r="J574"/>
    </row>
    <row r="575" spans="10:10">
      <c r="J575"/>
    </row>
    <row r="576" spans="10:10">
      <c r="J576"/>
    </row>
    <row r="577" spans="10:10">
      <c r="J577"/>
    </row>
    <row r="578" spans="10:10">
      <c r="J578"/>
    </row>
    <row r="579" spans="10:10">
      <c r="J579"/>
    </row>
    <row r="580" spans="10:10">
      <c r="J580"/>
    </row>
    <row r="581" spans="10:10">
      <c r="J581"/>
    </row>
    <row r="582" spans="10:10">
      <c r="J582"/>
    </row>
    <row r="583" spans="10:10">
      <c r="J583"/>
    </row>
    <row r="584" spans="10:10">
      <c r="J584"/>
    </row>
    <row r="585" spans="10:10">
      <c r="J585"/>
    </row>
    <row r="586" spans="10:10">
      <c r="J586"/>
    </row>
    <row r="587" spans="10:10">
      <c r="J587"/>
    </row>
    <row r="588" spans="10:10">
      <c r="J588"/>
    </row>
    <row r="589" spans="10:10">
      <c r="J589"/>
    </row>
    <row r="590" spans="10:10">
      <c r="J590"/>
    </row>
    <row r="591" spans="10:10">
      <c r="J591"/>
    </row>
    <row r="592" spans="10:10">
      <c r="J592"/>
    </row>
    <row r="593" spans="10:10">
      <c r="J593"/>
    </row>
    <row r="594" spans="10:10">
      <c r="J594"/>
    </row>
    <row r="595" spans="10:10">
      <c r="J595"/>
    </row>
    <row r="596" spans="10:10">
      <c r="J596"/>
    </row>
    <row r="597" spans="10:10">
      <c r="J597"/>
    </row>
    <row r="598" spans="10:10">
      <c r="J598"/>
    </row>
    <row r="599" spans="10:10">
      <c r="J599"/>
    </row>
    <row r="600" spans="10:10">
      <c r="J600"/>
    </row>
    <row r="601" spans="10:10">
      <c r="J601"/>
    </row>
    <row r="602" spans="10:10">
      <c r="J602"/>
    </row>
    <row r="603" spans="10:10">
      <c r="J603"/>
    </row>
    <row r="604" spans="10:10">
      <c r="J604"/>
    </row>
    <row r="605" spans="10:10">
      <c r="J605"/>
    </row>
    <row r="606" spans="10:10">
      <c r="J606"/>
    </row>
    <row r="607" spans="10:10">
      <c r="J607"/>
    </row>
    <row r="608" spans="10:10">
      <c r="J608"/>
    </row>
    <row r="609" spans="10:10">
      <c r="J609"/>
    </row>
    <row r="610" spans="10:10">
      <c r="J610"/>
    </row>
    <row r="611" spans="10:10">
      <c r="J611"/>
    </row>
    <row r="612" spans="10:10">
      <c r="J612"/>
    </row>
    <row r="613" spans="10:10">
      <c r="J613"/>
    </row>
    <row r="614" spans="10:10">
      <c r="J614"/>
    </row>
    <row r="615" spans="10:10">
      <c r="J615"/>
    </row>
    <row r="616" spans="10:10">
      <c r="J616"/>
    </row>
    <row r="617" spans="10:10">
      <c r="J617"/>
    </row>
    <row r="618" spans="10:10">
      <c r="J618"/>
    </row>
    <row r="619" spans="10:10">
      <c r="J619"/>
    </row>
    <row r="620" spans="10:10">
      <c r="J620"/>
    </row>
    <row r="621" spans="10:10">
      <c r="J621"/>
    </row>
    <row r="622" spans="10:10">
      <c r="J622"/>
    </row>
    <row r="623" spans="10:10">
      <c r="J623"/>
    </row>
    <row r="624" spans="10:10">
      <c r="J624"/>
    </row>
    <row r="625" spans="10:10">
      <c r="J625"/>
    </row>
    <row r="626" spans="10:10">
      <c r="J626"/>
    </row>
    <row r="627" spans="10:10">
      <c r="J627"/>
    </row>
    <row r="628" spans="10:10">
      <c r="J628"/>
    </row>
    <row r="629" spans="10:10">
      <c r="J629"/>
    </row>
    <row r="630" spans="10:10">
      <c r="J630"/>
    </row>
    <row r="631" spans="10:10">
      <c r="J631"/>
    </row>
    <row r="632" spans="10:10">
      <c r="J632"/>
    </row>
    <row r="633" spans="10:10">
      <c r="J633"/>
    </row>
    <row r="634" spans="10:10">
      <c r="J634"/>
    </row>
    <row r="635" spans="10:10">
      <c r="J635"/>
    </row>
    <row r="636" spans="10:10">
      <c r="J636"/>
    </row>
    <row r="637" spans="10:10">
      <c r="J637"/>
    </row>
    <row r="638" spans="10:10">
      <c r="J638"/>
    </row>
    <row r="639" spans="10:10">
      <c r="J639"/>
    </row>
    <row r="640" spans="10:10">
      <c r="J640"/>
    </row>
    <row r="641" spans="10:10">
      <c r="J641"/>
    </row>
    <row r="642" spans="10:10">
      <c r="J642"/>
    </row>
    <row r="643" spans="10:10">
      <c r="J643"/>
    </row>
    <row r="644" spans="10:10">
      <c r="J644"/>
    </row>
    <row r="645" spans="10:10">
      <c r="J645"/>
    </row>
    <row r="646" spans="10:10">
      <c r="J646"/>
    </row>
    <row r="647" spans="10:10">
      <c r="J647"/>
    </row>
    <row r="648" spans="10:10">
      <c r="J648"/>
    </row>
    <row r="649" spans="10:10">
      <c r="J649"/>
    </row>
    <row r="650" spans="10:10">
      <c r="J650"/>
    </row>
    <row r="651" spans="10:10">
      <c r="J651"/>
    </row>
    <row r="652" spans="10:10">
      <c r="J652"/>
    </row>
    <row r="653" spans="10:10">
      <c r="J653"/>
    </row>
    <row r="654" spans="10:10">
      <c r="J654"/>
    </row>
    <row r="655" spans="10:10">
      <c r="J655"/>
    </row>
    <row r="656" spans="10:10">
      <c r="J656"/>
    </row>
    <row r="657" spans="10:10">
      <c r="J657"/>
    </row>
    <row r="658" spans="10:10">
      <c r="J658"/>
    </row>
    <row r="659" spans="10:10">
      <c r="J659"/>
    </row>
    <row r="660" spans="10:10">
      <c r="J660"/>
    </row>
  </sheetData>
  <sheetProtection algorithmName="SHA-512" hashValue="7O19pqH0QmRFoLAC3C7YZH8SzWHmO9IZH4/LNByRmeufzFwR9IhWmhX95wnHV0fPkJ1KduA4u9bT7Ekhf2+YjQ==" saltValue="8lObjhEwLcHya48EsXCvyA==" spinCount="100000" sheet="1" selectLockedCells="1"/>
  <mergeCells count="6">
    <mergeCell ref="C3:F3"/>
    <mergeCell ref="E10:F10"/>
    <mergeCell ref="E13:F13"/>
    <mergeCell ref="E16:F16"/>
    <mergeCell ref="C20:D20"/>
    <mergeCell ref="E20:F20"/>
  </mergeCells>
  <conditionalFormatting sqref="J3:O3">
    <cfRule type="cellIs" dxfId="1" priority="5" operator="notEqual">
      <formula>""</formula>
    </cfRule>
  </conditionalFormatting>
  <conditionalFormatting sqref="J4:O123">
    <cfRule type="cellIs" dxfId="0" priority="6" operator="notEqual">
      <formula>""</formula>
    </cfRule>
  </conditionalFormatting>
  <conditionalFormatting sqref="K4:K12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{276177E6-3C36-40F7-B9D2-186FBE01E8C1}</x14:id>
        </ext>
      </extLst>
    </cfRule>
  </conditionalFormatting>
  <conditionalFormatting sqref="M4:O12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{F03A1E7A-4869-46AA-AE25-18E840334FC6}</x14:id>
        </ext>
      </extLst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Drop Down 1">
              <controlPr defaultSize="0" autoLine="0" autoPict="0">
                <anchor moveWithCells="1">
                  <from>
                    <xdr:col>4</xdr:col>
                    <xdr:colOff>175260</xdr:colOff>
                    <xdr:row>10</xdr:row>
                    <xdr:rowOff>53340</xdr:rowOff>
                  </from>
                  <to>
                    <xdr:col>5</xdr:col>
                    <xdr:colOff>601980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Option Button 2">
              <controlPr defaultSize="0" autoFill="0" autoLine="0" autoPict="0">
                <anchor moveWithCells="1">
                  <from>
                    <xdr:col>2</xdr:col>
                    <xdr:colOff>129540</xdr:colOff>
                    <xdr:row>13</xdr:row>
                    <xdr:rowOff>7620</xdr:rowOff>
                  </from>
                  <to>
                    <xdr:col>3</xdr:col>
                    <xdr:colOff>388620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Option Button 3">
              <controlPr defaultSize="0" autoFill="0" autoLine="0" autoPict="0">
                <anchor>
                  <from>
                    <xdr:col>2</xdr:col>
                    <xdr:colOff>129540</xdr:colOff>
                    <xdr:row>14</xdr:row>
                    <xdr:rowOff>68580</xdr:rowOff>
                  </from>
                  <to>
                    <xdr:col>3</xdr:col>
                    <xdr:colOff>388620</xdr:colOff>
                    <xdr:row>15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Option Button 4">
              <controlPr defaultSize="0" autoFill="0" autoLine="0" autoPict="0">
                <anchor moveWithCells="1">
                  <from>
                    <xdr:col>2</xdr:col>
                    <xdr:colOff>129540</xdr:colOff>
                    <xdr:row>15</xdr:row>
                    <xdr:rowOff>129540</xdr:rowOff>
                  </from>
                  <to>
                    <xdr:col>3</xdr:col>
                    <xdr:colOff>388620</xdr:colOff>
                    <xdr:row>16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Option Button 5">
              <controlPr defaultSize="0" autoFill="0" autoLine="0" autoPict="0">
                <anchor moveWithCells="1">
                  <from>
                    <xdr:col>2</xdr:col>
                    <xdr:colOff>129540</xdr:colOff>
                    <xdr:row>17</xdr:row>
                    <xdr:rowOff>15240</xdr:rowOff>
                  </from>
                  <to>
                    <xdr:col>3</xdr:col>
                    <xdr:colOff>388620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Group Box 6">
              <controlPr defaultSize="0" autoFill="0" autoPict="0">
                <anchor moveWithCells="1">
                  <from>
                    <xdr:col>2</xdr:col>
                    <xdr:colOff>0</xdr:colOff>
                    <xdr:row>11</xdr:row>
                    <xdr:rowOff>175260</xdr:rowOff>
                  </from>
                  <to>
                    <xdr:col>3</xdr:col>
                    <xdr:colOff>342900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Spinner 7">
              <controlPr defaultSize="0" autoPict="0">
                <anchor moveWithCells="1" sizeWithCells="1">
                  <from>
                    <xdr:col>3</xdr:col>
                    <xdr:colOff>38100</xdr:colOff>
                    <xdr:row>9</xdr:row>
                    <xdr:rowOff>7620</xdr:rowOff>
                  </from>
                  <to>
                    <xdr:col>3</xdr:col>
                    <xdr:colOff>312420</xdr:colOff>
                    <xdr:row>10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Scroll Bar 8">
              <controlPr defaultSize="0" autoPict="0">
                <anchor moveWithCells="1">
                  <from>
                    <xdr:col>4</xdr:col>
                    <xdr:colOff>53340</xdr:colOff>
                    <xdr:row>13</xdr:row>
                    <xdr:rowOff>7620</xdr:rowOff>
                  </from>
                  <to>
                    <xdr:col>5</xdr:col>
                    <xdr:colOff>716280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5</xdr:col>
                    <xdr:colOff>83820</xdr:colOff>
                    <xdr:row>16</xdr:row>
                    <xdr:rowOff>167640</xdr:rowOff>
                  </from>
                  <to>
                    <xdr:col>5</xdr:col>
                    <xdr:colOff>449580</xdr:colOff>
                    <xdr:row>18</xdr:row>
                    <xdr:rowOff>15240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6177E6-3C36-40F7-B9D2-186FBE01E8C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K4:K123</xm:sqref>
        </x14:conditionalFormatting>
        <x14:conditionalFormatting xmlns:xm="http://schemas.microsoft.com/office/excel/2006/main">
          <x14:cfRule type="dataBar" id="{F03A1E7A-4869-46AA-AE25-18E840334F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M4:O123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983A1-2414-44D4-A195-7DF1A6E33D3F}">
  <sheetPr>
    <tabColor theme="8" tint="0.59999389629810485"/>
  </sheetPr>
  <dimension ref="A1:S29"/>
  <sheetViews>
    <sheetView zoomScale="90" zoomScaleNormal="90" workbookViewId="0">
      <selection activeCell="E17" sqref="E17"/>
    </sheetView>
  </sheetViews>
  <sheetFormatPr defaultColWidth="9.109375" defaultRowHeight="14.4"/>
  <cols>
    <col min="1" max="1" width="11.33203125" style="60" customWidth="1"/>
    <col min="2" max="2" width="15.6640625" style="61" customWidth="1"/>
    <col min="3" max="3" width="4.88671875" style="60" customWidth="1"/>
    <col min="4" max="4" width="11.33203125" style="60" customWidth="1"/>
    <col min="5" max="5" width="21.44140625" style="60" bestFit="1" customWidth="1"/>
    <col min="6" max="6" width="6.88671875" style="60" customWidth="1"/>
    <col min="7" max="7" width="11.33203125" style="60" customWidth="1"/>
    <col min="8" max="8" width="12.5546875" style="60" customWidth="1"/>
    <col min="9" max="11" width="9.109375" style="60"/>
    <col min="12" max="12" width="9.33203125" style="60" customWidth="1"/>
    <col min="13" max="18" width="9.109375" style="60"/>
    <col min="19" max="19" width="12.5546875" style="60" customWidth="1"/>
    <col min="20" max="16384" width="9.109375" style="60"/>
  </cols>
  <sheetData>
    <row r="1" spans="1:19">
      <c r="J1" s="292"/>
      <c r="K1" s="292"/>
      <c r="L1" s="292"/>
      <c r="M1" s="292"/>
      <c r="N1" s="292"/>
      <c r="O1" s="292"/>
      <c r="P1" s="292"/>
      <c r="Q1" s="292"/>
      <c r="R1" s="292"/>
      <c r="S1" s="292"/>
    </row>
    <row r="2" spans="1:19">
      <c r="B2" s="61" t="s">
        <v>171</v>
      </c>
      <c r="E2" s="60" t="s">
        <v>172</v>
      </c>
      <c r="H2" s="60" t="s">
        <v>173</v>
      </c>
      <c r="J2" s="292"/>
      <c r="K2" s="292"/>
      <c r="L2" s="292"/>
      <c r="M2" s="292"/>
      <c r="N2" s="292"/>
      <c r="O2" s="292"/>
      <c r="P2" s="292"/>
      <c r="Q2" s="292"/>
      <c r="R2" s="292"/>
      <c r="S2" s="292"/>
    </row>
    <row r="3" spans="1:19">
      <c r="A3" s="62" t="s">
        <v>56</v>
      </c>
      <c r="B3" s="63">
        <v>100</v>
      </c>
      <c r="D3" s="62" t="s">
        <v>56</v>
      </c>
      <c r="E3" s="63">
        <v>100</v>
      </c>
      <c r="G3" s="62" t="s">
        <v>56</v>
      </c>
      <c r="H3" s="63">
        <v>100</v>
      </c>
      <c r="J3" s="292"/>
      <c r="K3" s="292"/>
      <c r="L3" s="292"/>
      <c r="M3" s="292"/>
      <c r="N3" s="292"/>
      <c r="O3" s="292"/>
      <c r="P3" s="292"/>
      <c r="Q3" s="292"/>
      <c r="R3" s="292"/>
      <c r="S3" s="292"/>
    </row>
    <row r="4" spans="1:19">
      <c r="A4" s="64" t="s">
        <v>57</v>
      </c>
      <c r="B4" s="65">
        <v>-100</v>
      </c>
      <c r="D4" s="64" t="s">
        <v>57</v>
      </c>
      <c r="E4" s="65">
        <v>-100</v>
      </c>
      <c r="G4" s="64" t="s">
        <v>57</v>
      </c>
      <c r="H4" s="65">
        <v>-100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</row>
    <row r="5" spans="1:19">
      <c r="A5" s="64" t="s">
        <v>58</v>
      </c>
      <c r="B5" s="65">
        <v>200</v>
      </c>
      <c r="D5" s="64" t="s">
        <v>58</v>
      </c>
      <c r="E5" s="65">
        <v>200</v>
      </c>
      <c r="G5" s="64" t="s">
        <v>58</v>
      </c>
      <c r="H5" s="65">
        <v>200</v>
      </c>
      <c r="J5" s="292"/>
      <c r="K5" s="292"/>
      <c r="L5" s="292"/>
      <c r="M5" s="292"/>
      <c r="N5" s="292"/>
      <c r="O5" s="292"/>
      <c r="P5" s="292"/>
      <c r="Q5" s="292"/>
      <c r="R5" s="292"/>
      <c r="S5" s="292"/>
    </row>
    <row r="6" spans="1:19">
      <c r="A6" s="64" t="s">
        <v>59</v>
      </c>
      <c r="B6" s="65">
        <v>250</v>
      </c>
      <c r="D6" s="64" t="s">
        <v>59</v>
      </c>
      <c r="E6" s="65">
        <v>250</v>
      </c>
      <c r="G6" s="64" t="s">
        <v>59</v>
      </c>
      <c r="H6" s="65">
        <v>250</v>
      </c>
      <c r="J6" s="292"/>
      <c r="K6" s="292"/>
      <c r="L6" s="292"/>
      <c r="M6" s="292"/>
      <c r="N6" s="292"/>
      <c r="O6" s="292"/>
      <c r="P6" s="292"/>
      <c r="Q6" s="292"/>
      <c r="R6" s="292"/>
      <c r="S6" s="292"/>
    </row>
    <row r="7" spans="1:19">
      <c r="A7" s="64" t="s">
        <v>60</v>
      </c>
      <c r="B7" s="65">
        <v>-50</v>
      </c>
      <c r="D7" s="64" t="s">
        <v>60</v>
      </c>
      <c r="E7" s="65">
        <v>-50</v>
      </c>
      <c r="G7" s="64" t="s">
        <v>60</v>
      </c>
      <c r="H7" s="65">
        <v>-50</v>
      </c>
      <c r="J7" s="292"/>
      <c r="K7" s="292"/>
      <c r="L7" s="292"/>
      <c r="M7" s="292"/>
      <c r="N7" s="292"/>
      <c r="O7" s="292"/>
      <c r="P7" s="292"/>
      <c r="Q7" s="292"/>
      <c r="R7" s="292"/>
      <c r="S7" s="292"/>
    </row>
    <row r="8" spans="1:19">
      <c r="A8" s="64" t="s">
        <v>61</v>
      </c>
      <c r="B8" s="65">
        <v>350</v>
      </c>
      <c r="D8" s="64" t="s">
        <v>61</v>
      </c>
      <c r="E8" s="65">
        <v>350</v>
      </c>
      <c r="G8" s="64" t="s">
        <v>61</v>
      </c>
      <c r="H8" s="65">
        <v>350</v>
      </c>
      <c r="J8" s="292"/>
      <c r="K8" s="292"/>
      <c r="L8" s="292"/>
      <c r="M8" s="292"/>
      <c r="N8" s="292"/>
      <c r="O8" s="292"/>
      <c r="P8" s="292"/>
      <c r="Q8" s="292"/>
      <c r="R8" s="292"/>
      <c r="S8" s="292"/>
    </row>
    <row r="9" spans="1:19">
      <c r="A9" s="64" t="s">
        <v>62</v>
      </c>
      <c r="B9" s="65">
        <v>400</v>
      </c>
      <c r="D9" s="64" t="s">
        <v>62</v>
      </c>
      <c r="E9" s="65">
        <v>400</v>
      </c>
      <c r="G9" s="64" t="s">
        <v>62</v>
      </c>
      <c r="H9" s="65">
        <v>400</v>
      </c>
      <c r="J9" s="292"/>
      <c r="K9" s="292"/>
      <c r="L9" s="292"/>
      <c r="M9" s="292"/>
      <c r="N9" s="292"/>
      <c r="O9" s="292"/>
      <c r="P9" s="292"/>
      <c r="Q9" s="292"/>
      <c r="R9" s="292"/>
      <c r="S9" s="292"/>
    </row>
    <row r="10" spans="1:19">
      <c r="A10" s="64" t="s">
        <v>63</v>
      </c>
      <c r="B10" s="65">
        <v>450</v>
      </c>
      <c r="D10" s="64" t="s">
        <v>63</v>
      </c>
      <c r="E10" s="65">
        <v>450</v>
      </c>
      <c r="G10" s="64" t="s">
        <v>63</v>
      </c>
      <c r="H10" s="65">
        <v>450</v>
      </c>
      <c r="J10" s="292"/>
      <c r="K10" s="292"/>
      <c r="L10" s="292"/>
      <c r="M10" s="292"/>
      <c r="N10" s="292"/>
      <c r="O10" s="292"/>
      <c r="P10" s="292"/>
      <c r="Q10" s="292"/>
      <c r="R10" s="292"/>
      <c r="S10" s="292"/>
    </row>
    <row r="11" spans="1:19">
      <c r="A11" s="64" t="s">
        <v>64</v>
      </c>
      <c r="B11" s="65">
        <v>500</v>
      </c>
      <c r="D11" s="64" t="s">
        <v>64</v>
      </c>
      <c r="E11" s="65">
        <v>500</v>
      </c>
      <c r="G11" s="64" t="s">
        <v>64</v>
      </c>
      <c r="H11" s="65">
        <v>500</v>
      </c>
      <c r="J11" s="292"/>
      <c r="K11" s="292"/>
      <c r="L11" s="292"/>
      <c r="M11" s="292"/>
      <c r="N11" s="292"/>
      <c r="O11" s="292"/>
      <c r="P11" s="292"/>
      <c r="Q11" s="292"/>
      <c r="R11" s="292"/>
      <c r="S11" s="292"/>
    </row>
    <row r="12" spans="1:19">
      <c r="A12" s="64" t="s">
        <v>65</v>
      </c>
      <c r="B12" s="65">
        <v>550</v>
      </c>
      <c r="D12" s="64" t="s">
        <v>65</v>
      </c>
      <c r="E12" s="65">
        <v>550</v>
      </c>
      <c r="G12" s="64" t="s">
        <v>65</v>
      </c>
      <c r="H12" s="65">
        <v>550</v>
      </c>
      <c r="J12" s="292"/>
      <c r="K12" s="292"/>
      <c r="L12" s="292"/>
      <c r="M12" s="292"/>
      <c r="N12" s="292"/>
      <c r="O12" s="292"/>
      <c r="P12" s="292"/>
      <c r="Q12" s="292"/>
      <c r="R12" s="292"/>
      <c r="S12" s="292"/>
    </row>
    <row r="13" spans="1:19">
      <c r="A13" s="64" t="s">
        <v>66</v>
      </c>
      <c r="B13" s="65">
        <v>600</v>
      </c>
      <c r="D13" s="64" t="s">
        <v>66</v>
      </c>
      <c r="E13" s="65">
        <v>600</v>
      </c>
      <c r="G13" s="64" t="s">
        <v>66</v>
      </c>
      <c r="H13" s="65">
        <v>600</v>
      </c>
      <c r="J13" s="292"/>
      <c r="K13" s="292"/>
      <c r="L13" s="292"/>
      <c r="M13" s="292"/>
      <c r="N13" s="292"/>
      <c r="O13" s="292"/>
      <c r="P13" s="292"/>
      <c r="Q13" s="292"/>
      <c r="R13" s="292"/>
      <c r="S13" s="292"/>
    </row>
    <row r="14" spans="1:19">
      <c r="A14" s="66" t="s">
        <v>67</v>
      </c>
      <c r="B14" s="67">
        <v>650</v>
      </c>
      <c r="D14" s="66" t="s">
        <v>67</v>
      </c>
      <c r="E14" s="67">
        <v>650</v>
      </c>
      <c r="G14" s="66" t="s">
        <v>67</v>
      </c>
      <c r="H14" s="67">
        <v>650</v>
      </c>
      <c r="J14" s="292"/>
      <c r="K14" s="292"/>
      <c r="L14" s="292"/>
      <c r="M14" s="292"/>
      <c r="N14" s="292"/>
      <c r="O14" s="292"/>
      <c r="P14" s="292"/>
      <c r="Q14" s="292"/>
      <c r="R14" s="292"/>
      <c r="S14" s="292"/>
    </row>
    <row r="15" spans="1:19">
      <c r="C15" s="61"/>
      <c r="J15" s="292"/>
      <c r="K15" s="292"/>
      <c r="L15" s="292"/>
      <c r="M15" s="292"/>
      <c r="N15" s="292"/>
      <c r="O15" s="292"/>
      <c r="P15" s="292"/>
      <c r="Q15" s="292"/>
      <c r="R15" s="292"/>
      <c r="S15" s="292"/>
    </row>
    <row r="16" spans="1:19">
      <c r="J16" s="292"/>
      <c r="K16" s="292"/>
      <c r="L16" s="292"/>
      <c r="M16" s="292"/>
      <c r="N16" s="292"/>
      <c r="O16" s="292"/>
      <c r="P16" s="292"/>
      <c r="Q16" s="292"/>
      <c r="R16" s="292"/>
      <c r="S16" s="292"/>
    </row>
    <row r="17" spans="1:19">
      <c r="B17" s="61" t="s">
        <v>174</v>
      </c>
      <c r="E17" s="61" t="s">
        <v>68</v>
      </c>
      <c r="J17" s="292"/>
      <c r="K17" s="292"/>
      <c r="L17" s="292"/>
      <c r="M17" s="292"/>
      <c r="N17" s="292"/>
      <c r="O17" s="292"/>
      <c r="P17" s="292"/>
      <c r="Q17" s="292"/>
      <c r="R17" s="292"/>
      <c r="S17" s="292"/>
    </row>
    <row r="18" spans="1:19">
      <c r="A18" s="62" t="s">
        <v>56</v>
      </c>
      <c r="B18" s="63">
        <v>100</v>
      </c>
      <c r="D18" s="62" t="s">
        <v>56</v>
      </c>
      <c r="E18" s="63">
        <v>100</v>
      </c>
      <c r="J18" s="292"/>
      <c r="K18" s="292"/>
      <c r="L18" s="292"/>
      <c r="M18" s="292"/>
      <c r="N18" s="292"/>
      <c r="O18" s="292"/>
      <c r="P18" s="292"/>
      <c r="Q18" s="292"/>
      <c r="R18" s="292"/>
      <c r="S18" s="292"/>
    </row>
    <row r="19" spans="1:19">
      <c r="A19" s="64" t="s">
        <v>57</v>
      </c>
      <c r="B19" s="65">
        <v>-100</v>
      </c>
      <c r="D19" s="64" t="s">
        <v>57</v>
      </c>
      <c r="E19" s="65">
        <v>-100</v>
      </c>
      <c r="J19" s="292"/>
      <c r="K19" s="292"/>
      <c r="L19" s="292"/>
      <c r="M19" s="292"/>
      <c r="N19" s="292"/>
      <c r="O19" s="292"/>
      <c r="P19" s="292"/>
      <c r="Q19" s="292"/>
      <c r="R19" s="292"/>
      <c r="S19" s="292"/>
    </row>
    <row r="20" spans="1:19">
      <c r="A20" s="64" t="s">
        <v>58</v>
      </c>
      <c r="B20" s="65">
        <v>200</v>
      </c>
      <c r="D20" s="64" t="s">
        <v>58</v>
      </c>
      <c r="E20" s="65">
        <v>200</v>
      </c>
      <c r="J20" s="292"/>
      <c r="K20" s="292"/>
      <c r="L20" s="292"/>
      <c r="M20" s="292"/>
      <c r="N20" s="292"/>
      <c r="O20" s="292"/>
      <c r="P20" s="292"/>
      <c r="Q20" s="292"/>
      <c r="R20" s="292"/>
      <c r="S20" s="292"/>
    </row>
    <row r="21" spans="1:19">
      <c r="A21" s="64" t="s">
        <v>59</v>
      </c>
      <c r="B21" s="65">
        <v>250</v>
      </c>
      <c r="D21" s="64" t="s">
        <v>59</v>
      </c>
      <c r="E21" s="65">
        <v>250</v>
      </c>
      <c r="J21" s="292"/>
      <c r="K21" s="292"/>
      <c r="L21" s="292"/>
      <c r="M21" s="292"/>
      <c r="N21" s="292"/>
      <c r="O21" s="292"/>
      <c r="P21" s="292"/>
      <c r="Q21" s="292"/>
      <c r="R21" s="292"/>
      <c r="S21" s="292"/>
    </row>
    <row r="22" spans="1:19">
      <c r="A22" s="64" t="s">
        <v>60</v>
      </c>
      <c r="B22" s="65">
        <v>-50</v>
      </c>
      <c r="D22" s="64" t="s">
        <v>60</v>
      </c>
      <c r="E22" s="65">
        <v>-50</v>
      </c>
      <c r="J22" s="292"/>
      <c r="K22" s="292"/>
      <c r="L22" s="292"/>
      <c r="M22" s="292"/>
      <c r="N22" s="292"/>
      <c r="O22" s="292"/>
      <c r="P22" s="292"/>
      <c r="Q22" s="292"/>
      <c r="R22" s="292"/>
      <c r="S22" s="292"/>
    </row>
    <row r="23" spans="1:19">
      <c r="A23" s="64" t="s">
        <v>61</v>
      </c>
      <c r="B23" s="65">
        <v>350</v>
      </c>
      <c r="D23" s="64" t="s">
        <v>61</v>
      </c>
      <c r="E23" s="65">
        <v>350</v>
      </c>
      <c r="J23" s="292"/>
      <c r="K23" s="292"/>
      <c r="L23" s="292"/>
      <c r="M23" s="292"/>
      <c r="N23" s="292"/>
      <c r="O23" s="292"/>
      <c r="P23" s="292"/>
      <c r="Q23" s="292"/>
      <c r="R23" s="292"/>
      <c r="S23" s="292"/>
    </row>
    <row r="24" spans="1:19">
      <c r="A24" s="64" t="s">
        <v>62</v>
      </c>
      <c r="B24" s="65">
        <v>400</v>
      </c>
      <c r="D24" s="64" t="s">
        <v>62</v>
      </c>
      <c r="E24" s="65">
        <v>400</v>
      </c>
      <c r="J24" s="292"/>
      <c r="K24" s="292"/>
      <c r="L24" s="292"/>
      <c r="M24" s="292"/>
      <c r="N24" s="292"/>
      <c r="O24" s="292"/>
      <c r="P24" s="292"/>
      <c r="Q24" s="292"/>
      <c r="R24" s="292"/>
      <c r="S24" s="292"/>
    </row>
    <row r="25" spans="1:19">
      <c r="A25" s="64" t="s">
        <v>63</v>
      </c>
      <c r="B25" s="65">
        <v>450</v>
      </c>
      <c r="D25" s="64" t="s">
        <v>63</v>
      </c>
      <c r="E25" s="65">
        <v>450</v>
      </c>
      <c r="J25" s="292"/>
      <c r="K25" s="292"/>
      <c r="L25" s="292"/>
      <c r="M25" s="292"/>
      <c r="N25" s="292"/>
      <c r="O25" s="292"/>
      <c r="P25" s="292"/>
      <c r="Q25" s="292"/>
      <c r="R25" s="292"/>
      <c r="S25" s="292"/>
    </row>
    <row r="26" spans="1:19">
      <c r="A26" s="64" t="s">
        <v>64</v>
      </c>
      <c r="B26" s="65">
        <v>500</v>
      </c>
      <c r="D26" s="64" t="s">
        <v>64</v>
      </c>
      <c r="E26" s="65">
        <v>500</v>
      </c>
      <c r="J26" s="292"/>
      <c r="K26" s="292"/>
      <c r="L26" s="292"/>
      <c r="M26" s="292"/>
      <c r="N26" s="292"/>
      <c r="O26" s="292"/>
      <c r="P26" s="292"/>
      <c r="Q26" s="292"/>
      <c r="R26" s="292"/>
      <c r="S26" s="292"/>
    </row>
    <row r="27" spans="1:19">
      <c r="A27" s="64" t="s">
        <v>65</v>
      </c>
      <c r="B27" s="65">
        <v>550</v>
      </c>
      <c r="D27" s="64" t="s">
        <v>65</v>
      </c>
      <c r="E27" s="65">
        <v>550</v>
      </c>
      <c r="J27" s="292"/>
      <c r="K27" s="292"/>
      <c r="L27" s="292"/>
      <c r="M27" s="292"/>
      <c r="N27" s="292"/>
      <c r="O27" s="292"/>
      <c r="P27" s="292"/>
      <c r="Q27" s="292"/>
      <c r="R27" s="292"/>
      <c r="S27" s="292"/>
    </row>
    <row r="28" spans="1:19">
      <c r="A28" s="64" t="s">
        <v>66</v>
      </c>
      <c r="B28" s="65">
        <v>600</v>
      </c>
      <c r="D28" s="64" t="s">
        <v>66</v>
      </c>
      <c r="E28" s="65">
        <v>600</v>
      </c>
      <c r="J28" s="292"/>
      <c r="K28" s="292"/>
      <c r="L28" s="292"/>
      <c r="M28" s="292"/>
      <c r="N28" s="292"/>
      <c r="O28" s="292"/>
      <c r="P28" s="292"/>
      <c r="Q28" s="292"/>
      <c r="R28" s="292"/>
      <c r="S28" s="292"/>
    </row>
    <row r="29" spans="1:19">
      <c r="A29" s="66" t="s">
        <v>67</v>
      </c>
      <c r="B29" s="67">
        <v>650</v>
      </c>
      <c r="D29" s="66" t="s">
        <v>67</v>
      </c>
      <c r="E29" s="67">
        <v>650</v>
      </c>
      <c r="J29" s="292"/>
      <c r="K29" s="292"/>
      <c r="L29" s="292"/>
      <c r="M29" s="292"/>
      <c r="N29" s="292"/>
      <c r="O29" s="292"/>
      <c r="P29" s="292"/>
      <c r="Q29" s="292"/>
      <c r="R29" s="292"/>
      <c r="S29" s="292"/>
    </row>
  </sheetData>
  <mergeCells count="1">
    <mergeCell ref="J1:S29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987E0-F7F3-4BEF-9F06-519CAB3B0618}">
  <sheetPr>
    <tabColor rgb="FFFF5050"/>
  </sheetPr>
  <dimension ref="A1:L801"/>
  <sheetViews>
    <sheetView topLeftCell="E1" workbookViewId="0">
      <selection activeCell="N9" sqref="N9"/>
    </sheetView>
  </sheetViews>
  <sheetFormatPr defaultRowHeight="14.4"/>
  <cols>
    <col min="1" max="1" width="9.77734375" bestFit="1" customWidth="1"/>
    <col min="2" max="2" width="10" bestFit="1" customWidth="1"/>
    <col min="3" max="4" width="10.109375" bestFit="1" customWidth="1"/>
    <col min="5" max="5" width="10.88671875" bestFit="1" customWidth="1"/>
    <col min="6" max="6" width="6.21875" bestFit="1" customWidth="1"/>
    <col min="7" max="7" width="8.88671875" bestFit="1" customWidth="1"/>
    <col min="8" max="8" width="11" bestFit="1" customWidth="1"/>
    <col min="9" max="9" width="10.33203125" bestFit="1" customWidth="1"/>
    <col min="10" max="10" width="20.6640625" bestFit="1" customWidth="1"/>
    <col min="11" max="11" width="12.21875" customWidth="1"/>
    <col min="12" max="12" width="6" bestFit="1" customWidth="1"/>
    <col min="14" max="14" width="13" bestFit="1" customWidth="1"/>
    <col min="15" max="15" width="14.33203125" bestFit="1" customWidth="1"/>
    <col min="16" max="16" width="15.77734375" bestFit="1" customWidth="1"/>
    <col min="17" max="20" width="14.33203125" bestFit="1" customWidth="1"/>
    <col min="21" max="21" width="15.77734375" bestFit="1" customWidth="1"/>
  </cols>
  <sheetData>
    <row r="1" spans="1:12">
      <c r="A1" s="200" t="s">
        <v>1231</v>
      </c>
      <c r="B1" s="200" t="s">
        <v>1218</v>
      </c>
      <c r="C1" s="200" t="s">
        <v>1244</v>
      </c>
      <c r="D1" s="201" t="s">
        <v>1245</v>
      </c>
      <c r="E1" s="200" t="s">
        <v>1227</v>
      </c>
      <c r="F1" s="200" t="s">
        <v>1219</v>
      </c>
      <c r="G1" s="200" t="s">
        <v>1207</v>
      </c>
      <c r="H1" s="202" t="s">
        <v>1246</v>
      </c>
      <c r="I1" s="202" t="s">
        <v>1247</v>
      </c>
      <c r="J1" s="202" t="s">
        <v>1182</v>
      </c>
      <c r="K1" s="202" t="s">
        <v>1184</v>
      </c>
      <c r="L1" s="202" t="s">
        <v>1248</v>
      </c>
    </row>
    <row r="2" spans="1:12">
      <c r="A2" s="203">
        <v>1</v>
      </c>
      <c r="B2" s="204" t="s">
        <v>295</v>
      </c>
      <c r="C2" s="204" t="s">
        <v>256</v>
      </c>
      <c r="D2" s="205">
        <v>43353</v>
      </c>
      <c r="E2" s="203" t="s">
        <v>1228</v>
      </c>
      <c r="F2" s="204" t="s">
        <v>1251</v>
      </c>
      <c r="G2" s="206">
        <v>4200000</v>
      </c>
      <c r="H2" s="207">
        <v>6.7</v>
      </c>
      <c r="I2" s="203" t="s">
        <v>257</v>
      </c>
      <c r="J2" s="203" t="s">
        <v>258</v>
      </c>
      <c r="K2" s="203" t="s">
        <v>259</v>
      </c>
      <c r="L2" s="203" t="s">
        <v>260</v>
      </c>
    </row>
    <row r="3" spans="1:12">
      <c r="A3" s="203">
        <v>2</v>
      </c>
      <c r="B3" s="204" t="s">
        <v>313</v>
      </c>
      <c r="C3" s="204" t="s">
        <v>261</v>
      </c>
      <c r="D3" s="205">
        <v>43190</v>
      </c>
      <c r="E3" s="203" t="s">
        <v>1229</v>
      </c>
      <c r="F3" s="204" t="s">
        <v>1249</v>
      </c>
      <c r="G3" s="206">
        <v>1900000</v>
      </c>
      <c r="H3" s="207">
        <v>7.2</v>
      </c>
      <c r="I3" s="203" t="s">
        <v>262</v>
      </c>
      <c r="J3" s="203" t="s">
        <v>263</v>
      </c>
      <c r="K3" s="203" t="s">
        <v>264</v>
      </c>
      <c r="L3" s="203" t="s">
        <v>265</v>
      </c>
    </row>
    <row r="4" spans="1:12">
      <c r="A4" s="203">
        <v>3</v>
      </c>
      <c r="B4" s="204" t="s">
        <v>308</v>
      </c>
      <c r="C4" s="204" t="s">
        <v>267</v>
      </c>
      <c r="D4" s="205">
        <v>43795</v>
      </c>
      <c r="E4" s="203" t="s">
        <v>1229</v>
      </c>
      <c r="F4" s="204" t="s">
        <v>1253</v>
      </c>
      <c r="G4" s="206">
        <v>1300000</v>
      </c>
      <c r="H4" s="207">
        <v>7.8</v>
      </c>
      <c r="I4" s="203" t="s">
        <v>257</v>
      </c>
      <c r="J4" s="203" t="s">
        <v>268</v>
      </c>
      <c r="K4" s="203" t="s">
        <v>259</v>
      </c>
      <c r="L4" s="203" t="s">
        <v>269</v>
      </c>
    </row>
    <row r="5" spans="1:12">
      <c r="A5" s="203">
        <v>4</v>
      </c>
      <c r="B5" s="204" t="s">
        <v>266</v>
      </c>
      <c r="C5" s="204" t="s">
        <v>270</v>
      </c>
      <c r="D5" s="205">
        <v>44064</v>
      </c>
      <c r="E5" s="203" t="s">
        <v>1229</v>
      </c>
      <c r="F5" s="204" t="s">
        <v>1252</v>
      </c>
      <c r="G5" s="206">
        <v>1400000</v>
      </c>
      <c r="H5" s="207">
        <v>11.1</v>
      </c>
      <c r="I5" s="203" t="s">
        <v>257</v>
      </c>
      <c r="J5" s="203" t="s">
        <v>271</v>
      </c>
      <c r="K5" s="203" t="s">
        <v>264</v>
      </c>
      <c r="L5" s="203" t="s">
        <v>272</v>
      </c>
    </row>
    <row r="6" spans="1:12">
      <c r="A6" s="203">
        <v>5</v>
      </c>
      <c r="B6" s="204" t="s">
        <v>273</v>
      </c>
      <c r="C6" s="204" t="s">
        <v>274</v>
      </c>
      <c r="D6" s="205">
        <v>43868</v>
      </c>
      <c r="E6" s="203" t="s">
        <v>1228</v>
      </c>
      <c r="F6" s="204" t="s">
        <v>1249</v>
      </c>
      <c r="G6" s="206">
        <v>2300000</v>
      </c>
      <c r="H6" s="207">
        <v>6.9</v>
      </c>
      <c r="I6" s="203" t="s">
        <v>257</v>
      </c>
      <c r="J6" s="203" t="s">
        <v>275</v>
      </c>
      <c r="K6" s="203" t="s">
        <v>259</v>
      </c>
      <c r="L6" s="203" t="s">
        <v>276</v>
      </c>
    </row>
    <row r="7" spans="1:12">
      <c r="A7" s="203">
        <v>6</v>
      </c>
      <c r="B7" s="204" t="s">
        <v>289</v>
      </c>
      <c r="C7" s="204" t="s">
        <v>277</v>
      </c>
      <c r="D7" s="205">
        <v>44097</v>
      </c>
      <c r="E7" s="203" t="s">
        <v>1228</v>
      </c>
      <c r="F7" s="204" t="s">
        <v>1250</v>
      </c>
      <c r="G7" s="206">
        <v>2000000</v>
      </c>
      <c r="H7" s="207">
        <v>7.7</v>
      </c>
      <c r="I7" s="203" t="s">
        <v>257</v>
      </c>
      <c r="J7" s="203" t="s">
        <v>278</v>
      </c>
      <c r="K7" s="203" t="s">
        <v>264</v>
      </c>
      <c r="L7" s="203" t="s">
        <v>265</v>
      </c>
    </row>
    <row r="8" spans="1:12">
      <c r="A8" s="203">
        <v>7</v>
      </c>
      <c r="B8" s="204" t="s">
        <v>286</v>
      </c>
      <c r="C8" s="204" t="s">
        <v>279</v>
      </c>
      <c r="D8" s="205">
        <v>43641</v>
      </c>
      <c r="E8" s="203" t="s">
        <v>1228</v>
      </c>
      <c r="F8" s="204" t="s">
        <v>1251</v>
      </c>
      <c r="G8" s="206">
        <v>2300000</v>
      </c>
      <c r="H8" s="207">
        <v>8.3000000000000007</v>
      </c>
      <c r="I8" s="203" t="s">
        <v>27</v>
      </c>
      <c r="J8" s="203" t="s">
        <v>280</v>
      </c>
      <c r="K8" s="203" t="s">
        <v>281</v>
      </c>
      <c r="L8" s="203" t="s">
        <v>281</v>
      </c>
    </row>
    <row r="9" spans="1:12">
      <c r="A9" s="203">
        <v>8</v>
      </c>
      <c r="B9" s="204" t="s">
        <v>295</v>
      </c>
      <c r="C9" s="204" t="s">
        <v>283</v>
      </c>
      <c r="D9" s="205">
        <v>43557</v>
      </c>
      <c r="E9" s="203" t="s">
        <v>1228</v>
      </c>
      <c r="F9" s="204" t="s">
        <v>1249</v>
      </c>
      <c r="G9" s="206">
        <v>1440000</v>
      </c>
      <c r="H9" s="207">
        <v>7.5</v>
      </c>
      <c r="I9" s="203" t="s">
        <v>27</v>
      </c>
      <c r="J9" s="203" t="s">
        <v>284</v>
      </c>
      <c r="K9" s="203" t="s">
        <v>264</v>
      </c>
      <c r="L9" s="203" t="s">
        <v>285</v>
      </c>
    </row>
    <row r="10" spans="1:12">
      <c r="A10" s="203">
        <v>9</v>
      </c>
      <c r="B10" s="204" t="s">
        <v>295</v>
      </c>
      <c r="C10" s="204" t="s">
        <v>287</v>
      </c>
      <c r="D10" s="205">
        <v>43255</v>
      </c>
      <c r="E10" s="203" t="s">
        <v>1228</v>
      </c>
      <c r="F10" s="204" t="s">
        <v>1252</v>
      </c>
      <c r="G10" s="206">
        <v>1540000</v>
      </c>
      <c r="H10" s="207">
        <v>7</v>
      </c>
      <c r="I10" s="203" t="s">
        <v>262</v>
      </c>
      <c r="J10" s="203" t="s">
        <v>288</v>
      </c>
      <c r="K10" s="203" t="s">
        <v>259</v>
      </c>
      <c r="L10" s="203" t="s">
        <v>276</v>
      </c>
    </row>
    <row r="11" spans="1:12">
      <c r="A11" s="203">
        <v>10</v>
      </c>
      <c r="B11" s="204" t="s">
        <v>313</v>
      </c>
      <c r="C11" s="204" t="s">
        <v>290</v>
      </c>
      <c r="D11" s="205">
        <v>43293</v>
      </c>
      <c r="E11" s="203" t="s">
        <v>1228</v>
      </c>
      <c r="F11" s="204" t="s">
        <v>1251</v>
      </c>
      <c r="G11" s="206">
        <v>2100000</v>
      </c>
      <c r="H11" s="207">
        <v>7.2</v>
      </c>
      <c r="I11" s="203" t="s">
        <v>27</v>
      </c>
      <c r="J11" s="203" t="s">
        <v>291</v>
      </c>
      <c r="K11" s="203" t="s">
        <v>259</v>
      </c>
      <c r="L11" s="203" t="s">
        <v>260</v>
      </c>
    </row>
    <row r="12" spans="1:12">
      <c r="A12" s="203">
        <v>11</v>
      </c>
      <c r="B12" s="204" t="s">
        <v>273</v>
      </c>
      <c r="C12" s="204" t="s">
        <v>293</v>
      </c>
      <c r="D12" s="205">
        <v>43441</v>
      </c>
      <c r="E12" s="203" t="s">
        <v>1228</v>
      </c>
      <c r="F12" s="204" t="s">
        <v>1251</v>
      </c>
      <c r="G12" s="206">
        <v>1580000</v>
      </c>
      <c r="H12" s="207">
        <v>7.2</v>
      </c>
      <c r="I12" s="203" t="s">
        <v>257</v>
      </c>
      <c r="J12" s="203" t="s">
        <v>288</v>
      </c>
      <c r="K12" s="203" t="s">
        <v>259</v>
      </c>
      <c r="L12" s="203" t="s">
        <v>276</v>
      </c>
    </row>
    <row r="13" spans="1:12">
      <c r="A13" s="203">
        <v>12</v>
      </c>
      <c r="B13" s="204" t="s">
        <v>286</v>
      </c>
      <c r="C13" s="204" t="s">
        <v>294</v>
      </c>
      <c r="D13" s="205">
        <v>43663</v>
      </c>
      <c r="E13" s="203" t="s">
        <v>1229</v>
      </c>
      <c r="F13" s="204" t="s">
        <v>1253</v>
      </c>
      <c r="G13" s="206">
        <v>5000000</v>
      </c>
      <c r="H13" s="207">
        <v>7.4</v>
      </c>
      <c r="I13" s="203" t="s">
        <v>257</v>
      </c>
      <c r="J13" s="203" t="s">
        <v>275</v>
      </c>
      <c r="K13" s="203" t="s">
        <v>259</v>
      </c>
      <c r="L13" s="203" t="s">
        <v>276</v>
      </c>
    </row>
    <row r="14" spans="1:12">
      <c r="A14" s="203">
        <v>13</v>
      </c>
      <c r="B14" s="204" t="s">
        <v>308</v>
      </c>
      <c r="C14" s="204" t="s">
        <v>296</v>
      </c>
      <c r="D14" s="205">
        <v>43586</v>
      </c>
      <c r="E14" s="203" t="s">
        <v>1228</v>
      </c>
      <c r="F14" s="204" t="s">
        <v>1252</v>
      </c>
      <c r="G14" s="206">
        <v>2600000</v>
      </c>
      <c r="H14" s="207">
        <v>8.1</v>
      </c>
      <c r="I14" s="203" t="s">
        <v>27</v>
      </c>
      <c r="J14" s="203" t="s">
        <v>297</v>
      </c>
      <c r="K14" s="203" t="s">
        <v>264</v>
      </c>
      <c r="L14" s="203" t="s">
        <v>272</v>
      </c>
    </row>
    <row r="15" spans="1:12">
      <c r="A15" s="203">
        <v>14</v>
      </c>
      <c r="B15" s="204" t="s">
        <v>249</v>
      </c>
      <c r="C15" s="204" t="s">
        <v>299</v>
      </c>
      <c r="D15" s="205">
        <v>43365</v>
      </c>
      <c r="E15" s="203" t="s">
        <v>1229</v>
      </c>
      <c r="F15" s="204" t="s">
        <v>1253</v>
      </c>
      <c r="G15" s="206">
        <v>2200000</v>
      </c>
      <c r="H15" s="207">
        <v>7.9</v>
      </c>
      <c r="I15" s="203" t="s">
        <v>27</v>
      </c>
      <c r="J15" s="203" t="s">
        <v>300</v>
      </c>
      <c r="K15" s="203" t="s">
        <v>264</v>
      </c>
      <c r="L15" s="203" t="s">
        <v>265</v>
      </c>
    </row>
    <row r="16" spans="1:12">
      <c r="A16" s="203">
        <v>15</v>
      </c>
      <c r="B16" s="204" t="s">
        <v>303</v>
      </c>
      <c r="C16" s="204" t="s">
        <v>301</v>
      </c>
      <c r="D16" s="205">
        <v>43660</v>
      </c>
      <c r="E16" s="203" t="s">
        <v>1228</v>
      </c>
      <c r="F16" s="204" t="s">
        <v>1260</v>
      </c>
      <c r="G16" s="206">
        <v>1600000</v>
      </c>
      <c r="H16" s="207">
        <v>6.8</v>
      </c>
      <c r="I16" s="203" t="s">
        <v>262</v>
      </c>
      <c r="J16" s="203" t="s">
        <v>302</v>
      </c>
      <c r="K16" s="203" t="s">
        <v>264</v>
      </c>
      <c r="L16" s="203" t="s">
        <v>285</v>
      </c>
    </row>
    <row r="17" spans="1:12">
      <c r="A17" s="203">
        <v>16</v>
      </c>
      <c r="B17" s="204" t="s">
        <v>289</v>
      </c>
      <c r="C17" s="204" t="s">
        <v>304</v>
      </c>
      <c r="D17" s="205">
        <v>43465</v>
      </c>
      <c r="E17" s="203" t="s">
        <v>1228</v>
      </c>
      <c r="F17" s="204" t="s">
        <v>1250</v>
      </c>
      <c r="G17" s="206">
        <v>1750000</v>
      </c>
      <c r="H17" s="207">
        <v>6.2</v>
      </c>
      <c r="I17" s="203" t="s">
        <v>27</v>
      </c>
      <c r="J17" s="203" t="s">
        <v>300</v>
      </c>
      <c r="K17" s="203" t="s">
        <v>264</v>
      </c>
      <c r="L17" s="203" t="s">
        <v>265</v>
      </c>
    </row>
    <row r="18" spans="1:12">
      <c r="A18" s="203">
        <v>17</v>
      </c>
      <c r="B18" s="204" t="s">
        <v>313</v>
      </c>
      <c r="C18" s="204" t="s">
        <v>305</v>
      </c>
      <c r="D18" s="205">
        <v>43255</v>
      </c>
      <c r="E18" s="203" t="s">
        <v>1229</v>
      </c>
      <c r="F18" s="204" t="s">
        <v>1249</v>
      </c>
      <c r="G18" s="206">
        <v>1980000</v>
      </c>
      <c r="H18" s="207">
        <v>6.5</v>
      </c>
      <c r="I18" s="203" t="s">
        <v>262</v>
      </c>
      <c r="J18" s="203" t="s">
        <v>306</v>
      </c>
      <c r="K18" s="203" t="s">
        <v>259</v>
      </c>
      <c r="L18" s="203" t="s">
        <v>269</v>
      </c>
    </row>
    <row r="19" spans="1:12">
      <c r="A19" s="203">
        <v>18</v>
      </c>
      <c r="B19" s="204" t="s">
        <v>313</v>
      </c>
      <c r="C19" s="204" t="s">
        <v>307</v>
      </c>
      <c r="D19" s="205">
        <v>43631</v>
      </c>
      <c r="E19" s="203" t="s">
        <v>1228</v>
      </c>
      <c r="F19" s="204" t="s">
        <v>1252</v>
      </c>
      <c r="G19" s="206">
        <v>2300000</v>
      </c>
      <c r="H19" s="207">
        <v>7.8</v>
      </c>
      <c r="I19" s="203" t="s">
        <v>257</v>
      </c>
      <c r="J19" s="203" t="s">
        <v>278</v>
      </c>
      <c r="K19" s="203" t="s">
        <v>264</v>
      </c>
      <c r="L19" s="203" t="s">
        <v>265</v>
      </c>
    </row>
    <row r="20" spans="1:12">
      <c r="A20" s="203">
        <v>19</v>
      </c>
      <c r="B20" s="204" t="s">
        <v>286</v>
      </c>
      <c r="C20" s="204" t="s">
        <v>309</v>
      </c>
      <c r="D20" s="205">
        <v>43906</v>
      </c>
      <c r="E20" s="203" t="s">
        <v>1228</v>
      </c>
      <c r="F20" s="204" t="s">
        <v>1252</v>
      </c>
      <c r="G20" s="206">
        <v>1320000</v>
      </c>
      <c r="H20" s="207">
        <v>5.3</v>
      </c>
      <c r="I20" s="203" t="s">
        <v>257</v>
      </c>
      <c r="J20" s="203" t="s">
        <v>310</v>
      </c>
      <c r="K20" s="203" t="s">
        <v>264</v>
      </c>
      <c r="L20" s="203" t="s">
        <v>272</v>
      </c>
    </row>
    <row r="21" spans="1:12">
      <c r="A21" s="203">
        <v>20</v>
      </c>
      <c r="B21" s="204" t="s">
        <v>295</v>
      </c>
      <c r="C21" s="204" t="s">
        <v>311</v>
      </c>
      <c r="D21" s="205">
        <v>44005</v>
      </c>
      <c r="E21" s="203" t="s">
        <v>1228</v>
      </c>
      <c r="F21" s="204" t="s">
        <v>1250</v>
      </c>
      <c r="G21" s="206">
        <v>2200000</v>
      </c>
      <c r="H21" s="207">
        <v>6.8</v>
      </c>
      <c r="I21" s="203" t="s">
        <v>262</v>
      </c>
      <c r="J21" s="203" t="s">
        <v>297</v>
      </c>
      <c r="K21" s="203" t="s">
        <v>264</v>
      </c>
      <c r="L21" s="203" t="s">
        <v>272</v>
      </c>
    </row>
    <row r="22" spans="1:12">
      <c r="A22" s="203">
        <v>21</v>
      </c>
      <c r="B22" s="204" t="s">
        <v>292</v>
      </c>
      <c r="C22" s="204" t="s">
        <v>312</v>
      </c>
      <c r="D22" s="205">
        <v>43378</v>
      </c>
      <c r="E22" s="203" t="s">
        <v>1228</v>
      </c>
      <c r="F22" s="204" t="s">
        <v>1249</v>
      </c>
      <c r="G22" s="206">
        <v>1460000</v>
      </c>
      <c r="H22" s="207">
        <v>6</v>
      </c>
      <c r="I22" s="203" t="s">
        <v>257</v>
      </c>
      <c r="J22" s="203" t="s">
        <v>258</v>
      </c>
      <c r="K22" s="203" t="s">
        <v>259</v>
      </c>
      <c r="L22" s="203" t="s">
        <v>260</v>
      </c>
    </row>
    <row r="23" spans="1:12">
      <c r="A23" s="203">
        <v>22</v>
      </c>
      <c r="B23" s="204" t="s">
        <v>286</v>
      </c>
      <c r="C23" s="204" t="s">
        <v>314</v>
      </c>
      <c r="D23" s="205">
        <v>43527</v>
      </c>
      <c r="E23" s="203" t="s">
        <v>1228</v>
      </c>
      <c r="F23" s="204" t="s">
        <v>1260</v>
      </c>
      <c r="G23" s="206">
        <v>1350000</v>
      </c>
      <c r="H23" s="207">
        <v>7.2</v>
      </c>
      <c r="I23" s="203" t="s">
        <v>27</v>
      </c>
      <c r="J23" s="203" t="s">
        <v>271</v>
      </c>
      <c r="K23" s="203" t="s">
        <v>264</v>
      </c>
      <c r="L23" s="203" t="s">
        <v>272</v>
      </c>
    </row>
    <row r="24" spans="1:12">
      <c r="A24" s="203">
        <v>23</v>
      </c>
      <c r="B24" s="204" t="s">
        <v>286</v>
      </c>
      <c r="C24" s="204" t="s">
        <v>315</v>
      </c>
      <c r="D24" s="205">
        <v>43257</v>
      </c>
      <c r="E24" s="203" t="s">
        <v>1229</v>
      </c>
      <c r="F24" s="204" t="s">
        <v>1251</v>
      </c>
      <c r="G24" s="206">
        <v>2656000</v>
      </c>
      <c r="H24" s="207">
        <v>9.1999999999999993</v>
      </c>
      <c r="I24" s="203" t="s">
        <v>257</v>
      </c>
      <c r="J24" s="203" t="s">
        <v>263</v>
      </c>
      <c r="K24" s="203" t="s">
        <v>264</v>
      </c>
      <c r="L24" s="203" t="s">
        <v>265</v>
      </c>
    </row>
    <row r="25" spans="1:12">
      <c r="A25" s="203">
        <v>24</v>
      </c>
      <c r="B25" s="204" t="s">
        <v>255</v>
      </c>
      <c r="C25" s="204" t="s">
        <v>316</v>
      </c>
      <c r="D25" s="205">
        <v>43894</v>
      </c>
      <c r="E25" s="203" t="s">
        <v>1229</v>
      </c>
      <c r="F25" s="204" t="s">
        <v>1251</v>
      </c>
      <c r="G25" s="206">
        <v>1450000</v>
      </c>
      <c r="H25" s="207">
        <v>4</v>
      </c>
      <c r="I25" s="203" t="s">
        <v>27</v>
      </c>
      <c r="J25" s="203" t="s">
        <v>297</v>
      </c>
      <c r="K25" s="203" t="s">
        <v>264</v>
      </c>
      <c r="L25" s="203" t="s">
        <v>272</v>
      </c>
    </row>
    <row r="26" spans="1:12">
      <c r="A26" s="203">
        <v>25</v>
      </c>
      <c r="B26" s="204" t="s">
        <v>273</v>
      </c>
      <c r="C26" s="204" t="s">
        <v>317</v>
      </c>
      <c r="D26" s="205">
        <v>43331</v>
      </c>
      <c r="E26" s="203" t="s">
        <v>1229</v>
      </c>
      <c r="F26" s="204" t="s">
        <v>1251</v>
      </c>
      <c r="G26" s="206">
        <v>2400000</v>
      </c>
      <c r="H26" s="207">
        <v>8.3000000000000007</v>
      </c>
      <c r="I26" s="203" t="s">
        <v>257</v>
      </c>
      <c r="J26" s="203" t="s">
        <v>278</v>
      </c>
      <c r="K26" s="203" t="s">
        <v>264</v>
      </c>
      <c r="L26" s="203" t="s">
        <v>265</v>
      </c>
    </row>
    <row r="27" spans="1:12">
      <c r="A27" s="203">
        <v>26</v>
      </c>
      <c r="B27" s="204" t="s">
        <v>266</v>
      </c>
      <c r="C27" s="204" t="s">
        <v>318</v>
      </c>
      <c r="D27" s="205">
        <v>43694</v>
      </c>
      <c r="E27" s="203" t="s">
        <v>1228</v>
      </c>
      <c r="F27" s="204" t="s">
        <v>1252</v>
      </c>
      <c r="G27" s="206">
        <v>2200000</v>
      </c>
      <c r="H27" s="207">
        <v>6</v>
      </c>
      <c r="I27" s="203" t="s">
        <v>262</v>
      </c>
      <c r="J27" s="203" t="s">
        <v>302</v>
      </c>
      <c r="K27" s="203" t="s">
        <v>264</v>
      </c>
      <c r="L27" s="203" t="s">
        <v>285</v>
      </c>
    </row>
    <row r="28" spans="1:12">
      <c r="A28" s="203">
        <v>27</v>
      </c>
      <c r="B28" s="204" t="s">
        <v>289</v>
      </c>
      <c r="C28" s="204" t="s">
        <v>319</v>
      </c>
      <c r="D28" s="205">
        <v>43596</v>
      </c>
      <c r="E28" s="203" t="s">
        <v>1228</v>
      </c>
      <c r="F28" s="204" t="s">
        <v>1250</v>
      </c>
      <c r="G28" s="206">
        <v>2400000</v>
      </c>
      <c r="H28" s="207">
        <v>6.2</v>
      </c>
      <c r="I28" s="203" t="s">
        <v>27</v>
      </c>
      <c r="J28" s="203" t="s">
        <v>268</v>
      </c>
      <c r="K28" s="203" t="s">
        <v>259</v>
      </c>
      <c r="L28" s="203" t="s">
        <v>269</v>
      </c>
    </row>
    <row r="29" spans="1:12">
      <c r="A29" s="203">
        <v>28</v>
      </c>
      <c r="B29" s="204" t="s">
        <v>308</v>
      </c>
      <c r="C29" s="204" t="s">
        <v>320</v>
      </c>
      <c r="D29" s="205">
        <v>43564</v>
      </c>
      <c r="E29" s="203" t="s">
        <v>1228</v>
      </c>
      <c r="F29" s="204" t="s">
        <v>1253</v>
      </c>
      <c r="G29" s="206">
        <v>1800000</v>
      </c>
      <c r="H29" s="207">
        <v>5.8</v>
      </c>
      <c r="I29" s="203" t="s">
        <v>27</v>
      </c>
      <c r="J29" s="203" t="s">
        <v>321</v>
      </c>
      <c r="K29" s="203" t="s">
        <v>281</v>
      </c>
      <c r="L29" s="203" t="s">
        <v>281</v>
      </c>
    </row>
    <row r="30" spans="1:12">
      <c r="A30" s="203">
        <v>29</v>
      </c>
      <c r="B30" s="204" t="s">
        <v>273</v>
      </c>
      <c r="C30" s="204" t="s">
        <v>322</v>
      </c>
      <c r="D30" s="205">
        <v>43795</v>
      </c>
      <c r="E30" s="203" t="s">
        <v>1228</v>
      </c>
      <c r="F30" s="204" t="s">
        <v>1251</v>
      </c>
      <c r="G30" s="206">
        <v>2190000</v>
      </c>
      <c r="H30" s="207">
        <v>6.9</v>
      </c>
      <c r="I30" s="203" t="s">
        <v>262</v>
      </c>
      <c r="J30" s="203" t="s">
        <v>310</v>
      </c>
      <c r="K30" s="203" t="s">
        <v>264</v>
      </c>
      <c r="L30" s="203" t="s">
        <v>272</v>
      </c>
    </row>
    <row r="31" spans="1:12">
      <c r="A31" s="203">
        <v>30</v>
      </c>
      <c r="B31" s="204" t="s">
        <v>266</v>
      </c>
      <c r="C31" s="204" t="s">
        <v>323</v>
      </c>
      <c r="D31" s="205">
        <v>43560</v>
      </c>
      <c r="E31" s="203" t="s">
        <v>1229</v>
      </c>
      <c r="F31" s="204" t="s">
        <v>1252</v>
      </c>
      <c r="G31" s="206">
        <v>1780000</v>
      </c>
      <c r="H31" s="207">
        <v>4.9000000000000004</v>
      </c>
      <c r="I31" s="203" t="s">
        <v>257</v>
      </c>
      <c r="J31" s="203" t="s">
        <v>268</v>
      </c>
      <c r="K31" s="203" t="s">
        <v>259</v>
      </c>
      <c r="L31" s="203" t="s">
        <v>269</v>
      </c>
    </row>
    <row r="32" spans="1:12">
      <c r="A32" s="203">
        <v>31</v>
      </c>
      <c r="B32" s="204" t="s">
        <v>266</v>
      </c>
      <c r="C32" s="204" t="s">
        <v>324</v>
      </c>
      <c r="D32" s="205">
        <v>43108</v>
      </c>
      <c r="E32" s="203" t="s">
        <v>1228</v>
      </c>
      <c r="F32" s="204" t="s">
        <v>1250</v>
      </c>
      <c r="G32" s="206">
        <v>4500000</v>
      </c>
      <c r="H32" s="207">
        <v>8.9</v>
      </c>
      <c r="I32" s="203" t="s">
        <v>262</v>
      </c>
      <c r="J32" s="203" t="s">
        <v>268</v>
      </c>
      <c r="K32" s="203" t="s">
        <v>259</v>
      </c>
      <c r="L32" s="203" t="s">
        <v>269</v>
      </c>
    </row>
    <row r="33" spans="1:12">
      <c r="A33" s="203">
        <v>32</v>
      </c>
      <c r="B33" s="204" t="s">
        <v>266</v>
      </c>
      <c r="C33" s="204" t="s">
        <v>325</v>
      </c>
      <c r="D33" s="205">
        <v>43760</v>
      </c>
      <c r="E33" s="203" t="s">
        <v>1228</v>
      </c>
      <c r="F33" s="204" t="s">
        <v>1252</v>
      </c>
      <c r="G33" s="206">
        <v>1870000</v>
      </c>
      <c r="H33" s="207">
        <v>5</v>
      </c>
      <c r="I33" s="203" t="s">
        <v>257</v>
      </c>
      <c r="J33" s="203" t="s">
        <v>278</v>
      </c>
      <c r="K33" s="203" t="s">
        <v>264</v>
      </c>
      <c r="L33" s="203" t="s">
        <v>265</v>
      </c>
    </row>
    <row r="34" spans="1:12">
      <c r="A34" s="203">
        <v>33</v>
      </c>
      <c r="B34" s="204" t="s">
        <v>255</v>
      </c>
      <c r="C34" s="204" t="s">
        <v>326</v>
      </c>
      <c r="D34" s="205">
        <v>43226</v>
      </c>
      <c r="E34" s="203" t="s">
        <v>1228</v>
      </c>
      <c r="F34" s="204" t="s">
        <v>1251</v>
      </c>
      <c r="G34" s="206">
        <v>1900000</v>
      </c>
      <c r="H34" s="207">
        <v>5</v>
      </c>
      <c r="I34" s="203" t="s">
        <v>257</v>
      </c>
      <c r="J34" s="203" t="s">
        <v>300</v>
      </c>
      <c r="K34" s="203" t="s">
        <v>264</v>
      </c>
      <c r="L34" s="203" t="s">
        <v>265</v>
      </c>
    </row>
    <row r="35" spans="1:12">
      <c r="A35" s="203">
        <v>34</v>
      </c>
      <c r="B35" s="204" t="s">
        <v>266</v>
      </c>
      <c r="C35" s="204" t="s">
        <v>327</v>
      </c>
      <c r="D35" s="205">
        <v>43483</v>
      </c>
      <c r="E35" s="203" t="s">
        <v>1228</v>
      </c>
      <c r="F35" s="204" t="s">
        <v>1252</v>
      </c>
      <c r="G35" s="206">
        <v>3320000</v>
      </c>
      <c r="H35" s="207">
        <v>6</v>
      </c>
      <c r="I35" s="203" t="s">
        <v>257</v>
      </c>
      <c r="J35" s="203" t="s">
        <v>328</v>
      </c>
      <c r="K35" s="203" t="s">
        <v>259</v>
      </c>
      <c r="L35" s="203" t="s">
        <v>269</v>
      </c>
    </row>
    <row r="36" spans="1:12">
      <c r="A36" s="203">
        <v>35</v>
      </c>
      <c r="B36" s="204" t="s">
        <v>255</v>
      </c>
      <c r="C36" s="204" t="s">
        <v>329</v>
      </c>
      <c r="D36" s="205">
        <v>43549</v>
      </c>
      <c r="E36" s="203" t="s">
        <v>1228</v>
      </c>
      <c r="F36" s="204" t="s">
        <v>1251</v>
      </c>
      <c r="G36" s="206">
        <v>1400000</v>
      </c>
      <c r="H36" s="207">
        <v>5.9</v>
      </c>
      <c r="I36" s="203" t="s">
        <v>27</v>
      </c>
      <c r="J36" s="203" t="s">
        <v>263</v>
      </c>
      <c r="K36" s="203" t="s">
        <v>264</v>
      </c>
      <c r="L36" s="203" t="s">
        <v>265</v>
      </c>
    </row>
    <row r="37" spans="1:12">
      <c r="A37" s="203">
        <v>36</v>
      </c>
      <c r="B37" s="204" t="s">
        <v>303</v>
      </c>
      <c r="C37" s="204" t="s">
        <v>330</v>
      </c>
      <c r="D37" s="205">
        <v>44067</v>
      </c>
      <c r="E37" s="203" t="s">
        <v>1228</v>
      </c>
      <c r="F37" s="204" t="s">
        <v>1250</v>
      </c>
      <c r="G37" s="206">
        <v>1995000</v>
      </c>
      <c r="H37" s="207">
        <v>5</v>
      </c>
      <c r="I37" s="203" t="s">
        <v>27</v>
      </c>
      <c r="J37" s="203" t="s">
        <v>331</v>
      </c>
      <c r="K37" s="203" t="s">
        <v>259</v>
      </c>
      <c r="L37" s="203" t="s">
        <v>276</v>
      </c>
    </row>
    <row r="38" spans="1:12">
      <c r="A38" s="203">
        <v>37</v>
      </c>
      <c r="B38" s="204" t="s">
        <v>303</v>
      </c>
      <c r="C38" s="204" t="s">
        <v>332</v>
      </c>
      <c r="D38" s="205">
        <v>43372</v>
      </c>
      <c r="E38" s="203" t="s">
        <v>1228</v>
      </c>
      <c r="F38" s="204" t="s">
        <v>1251</v>
      </c>
      <c r="G38" s="206">
        <v>2340000</v>
      </c>
      <c r="H38" s="207">
        <v>5.9</v>
      </c>
      <c r="I38" s="203" t="s">
        <v>257</v>
      </c>
      <c r="J38" s="203" t="s">
        <v>328</v>
      </c>
      <c r="K38" s="203" t="s">
        <v>259</v>
      </c>
      <c r="L38" s="203" t="s">
        <v>269</v>
      </c>
    </row>
    <row r="39" spans="1:12">
      <c r="A39" s="203">
        <v>38</v>
      </c>
      <c r="B39" s="204" t="s">
        <v>282</v>
      </c>
      <c r="C39" s="204" t="s">
        <v>333</v>
      </c>
      <c r="D39" s="205">
        <v>43652</v>
      </c>
      <c r="E39" s="203" t="s">
        <v>1229</v>
      </c>
      <c r="F39" s="204" t="s">
        <v>1249</v>
      </c>
      <c r="G39" s="206">
        <v>1870000</v>
      </c>
      <c r="H39" s="207">
        <v>5.2</v>
      </c>
      <c r="I39" s="203" t="s">
        <v>262</v>
      </c>
      <c r="J39" s="203" t="s">
        <v>334</v>
      </c>
      <c r="K39" s="203" t="s">
        <v>259</v>
      </c>
      <c r="L39" s="203" t="s">
        <v>260</v>
      </c>
    </row>
    <row r="40" spans="1:12">
      <c r="A40" s="203">
        <v>39</v>
      </c>
      <c r="B40" s="204" t="s">
        <v>286</v>
      </c>
      <c r="C40" s="204" t="s">
        <v>335</v>
      </c>
      <c r="D40" s="205">
        <v>43113</v>
      </c>
      <c r="E40" s="203" t="s">
        <v>1229</v>
      </c>
      <c r="F40" s="204" t="s">
        <v>1249</v>
      </c>
      <c r="G40" s="206">
        <v>3420000</v>
      </c>
      <c r="H40" s="207">
        <v>8.6</v>
      </c>
      <c r="I40" s="203" t="s">
        <v>27</v>
      </c>
      <c r="J40" s="203" t="s">
        <v>278</v>
      </c>
      <c r="K40" s="203" t="s">
        <v>264</v>
      </c>
      <c r="L40" s="203" t="s">
        <v>265</v>
      </c>
    </row>
    <row r="41" spans="1:12">
      <c r="A41" s="203">
        <v>40</v>
      </c>
      <c r="B41" s="204" t="s">
        <v>255</v>
      </c>
      <c r="C41" s="204" t="s">
        <v>336</v>
      </c>
      <c r="D41" s="205">
        <v>43902</v>
      </c>
      <c r="E41" s="203" t="s">
        <v>1228</v>
      </c>
      <c r="F41" s="204" t="s">
        <v>1252</v>
      </c>
      <c r="G41" s="206">
        <v>3800000</v>
      </c>
      <c r="H41" s="207">
        <v>9.5</v>
      </c>
      <c r="I41" s="203" t="s">
        <v>262</v>
      </c>
      <c r="J41" s="203" t="s">
        <v>297</v>
      </c>
      <c r="K41" s="203" t="s">
        <v>264</v>
      </c>
      <c r="L41" s="203" t="s">
        <v>272</v>
      </c>
    </row>
    <row r="42" spans="1:12">
      <c r="A42" s="203">
        <v>41</v>
      </c>
      <c r="B42" s="204" t="s">
        <v>266</v>
      </c>
      <c r="C42" s="204" t="s">
        <v>337</v>
      </c>
      <c r="D42" s="205">
        <v>43559</v>
      </c>
      <c r="E42" s="203" t="s">
        <v>1228</v>
      </c>
      <c r="F42" s="204" t="s">
        <v>1249</v>
      </c>
      <c r="G42" s="206">
        <v>3990000</v>
      </c>
      <c r="H42" s="203">
        <v>5.14</v>
      </c>
      <c r="I42" s="203" t="s">
        <v>27</v>
      </c>
      <c r="J42" s="203" t="s">
        <v>263</v>
      </c>
      <c r="K42" s="203" t="s">
        <v>264</v>
      </c>
      <c r="L42" s="203" t="s">
        <v>265</v>
      </c>
    </row>
    <row r="43" spans="1:12">
      <c r="A43" s="203">
        <v>42</v>
      </c>
      <c r="B43" s="204" t="s">
        <v>255</v>
      </c>
      <c r="C43" s="204" t="s">
        <v>338</v>
      </c>
      <c r="D43" s="205">
        <v>43549</v>
      </c>
      <c r="E43" s="203" t="s">
        <v>1228</v>
      </c>
      <c r="F43" s="204" t="s">
        <v>1252</v>
      </c>
      <c r="G43" s="206">
        <v>3470000</v>
      </c>
      <c r="H43" s="203">
        <v>5.32</v>
      </c>
      <c r="I43" s="203" t="s">
        <v>27</v>
      </c>
      <c r="J43" s="203" t="s">
        <v>284</v>
      </c>
      <c r="K43" s="203" t="s">
        <v>264</v>
      </c>
      <c r="L43" s="203" t="s">
        <v>285</v>
      </c>
    </row>
    <row r="44" spans="1:12">
      <c r="A44" s="203">
        <v>43</v>
      </c>
      <c r="B44" s="204" t="s">
        <v>313</v>
      </c>
      <c r="C44" s="204" t="s">
        <v>339</v>
      </c>
      <c r="D44" s="205">
        <v>43930</v>
      </c>
      <c r="E44" s="203" t="s">
        <v>1228</v>
      </c>
      <c r="F44" s="204" t="s">
        <v>1250</v>
      </c>
      <c r="G44" s="206">
        <v>4010000</v>
      </c>
      <c r="H44" s="203">
        <v>7.02</v>
      </c>
      <c r="I44" s="203" t="s">
        <v>262</v>
      </c>
      <c r="J44" s="203" t="s">
        <v>300</v>
      </c>
      <c r="K44" s="203" t="s">
        <v>264</v>
      </c>
      <c r="L44" s="203" t="s">
        <v>265</v>
      </c>
    </row>
    <row r="45" spans="1:12">
      <c r="A45" s="203">
        <v>44</v>
      </c>
      <c r="B45" s="204" t="s">
        <v>295</v>
      </c>
      <c r="C45" s="204" t="s">
        <v>340</v>
      </c>
      <c r="D45" s="205">
        <v>43230</v>
      </c>
      <c r="E45" s="203" t="s">
        <v>1228</v>
      </c>
      <c r="F45" s="204" t="s">
        <v>1252</v>
      </c>
      <c r="G45" s="206">
        <v>4870000</v>
      </c>
      <c r="H45" s="203">
        <v>9.66</v>
      </c>
      <c r="I45" s="203" t="s">
        <v>262</v>
      </c>
      <c r="J45" s="203" t="s">
        <v>300</v>
      </c>
      <c r="K45" s="203" t="s">
        <v>264</v>
      </c>
      <c r="L45" s="203" t="s">
        <v>265</v>
      </c>
    </row>
    <row r="46" spans="1:12">
      <c r="A46" s="203">
        <v>45</v>
      </c>
      <c r="B46" s="204" t="s">
        <v>273</v>
      </c>
      <c r="C46" s="204" t="s">
        <v>341</v>
      </c>
      <c r="D46" s="205">
        <v>43308</v>
      </c>
      <c r="E46" s="203" t="s">
        <v>1228</v>
      </c>
      <c r="F46" s="204" t="s">
        <v>1250</v>
      </c>
      <c r="G46" s="206">
        <v>4760000</v>
      </c>
      <c r="H46" s="203">
        <v>4.4000000000000004</v>
      </c>
      <c r="I46" s="203" t="s">
        <v>257</v>
      </c>
      <c r="J46" s="203" t="s">
        <v>288</v>
      </c>
      <c r="K46" s="203" t="s">
        <v>259</v>
      </c>
      <c r="L46" s="203" t="s">
        <v>276</v>
      </c>
    </row>
    <row r="47" spans="1:12">
      <c r="A47" s="203">
        <v>46</v>
      </c>
      <c r="B47" s="204" t="s">
        <v>273</v>
      </c>
      <c r="C47" s="204" t="s">
        <v>342</v>
      </c>
      <c r="D47" s="205">
        <v>43514</v>
      </c>
      <c r="E47" s="203" t="s">
        <v>1228</v>
      </c>
      <c r="F47" s="204" t="s">
        <v>1250</v>
      </c>
      <c r="G47" s="206">
        <v>3740000</v>
      </c>
      <c r="H47" s="203">
        <v>9.0500000000000007</v>
      </c>
      <c r="I47" s="203" t="s">
        <v>262</v>
      </c>
      <c r="J47" s="203" t="s">
        <v>300</v>
      </c>
      <c r="K47" s="203" t="s">
        <v>264</v>
      </c>
      <c r="L47" s="203" t="s">
        <v>265</v>
      </c>
    </row>
    <row r="48" spans="1:12">
      <c r="A48" s="203">
        <v>47</v>
      </c>
      <c r="B48" s="204" t="s">
        <v>303</v>
      </c>
      <c r="C48" s="204" t="s">
        <v>343</v>
      </c>
      <c r="D48" s="205">
        <v>43344</v>
      </c>
      <c r="E48" s="203" t="s">
        <v>1228</v>
      </c>
      <c r="F48" s="204" t="s">
        <v>1249</v>
      </c>
      <c r="G48" s="206">
        <v>2570000</v>
      </c>
      <c r="H48" s="203">
        <v>9.5</v>
      </c>
      <c r="I48" s="203" t="s">
        <v>262</v>
      </c>
      <c r="J48" s="203" t="s">
        <v>297</v>
      </c>
      <c r="K48" s="203" t="s">
        <v>264</v>
      </c>
      <c r="L48" s="203" t="s">
        <v>272</v>
      </c>
    </row>
    <row r="49" spans="1:12">
      <c r="A49" s="203">
        <v>48</v>
      </c>
      <c r="B49" s="204" t="s">
        <v>273</v>
      </c>
      <c r="C49" s="204" t="s">
        <v>344</v>
      </c>
      <c r="D49" s="205">
        <v>43362</v>
      </c>
      <c r="E49" s="203" t="s">
        <v>1229</v>
      </c>
      <c r="F49" s="204" t="s">
        <v>1249</v>
      </c>
      <c r="G49" s="206">
        <v>3080000</v>
      </c>
      <c r="H49" s="203">
        <v>6.23</v>
      </c>
      <c r="I49" s="203" t="s">
        <v>257</v>
      </c>
      <c r="J49" s="203" t="s">
        <v>334</v>
      </c>
      <c r="K49" s="203" t="s">
        <v>259</v>
      </c>
      <c r="L49" s="203" t="s">
        <v>260</v>
      </c>
    </row>
    <row r="50" spans="1:12">
      <c r="A50" s="203">
        <v>49</v>
      </c>
      <c r="B50" s="204" t="s">
        <v>313</v>
      </c>
      <c r="C50" s="204" t="s">
        <v>345</v>
      </c>
      <c r="D50" s="205">
        <v>43238</v>
      </c>
      <c r="E50" s="203" t="s">
        <v>1228</v>
      </c>
      <c r="F50" s="204" t="s">
        <v>1250</v>
      </c>
      <c r="G50" s="206">
        <v>2720000</v>
      </c>
      <c r="H50" s="203">
        <v>9.7799999999999994</v>
      </c>
      <c r="I50" s="203" t="s">
        <v>27</v>
      </c>
      <c r="J50" s="203" t="s">
        <v>310</v>
      </c>
      <c r="K50" s="203" t="s">
        <v>264</v>
      </c>
      <c r="L50" s="203" t="s">
        <v>272</v>
      </c>
    </row>
    <row r="51" spans="1:12">
      <c r="A51" s="203">
        <v>50</v>
      </c>
      <c r="B51" s="204" t="s">
        <v>313</v>
      </c>
      <c r="C51" s="204" t="s">
        <v>346</v>
      </c>
      <c r="D51" s="205">
        <v>43243</v>
      </c>
      <c r="E51" s="203" t="s">
        <v>1228</v>
      </c>
      <c r="F51" s="204" t="s">
        <v>1251</v>
      </c>
      <c r="G51" s="206">
        <v>2150000</v>
      </c>
      <c r="H51" s="203">
        <v>7.66</v>
      </c>
      <c r="I51" s="203" t="s">
        <v>27</v>
      </c>
      <c r="J51" s="203" t="s">
        <v>310</v>
      </c>
      <c r="K51" s="203" t="s">
        <v>264</v>
      </c>
      <c r="L51" s="203" t="s">
        <v>272</v>
      </c>
    </row>
    <row r="52" spans="1:12">
      <c r="A52" s="203">
        <v>51</v>
      </c>
      <c r="B52" s="204" t="s">
        <v>313</v>
      </c>
      <c r="C52" s="204" t="s">
        <v>347</v>
      </c>
      <c r="D52" s="205">
        <v>43394</v>
      </c>
      <c r="E52" s="203" t="s">
        <v>1228</v>
      </c>
      <c r="F52" s="204" t="s">
        <v>1249</v>
      </c>
      <c r="G52" s="206">
        <v>4630000</v>
      </c>
      <c r="H52" s="203">
        <v>10.88</v>
      </c>
      <c r="I52" s="203" t="s">
        <v>257</v>
      </c>
      <c r="J52" s="203" t="s">
        <v>348</v>
      </c>
      <c r="K52" s="203" t="s">
        <v>264</v>
      </c>
      <c r="L52" s="203" t="s">
        <v>285</v>
      </c>
    </row>
    <row r="53" spans="1:12">
      <c r="A53" s="203">
        <v>52</v>
      </c>
      <c r="B53" s="204" t="s">
        <v>313</v>
      </c>
      <c r="C53" s="204" t="s">
        <v>349</v>
      </c>
      <c r="D53" s="205">
        <v>43202</v>
      </c>
      <c r="E53" s="203" t="s">
        <v>1229</v>
      </c>
      <c r="F53" s="204" t="s">
        <v>1260</v>
      </c>
      <c r="G53" s="206">
        <v>2390000</v>
      </c>
      <c r="H53" s="203">
        <v>8.42</v>
      </c>
      <c r="I53" s="203" t="s">
        <v>262</v>
      </c>
      <c r="J53" s="203" t="s">
        <v>291</v>
      </c>
      <c r="K53" s="203" t="s">
        <v>259</v>
      </c>
      <c r="L53" s="203" t="s">
        <v>260</v>
      </c>
    </row>
    <row r="54" spans="1:12">
      <c r="A54" s="203">
        <v>53</v>
      </c>
      <c r="B54" s="204" t="s">
        <v>313</v>
      </c>
      <c r="C54" s="204" t="s">
        <v>350</v>
      </c>
      <c r="D54" s="205">
        <v>43252</v>
      </c>
      <c r="E54" s="203" t="s">
        <v>1228</v>
      </c>
      <c r="F54" s="204" t="s">
        <v>1251</v>
      </c>
      <c r="G54" s="206">
        <v>1600000</v>
      </c>
      <c r="H54" s="203">
        <v>5.27</v>
      </c>
      <c r="I54" s="203" t="s">
        <v>27</v>
      </c>
      <c r="J54" s="203" t="s">
        <v>291</v>
      </c>
      <c r="K54" s="203" t="s">
        <v>259</v>
      </c>
      <c r="L54" s="203" t="s">
        <v>260</v>
      </c>
    </row>
    <row r="55" spans="1:12">
      <c r="A55" s="203">
        <v>54</v>
      </c>
      <c r="B55" s="204" t="s">
        <v>298</v>
      </c>
      <c r="C55" s="204" t="s">
        <v>351</v>
      </c>
      <c r="D55" s="205">
        <v>43317</v>
      </c>
      <c r="E55" s="203" t="s">
        <v>1228</v>
      </c>
      <c r="F55" s="204" t="s">
        <v>1251</v>
      </c>
      <c r="G55" s="206">
        <v>2950000</v>
      </c>
      <c r="H55" s="203">
        <v>9.5500000000000007</v>
      </c>
      <c r="I55" s="203" t="s">
        <v>262</v>
      </c>
      <c r="J55" s="203" t="s">
        <v>280</v>
      </c>
      <c r="K55" s="203" t="s">
        <v>281</v>
      </c>
      <c r="L55" s="203" t="s">
        <v>281</v>
      </c>
    </row>
    <row r="56" spans="1:12">
      <c r="A56" s="203">
        <v>55</v>
      </c>
      <c r="B56" s="204" t="s">
        <v>313</v>
      </c>
      <c r="C56" s="204" t="s">
        <v>352</v>
      </c>
      <c r="D56" s="205">
        <v>44070</v>
      </c>
      <c r="E56" s="203" t="s">
        <v>1228</v>
      </c>
      <c r="F56" s="204" t="s">
        <v>1250</v>
      </c>
      <c r="G56" s="206">
        <v>3450000</v>
      </c>
      <c r="H56" s="203">
        <v>7.83</v>
      </c>
      <c r="I56" s="203" t="s">
        <v>27</v>
      </c>
      <c r="J56" s="203" t="s">
        <v>258</v>
      </c>
      <c r="K56" s="203" t="s">
        <v>259</v>
      </c>
      <c r="L56" s="203" t="s">
        <v>260</v>
      </c>
    </row>
    <row r="57" spans="1:12">
      <c r="A57" s="203">
        <v>56</v>
      </c>
      <c r="B57" s="204" t="s">
        <v>289</v>
      </c>
      <c r="C57" s="204" t="s">
        <v>353</v>
      </c>
      <c r="D57" s="205">
        <v>43303</v>
      </c>
      <c r="E57" s="203" t="s">
        <v>1228</v>
      </c>
      <c r="F57" s="204" t="s">
        <v>1249</v>
      </c>
      <c r="G57" s="206">
        <v>4280000</v>
      </c>
      <c r="H57" s="203">
        <v>4.3600000000000003</v>
      </c>
      <c r="I57" s="203" t="s">
        <v>27</v>
      </c>
      <c r="J57" s="203" t="s">
        <v>275</v>
      </c>
      <c r="K57" s="203" t="s">
        <v>259</v>
      </c>
      <c r="L57" s="203" t="s">
        <v>276</v>
      </c>
    </row>
    <row r="58" spans="1:12">
      <c r="A58" s="203">
        <v>57</v>
      </c>
      <c r="B58" s="204" t="s">
        <v>295</v>
      </c>
      <c r="C58" s="204" t="s">
        <v>354</v>
      </c>
      <c r="D58" s="205">
        <v>43447</v>
      </c>
      <c r="E58" s="203" t="s">
        <v>1228</v>
      </c>
      <c r="F58" s="204" t="s">
        <v>1251</v>
      </c>
      <c r="G58" s="206">
        <v>3660000</v>
      </c>
      <c r="H58" s="203">
        <v>8.51</v>
      </c>
      <c r="I58" s="203" t="s">
        <v>262</v>
      </c>
      <c r="J58" s="203" t="s">
        <v>306</v>
      </c>
      <c r="K58" s="203" t="s">
        <v>259</v>
      </c>
      <c r="L58" s="203" t="s">
        <v>269</v>
      </c>
    </row>
    <row r="59" spans="1:12">
      <c r="A59" s="203">
        <v>58</v>
      </c>
      <c r="B59" s="204" t="s">
        <v>313</v>
      </c>
      <c r="C59" s="204" t="s">
        <v>355</v>
      </c>
      <c r="D59" s="205">
        <v>43537</v>
      </c>
      <c r="E59" s="203" t="s">
        <v>1228</v>
      </c>
      <c r="F59" s="204" t="s">
        <v>1251</v>
      </c>
      <c r="G59" s="206">
        <v>1480000</v>
      </c>
      <c r="H59" s="203">
        <v>10.71</v>
      </c>
      <c r="I59" s="203" t="s">
        <v>262</v>
      </c>
      <c r="J59" s="203" t="s">
        <v>348</v>
      </c>
      <c r="K59" s="203" t="s">
        <v>264</v>
      </c>
      <c r="L59" s="203" t="s">
        <v>285</v>
      </c>
    </row>
    <row r="60" spans="1:12">
      <c r="A60" s="203">
        <v>59</v>
      </c>
      <c r="B60" s="204" t="s">
        <v>295</v>
      </c>
      <c r="C60" s="204" t="s">
        <v>356</v>
      </c>
      <c r="D60" s="205">
        <v>43151</v>
      </c>
      <c r="E60" s="203" t="s">
        <v>1229</v>
      </c>
      <c r="F60" s="204" t="s">
        <v>1249</v>
      </c>
      <c r="G60" s="206">
        <v>4010000</v>
      </c>
      <c r="H60" s="203">
        <v>9.01</v>
      </c>
      <c r="I60" s="203" t="s">
        <v>257</v>
      </c>
      <c r="J60" s="203" t="s">
        <v>331</v>
      </c>
      <c r="K60" s="203" t="s">
        <v>259</v>
      </c>
      <c r="L60" s="203" t="s">
        <v>276</v>
      </c>
    </row>
    <row r="61" spans="1:12">
      <c r="A61" s="203">
        <v>60</v>
      </c>
      <c r="B61" s="204" t="s">
        <v>313</v>
      </c>
      <c r="C61" s="204" t="s">
        <v>357</v>
      </c>
      <c r="D61" s="205">
        <v>43367</v>
      </c>
      <c r="E61" s="203" t="s">
        <v>1228</v>
      </c>
      <c r="F61" s="204" t="s">
        <v>1249</v>
      </c>
      <c r="G61" s="206">
        <v>2650000</v>
      </c>
      <c r="H61" s="203">
        <v>4.21</v>
      </c>
      <c r="I61" s="203" t="s">
        <v>262</v>
      </c>
      <c r="J61" s="203" t="s">
        <v>331</v>
      </c>
      <c r="K61" s="203" t="s">
        <v>259</v>
      </c>
      <c r="L61" s="203" t="s">
        <v>276</v>
      </c>
    </row>
    <row r="62" spans="1:12">
      <c r="A62" s="203">
        <v>61</v>
      </c>
      <c r="B62" s="204" t="s">
        <v>249</v>
      </c>
      <c r="C62" s="204" t="s">
        <v>358</v>
      </c>
      <c r="D62" s="205">
        <v>43585</v>
      </c>
      <c r="E62" s="203" t="s">
        <v>1228</v>
      </c>
      <c r="F62" s="204" t="s">
        <v>1250</v>
      </c>
      <c r="G62" s="206">
        <v>1970000</v>
      </c>
      <c r="H62" s="203">
        <v>4.6399999999999997</v>
      </c>
      <c r="I62" s="203" t="s">
        <v>257</v>
      </c>
      <c r="J62" s="203" t="s">
        <v>280</v>
      </c>
      <c r="K62" s="203" t="s">
        <v>281</v>
      </c>
      <c r="L62" s="203" t="s">
        <v>281</v>
      </c>
    </row>
    <row r="63" spans="1:12">
      <c r="A63" s="203">
        <v>62</v>
      </c>
      <c r="B63" s="204" t="s">
        <v>313</v>
      </c>
      <c r="C63" s="204" t="s">
        <v>359</v>
      </c>
      <c r="D63" s="205">
        <v>43425</v>
      </c>
      <c r="E63" s="203" t="s">
        <v>1228</v>
      </c>
      <c r="F63" s="204" t="s">
        <v>1252</v>
      </c>
      <c r="G63" s="206">
        <v>2880000</v>
      </c>
      <c r="H63" s="203">
        <v>10.36</v>
      </c>
      <c r="I63" s="203" t="s">
        <v>262</v>
      </c>
      <c r="J63" s="203" t="s">
        <v>268</v>
      </c>
      <c r="K63" s="203" t="s">
        <v>259</v>
      </c>
      <c r="L63" s="203" t="s">
        <v>269</v>
      </c>
    </row>
    <row r="64" spans="1:12">
      <c r="A64" s="203">
        <v>63</v>
      </c>
      <c r="B64" s="204" t="s">
        <v>295</v>
      </c>
      <c r="C64" s="204" t="s">
        <v>360</v>
      </c>
      <c r="D64" s="205">
        <v>43489</v>
      </c>
      <c r="E64" s="203" t="s">
        <v>1228</v>
      </c>
      <c r="F64" s="204" t="s">
        <v>1251</v>
      </c>
      <c r="G64" s="206">
        <v>1920000</v>
      </c>
      <c r="H64" s="203">
        <v>6.78</v>
      </c>
      <c r="I64" s="203" t="s">
        <v>27</v>
      </c>
      <c r="J64" s="203" t="s">
        <v>331</v>
      </c>
      <c r="K64" s="203" t="s">
        <v>259</v>
      </c>
      <c r="L64" s="203" t="s">
        <v>276</v>
      </c>
    </row>
    <row r="65" spans="1:12">
      <c r="A65" s="203">
        <v>64</v>
      </c>
      <c r="B65" s="204" t="s">
        <v>273</v>
      </c>
      <c r="C65" s="204" t="s">
        <v>361</v>
      </c>
      <c r="D65" s="205">
        <v>43443</v>
      </c>
      <c r="E65" s="203" t="s">
        <v>1229</v>
      </c>
      <c r="F65" s="204" t="s">
        <v>1249</v>
      </c>
      <c r="G65" s="206">
        <v>1840000</v>
      </c>
      <c r="H65" s="203">
        <v>7.05</v>
      </c>
      <c r="I65" s="203" t="s">
        <v>257</v>
      </c>
      <c r="J65" s="203" t="s">
        <v>300</v>
      </c>
      <c r="K65" s="203" t="s">
        <v>264</v>
      </c>
      <c r="L65" s="203" t="s">
        <v>265</v>
      </c>
    </row>
    <row r="66" spans="1:12">
      <c r="A66" s="203">
        <v>65</v>
      </c>
      <c r="B66" s="204" t="s">
        <v>255</v>
      </c>
      <c r="C66" s="204" t="s">
        <v>362</v>
      </c>
      <c r="D66" s="205">
        <v>43531</v>
      </c>
      <c r="E66" s="203" t="s">
        <v>1228</v>
      </c>
      <c r="F66" s="204" t="s">
        <v>1252</v>
      </c>
      <c r="G66" s="206">
        <v>2620000</v>
      </c>
      <c r="H66" s="203">
        <v>7</v>
      </c>
      <c r="I66" s="203" t="s">
        <v>27</v>
      </c>
      <c r="J66" s="203" t="s">
        <v>331</v>
      </c>
      <c r="K66" s="203" t="s">
        <v>259</v>
      </c>
      <c r="L66" s="203" t="s">
        <v>276</v>
      </c>
    </row>
    <row r="67" spans="1:12">
      <c r="A67" s="203">
        <v>66</v>
      </c>
      <c r="B67" s="204" t="s">
        <v>313</v>
      </c>
      <c r="C67" s="204" t="s">
        <v>363</v>
      </c>
      <c r="D67" s="205">
        <v>43547</v>
      </c>
      <c r="E67" s="203" t="s">
        <v>1228</v>
      </c>
      <c r="F67" s="204" t="s">
        <v>1251</v>
      </c>
      <c r="G67" s="206">
        <v>2920000</v>
      </c>
      <c r="H67" s="203">
        <v>4.76</v>
      </c>
      <c r="I67" s="203" t="s">
        <v>27</v>
      </c>
      <c r="J67" s="203" t="s">
        <v>284</v>
      </c>
      <c r="K67" s="203" t="s">
        <v>264</v>
      </c>
      <c r="L67" s="203" t="s">
        <v>285</v>
      </c>
    </row>
    <row r="68" spans="1:12">
      <c r="A68" s="203">
        <v>67</v>
      </c>
      <c r="B68" s="204" t="s">
        <v>313</v>
      </c>
      <c r="C68" s="204" t="s">
        <v>364</v>
      </c>
      <c r="D68" s="205">
        <v>43301</v>
      </c>
      <c r="E68" s="203" t="s">
        <v>1228</v>
      </c>
      <c r="F68" s="204" t="s">
        <v>1249</v>
      </c>
      <c r="G68" s="206">
        <v>4700000</v>
      </c>
      <c r="H68" s="203">
        <v>9.49</v>
      </c>
      <c r="I68" s="203" t="s">
        <v>262</v>
      </c>
      <c r="J68" s="203" t="s">
        <v>306</v>
      </c>
      <c r="K68" s="203" t="s">
        <v>259</v>
      </c>
      <c r="L68" s="203" t="s">
        <v>269</v>
      </c>
    </row>
    <row r="69" spans="1:12">
      <c r="A69" s="203">
        <v>68</v>
      </c>
      <c r="B69" s="204" t="s">
        <v>313</v>
      </c>
      <c r="C69" s="204" t="s">
        <v>365</v>
      </c>
      <c r="D69" s="205">
        <v>43792</v>
      </c>
      <c r="E69" s="203" t="s">
        <v>1228</v>
      </c>
      <c r="F69" s="204" t="s">
        <v>1249</v>
      </c>
      <c r="G69" s="206">
        <v>4400000</v>
      </c>
      <c r="H69" s="203">
        <v>8.52</v>
      </c>
      <c r="I69" s="203" t="s">
        <v>257</v>
      </c>
      <c r="J69" s="203" t="s">
        <v>278</v>
      </c>
      <c r="K69" s="203" t="s">
        <v>264</v>
      </c>
      <c r="L69" s="203" t="s">
        <v>265</v>
      </c>
    </row>
    <row r="70" spans="1:12">
      <c r="A70" s="203">
        <v>69</v>
      </c>
      <c r="B70" s="204" t="s">
        <v>295</v>
      </c>
      <c r="C70" s="204" t="s">
        <v>366</v>
      </c>
      <c r="D70" s="205">
        <v>44084</v>
      </c>
      <c r="E70" s="203" t="s">
        <v>1228</v>
      </c>
      <c r="F70" s="204" t="s">
        <v>1251</v>
      </c>
      <c r="G70" s="206">
        <v>3840000</v>
      </c>
      <c r="H70" s="203">
        <v>8.16</v>
      </c>
      <c r="I70" s="203" t="s">
        <v>257</v>
      </c>
      <c r="J70" s="203" t="s">
        <v>280</v>
      </c>
      <c r="K70" s="203" t="s">
        <v>281</v>
      </c>
      <c r="L70" s="203" t="s">
        <v>281</v>
      </c>
    </row>
    <row r="71" spans="1:12">
      <c r="A71" s="203">
        <v>70</v>
      </c>
      <c r="B71" s="204" t="s">
        <v>249</v>
      </c>
      <c r="C71" s="204" t="s">
        <v>367</v>
      </c>
      <c r="D71" s="205">
        <v>44127</v>
      </c>
      <c r="E71" s="203" t="s">
        <v>1229</v>
      </c>
      <c r="F71" s="204" t="s">
        <v>1249</v>
      </c>
      <c r="G71" s="206">
        <v>2040000</v>
      </c>
      <c r="H71" s="203">
        <v>8.33</v>
      </c>
      <c r="I71" s="203" t="s">
        <v>257</v>
      </c>
      <c r="J71" s="203" t="s">
        <v>306</v>
      </c>
      <c r="K71" s="203" t="s">
        <v>259</v>
      </c>
      <c r="L71" s="203" t="s">
        <v>269</v>
      </c>
    </row>
    <row r="72" spans="1:12">
      <c r="A72" s="203">
        <v>71</v>
      </c>
      <c r="B72" s="204" t="s">
        <v>266</v>
      </c>
      <c r="C72" s="204" t="s">
        <v>368</v>
      </c>
      <c r="D72" s="205">
        <v>43924</v>
      </c>
      <c r="E72" s="203" t="s">
        <v>1228</v>
      </c>
      <c r="F72" s="204" t="s">
        <v>1249</v>
      </c>
      <c r="G72" s="206">
        <v>2360000</v>
      </c>
      <c r="H72" s="203">
        <v>4.25</v>
      </c>
      <c r="I72" s="203" t="s">
        <v>262</v>
      </c>
      <c r="J72" s="203" t="s">
        <v>331</v>
      </c>
      <c r="K72" s="203" t="s">
        <v>259</v>
      </c>
      <c r="L72" s="203" t="s">
        <v>276</v>
      </c>
    </row>
    <row r="73" spans="1:12">
      <c r="A73" s="203">
        <v>72</v>
      </c>
      <c r="B73" s="204" t="s">
        <v>286</v>
      </c>
      <c r="C73" s="204" t="s">
        <v>369</v>
      </c>
      <c r="D73" s="205">
        <v>43973</v>
      </c>
      <c r="E73" s="203" t="s">
        <v>1229</v>
      </c>
      <c r="F73" s="204" t="s">
        <v>1251</v>
      </c>
      <c r="G73" s="206">
        <v>4080000</v>
      </c>
      <c r="H73" s="203">
        <v>6.8</v>
      </c>
      <c r="I73" s="203" t="s">
        <v>262</v>
      </c>
      <c r="J73" s="203" t="s">
        <v>302</v>
      </c>
      <c r="K73" s="203" t="s">
        <v>264</v>
      </c>
      <c r="L73" s="203" t="s">
        <v>285</v>
      </c>
    </row>
    <row r="74" spans="1:12">
      <c r="A74" s="203">
        <v>73</v>
      </c>
      <c r="B74" s="204" t="s">
        <v>286</v>
      </c>
      <c r="C74" s="204" t="s">
        <v>370</v>
      </c>
      <c r="D74" s="205">
        <v>43541</v>
      </c>
      <c r="E74" s="203" t="s">
        <v>1228</v>
      </c>
      <c r="F74" s="204" t="s">
        <v>1250</v>
      </c>
      <c r="G74" s="206">
        <v>2740000</v>
      </c>
      <c r="H74" s="203">
        <v>8.06</v>
      </c>
      <c r="I74" s="203" t="s">
        <v>257</v>
      </c>
      <c r="J74" s="203" t="s">
        <v>278</v>
      </c>
      <c r="K74" s="203" t="s">
        <v>264</v>
      </c>
      <c r="L74" s="203" t="s">
        <v>265</v>
      </c>
    </row>
    <row r="75" spans="1:12">
      <c r="A75" s="203">
        <v>74</v>
      </c>
      <c r="B75" s="204" t="s">
        <v>273</v>
      </c>
      <c r="C75" s="204" t="s">
        <v>371</v>
      </c>
      <c r="D75" s="205">
        <v>43661</v>
      </c>
      <c r="E75" s="203" t="s">
        <v>1229</v>
      </c>
      <c r="F75" s="204" t="s">
        <v>1250</v>
      </c>
      <c r="G75" s="206">
        <v>4170000</v>
      </c>
      <c r="H75" s="203">
        <v>7.1</v>
      </c>
      <c r="I75" s="203" t="s">
        <v>262</v>
      </c>
      <c r="J75" s="203" t="s">
        <v>331</v>
      </c>
      <c r="K75" s="203" t="s">
        <v>259</v>
      </c>
      <c r="L75" s="203" t="s">
        <v>276</v>
      </c>
    </row>
    <row r="76" spans="1:12">
      <c r="A76" s="203">
        <v>75</v>
      </c>
      <c r="B76" s="204" t="s">
        <v>295</v>
      </c>
      <c r="C76" s="204" t="s">
        <v>372</v>
      </c>
      <c r="D76" s="205">
        <v>43676</v>
      </c>
      <c r="E76" s="203" t="s">
        <v>1229</v>
      </c>
      <c r="F76" s="204" t="s">
        <v>1250</v>
      </c>
      <c r="G76" s="206">
        <v>1380000</v>
      </c>
      <c r="H76" s="203">
        <v>8.7100000000000009</v>
      </c>
      <c r="I76" s="203" t="s">
        <v>257</v>
      </c>
      <c r="J76" s="203" t="s">
        <v>297</v>
      </c>
      <c r="K76" s="203" t="s">
        <v>264</v>
      </c>
      <c r="L76" s="203" t="s">
        <v>272</v>
      </c>
    </row>
    <row r="77" spans="1:12">
      <c r="A77" s="203">
        <v>76</v>
      </c>
      <c r="B77" s="204" t="s">
        <v>286</v>
      </c>
      <c r="C77" s="204" t="s">
        <v>373</v>
      </c>
      <c r="D77" s="205">
        <v>43724</v>
      </c>
      <c r="E77" s="203" t="s">
        <v>1229</v>
      </c>
      <c r="F77" s="204" t="s">
        <v>1252</v>
      </c>
      <c r="G77" s="206">
        <v>4440000</v>
      </c>
      <c r="H77" s="203">
        <v>7.21</v>
      </c>
      <c r="I77" s="203" t="s">
        <v>27</v>
      </c>
      <c r="J77" s="203" t="s">
        <v>334</v>
      </c>
      <c r="K77" s="203" t="s">
        <v>259</v>
      </c>
      <c r="L77" s="203" t="s">
        <v>260</v>
      </c>
    </row>
    <row r="78" spans="1:12">
      <c r="A78" s="203">
        <v>77</v>
      </c>
      <c r="B78" s="204" t="s">
        <v>298</v>
      </c>
      <c r="C78" s="204" t="s">
        <v>374</v>
      </c>
      <c r="D78" s="205">
        <v>43188</v>
      </c>
      <c r="E78" s="203" t="s">
        <v>1228</v>
      </c>
      <c r="F78" s="204" t="s">
        <v>1251</v>
      </c>
      <c r="G78" s="206">
        <v>1870000</v>
      </c>
      <c r="H78" s="203">
        <v>4.07</v>
      </c>
      <c r="I78" s="203" t="s">
        <v>27</v>
      </c>
      <c r="J78" s="203" t="s">
        <v>271</v>
      </c>
      <c r="K78" s="203" t="s">
        <v>264</v>
      </c>
      <c r="L78" s="203" t="s">
        <v>272</v>
      </c>
    </row>
    <row r="79" spans="1:12">
      <c r="A79" s="203">
        <v>78</v>
      </c>
      <c r="B79" s="204" t="s">
        <v>286</v>
      </c>
      <c r="C79" s="204" t="s">
        <v>375</v>
      </c>
      <c r="D79" s="205">
        <v>43609</v>
      </c>
      <c r="E79" s="203" t="s">
        <v>1228</v>
      </c>
      <c r="F79" s="204" t="s">
        <v>1252</v>
      </c>
      <c r="G79" s="206">
        <v>2250000</v>
      </c>
      <c r="H79" s="203">
        <v>5.03</v>
      </c>
      <c r="I79" s="203" t="s">
        <v>27</v>
      </c>
      <c r="J79" s="203" t="s">
        <v>334</v>
      </c>
      <c r="K79" s="203" t="s">
        <v>259</v>
      </c>
      <c r="L79" s="203" t="s">
        <v>260</v>
      </c>
    </row>
    <row r="80" spans="1:12">
      <c r="A80" s="203">
        <v>79</v>
      </c>
      <c r="B80" s="204" t="s">
        <v>266</v>
      </c>
      <c r="C80" s="204" t="s">
        <v>376</v>
      </c>
      <c r="D80" s="205">
        <v>43653</v>
      </c>
      <c r="E80" s="203" t="s">
        <v>1228</v>
      </c>
      <c r="F80" s="204" t="s">
        <v>1251</v>
      </c>
      <c r="G80" s="206">
        <v>1540000</v>
      </c>
      <c r="H80" s="203">
        <v>7.2</v>
      </c>
      <c r="I80" s="203" t="s">
        <v>257</v>
      </c>
      <c r="J80" s="203" t="s">
        <v>288</v>
      </c>
      <c r="K80" s="203" t="s">
        <v>259</v>
      </c>
      <c r="L80" s="203" t="s">
        <v>276</v>
      </c>
    </row>
    <row r="81" spans="1:12">
      <c r="A81" s="203">
        <v>80</v>
      </c>
      <c r="B81" s="204" t="s">
        <v>286</v>
      </c>
      <c r="C81" s="204" t="s">
        <v>377</v>
      </c>
      <c r="D81" s="205">
        <v>43818</v>
      </c>
      <c r="E81" s="203" t="s">
        <v>1229</v>
      </c>
      <c r="F81" s="204" t="s">
        <v>1252</v>
      </c>
      <c r="G81" s="206">
        <v>3300000</v>
      </c>
      <c r="H81" s="203">
        <v>4.92</v>
      </c>
      <c r="I81" s="203" t="s">
        <v>257</v>
      </c>
      <c r="J81" s="203" t="s">
        <v>271</v>
      </c>
      <c r="K81" s="203" t="s">
        <v>264</v>
      </c>
      <c r="L81" s="203" t="s">
        <v>272</v>
      </c>
    </row>
    <row r="82" spans="1:12">
      <c r="A82" s="203">
        <v>81</v>
      </c>
      <c r="B82" s="204" t="s">
        <v>289</v>
      </c>
      <c r="C82" s="204" t="s">
        <v>378</v>
      </c>
      <c r="D82" s="205">
        <v>43162</v>
      </c>
      <c r="E82" s="203" t="s">
        <v>1228</v>
      </c>
      <c r="F82" s="204" t="s">
        <v>1249</v>
      </c>
      <c r="G82" s="206">
        <v>3610000</v>
      </c>
      <c r="H82" s="203">
        <v>6.39</v>
      </c>
      <c r="I82" s="203" t="s">
        <v>257</v>
      </c>
      <c r="J82" s="203" t="s">
        <v>291</v>
      </c>
      <c r="K82" s="203" t="s">
        <v>259</v>
      </c>
      <c r="L82" s="203" t="s">
        <v>260</v>
      </c>
    </row>
    <row r="83" spans="1:12">
      <c r="A83" s="203">
        <v>82</v>
      </c>
      <c r="B83" s="204" t="s">
        <v>266</v>
      </c>
      <c r="C83" s="204" t="s">
        <v>379</v>
      </c>
      <c r="D83" s="205">
        <v>44091</v>
      </c>
      <c r="E83" s="203" t="s">
        <v>1228</v>
      </c>
      <c r="F83" s="204" t="s">
        <v>1251</v>
      </c>
      <c r="G83" s="206">
        <v>3080000</v>
      </c>
      <c r="H83" s="203">
        <v>8.59</v>
      </c>
      <c r="I83" s="203" t="s">
        <v>27</v>
      </c>
      <c r="J83" s="203" t="s">
        <v>258</v>
      </c>
      <c r="K83" s="203" t="s">
        <v>259</v>
      </c>
      <c r="L83" s="203" t="s">
        <v>260</v>
      </c>
    </row>
    <row r="84" spans="1:12">
      <c r="A84" s="203">
        <v>83</v>
      </c>
      <c r="B84" s="204" t="s">
        <v>298</v>
      </c>
      <c r="C84" s="204" t="s">
        <v>380</v>
      </c>
      <c r="D84" s="205">
        <v>43839</v>
      </c>
      <c r="E84" s="203" t="s">
        <v>1228</v>
      </c>
      <c r="F84" s="204" t="s">
        <v>1249</v>
      </c>
      <c r="G84" s="206">
        <v>2790000</v>
      </c>
      <c r="H84" s="203">
        <v>9.98</v>
      </c>
      <c r="I84" s="203" t="s">
        <v>257</v>
      </c>
      <c r="J84" s="203" t="s">
        <v>291</v>
      </c>
      <c r="K84" s="203" t="s">
        <v>259</v>
      </c>
      <c r="L84" s="203" t="s">
        <v>260</v>
      </c>
    </row>
    <row r="85" spans="1:12">
      <c r="A85" s="203">
        <v>84</v>
      </c>
      <c r="B85" s="204" t="s">
        <v>289</v>
      </c>
      <c r="C85" s="204" t="s">
        <v>381</v>
      </c>
      <c r="D85" s="205">
        <v>43246</v>
      </c>
      <c r="E85" s="203" t="s">
        <v>1228</v>
      </c>
      <c r="F85" s="204" t="s">
        <v>1250</v>
      </c>
      <c r="G85" s="206">
        <v>1690000</v>
      </c>
      <c r="H85" s="203">
        <v>7.99</v>
      </c>
      <c r="I85" s="203" t="s">
        <v>257</v>
      </c>
      <c r="J85" s="203" t="s">
        <v>271</v>
      </c>
      <c r="K85" s="203" t="s">
        <v>264</v>
      </c>
      <c r="L85" s="203" t="s">
        <v>272</v>
      </c>
    </row>
    <row r="86" spans="1:12">
      <c r="A86" s="203">
        <v>85</v>
      </c>
      <c r="B86" s="204" t="s">
        <v>295</v>
      </c>
      <c r="C86" s="204" t="s">
        <v>382</v>
      </c>
      <c r="D86" s="205">
        <v>43477</v>
      </c>
      <c r="E86" s="203" t="s">
        <v>1228</v>
      </c>
      <c r="F86" s="204" t="s">
        <v>1250</v>
      </c>
      <c r="G86" s="206">
        <v>2630000</v>
      </c>
      <c r="H86" s="203">
        <v>8.59</v>
      </c>
      <c r="I86" s="203" t="s">
        <v>27</v>
      </c>
      <c r="J86" s="203" t="s">
        <v>278</v>
      </c>
      <c r="K86" s="203" t="s">
        <v>264</v>
      </c>
      <c r="L86" s="203" t="s">
        <v>265</v>
      </c>
    </row>
    <row r="87" spans="1:12">
      <c r="A87" s="203">
        <v>86</v>
      </c>
      <c r="B87" s="204" t="s">
        <v>295</v>
      </c>
      <c r="C87" s="204" t="s">
        <v>383</v>
      </c>
      <c r="D87" s="205">
        <v>43495</v>
      </c>
      <c r="E87" s="203" t="s">
        <v>1228</v>
      </c>
      <c r="F87" s="204" t="s">
        <v>1260</v>
      </c>
      <c r="G87" s="206">
        <v>2990000</v>
      </c>
      <c r="H87" s="203">
        <v>10.61</v>
      </c>
      <c r="I87" s="203" t="s">
        <v>27</v>
      </c>
      <c r="J87" s="203" t="s">
        <v>258</v>
      </c>
      <c r="K87" s="203" t="s">
        <v>259</v>
      </c>
      <c r="L87" s="203" t="s">
        <v>260</v>
      </c>
    </row>
    <row r="88" spans="1:12">
      <c r="A88" s="203">
        <v>87</v>
      </c>
      <c r="B88" s="204" t="s">
        <v>298</v>
      </c>
      <c r="C88" s="204" t="s">
        <v>384</v>
      </c>
      <c r="D88" s="205">
        <v>43531</v>
      </c>
      <c r="E88" s="203" t="s">
        <v>1228</v>
      </c>
      <c r="F88" s="204" t="s">
        <v>1251</v>
      </c>
      <c r="G88" s="206">
        <v>3220000</v>
      </c>
      <c r="H88" s="203">
        <v>6.56</v>
      </c>
      <c r="I88" s="203" t="s">
        <v>27</v>
      </c>
      <c r="J88" s="203" t="s">
        <v>328</v>
      </c>
      <c r="K88" s="203" t="s">
        <v>259</v>
      </c>
      <c r="L88" s="203" t="s">
        <v>269</v>
      </c>
    </row>
    <row r="89" spans="1:12">
      <c r="A89" s="203">
        <v>88</v>
      </c>
      <c r="B89" s="204" t="s">
        <v>266</v>
      </c>
      <c r="C89" s="204" t="s">
        <v>385</v>
      </c>
      <c r="D89" s="205">
        <v>43614</v>
      </c>
      <c r="E89" s="203" t="s">
        <v>1229</v>
      </c>
      <c r="F89" s="204" t="s">
        <v>1250</v>
      </c>
      <c r="G89" s="206">
        <v>4200000</v>
      </c>
      <c r="H89" s="203">
        <v>10.65</v>
      </c>
      <c r="I89" s="203" t="s">
        <v>27</v>
      </c>
      <c r="J89" s="203" t="s">
        <v>284</v>
      </c>
      <c r="K89" s="203" t="s">
        <v>264</v>
      </c>
      <c r="L89" s="203" t="s">
        <v>285</v>
      </c>
    </row>
    <row r="90" spans="1:12">
      <c r="A90" s="203">
        <v>89</v>
      </c>
      <c r="B90" s="204" t="s">
        <v>289</v>
      </c>
      <c r="C90" s="204" t="s">
        <v>386</v>
      </c>
      <c r="D90" s="205">
        <v>43754</v>
      </c>
      <c r="E90" s="203" t="s">
        <v>1228</v>
      </c>
      <c r="F90" s="204" t="s">
        <v>1250</v>
      </c>
      <c r="G90" s="206">
        <v>4120000</v>
      </c>
      <c r="H90" s="203">
        <v>5.35</v>
      </c>
      <c r="I90" s="203" t="s">
        <v>257</v>
      </c>
      <c r="J90" s="203" t="s">
        <v>310</v>
      </c>
      <c r="K90" s="203" t="s">
        <v>264</v>
      </c>
      <c r="L90" s="203" t="s">
        <v>272</v>
      </c>
    </row>
    <row r="91" spans="1:12">
      <c r="A91" s="203">
        <v>90</v>
      </c>
      <c r="B91" s="204" t="s">
        <v>282</v>
      </c>
      <c r="C91" s="204" t="s">
        <v>387</v>
      </c>
      <c r="D91" s="205">
        <v>43175</v>
      </c>
      <c r="E91" s="203" t="s">
        <v>1228</v>
      </c>
      <c r="F91" s="204" t="s">
        <v>1253</v>
      </c>
      <c r="G91" s="206">
        <v>4020000</v>
      </c>
      <c r="H91" s="203">
        <v>10.93</v>
      </c>
      <c r="I91" s="203" t="s">
        <v>257</v>
      </c>
      <c r="J91" s="203" t="s">
        <v>278</v>
      </c>
      <c r="K91" s="203" t="s">
        <v>264</v>
      </c>
      <c r="L91" s="203" t="s">
        <v>265</v>
      </c>
    </row>
    <row r="92" spans="1:12">
      <c r="A92" s="203">
        <v>91</v>
      </c>
      <c r="B92" s="204" t="s">
        <v>273</v>
      </c>
      <c r="C92" s="204" t="s">
        <v>388</v>
      </c>
      <c r="D92" s="205">
        <v>43654</v>
      </c>
      <c r="E92" s="203" t="s">
        <v>1228</v>
      </c>
      <c r="F92" s="204" t="s">
        <v>1252</v>
      </c>
      <c r="G92" s="206">
        <v>4050000</v>
      </c>
      <c r="H92" s="203">
        <v>5.09</v>
      </c>
      <c r="I92" s="203" t="s">
        <v>27</v>
      </c>
      <c r="J92" s="203" t="s">
        <v>268</v>
      </c>
      <c r="K92" s="203" t="s">
        <v>259</v>
      </c>
      <c r="L92" s="203" t="s">
        <v>269</v>
      </c>
    </row>
    <row r="93" spans="1:12">
      <c r="A93" s="203">
        <v>92</v>
      </c>
      <c r="B93" s="204" t="s">
        <v>273</v>
      </c>
      <c r="C93" s="204" t="s">
        <v>389</v>
      </c>
      <c r="D93" s="205">
        <v>43555</v>
      </c>
      <c r="E93" s="203" t="s">
        <v>1229</v>
      </c>
      <c r="F93" s="204" t="s">
        <v>1250</v>
      </c>
      <c r="G93" s="206">
        <v>3530000</v>
      </c>
      <c r="H93" s="203">
        <v>4.7300000000000004</v>
      </c>
      <c r="I93" s="203" t="s">
        <v>27</v>
      </c>
      <c r="J93" s="203" t="s">
        <v>258</v>
      </c>
      <c r="K93" s="203" t="s">
        <v>259</v>
      </c>
      <c r="L93" s="203" t="s">
        <v>260</v>
      </c>
    </row>
    <row r="94" spans="1:12">
      <c r="A94" s="203">
        <v>93</v>
      </c>
      <c r="B94" s="204" t="s">
        <v>282</v>
      </c>
      <c r="C94" s="204" t="s">
        <v>390</v>
      </c>
      <c r="D94" s="205">
        <v>43664</v>
      </c>
      <c r="E94" s="203" t="s">
        <v>1229</v>
      </c>
      <c r="F94" s="204" t="s">
        <v>1250</v>
      </c>
      <c r="G94" s="206">
        <v>1870000</v>
      </c>
      <c r="H94" s="203">
        <v>7.6</v>
      </c>
      <c r="I94" s="203" t="s">
        <v>262</v>
      </c>
      <c r="J94" s="203" t="s">
        <v>306</v>
      </c>
      <c r="K94" s="203" t="s">
        <v>259</v>
      </c>
      <c r="L94" s="203" t="s">
        <v>269</v>
      </c>
    </row>
    <row r="95" spans="1:12">
      <c r="A95" s="203">
        <v>94</v>
      </c>
      <c r="B95" s="204" t="s">
        <v>313</v>
      </c>
      <c r="C95" s="204" t="s">
        <v>391</v>
      </c>
      <c r="D95" s="205">
        <v>43996</v>
      </c>
      <c r="E95" s="203" t="s">
        <v>1228</v>
      </c>
      <c r="F95" s="204" t="s">
        <v>1252</v>
      </c>
      <c r="G95" s="206">
        <v>4900000</v>
      </c>
      <c r="H95" s="203">
        <v>10.78</v>
      </c>
      <c r="I95" s="203" t="s">
        <v>27</v>
      </c>
      <c r="J95" s="203" t="s">
        <v>310</v>
      </c>
      <c r="K95" s="203" t="s">
        <v>264</v>
      </c>
      <c r="L95" s="203" t="s">
        <v>272</v>
      </c>
    </row>
    <row r="96" spans="1:12">
      <c r="A96" s="203">
        <v>95</v>
      </c>
      <c r="B96" s="204" t="s">
        <v>255</v>
      </c>
      <c r="C96" s="204" t="s">
        <v>392</v>
      </c>
      <c r="D96" s="205">
        <v>43885</v>
      </c>
      <c r="E96" s="203" t="s">
        <v>1228</v>
      </c>
      <c r="F96" s="204" t="s">
        <v>1260</v>
      </c>
      <c r="G96" s="206">
        <v>2470000</v>
      </c>
      <c r="H96" s="203">
        <v>9.39</v>
      </c>
      <c r="I96" s="203" t="s">
        <v>257</v>
      </c>
      <c r="J96" s="203" t="s">
        <v>321</v>
      </c>
      <c r="K96" s="203" t="s">
        <v>281</v>
      </c>
      <c r="L96" s="203" t="s">
        <v>281</v>
      </c>
    </row>
    <row r="97" spans="1:12">
      <c r="A97" s="203">
        <v>96</v>
      </c>
      <c r="B97" s="204" t="s">
        <v>286</v>
      </c>
      <c r="C97" s="204" t="s">
        <v>393</v>
      </c>
      <c r="D97" s="205">
        <v>44100</v>
      </c>
      <c r="E97" s="203" t="s">
        <v>1229</v>
      </c>
      <c r="F97" s="204" t="s">
        <v>1252</v>
      </c>
      <c r="G97" s="206">
        <v>2970000</v>
      </c>
      <c r="H97" s="203">
        <v>4.68</v>
      </c>
      <c r="I97" s="203" t="s">
        <v>262</v>
      </c>
      <c r="J97" s="203" t="s">
        <v>300</v>
      </c>
      <c r="K97" s="203" t="s">
        <v>264</v>
      </c>
      <c r="L97" s="203" t="s">
        <v>265</v>
      </c>
    </row>
    <row r="98" spans="1:12">
      <c r="A98" s="203">
        <v>97</v>
      </c>
      <c r="B98" s="204" t="s">
        <v>286</v>
      </c>
      <c r="C98" s="204" t="s">
        <v>394</v>
      </c>
      <c r="D98" s="205">
        <v>44026</v>
      </c>
      <c r="E98" s="203" t="s">
        <v>1228</v>
      </c>
      <c r="F98" s="204" t="s">
        <v>1250</v>
      </c>
      <c r="G98" s="206">
        <v>3980000</v>
      </c>
      <c r="H98" s="203">
        <v>10.4</v>
      </c>
      <c r="I98" s="203" t="s">
        <v>257</v>
      </c>
      <c r="J98" s="203" t="s">
        <v>328</v>
      </c>
      <c r="K98" s="203" t="s">
        <v>259</v>
      </c>
      <c r="L98" s="203" t="s">
        <v>269</v>
      </c>
    </row>
    <row r="99" spans="1:12">
      <c r="A99" s="203">
        <v>98</v>
      </c>
      <c r="B99" s="204" t="s">
        <v>286</v>
      </c>
      <c r="C99" s="204" t="s">
        <v>395</v>
      </c>
      <c r="D99" s="205">
        <v>43847</v>
      </c>
      <c r="E99" s="203" t="s">
        <v>1228</v>
      </c>
      <c r="F99" s="204" t="s">
        <v>1250</v>
      </c>
      <c r="G99" s="206">
        <v>4420000</v>
      </c>
      <c r="H99" s="203">
        <v>7.43</v>
      </c>
      <c r="I99" s="203" t="s">
        <v>262</v>
      </c>
      <c r="J99" s="203" t="s">
        <v>258</v>
      </c>
      <c r="K99" s="203" t="s">
        <v>259</v>
      </c>
      <c r="L99" s="203" t="s">
        <v>260</v>
      </c>
    </row>
    <row r="100" spans="1:12">
      <c r="A100" s="203">
        <v>99</v>
      </c>
      <c r="B100" s="204" t="s">
        <v>286</v>
      </c>
      <c r="C100" s="204" t="s">
        <v>396</v>
      </c>
      <c r="D100" s="205">
        <v>43592</v>
      </c>
      <c r="E100" s="203" t="s">
        <v>1228</v>
      </c>
      <c r="F100" s="204" t="s">
        <v>1249</v>
      </c>
      <c r="G100" s="206">
        <v>2850000</v>
      </c>
      <c r="H100" s="203">
        <v>5.8</v>
      </c>
      <c r="I100" s="203" t="s">
        <v>262</v>
      </c>
      <c r="J100" s="203" t="s">
        <v>302</v>
      </c>
      <c r="K100" s="203" t="s">
        <v>264</v>
      </c>
      <c r="L100" s="203" t="s">
        <v>285</v>
      </c>
    </row>
    <row r="101" spans="1:12">
      <c r="A101" s="203">
        <v>100</v>
      </c>
      <c r="B101" s="204" t="s">
        <v>289</v>
      </c>
      <c r="C101" s="204" t="s">
        <v>397</v>
      </c>
      <c r="D101" s="205">
        <v>43600</v>
      </c>
      <c r="E101" s="203" t="s">
        <v>1229</v>
      </c>
      <c r="F101" s="204" t="s">
        <v>1249</v>
      </c>
      <c r="G101" s="206">
        <v>4490000</v>
      </c>
      <c r="H101" s="203">
        <v>5.39</v>
      </c>
      <c r="I101" s="203" t="s">
        <v>27</v>
      </c>
      <c r="J101" s="203" t="s">
        <v>258</v>
      </c>
      <c r="K101" s="203" t="s">
        <v>259</v>
      </c>
      <c r="L101" s="203" t="s">
        <v>260</v>
      </c>
    </row>
    <row r="102" spans="1:12">
      <c r="A102" s="203">
        <v>101</v>
      </c>
      <c r="B102" s="204" t="s">
        <v>266</v>
      </c>
      <c r="C102" s="204" t="s">
        <v>398</v>
      </c>
      <c r="D102" s="205">
        <v>43712</v>
      </c>
      <c r="E102" s="203" t="s">
        <v>1228</v>
      </c>
      <c r="F102" s="204" t="s">
        <v>1250</v>
      </c>
      <c r="G102" s="206">
        <v>4240000</v>
      </c>
      <c r="H102" s="203">
        <v>8.6999999999999993</v>
      </c>
      <c r="I102" s="203" t="s">
        <v>257</v>
      </c>
      <c r="J102" s="203" t="s">
        <v>348</v>
      </c>
      <c r="K102" s="203" t="s">
        <v>264</v>
      </c>
      <c r="L102" s="203" t="s">
        <v>285</v>
      </c>
    </row>
    <row r="103" spans="1:12">
      <c r="A103" s="203">
        <v>102</v>
      </c>
      <c r="B103" s="204" t="s">
        <v>282</v>
      </c>
      <c r="C103" s="204" t="s">
        <v>399</v>
      </c>
      <c r="D103" s="205">
        <v>43195</v>
      </c>
      <c r="E103" s="203" t="s">
        <v>1228</v>
      </c>
      <c r="F103" s="204" t="s">
        <v>1252</v>
      </c>
      <c r="G103" s="206">
        <v>1550000</v>
      </c>
      <c r="H103" s="203">
        <v>9.81</v>
      </c>
      <c r="I103" s="203" t="s">
        <v>257</v>
      </c>
      <c r="J103" s="203" t="s">
        <v>331</v>
      </c>
      <c r="K103" s="203" t="s">
        <v>259</v>
      </c>
      <c r="L103" s="203" t="s">
        <v>276</v>
      </c>
    </row>
    <row r="104" spans="1:12">
      <c r="A104" s="203">
        <v>103</v>
      </c>
      <c r="B104" s="204" t="s">
        <v>286</v>
      </c>
      <c r="C104" s="204" t="s">
        <v>400</v>
      </c>
      <c r="D104" s="205">
        <v>43523</v>
      </c>
      <c r="E104" s="203" t="s">
        <v>1229</v>
      </c>
      <c r="F104" s="204" t="s">
        <v>1250</v>
      </c>
      <c r="G104" s="206">
        <v>3870000</v>
      </c>
      <c r="H104" s="203">
        <v>8.75</v>
      </c>
      <c r="I104" s="203" t="s">
        <v>27</v>
      </c>
      <c r="J104" s="203" t="s">
        <v>280</v>
      </c>
      <c r="K104" s="203" t="s">
        <v>281</v>
      </c>
      <c r="L104" s="203" t="s">
        <v>281</v>
      </c>
    </row>
    <row r="105" spans="1:12">
      <c r="A105" s="203">
        <v>104</v>
      </c>
      <c r="B105" s="204" t="s">
        <v>308</v>
      </c>
      <c r="C105" s="204" t="s">
        <v>401</v>
      </c>
      <c r="D105" s="205">
        <v>43534</v>
      </c>
      <c r="E105" s="203" t="s">
        <v>1228</v>
      </c>
      <c r="F105" s="204" t="s">
        <v>1250</v>
      </c>
      <c r="G105" s="206">
        <v>4600000</v>
      </c>
      <c r="H105" s="203">
        <v>9.33</v>
      </c>
      <c r="I105" s="203" t="s">
        <v>27</v>
      </c>
      <c r="J105" s="203" t="s">
        <v>297</v>
      </c>
      <c r="K105" s="203" t="s">
        <v>264</v>
      </c>
      <c r="L105" s="203" t="s">
        <v>272</v>
      </c>
    </row>
    <row r="106" spans="1:12">
      <c r="A106" s="203">
        <v>105</v>
      </c>
      <c r="B106" s="204" t="s">
        <v>295</v>
      </c>
      <c r="C106" s="204" t="s">
        <v>402</v>
      </c>
      <c r="D106" s="205">
        <v>43880</v>
      </c>
      <c r="E106" s="203" t="s">
        <v>1228</v>
      </c>
      <c r="F106" s="204" t="s">
        <v>1250</v>
      </c>
      <c r="G106" s="206">
        <v>1840000</v>
      </c>
      <c r="H106" s="203">
        <v>5.46</v>
      </c>
      <c r="I106" s="203" t="s">
        <v>262</v>
      </c>
      <c r="J106" s="203" t="s">
        <v>280</v>
      </c>
      <c r="K106" s="203" t="s">
        <v>281</v>
      </c>
      <c r="L106" s="203" t="s">
        <v>281</v>
      </c>
    </row>
    <row r="107" spans="1:12">
      <c r="A107" s="203">
        <v>106</v>
      </c>
      <c r="B107" s="204" t="s">
        <v>303</v>
      </c>
      <c r="C107" s="204" t="s">
        <v>403</v>
      </c>
      <c r="D107" s="205">
        <v>43586</v>
      </c>
      <c r="E107" s="203" t="s">
        <v>1228</v>
      </c>
      <c r="F107" s="204" t="s">
        <v>1250</v>
      </c>
      <c r="G107" s="206">
        <v>4100000</v>
      </c>
      <c r="H107" s="203">
        <v>6.28</v>
      </c>
      <c r="I107" s="203" t="s">
        <v>257</v>
      </c>
      <c r="J107" s="203" t="s">
        <v>306</v>
      </c>
      <c r="K107" s="203" t="s">
        <v>259</v>
      </c>
      <c r="L107" s="203" t="s">
        <v>269</v>
      </c>
    </row>
    <row r="108" spans="1:12">
      <c r="A108" s="203">
        <v>107</v>
      </c>
      <c r="B108" s="204" t="s">
        <v>273</v>
      </c>
      <c r="C108" s="204" t="s">
        <v>404</v>
      </c>
      <c r="D108" s="205">
        <v>43853</v>
      </c>
      <c r="E108" s="203" t="s">
        <v>1229</v>
      </c>
      <c r="F108" s="204" t="s">
        <v>1251</v>
      </c>
      <c r="G108" s="206">
        <v>1960000</v>
      </c>
      <c r="H108" s="203">
        <v>10.56</v>
      </c>
      <c r="I108" s="203" t="s">
        <v>262</v>
      </c>
      <c r="J108" s="203" t="s">
        <v>310</v>
      </c>
      <c r="K108" s="203" t="s">
        <v>264</v>
      </c>
      <c r="L108" s="203" t="s">
        <v>272</v>
      </c>
    </row>
    <row r="109" spans="1:12">
      <c r="A109" s="203">
        <v>108</v>
      </c>
      <c r="B109" s="204" t="s">
        <v>313</v>
      </c>
      <c r="C109" s="204" t="s">
        <v>405</v>
      </c>
      <c r="D109" s="205">
        <v>44041</v>
      </c>
      <c r="E109" s="203" t="s">
        <v>1228</v>
      </c>
      <c r="F109" s="204" t="s">
        <v>1249</v>
      </c>
      <c r="G109" s="206">
        <v>4670000</v>
      </c>
      <c r="H109" s="203">
        <v>4.9000000000000004</v>
      </c>
      <c r="I109" s="203" t="s">
        <v>257</v>
      </c>
      <c r="J109" s="203" t="s">
        <v>328</v>
      </c>
      <c r="K109" s="203" t="s">
        <v>259</v>
      </c>
      <c r="L109" s="203" t="s">
        <v>269</v>
      </c>
    </row>
    <row r="110" spans="1:12">
      <c r="A110" s="203">
        <v>109</v>
      </c>
      <c r="B110" s="204" t="s">
        <v>255</v>
      </c>
      <c r="C110" s="204" t="s">
        <v>406</v>
      </c>
      <c r="D110" s="205">
        <v>43973</v>
      </c>
      <c r="E110" s="203" t="s">
        <v>1228</v>
      </c>
      <c r="F110" s="204" t="s">
        <v>1251</v>
      </c>
      <c r="G110" s="206">
        <v>3290000</v>
      </c>
      <c r="H110" s="203">
        <v>7.56</v>
      </c>
      <c r="I110" s="203" t="s">
        <v>257</v>
      </c>
      <c r="J110" s="203" t="s">
        <v>297</v>
      </c>
      <c r="K110" s="203" t="s">
        <v>264</v>
      </c>
      <c r="L110" s="203" t="s">
        <v>272</v>
      </c>
    </row>
    <row r="111" spans="1:12">
      <c r="A111" s="203">
        <v>110</v>
      </c>
      <c r="B111" s="204" t="s">
        <v>308</v>
      </c>
      <c r="C111" s="204" t="s">
        <v>407</v>
      </c>
      <c r="D111" s="205">
        <v>43923</v>
      </c>
      <c r="E111" s="203" t="s">
        <v>1228</v>
      </c>
      <c r="F111" s="204" t="s">
        <v>1251</v>
      </c>
      <c r="G111" s="206">
        <v>3510000</v>
      </c>
      <c r="H111" s="203">
        <v>4.09</v>
      </c>
      <c r="I111" s="203" t="s">
        <v>262</v>
      </c>
      <c r="J111" s="203" t="s">
        <v>268</v>
      </c>
      <c r="K111" s="203" t="s">
        <v>259</v>
      </c>
      <c r="L111" s="203" t="s">
        <v>269</v>
      </c>
    </row>
    <row r="112" spans="1:12">
      <c r="A112" s="203">
        <v>111</v>
      </c>
      <c r="B112" s="204" t="s">
        <v>313</v>
      </c>
      <c r="C112" s="204" t="s">
        <v>408</v>
      </c>
      <c r="D112" s="205">
        <v>43673</v>
      </c>
      <c r="E112" s="203" t="s">
        <v>1229</v>
      </c>
      <c r="F112" s="204" t="s">
        <v>1249</v>
      </c>
      <c r="G112" s="206">
        <v>2670000</v>
      </c>
      <c r="H112" s="203">
        <v>10.07</v>
      </c>
      <c r="I112" s="203" t="s">
        <v>27</v>
      </c>
      <c r="J112" s="203" t="s">
        <v>331</v>
      </c>
      <c r="K112" s="203" t="s">
        <v>259</v>
      </c>
      <c r="L112" s="203" t="s">
        <v>276</v>
      </c>
    </row>
    <row r="113" spans="1:12">
      <c r="A113" s="203">
        <v>112</v>
      </c>
      <c r="B113" s="204" t="s">
        <v>308</v>
      </c>
      <c r="C113" s="204" t="s">
        <v>409</v>
      </c>
      <c r="D113" s="205">
        <v>43984</v>
      </c>
      <c r="E113" s="203" t="s">
        <v>1228</v>
      </c>
      <c r="F113" s="204" t="s">
        <v>1249</v>
      </c>
      <c r="G113" s="206">
        <v>3410000</v>
      </c>
      <c r="H113" s="203">
        <v>10.42</v>
      </c>
      <c r="I113" s="203" t="s">
        <v>27</v>
      </c>
      <c r="J113" s="203" t="s">
        <v>300</v>
      </c>
      <c r="K113" s="203" t="s">
        <v>264</v>
      </c>
      <c r="L113" s="203" t="s">
        <v>265</v>
      </c>
    </row>
    <row r="114" spans="1:12">
      <c r="A114" s="203">
        <v>113</v>
      </c>
      <c r="B114" s="204" t="s">
        <v>266</v>
      </c>
      <c r="C114" s="204" t="s">
        <v>410</v>
      </c>
      <c r="D114" s="205">
        <v>43926</v>
      </c>
      <c r="E114" s="203" t="s">
        <v>1228</v>
      </c>
      <c r="F114" s="204" t="s">
        <v>1252</v>
      </c>
      <c r="G114" s="206">
        <v>1760000</v>
      </c>
      <c r="H114" s="203">
        <v>9.35</v>
      </c>
      <c r="I114" s="203" t="s">
        <v>262</v>
      </c>
      <c r="J114" s="203" t="s">
        <v>300</v>
      </c>
      <c r="K114" s="203" t="s">
        <v>264</v>
      </c>
      <c r="L114" s="203" t="s">
        <v>265</v>
      </c>
    </row>
    <row r="115" spans="1:12">
      <c r="A115" s="203">
        <v>114</v>
      </c>
      <c r="B115" s="204" t="s">
        <v>308</v>
      </c>
      <c r="C115" s="204" t="s">
        <v>411</v>
      </c>
      <c r="D115" s="205">
        <v>43383</v>
      </c>
      <c r="E115" s="203" t="s">
        <v>1228</v>
      </c>
      <c r="F115" s="204" t="s">
        <v>1251</v>
      </c>
      <c r="G115" s="206">
        <v>4230000</v>
      </c>
      <c r="H115" s="203">
        <v>7.68</v>
      </c>
      <c r="I115" s="203" t="s">
        <v>27</v>
      </c>
      <c r="J115" s="203" t="s">
        <v>328</v>
      </c>
      <c r="K115" s="203" t="s">
        <v>259</v>
      </c>
      <c r="L115" s="203" t="s">
        <v>269</v>
      </c>
    </row>
    <row r="116" spans="1:12">
      <c r="A116" s="203">
        <v>115</v>
      </c>
      <c r="B116" s="204" t="s">
        <v>295</v>
      </c>
      <c r="C116" s="204" t="s">
        <v>412</v>
      </c>
      <c r="D116" s="205">
        <v>43938</v>
      </c>
      <c r="E116" s="203" t="s">
        <v>1228</v>
      </c>
      <c r="F116" s="204" t="s">
        <v>1252</v>
      </c>
      <c r="G116" s="206">
        <v>2690000</v>
      </c>
      <c r="H116" s="203">
        <v>5.32</v>
      </c>
      <c r="I116" s="203" t="s">
        <v>262</v>
      </c>
      <c r="J116" s="203" t="s">
        <v>302</v>
      </c>
      <c r="K116" s="203" t="s">
        <v>264</v>
      </c>
      <c r="L116" s="203" t="s">
        <v>285</v>
      </c>
    </row>
    <row r="117" spans="1:12">
      <c r="A117" s="203">
        <v>116</v>
      </c>
      <c r="B117" s="204" t="s">
        <v>313</v>
      </c>
      <c r="C117" s="204" t="s">
        <v>413</v>
      </c>
      <c r="D117" s="205">
        <v>43133</v>
      </c>
      <c r="E117" s="203" t="s">
        <v>1229</v>
      </c>
      <c r="F117" s="204" t="s">
        <v>1251</v>
      </c>
      <c r="G117" s="206">
        <v>3240000</v>
      </c>
      <c r="H117" s="203">
        <v>4.9000000000000004</v>
      </c>
      <c r="I117" s="203" t="s">
        <v>27</v>
      </c>
      <c r="J117" s="203" t="s">
        <v>280</v>
      </c>
      <c r="K117" s="203" t="s">
        <v>281</v>
      </c>
      <c r="L117" s="203" t="s">
        <v>281</v>
      </c>
    </row>
    <row r="118" spans="1:12">
      <c r="A118" s="203">
        <v>117</v>
      </c>
      <c r="B118" s="204" t="s">
        <v>313</v>
      </c>
      <c r="C118" s="204" t="s">
        <v>414</v>
      </c>
      <c r="D118" s="205">
        <v>43623</v>
      </c>
      <c r="E118" s="203" t="s">
        <v>1228</v>
      </c>
      <c r="F118" s="204" t="s">
        <v>1249</v>
      </c>
      <c r="G118" s="206">
        <v>4340000</v>
      </c>
      <c r="H118" s="203">
        <v>10.74</v>
      </c>
      <c r="I118" s="203" t="s">
        <v>257</v>
      </c>
      <c r="J118" s="203" t="s">
        <v>278</v>
      </c>
      <c r="K118" s="203" t="s">
        <v>264</v>
      </c>
      <c r="L118" s="203" t="s">
        <v>265</v>
      </c>
    </row>
    <row r="119" spans="1:12">
      <c r="A119" s="203">
        <v>118</v>
      </c>
      <c r="B119" s="204" t="s">
        <v>298</v>
      </c>
      <c r="C119" s="204" t="s">
        <v>415</v>
      </c>
      <c r="D119" s="205">
        <v>43756</v>
      </c>
      <c r="E119" s="203" t="s">
        <v>1228</v>
      </c>
      <c r="F119" s="204" t="s">
        <v>1251</v>
      </c>
      <c r="G119" s="206">
        <v>2670000</v>
      </c>
      <c r="H119" s="203">
        <v>7.08</v>
      </c>
      <c r="I119" s="203" t="s">
        <v>27</v>
      </c>
      <c r="J119" s="203" t="s">
        <v>300</v>
      </c>
      <c r="K119" s="203" t="s">
        <v>264</v>
      </c>
      <c r="L119" s="203" t="s">
        <v>265</v>
      </c>
    </row>
    <row r="120" spans="1:12">
      <c r="A120" s="203">
        <v>119</v>
      </c>
      <c r="B120" s="204" t="s">
        <v>308</v>
      </c>
      <c r="C120" s="204" t="s">
        <v>416</v>
      </c>
      <c r="D120" s="205">
        <v>44034</v>
      </c>
      <c r="E120" s="203" t="s">
        <v>1228</v>
      </c>
      <c r="F120" s="204" t="s">
        <v>1251</v>
      </c>
      <c r="G120" s="206">
        <v>3780000</v>
      </c>
      <c r="H120" s="203">
        <v>6.69</v>
      </c>
      <c r="I120" s="203" t="s">
        <v>27</v>
      </c>
      <c r="J120" s="203" t="s">
        <v>348</v>
      </c>
      <c r="K120" s="203" t="s">
        <v>264</v>
      </c>
      <c r="L120" s="203" t="s">
        <v>285</v>
      </c>
    </row>
    <row r="121" spans="1:12">
      <c r="A121" s="203">
        <v>120</v>
      </c>
      <c r="B121" s="204" t="s">
        <v>266</v>
      </c>
      <c r="C121" s="204" t="s">
        <v>417</v>
      </c>
      <c r="D121" s="205">
        <v>43204</v>
      </c>
      <c r="E121" s="203" t="s">
        <v>1228</v>
      </c>
      <c r="F121" s="204" t="s">
        <v>1249</v>
      </c>
      <c r="G121" s="206">
        <v>3420000</v>
      </c>
      <c r="H121" s="203">
        <v>5.21</v>
      </c>
      <c r="I121" s="203" t="s">
        <v>262</v>
      </c>
      <c r="J121" s="203" t="s">
        <v>297</v>
      </c>
      <c r="K121" s="203" t="s">
        <v>264</v>
      </c>
      <c r="L121" s="203" t="s">
        <v>272</v>
      </c>
    </row>
    <row r="122" spans="1:12">
      <c r="A122" s="203">
        <v>121</v>
      </c>
      <c r="B122" s="204" t="s">
        <v>298</v>
      </c>
      <c r="C122" s="204" t="s">
        <v>418</v>
      </c>
      <c r="D122" s="205">
        <v>44031</v>
      </c>
      <c r="E122" s="203" t="s">
        <v>1228</v>
      </c>
      <c r="F122" s="204" t="s">
        <v>1253</v>
      </c>
      <c r="G122" s="206">
        <v>4600000</v>
      </c>
      <c r="H122" s="203">
        <v>6.23</v>
      </c>
      <c r="I122" s="203" t="s">
        <v>257</v>
      </c>
      <c r="J122" s="203" t="s">
        <v>275</v>
      </c>
      <c r="K122" s="203" t="s">
        <v>259</v>
      </c>
      <c r="L122" s="203" t="s">
        <v>276</v>
      </c>
    </row>
    <row r="123" spans="1:12">
      <c r="A123" s="203">
        <v>122</v>
      </c>
      <c r="B123" s="204" t="s">
        <v>286</v>
      </c>
      <c r="C123" s="204" t="s">
        <v>419</v>
      </c>
      <c r="D123" s="205">
        <v>43592</v>
      </c>
      <c r="E123" s="203" t="s">
        <v>1228</v>
      </c>
      <c r="F123" s="204" t="s">
        <v>1249</v>
      </c>
      <c r="G123" s="206">
        <v>3250000</v>
      </c>
      <c r="H123" s="203">
        <v>4.25</v>
      </c>
      <c r="I123" s="203" t="s">
        <v>262</v>
      </c>
      <c r="J123" s="203" t="s">
        <v>278</v>
      </c>
      <c r="K123" s="203" t="s">
        <v>264</v>
      </c>
      <c r="L123" s="203" t="s">
        <v>265</v>
      </c>
    </row>
    <row r="124" spans="1:12">
      <c r="A124" s="203">
        <v>123</v>
      </c>
      <c r="B124" s="204" t="s">
        <v>273</v>
      </c>
      <c r="C124" s="204" t="s">
        <v>420</v>
      </c>
      <c r="D124" s="205">
        <v>43370</v>
      </c>
      <c r="E124" s="203" t="s">
        <v>1228</v>
      </c>
      <c r="F124" s="204" t="s">
        <v>1249</v>
      </c>
      <c r="G124" s="206">
        <v>3340000</v>
      </c>
      <c r="H124" s="203">
        <v>7.62</v>
      </c>
      <c r="I124" s="203" t="s">
        <v>27</v>
      </c>
      <c r="J124" s="203" t="s">
        <v>328</v>
      </c>
      <c r="K124" s="203" t="s">
        <v>259</v>
      </c>
      <c r="L124" s="203" t="s">
        <v>269</v>
      </c>
    </row>
    <row r="125" spans="1:12">
      <c r="A125" s="203">
        <v>124</v>
      </c>
      <c r="B125" s="204" t="s">
        <v>313</v>
      </c>
      <c r="C125" s="204" t="s">
        <v>421</v>
      </c>
      <c r="D125" s="205">
        <v>43508</v>
      </c>
      <c r="E125" s="203" t="s">
        <v>1229</v>
      </c>
      <c r="F125" s="204" t="s">
        <v>1260</v>
      </c>
      <c r="G125" s="206">
        <v>3050000</v>
      </c>
      <c r="H125" s="203">
        <v>7.41</v>
      </c>
      <c r="I125" s="203" t="s">
        <v>262</v>
      </c>
      <c r="J125" s="203" t="s">
        <v>275</v>
      </c>
      <c r="K125" s="203" t="s">
        <v>259</v>
      </c>
      <c r="L125" s="203" t="s">
        <v>276</v>
      </c>
    </row>
    <row r="126" spans="1:12">
      <c r="A126" s="203">
        <v>125</v>
      </c>
      <c r="B126" s="204" t="s">
        <v>282</v>
      </c>
      <c r="C126" s="204" t="s">
        <v>422</v>
      </c>
      <c r="D126" s="205">
        <v>43965</v>
      </c>
      <c r="E126" s="203" t="s">
        <v>1228</v>
      </c>
      <c r="F126" s="204" t="s">
        <v>1251</v>
      </c>
      <c r="G126" s="206">
        <v>3670000</v>
      </c>
      <c r="H126" s="203">
        <v>8.3000000000000007</v>
      </c>
      <c r="I126" s="203" t="s">
        <v>262</v>
      </c>
      <c r="J126" s="203" t="s">
        <v>297</v>
      </c>
      <c r="K126" s="203" t="s">
        <v>264</v>
      </c>
      <c r="L126" s="203" t="s">
        <v>272</v>
      </c>
    </row>
    <row r="127" spans="1:12">
      <c r="A127" s="203">
        <v>126</v>
      </c>
      <c r="B127" s="204" t="s">
        <v>295</v>
      </c>
      <c r="C127" s="204" t="s">
        <v>423</v>
      </c>
      <c r="D127" s="205">
        <v>43850</v>
      </c>
      <c r="E127" s="203" t="s">
        <v>1228</v>
      </c>
      <c r="F127" s="204" t="s">
        <v>1252</v>
      </c>
      <c r="G127" s="206">
        <v>1740000</v>
      </c>
      <c r="H127" s="203">
        <v>10.48</v>
      </c>
      <c r="I127" s="203" t="s">
        <v>257</v>
      </c>
      <c r="J127" s="203" t="s">
        <v>321</v>
      </c>
      <c r="K127" s="203" t="s">
        <v>281</v>
      </c>
      <c r="L127" s="203" t="s">
        <v>281</v>
      </c>
    </row>
    <row r="128" spans="1:12">
      <c r="A128" s="203">
        <v>127</v>
      </c>
      <c r="B128" s="204" t="s">
        <v>249</v>
      </c>
      <c r="C128" s="204" t="s">
        <v>424</v>
      </c>
      <c r="D128" s="205">
        <v>44116</v>
      </c>
      <c r="E128" s="203" t="s">
        <v>1228</v>
      </c>
      <c r="F128" s="204" t="s">
        <v>1252</v>
      </c>
      <c r="G128" s="206">
        <v>4570000</v>
      </c>
      <c r="H128" s="203">
        <v>8.18</v>
      </c>
      <c r="I128" s="203" t="s">
        <v>257</v>
      </c>
      <c r="J128" s="203" t="s">
        <v>288</v>
      </c>
      <c r="K128" s="203" t="s">
        <v>259</v>
      </c>
      <c r="L128" s="203" t="s">
        <v>276</v>
      </c>
    </row>
    <row r="129" spans="1:12">
      <c r="A129" s="203">
        <v>128</v>
      </c>
      <c r="B129" s="204" t="s">
        <v>313</v>
      </c>
      <c r="C129" s="204" t="s">
        <v>425</v>
      </c>
      <c r="D129" s="205">
        <v>43812</v>
      </c>
      <c r="E129" s="203" t="s">
        <v>1228</v>
      </c>
      <c r="F129" s="204" t="s">
        <v>1250</v>
      </c>
      <c r="G129" s="206">
        <v>3450000</v>
      </c>
      <c r="H129" s="203">
        <v>9.34</v>
      </c>
      <c r="I129" s="203" t="s">
        <v>262</v>
      </c>
      <c r="J129" s="203" t="s">
        <v>268</v>
      </c>
      <c r="K129" s="203" t="s">
        <v>259</v>
      </c>
      <c r="L129" s="203" t="s">
        <v>269</v>
      </c>
    </row>
    <row r="130" spans="1:12">
      <c r="A130" s="203">
        <v>129</v>
      </c>
      <c r="B130" s="204" t="s">
        <v>313</v>
      </c>
      <c r="C130" s="204" t="s">
        <v>426</v>
      </c>
      <c r="D130" s="205">
        <v>44112</v>
      </c>
      <c r="E130" s="203" t="s">
        <v>1228</v>
      </c>
      <c r="F130" s="204" t="s">
        <v>1251</v>
      </c>
      <c r="G130" s="206">
        <v>1420000</v>
      </c>
      <c r="H130" s="203">
        <v>9.65</v>
      </c>
      <c r="I130" s="203" t="s">
        <v>27</v>
      </c>
      <c r="J130" s="203" t="s">
        <v>275</v>
      </c>
      <c r="K130" s="203" t="s">
        <v>259</v>
      </c>
      <c r="L130" s="203" t="s">
        <v>276</v>
      </c>
    </row>
    <row r="131" spans="1:12">
      <c r="A131" s="203">
        <v>130</v>
      </c>
      <c r="B131" s="204" t="s">
        <v>295</v>
      </c>
      <c r="C131" s="204" t="s">
        <v>427</v>
      </c>
      <c r="D131" s="205">
        <v>43196</v>
      </c>
      <c r="E131" s="203" t="s">
        <v>1228</v>
      </c>
      <c r="F131" s="204" t="s">
        <v>1251</v>
      </c>
      <c r="G131" s="206">
        <v>2450000</v>
      </c>
      <c r="H131" s="203">
        <v>4.57</v>
      </c>
      <c r="I131" s="203" t="s">
        <v>262</v>
      </c>
      <c r="J131" s="203" t="s">
        <v>306</v>
      </c>
      <c r="K131" s="203" t="s">
        <v>259</v>
      </c>
      <c r="L131" s="203" t="s">
        <v>269</v>
      </c>
    </row>
    <row r="132" spans="1:12">
      <c r="A132" s="203">
        <v>131</v>
      </c>
      <c r="B132" s="204" t="s">
        <v>313</v>
      </c>
      <c r="C132" s="204" t="s">
        <v>428</v>
      </c>
      <c r="D132" s="205">
        <v>43624</v>
      </c>
      <c r="E132" s="203" t="s">
        <v>1228</v>
      </c>
      <c r="F132" s="204" t="s">
        <v>1249</v>
      </c>
      <c r="G132" s="206">
        <v>2800000</v>
      </c>
      <c r="H132" s="203">
        <v>4.8899999999999997</v>
      </c>
      <c r="I132" s="203" t="s">
        <v>262</v>
      </c>
      <c r="J132" s="203" t="s">
        <v>263</v>
      </c>
      <c r="K132" s="203" t="s">
        <v>264</v>
      </c>
      <c r="L132" s="203" t="s">
        <v>265</v>
      </c>
    </row>
    <row r="133" spans="1:12">
      <c r="A133" s="203">
        <v>132</v>
      </c>
      <c r="B133" s="204" t="s">
        <v>249</v>
      </c>
      <c r="C133" s="204" t="s">
        <v>429</v>
      </c>
      <c r="D133" s="205">
        <v>43858</v>
      </c>
      <c r="E133" s="203" t="s">
        <v>1228</v>
      </c>
      <c r="F133" s="204" t="s">
        <v>1249</v>
      </c>
      <c r="G133" s="206">
        <v>2650000</v>
      </c>
      <c r="H133" s="203">
        <v>4.8499999999999996</v>
      </c>
      <c r="I133" s="203" t="s">
        <v>257</v>
      </c>
      <c r="J133" s="203" t="s">
        <v>321</v>
      </c>
      <c r="K133" s="203" t="s">
        <v>281</v>
      </c>
      <c r="L133" s="203" t="s">
        <v>281</v>
      </c>
    </row>
    <row r="134" spans="1:12">
      <c r="A134" s="203">
        <v>133</v>
      </c>
      <c r="B134" s="204" t="s">
        <v>282</v>
      </c>
      <c r="C134" s="204" t="s">
        <v>430</v>
      </c>
      <c r="D134" s="205">
        <v>43276</v>
      </c>
      <c r="E134" s="203" t="s">
        <v>1228</v>
      </c>
      <c r="F134" s="204" t="s">
        <v>1250</v>
      </c>
      <c r="G134" s="206">
        <v>2700000</v>
      </c>
      <c r="H134" s="203">
        <v>9.92</v>
      </c>
      <c r="I134" s="203" t="s">
        <v>257</v>
      </c>
      <c r="J134" s="203" t="s">
        <v>268</v>
      </c>
      <c r="K134" s="203" t="s">
        <v>259</v>
      </c>
      <c r="L134" s="203" t="s">
        <v>269</v>
      </c>
    </row>
    <row r="135" spans="1:12">
      <c r="A135" s="203">
        <v>134</v>
      </c>
      <c r="B135" s="204" t="s">
        <v>266</v>
      </c>
      <c r="C135" s="204" t="s">
        <v>431</v>
      </c>
      <c r="D135" s="205">
        <v>43715</v>
      </c>
      <c r="E135" s="203" t="s">
        <v>1228</v>
      </c>
      <c r="F135" s="204" t="s">
        <v>1250</v>
      </c>
      <c r="G135" s="206">
        <v>3460000</v>
      </c>
      <c r="H135" s="203">
        <v>7.56</v>
      </c>
      <c r="I135" s="203" t="s">
        <v>257</v>
      </c>
      <c r="J135" s="203" t="s">
        <v>291</v>
      </c>
      <c r="K135" s="203" t="s">
        <v>259</v>
      </c>
      <c r="L135" s="203" t="s">
        <v>260</v>
      </c>
    </row>
    <row r="136" spans="1:12">
      <c r="A136" s="203">
        <v>135</v>
      </c>
      <c r="B136" s="204" t="s">
        <v>292</v>
      </c>
      <c r="C136" s="204" t="s">
        <v>432</v>
      </c>
      <c r="D136" s="205">
        <v>43287</v>
      </c>
      <c r="E136" s="203" t="s">
        <v>1228</v>
      </c>
      <c r="F136" s="204" t="s">
        <v>1260</v>
      </c>
      <c r="G136" s="206">
        <v>4670000</v>
      </c>
      <c r="H136" s="203">
        <v>9.6999999999999993</v>
      </c>
      <c r="I136" s="203" t="s">
        <v>262</v>
      </c>
      <c r="J136" s="203" t="s">
        <v>328</v>
      </c>
      <c r="K136" s="203" t="s">
        <v>259</v>
      </c>
      <c r="L136" s="203" t="s">
        <v>269</v>
      </c>
    </row>
    <row r="137" spans="1:12">
      <c r="A137" s="203">
        <v>136</v>
      </c>
      <c r="B137" s="204" t="s">
        <v>313</v>
      </c>
      <c r="C137" s="204" t="s">
        <v>433</v>
      </c>
      <c r="D137" s="205">
        <v>43295</v>
      </c>
      <c r="E137" s="203" t="s">
        <v>1228</v>
      </c>
      <c r="F137" s="204" t="s">
        <v>1253</v>
      </c>
      <c r="G137" s="206">
        <v>1980000</v>
      </c>
      <c r="H137" s="203">
        <v>7.02</v>
      </c>
      <c r="I137" s="203" t="s">
        <v>262</v>
      </c>
      <c r="J137" s="203" t="s">
        <v>278</v>
      </c>
      <c r="K137" s="203" t="s">
        <v>264</v>
      </c>
      <c r="L137" s="203" t="s">
        <v>265</v>
      </c>
    </row>
    <row r="138" spans="1:12">
      <c r="A138" s="203">
        <v>137</v>
      </c>
      <c r="B138" s="204" t="s">
        <v>273</v>
      </c>
      <c r="C138" s="204" t="s">
        <v>434</v>
      </c>
      <c r="D138" s="205">
        <v>44124</v>
      </c>
      <c r="E138" s="203" t="s">
        <v>1228</v>
      </c>
      <c r="F138" s="204" t="s">
        <v>1250</v>
      </c>
      <c r="G138" s="206">
        <v>3840000</v>
      </c>
      <c r="H138" s="203">
        <v>5.04</v>
      </c>
      <c r="I138" s="203" t="s">
        <v>27</v>
      </c>
      <c r="J138" s="203" t="s">
        <v>291</v>
      </c>
      <c r="K138" s="203" t="s">
        <v>259</v>
      </c>
      <c r="L138" s="203" t="s">
        <v>260</v>
      </c>
    </row>
    <row r="139" spans="1:12">
      <c r="A139" s="203">
        <v>138</v>
      </c>
      <c r="B139" s="204" t="s">
        <v>308</v>
      </c>
      <c r="C139" s="204" t="s">
        <v>435</v>
      </c>
      <c r="D139" s="205">
        <v>43248</v>
      </c>
      <c r="E139" s="203" t="s">
        <v>1228</v>
      </c>
      <c r="F139" s="204" t="s">
        <v>1250</v>
      </c>
      <c r="G139" s="206">
        <v>3090000</v>
      </c>
      <c r="H139" s="203">
        <v>6.96</v>
      </c>
      <c r="I139" s="203" t="s">
        <v>27</v>
      </c>
      <c r="J139" s="203" t="s">
        <v>271</v>
      </c>
      <c r="K139" s="203" t="s">
        <v>264</v>
      </c>
      <c r="L139" s="203" t="s">
        <v>272</v>
      </c>
    </row>
    <row r="140" spans="1:12">
      <c r="A140" s="203">
        <v>139</v>
      </c>
      <c r="B140" s="204" t="s">
        <v>298</v>
      </c>
      <c r="C140" s="204" t="s">
        <v>436</v>
      </c>
      <c r="D140" s="205">
        <v>43213</v>
      </c>
      <c r="E140" s="203" t="s">
        <v>1229</v>
      </c>
      <c r="F140" s="204" t="s">
        <v>1251</v>
      </c>
      <c r="G140" s="206">
        <v>4330000</v>
      </c>
      <c r="H140" s="203">
        <v>6.25</v>
      </c>
      <c r="I140" s="203" t="s">
        <v>27</v>
      </c>
      <c r="J140" s="203" t="s">
        <v>297</v>
      </c>
      <c r="K140" s="203" t="s">
        <v>264</v>
      </c>
      <c r="L140" s="203" t="s">
        <v>272</v>
      </c>
    </row>
    <row r="141" spans="1:12">
      <c r="A141" s="203">
        <v>140</v>
      </c>
      <c r="B141" s="204" t="s">
        <v>289</v>
      </c>
      <c r="C141" s="204" t="s">
        <v>437</v>
      </c>
      <c r="D141" s="205">
        <v>43761</v>
      </c>
      <c r="E141" s="203" t="s">
        <v>1228</v>
      </c>
      <c r="F141" s="204" t="s">
        <v>1250</v>
      </c>
      <c r="G141" s="206">
        <v>5000000</v>
      </c>
      <c r="H141" s="203">
        <v>4.53</v>
      </c>
      <c r="I141" s="203" t="s">
        <v>27</v>
      </c>
      <c r="J141" s="203" t="s">
        <v>297</v>
      </c>
      <c r="K141" s="203" t="s">
        <v>264</v>
      </c>
      <c r="L141" s="203" t="s">
        <v>272</v>
      </c>
    </row>
    <row r="142" spans="1:12">
      <c r="A142" s="203">
        <v>141</v>
      </c>
      <c r="B142" s="204" t="s">
        <v>289</v>
      </c>
      <c r="C142" s="204" t="s">
        <v>438</v>
      </c>
      <c r="D142" s="205">
        <v>44061</v>
      </c>
      <c r="E142" s="203" t="s">
        <v>1229</v>
      </c>
      <c r="F142" s="204" t="s">
        <v>1249</v>
      </c>
      <c r="G142" s="206">
        <v>1540000</v>
      </c>
      <c r="H142" s="203">
        <v>10.39</v>
      </c>
      <c r="I142" s="203" t="s">
        <v>27</v>
      </c>
      <c r="J142" s="203" t="s">
        <v>297</v>
      </c>
      <c r="K142" s="203" t="s">
        <v>264</v>
      </c>
      <c r="L142" s="203" t="s">
        <v>272</v>
      </c>
    </row>
    <row r="143" spans="1:12">
      <c r="A143" s="203">
        <v>142</v>
      </c>
      <c r="B143" s="204" t="s">
        <v>298</v>
      </c>
      <c r="C143" s="204" t="s">
        <v>439</v>
      </c>
      <c r="D143" s="205">
        <v>43349</v>
      </c>
      <c r="E143" s="203" t="s">
        <v>1228</v>
      </c>
      <c r="F143" s="204" t="s">
        <v>1252</v>
      </c>
      <c r="G143" s="206">
        <v>1610000</v>
      </c>
      <c r="H143" s="203">
        <v>5.46</v>
      </c>
      <c r="I143" s="203" t="s">
        <v>27</v>
      </c>
      <c r="J143" s="203" t="s">
        <v>291</v>
      </c>
      <c r="K143" s="203" t="s">
        <v>259</v>
      </c>
      <c r="L143" s="203" t="s">
        <v>260</v>
      </c>
    </row>
    <row r="144" spans="1:12">
      <c r="A144" s="203">
        <v>143</v>
      </c>
      <c r="B144" s="204" t="s">
        <v>308</v>
      </c>
      <c r="C144" s="204" t="s">
        <v>440</v>
      </c>
      <c r="D144" s="205">
        <v>43933</v>
      </c>
      <c r="E144" s="203" t="s">
        <v>1228</v>
      </c>
      <c r="F144" s="204" t="s">
        <v>1250</v>
      </c>
      <c r="G144" s="206">
        <v>2740000</v>
      </c>
      <c r="H144" s="203">
        <v>8.4</v>
      </c>
      <c r="I144" s="203" t="s">
        <v>27</v>
      </c>
      <c r="J144" s="203" t="s">
        <v>271</v>
      </c>
      <c r="K144" s="203" t="s">
        <v>264</v>
      </c>
      <c r="L144" s="203" t="s">
        <v>272</v>
      </c>
    </row>
    <row r="145" spans="1:12">
      <c r="A145" s="203">
        <v>144</v>
      </c>
      <c r="B145" s="204" t="s">
        <v>249</v>
      </c>
      <c r="C145" s="204" t="s">
        <v>441</v>
      </c>
      <c r="D145" s="205">
        <v>43712</v>
      </c>
      <c r="E145" s="203" t="s">
        <v>1228</v>
      </c>
      <c r="F145" s="204" t="s">
        <v>1251</v>
      </c>
      <c r="G145" s="206">
        <v>4530000</v>
      </c>
      <c r="H145" s="203">
        <v>10.69</v>
      </c>
      <c r="I145" s="203" t="s">
        <v>257</v>
      </c>
      <c r="J145" s="203" t="s">
        <v>297</v>
      </c>
      <c r="K145" s="203" t="s">
        <v>264</v>
      </c>
      <c r="L145" s="203" t="s">
        <v>272</v>
      </c>
    </row>
    <row r="146" spans="1:12">
      <c r="A146" s="203">
        <v>145</v>
      </c>
      <c r="B146" s="204" t="s">
        <v>313</v>
      </c>
      <c r="C146" s="204" t="s">
        <v>442</v>
      </c>
      <c r="D146" s="205">
        <v>43864</v>
      </c>
      <c r="E146" s="203" t="s">
        <v>1228</v>
      </c>
      <c r="F146" s="204" t="s">
        <v>1251</v>
      </c>
      <c r="G146" s="206">
        <v>3860000</v>
      </c>
      <c r="H146" s="203">
        <v>5.53</v>
      </c>
      <c r="I146" s="203" t="s">
        <v>257</v>
      </c>
      <c r="J146" s="203" t="s">
        <v>284</v>
      </c>
      <c r="K146" s="203" t="s">
        <v>264</v>
      </c>
      <c r="L146" s="203" t="s">
        <v>285</v>
      </c>
    </row>
    <row r="147" spans="1:12">
      <c r="A147" s="203">
        <v>146</v>
      </c>
      <c r="B147" s="204" t="s">
        <v>295</v>
      </c>
      <c r="C147" s="204" t="s">
        <v>443</v>
      </c>
      <c r="D147" s="205">
        <v>43317</v>
      </c>
      <c r="E147" s="203" t="s">
        <v>1229</v>
      </c>
      <c r="F147" s="204" t="s">
        <v>1250</v>
      </c>
      <c r="G147" s="206">
        <v>3010000</v>
      </c>
      <c r="H147" s="203">
        <v>9.07</v>
      </c>
      <c r="I147" s="203" t="s">
        <v>27</v>
      </c>
      <c r="J147" s="203" t="s">
        <v>328</v>
      </c>
      <c r="K147" s="203" t="s">
        <v>259</v>
      </c>
      <c r="L147" s="203" t="s">
        <v>269</v>
      </c>
    </row>
    <row r="148" spans="1:12">
      <c r="A148" s="203">
        <v>147</v>
      </c>
      <c r="B148" s="204" t="s">
        <v>273</v>
      </c>
      <c r="C148" s="204" t="s">
        <v>444</v>
      </c>
      <c r="D148" s="205">
        <v>43156</v>
      </c>
      <c r="E148" s="203" t="s">
        <v>1229</v>
      </c>
      <c r="F148" s="204" t="s">
        <v>1249</v>
      </c>
      <c r="G148" s="206">
        <v>3710000</v>
      </c>
      <c r="H148" s="203">
        <v>5.98</v>
      </c>
      <c r="I148" s="203" t="s">
        <v>262</v>
      </c>
      <c r="J148" s="203" t="s">
        <v>306</v>
      </c>
      <c r="K148" s="203" t="s">
        <v>259</v>
      </c>
      <c r="L148" s="203" t="s">
        <v>269</v>
      </c>
    </row>
    <row r="149" spans="1:12">
      <c r="A149" s="203">
        <v>148</v>
      </c>
      <c r="B149" s="204" t="s">
        <v>308</v>
      </c>
      <c r="C149" s="204" t="s">
        <v>445</v>
      </c>
      <c r="D149" s="205">
        <v>43902</v>
      </c>
      <c r="E149" s="203" t="s">
        <v>1228</v>
      </c>
      <c r="F149" s="204" t="s">
        <v>1260</v>
      </c>
      <c r="G149" s="206">
        <v>4980000</v>
      </c>
      <c r="H149" s="203">
        <v>9.2200000000000006</v>
      </c>
      <c r="I149" s="203" t="s">
        <v>257</v>
      </c>
      <c r="J149" s="203" t="s">
        <v>291</v>
      </c>
      <c r="K149" s="203" t="s">
        <v>259</v>
      </c>
      <c r="L149" s="203" t="s">
        <v>260</v>
      </c>
    </row>
    <row r="150" spans="1:12">
      <c r="A150" s="203">
        <v>149</v>
      </c>
      <c r="B150" s="204" t="s">
        <v>313</v>
      </c>
      <c r="C150" s="204" t="s">
        <v>446</v>
      </c>
      <c r="D150" s="205">
        <v>43706</v>
      </c>
      <c r="E150" s="203" t="s">
        <v>1229</v>
      </c>
      <c r="F150" s="204" t="s">
        <v>1250</v>
      </c>
      <c r="G150" s="206">
        <v>3570000</v>
      </c>
      <c r="H150" s="203">
        <v>7.41</v>
      </c>
      <c r="I150" s="203" t="s">
        <v>262</v>
      </c>
      <c r="J150" s="203" t="s">
        <v>278</v>
      </c>
      <c r="K150" s="203" t="s">
        <v>264</v>
      </c>
      <c r="L150" s="203" t="s">
        <v>265</v>
      </c>
    </row>
    <row r="151" spans="1:12">
      <c r="A151" s="203">
        <v>150</v>
      </c>
      <c r="B151" s="204" t="s">
        <v>298</v>
      </c>
      <c r="C151" s="204" t="s">
        <v>447</v>
      </c>
      <c r="D151" s="205">
        <v>43974</v>
      </c>
      <c r="E151" s="203" t="s">
        <v>1229</v>
      </c>
      <c r="F151" s="204" t="s">
        <v>1252</v>
      </c>
      <c r="G151" s="206">
        <v>5000000</v>
      </c>
      <c r="H151" s="203">
        <v>5.61</v>
      </c>
      <c r="I151" s="203" t="s">
        <v>27</v>
      </c>
      <c r="J151" s="203" t="s">
        <v>288</v>
      </c>
      <c r="K151" s="203" t="s">
        <v>259</v>
      </c>
      <c r="L151" s="203" t="s">
        <v>276</v>
      </c>
    </row>
    <row r="152" spans="1:12">
      <c r="A152" s="203">
        <v>151</v>
      </c>
      <c r="B152" s="204" t="s">
        <v>295</v>
      </c>
      <c r="C152" s="204" t="s">
        <v>448</v>
      </c>
      <c r="D152" s="205">
        <v>43553</v>
      </c>
      <c r="E152" s="203" t="s">
        <v>1228</v>
      </c>
      <c r="F152" s="204" t="s">
        <v>1250</v>
      </c>
      <c r="G152" s="206">
        <v>1690000</v>
      </c>
      <c r="H152" s="203">
        <v>4.62</v>
      </c>
      <c r="I152" s="203" t="s">
        <v>262</v>
      </c>
      <c r="J152" s="203" t="s">
        <v>302</v>
      </c>
      <c r="K152" s="203" t="s">
        <v>264</v>
      </c>
      <c r="L152" s="203" t="s">
        <v>285</v>
      </c>
    </row>
    <row r="153" spans="1:12">
      <c r="A153" s="203">
        <v>152</v>
      </c>
      <c r="B153" s="204" t="s">
        <v>313</v>
      </c>
      <c r="C153" s="204" t="s">
        <v>449</v>
      </c>
      <c r="D153" s="205">
        <v>44085</v>
      </c>
      <c r="E153" s="203" t="s">
        <v>1229</v>
      </c>
      <c r="F153" s="204" t="s">
        <v>1249</v>
      </c>
      <c r="G153" s="206">
        <v>2400000</v>
      </c>
      <c r="H153" s="203">
        <v>5.25</v>
      </c>
      <c r="I153" s="203" t="s">
        <v>262</v>
      </c>
      <c r="J153" s="203" t="s">
        <v>263</v>
      </c>
      <c r="K153" s="203" t="s">
        <v>264</v>
      </c>
      <c r="L153" s="203" t="s">
        <v>265</v>
      </c>
    </row>
    <row r="154" spans="1:12">
      <c r="A154" s="203">
        <v>153</v>
      </c>
      <c r="B154" s="204" t="s">
        <v>295</v>
      </c>
      <c r="C154" s="204" t="s">
        <v>450</v>
      </c>
      <c r="D154" s="205">
        <v>44079</v>
      </c>
      <c r="E154" s="203" t="s">
        <v>1228</v>
      </c>
      <c r="F154" s="204" t="s">
        <v>1249</v>
      </c>
      <c r="G154" s="206">
        <v>4360000</v>
      </c>
      <c r="H154" s="203">
        <v>8.6</v>
      </c>
      <c r="I154" s="203" t="s">
        <v>27</v>
      </c>
      <c r="J154" s="203" t="s">
        <v>288</v>
      </c>
      <c r="K154" s="203" t="s">
        <v>259</v>
      </c>
      <c r="L154" s="203" t="s">
        <v>276</v>
      </c>
    </row>
    <row r="155" spans="1:12">
      <c r="A155" s="203">
        <v>154</v>
      </c>
      <c r="B155" s="204" t="s">
        <v>313</v>
      </c>
      <c r="C155" s="204" t="s">
        <v>451</v>
      </c>
      <c r="D155" s="205">
        <v>43595</v>
      </c>
      <c r="E155" s="203" t="s">
        <v>1228</v>
      </c>
      <c r="F155" s="204" t="s">
        <v>1252</v>
      </c>
      <c r="G155" s="206">
        <v>1580000</v>
      </c>
      <c r="H155" s="203">
        <v>4.51</v>
      </c>
      <c r="I155" s="203" t="s">
        <v>27</v>
      </c>
      <c r="J155" s="203" t="s">
        <v>271</v>
      </c>
      <c r="K155" s="203" t="s">
        <v>264</v>
      </c>
      <c r="L155" s="203" t="s">
        <v>272</v>
      </c>
    </row>
    <row r="156" spans="1:12">
      <c r="A156" s="203">
        <v>155</v>
      </c>
      <c r="B156" s="204" t="s">
        <v>266</v>
      </c>
      <c r="C156" s="204" t="s">
        <v>452</v>
      </c>
      <c r="D156" s="205">
        <v>43123</v>
      </c>
      <c r="E156" s="203" t="s">
        <v>1228</v>
      </c>
      <c r="F156" s="204" t="s">
        <v>1250</v>
      </c>
      <c r="G156" s="206">
        <v>1360000</v>
      </c>
      <c r="H156" s="203">
        <v>8.4700000000000006</v>
      </c>
      <c r="I156" s="203" t="s">
        <v>262</v>
      </c>
      <c r="J156" s="203" t="s">
        <v>278</v>
      </c>
      <c r="K156" s="203" t="s">
        <v>264</v>
      </c>
      <c r="L156" s="203" t="s">
        <v>265</v>
      </c>
    </row>
    <row r="157" spans="1:12">
      <c r="A157" s="203">
        <v>156</v>
      </c>
      <c r="B157" s="204" t="s">
        <v>282</v>
      </c>
      <c r="C157" s="204" t="s">
        <v>453</v>
      </c>
      <c r="D157" s="205">
        <v>43640</v>
      </c>
      <c r="E157" s="203" t="s">
        <v>1229</v>
      </c>
      <c r="F157" s="204" t="s">
        <v>1250</v>
      </c>
      <c r="G157" s="206">
        <v>2150000</v>
      </c>
      <c r="H157" s="203">
        <v>4.62</v>
      </c>
      <c r="I157" s="203" t="s">
        <v>257</v>
      </c>
      <c r="J157" s="203" t="s">
        <v>300</v>
      </c>
      <c r="K157" s="203" t="s">
        <v>264</v>
      </c>
      <c r="L157" s="203" t="s">
        <v>265</v>
      </c>
    </row>
    <row r="158" spans="1:12">
      <c r="A158" s="203">
        <v>157</v>
      </c>
      <c r="B158" s="204" t="s">
        <v>249</v>
      </c>
      <c r="C158" s="204" t="s">
        <v>454</v>
      </c>
      <c r="D158" s="205">
        <v>43207</v>
      </c>
      <c r="E158" s="203" t="s">
        <v>1228</v>
      </c>
      <c r="F158" s="204" t="s">
        <v>1249</v>
      </c>
      <c r="G158" s="206">
        <v>1900000</v>
      </c>
      <c r="H158" s="203">
        <v>11.01</v>
      </c>
      <c r="I158" s="203" t="s">
        <v>27</v>
      </c>
      <c r="J158" s="203" t="s">
        <v>284</v>
      </c>
      <c r="K158" s="203" t="s">
        <v>264</v>
      </c>
      <c r="L158" s="203" t="s">
        <v>285</v>
      </c>
    </row>
    <row r="159" spans="1:12">
      <c r="A159" s="203">
        <v>158</v>
      </c>
      <c r="B159" s="204" t="s">
        <v>308</v>
      </c>
      <c r="C159" s="204" t="s">
        <v>455</v>
      </c>
      <c r="D159" s="205">
        <v>44025</v>
      </c>
      <c r="E159" s="203" t="s">
        <v>1229</v>
      </c>
      <c r="F159" s="204" t="s">
        <v>1249</v>
      </c>
      <c r="G159" s="206">
        <v>1830000</v>
      </c>
      <c r="H159" s="203">
        <v>5.79</v>
      </c>
      <c r="I159" s="203" t="s">
        <v>262</v>
      </c>
      <c r="J159" s="203" t="s">
        <v>271</v>
      </c>
      <c r="K159" s="203" t="s">
        <v>264</v>
      </c>
      <c r="L159" s="203" t="s">
        <v>272</v>
      </c>
    </row>
    <row r="160" spans="1:12">
      <c r="A160" s="203">
        <v>159</v>
      </c>
      <c r="B160" s="204" t="s">
        <v>273</v>
      </c>
      <c r="C160" s="204" t="s">
        <v>456</v>
      </c>
      <c r="D160" s="205">
        <v>43866</v>
      </c>
      <c r="E160" s="203" t="s">
        <v>1228</v>
      </c>
      <c r="F160" s="204" t="s">
        <v>1249</v>
      </c>
      <c r="G160" s="206">
        <v>1470000</v>
      </c>
      <c r="H160" s="203">
        <v>6.64</v>
      </c>
      <c r="I160" s="203" t="s">
        <v>262</v>
      </c>
      <c r="J160" s="203" t="s">
        <v>291</v>
      </c>
      <c r="K160" s="203" t="s">
        <v>259</v>
      </c>
      <c r="L160" s="203" t="s">
        <v>260</v>
      </c>
    </row>
    <row r="161" spans="1:12">
      <c r="A161" s="203">
        <v>160</v>
      </c>
      <c r="B161" s="204" t="s">
        <v>303</v>
      </c>
      <c r="C161" s="204" t="s">
        <v>457</v>
      </c>
      <c r="D161" s="205">
        <v>43830</v>
      </c>
      <c r="E161" s="203" t="s">
        <v>1228</v>
      </c>
      <c r="F161" s="204" t="s">
        <v>1250</v>
      </c>
      <c r="G161" s="206">
        <v>3190000</v>
      </c>
      <c r="H161" s="203">
        <v>10.32</v>
      </c>
      <c r="I161" s="203" t="s">
        <v>27</v>
      </c>
      <c r="J161" s="203" t="s">
        <v>288</v>
      </c>
      <c r="K161" s="203" t="s">
        <v>259</v>
      </c>
      <c r="L161" s="203" t="s">
        <v>276</v>
      </c>
    </row>
    <row r="162" spans="1:12">
      <c r="A162" s="203">
        <v>161</v>
      </c>
      <c r="B162" s="204" t="s">
        <v>295</v>
      </c>
      <c r="C162" s="204" t="s">
        <v>458</v>
      </c>
      <c r="D162" s="205">
        <v>43209</v>
      </c>
      <c r="E162" s="203" t="s">
        <v>1228</v>
      </c>
      <c r="F162" s="204" t="s">
        <v>1260</v>
      </c>
      <c r="G162" s="206">
        <v>4190000</v>
      </c>
      <c r="H162" s="203">
        <v>6.24</v>
      </c>
      <c r="I162" s="203" t="s">
        <v>27</v>
      </c>
      <c r="J162" s="203" t="s">
        <v>258</v>
      </c>
      <c r="K162" s="203" t="s">
        <v>259</v>
      </c>
      <c r="L162" s="203" t="s">
        <v>260</v>
      </c>
    </row>
    <row r="163" spans="1:12">
      <c r="A163" s="203">
        <v>162</v>
      </c>
      <c r="B163" s="204" t="s">
        <v>255</v>
      </c>
      <c r="C163" s="204" t="s">
        <v>459</v>
      </c>
      <c r="D163" s="205">
        <v>43882</v>
      </c>
      <c r="E163" s="203" t="s">
        <v>1229</v>
      </c>
      <c r="F163" s="204" t="s">
        <v>1250</v>
      </c>
      <c r="G163" s="206">
        <v>4510000</v>
      </c>
      <c r="H163" s="203">
        <v>7.2</v>
      </c>
      <c r="I163" s="203" t="s">
        <v>262</v>
      </c>
      <c r="J163" s="203" t="s">
        <v>348</v>
      </c>
      <c r="K163" s="203" t="s">
        <v>264</v>
      </c>
      <c r="L163" s="203" t="s">
        <v>285</v>
      </c>
    </row>
    <row r="164" spans="1:12">
      <c r="A164" s="203">
        <v>163</v>
      </c>
      <c r="B164" s="204" t="s">
        <v>295</v>
      </c>
      <c r="C164" s="204" t="s">
        <v>460</v>
      </c>
      <c r="D164" s="205">
        <v>43453</v>
      </c>
      <c r="E164" s="203" t="s">
        <v>1228</v>
      </c>
      <c r="F164" s="204" t="s">
        <v>1252</v>
      </c>
      <c r="G164" s="206">
        <v>2060000</v>
      </c>
      <c r="H164" s="203">
        <v>8.6999999999999993</v>
      </c>
      <c r="I164" s="203" t="s">
        <v>262</v>
      </c>
      <c r="J164" s="203" t="s">
        <v>268</v>
      </c>
      <c r="K164" s="203" t="s">
        <v>259</v>
      </c>
      <c r="L164" s="203" t="s">
        <v>269</v>
      </c>
    </row>
    <row r="165" spans="1:12">
      <c r="A165" s="203">
        <v>164</v>
      </c>
      <c r="B165" s="204" t="s">
        <v>286</v>
      </c>
      <c r="C165" s="204" t="s">
        <v>461</v>
      </c>
      <c r="D165" s="205">
        <v>43421</v>
      </c>
      <c r="E165" s="203" t="s">
        <v>1229</v>
      </c>
      <c r="F165" s="204" t="s">
        <v>1249</v>
      </c>
      <c r="G165" s="206">
        <v>2490000</v>
      </c>
      <c r="H165" s="203">
        <v>6.76</v>
      </c>
      <c r="I165" s="203" t="s">
        <v>262</v>
      </c>
      <c r="J165" s="203" t="s">
        <v>268</v>
      </c>
      <c r="K165" s="203" t="s">
        <v>259</v>
      </c>
      <c r="L165" s="203" t="s">
        <v>269</v>
      </c>
    </row>
    <row r="166" spans="1:12">
      <c r="A166" s="203">
        <v>165</v>
      </c>
      <c r="B166" s="204" t="s">
        <v>295</v>
      </c>
      <c r="C166" s="204" t="s">
        <v>462</v>
      </c>
      <c r="D166" s="205">
        <v>43795</v>
      </c>
      <c r="E166" s="203" t="s">
        <v>1228</v>
      </c>
      <c r="F166" s="204" t="s">
        <v>1250</v>
      </c>
      <c r="G166" s="206">
        <v>2440000</v>
      </c>
      <c r="H166" s="203">
        <v>6.62</v>
      </c>
      <c r="I166" s="203" t="s">
        <v>257</v>
      </c>
      <c r="J166" s="203" t="s">
        <v>297</v>
      </c>
      <c r="K166" s="203" t="s">
        <v>264</v>
      </c>
      <c r="L166" s="203" t="s">
        <v>272</v>
      </c>
    </row>
    <row r="167" spans="1:12">
      <c r="A167" s="203">
        <v>166</v>
      </c>
      <c r="B167" s="204" t="s">
        <v>273</v>
      </c>
      <c r="C167" s="204" t="s">
        <v>463</v>
      </c>
      <c r="D167" s="205">
        <v>44046</v>
      </c>
      <c r="E167" s="203" t="s">
        <v>1228</v>
      </c>
      <c r="F167" s="204" t="s">
        <v>1250</v>
      </c>
      <c r="G167" s="206">
        <v>3170000</v>
      </c>
      <c r="H167" s="203">
        <v>8.85</v>
      </c>
      <c r="I167" s="203" t="s">
        <v>257</v>
      </c>
      <c r="J167" s="203" t="s">
        <v>278</v>
      </c>
      <c r="K167" s="203" t="s">
        <v>264</v>
      </c>
      <c r="L167" s="203" t="s">
        <v>265</v>
      </c>
    </row>
    <row r="168" spans="1:12">
      <c r="A168" s="203">
        <v>167</v>
      </c>
      <c r="B168" s="204" t="s">
        <v>292</v>
      </c>
      <c r="C168" s="204" t="s">
        <v>464</v>
      </c>
      <c r="D168" s="205">
        <v>43739</v>
      </c>
      <c r="E168" s="203" t="s">
        <v>1228</v>
      </c>
      <c r="F168" s="204" t="s">
        <v>1252</v>
      </c>
      <c r="G168" s="206">
        <v>4800000</v>
      </c>
      <c r="H168" s="203">
        <v>6.86</v>
      </c>
      <c r="I168" s="203" t="s">
        <v>257</v>
      </c>
      <c r="J168" s="203" t="s">
        <v>268</v>
      </c>
      <c r="K168" s="203" t="s">
        <v>259</v>
      </c>
      <c r="L168" s="203" t="s">
        <v>269</v>
      </c>
    </row>
    <row r="169" spans="1:12">
      <c r="A169" s="203">
        <v>168</v>
      </c>
      <c r="B169" s="204" t="s">
        <v>292</v>
      </c>
      <c r="C169" s="204" t="s">
        <v>465</v>
      </c>
      <c r="D169" s="205">
        <v>44127</v>
      </c>
      <c r="E169" s="203" t="s">
        <v>1228</v>
      </c>
      <c r="F169" s="204" t="s">
        <v>1250</v>
      </c>
      <c r="G169" s="206">
        <v>2610000</v>
      </c>
      <c r="H169" s="203">
        <v>7.4</v>
      </c>
      <c r="I169" s="203" t="s">
        <v>262</v>
      </c>
      <c r="J169" s="203" t="s">
        <v>278</v>
      </c>
      <c r="K169" s="203" t="s">
        <v>264</v>
      </c>
      <c r="L169" s="203" t="s">
        <v>265</v>
      </c>
    </row>
    <row r="170" spans="1:12">
      <c r="A170" s="203">
        <v>169</v>
      </c>
      <c r="B170" s="204" t="s">
        <v>289</v>
      </c>
      <c r="C170" s="204" t="s">
        <v>466</v>
      </c>
      <c r="D170" s="205">
        <v>43753</v>
      </c>
      <c r="E170" s="203" t="s">
        <v>1229</v>
      </c>
      <c r="F170" s="204" t="s">
        <v>1249</v>
      </c>
      <c r="G170" s="206">
        <v>3910000</v>
      </c>
      <c r="H170" s="203">
        <v>6.63</v>
      </c>
      <c r="I170" s="203" t="s">
        <v>27</v>
      </c>
      <c r="J170" s="203" t="s">
        <v>291</v>
      </c>
      <c r="K170" s="203" t="s">
        <v>259</v>
      </c>
      <c r="L170" s="203" t="s">
        <v>260</v>
      </c>
    </row>
    <row r="171" spans="1:12">
      <c r="A171" s="203">
        <v>170</v>
      </c>
      <c r="B171" s="204" t="s">
        <v>255</v>
      </c>
      <c r="C171" s="204" t="s">
        <v>467</v>
      </c>
      <c r="D171" s="205">
        <v>43523</v>
      </c>
      <c r="E171" s="203" t="s">
        <v>1228</v>
      </c>
      <c r="F171" s="204" t="s">
        <v>1251</v>
      </c>
      <c r="G171" s="206">
        <v>4120000</v>
      </c>
      <c r="H171" s="203">
        <v>11.1</v>
      </c>
      <c r="I171" s="203" t="s">
        <v>262</v>
      </c>
      <c r="J171" s="203" t="s">
        <v>331</v>
      </c>
      <c r="K171" s="203" t="s">
        <v>259</v>
      </c>
      <c r="L171" s="203" t="s">
        <v>276</v>
      </c>
    </row>
    <row r="172" spans="1:12">
      <c r="A172" s="203">
        <v>171</v>
      </c>
      <c r="B172" s="204" t="s">
        <v>308</v>
      </c>
      <c r="C172" s="204" t="s">
        <v>468</v>
      </c>
      <c r="D172" s="205">
        <v>43578</v>
      </c>
      <c r="E172" s="203" t="s">
        <v>1228</v>
      </c>
      <c r="F172" s="204" t="s">
        <v>1250</v>
      </c>
      <c r="G172" s="206">
        <v>4870000</v>
      </c>
      <c r="H172" s="203">
        <v>5.72</v>
      </c>
      <c r="I172" s="203" t="s">
        <v>27</v>
      </c>
      <c r="J172" s="203" t="s">
        <v>268</v>
      </c>
      <c r="K172" s="203" t="s">
        <v>259</v>
      </c>
      <c r="L172" s="203" t="s">
        <v>269</v>
      </c>
    </row>
    <row r="173" spans="1:12">
      <c r="A173" s="203">
        <v>172</v>
      </c>
      <c r="B173" s="204" t="s">
        <v>273</v>
      </c>
      <c r="C173" s="204" t="s">
        <v>469</v>
      </c>
      <c r="D173" s="205">
        <v>43627</v>
      </c>
      <c r="E173" s="203" t="s">
        <v>1229</v>
      </c>
      <c r="F173" s="204" t="s">
        <v>1260</v>
      </c>
      <c r="G173" s="206">
        <v>3500000</v>
      </c>
      <c r="H173" s="203">
        <v>6.12</v>
      </c>
      <c r="I173" s="203" t="s">
        <v>257</v>
      </c>
      <c r="J173" s="203" t="s">
        <v>321</v>
      </c>
      <c r="K173" s="203" t="s">
        <v>281</v>
      </c>
      <c r="L173" s="203" t="s">
        <v>281</v>
      </c>
    </row>
    <row r="174" spans="1:12">
      <c r="A174" s="203">
        <v>173</v>
      </c>
      <c r="B174" s="204" t="s">
        <v>295</v>
      </c>
      <c r="C174" s="204" t="s">
        <v>470</v>
      </c>
      <c r="D174" s="205">
        <v>43177</v>
      </c>
      <c r="E174" s="203" t="s">
        <v>1228</v>
      </c>
      <c r="F174" s="204" t="s">
        <v>1250</v>
      </c>
      <c r="G174" s="206">
        <v>3010000</v>
      </c>
      <c r="H174" s="203">
        <v>5.18</v>
      </c>
      <c r="I174" s="203" t="s">
        <v>262</v>
      </c>
      <c r="J174" s="203" t="s">
        <v>328</v>
      </c>
      <c r="K174" s="203" t="s">
        <v>259</v>
      </c>
      <c r="L174" s="203" t="s">
        <v>269</v>
      </c>
    </row>
    <row r="175" spans="1:12">
      <c r="A175" s="203">
        <v>174</v>
      </c>
      <c r="B175" s="204" t="s">
        <v>289</v>
      </c>
      <c r="C175" s="204" t="s">
        <v>471</v>
      </c>
      <c r="D175" s="205">
        <v>43672</v>
      </c>
      <c r="E175" s="203" t="s">
        <v>1229</v>
      </c>
      <c r="F175" s="204" t="s">
        <v>1250</v>
      </c>
      <c r="G175" s="206">
        <v>1720000</v>
      </c>
      <c r="H175" s="203">
        <v>7.02</v>
      </c>
      <c r="I175" s="203" t="s">
        <v>257</v>
      </c>
      <c r="J175" s="203" t="s">
        <v>291</v>
      </c>
      <c r="K175" s="203" t="s">
        <v>259</v>
      </c>
      <c r="L175" s="203" t="s">
        <v>260</v>
      </c>
    </row>
    <row r="176" spans="1:12">
      <c r="A176" s="203">
        <v>175</v>
      </c>
      <c r="B176" s="204" t="s">
        <v>273</v>
      </c>
      <c r="C176" s="204" t="s">
        <v>472</v>
      </c>
      <c r="D176" s="205">
        <v>43115</v>
      </c>
      <c r="E176" s="203" t="s">
        <v>1228</v>
      </c>
      <c r="F176" s="204" t="s">
        <v>1249</v>
      </c>
      <c r="G176" s="206">
        <v>1350000</v>
      </c>
      <c r="H176" s="203">
        <v>6.76</v>
      </c>
      <c r="I176" s="203" t="s">
        <v>257</v>
      </c>
      <c r="J176" s="203" t="s">
        <v>300</v>
      </c>
      <c r="K176" s="203" t="s">
        <v>264</v>
      </c>
      <c r="L176" s="203" t="s">
        <v>265</v>
      </c>
    </row>
    <row r="177" spans="1:12">
      <c r="A177" s="203">
        <v>176</v>
      </c>
      <c r="B177" s="204" t="s">
        <v>298</v>
      </c>
      <c r="C177" s="204" t="s">
        <v>473</v>
      </c>
      <c r="D177" s="205">
        <v>43892</v>
      </c>
      <c r="E177" s="203" t="s">
        <v>1229</v>
      </c>
      <c r="F177" s="204" t="s">
        <v>1250</v>
      </c>
      <c r="G177" s="206">
        <v>2370000</v>
      </c>
      <c r="H177" s="203">
        <v>5.28</v>
      </c>
      <c r="I177" s="203" t="s">
        <v>27</v>
      </c>
      <c r="J177" s="203" t="s">
        <v>306</v>
      </c>
      <c r="K177" s="203" t="s">
        <v>259</v>
      </c>
      <c r="L177" s="203" t="s">
        <v>269</v>
      </c>
    </row>
    <row r="178" spans="1:12">
      <c r="A178" s="203">
        <v>177</v>
      </c>
      <c r="B178" s="204" t="s">
        <v>273</v>
      </c>
      <c r="C178" s="204" t="s">
        <v>474</v>
      </c>
      <c r="D178" s="205">
        <v>43974</v>
      </c>
      <c r="E178" s="203" t="s">
        <v>1228</v>
      </c>
      <c r="F178" s="204" t="s">
        <v>1251</v>
      </c>
      <c r="G178" s="206">
        <v>4580000</v>
      </c>
      <c r="H178" s="203">
        <v>8.25</v>
      </c>
      <c r="I178" s="203" t="s">
        <v>262</v>
      </c>
      <c r="J178" s="203" t="s">
        <v>275</v>
      </c>
      <c r="K178" s="203" t="s">
        <v>259</v>
      </c>
      <c r="L178" s="203" t="s">
        <v>276</v>
      </c>
    </row>
    <row r="179" spans="1:12">
      <c r="A179" s="203">
        <v>178</v>
      </c>
      <c r="B179" s="204" t="s">
        <v>313</v>
      </c>
      <c r="C179" s="204" t="s">
        <v>475</v>
      </c>
      <c r="D179" s="205">
        <v>43694</v>
      </c>
      <c r="E179" s="203" t="s">
        <v>1228</v>
      </c>
      <c r="F179" s="204" t="s">
        <v>1260</v>
      </c>
      <c r="G179" s="206">
        <v>4490000</v>
      </c>
      <c r="H179" s="203">
        <v>7.09</v>
      </c>
      <c r="I179" s="203" t="s">
        <v>27</v>
      </c>
      <c r="J179" s="203" t="s">
        <v>331</v>
      </c>
      <c r="K179" s="203" t="s">
        <v>259</v>
      </c>
      <c r="L179" s="203" t="s">
        <v>276</v>
      </c>
    </row>
    <row r="180" spans="1:12">
      <c r="A180" s="203">
        <v>179</v>
      </c>
      <c r="B180" s="204" t="s">
        <v>282</v>
      </c>
      <c r="C180" s="204" t="s">
        <v>476</v>
      </c>
      <c r="D180" s="205">
        <v>43454</v>
      </c>
      <c r="E180" s="203" t="s">
        <v>1228</v>
      </c>
      <c r="F180" s="204" t="s">
        <v>1251</v>
      </c>
      <c r="G180" s="206">
        <v>2940000</v>
      </c>
      <c r="H180" s="203">
        <v>10.99</v>
      </c>
      <c r="I180" s="203" t="s">
        <v>262</v>
      </c>
      <c r="J180" s="203" t="s">
        <v>288</v>
      </c>
      <c r="K180" s="203" t="s">
        <v>259</v>
      </c>
      <c r="L180" s="203" t="s">
        <v>276</v>
      </c>
    </row>
    <row r="181" spans="1:12">
      <c r="A181" s="203">
        <v>180</v>
      </c>
      <c r="B181" s="204" t="s">
        <v>303</v>
      </c>
      <c r="C181" s="204" t="s">
        <v>477</v>
      </c>
      <c r="D181" s="205">
        <v>43654</v>
      </c>
      <c r="E181" s="203" t="s">
        <v>1228</v>
      </c>
      <c r="F181" s="204" t="s">
        <v>1250</v>
      </c>
      <c r="G181" s="206">
        <v>1940000</v>
      </c>
      <c r="H181" s="203">
        <v>7.08</v>
      </c>
      <c r="I181" s="203" t="s">
        <v>257</v>
      </c>
      <c r="J181" s="203" t="s">
        <v>302</v>
      </c>
      <c r="K181" s="203" t="s">
        <v>264</v>
      </c>
      <c r="L181" s="203" t="s">
        <v>285</v>
      </c>
    </row>
    <row r="182" spans="1:12">
      <c r="A182" s="203">
        <v>181</v>
      </c>
      <c r="B182" s="204" t="s">
        <v>313</v>
      </c>
      <c r="C182" s="204" t="s">
        <v>478</v>
      </c>
      <c r="D182" s="205">
        <v>44117</v>
      </c>
      <c r="E182" s="203" t="s">
        <v>1229</v>
      </c>
      <c r="F182" s="204" t="s">
        <v>1251</v>
      </c>
      <c r="G182" s="206">
        <v>4670000</v>
      </c>
      <c r="H182" s="203">
        <v>6.76</v>
      </c>
      <c r="I182" s="203" t="s">
        <v>262</v>
      </c>
      <c r="J182" s="203" t="s">
        <v>302</v>
      </c>
      <c r="K182" s="203" t="s">
        <v>264</v>
      </c>
      <c r="L182" s="203" t="s">
        <v>285</v>
      </c>
    </row>
    <row r="183" spans="1:12">
      <c r="A183" s="203">
        <v>182</v>
      </c>
      <c r="B183" s="204" t="s">
        <v>295</v>
      </c>
      <c r="C183" s="204" t="s">
        <v>479</v>
      </c>
      <c r="D183" s="205">
        <v>43359</v>
      </c>
      <c r="E183" s="203" t="s">
        <v>1228</v>
      </c>
      <c r="F183" s="204" t="s">
        <v>1252</v>
      </c>
      <c r="G183" s="206">
        <v>2670000</v>
      </c>
      <c r="H183" s="203">
        <v>7.24</v>
      </c>
      <c r="I183" s="203" t="s">
        <v>257</v>
      </c>
      <c r="J183" s="203" t="s">
        <v>291</v>
      </c>
      <c r="K183" s="203" t="s">
        <v>259</v>
      </c>
      <c r="L183" s="203" t="s">
        <v>260</v>
      </c>
    </row>
    <row r="184" spans="1:12">
      <c r="A184" s="203">
        <v>183</v>
      </c>
      <c r="B184" s="204" t="s">
        <v>273</v>
      </c>
      <c r="C184" s="204" t="s">
        <v>480</v>
      </c>
      <c r="D184" s="205">
        <v>43207</v>
      </c>
      <c r="E184" s="203" t="s">
        <v>1228</v>
      </c>
      <c r="F184" s="204" t="s">
        <v>1251</v>
      </c>
      <c r="G184" s="206">
        <v>3790000</v>
      </c>
      <c r="H184" s="203">
        <v>6.65</v>
      </c>
      <c r="I184" s="203" t="s">
        <v>27</v>
      </c>
      <c r="J184" s="203" t="s">
        <v>258</v>
      </c>
      <c r="K184" s="203" t="s">
        <v>259</v>
      </c>
      <c r="L184" s="203" t="s">
        <v>260</v>
      </c>
    </row>
    <row r="185" spans="1:12">
      <c r="A185" s="203">
        <v>184</v>
      </c>
      <c r="B185" s="204" t="s">
        <v>313</v>
      </c>
      <c r="C185" s="204" t="s">
        <v>481</v>
      </c>
      <c r="D185" s="205">
        <v>43515</v>
      </c>
      <c r="E185" s="203" t="s">
        <v>1228</v>
      </c>
      <c r="F185" s="204" t="s">
        <v>1252</v>
      </c>
      <c r="G185" s="206">
        <v>4460000</v>
      </c>
      <c r="H185" s="203">
        <v>10.61</v>
      </c>
      <c r="I185" s="203" t="s">
        <v>27</v>
      </c>
      <c r="J185" s="203" t="s">
        <v>263</v>
      </c>
      <c r="K185" s="203" t="s">
        <v>264</v>
      </c>
      <c r="L185" s="203" t="s">
        <v>265</v>
      </c>
    </row>
    <row r="186" spans="1:12">
      <c r="A186" s="203">
        <v>185</v>
      </c>
      <c r="B186" s="204" t="s">
        <v>313</v>
      </c>
      <c r="C186" s="204" t="s">
        <v>482</v>
      </c>
      <c r="D186" s="205">
        <v>44031</v>
      </c>
      <c r="E186" s="203" t="s">
        <v>1228</v>
      </c>
      <c r="F186" s="204" t="s">
        <v>1260</v>
      </c>
      <c r="G186" s="206">
        <v>2630000</v>
      </c>
      <c r="H186" s="203">
        <v>10.86</v>
      </c>
      <c r="I186" s="203" t="s">
        <v>27</v>
      </c>
      <c r="J186" s="203" t="s">
        <v>284</v>
      </c>
      <c r="K186" s="203" t="s">
        <v>264</v>
      </c>
      <c r="L186" s="203" t="s">
        <v>285</v>
      </c>
    </row>
    <row r="187" spans="1:12">
      <c r="A187" s="203">
        <v>186</v>
      </c>
      <c r="B187" s="204" t="s">
        <v>308</v>
      </c>
      <c r="C187" s="204" t="s">
        <v>483</v>
      </c>
      <c r="D187" s="205">
        <v>43305</v>
      </c>
      <c r="E187" s="203" t="s">
        <v>1228</v>
      </c>
      <c r="F187" s="204" t="s">
        <v>1250</v>
      </c>
      <c r="G187" s="206">
        <v>4120000</v>
      </c>
      <c r="H187" s="203">
        <v>6.97</v>
      </c>
      <c r="I187" s="203" t="s">
        <v>257</v>
      </c>
      <c r="J187" s="203" t="s">
        <v>306</v>
      </c>
      <c r="K187" s="203" t="s">
        <v>259</v>
      </c>
      <c r="L187" s="203" t="s">
        <v>269</v>
      </c>
    </row>
    <row r="188" spans="1:12">
      <c r="A188" s="203">
        <v>187</v>
      </c>
      <c r="B188" s="204" t="s">
        <v>282</v>
      </c>
      <c r="C188" s="204" t="s">
        <v>484</v>
      </c>
      <c r="D188" s="205">
        <v>44041</v>
      </c>
      <c r="E188" s="203" t="s">
        <v>1229</v>
      </c>
      <c r="F188" s="204" t="s">
        <v>1253</v>
      </c>
      <c r="G188" s="206">
        <v>2910000</v>
      </c>
      <c r="H188" s="203">
        <v>5.8</v>
      </c>
      <c r="I188" s="203" t="s">
        <v>27</v>
      </c>
      <c r="J188" s="203" t="s">
        <v>271</v>
      </c>
      <c r="K188" s="203" t="s">
        <v>264</v>
      </c>
      <c r="L188" s="203" t="s">
        <v>272</v>
      </c>
    </row>
    <row r="189" spans="1:12">
      <c r="A189" s="203">
        <v>188</v>
      </c>
      <c r="B189" s="204" t="s">
        <v>313</v>
      </c>
      <c r="C189" s="204" t="s">
        <v>485</v>
      </c>
      <c r="D189" s="205">
        <v>43642</v>
      </c>
      <c r="E189" s="203" t="s">
        <v>1228</v>
      </c>
      <c r="F189" s="204" t="s">
        <v>1251</v>
      </c>
      <c r="G189" s="206">
        <v>2450000</v>
      </c>
      <c r="H189" s="203">
        <v>8.36</v>
      </c>
      <c r="I189" s="203" t="s">
        <v>257</v>
      </c>
      <c r="J189" s="203" t="s">
        <v>288</v>
      </c>
      <c r="K189" s="203" t="s">
        <v>259</v>
      </c>
      <c r="L189" s="203" t="s">
        <v>276</v>
      </c>
    </row>
    <row r="190" spans="1:12">
      <c r="A190" s="203">
        <v>189</v>
      </c>
      <c r="B190" s="204" t="s">
        <v>266</v>
      </c>
      <c r="C190" s="204" t="s">
        <v>486</v>
      </c>
      <c r="D190" s="205">
        <v>43110</v>
      </c>
      <c r="E190" s="203" t="s">
        <v>1228</v>
      </c>
      <c r="F190" s="204" t="s">
        <v>1251</v>
      </c>
      <c r="G190" s="206">
        <v>3400000</v>
      </c>
      <c r="H190" s="203">
        <v>8.18</v>
      </c>
      <c r="I190" s="203" t="s">
        <v>257</v>
      </c>
      <c r="J190" s="203" t="s">
        <v>306</v>
      </c>
      <c r="K190" s="203" t="s">
        <v>259</v>
      </c>
      <c r="L190" s="203" t="s">
        <v>269</v>
      </c>
    </row>
    <row r="191" spans="1:12">
      <c r="A191" s="203">
        <v>190</v>
      </c>
      <c r="B191" s="204" t="s">
        <v>303</v>
      </c>
      <c r="C191" s="204" t="s">
        <v>487</v>
      </c>
      <c r="D191" s="205">
        <v>43668</v>
      </c>
      <c r="E191" s="203" t="s">
        <v>1228</v>
      </c>
      <c r="F191" s="204" t="s">
        <v>1251</v>
      </c>
      <c r="G191" s="206">
        <v>2760000</v>
      </c>
      <c r="H191" s="203">
        <v>8.25</v>
      </c>
      <c r="I191" s="203" t="s">
        <v>27</v>
      </c>
      <c r="J191" s="203" t="s">
        <v>271</v>
      </c>
      <c r="K191" s="203" t="s">
        <v>264</v>
      </c>
      <c r="L191" s="203" t="s">
        <v>272</v>
      </c>
    </row>
    <row r="192" spans="1:12">
      <c r="A192" s="203">
        <v>191</v>
      </c>
      <c r="B192" s="204" t="s">
        <v>298</v>
      </c>
      <c r="C192" s="204" t="s">
        <v>488</v>
      </c>
      <c r="D192" s="205">
        <v>43148</v>
      </c>
      <c r="E192" s="203" t="s">
        <v>1229</v>
      </c>
      <c r="F192" s="204" t="s">
        <v>1251</v>
      </c>
      <c r="G192" s="206">
        <v>2060000</v>
      </c>
      <c r="H192" s="203">
        <v>4.01</v>
      </c>
      <c r="I192" s="203" t="s">
        <v>257</v>
      </c>
      <c r="J192" s="203" t="s">
        <v>278</v>
      </c>
      <c r="K192" s="203" t="s">
        <v>264</v>
      </c>
      <c r="L192" s="203" t="s">
        <v>265</v>
      </c>
    </row>
    <row r="193" spans="1:12">
      <c r="A193" s="203">
        <v>192</v>
      </c>
      <c r="B193" s="204" t="s">
        <v>286</v>
      </c>
      <c r="C193" s="204" t="s">
        <v>489</v>
      </c>
      <c r="D193" s="205">
        <v>43953</v>
      </c>
      <c r="E193" s="203" t="s">
        <v>1228</v>
      </c>
      <c r="F193" s="204" t="s">
        <v>1260</v>
      </c>
      <c r="G193" s="206">
        <v>1910000</v>
      </c>
      <c r="H193" s="203">
        <v>4.92</v>
      </c>
      <c r="I193" s="203" t="s">
        <v>262</v>
      </c>
      <c r="J193" s="203" t="s">
        <v>263</v>
      </c>
      <c r="K193" s="203" t="s">
        <v>264</v>
      </c>
      <c r="L193" s="203" t="s">
        <v>265</v>
      </c>
    </row>
    <row r="194" spans="1:12">
      <c r="A194" s="203">
        <v>193</v>
      </c>
      <c r="B194" s="204" t="s">
        <v>295</v>
      </c>
      <c r="C194" s="204" t="s">
        <v>490</v>
      </c>
      <c r="D194" s="205">
        <v>43432</v>
      </c>
      <c r="E194" s="203" t="s">
        <v>1229</v>
      </c>
      <c r="F194" s="204" t="s">
        <v>1260</v>
      </c>
      <c r="G194" s="206">
        <v>4440000</v>
      </c>
      <c r="H194" s="203">
        <v>9.16</v>
      </c>
      <c r="I194" s="203" t="s">
        <v>257</v>
      </c>
      <c r="J194" s="203" t="s">
        <v>258</v>
      </c>
      <c r="K194" s="203" t="s">
        <v>259</v>
      </c>
      <c r="L194" s="203" t="s">
        <v>260</v>
      </c>
    </row>
    <row r="195" spans="1:12">
      <c r="A195" s="203">
        <v>194</v>
      </c>
      <c r="B195" s="204" t="s">
        <v>289</v>
      </c>
      <c r="C195" s="204" t="s">
        <v>491</v>
      </c>
      <c r="D195" s="205">
        <v>43531</v>
      </c>
      <c r="E195" s="203" t="s">
        <v>1228</v>
      </c>
      <c r="F195" s="204" t="s">
        <v>1250</v>
      </c>
      <c r="G195" s="206">
        <v>1830000</v>
      </c>
      <c r="H195" s="203">
        <v>5.93</v>
      </c>
      <c r="I195" s="203" t="s">
        <v>257</v>
      </c>
      <c r="J195" s="203" t="s">
        <v>271</v>
      </c>
      <c r="K195" s="203" t="s">
        <v>264</v>
      </c>
      <c r="L195" s="203" t="s">
        <v>272</v>
      </c>
    </row>
    <row r="196" spans="1:12">
      <c r="A196" s="203">
        <v>195</v>
      </c>
      <c r="B196" s="204" t="s">
        <v>289</v>
      </c>
      <c r="C196" s="204" t="s">
        <v>492</v>
      </c>
      <c r="D196" s="205">
        <v>43448</v>
      </c>
      <c r="E196" s="203" t="s">
        <v>1228</v>
      </c>
      <c r="F196" s="204" t="s">
        <v>1251</v>
      </c>
      <c r="G196" s="206">
        <v>4050000</v>
      </c>
      <c r="H196" s="203">
        <v>6.89</v>
      </c>
      <c r="I196" s="203" t="s">
        <v>262</v>
      </c>
      <c r="J196" s="203" t="s">
        <v>321</v>
      </c>
      <c r="K196" s="203" t="s">
        <v>281</v>
      </c>
      <c r="L196" s="203" t="s">
        <v>281</v>
      </c>
    </row>
    <row r="197" spans="1:12">
      <c r="A197" s="203">
        <v>196</v>
      </c>
      <c r="B197" s="204" t="s">
        <v>249</v>
      </c>
      <c r="C197" s="204" t="s">
        <v>493</v>
      </c>
      <c r="D197" s="205">
        <v>43473</v>
      </c>
      <c r="E197" s="203" t="s">
        <v>1228</v>
      </c>
      <c r="F197" s="204" t="s">
        <v>1260</v>
      </c>
      <c r="G197" s="206">
        <v>4510000</v>
      </c>
      <c r="H197" s="203">
        <v>8.23</v>
      </c>
      <c r="I197" s="203" t="s">
        <v>27</v>
      </c>
      <c r="J197" s="203" t="s">
        <v>271</v>
      </c>
      <c r="K197" s="203" t="s">
        <v>264</v>
      </c>
      <c r="L197" s="203" t="s">
        <v>272</v>
      </c>
    </row>
    <row r="198" spans="1:12">
      <c r="A198" s="203">
        <v>197</v>
      </c>
      <c r="B198" s="204" t="s">
        <v>295</v>
      </c>
      <c r="C198" s="204" t="s">
        <v>494</v>
      </c>
      <c r="D198" s="205">
        <v>43431</v>
      </c>
      <c r="E198" s="203" t="s">
        <v>1228</v>
      </c>
      <c r="F198" s="204" t="s">
        <v>1250</v>
      </c>
      <c r="G198" s="206">
        <v>3810000</v>
      </c>
      <c r="H198" s="203">
        <v>6.44</v>
      </c>
      <c r="I198" s="203" t="s">
        <v>27</v>
      </c>
      <c r="J198" s="203" t="s">
        <v>268</v>
      </c>
      <c r="K198" s="203" t="s">
        <v>259</v>
      </c>
      <c r="L198" s="203" t="s">
        <v>269</v>
      </c>
    </row>
    <row r="199" spans="1:12">
      <c r="A199" s="203">
        <v>198</v>
      </c>
      <c r="B199" s="204" t="s">
        <v>298</v>
      </c>
      <c r="C199" s="204" t="s">
        <v>495</v>
      </c>
      <c r="D199" s="205">
        <v>44027</v>
      </c>
      <c r="E199" s="203" t="s">
        <v>1228</v>
      </c>
      <c r="F199" s="204" t="s">
        <v>1250</v>
      </c>
      <c r="G199" s="206">
        <v>2870000</v>
      </c>
      <c r="H199" s="203">
        <v>10.55</v>
      </c>
      <c r="I199" s="203" t="s">
        <v>262</v>
      </c>
      <c r="J199" s="203" t="s">
        <v>302</v>
      </c>
      <c r="K199" s="203" t="s">
        <v>264</v>
      </c>
      <c r="L199" s="203" t="s">
        <v>285</v>
      </c>
    </row>
    <row r="200" spans="1:12">
      <c r="A200" s="203">
        <v>199</v>
      </c>
      <c r="B200" s="204" t="s">
        <v>295</v>
      </c>
      <c r="C200" s="204" t="s">
        <v>496</v>
      </c>
      <c r="D200" s="205">
        <v>43719</v>
      </c>
      <c r="E200" s="203" t="s">
        <v>1228</v>
      </c>
      <c r="F200" s="204" t="s">
        <v>1252</v>
      </c>
      <c r="G200" s="206">
        <v>3100000</v>
      </c>
      <c r="H200" s="203">
        <v>4.4000000000000004</v>
      </c>
      <c r="I200" s="203" t="s">
        <v>27</v>
      </c>
      <c r="J200" s="203" t="s">
        <v>331</v>
      </c>
      <c r="K200" s="203" t="s">
        <v>259</v>
      </c>
      <c r="L200" s="203" t="s">
        <v>276</v>
      </c>
    </row>
    <row r="201" spans="1:12">
      <c r="A201" s="203">
        <v>200</v>
      </c>
      <c r="B201" s="204" t="s">
        <v>266</v>
      </c>
      <c r="C201" s="204" t="s">
        <v>497</v>
      </c>
      <c r="D201" s="205">
        <v>43394</v>
      </c>
      <c r="E201" s="203" t="s">
        <v>1229</v>
      </c>
      <c r="F201" s="204" t="s">
        <v>1250</v>
      </c>
      <c r="G201" s="206">
        <v>2610000</v>
      </c>
      <c r="H201" s="203">
        <v>6.07</v>
      </c>
      <c r="I201" s="203" t="s">
        <v>257</v>
      </c>
      <c r="J201" s="203" t="s">
        <v>302</v>
      </c>
      <c r="K201" s="203" t="s">
        <v>264</v>
      </c>
      <c r="L201" s="203" t="s">
        <v>285</v>
      </c>
    </row>
    <row r="202" spans="1:12">
      <c r="A202" s="203">
        <v>201</v>
      </c>
      <c r="B202" s="204" t="s">
        <v>289</v>
      </c>
      <c r="C202" s="204" t="s">
        <v>498</v>
      </c>
      <c r="D202" s="205">
        <v>43157</v>
      </c>
      <c r="E202" s="203" t="s">
        <v>1228</v>
      </c>
      <c r="F202" s="204" t="s">
        <v>1251</v>
      </c>
      <c r="G202" s="206">
        <v>2230000</v>
      </c>
      <c r="H202" s="203">
        <v>9.98</v>
      </c>
      <c r="I202" s="203" t="s">
        <v>27</v>
      </c>
      <c r="J202" s="203" t="s">
        <v>306</v>
      </c>
      <c r="K202" s="203" t="s">
        <v>259</v>
      </c>
      <c r="L202" s="203" t="s">
        <v>269</v>
      </c>
    </row>
    <row r="203" spans="1:12">
      <c r="A203" s="203">
        <v>202</v>
      </c>
      <c r="B203" s="204" t="s">
        <v>282</v>
      </c>
      <c r="C203" s="204" t="s">
        <v>499</v>
      </c>
      <c r="D203" s="205">
        <v>43599</v>
      </c>
      <c r="E203" s="203" t="s">
        <v>1228</v>
      </c>
      <c r="F203" s="204" t="s">
        <v>1251</v>
      </c>
      <c r="G203" s="206">
        <v>1620000</v>
      </c>
      <c r="H203" s="203">
        <v>10.84</v>
      </c>
      <c r="I203" s="203" t="s">
        <v>257</v>
      </c>
      <c r="J203" s="203" t="s">
        <v>331</v>
      </c>
      <c r="K203" s="203" t="s">
        <v>259</v>
      </c>
      <c r="L203" s="203" t="s">
        <v>276</v>
      </c>
    </row>
    <row r="204" spans="1:12">
      <c r="A204" s="203">
        <v>203</v>
      </c>
      <c r="B204" s="204" t="s">
        <v>308</v>
      </c>
      <c r="C204" s="204" t="s">
        <v>500</v>
      </c>
      <c r="D204" s="205">
        <v>43117</v>
      </c>
      <c r="E204" s="203" t="s">
        <v>1229</v>
      </c>
      <c r="F204" s="204" t="s">
        <v>1251</v>
      </c>
      <c r="G204" s="206">
        <v>1750000</v>
      </c>
      <c r="H204" s="203">
        <v>9.31</v>
      </c>
      <c r="I204" s="203" t="s">
        <v>27</v>
      </c>
      <c r="J204" s="203" t="s">
        <v>297</v>
      </c>
      <c r="K204" s="203" t="s">
        <v>264</v>
      </c>
      <c r="L204" s="203" t="s">
        <v>272</v>
      </c>
    </row>
    <row r="205" spans="1:12">
      <c r="A205" s="203">
        <v>204</v>
      </c>
      <c r="B205" s="204" t="s">
        <v>313</v>
      </c>
      <c r="C205" s="204" t="s">
        <v>501</v>
      </c>
      <c r="D205" s="205">
        <v>43246</v>
      </c>
      <c r="E205" s="203" t="s">
        <v>1229</v>
      </c>
      <c r="F205" s="204" t="s">
        <v>1250</v>
      </c>
      <c r="G205" s="206">
        <v>2880000</v>
      </c>
      <c r="H205" s="203">
        <v>9.11</v>
      </c>
      <c r="I205" s="203" t="s">
        <v>27</v>
      </c>
      <c r="J205" s="203" t="s">
        <v>310</v>
      </c>
      <c r="K205" s="203" t="s">
        <v>264</v>
      </c>
      <c r="L205" s="203" t="s">
        <v>272</v>
      </c>
    </row>
    <row r="206" spans="1:12">
      <c r="A206" s="203">
        <v>205</v>
      </c>
      <c r="B206" s="204" t="s">
        <v>308</v>
      </c>
      <c r="C206" s="204" t="s">
        <v>502</v>
      </c>
      <c r="D206" s="205">
        <v>43151</v>
      </c>
      <c r="E206" s="203" t="s">
        <v>1229</v>
      </c>
      <c r="F206" s="204" t="s">
        <v>1250</v>
      </c>
      <c r="G206" s="206">
        <v>1460000</v>
      </c>
      <c r="H206" s="203">
        <v>7.36</v>
      </c>
      <c r="I206" s="203" t="s">
        <v>27</v>
      </c>
      <c r="J206" s="203" t="s">
        <v>334</v>
      </c>
      <c r="K206" s="203" t="s">
        <v>259</v>
      </c>
      <c r="L206" s="203" t="s">
        <v>260</v>
      </c>
    </row>
    <row r="207" spans="1:12">
      <c r="A207" s="203">
        <v>206</v>
      </c>
      <c r="B207" s="204" t="s">
        <v>266</v>
      </c>
      <c r="C207" s="204" t="s">
        <v>503</v>
      </c>
      <c r="D207" s="205">
        <v>43339</v>
      </c>
      <c r="E207" s="203" t="s">
        <v>1229</v>
      </c>
      <c r="F207" s="204" t="s">
        <v>1250</v>
      </c>
      <c r="G207" s="206">
        <v>1650000</v>
      </c>
      <c r="H207" s="203">
        <v>4.66</v>
      </c>
      <c r="I207" s="203" t="s">
        <v>262</v>
      </c>
      <c r="J207" s="203" t="s">
        <v>291</v>
      </c>
      <c r="K207" s="203" t="s">
        <v>259</v>
      </c>
      <c r="L207" s="203" t="s">
        <v>260</v>
      </c>
    </row>
    <row r="208" spans="1:12">
      <c r="A208" s="203">
        <v>207</v>
      </c>
      <c r="B208" s="204" t="s">
        <v>249</v>
      </c>
      <c r="C208" s="204" t="s">
        <v>504</v>
      </c>
      <c r="D208" s="205">
        <v>43833</v>
      </c>
      <c r="E208" s="203" t="s">
        <v>1228</v>
      </c>
      <c r="F208" s="204" t="s">
        <v>1251</v>
      </c>
      <c r="G208" s="206">
        <v>1560000</v>
      </c>
      <c r="H208" s="203">
        <v>5.92</v>
      </c>
      <c r="I208" s="203" t="s">
        <v>257</v>
      </c>
      <c r="J208" s="203" t="s">
        <v>328</v>
      </c>
      <c r="K208" s="203" t="s">
        <v>259</v>
      </c>
      <c r="L208" s="203" t="s">
        <v>269</v>
      </c>
    </row>
    <row r="209" spans="1:12">
      <c r="A209" s="203">
        <v>208</v>
      </c>
      <c r="B209" s="204" t="s">
        <v>286</v>
      </c>
      <c r="C209" s="204" t="s">
        <v>505</v>
      </c>
      <c r="D209" s="205">
        <v>43499</v>
      </c>
      <c r="E209" s="203" t="s">
        <v>1228</v>
      </c>
      <c r="F209" s="204" t="s">
        <v>1253</v>
      </c>
      <c r="G209" s="206">
        <v>2920000</v>
      </c>
      <c r="H209" s="203">
        <v>7.13</v>
      </c>
      <c r="I209" s="203" t="s">
        <v>262</v>
      </c>
      <c r="J209" s="203" t="s">
        <v>300</v>
      </c>
      <c r="K209" s="203" t="s">
        <v>264</v>
      </c>
      <c r="L209" s="203" t="s">
        <v>265</v>
      </c>
    </row>
    <row r="210" spans="1:12">
      <c r="A210" s="203">
        <v>209</v>
      </c>
      <c r="B210" s="204" t="s">
        <v>313</v>
      </c>
      <c r="C210" s="204" t="s">
        <v>506</v>
      </c>
      <c r="D210" s="205">
        <v>43788</v>
      </c>
      <c r="E210" s="203" t="s">
        <v>1228</v>
      </c>
      <c r="F210" s="204" t="s">
        <v>1251</v>
      </c>
      <c r="G210" s="206">
        <v>2620000</v>
      </c>
      <c r="H210" s="203">
        <v>9.2899999999999991</v>
      </c>
      <c r="I210" s="203" t="s">
        <v>27</v>
      </c>
      <c r="J210" s="203" t="s">
        <v>297</v>
      </c>
      <c r="K210" s="203" t="s">
        <v>264</v>
      </c>
      <c r="L210" s="203" t="s">
        <v>272</v>
      </c>
    </row>
    <row r="211" spans="1:12">
      <c r="A211" s="203">
        <v>210</v>
      </c>
      <c r="B211" s="204" t="s">
        <v>282</v>
      </c>
      <c r="C211" s="204" t="s">
        <v>507</v>
      </c>
      <c r="D211" s="205">
        <v>43602</v>
      </c>
      <c r="E211" s="203" t="s">
        <v>1228</v>
      </c>
      <c r="F211" s="204" t="s">
        <v>1249</v>
      </c>
      <c r="G211" s="206">
        <v>1620000</v>
      </c>
      <c r="H211" s="203">
        <v>10</v>
      </c>
      <c r="I211" s="203" t="s">
        <v>27</v>
      </c>
      <c r="J211" s="203" t="s">
        <v>348</v>
      </c>
      <c r="K211" s="203" t="s">
        <v>264</v>
      </c>
      <c r="L211" s="203" t="s">
        <v>285</v>
      </c>
    </row>
    <row r="212" spans="1:12">
      <c r="A212" s="203">
        <v>211</v>
      </c>
      <c r="B212" s="204" t="s">
        <v>313</v>
      </c>
      <c r="C212" s="204" t="s">
        <v>508</v>
      </c>
      <c r="D212" s="205">
        <v>43162</v>
      </c>
      <c r="E212" s="203" t="s">
        <v>1228</v>
      </c>
      <c r="F212" s="204" t="s">
        <v>1252</v>
      </c>
      <c r="G212" s="206">
        <v>2130000</v>
      </c>
      <c r="H212" s="203">
        <v>4.72</v>
      </c>
      <c r="I212" s="203" t="s">
        <v>257</v>
      </c>
      <c r="J212" s="203" t="s">
        <v>300</v>
      </c>
      <c r="K212" s="203" t="s">
        <v>264</v>
      </c>
      <c r="L212" s="203" t="s">
        <v>265</v>
      </c>
    </row>
    <row r="213" spans="1:12">
      <c r="A213" s="203">
        <v>212</v>
      </c>
      <c r="B213" s="204" t="s">
        <v>298</v>
      </c>
      <c r="C213" s="204" t="s">
        <v>509</v>
      </c>
      <c r="D213" s="205">
        <v>43232</v>
      </c>
      <c r="E213" s="203" t="s">
        <v>1228</v>
      </c>
      <c r="F213" s="204" t="s">
        <v>1251</v>
      </c>
      <c r="G213" s="206">
        <v>4090000</v>
      </c>
      <c r="H213" s="203">
        <v>4.88</v>
      </c>
      <c r="I213" s="203" t="s">
        <v>257</v>
      </c>
      <c r="J213" s="203" t="s">
        <v>334</v>
      </c>
      <c r="K213" s="203" t="s">
        <v>259</v>
      </c>
      <c r="L213" s="203" t="s">
        <v>260</v>
      </c>
    </row>
    <row r="214" spans="1:12">
      <c r="A214" s="203">
        <v>213</v>
      </c>
      <c r="B214" s="204" t="s">
        <v>313</v>
      </c>
      <c r="C214" s="204" t="s">
        <v>510</v>
      </c>
      <c r="D214" s="205">
        <v>43136</v>
      </c>
      <c r="E214" s="203" t="s">
        <v>1228</v>
      </c>
      <c r="F214" s="204" t="s">
        <v>1249</v>
      </c>
      <c r="G214" s="206">
        <v>1520000</v>
      </c>
      <c r="H214" s="203">
        <v>10.99</v>
      </c>
      <c r="I214" s="203" t="s">
        <v>257</v>
      </c>
      <c r="J214" s="203" t="s">
        <v>291</v>
      </c>
      <c r="K214" s="203" t="s">
        <v>259</v>
      </c>
      <c r="L214" s="203" t="s">
        <v>260</v>
      </c>
    </row>
    <row r="215" spans="1:12">
      <c r="A215" s="203">
        <v>214</v>
      </c>
      <c r="B215" s="204" t="s">
        <v>313</v>
      </c>
      <c r="C215" s="204" t="s">
        <v>511</v>
      </c>
      <c r="D215" s="205">
        <v>43112</v>
      </c>
      <c r="E215" s="203" t="s">
        <v>1228</v>
      </c>
      <c r="F215" s="204" t="s">
        <v>1250</v>
      </c>
      <c r="G215" s="206">
        <v>2690000</v>
      </c>
      <c r="H215" s="203">
        <v>8.39</v>
      </c>
      <c r="I215" s="203" t="s">
        <v>27</v>
      </c>
      <c r="J215" s="203" t="s">
        <v>302</v>
      </c>
      <c r="K215" s="203" t="s">
        <v>264</v>
      </c>
      <c r="L215" s="203" t="s">
        <v>285</v>
      </c>
    </row>
    <row r="216" spans="1:12">
      <c r="A216" s="203">
        <v>215</v>
      </c>
      <c r="B216" s="204" t="s">
        <v>308</v>
      </c>
      <c r="C216" s="204" t="s">
        <v>512</v>
      </c>
      <c r="D216" s="205">
        <v>43325</v>
      </c>
      <c r="E216" s="203" t="s">
        <v>1229</v>
      </c>
      <c r="F216" s="204" t="s">
        <v>1252</v>
      </c>
      <c r="G216" s="206">
        <v>1910000</v>
      </c>
      <c r="H216" s="203">
        <v>4.03</v>
      </c>
      <c r="I216" s="203" t="s">
        <v>257</v>
      </c>
      <c r="J216" s="203" t="s">
        <v>288</v>
      </c>
      <c r="K216" s="203" t="s">
        <v>259</v>
      </c>
      <c r="L216" s="203" t="s">
        <v>276</v>
      </c>
    </row>
    <row r="217" spans="1:12">
      <c r="A217" s="203">
        <v>216</v>
      </c>
      <c r="B217" s="204" t="s">
        <v>273</v>
      </c>
      <c r="C217" s="204" t="s">
        <v>513</v>
      </c>
      <c r="D217" s="205">
        <v>43885</v>
      </c>
      <c r="E217" s="203" t="s">
        <v>1229</v>
      </c>
      <c r="F217" s="204" t="s">
        <v>1251</v>
      </c>
      <c r="G217" s="206">
        <v>4040000</v>
      </c>
      <c r="H217" s="203">
        <v>11.01</v>
      </c>
      <c r="I217" s="203" t="s">
        <v>27</v>
      </c>
      <c r="J217" s="203" t="s">
        <v>334</v>
      </c>
      <c r="K217" s="203" t="s">
        <v>259</v>
      </c>
      <c r="L217" s="203" t="s">
        <v>260</v>
      </c>
    </row>
    <row r="218" spans="1:12">
      <c r="A218" s="203">
        <v>217</v>
      </c>
      <c r="B218" s="204" t="s">
        <v>286</v>
      </c>
      <c r="C218" s="204" t="s">
        <v>514</v>
      </c>
      <c r="D218" s="205">
        <v>43664</v>
      </c>
      <c r="E218" s="203" t="s">
        <v>1228</v>
      </c>
      <c r="F218" s="204" t="s">
        <v>1249</v>
      </c>
      <c r="G218" s="206">
        <v>2080000</v>
      </c>
      <c r="H218" s="203">
        <v>5.04</v>
      </c>
      <c r="I218" s="203" t="s">
        <v>27</v>
      </c>
      <c r="J218" s="203" t="s">
        <v>291</v>
      </c>
      <c r="K218" s="203" t="s">
        <v>259</v>
      </c>
      <c r="L218" s="203" t="s">
        <v>260</v>
      </c>
    </row>
    <row r="219" spans="1:12">
      <c r="A219" s="203">
        <v>218</v>
      </c>
      <c r="B219" s="204" t="s">
        <v>286</v>
      </c>
      <c r="C219" s="204" t="s">
        <v>515</v>
      </c>
      <c r="D219" s="205">
        <v>44066</v>
      </c>
      <c r="E219" s="203" t="s">
        <v>1229</v>
      </c>
      <c r="F219" s="204" t="s">
        <v>1251</v>
      </c>
      <c r="G219" s="206">
        <v>4410000</v>
      </c>
      <c r="H219" s="203">
        <v>5.4</v>
      </c>
      <c r="I219" s="203" t="s">
        <v>262</v>
      </c>
      <c r="J219" s="203" t="s">
        <v>275</v>
      </c>
      <c r="K219" s="203" t="s">
        <v>259</v>
      </c>
      <c r="L219" s="203" t="s">
        <v>276</v>
      </c>
    </row>
    <row r="220" spans="1:12">
      <c r="A220" s="203">
        <v>219</v>
      </c>
      <c r="B220" s="204" t="s">
        <v>289</v>
      </c>
      <c r="C220" s="204" t="s">
        <v>516</v>
      </c>
      <c r="D220" s="205">
        <v>43147</v>
      </c>
      <c r="E220" s="203" t="s">
        <v>1229</v>
      </c>
      <c r="F220" s="204" t="s">
        <v>1251</v>
      </c>
      <c r="G220" s="206">
        <v>1730000</v>
      </c>
      <c r="H220" s="203">
        <v>4.9400000000000004</v>
      </c>
      <c r="I220" s="203" t="s">
        <v>27</v>
      </c>
      <c r="J220" s="203" t="s">
        <v>288</v>
      </c>
      <c r="K220" s="203" t="s">
        <v>259</v>
      </c>
      <c r="L220" s="203" t="s">
        <v>276</v>
      </c>
    </row>
    <row r="221" spans="1:12">
      <c r="A221" s="203">
        <v>220</v>
      </c>
      <c r="B221" s="204" t="s">
        <v>286</v>
      </c>
      <c r="C221" s="204" t="s">
        <v>517</v>
      </c>
      <c r="D221" s="205">
        <v>44127</v>
      </c>
      <c r="E221" s="203" t="s">
        <v>1228</v>
      </c>
      <c r="F221" s="204" t="s">
        <v>1260</v>
      </c>
      <c r="G221" s="206">
        <v>3490000</v>
      </c>
      <c r="H221" s="203">
        <v>10.5</v>
      </c>
      <c r="I221" s="203" t="s">
        <v>262</v>
      </c>
      <c r="J221" s="203" t="s">
        <v>331</v>
      </c>
      <c r="K221" s="203" t="s">
        <v>259</v>
      </c>
      <c r="L221" s="203" t="s">
        <v>276</v>
      </c>
    </row>
    <row r="222" spans="1:12">
      <c r="A222" s="203">
        <v>221</v>
      </c>
      <c r="B222" s="204" t="s">
        <v>313</v>
      </c>
      <c r="C222" s="204" t="s">
        <v>518</v>
      </c>
      <c r="D222" s="205">
        <v>43617</v>
      </c>
      <c r="E222" s="203" t="s">
        <v>1228</v>
      </c>
      <c r="F222" s="204" t="s">
        <v>1249</v>
      </c>
      <c r="G222" s="206">
        <v>3200000</v>
      </c>
      <c r="H222" s="203">
        <v>10.96</v>
      </c>
      <c r="I222" s="203" t="s">
        <v>27</v>
      </c>
      <c r="J222" s="203" t="s">
        <v>271</v>
      </c>
      <c r="K222" s="203" t="s">
        <v>264</v>
      </c>
      <c r="L222" s="203" t="s">
        <v>272</v>
      </c>
    </row>
    <row r="223" spans="1:12">
      <c r="A223" s="203">
        <v>222</v>
      </c>
      <c r="B223" s="204" t="s">
        <v>313</v>
      </c>
      <c r="C223" s="204" t="s">
        <v>519</v>
      </c>
      <c r="D223" s="205">
        <v>43992</v>
      </c>
      <c r="E223" s="203" t="s">
        <v>1229</v>
      </c>
      <c r="F223" s="204" t="s">
        <v>1250</v>
      </c>
      <c r="G223" s="206">
        <v>1450000</v>
      </c>
      <c r="H223" s="203">
        <v>8.11</v>
      </c>
      <c r="I223" s="203" t="s">
        <v>257</v>
      </c>
      <c r="J223" s="203" t="s">
        <v>275</v>
      </c>
      <c r="K223" s="203" t="s">
        <v>259</v>
      </c>
      <c r="L223" s="203" t="s">
        <v>276</v>
      </c>
    </row>
    <row r="224" spans="1:12">
      <c r="A224" s="203">
        <v>223</v>
      </c>
      <c r="B224" s="204" t="s">
        <v>313</v>
      </c>
      <c r="C224" s="204" t="s">
        <v>520</v>
      </c>
      <c r="D224" s="205">
        <v>43857</v>
      </c>
      <c r="E224" s="203" t="s">
        <v>1229</v>
      </c>
      <c r="F224" s="204" t="s">
        <v>1250</v>
      </c>
      <c r="G224" s="206">
        <v>3650000</v>
      </c>
      <c r="H224" s="203">
        <v>5.5</v>
      </c>
      <c r="I224" s="203" t="s">
        <v>27</v>
      </c>
      <c r="J224" s="203" t="s">
        <v>300</v>
      </c>
      <c r="K224" s="203" t="s">
        <v>264</v>
      </c>
      <c r="L224" s="203" t="s">
        <v>265</v>
      </c>
    </row>
    <row r="225" spans="1:12">
      <c r="A225" s="203">
        <v>224</v>
      </c>
      <c r="B225" s="204" t="s">
        <v>303</v>
      </c>
      <c r="C225" s="204" t="s">
        <v>521</v>
      </c>
      <c r="D225" s="205">
        <v>43735</v>
      </c>
      <c r="E225" s="203" t="s">
        <v>1228</v>
      </c>
      <c r="F225" s="204" t="s">
        <v>1250</v>
      </c>
      <c r="G225" s="206">
        <v>1810000</v>
      </c>
      <c r="H225" s="203">
        <v>4.1500000000000004</v>
      </c>
      <c r="I225" s="203" t="s">
        <v>27</v>
      </c>
      <c r="J225" s="203" t="s">
        <v>300</v>
      </c>
      <c r="K225" s="203" t="s">
        <v>264</v>
      </c>
      <c r="L225" s="203" t="s">
        <v>265</v>
      </c>
    </row>
    <row r="226" spans="1:12">
      <c r="A226" s="203">
        <v>225</v>
      </c>
      <c r="B226" s="204" t="s">
        <v>295</v>
      </c>
      <c r="C226" s="204" t="s">
        <v>522</v>
      </c>
      <c r="D226" s="205">
        <v>43137</v>
      </c>
      <c r="E226" s="203" t="s">
        <v>1228</v>
      </c>
      <c r="F226" s="204" t="s">
        <v>1250</v>
      </c>
      <c r="G226" s="206">
        <v>2140000</v>
      </c>
      <c r="H226" s="203">
        <v>10.28</v>
      </c>
      <c r="I226" s="203" t="s">
        <v>27</v>
      </c>
      <c r="J226" s="203" t="s">
        <v>284</v>
      </c>
      <c r="K226" s="203" t="s">
        <v>264</v>
      </c>
      <c r="L226" s="203" t="s">
        <v>285</v>
      </c>
    </row>
    <row r="227" spans="1:12">
      <c r="A227" s="203">
        <v>226</v>
      </c>
      <c r="B227" s="204" t="s">
        <v>313</v>
      </c>
      <c r="C227" s="204" t="s">
        <v>523</v>
      </c>
      <c r="D227" s="205">
        <v>43747</v>
      </c>
      <c r="E227" s="203" t="s">
        <v>1228</v>
      </c>
      <c r="F227" s="204" t="s">
        <v>1250</v>
      </c>
      <c r="G227" s="206">
        <v>1500000</v>
      </c>
      <c r="H227" s="203">
        <v>10.41</v>
      </c>
      <c r="I227" s="203" t="s">
        <v>27</v>
      </c>
      <c r="J227" s="203" t="s">
        <v>291</v>
      </c>
      <c r="K227" s="203" t="s">
        <v>259</v>
      </c>
      <c r="L227" s="203" t="s">
        <v>260</v>
      </c>
    </row>
    <row r="228" spans="1:12">
      <c r="A228" s="203">
        <v>227</v>
      </c>
      <c r="B228" s="204" t="s">
        <v>266</v>
      </c>
      <c r="C228" s="204" t="s">
        <v>524</v>
      </c>
      <c r="D228" s="205">
        <v>43154</v>
      </c>
      <c r="E228" s="203" t="s">
        <v>1228</v>
      </c>
      <c r="F228" s="204" t="s">
        <v>1250</v>
      </c>
      <c r="G228" s="206">
        <v>2520000</v>
      </c>
      <c r="H228" s="203">
        <v>10.37</v>
      </c>
      <c r="I228" s="203" t="s">
        <v>27</v>
      </c>
      <c r="J228" s="203" t="s">
        <v>302</v>
      </c>
      <c r="K228" s="203" t="s">
        <v>264</v>
      </c>
      <c r="L228" s="203" t="s">
        <v>285</v>
      </c>
    </row>
    <row r="229" spans="1:12">
      <c r="A229" s="203">
        <v>228</v>
      </c>
      <c r="B229" s="204" t="s">
        <v>286</v>
      </c>
      <c r="C229" s="204" t="s">
        <v>525</v>
      </c>
      <c r="D229" s="205">
        <v>43653</v>
      </c>
      <c r="E229" s="203" t="s">
        <v>1228</v>
      </c>
      <c r="F229" s="204" t="s">
        <v>1250</v>
      </c>
      <c r="G229" s="206">
        <v>4530000</v>
      </c>
      <c r="H229" s="203">
        <v>4.24</v>
      </c>
      <c r="I229" s="203" t="s">
        <v>262</v>
      </c>
      <c r="J229" s="203" t="s">
        <v>275</v>
      </c>
      <c r="K229" s="203" t="s">
        <v>259</v>
      </c>
      <c r="L229" s="203" t="s">
        <v>276</v>
      </c>
    </row>
    <row r="230" spans="1:12">
      <c r="A230" s="203">
        <v>229</v>
      </c>
      <c r="B230" s="204" t="s">
        <v>303</v>
      </c>
      <c r="C230" s="204" t="s">
        <v>526</v>
      </c>
      <c r="D230" s="205">
        <v>43233</v>
      </c>
      <c r="E230" s="203" t="s">
        <v>1228</v>
      </c>
      <c r="F230" s="204" t="s">
        <v>1251</v>
      </c>
      <c r="G230" s="206">
        <v>2880000</v>
      </c>
      <c r="H230" s="203">
        <v>8.18</v>
      </c>
      <c r="I230" s="203" t="s">
        <v>27</v>
      </c>
      <c r="J230" s="203" t="s">
        <v>328</v>
      </c>
      <c r="K230" s="203" t="s">
        <v>259</v>
      </c>
      <c r="L230" s="203" t="s">
        <v>269</v>
      </c>
    </row>
    <row r="231" spans="1:12">
      <c r="A231" s="203">
        <v>230</v>
      </c>
      <c r="B231" s="204" t="s">
        <v>289</v>
      </c>
      <c r="C231" s="204" t="s">
        <v>527</v>
      </c>
      <c r="D231" s="205">
        <v>43986</v>
      </c>
      <c r="E231" s="203" t="s">
        <v>1228</v>
      </c>
      <c r="F231" s="204" t="s">
        <v>1253</v>
      </c>
      <c r="G231" s="206">
        <v>3930000</v>
      </c>
      <c r="H231" s="203">
        <v>8.98</v>
      </c>
      <c r="I231" s="203" t="s">
        <v>27</v>
      </c>
      <c r="J231" s="203" t="s">
        <v>331</v>
      </c>
      <c r="K231" s="203" t="s">
        <v>259</v>
      </c>
      <c r="L231" s="203" t="s">
        <v>276</v>
      </c>
    </row>
    <row r="232" spans="1:12">
      <c r="A232" s="203">
        <v>231</v>
      </c>
      <c r="B232" s="204" t="s">
        <v>249</v>
      </c>
      <c r="C232" s="204" t="s">
        <v>528</v>
      </c>
      <c r="D232" s="205">
        <v>43192</v>
      </c>
      <c r="E232" s="203" t="s">
        <v>1228</v>
      </c>
      <c r="F232" s="204" t="s">
        <v>1252</v>
      </c>
      <c r="G232" s="206">
        <v>3980000</v>
      </c>
      <c r="H232" s="203">
        <v>8.41</v>
      </c>
      <c r="I232" s="203" t="s">
        <v>27</v>
      </c>
      <c r="J232" s="203" t="s">
        <v>258</v>
      </c>
      <c r="K232" s="203" t="s">
        <v>259</v>
      </c>
      <c r="L232" s="203" t="s">
        <v>260</v>
      </c>
    </row>
    <row r="233" spans="1:12">
      <c r="A233" s="203">
        <v>232</v>
      </c>
      <c r="B233" s="204" t="s">
        <v>292</v>
      </c>
      <c r="C233" s="204" t="s">
        <v>529</v>
      </c>
      <c r="D233" s="205">
        <v>43606</v>
      </c>
      <c r="E233" s="203" t="s">
        <v>1228</v>
      </c>
      <c r="F233" s="204" t="s">
        <v>1251</v>
      </c>
      <c r="G233" s="206">
        <v>4680000</v>
      </c>
      <c r="H233" s="203">
        <v>8.16</v>
      </c>
      <c r="I233" s="203" t="s">
        <v>27</v>
      </c>
      <c r="J233" s="203" t="s">
        <v>280</v>
      </c>
      <c r="K233" s="203" t="s">
        <v>281</v>
      </c>
      <c r="L233" s="203" t="s">
        <v>281</v>
      </c>
    </row>
    <row r="234" spans="1:12">
      <c r="A234" s="203">
        <v>233</v>
      </c>
      <c r="B234" s="204" t="s">
        <v>303</v>
      </c>
      <c r="C234" s="204" t="s">
        <v>530</v>
      </c>
      <c r="D234" s="205">
        <v>43690</v>
      </c>
      <c r="E234" s="203" t="s">
        <v>1228</v>
      </c>
      <c r="F234" s="204" t="s">
        <v>1250</v>
      </c>
      <c r="G234" s="206">
        <v>2290000</v>
      </c>
      <c r="H234" s="203">
        <v>7.48</v>
      </c>
      <c r="I234" s="203" t="s">
        <v>262</v>
      </c>
      <c r="J234" s="203" t="s">
        <v>278</v>
      </c>
      <c r="K234" s="203" t="s">
        <v>264</v>
      </c>
      <c r="L234" s="203" t="s">
        <v>265</v>
      </c>
    </row>
    <row r="235" spans="1:12">
      <c r="A235" s="203">
        <v>234</v>
      </c>
      <c r="B235" s="204" t="s">
        <v>266</v>
      </c>
      <c r="C235" s="204" t="s">
        <v>531</v>
      </c>
      <c r="D235" s="205">
        <v>43555</v>
      </c>
      <c r="E235" s="203" t="s">
        <v>1228</v>
      </c>
      <c r="F235" s="204" t="s">
        <v>1260</v>
      </c>
      <c r="G235" s="206">
        <v>4450000</v>
      </c>
      <c r="H235" s="203">
        <v>7.03</v>
      </c>
      <c r="I235" s="203" t="s">
        <v>257</v>
      </c>
      <c r="J235" s="203" t="s">
        <v>278</v>
      </c>
      <c r="K235" s="203" t="s">
        <v>264</v>
      </c>
      <c r="L235" s="203" t="s">
        <v>265</v>
      </c>
    </row>
    <row r="236" spans="1:12">
      <c r="A236" s="203">
        <v>235</v>
      </c>
      <c r="B236" s="204" t="s">
        <v>313</v>
      </c>
      <c r="C236" s="204" t="s">
        <v>532</v>
      </c>
      <c r="D236" s="205">
        <v>43241</v>
      </c>
      <c r="E236" s="203" t="s">
        <v>1228</v>
      </c>
      <c r="F236" s="204" t="s">
        <v>1250</v>
      </c>
      <c r="G236" s="206">
        <v>3110000</v>
      </c>
      <c r="H236" s="203">
        <v>4.3600000000000003</v>
      </c>
      <c r="I236" s="203" t="s">
        <v>257</v>
      </c>
      <c r="J236" s="203" t="s">
        <v>280</v>
      </c>
      <c r="K236" s="203" t="s">
        <v>281</v>
      </c>
      <c r="L236" s="203" t="s">
        <v>281</v>
      </c>
    </row>
    <row r="237" spans="1:12">
      <c r="A237" s="203">
        <v>236</v>
      </c>
      <c r="B237" s="204" t="s">
        <v>313</v>
      </c>
      <c r="C237" s="204" t="s">
        <v>533</v>
      </c>
      <c r="D237" s="205">
        <v>43158</v>
      </c>
      <c r="E237" s="203" t="s">
        <v>1228</v>
      </c>
      <c r="F237" s="204" t="s">
        <v>1250</v>
      </c>
      <c r="G237" s="206">
        <v>4100000</v>
      </c>
      <c r="H237" s="203">
        <v>7.53</v>
      </c>
      <c r="I237" s="203" t="s">
        <v>257</v>
      </c>
      <c r="J237" s="203" t="s">
        <v>263</v>
      </c>
      <c r="K237" s="203" t="s">
        <v>264</v>
      </c>
      <c r="L237" s="203" t="s">
        <v>265</v>
      </c>
    </row>
    <row r="238" spans="1:12">
      <c r="A238" s="203">
        <v>237</v>
      </c>
      <c r="B238" s="204" t="s">
        <v>266</v>
      </c>
      <c r="C238" s="204" t="s">
        <v>534</v>
      </c>
      <c r="D238" s="205">
        <v>43704</v>
      </c>
      <c r="E238" s="203" t="s">
        <v>1228</v>
      </c>
      <c r="F238" s="204" t="s">
        <v>1249</v>
      </c>
      <c r="G238" s="206">
        <v>1500000</v>
      </c>
      <c r="H238" s="203">
        <v>8.85</v>
      </c>
      <c r="I238" s="203" t="s">
        <v>257</v>
      </c>
      <c r="J238" s="203" t="s">
        <v>321</v>
      </c>
      <c r="K238" s="203" t="s">
        <v>281</v>
      </c>
      <c r="L238" s="203" t="s">
        <v>281</v>
      </c>
    </row>
    <row r="239" spans="1:12">
      <c r="A239" s="203">
        <v>238</v>
      </c>
      <c r="B239" s="204" t="s">
        <v>266</v>
      </c>
      <c r="C239" s="204" t="s">
        <v>535</v>
      </c>
      <c r="D239" s="205">
        <v>43882</v>
      </c>
      <c r="E239" s="203" t="s">
        <v>1228</v>
      </c>
      <c r="F239" s="204" t="s">
        <v>1249</v>
      </c>
      <c r="G239" s="206">
        <v>1710000</v>
      </c>
      <c r="H239" s="203">
        <v>7.66</v>
      </c>
      <c r="I239" s="203" t="s">
        <v>262</v>
      </c>
      <c r="J239" s="203" t="s">
        <v>280</v>
      </c>
      <c r="K239" s="203" t="s">
        <v>281</v>
      </c>
      <c r="L239" s="203" t="s">
        <v>281</v>
      </c>
    </row>
    <row r="240" spans="1:12">
      <c r="A240" s="203">
        <v>239</v>
      </c>
      <c r="B240" s="204" t="s">
        <v>289</v>
      </c>
      <c r="C240" s="204" t="s">
        <v>536</v>
      </c>
      <c r="D240" s="205">
        <v>43135</v>
      </c>
      <c r="E240" s="203" t="s">
        <v>1229</v>
      </c>
      <c r="F240" s="204" t="s">
        <v>1252</v>
      </c>
      <c r="G240" s="206">
        <v>2190000</v>
      </c>
      <c r="H240" s="203">
        <v>7.95</v>
      </c>
      <c r="I240" s="203" t="s">
        <v>257</v>
      </c>
      <c r="J240" s="203" t="s">
        <v>291</v>
      </c>
      <c r="K240" s="203" t="s">
        <v>259</v>
      </c>
      <c r="L240" s="203" t="s">
        <v>260</v>
      </c>
    </row>
    <row r="241" spans="1:12">
      <c r="A241" s="203">
        <v>240</v>
      </c>
      <c r="B241" s="204" t="s">
        <v>266</v>
      </c>
      <c r="C241" s="204" t="s">
        <v>537</v>
      </c>
      <c r="D241" s="205">
        <v>43986</v>
      </c>
      <c r="E241" s="203" t="s">
        <v>1228</v>
      </c>
      <c r="F241" s="204" t="s">
        <v>1252</v>
      </c>
      <c r="G241" s="206">
        <v>2600000</v>
      </c>
      <c r="H241" s="203">
        <v>4.55</v>
      </c>
      <c r="I241" s="203" t="s">
        <v>262</v>
      </c>
      <c r="J241" s="203" t="s">
        <v>284</v>
      </c>
      <c r="K241" s="203" t="s">
        <v>264</v>
      </c>
      <c r="L241" s="203" t="s">
        <v>285</v>
      </c>
    </row>
    <row r="242" spans="1:12">
      <c r="A242" s="203">
        <v>241</v>
      </c>
      <c r="B242" s="204" t="s">
        <v>295</v>
      </c>
      <c r="C242" s="204" t="s">
        <v>538</v>
      </c>
      <c r="D242" s="205">
        <v>43248</v>
      </c>
      <c r="E242" s="203" t="s">
        <v>1229</v>
      </c>
      <c r="F242" s="204" t="s">
        <v>1250</v>
      </c>
      <c r="G242" s="206">
        <v>2540000</v>
      </c>
      <c r="H242" s="203">
        <v>7.1</v>
      </c>
      <c r="I242" s="203" t="s">
        <v>262</v>
      </c>
      <c r="J242" s="203" t="s">
        <v>328</v>
      </c>
      <c r="K242" s="203" t="s">
        <v>259</v>
      </c>
      <c r="L242" s="203" t="s">
        <v>269</v>
      </c>
    </row>
    <row r="243" spans="1:12">
      <c r="A243" s="203">
        <v>242</v>
      </c>
      <c r="B243" s="204" t="s">
        <v>289</v>
      </c>
      <c r="C243" s="204" t="s">
        <v>539</v>
      </c>
      <c r="D243" s="205">
        <v>44014</v>
      </c>
      <c r="E243" s="203" t="s">
        <v>1228</v>
      </c>
      <c r="F243" s="204" t="s">
        <v>1260</v>
      </c>
      <c r="G243" s="206">
        <v>4930000</v>
      </c>
      <c r="H243" s="203">
        <v>7.87</v>
      </c>
      <c r="I243" s="203" t="s">
        <v>27</v>
      </c>
      <c r="J243" s="203" t="s">
        <v>321</v>
      </c>
      <c r="K243" s="203" t="s">
        <v>281</v>
      </c>
      <c r="L243" s="203" t="s">
        <v>281</v>
      </c>
    </row>
    <row r="244" spans="1:12">
      <c r="A244" s="203">
        <v>243</v>
      </c>
      <c r="B244" s="204" t="s">
        <v>295</v>
      </c>
      <c r="C244" s="204" t="s">
        <v>540</v>
      </c>
      <c r="D244" s="205">
        <v>44009</v>
      </c>
      <c r="E244" s="203" t="s">
        <v>1228</v>
      </c>
      <c r="F244" s="204" t="s">
        <v>1250</v>
      </c>
      <c r="G244" s="206">
        <v>3320000</v>
      </c>
      <c r="H244" s="203">
        <v>4.32</v>
      </c>
      <c r="I244" s="203" t="s">
        <v>257</v>
      </c>
      <c r="J244" s="203" t="s">
        <v>275</v>
      </c>
      <c r="K244" s="203" t="s">
        <v>259</v>
      </c>
      <c r="L244" s="203" t="s">
        <v>276</v>
      </c>
    </row>
    <row r="245" spans="1:12">
      <c r="A245" s="203">
        <v>244</v>
      </c>
      <c r="B245" s="204" t="s">
        <v>273</v>
      </c>
      <c r="C245" s="204" t="s">
        <v>541</v>
      </c>
      <c r="D245" s="205">
        <v>43333</v>
      </c>
      <c r="E245" s="203" t="s">
        <v>1228</v>
      </c>
      <c r="F245" s="204" t="s">
        <v>1249</v>
      </c>
      <c r="G245" s="206">
        <v>3680000</v>
      </c>
      <c r="H245" s="203">
        <v>5.53</v>
      </c>
      <c r="I245" s="203" t="s">
        <v>257</v>
      </c>
      <c r="J245" s="203" t="s">
        <v>302</v>
      </c>
      <c r="K245" s="203" t="s">
        <v>264</v>
      </c>
      <c r="L245" s="203" t="s">
        <v>285</v>
      </c>
    </row>
    <row r="246" spans="1:12">
      <c r="A246" s="203">
        <v>245</v>
      </c>
      <c r="B246" s="204" t="s">
        <v>303</v>
      </c>
      <c r="C246" s="204" t="s">
        <v>542</v>
      </c>
      <c r="D246" s="205">
        <v>43767</v>
      </c>
      <c r="E246" s="203" t="s">
        <v>1229</v>
      </c>
      <c r="F246" s="204" t="s">
        <v>1249</v>
      </c>
      <c r="G246" s="206">
        <v>2390000</v>
      </c>
      <c r="H246" s="203">
        <v>4.8499999999999996</v>
      </c>
      <c r="I246" s="203" t="s">
        <v>257</v>
      </c>
      <c r="J246" s="203" t="s">
        <v>306</v>
      </c>
      <c r="K246" s="203" t="s">
        <v>259</v>
      </c>
      <c r="L246" s="203" t="s">
        <v>269</v>
      </c>
    </row>
    <row r="247" spans="1:12">
      <c r="A247" s="203">
        <v>246</v>
      </c>
      <c r="B247" s="204" t="s">
        <v>295</v>
      </c>
      <c r="C247" s="204" t="s">
        <v>543</v>
      </c>
      <c r="D247" s="205">
        <v>44037</v>
      </c>
      <c r="E247" s="203" t="s">
        <v>1228</v>
      </c>
      <c r="F247" s="204" t="s">
        <v>1252</v>
      </c>
      <c r="G247" s="206">
        <v>4810000</v>
      </c>
      <c r="H247" s="203">
        <v>6.43</v>
      </c>
      <c r="I247" s="203" t="s">
        <v>27</v>
      </c>
      <c r="J247" s="203" t="s">
        <v>334</v>
      </c>
      <c r="K247" s="203" t="s">
        <v>259</v>
      </c>
      <c r="L247" s="203" t="s">
        <v>260</v>
      </c>
    </row>
    <row r="248" spans="1:12">
      <c r="A248" s="203">
        <v>247</v>
      </c>
      <c r="B248" s="204" t="s">
        <v>286</v>
      </c>
      <c r="C248" s="204" t="s">
        <v>544</v>
      </c>
      <c r="D248" s="205">
        <v>43891</v>
      </c>
      <c r="E248" s="203" t="s">
        <v>1228</v>
      </c>
      <c r="F248" s="204" t="s">
        <v>1252</v>
      </c>
      <c r="G248" s="206">
        <v>4040000</v>
      </c>
      <c r="H248" s="203">
        <v>10.38</v>
      </c>
      <c r="I248" s="203" t="s">
        <v>262</v>
      </c>
      <c r="J248" s="203" t="s">
        <v>271</v>
      </c>
      <c r="K248" s="203" t="s">
        <v>264</v>
      </c>
      <c r="L248" s="203" t="s">
        <v>272</v>
      </c>
    </row>
    <row r="249" spans="1:12">
      <c r="A249" s="203">
        <v>248</v>
      </c>
      <c r="B249" s="204" t="s">
        <v>273</v>
      </c>
      <c r="C249" s="204" t="s">
        <v>545</v>
      </c>
      <c r="D249" s="205">
        <v>43413</v>
      </c>
      <c r="E249" s="203" t="s">
        <v>1229</v>
      </c>
      <c r="F249" s="204" t="s">
        <v>1250</v>
      </c>
      <c r="G249" s="206">
        <v>2520000</v>
      </c>
      <c r="H249" s="203">
        <v>9.77</v>
      </c>
      <c r="I249" s="203" t="s">
        <v>257</v>
      </c>
      <c r="J249" s="203" t="s">
        <v>284</v>
      </c>
      <c r="K249" s="203" t="s">
        <v>264</v>
      </c>
      <c r="L249" s="203" t="s">
        <v>285</v>
      </c>
    </row>
    <row r="250" spans="1:12">
      <c r="A250" s="203">
        <v>249</v>
      </c>
      <c r="B250" s="204" t="s">
        <v>313</v>
      </c>
      <c r="C250" s="204" t="s">
        <v>546</v>
      </c>
      <c r="D250" s="205">
        <v>43668</v>
      </c>
      <c r="E250" s="203" t="s">
        <v>1228</v>
      </c>
      <c r="F250" s="204" t="s">
        <v>1260</v>
      </c>
      <c r="G250" s="206">
        <v>4530000</v>
      </c>
      <c r="H250" s="203">
        <v>9.48</v>
      </c>
      <c r="I250" s="203" t="s">
        <v>27</v>
      </c>
      <c r="J250" s="203" t="s">
        <v>258</v>
      </c>
      <c r="K250" s="203" t="s">
        <v>259</v>
      </c>
      <c r="L250" s="203" t="s">
        <v>260</v>
      </c>
    </row>
    <row r="251" spans="1:12">
      <c r="A251" s="203">
        <v>250</v>
      </c>
      <c r="B251" s="204" t="s">
        <v>298</v>
      </c>
      <c r="C251" s="204" t="s">
        <v>547</v>
      </c>
      <c r="D251" s="205">
        <v>43306</v>
      </c>
      <c r="E251" s="203" t="s">
        <v>1229</v>
      </c>
      <c r="F251" s="204" t="s">
        <v>1251</v>
      </c>
      <c r="G251" s="206">
        <v>2830000</v>
      </c>
      <c r="H251" s="203">
        <v>9.7799999999999994</v>
      </c>
      <c r="I251" s="203" t="s">
        <v>27</v>
      </c>
      <c r="J251" s="203" t="s">
        <v>263</v>
      </c>
      <c r="K251" s="203" t="s">
        <v>264</v>
      </c>
      <c r="L251" s="203" t="s">
        <v>265</v>
      </c>
    </row>
    <row r="252" spans="1:12">
      <c r="A252" s="203">
        <v>251</v>
      </c>
      <c r="B252" s="204" t="s">
        <v>298</v>
      </c>
      <c r="C252" s="204" t="s">
        <v>548</v>
      </c>
      <c r="D252" s="205">
        <v>43392</v>
      </c>
      <c r="E252" s="203" t="s">
        <v>1228</v>
      </c>
      <c r="F252" s="204" t="s">
        <v>1249</v>
      </c>
      <c r="G252" s="206">
        <v>1920000</v>
      </c>
      <c r="H252" s="203">
        <v>10.96</v>
      </c>
      <c r="I252" s="203" t="s">
        <v>27</v>
      </c>
      <c r="J252" s="203" t="s">
        <v>275</v>
      </c>
      <c r="K252" s="203" t="s">
        <v>259</v>
      </c>
      <c r="L252" s="203" t="s">
        <v>276</v>
      </c>
    </row>
    <row r="253" spans="1:12">
      <c r="A253" s="203">
        <v>252</v>
      </c>
      <c r="B253" s="204" t="s">
        <v>286</v>
      </c>
      <c r="C253" s="204" t="s">
        <v>549</v>
      </c>
      <c r="D253" s="205">
        <v>44105</v>
      </c>
      <c r="E253" s="203" t="s">
        <v>1229</v>
      </c>
      <c r="F253" s="204" t="s">
        <v>1249</v>
      </c>
      <c r="G253" s="206">
        <v>4470000</v>
      </c>
      <c r="H253" s="203">
        <v>10.16</v>
      </c>
      <c r="I253" s="203" t="s">
        <v>257</v>
      </c>
      <c r="J253" s="203" t="s">
        <v>348</v>
      </c>
      <c r="K253" s="203" t="s">
        <v>264</v>
      </c>
      <c r="L253" s="203" t="s">
        <v>285</v>
      </c>
    </row>
    <row r="254" spans="1:12">
      <c r="A254" s="203">
        <v>253</v>
      </c>
      <c r="B254" s="204" t="s">
        <v>298</v>
      </c>
      <c r="C254" s="204" t="s">
        <v>550</v>
      </c>
      <c r="D254" s="205">
        <v>43695</v>
      </c>
      <c r="E254" s="203" t="s">
        <v>1229</v>
      </c>
      <c r="F254" s="204" t="s">
        <v>1260</v>
      </c>
      <c r="G254" s="206">
        <v>2670000</v>
      </c>
      <c r="H254" s="203">
        <v>6.88</v>
      </c>
      <c r="I254" s="203" t="s">
        <v>257</v>
      </c>
      <c r="J254" s="203" t="s">
        <v>302</v>
      </c>
      <c r="K254" s="203" t="s">
        <v>264</v>
      </c>
      <c r="L254" s="203" t="s">
        <v>285</v>
      </c>
    </row>
    <row r="255" spans="1:12">
      <c r="A255" s="203">
        <v>254</v>
      </c>
      <c r="B255" s="204" t="s">
        <v>289</v>
      </c>
      <c r="C255" s="204" t="s">
        <v>551</v>
      </c>
      <c r="D255" s="205">
        <v>44012</v>
      </c>
      <c r="E255" s="203" t="s">
        <v>1228</v>
      </c>
      <c r="F255" s="204" t="s">
        <v>1249</v>
      </c>
      <c r="G255" s="206">
        <v>1800000</v>
      </c>
      <c r="H255" s="203">
        <v>7.02</v>
      </c>
      <c r="I255" s="203" t="s">
        <v>27</v>
      </c>
      <c r="J255" s="203" t="s">
        <v>331</v>
      </c>
      <c r="K255" s="203" t="s">
        <v>259</v>
      </c>
      <c r="L255" s="203" t="s">
        <v>276</v>
      </c>
    </row>
    <row r="256" spans="1:12">
      <c r="A256" s="203">
        <v>255</v>
      </c>
      <c r="B256" s="204" t="s">
        <v>266</v>
      </c>
      <c r="C256" s="204" t="s">
        <v>552</v>
      </c>
      <c r="D256" s="205">
        <v>43434</v>
      </c>
      <c r="E256" s="203" t="s">
        <v>1228</v>
      </c>
      <c r="F256" s="204" t="s">
        <v>1249</v>
      </c>
      <c r="G256" s="206">
        <v>3700000</v>
      </c>
      <c r="H256" s="203">
        <v>8.68</v>
      </c>
      <c r="I256" s="203" t="s">
        <v>27</v>
      </c>
      <c r="J256" s="203" t="s">
        <v>291</v>
      </c>
      <c r="K256" s="203" t="s">
        <v>259</v>
      </c>
      <c r="L256" s="203" t="s">
        <v>260</v>
      </c>
    </row>
    <row r="257" spans="1:12">
      <c r="A257" s="203">
        <v>256</v>
      </c>
      <c r="B257" s="204" t="s">
        <v>313</v>
      </c>
      <c r="C257" s="204" t="s">
        <v>553</v>
      </c>
      <c r="D257" s="205">
        <v>43304</v>
      </c>
      <c r="E257" s="203" t="s">
        <v>1228</v>
      </c>
      <c r="F257" s="204" t="s">
        <v>1252</v>
      </c>
      <c r="G257" s="206">
        <v>2040000</v>
      </c>
      <c r="H257" s="203">
        <v>5.84</v>
      </c>
      <c r="I257" s="203" t="s">
        <v>257</v>
      </c>
      <c r="J257" s="203" t="s">
        <v>275</v>
      </c>
      <c r="K257" s="203" t="s">
        <v>259</v>
      </c>
      <c r="L257" s="203" t="s">
        <v>276</v>
      </c>
    </row>
    <row r="258" spans="1:12">
      <c r="A258" s="203">
        <v>257</v>
      </c>
      <c r="B258" s="204" t="s">
        <v>289</v>
      </c>
      <c r="C258" s="204" t="s">
        <v>554</v>
      </c>
      <c r="D258" s="205">
        <v>43463</v>
      </c>
      <c r="E258" s="203" t="s">
        <v>1229</v>
      </c>
      <c r="F258" s="204" t="s">
        <v>1250</v>
      </c>
      <c r="G258" s="206">
        <v>3480000</v>
      </c>
      <c r="H258" s="203">
        <v>9.4700000000000006</v>
      </c>
      <c r="I258" s="203" t="s">
        <v>262</v>
      </c>
      <c r="J258" s="203" t="s">
        <v>348</v>
      </c>
      <c r="K258" s="203" t="s">
        <v>264</v>
      </c>
      <c r="L258" s="203" t="s">
        <v>285</v>
      </c>
    </row>
    <row r="259" spans="1:12">
      <c r="A259" s="203">
        <v>258</v>
      </c>
      <c r="B259" s="204" t="s">
        <v>266</v>
      </c>
      <c r="C259" s="204" t="s">
        <v>555</v>
      </c>
      <c r="D259" s="205">
        <v>43680</v>
      </c>
      <c r="E259" s="203" t="s">
        <v>1228</v>
      </c>
      <c r="F259" s="204" t="s">
        <v>1251</v>
      </c>
      <c r="G259" s="206">
        <v>4410000</v>
      </c>
      <c r="H259" s="203">
        <v>7.49</v>
      </c>
      <c r="I259" s="203" t="s">
        <v>257</v>
      </c>
      <c r="J259" s="203" t="s">
        <v>310</v>
      </c>
      <c r="K259" s="203" t="s">
        <v>264</v>
      </c>
      <c r="L259" s="203" t="s">
        <v>272</v>
      </c>
    </row>
    <row r="260" spans="1:12">
      <c r="A260" s="203">
        <v>259</v>
      </c>
      <c r="B260" s="204" t="s">
        <v>313</v>
      </c>
      <c r="C260" s="204" t="s">
        <v>556</v>
      </c>
      <c r="D260" s="205">
        <v>44115</v>
      </c>
      <c r="E260" s="203" t="s">
        <v>1229</v>
      </c>
      <c r="F260" s="204" t="s">
        <v>1260</v>
      </c>
      <c r="G260" s="206">
        <v>2390000</v>
      </c>
      <c r="H260" s="203">
        <v>7.93</v>
      </c>
      <c r="I260" s="203" t="s">
        <v>257</v>
      </c>
      <c r="J260" s="203" t="s">
        <v>284</v>
      </c>
      <c r="K260" s="203" t="s">
        <v>264</v>
      </c>
      <c r="L260" s="203" t="s">
        <v>285</v>
      </c>
    </row>
    <row r="261" spans="1:12">
      <c r="A261" s="203">
        <v>260</v>
      </c>
      <c r="B261" s="204" t="s">
        <v>295</v>
      </c>
      <c r="C261" s="204" t="s">
        <v>557</v>
      </c>
      <c r="D261" s="205">
        <v>43962</v>
      </c>
      <c r="E261" s="203" t="s">
        <v>1228</v>
      </c>
      <c r="F261" s="204" t="s">
        <v>1251</v>
      </c>
      <c r="G261" s="206">
        <v>1970000</v>
      </c>
      <c r="H261" s="203">
        <v>5.78</v>
      </c>
      <c r="I261" s="203" t="s">
        <v>262</v>
      </c>
      <c r="J261" s="203" t="s">
        <v>263</v>
      </c>
      <c r="K261" s="203" t="s">
        <v>264</v>
      </c>
      <c r="L261" s="203" t="s">
        <v>265</v>
      </c>
    </row>
    <row r="262" spans="1:12">
      <c r="A262" s="203">
        <v>261</v>
      </c>
      <c r="B262" s="204" t="s">
        <v>295</v>
      </c>
      <c r="C262" s="204" t="s">
        <v>558</v>
      </c>
      <c r="D262" s="205">
        <v>43684</v>
      </c>
      <c r="E262" s="203" t="s">
        <v>1229</v>
      </c>
      <c r="F262" s="204" t="s">
        <v>1251</v>
      </c>
      <c r="G262" s="206">
        <v>4370000</v>
      </c>
      <c r="H262" s="203">
        <v>8.08</v>
      </c>
      <c r="I262" s="203" t="s">
        <v>257</v>
      </c>
      <c r="J262" s="203" t="s">
        <v>291</v>
      </c>
      <c r="K262" s="203" t="s">
        <v>259</v>
      </c>
      <c r="L262" s="203" t="s">
        <v>260</v>
      </c>
    </row>
    <row r="263" spans="1:12">
      <c r="A263" s="203">
        <v>262</v>
      </c>
      <c r="B263" s="204" t="s">
        <v>313</v>
      </c>
      <c r="C263" s="204" t="s">
        <v>559</v>
      </c>
      <c r="D263" s="205">
        <v>43496</v>
      </c>
      <c r="E263" s="203" t="s">
        <v>1229</v>
      </c>
      <c r="F263" s="204" t="s">
        <v>1250</v>
      </c>
      <c r="G263" s="206">
        <v>4970000</v>
      </c>
      <c r="H263" s="203">
        <v>8.52</v>
      </c>
      <c r="I263" s="203" t="s">
        <v>257</v>
      </c>
      <c r="J263" s="203" t="s">
        <v>306</v>
      </c>
      <c r="K263" s="203" t="s">
        <v>259</v>
      </c>
      <c r="L263" s="203" t="s">
        <v>269</v>
      </c>
    </row>
    <row r="264" spans="1:12">
      <c r="A264" s="203">
        <v>263</v>
      </c>
      <c r="B264" s="204" t="s">
        <v>313</v>
      </c>
      <c r="C264" s="204" t="s">
        <v>560</v>
      </c>
      <c r="D264" s="205">
        <v>43538</v>
      </c>
      <c r="E264" s="203" t="s">
        <v>1228</v>
      </c>
      <c r="F264" s="204" t="s">
        <v>1249</v>
      </c>
      <c r="G264" s="206">
        <v>3870000</v>
      </c>
      <c r="H264" s="203">
        <v>5.16</v>
      </c>
      <c r="I264" s="203" t="s">
        <v>27</v>
      </c>
      <c r="J264" s="203" t="s">
        <v>280</v>
      </c>
      <c r="K264" s="203" t="s">
        <v>281</v>
      </c>
      <c r="L264" s="203" t="s">
        <v>281</v>
      </c>
    </row>
    <row r="265" spans="1:12">
      <c r="A265" s="203">
        <v>264</v>
      </c>
      <c r="B265" s="204" t="s">
        <v>282</v>
      </c>
      <c r="C265" s="204" t="s">
        <v>561</v>
      </c>
      <c r="D265" s="205">
        <v>43434</v>
      </c>
      <c r="E265" s="203" t="s">
        <v>1228</v>
      </c>
      <c r="F265" s="204" t="s">
        <v>1252</v>
      </c>
      <c r="G265" s="206">
        <v>1860000</v>
      </c>
      <c r="H265" s="203">
        <v>6.1</v>
      </c>
      <c r="I265" s="203" t="s">
        <v>262</v>
      </c>
      <c r="J265" s="203" t="s">
        <v>297</v>
      </c>
      <c r="K265" s="203" t="s">
        <v>264</v>
      </c>
      <c r="L265" s="203" t="s">
        <v>272</v>
      </c>
    </row>
    <row r="266" spans="1:12">
      <c r="A266" s="203">
        <v>265</v>
      </c>
      <c r="B266" s="204" t="s">
        <v>282</v>
      </c>
      <c r="C266" s="204" t="s">
        <v>562</v>
      </c>
      <c r="D266" s="205">
        <v>43714</v>
      </c>
      <c r="E266" s="203" t="s">
        <v>1228</v>
      </c>
      <c r="F266" s="204" t="s">
        <v>1251</v>
      </c>
      <c r="G266" s="206">
        <v>2780000</v>
      </c>
      <c r="H266" s="203">
        <v>11.08</v>
      </c>
      <c r="I266" s="203" t="s">
        <v>262</v>
      </c>
      <c r="J266" s="203" t="s">
        <v>331</v>
      </c>
      <c r="K266" s="203" t="s">
        <v>259</v>
      </c>
      <c r="L266" s="203" t="s">
        <v>276</v>
      </c>
    </row>
    <row r="267" spans="1:12">
      <c r="A267" s="203">
        <v>266</v>
      </c>
      <c r="B267" s="204" t="s">
        <v>313</v>
      </c>
      <c r="C267" s="204" t="s">
        <v>563</v>
      </c>
      <c r="D267" s="205">
        <v>43643</v>
      </c>
      <c r="E267" s="203" t="s">
        <v>1228</v>
      </c>
      <c r="F267" s="204" t="s">
        <v>1252</v>
      </c>
      <c r="G267" s="206">
        <v>4860000</v>
      </c>
      <c r="H267" s="203">
        <v>8.42</v>
      </c>
      <c r="I267" s="203" t="s">
        <v>257</v>
      </c>
      <c r="J267" s="203" t="s">
        <v>306</v>
      </c>
      <c r="K267" s="203" t="s">
        <v>259</v>
      </c>
      <c r="L267" s="203" t="s">
        <v>269</v>
      </c>
    </row>
    <row r="268" spans="1:12">
      <c r="A268" s="203">
        <v>267</v>
      </c>
      <c r="B268" s="204" t="s">
        <v>295</v>
      </c>
      <c r="C268" s="204" t="s">
        <v>564</v>
      </c>
      <c r="D268" s="205">
        <v>43434</v>
      </c>
      <c r="E268" s="203" t="s">
        <v>1229</v>
      </c>
      <c r="F268" s="204" t="s">
        <v>1251</v>
      </c>
      <c r="G268" s="206">
        <v>1460000</v>
      </c>
      <c r="H268" s="203">
        <v>6.34</v>
      </c>
      <c r="I268" s="203" t="s">
        <v>262</v>
      </c>
      <c r="J268" s="203" t="s">
        <v>300</v>
      </c>
      <c r="K268" s="203" t="s">
        <v>264</v>
      </c>
      <c r="L268" s="203" t="s">
        <v>265</v>
      </c>
    </row>
    <row r="269" spans="1:12">
      <c r="A269" s="203">
        <v>268</v>
      </c>
      <c r="B269" s="204" t="s">
        <v>289</v>
      </c>
      <c r="C269" s="204" t="s">
        <v>565</v>
      </c>
      <c r="D269" s="205">
        <v>44080</v>
      </c>
      <c r="E269" s="203" t="s">
        <v>1228</v>
      </c>
      <c r="F269" s="204" t="s">
        <v>1252</v>
      </c>
      <c r="G269" s="206">
        <v>1450000</v>
      </c>
      <c r="H269" s="203">
        <v>10.34</v>
      </c>
      <c r="I269" s="203" t="s">
        <v>257</v>
      </c>
      <c r="J269" s="203" t="s">
        <v>310</v>
      </c>
      <c r="K269" s="203" t="s">
        <v>264</v>
      </c>
      <c r="L269" s="203" t="s">
        <v>272</v>
      </c>
    </row>
    <row r="270" spans="1:12">
      <c r="A270" s="203">
        <v>269</v>
      </c>
      <c r="B270" s="204" t="s">
        <v>298</v>
      </c>
      <c r="C270" s="204" t="s">
        <v>566</v>
      </c>
      <c r="D270" s="205">
        <v>43537</v>
      </c>
      <c r="E270" s="203" t="s">
        <v>1229</v>
      </c>
      <c r="F270" s="204" t="s">
        <v>1252</v>
      </c>
      <c r="G270" s="206">
        <v>1360000</v>
      </c>
      <c r="H270" s="203">
        <v>4.18</v>
      </c>
      <c r="I270" s="203" t="s">
        <v>257</v>
      </c>
      <c r="J270" s="203" t="s">
        <v>334</v>
      </c>
      <c r="K270" s="203" t="s">
        <v>259</v>
      </c>
      <c r="L270" s="203" t="s">
        <v>260</v>
      </c>
    </row>
    <row r="271" spans="1:12">
      <c r="A271" s="203">
        <v>270</v>
      </c>
      <c r="B271" s="204" t="s">
        <v>313</v>
      </c>
      <c r="C271" s="204" t="s">
        <v>567</v>
      </c>
      <c r="D271" s="205">
        <v>44056</v>
      </c>
      <c r="E271" s="203" t="s">
        <v>1229</v>
      </c>
      <c r="F271" s="204" t="s">
        <v>1251</v>
      </c>
      <c r="G271" s="206">
        <v>1750000</v>
      </c>
      <c r="H271" s="203">
        <v>8.65</v>
      </c>
      <c r="I271" s="203" t="s">
        <v>257</v>
      </c>
      <c r="J271" s="203" t="s">
        <v>331</v>
      </c>
      <c r="K271" s="203" t="s">
        <v>259</v>
      </c>
      <c r="L271" s="203" t="s">
        <v>276</v>
      </c>
    </row>
    <row r="272" spans="1:12">
      <c r="A272" s="203">
        <v>271</v>
      </c>
      <c r="B272" s="204" t="s">
        <v>286</v>
      </c>
      <c r="C272" s="204" t="s">
        <v>568</v>
      </c>
      <c r="D272" s="205">
        <v>44009</v>
      </c>
      <c r="E272" s="203" t="s">
        <v>1228</v>
      </c>
      <c r="F272" s="204" t="s">
        <v>1251</v>
      </c>
      <c r="G272" s="206">
        <v>4020000</v>
      </c>
      <c r="H272" s="203">
        <v>4.4800000000000004</v>
      </c>
      <c r="I272" s="203" t="s">
        <v>27</v>
      </c>
      <c r="J272" s="203" t="s">
        <v>306</v>
      </c>
      <c r="K272" s="203" t="s">
        <v>259</v>
      </c>
      <c r="L272" s="203" t="s">
        <v>269</v>
      </c>
    </row>
    <row r="273" spans="1:12">
      <c r="A273" s="203">
        <v>272</v>
      </c>
      <c r="B273" s="204" t="s">
        <v>266</v>
      </c>
      <c r="C273" s="204" t="s">
        <v>569</v>
      </c>
      <c r="D273" s="205">
        <v>43475</v>
      </c>
      <c r="E273" s="203" t="s">
        <v>1229</v>
      </c>
      <c r="F273" s="204" t="s">
        <v>1260</v>
      </c>
      <c r="G273" s="206">
        <v>4240000</v>
      </c>
      <c r="H273" s="203">
        <v>7.38</v>
      </c>
      <c r="I273" s="203" t="s">
        <v>27</v>
      </c>
      <c r="J273" s="203" t="s">
        <v>288</v>
      </c>
      <c r="K273" s="203" t="s">
        <v>259</v>
      </c>
      <c r="L273" s="203" t="s">
        <v>276</v>
      </c>
    </row>
    <row r="274" spans="1:12">
      <c r="A274" s="203">
        <v>273</v>
      </c>
      <c r="B274" s="204" t="s">
        <v>298</v>
      </c>
      <c r="C274" s="204" t="s">
        <v>570</v>
      </c>
      <c r="D274" s="205">
        <v>43654</v>
      </c>
      <c r="E274" s="203" t="s">
        <v>1228</v>
      </c>
      <c r="F274" s="204" t="s">
        <v>1249</v>
      </c>
      <c r="G274" s="206">
        <v>4430000</v>
      </c>
      <c r="H274" s="203">
        <v>8.99</v>
      </c>
      <c r="I274" s="203" t="s">
        <v>257</v>
      </c>
      <c r="J274" s="203" t="s">
        <v>334</v>
      </c>
      <c r="K274" s="203" t="s">
        <v>259</v>
      </c>
      <c r="L274" s="203" t="s">
        <v>260</v>
      </c>
    </row>
    <row r="275" spans="1:12">
      <c r="A275" s="203">
        <v>274</v>
      </c>
      <c r="B275" s="204" t="s">
        <v>286</v>
      </c>
      <c r="C275" s="204" t="s">
        <v>571</v>
      </c>
      <c r="D275" s="205">
        <v>43362</v>
      </c>
      <c r="E275" s="203" t="s">
        <v>1229</v>
      </c>
      <c r="F275" s="204" t="s">
        <v>1250</v>
      </c>
      <c r="G275" s="206">
        <v>2220000</v>
      </c>
      <c r="H275" s="203">
        <v>8.0500000000000007</v>
      </c>
      <c r="I275" s="203" t="s">
        <v>262</v>
      </c>
      <c r="J275" s="203" t="s">
        <v>302</v>
      </c>
      <c r="K275" s="203" t="s">
        <v>264</v>
      </c>
      <c r="L275" s="203" t="s">
        <v>285</v>
      </c>
    </row>
    <row r="276" spans="1:12">
      <c r="A276" s="203">
        <v>275</v>
      </c>
      <c r="B276" s="204" t="s">
        <v>266</v>
      </c>
      <c r="C276" s="204" t="s">
        <v>572</v>
      </c>
      <c r="D276" s="205">
        <v>44057</v>
      </c>
      <c r="E276" s="203" t="s">
        <v>1228</v>
      </c>
      <c r="F276" s="204" t="s">
        <v>1251</v>
      </c>
      <c r="G276" s="206">
        <v>2800000</v>
      </c>
      <c r="H276" s="203">
        <v>7.68</v>
      </c>
      <c r="I276" s="203" t="s">
        <v>27</v>
      </c>
      <c r="J276" s="203" t="s">
        <v>297</v>
      </c>
      <c r="K276" s="203" t="s">
        <v>264</v>
      </c>
      <c r="L276" s="203" t="s">
        <v>272</v>
      </c>
    </row>
    <row r="277" spans="1:12">
      <c r="A277" s="203">
        <v>276</v>
      </c>
      <c r="B277" s="204" t="s">
        <v>298</v>
      </c>
      <c r="C277" s="204" t="s">
        <v>573</v>
      </c>
      <c r="D277" s="205">
        <v>43744</v>
      </c>
      <c r="E277" s="203" t="s">
        <v>1228</v>
      </c>
      <c r="F277" s="204" t="s">
        <v>1253</v>
      </c>
      <c r="G277" s="206">
        <v>2280000</v>
      </c>
      <c r="H277" s="203">
        <v>8.36</v>
      </c>
      <c r="I277" s="203" t="s">
        <v>257</v>
      </c>
      <c r="J277" s="203" t="s">
        <v>334</v>
      </c>
      <c r="K277" s="203" t="s">
        <v>259</v>
      </c>
      <c r="L277" s="203" t="s">
        <v>260</v>
      </c>
    </row>
    <row r="278" spans="1:12">
      <c r="A278" s="203">
        <v>277</v>
      </c>
      <c r="B278" s="204" t="s">
        <v>266</v>
      </c>
      <c r="C278" s="204" t="s">
        <v>574</v>
      </c>
      <c r="D278" s="205">
        <v>43510</v>
      </c>
      <c r="E278" s="203" t="s">
        <v>1229</v>
      </c>
      <c r="F278" s="204" t="s">
        <v>1251</v>
      </c>
      <c r="G278" s="206">
        <v>4560000</v>
      </c>
      <c r="H278" s="203">
        <v>10.94</v>
      </c>
      <c r="I278" s="203" t="s">
        <v>27</v>
      </c>
      <c r="J278" s="203" t="s">
        <v>297</v>
      </c>
      <c r="K278" s="203" t="s">
        <v>264</v>
      </c>
      <c r="L278" s="203" t="s">
        <v>272</v>
      </c>
    </row>
    <row r="279" spans="1:12">
      <c r="A279" s="203">
        <v>278</v>
      </c>
      <c r="B279" s="204" t="s">
        <v>313</v>
      </c>
      <c r="C279" s="204" t="s">
        <v>575</v>
      </c>
      <c r="D279" s="205">
        <v>43994</v>
      </c>
      <c r="E279" s="203" t="s">
        <v>1228</v>
      </c>
      <c r="F279" s="204" t="s">
        <v>1252</v>
      </c>
      <c r="G279" s="206">
        <v>2380000</v>
      </c>
      <c r="H279" s="203">
        <v>9.68</v>
      </c>
      <c r="I279" s="203" t="s">
        <v>257</v>
      </c>
      <c r="J279" s="203" t="s">
        <v>334</v>
      </c>
      <c r="K279" s="203" t="s">
        <v>259</v>
      </c>
      <c r="L279" s="203" t="s">
        <v>260</v>
      </c>
    </row>
    <row r="280" spans="1:12">
      <c r="A280" s="203">
        <v>279</v>
      </c>
      <c r="B280" s="204" t="s">
        <v>289</v>
      </c>
      <c r="C280" s="204" t="s">
        <v>576</v>
      </c>
      <c r="D280" s="205">
        <v>43241</v>
      </c>
      <c r="E280" s="203" t="s">
        <v>1229</v>
      </c>
      <c r="F280" s="204" t="s">
        <v>1251</v>
      </c>
      <c r="G280" s="206">
        <v>4870000</v>
      </c>
      <c r="H280" s="203">
        <v>8.3699999999999992</v>
      </c>
      <c r="I280" s="203" t="s">
        <v>257</v>
      </c>
      <c r="J280" s="203" t="s">
        <v>348</v>
      </c>
      <c r="K280" s="203" t="s">
        <v>264</v>
      </c>
      <c r="L280" s="203" t="s">
        <v>285</v>
      </c>
    </row>
    <row r="281" spans="1:12">
      <c r="A281" s="203">
        <v>280</v>
      </c>
      <c r="B281" s="204" t="s">
        <v>295</v>
      </c>
      <c r="C281" s="204" t="s">
        <v>577</v>
      </c>
      <c r="D281" s="205">
        <v>43205</v>
      </c>
      <c r="E281" s="203" t="s">
        <v>1228</v>
      </c>
      <c r="F281" s="204" t="s">
        <v>1251</v>
      </c>
      <c r="G281" s="206">
        <v>2970000</v>
      </c>
      <c r="H281" s="203">
        <v>10.68</v>
      </c>
      <c r="I281" s="203" t="s">
        <v>262</v>
      </c>
      <c r="J281" s="203" t="s">
        <v>348</v>
      </c>
      <c r="K281" s="203" t="s">
        <v>264</v>
      </c>
      <c r="L281" s="203" t="s">
        <v>285</v>
      </c>
    </row>
    <row r="282" spans="1:12">
      <c r="A282" s="203">
        <v>281</v>
      </c>
      <c r="B282" s="204" t="s">
        <v>286</v>
      </c>
      <c r="C282" s="204" t="s">
        <v>578</v>
      </c>
      <c r="D282" s="205">
        <v>43865</v>
      </c>
      <c r="E282" s="203" t="s">
        <v>1228</v>
      </c>
      <c r="F282" s="204" t="s">
        <v>1250</v>
      </c>
      <c r="G282" s="206">
        <v>2260000</v>
      </c>
      <c r="H282" s="203">
        <v>4.8600000000000003</v>
      </c>
      <c r="I282" s="203" t="s">
        <v>257</v>
      </c>
      <c r="J282" s="203" t="s">
        <v>268</v>
      </c>
      <c r="K282" s="203" t="s">
        <v>259</v>
      </c>
      <c r="L282" s="203" t="s">
        <v>269</v>
      </c>
    </row>
    <row r="283" spans="1:12">
      <c r="A283" s="203">
        <v>282</v>
      </c>
      <c r="B283" s="204" t="s">
        <v>295</v>
      </c>
      <c r="C283" s="204" t="s">
        <v>579</v>
      </c>
      <c r="D283" s="205">
        <v>43346</v>
      </c>
      <c r="E283" s="203" t="s">
        <v>1229</v>
      </c>
      <c r="F283" s="204" t="s">
        <v>1251</v>
      </c>
      <c r="G283" s="206">
        <v>3430000</v>
      </c>
      <c r="H283" s="203">
        <v>6.23</v>
      </c>
      <c r="I283" s="203" t="s">
        <v>262</v>
      </c>
      <c r="J283" s="203" t="s">
        <v>297</v>
      </c>
      <c r="K283" s="203" t="s">
        <v>264</v>
      </c>
      <c r="L283" s="203" t="s">
        <v>272</v>
      </c>
    </row>
    <row r="284" spans="1:12">
      <c r="A284" s="203">
        <v>283</v>
      </c>
      <c r="B284" s="204" t="s">
        <v>313</v>
      </c>
      <c r="C284" s="204" t="s">
        <v>580</v>
      </c>
      <c r="D284" s="205">
        <v>43785</v>
      </c>
      <c r="E284" s="203" t="s">
        <v>1228</v>
      </c>
      <c r="F284" s="204" t="s">
        <v>1251</v>
      </c>
      <c r="G284" s="206">
        <v>3970000</v>
      </c>
      <c r="H284" s="203">
        <v>10.88</v>
      </c>
      <c r="I284" s="203" t="s">
        <v>262</v>
      </c>
      <c r="J284" s="203" t="s">
        <v>275</v>
      </c>
      <c r="K284" s="203" t="s">
        <v>259</v>
      </c>
      <c r="L284" s="203" t="s">
        <v>276</v>
      </c>
    </row>
    <row r="285" spans="1:12">
      <c r="A285" s="203">
        <v>284</v>
      </c>
      <c r="B285" s="204" t="s">
        <v>255</v>
      </c>
      <c r="C285" s="204" t="s">
        <v>581</v>
      </c>
      <c r="D285" s="205">
        <v>43722</v>
      </c>
      <c r="E285" s="203" t="s">
        <v>1228</v>
      </c>
      <c r="F285" s="204" t="s">
        <v>1260</v>
      </c>
      <c r="G285" s="206">
        <v>3570000</v>
      </c>
      <c r="H285" s="203">
        <v>7.27</v>
      </c>
      <c r="I285" s="203" t="s">
        <v>257</v>
      </c>
      <c r="J285" s="203" t="s">
        <v>275</v>
      </c>
      <c r="K285" s="203" t="s">
        <v>259</v>
      </c>
      <c r="L285" s="203" t="s">
        <v>276</v>
      </c>
    </row>
    <row r="286" spans="1:12">
      <c r="A286" s="203">
        <v>285</v>
      </c>
      <c r="B286" s="204" t="s">
        <v>313</v>
      </c>
      <c r="C286" s="204" t="s">
        <v>582</v>
      </c>
      <c r="D286" s="205">
        <v>43761</v>
      </c>
      <c r="E286" s="203" t="s">
        <v>1228</v>
      </c>
      <c r="F286" s="204" t="s">
        <v>1251</v>
      </c>
      <c r="G286" s="206">
        <v>4170000</v>
      </c>
      <c r="H286" s="203">
        <v>9.33</v>
      </c>
      <c r="I286" s="203" t="s">
        <v>262</v>
      </c>
      <c r="J286" s="203" t="s">
        <v>297</v>
      </c>
      <c r="K286" s="203" t="s">
        <v>264</v>
      </c>
      <c r="L286" s="203" t="s">
        <v>272</v>
      </c>
    </row>
    <row r="287" spans="1:12">
      <c r="A287" s="203">
        <v>286</v>
      </c>
      <c r="B287" s="204" t="s">
        <v>298</v>
      </c>
      <c r="C287" s="204" t="s">
        <v>583</v>
      </c>
      <c r="D287" s="205">
        <v>43453</v>
      </c>
      <c r="E287" s="203" t="s">
        <v>1229</v>
      </c>
      <c r="F287" s="204" t="s">
        <v>1249</v>
      </c>
      <c r="G287" s="206">
        <v>4390000</v>
      </c>
      <c r="H287" s="203">
        <v>7.67</v>
      </c>
      <c r="I287" s="203" t="s">
        <v>257</v>
      </c>
      <c r="J287" s="203" t="s">
        <v>321</v>
      </c>
      <c r="K287" s="203" t="s">
        <v>281</v>
      </c>
      <c r="L287" s="203" t="s">
        <v>281</v>
      </c>
    </row>
    <row r="288" spans="1:12">
      <c r="A288" s="203">
        <v>287</v>
      </c>
      <c r="B288" s="204" t="s">
        <v>255</v>
      </c>
      <c r="C288" s="204" t="s">
        <v>584</v>
      </c>
      <c r="D288" s="205">
        <v>43584</v>
      </c>
      <c r="E288" s="203" t="s">
        <v>1228</v>
      </c>
      <c r="F288" s="204" t="s">
        <v>1253</v>
      </c>
      <c r="G288" s="206">
        <v>1460000</v>
      </c>
      <c r="H288" s="203">
        <v>7.77</v>
      </c>
      <c r="I288" s="203" t="s">
        <v>262</v>
      </c>
      <c r="J288" s="203" t="s">
        <v>348</v>
      </c>
      <c r="K288" s="203" t="s">
        <v>264</v>
      </c>
      <c r="L288" s="203" t="s">
        <v>285</v>
      </c>
    </row>
    <row r="289" spans="1:12">
      <c r="A289" s="203">
        <v>288</v>
      </c>
      <c r="B289" s="204" t="s">
        <v>308</v>
      </c>
      <c r="C289" s="204" t="s">
        <v>585</v>
      </c>
      <c r="D289" s="205">
        <v>43452</v>
      </c>
      <c r="E289" s="203" t="s">
        <v>1228</v>
      </c>
      <c r="F289" s="204" t="s">
        <v>1260</v>
      </c>
      <c r="G289" s="206">
        <v>1430000</v>
      </c>
      <c r="H289" s="203">
        <v>5.35</v>
      </c>
      <c r="I289" s="203" t="s">
        <v>262</v>
      </c>
      <c r="J289" s="203" t="s">
        <v>258</v>
      </c>
      <c r="K289" s="203" t="s">
        <v>259</v>
      </c>
      <c r="L289" s="203" t="s">
        <v>260</v>
      </c>
    </row>
    <row r="290" spans="1:12">
      <c r="A290" s="203">
        <v>289</v>
      </c>
      <c r="B290" s="204" t="s">
        <v>308</v>
      </c>
      <c r="C290" s="204" t="s">
        <v>586</v>
      </c>
      <c r="D290" s="205">
        <v>43709</v>
      </c>
      <c r="E290" s="203" t="s">
        <v>1228</v>
      </c>
      <c r="F290" s="204" t="s">
        <v>1251</v>
      </c>
      <c r="G290" s="206">
        <v>4490000</v>
      </c>
      <c r="H290" s="203">
        <v>6.86</v>
      </c>
      <c r="I290" s="203" t="s">
        <v>27</v>
      </c>
      <c r="J290" s="203" t="s">
        <v>331</v>
      </c>
      <c r="K290" s="203" t="s">
        <v>259</v>
      </c>
      <c r="L290" s="203" t="s">
        <v>276</v>
      </c>
    </row>
    <row r="291" spans="1:12">
      <c r="A291" s="203">
        <v>290</v>
      </c>
      <c r="B291" s="204" t="s">
        <v>286</v>
      </c>
      <c r="C291" s="204" t="s">
        <v>587</v>
      </c>
      <c r="D291" s="205">
        <v>43118</v>
      </c>
      <c r="E291" s="203" t="s">
        <v>1228</v>
      </c>
      <c r="F291" s="204" t="s">
        <v>1253</v>
      </c>
      <c r="G291" s="206">
        <v>4890000</v>
      </c>
      <c r="H291" s="203">
        <v>10.47</v>
      </c>
      <c r="I291" s="203" t="s">
        <v>262</v>
      </c>
      <c r="J291" s="203" t="s">
        <v>275</v>
      </c>
      <c r="K291" s="203" t="s">
        <v>259</v>
      </c>
      <c r="L291" s="203" t="s">
        <v>276</v>
      </c>
    </row>
    <row r="292" spans="1:12">
      <c r="A292" s="203">
        <v>291</v>
      </c>
      <c r="B292" s="204" t="s">
        <v>266</v>
      </c>
      <c r="C292" s="204" t="s">
        <v>588</v>
      </c>
      <c r="D292" s="205">
        <v>43249</v>
      </c>
      <c r="E292" s="203" t="s">
        <v>1228</v>
      </c>
      <c r="F292" s="204" t="s">
        <v>1249</v>
      </c>
      <c r="G292" s="206">
        <v>2790000</v>
      </c>
      <c r="H292" s="203">
        <v>8.0399999999999991</v>
      </c>
      <c r="I292" s="203" t="s">
        <v>27</v>
      </c>
      <c r="J292" s="203" t="s">
        <v>291</v>
      </c>
      <c r="K292" s="203" t="s">
        <v>259</v>
      </c>
      <c r="L292" s="203" t="s">
        <v>260</v>
      </c>
    </row>
    <row r="293" spans="1:12">
      <c r="A293" s="203">
        <v>292</v>
      </c>
      <c r="B293" s="204" t="s">
        <v>292</v>
      </c>
      <c r="C293" s="204" t="s">
        <v>589</v>
      </c>
      <c r="D293" s="205">
        <v>43474</v>
      </c>
      <c r="E293" s="203" t="s">
        <v>1228</v>
      </c>
      <c r="F293" s="204" t="s">
        <v>1251</v>
      </c>
      <c r="G293" s="206">
        <v>2130000</v>
      </c>
      <c r="H293" s="203">
        <v>10.4</v>
      </c>
      <c r="I293" s="203" t="s">
        <v>27</v>
      </c>
      <c r="J293" s="203" t="s">
        <v>348</v>
      </c>
      <c r="K293" s="203" t="s">
        <v>264</v>
      </c>
      <c r="L293" s="203" t="s">
        <v>285</v>
      </c>
    </row>
    <row r="294" spans="1:12">
      <c r="A294" s="203">
        <v>293</v>
      </c>
      <c r="B294" s="204" t="s">
        <v>295</v>
      </c>
      <c r="C294" s="204" t="s">
        <v>590</v>
      </c>
      <c r="D294" s="205">
        <v>43835</v>
      </c>
      <c r="E294" s="203" t="s">
        <v>1228</v>
      </c>
      <c r="F294" s="204" t="s">
        <v>1250</v>
      </c>
      <c r="G294" s="206">
        <v>2140000</v>
      </c>
      <c r="H294" s="203">
        <v>8.68</v>
      </c>
      <c r="I294" s="203" t="s">
        <v>262</v>
      </c>
      <c r="J294" s="203" t="s">
        <v>302</v>
      </c>
      <c r="K294" s="203" t="s">
        <v>264</v>
      </c>
      <c r="L294" s="203" t="s">
        <v>285</v>
      </c>
    </row>
    <row r="295" spans="1:12">
      <c r="A295" s="203">
        <v>294</v>
      </c>
      <c r="B295" s="204" t="s">
        <v>298</v>
      </c>
      <c r="C295" s="204" t="s">
        <v>591</v>
      </c>
      <c r="D295" s="205">
        <v>43339</v>
      </c>
      <c r="E295" s="203" t="s">
        <v>1228</v>
      </c>
      <c r="F295" s="204" t="s">
        <v>1250</v>
      </c>
      <c r="G295" s="206">
        <v>3220000</v>
      </c>
      <c r="H295" s="203">
        <v>7.44</v>
      </c>
      <c r="I295" s="203" t="s">
        <v>257</v>
      </c>
      <c r="J295" s="203" t="s">
        <v>263</v>
      </c>
      <c r="K295" s="203" t="s">
        <v>264</v>
      </c>
      <c r="L295" s="203" t="s">
        <v>265</v>
      </c>
    </row>
    <row r="296" spans="1:12">
      <c r="A296" s="203">
        <v>295</v>
      </c>
      <c r="B296" s="204" t="s">
        <v>295</v>
      </c>
      <c r="C296" s="204" t="s">
        <v>592</v>
      </c>
      <c r="D296" s="205">
        <v>43819</v>
      </c>
      <c r="E296" s="203" t="s">
        <v>1228</v>
      </c>
      <c r="F296" s="204" t="s">
        <v>1252</v>
      </c>
      <c r="G296" s="206">
        <v>2310000</v>
      </c>
      <c r="H296" s="203">
        <v>5.24</v>
      </c>
      <c r="I296" s="203" t="s">
        <v>27</v>
      </c>
      <c r="J296" s="203" t="s">
        <v>334</v>
      </c>
      <c r="K296" s="203" t="s">
        <v>259</v>
      </c>
      <c r="L296" s="203" t="s">
        <v>260</v>
      </c>
    </row>
    <row r="297" spans="1:12">
      <c r="A297" s="203">
        <v>296</v>
      </c>
      <c r="B297" s="204" t="s">
        <v>313</v>
      </c>
      <c r="C297" s="204" t="s">
        <v>593</v>
      </c>
      <c r="D297" s="205">
        <v>43262</v>
      </c>
      <c r="E297" s="203" t="s">
        <v>1228</v>
      </c>
      <c r="F297" s="204" t="s">
        <v>1251</v>
      </c>
      <c r="G297" s="206">
        <v>3840000</v>
      </c>
      <c r="H297" s="203">
        <v>7.41</v>
      </c>
      <c r="I297" s="203" t="s">
        <v>27</v>
      </c>
      <c r="J297" s="203" t="s">
        <v>310</v>
      </c>
      <c r="K297" s="203" t="s">
        <v>264</v>
      </c>
      <c r="L297" s="203" t="s">
        <v>272</v>
      </c>
    </row>
    <row r="298" spans="1:12">
      <c r="A298" s="203">
        <v>297</v>
      </c>
      <c r="B298" s="204" t="s">
        <v>313</v>
      </c>
      <c r="C298" s="204" t="s">
        <v>594</v>
      </c>
      <c r="D298" s="205">
        <v>44075</v>
      </c>
      <c r="E298" s="203" t="s">
        <v>1229</v>
      </c>
      <c r="F298" s="204" t="s">
        <v>1249</v>
      </c>
      <c r="G298" s="206">
        <v>3680000</v>
      </c>
      <c r="H298" s="203">
        <v>4.97</v>
      </c>
      <c r="I298" s="203" t="s">
        <v>257</v>
      </c>
      <c r="J298" s="203" t="s">
        <v>284</v>
      </c>
      <c r="K298" s="203" t="s">
        <v>264</v>
      </c>
      <c r="L298" s="203" t="s">
        <v>285</v>
      </c>
    </row>
    <row r="299" spans="1:12">
      <c r="A299" s="203">
        <v>298</v>
      </c>
      <c r="B299" s="204" t="s">
        <v>295</v>
      </c>
      <c r="C299" s="204" t="s">
        <v>595</v>
      </c>
      <c r="D299" s="205">
        <v>43964</v>
      </c>
      <c r="E299" s="203" t="s">
        <v>1228</v>
      </c>
      <c r="F299" s="204" t="s">
        <v>1251</v>
      </c>
      <c r="G299" s="206">
        <v>4090000</v>
      </c>
      <c r="H299" s="203">
        <v>10.83</v>
      </c>
      <c r="I299" s="203" t="s">
        <v>262</v>
      </c>
      <c r="J299" s="203" t="s">
        <v>310</v>
      </c>
      <c r="K299" s="203" t="s">
        <v>264</v>
      </c>
      <c r="L299" s="203" t="s">
        <v>272</v>
      </c>
    </row>
    <row r="300" spans="1:12">
      <c r="A300" s="203">
        <v>299</v>
      </c>
      <c r="B300" s="204" t="s">
        <v>286</v>
      </c>
      <c r="C300" s="204" t="s">
        <v>596</v>
      </c>
      <c r="D300" s="205">
        <v>43950</v>
      </c>
      <c r="E300" s="203" t="s">
        <v>1229</v>
      </c>
      <c r="F300" s="204" t="s">
        <v>1249</v>
      </c>
      <c r="G300" s="206">
        <v>2130000</v>
      </c>
      <c r="H300" s="203">
        <v>10.44</v>
      </c>
      <c r="I300" s="203" t="s">
        <v>257</v>
      </c>
      <c r="J300" s="203" t="s">
        <v>258</v>
      </c>
      <c r="K300" s="203" t="s">
        <v>259</v>
      </c>
      <c r="L300" s="203" t="s">
        <v>260</v>
      </c>
    </row>
    <row r="301" spans="1:12">
      <c r="A301" s="203">
        <v>300</v>
      </c>
      <c r="B301" s="204" t="s">
        <v>313</v>
      </c>
      <c r="C301" s="204" t="s">
        <v>597</v>
      </c>
      <c r="D301" s="205">
        <v>43276</v>
      </c>
      <c r="E301" s="203" t="s">
        <v>1229</v>
      </c>
      <c r="F301" s="204" t="s">
        <v>1249</v>
      </c>
      <c r="G301" s="206">
        <v>4380000</v>
      </c>
      <c r="H301" s="203">
        <v>4.07</v>
      </c>
      <c r="I301" s="203" t="s">
        <v>27</v>
      </c>
      <c r="J301" s="203" t="s">
        <v>288</v>
      </c>
      <c r="K301" s="203" t="s">
        <v>259</v>
      </c>
      <c r="L301" s="203" t="s">
        <v>276</v>
      </c>
    </row>
    <row r="302" spans="1:12">
      <c r="A302" s="203">
        <v>301</v>
      </c>
      <c r="B302" s="204" t="s">
        <v>273</v>
      </c>
      <c r="C302" s="204" t="s">
        <v>598</v>
      </c>
      <c r="D302" s="205">
        <v>43296</v>
      </c>
      <c r="E302" s="203" t="s">
        <v>1229</v>
      </c>
      <c r="F302" s="204" t="s">
        <v>1252</v>
      </c>
      <c r="G302" s="206">
        <v>4950000</v>
      </c>
      <c r="H302" s="203">
        <v>7.68</v>
      </c>
      <c r="I302" s="203" t="s">
        <v>262</v>
      </c>
      <c r="J302" s="203" t="s">
        <v>297</v>
      </c>
      <c r="K302" s="203" t="s">
        <v>264</v>
      </c>
      <c r="L302" s="203" t="s">
        <v>272</v>
      </c>
    </row>
    <row r="303" spans="1:12">
      <c r="A303" s="203">
        <v>302</v>
      </c>
      <c r="B303" s="204" t="s">
        <v>295</v>
      </c>
      <c r="C303" s="204" t="s">
        <v>599</v>
      </c>
      <c r="D303" s="205">
        <v>43940</v>
      </c>
      <c r="E303" s="203" t="s">
        <v>1229</v>
      </c>
      <c r="F303" s="204" t="s">
        <v>1250</v>
      </c>
      <c r="G303" s="206">
        <v>4060000</v>
      </c>
      <c r="H303" s="203">
        <v>5.77</v>
      </c>
      <c r="I303" s="203" t="s">
        <v>27</v>
      </c>
      <c r="J303" s="203" t="s">
        <v>284</v>
      </c>
      <c r="K303" s="203" t="s">
        <v>264</v>
      </c>
      <c r="L303" s="203" t="s">
        <v>285</v>
      </c>
    </row>
    <row r="304" spans="1:12">
      <c r="A304" s="203">
        <v>303</v>
      </c>
      <c r="B304" s="204" t="s">
        <v>308</v>
      </c>
      <c r="C304" s="204" t="s">
        <v>600</v>
      </c>
      <c r="D304" s="205">
        <v>43975</v>
      </c>
      <c r="E304" s="203" t="s">
        <v>1228</v>
      </c>
      <c r="F304" s="204" t="s">
        <v>1250</v>
      </c>
      <c r="G304" s="206">
        <v>4630000</v>
      </c>
      <c r="H304" s="203">
        <v>10.41</v>
      </c>
      <c r="I304" s="203" t="s">
        <v>257</v>
      </c>
      <c r="J304" s="203" t="s">
        <v>263</v>
      </c>
      <c r="K304" s="203" t="s">
        <v>264</v>
      </c>
      <c r="L304" s="203" t="s">
        <v>265</v>
      </c>
    </row>
    <row r="305" spans="1:12">
      <c r="A305" s="203">
        <v>304</v>
      </c>
      <c r="B305" s="204" t="s">
        <v>298</v>
      </c>
      <c r="C305" s="204" t="s">
        <v>601</v>
      </c>
      <c r="D305" s="205">
        <v>43446</v>
      </c>
      <c r="E305" s="203" t="s">
        <v>1228</v>
      </c>
      <c r="F305" s="204" t="s">
        <v>1249</v>
      </c>
      <c r="G305" s="206">
        <v>4880000</v>
      </c>
      <c r="H305" s="203">
        <v>6.94</v>
      </c>
      <c r="I305" s="203" t="s">
        <v>262</v>
      </c>
      <c r="J305" s="203" t="s">
        <v>321</v>
      </c>
      <c r="K305" s="203" t="s">
        <v>281</v>
      </c>
      <c r="L305" s="203" t="s">
        <v>281</v>
      </c>
    </row>
    <row r="306" spans="1:12">
      <c r="A306" s="203">
        <v>305</v>
      </c>
      <c r="B306" s="204" t="s">
        <v>295</v>
      </c>
      <c r="C306" s="204" t="s">
        <v>602</v>
      </c>
      <c r="D306" s="205">
        <v>43371</v>
      </c>
      <c r="E306" s="203" t="s">
        <v>1228</v>
      </c>
      <c r="F306" s="204" t="s">
        <v>1251</v>
      </c>
      <c r="G306" s="206">
        <v>3930000</v>
      </c>
      <c r="H306" s="203">
        <v>4.53</v>
      </c>
      <c r="I306" s="203" t="s">
        <v>257</v>
      </c>
      <c r="J306" s="203" t="s">
        <v>334</v>
      </c>
      <c r="K306" s="203" t="s">
        <v>259</v>
      </c>
      <c r="L306" s="203" t="s">
        <v>260</v>
      </c>
    </row>
    <row r="307" spans="1:12">
      <c r="A307" s="203">
        <v>306</v>
      </c>
      <c r="B307" s="204" t="s">
        <v>266</v>
      </c>
      <c r="C307" s="204" t="s">
        <v>603</v>
      </c>
      <c r="D307" s="205">
        <v>43455</v>
      </c>
      <c r="E307" s="203" t="s">
        <v>1228</v>
      </c>
      <c r="F307" s="204" t="s">
        <v>1249</v>
      </c>
      <c r="G307" s="206">
        <v>2560000</v>
      </c>
      <c r="H307" s="203">
        <v>9.59</v>
      </c>
      <c r="I307" s="203" t="s">
        <v>262</v>
      </c>
      <c r="J307" s="203" t="s">
        <v>291</v>
      </c>
      <c r="K307" s="203" t="s">
        <v>259</v>
      </c>
      <c r="L307" s="203" t="s">
        <v>260</v>
      </c>
    </row>
    <row r="308" spans="1:12">
      <c r="A308" s="203">
        <v>307</v>
      </c>
      <c r="B308" s="204" t="s">
        <v>308</v>
      </c>
      <c r="C308" s="204" t="s">
        <v>604</v>
      </c>
      <c r="D308" s="205">
        <v>43199</v>
      </c>
      <c r="E308" s="203" t="s">
        <v>1228</v>
      </c>
      <c r="F308" s="204" t="s">
        <v>1249</v>
      </c>
      <c r="G308" s="206">
        <v>3100000</v>
      </c>
      <c r="H308" s="203">
        <v>4.78</v>
      </c>
      <c r="I308" s="203" t="s">
        <v>27</v>
      </c>
      <c r="J308" s="203" t="s">
        <v>278</v>
      </c>
      <c r="K308" s="203" t="s">
        <v>264</v>
      </c>
      <c r="L308" s="203" t="s">
        <v>265</v>
      </c>
    </row>
    <row r="309" spans="1:12">
      <c r="A309" s="203">
        <v>308</v>
      </c>
      <c r="B309" s="204" t="s">
        <v>295</v>
      </c>
      <c r="C309" s="204" t="s">
        <v>605</v>
      </c>
      <c r="D309" s="205">
        <v>43708</v>
      </c>
      <c r="E309" s="203" t="s">
        <v>1228</v>
      </c>
      <c r="F309" s="204" t="s">
        <v>1252</v>
      </c>
      <c r="G309" s="206">
        <v>3970000</v>
      </c>
      <c r="H309" s="203">
        <v>6.2</v>
      </c>
      <c r="I309" s="203" t="s">
        <v>257</v>
      </c>
      <c r="J309" s="203" t="s">
        <v>278</v>
      </c>
      <c r="K309" s="203" t="s">
        <v>264</v>
      </c>
      <c r="L309" s="203" t="s">
        <v>265</v>
      </c>
    </row>
    <row r="310" spans="1:12">
      <c r="A310" s="203">
        <v>309</v>
      </c>
      <c r="B310" s="204" t="s">
        <v>266</v>
      </c>
      <c r="C310" s="204" t="s">
        <v>606</v>
      </c>
      <c r="D310" s="205">
        <v>43228</v>
      </c>
      <c r="E310" s="203" t="s">
        <v>1229</v>
      </c>
      <c r="F310" s="204" t="s">
        <v>1260</v>
      </c>
      <c r="G310" s="206">
        <v>2890000</v>
      </c>
      <c r="H310" s="203">
        <v>10.7</v>
      </c>
      <c r="I310" s="203" t="s">
        <v>27</v>
      </c>
      <c r="J310" s="203" t="s">
        <v>271</v>
      </c>
      <c r="K310" s="203" t="s">
        <v>264</v>
      </c>
      <c r="L310" s="203" t="s">
        <v>272</v>
      </c>
    </row>
    <row r="311" spans="1:12">
      <c r="A311" s="203">
        <v>310</v>
      </c>
      <c r="B311" s="204" t="s">
        <v>292</v>
      </c>
      <c r="C311" s="204" t="s">
        <v>607</v>
      </c>
      <c r="D311" s="205">
        <v>43414</v>
      </c>
      <c r="E311" s="203" t="s">
        <v>1229</v>
      </c>
      <c r="F311" s="204" t="s">
        <v>1251</v>
      </c>
      <c r="G311" s="206">
        <v>1520000</v>
      </c>
      <c r="H311" s="203">
        <v>4.92</v>
      </c>
      <c r="I311" s="203" t="s">
        <v>257</v>
      </c>
      <c r="J311" s="203" t="s">
        <v>310</v>
      </c>
      <c r="K311" s="203" t="s">
        <v>264</v>
      </c>
      <c r="L311" s="203" t="s">
        <v>272</v>
      </c>
    </row>
    <row r="312" spans="1:12">
      <c r="A312" s="203">
        <v>311</v>
      </c>
      <c r="B312" s="204" t="s">
        <v>313</v>
      </c>
      <c r="C312" s="204" t="s">
        <v>608</v>
      </c>
      <c r="D312" s="205">
        <v>43275</v>
      </c>
      <c r="E312" s="203" t="s">
        <v>1228</v>
      </c>
      <c r="F312" s="204" t="s">
        <v>1252</v>
      </c>
      <c r="G312" s="206">
        <v>4070000</v>
      </c>
      <c r="H312" s="203">
        <v>4.1399999999999997</v>
      </c>
      <c r="I312" s="203" t="s">
        <v>257</v>
      </c>
      <c r="J312" s="203" t="s">
        <v>271</v>
      </c>
      <c r="K312" s="203" t="s">
        <v>264</v>
      </c>
      <c r="L312" s="203" t="s">
        <v>272</v>
      </c>
    </row>
    <row r="313" spans="1:12">
      <c r="A313" s="203">
        <v>312</v>
      </c>
      <c r="B313" s="204" t="s">
        <v>249</v>
      </c>
      <c r="C313" s="204" t="s">
        <v>609</v>
      </c>
      <c r="D313" s="205">
        <v>43722</v>
      </c>
      <c r="E313" s="203" t="s">
        <v>1229</v>
      </c>
      <c r="F313" s="204" t="s">
        <v>1250</v>
      </c>
      <c r="G313" s="206">
        <v>2510000</v>
      </c>
      <c r="H313" s="203">
        <v>4.9000000000000004</v>
      </c>
      <c r="I313" s="203" t="s">
        <v>262</v>
      </c>
      <c r="J313" s="203" t="s">
        <v>302</v>
      </c>
      <c r="K313" s="203" t="s">
        <v>264</v>
      </c>
      <c r="L313" s="203" t="s">
        <v>285</v>
      </c>
    </row>
    <row r="314" spans="1:12">
      <c r="A314" s="203">
        <v>313</v>
      </c>
      <c r="B314" s="204" t="s">
        <v>313</v>
      </c>
      <c r="C314" s="204" t="s">
        <v>610</v>
      </c>
      <c r="D314" s="205">
        <v>43267</v>
      </c>
      <c r="E314" s="203" t="s">
        <v>1229</v>
      </c>
      <c r="F314" s="204" t="s">
        <v>1253</v>
      </c>
      <c r="G314" s="206">
        <v>2660000</v>
      </c>
      <c r="H314" s="203">
        <v>10.98</v>
      </c>
      <c r="I314" s="203" t="s">
        <v>262</v>
      </c>
      <c r="J314" s="203" t="s">
        <v>306</v>
      </c>
      <c r="K314" s="203" t="s">
        <v>259</v>
      </c>
      <c r="L314" s="203" t="s">
        <v>269</v>
      </c>
    </row>
    <row r="315" spans="1:12">
      <c r="A315" s="203">
        <v>314</v>
      </c>
      <c r="B315" s="204" t="s">
        <v>298</v>
      </c>
      <c r="C315" s="204" t="s">
        <v>611</v>
      </c>
      <c r="D315" s="205">
        <v>43704</v>
      </c>
      <c r="E315" s="203" t="s">
        <v>1229</v>
      </c>
      <c r="F315" s="204" t="s">
        <v>1249</v>
      </c>
      <c r="G315" s="206">
        <v>4740000</v>
      </c>
      <c r="H315" s="203">
        <v>7.85</v>
      </c>
      <c r="I315" s="203" t="s">
        <v>257</v>
      </c>
      <c r="J315" s="203" t="s">
        <v>297</v>
      </c>
      <c r="K315" s="203" t="s">
        <v>264</v>
      </c>
      <c r="L315" s="203" t="s">
        <v>272</v>
      </c>
    </row>
    <row r="316" spans="1:12">
      <c r="A316" s="203">
        <v>315</v>
      </c>
      <c r="B316" s="204" t="s">
        <v>298</v>
      </c>
      <c r="C316" s="204" t="s">
        <v>612</v>
      </c>
      <c r="D316" s="205">
        <v>43838</v>
      </c>
      <c r="E316" s="203" t="s">
        <v>1229</v>
      </c>
      <c r="F316" s="204" t="s">
        <v>1250</v>
      </c>
      <c r="G316" s="206">
        <v>1350000</v>
      </c>
      <c r="H316" s="203">
        <v>4.62</v>
      </c>
      <c r="I316" s="203" t="s">
        <v>27</v>
      </c>
      <c r="J316" s="203" t="s">
        <v>348</v>
      </c>
      <c r="K316" s="203" t="s">
        <v>264</v>
      </c>
      <c r="L316" s="203" t="s">
        <v>285</v>
      </c>
    </row>
    <row r="317" spans="1:12">
      <c r="A317" s="203">
        <v>316</v>
      </c>
      <c r="B317" s="204" t="s">
        <v>289</v>
      </c>
      <c r="C317" s="204" t="s">
        <v>613</v>
      </c>
      <c r="D317" s="205">
        <v>43651</v>
      </c>
      <c r="E317" s="203" t="s">
        <v>1228</v>
      </c>
      <c r="F317" s="204" t="s">
        <v>1249</v>
      </c>
      <c r="G317" s="206">
        <v>3810000</v>
      </c>
      <c r="H317" s="203">
        <v>9.48</v>
      </c>
      <c r="I317" s="203" t="s">
        <v>262</v>
      </c>
      <c r="J317" s="203" t="s">
        <v>271</v>
      </c>
      <c r="K317" s="203" t="s">
        <v>264</v>
      </c>
      <c r="L317" s="203" t="s">
        <v>272</v>
      </c>
    </row>
    <row r="318" spans="1:12">
      <c r="A318" s="203">
        <v>317</v>
      </c>
      <c r="B318" s="204" t="s">
        <v>313</v>
      </c>
      <c r="C318" s="204" t="s">
        <v>614</v>
      </c>
      <c r="D318" s="205">
        <v>43378</v>
      </c>
      <c r="E318" s="203" t="s">
        <v>1228</v>
      </c>
      <c r="F318" s="204" t="s">
        <v>1249</v>
      </c>
      <c r="G318" s="206">
        <v>3180000</v>
      </c>
      <c r="H318" s="203">
        <v>6.41</v>
      </c>
      <c r="I318" s="203" t="s">
        <v>257</v>
      </c>
      <c r="J318" s="203" t="s">
        <v>263</v>
      </c>
      <c r="K318" s="203" t="s">
        <v>264</v>
      </c>
      <c r="L318" s="203" t="s">
        <v>265</v>
      </c>
    </row>
    <row r="319" spans="1:12">
      <c r="A319" s="203">
        <v>318</v>
      </c>
      <c r="B319" s="204" t="s">
        <v>266</v>
      </c>
      <c r="C319" s="204" t="s">
        <v>615</v>
      </c>
      <c r="D319" s="205">
        <v>43320</v>
      </c>
      <c r="E319" s="203" t="s">
        <v>1229</v>
      </c>
      <c r="F319" s="204" t="s">
        <v>1250</v>
      </c>
      <c r="G319" s="206">
        <v>3770000</v>
      </c>
      <c r="H319" s="203">
        <v>7.21</v>
      </c>
      <c r="I319" s="203" t="s">
        <v>257</v>
      </c>
      <c r="J319" s="203" t="s">
        <v>328</v>
      </c>
      <c r="K319" s="203" t="s">
        <v>259</v>
      </c>
      <c r="L319" s="203" t="s">
        <v>269</v>
      </c>
    </row>
    <row r="320" spans="1:12">
      <c r="A320" s="203">
        <v>319</v>
      </c>
      <c r="B320" s="204" t="s">
        <v>313</v>
      </c>
      <c r="C320" s="204" t="s">
        <v>616</v>
      </c>
      <c r="D320" s="205">
        <v>43261</v>
      </c>
      <c r="E320" s="203" t="s">
        <v>1228</v>
      </c>
      <c r="F320" s="204" t="s">
        <v>1251</v>
      </c>
      <c r="G320" s="206">
        <v>3990000</v>
      </c>
      <c r="H320" s="203">
        <v>5.94</v>
      </c>
      <c r="I320" s="203" t="s">
        <v>27</v>
      </c>
      <c r="J320" s="203" t="s">
        <v>334</v>
      </c>
      <c r="K320" s="203" t="s">
        <v>259</v>
      </c>
      <c r="L320" s="203" t="s">
        <v>260</v>
      </c>
    </row>
    <row r="321" spans="1:12">
      <c r="A321" s="203">
        <v>320</v>
      </c>
      <c r="B321" s="204" t="s">
        <v>286</v>
      </c>
      <c r="C321" s="204" t="s">
        <v>617</v>
      </c>
      <c r="D321" s="205">
        <v>43253</v>
      </c>
      <c r="E321" s="203" t="s">
        <v>1228</v>
      </c>
      <c r="F321" s="204" t="s">
        <v>1252</v>
      </c>
      <c r="G321" s="206">
        <v>4240000</v>
      </c>
      <c r="H321" s="203">
        <v>11.01</v>
      </c>
      <c r="I321" s="203" t="s">
        <v>257</v>
      </c>
      <c r="J321" s="203" t="s">
        <v>310</v>
      </c>
      <c r="K321" s="203" t="s">
        <v>264</v>
      </c>
      <c r="L321" s="203" t="s">
        <v>272</v>
      </c>
    </row>
    <row r="322" spans="1:12">
      <c r="A322" s="203">
        <v>321</v>
      </c>
      <c r="B322" s="204" t="s">
        <v>286</v>
      </c>
      <c r="C322" s="204" t="s">
        <v>618</v>
      </c>
      <c r="D322" s="205">
        <v>43451</v>
      </c>
      <c r="E322" s="203" t="s">
        <v>1229</v>
      </c>
      <c r="F322" s="204" t="s">
        <v>1252</v>
      </c>
      <c r="G322" s="206">
        <v>4590000</v>
      </c>
      <c r="H322" s="203">
        <v>5.5</v>
      </c>
      <c r="I322" s="203" t="s">
        <v>27</v>
      </c>
      <c r="J322" s="203" t="s">
        <v>263</v>
      </c>
      <c r="K322" s="203" t="s">
        <v>264</v>
      </c>
      <c r="L322" s="203" t="s">
        <v>265</v>
      </c>
    </row>
    <row r="323" spans="1:12">
      <c r="A323" s="203">
        <v>322</v>
      </c>
      <c r="B323" s="204" t="s">
        <v>286</v>
      </c>
      <c r="C323" s="204" t="s">
        <v>619</v>
      </c>
      <c r="D323" s="205">
        <v>43714</v>
      </c>
      <c r="E323" s="203" t="s">
        <v>1228</v>
      </c>
      <c r="F323" s="204" t="s">
        <v>1251</v>
      </c>
      <c r="G323" s="206">
        <v>2370000</v>
      </c>
      <c r="H323" s="203">
        <v>5.96</v>
      </c>
      <c r="I323" s="203" t="s">
        <v>27</v>
      </c>
      <c r="J323" s="203" t="s">
        <v>258</v>
      </c>
      <c r="K323" s="203" t="s">
        <v>259</v>
      </c>
      <c r="L323" s="203" t="s">
        <v>260</v>
      </c>
    </row>
    <row r="324" spans="1:12">
      <c r="A324" s="203">
        <v>323</v>
      </c>
      <c r="B324" s="204" t="s">
        <v>286</v>
      </c>
      <c r="C324" s="204" t="s">
        <v>620</v>
      </c>
      <c r="D324" s="205">
        <v>43835</v>
      </c>
      <c r="E324" s="203" t="s">
        <v>1229</v>
      </c>
      <c r="F324" s="204" t="s">
        <v>1252</v>
      </c>
      <c r="G324" s="206">
        <v>3100000</v>
      </c>
      <c r="H324" s="203">
        <v>11.1</v>
      </c>
      <c r="I324" s="203" t="s">
        <v>262</v>
      </c>
      <c r="J324" s="203" t="s">
        <v>288</v>
      </c>
      <c r="K324" s="203" t="s">
        <v>259</v>
      </c>
      <c r="L324" s="203" t="s">
        <v>276</v>
      </c>
    </row>
    <row r="325" spans="1:12">
      <c r="A325" s="203">
        <v>324</v>
      </c>
      <c r="B325" s="204" t="s">
        <v>313</v>
      </c>
      <c r="C325" s="204" t="s">
        <v>621</v>
      </c>
      <c r="D325" s="205">
        <v>44111</v>
      </c>
      <c r="E325" s="203" t="s">
        <v>1229</v>
      </c>
      <c r="F325" s="204" t="s">
        <v>1260</v>
      </c>
      <c r="G325" s="206">
        <v>4690000</v>
      </c>
      <c r="H325" s="203">
        <v>5.88</v>
      </c>
      <c r="I325" s="203" t="s">
        <v>262</v>
      </c>
      <c r="J325" s="203" t="s">
        <v>278</v>
      </c>
      <c r="K325" s="203" t="s">
        <v>264</v>
      </c>
      <c r="L325" s="203" t="s">
        <v>265</v>
      </c>
    </row>
    <row r="326" spans="1:12">
      <c r="A326" s="203">
        <v>325</v>
      </c>
      <c r="B326" s="204" t="s">
        <v>308</v>
      </c>
      <c r="C326" s="204" t="s">
        <v>622</v>
      </c>
      <c r="D326" s="205">
        <v>43961</v>
      </c>
      <c r="E326" s="203" t="s">
        <v>1228</v>
      </c>
      <c r="F326" s="204" t="s">
        <v>1260</v>
      </c>
      <c r="G326" s="206">
        <v>2640000</v>
      </c>
      <c r="H326" s="203">
        <v>4.12</v>
      </c>
      <c r="I326" s="203" t="s">
        <v>27</v>
      </c>
      <c r="J326" s="203" t="s">
        <v>310</v>
      </c>
      <c r="K326" s="203" t="s">
        <v>264</v>
      </c>
      <c r="L326" s="203" t="s">
        <v>272</v>
      </c>
    </row>
    <row r="327" spans="1:12">
      <c r="A327" s="203">
        <v>326</v>
      </c>
      <c r="B327" s="204" t="s">
        <v>313</v>
      </c>
      <c r="C327" s="204" t="s">
        <v>623</v>
      </c>
      <c r="D327" s="205">
        <v>43875</v>
      </c>
      <c r="E327" s="203" t="s">
        <v>1229</v>
      </c>
      <c r="F327" s="204" t="s">
        <v>1249</v>
      </c>
      <c r="G327" s="206">
        <v>4130000</v>
      </c>
      <c r="H327" s="203">
        <v>7.72</v>
      </c>
      <c r="I327" s="203" t="s">
        <v>27</v>
      </c>
      <c r="J327" s="203" t="s">
        <v>297</v>
      </c>
      <c r="K327" s="203" t="s">
        <v>264</v>
      </c>
      <c r="L327" s="203" t="s">
        <v>272</v>
      </c>
    </row>
    <row r="328" spans="1:12">
      <c r="A328" s="203">
        <v>327</v>
      </c>
      <c r="B328" s="204" t="s">
        <v>298</v>
      </c>
      <c r="C328" s="204" t="s">
        <v>624</v>
      </c>
      <c r="D328" s="205">
        <v>44077</v>
      </c>
      <c r="E328" s="203" t="s">
        <v>1228</v>
      </c>
      <c r="F328" s="204" t="s">
        <v>1252</v>
      </c>
      <c r="G328" s="206">
        <v>4880000</v>
      </c>
      <c r="H328" s="203">
        <v>4.75</v>
      </c>
      <c r="I328" s="203" t="s">
        <v>262</v>
      </c>
      <c r="J328" s="203" t="s">
        <v>331</v>
      </c>
      <c r="K328" s="203" t="s">
        <v>259</v>
      </c>
      <c r="L328" s="203" t="s">
        <v>276</v>
      </c>
    </row>
    <row r="329" spans="1:12">
      <c r="A329" s="203">
        <v>328</v>
      </c>
      <c r="B329" s="204" t="s">
        <v>303</v>
      </c>
      <c r="C329" s="204" t="s">
        <v>625</v>
      </c>
      <c r="D329" s="205">
        <v>43277</v>
      </c>
      <c r="E329" s="203" t="s">
        <v>1228</v>
      </c>
      <c r="F329" s="204" t="s">
        <v>1250</v>
      </c>
      <c r="G329" s="206">
        <v>3470000</v>
      </c>
      <c r="H329" s="203">
        <v>10.98</v>
      </c>
      <c r="I329" s="203" t="s">
        <v>27</v>
      </c>
      <c r="J329" s="203" t="s">
        <v>263</v>
      </c>
      <c r="K329" s="203" t="s">
        <v>264</v>
      </c>
      <c r="L329" s="203" t="s">
        <v>265</v>
      </c>
    </row>
    <row r="330" spans="1:12">
      <c r="A330" s="203">
        <v>329</v>
      </c>
      <c r="B330" s="204" t="s">
        <v>313</v>
      </c>
      <c r="C330" s="204" t="s">
        <v>626</v>
      </c>
      <c r="D330" s="205">
        <v>43927</v>
      </c>
      <c r="E330" s="203" t="s">
        <v>1229</v>
      </c>
      <c r="F330" s="204" t="s">
        <v>1252</v>
      </c>
      <c r="G330" s="206">
        <v>4480000</v>
      </c>
      <c r="H330" s="203">
        <v>8.6</v>
      </c>
      <c r="I330" s="203" t="s">
        <v>262</v>
      </c>
      <c r="J330" s="203" t="s">
        <v>321</v>
      </c>
      <c r="K330" s="203" t="s">
        <v>281</v>
      </c>
      <c r="L330" s="203" t="s">
        <v>281</v>
      </c>
    </row>
    <row r="331" spans="1:12">
      <c r="A331" s="203">
        <v>330</v>
      </c>
      <c r="B331" s="204" t="s">
        <v>266</v>
      </c>
      <c r="C331" s="204" t="s">
        <v>627</v>
      </c>
      <c r="D331" s="205">
        <v>43127</v>
      </c>
      <c r="E331" s="203" t="s">
        <v>1229</v>
      </c>
      <c r="F331" s="204" t="s">
        <v>1260</v>
      </c>
      <c r="G331" s="206">
        <v>3380000</v>
      </c>
      <c r="H331" s="203">
        <v>4.3499999999999996</v>
      </c>
      <c r="I331" s="203" t="s">
        <v>27</v>
      </c>
      <c r="J331" s="203" t="s">
        <v>328</v>
      </c>
      <c r="K331" s="203" t="s">
        <v>259</v>
      </c>
      <c r="L331" s="203" t="s">
        <v>269</v>
      </c>
    </row>
    <row r="332" spans="1:12">
      <c r="A332" s="203">
        <v>331</v>
      </c>
      <c r="B332" s="204" t="s">
        <v>295</v>
      </c>
      <c r="C332" s="204" t="s">
        <v>628</v>
      </c>
      <c r="D332" s="205">
        <v>44084</v>
      </c>
      <c r="E332" s="203" t="s">
        <v>1228</v>
      </c>
      <c r="F332" s="204" t="s">
        <v>1252</v>
      </c>
      <c r="G332" s="206">
        <v>3080000</v>
      </c>
      <c r="H332" s="203">
        <v>7.56</v>
      </c>
      <c r="I332" s="203" t="s">
        <v>262</v>
      </c>
      <c r="J332" s="203" t="s">
        <v>278</v>
      </c>
      <c r="K332" s="203" t="s">
        <v>264</v>
      </c>
      <c r="L332" s="203" t="s">
        <v>265</v>
      </c>
    </row>
    <row r="333" spans="1:12">
      <c r="A333" s="203">
        <v>332</v>
      </c>
      <c r="B333" s="204" t="s">
        <v>313</v>
      </c>
      <c r="C333" s="204" t="s">
        <v>629</v>
      </c>
      <c r="D333" s="205">
        <v>43636</v>
      </c>
      <c r="E333" s="203" t="s">
        <v>1228</v>
      </c>
      <c r="F333" s="204" t="s">
        <v>1251</v>
      </c>
      <c r="G333" s="206">
        <v>3970000</v>
      </c>
      <c r="H333" s="203">
        <v>6.05</v>
      </c>
      <c r="I333" s="203" t="s">
        <v>262</v>
      </c>
      <c r="J333" s="203" t="s">
        <v>348</v>
      </c>
      <c r="K333" s="203" t="s">
        <v>264</v>
      </c>
      <c r="L333" s="203" t="s">
        <v>285</v>
      </c>
    </row>
    <row r="334" spans="1:12">
      <c r="A334" s="203">
        <v>333</v>
      </c>
      <c r="B334" s="204" t="s">
        <v>313</v>
      </c>
      <c r="C334" s="204" t="s">
        <v>630</v>
      </c>
      <c r="D334" s="205">
        <v>43389</v>
      </c>
      <c r="E334" s="203" t="s">
        <v>1228</v>
      </c>
      <c r="F334" s="204" t="s">
        <v>1252</v>
      </c>
      <c r="G334" s="206">
        <v>4970000</v>
      </c>
      <c r="H334" s="203">
        <v>7.56</v>
      </c>
      <c r="I334" s="203" t="s">
        <v>257</v>
      </c>
      <c r="J334" s="203" t="s">
        <v>300</v>
      </c>
      <c r="K334" s="203" t="s">
        <v>264</v>
      </c>
      <c r="L334" s="203" t="s">
        <v>265</v>
      </c>
    </row>
    <row r="335" spans="1:12">
      <c r="A335" s="203">
        <v>334</v>
      </c>
      <c r="B335" s="204" t="s">
        <v>273</v>
      </c>
      <c r="C335" s="204" t="s">
        <v>631</v>
      </c>
      <c r="D335" s="205">
        <v>43327</v>
      </c>
      <c r="E335" s="203" t="s">
        <v>1228</v>
      </c>
      <c r="F335" s="204" t="s">
        <v>1252</v>
      </c>
      <c r="G335" s="206">
        <v>4640000</v>
      </c>
      <c r="H335" s="203">
        <v>5.8</v>
      </c>
      <c r="I335" s="203" t="s">
        <v>257</v>
      </c>
      <c r="J335" s="203" t="s">
        <v>271</v>
      </c>
      <c r="K335" s="203" t="s">
        <v>264</v>
      </c>
      <c r="L335" s="203" t="s">
        <v>272</v>
      </c>
    </row>
    <row r="336" spans="1:12">
      <c r="A336" s="203">
        <v>335</v>
      </c>
      <c r="B336" s="204" t="s">
        <v>313</v>
      </c>
      <c r="C336" s="204" t="s">
        <v>632</v>
      </c>
      <c r="D336" s="205">
        <v>43740</v>
      </c>
      <c r="E336" s="203" t="s">
        <v>1228</v>
      </c>
      <c r="F336" s="204" t="s">
        <v>1252</v>
      </c>
      <c r="G336" s="206">
        <v>3540000</v>
      </c>
      <c r="H336" s="203">
        <v>8.34</v>
      </c>
      <c r="I336" s="203" t="s">
        <v>257</v>
      </c>
      <c r="J336" s="203" t="s">
        <v>275</v>
      </c>
      <c r="K336" s="203" t="s">
        <v>259</v>
      </c>
      <c r="L336" s="203" t="s">
        <v>276</v>
      </c>
    </row>
    <row r="337" spans="1:12">
      <c r="A337" s="203">
        <v>336</v>
      </c>
      <c r="B337" s="204" t="s">
        <v>313</v>
      </c>
      <c r="C337" s="204" t="s">
        <v>633</v>
      </c>
      <c r="D337" s="205">
        <v>44023</v>
      </c>
      <c r="E337" s="203" t="s">
        <v>1229</v>
      </c>
      <c r="F337" s="204" t="s">
        <v>1250</v>
      </c>
      <c r="G337" s="206">
        <v>2780000</v>
      </c>
      <c r="H337" s="203">
        <v>9.52</v>
      </c>
      <c r="I337" s="203" t="s">
        <v>257</v>
      </c>
      <c r="J337" s="203" t="s">
        <v>297</v>
      </c>
      <c r="K337" s="203" t="s">
        <v>264</v>
      </c>
      <c r="L337" s="203" t="s">
        <v>272</v>
      </c>
    </row>
    <row r="338" spans="1:12">
      <c r="A338" s="203">
        <v>337</v>
      </c>
      <c r="B338" s="204" t="s">
        <v>289</v>
      </c>
      <c r="C338" s="204" t="s">
        <v>634</v>
      </c>
      <c r="D338" s="205">
        <v>43260</v>
      </c>
      <c r="E338" s="203" t="s">
        <v>1228</v>
      </c>
      <c r="F338" s="204" t="s">
        <v>1260</v>
      </c>
      <c r="G338" s="206">
        <v>4460000</v>
      </c>
      <c r="H338" s="203">
        <v>9.08</v>
      </c>
      <c r="I338" s="203" t="s">
        <v>262</v>
      </c>
      <c r="J338" s="203" t="s">
        <v>280</v>
      </c>
      <c r="K338" s="203" t="s">
        <v>281</v>
      </c>
      <c r="L338" s="203" t="s">
        <v>281</v>
      </c>
    </row>
    <row r="339" spans="1:12">
      <c r="A339" s="203">
        <v>338</v>
      </c>
      <c r="B339" s="204" t="s">
        <v>313</v>
      </c>
      <c r="C339" s="204" t="s">
        <v>635</v>
      </c>
      <c r="D339" s="205">
        <v>43402</v>
      </c>
      <c r="E339" s="203" t="s">
        <v>1228</v>
      </c>
      <c r="F339" s="204" t="s">
        <v>1250</v>
      </c>
      <c r="G339" s="206">
        <v>2760000</v>
      </c>
      <c r="H339" s="203">
        <v>4.7300000000000004</v>
      </c>
      <c r="I339" s="203" t="s">
        <v>262</v>
      </c>
      <c r="J339" s="203" t="s">
        <v>291</v>
      </c>
      <c r="K339" s="203" t="s">
        <v>259</v>
      </c>
      <c r="L339" s="203" t="s">
        <v>260</v>
      </c>
    </row>
    <row r="340" spans="1:12">
      <c r="A340" s="203">
        <v>339</v>
      </c>
      <c r="B340" s="204" t="s">
        <v>313</v>
      </c>
      <c r="C340" s="204" t="s">
        <v>636</v>
      </c>
      <c r="D340" s="205">
        <v>43215</v>
      </c>
      <c r="E340" s="203" t="s">
        <v>1228</v>
      </c>
      <c r="F340" s="204" t="s">
        <v>1249</v>
      </c>
      <c r="G340" s="206">
        <v>4370000</v>
      </c>
      <c r="H340" s="203">
        <v>6.49</v>
      </c>
      <c r="I340" s="203" t="s">
        <v>27</v>
      </c>
      <c r="J340" s="203" t="s">
        <v>280</v>
      </c>
      <c r="K340" s="203" t="s">
        <v>281</v>
      </c>
      <c r="L340" s="203" t="s">
        <v>281</v>
      </c>
    </row>
    <row r="341" spans="1:12">
      <c r="A341" s="203">
        <v>340</v>
      </c>
      <c r="B341" s="204" t="s">
        <v>266</v>
      </c>
      <c r="C341" s="204" t="s">
        <v>637</v>
      </c>
      <c r="D341" s="205">
        <v>43105</v>
      </c>
      <c r="E341" s="203" t="s">
        <v>1228</v>
      </c>
      <c r="F341" s="204" t="s">
        <v>1252</v>
      </c>
      <c r="G341" s="206">
        <v>4340000</v>
      </c>
      <c r="H341" s="203">
        <v>4.62</v>
      </c>
      <c r="I341" s="203" t="s">
        <v>257</v>
      </c>
      <c r="J341" s="203" t="s">
        <v>306</v>
      </c>
      <c r="K341" s="203" t="s">
        <v>259</v>
      </c>
      <c r="L341" s="203" t="s">
        <v>269</v>
      </c>
    </row>
    <row r="342" spans="1:12">
      <c r="A342" s="203">
        <v>341</v>
      </c>
      <c r="B342" s="204" t="s">
        <v>273</v>
      </c>
      <c r="C342" s="204" t="s">
        <v>638</v>
      </c>
      <c r="D342" s="205">
        <v>43451</v>
      </c>
      <c r="E342" s="203" t="s">
        <v>1228</v>
      </c>
      <c r="F342" s="204" t="s">
        <v>1251</v>
      </c>
      <c r="G342" s="206">
        <v>3570000</v>
      </c>
      <c r="H342" s="203">
        <v>4.1500000000000004</v>
      </c>
      <c r="I342" s="203" t="s">
        <v>257</v>
      </c>
      <c r="J342" s="203" t="s">
        <v>334</v>
      </c>
      <c r="K342" s="203" t="s">
        <v>259</v>
      </c>
      <c r="L342" s="203" t="s">
        <v>260</v>
      </c>
    </row>
    <row r="343" spans="1:12">
      <c r="A343" s="203">
        <v>342</v>
      </c>
      <c r="B343" s="204" t="s">
        <v>286</v>
      </c>
      <c r="C343" s="204" t="s">
        <v>639</v>
      </c>
      <c r="D343" s="205">
        <v>44063</v>
      </c>
      <c r="E343" s="203" t="s">
        <v>1229</v>
      </c>
      <c r="F343" s="204" t="s">
        <v>1250</v>
      </c>
      <c r="G343" s="206">
        <v>3600000</v>
      </c>
      <c r="H343" s="203">
        <v>4.4000000000000004</v>
      </c>
      <c r="I343" s="203" t="s">
        <v>257</v>
      </c>
      <c r="J343" s="203" t="s">
        <v>271</v>
      </c>
      <c r="K343" s="203" t="s">
        <v>264</v>
      </c>
      <c r="L343" s="203" t="s">
        <v>272</v>
      </c>
    </row>
    <row r="344" spans="1:12">
      <c r="A344" s="203">
        <v>343</v>
      </c>
      <c r="B344" s="204" t="s">
        <v>255</v>
      </c>
      <c r="C344" s="204" t="s">
        <v>640</v>
      </c>
      <c r="D344" s="205">
        <v>43810</v>
      </c>
      <c r="E344" s="203" t="s">
        <v>1228</v>
      </c>
      <c r="F344" s="204" t="s">
        <v>1260</v>
      </c>
      <c r="G344" s="206">
        <v>4440000</v>
      </c>
      <c r="H344" s="203">
        <v>6.26</v>
      </c>
      <c r="I344" s="203" t="s">
        <v>257</v>
      </c>
      <c r="J344" s="203" t="s">
        <v>297</v>
      </c>
      <c r="K344" s="203" t="s">
        <v>264</v>
      </c>
      <c r="L344" s="203" t="s">
        <v>272</v>
      </c>
    </row>
    <row r="345" spans="1:12">
      <c r="A345" s="203">
        <v>344</v>
      </c>
      <c r="B345" s="204" t="s">
        <v>255</v>
      </c>
      <c r="C345" s="204" t="s">
        <v>641</v>
      </c>
      <c r="D345" s="205">
        <v>43403</v>
      </c>
      <c r="E345" s="203" t="s">
        <v>1228</v>
      </c>
      <c r="F345" s="204" t="s">
        <v>1249</v>
      </c>
      <c r="G345" s="206">
        <v>4730000</v>
      </c>
      <c r="H345" s="203">
        <v>9.84</v>
      </c>
      <c r="I345" s="203" t="s">
        <v>257</v>
      </c>
      <c r="J345" s="203" t="s">
        <v>268</v>
      </c>
      <c r="K345" s="203" t="s">
        <v>259</v>
      </c>
      <c r="L345" s="203" t="s">
        <v>269</v>
      </c>
    </row>
    <row r="346" spans="1:12">
      <c r="A346" s="203">
        <v>345</v>
      </c>
      <c r="B346" s="204" t="s">
        <v>313</v>
      </c>
      <c r="C346" s="204" t="s">
        <v>642</v>
      </c>
      <c r="D346" s="205">
        <v>43854</v>
      </c>
      <c r="E346" s="203" t="s">
        <v>1228</v>
      </c>
      <c r="F346" s="204" t="s">
        <v>1249</v>
      </c>
      <c r="G346" s="206">
        <v>4940000</v>
      </c>
      <c r="H346" s="203">
        <v>10.17</v>
      </c>
      <c r="I346" s="203" t="s">
        <v>257</v>
      </c>
      <c r="J346" s="203" t="s">
        <v>271</v>
      </c>
      <c r="K346" s="203" t="s">
        <v>264</v>
      </c>
      <c r="L346" s="203" t="s">
        <v>272</v>
      </c>
    </row>
    <row r="347" spans="1:12">
      <c r="A347" s="203">
        <v>346</v>
      </c>
      <c r="B347" s="204" t="s">
        <v>303</v>
      </c>
      <c r="C347" s="204" t="s">
        <v>643</v>
      </c>
      <c r="D347" s="205">
        <v>43892</v>
      </c>
      <c r="E347" s="203" t="s">
        <v>1228</v>
      </c>
      <c r="F347" s="204" t="s">
        <v>1250</v>
      </c>
      <c r="G347" s="206">
        <v>4680000</v>
      </c>
      <c r="H347" s="203">
        <v>5.95</v>
      </c>
      <c r="I347" s="203" t="s">
        <v>262</v>
      </c>
      <c r="J347" s="203" t="s">
        <v>306</v>
      </c>
      <c r="K347" s="203" t="s">
        <v>259</v>
      </c>
      <c r="L347" s="203" t="s">
        <v>269</v>
      </c>
    </row>
    <row r="348" spans="1:12">
      <c r="A348" s="203">
        <v>347</v>
      </c>
      <c r="B348" s="204" t="s">
        <v>292</v>
      </c>
      <c r="C348" s="204" t="s">
        <v>644</v>
      </c>
      <c r="D348" s="205">
        <v>43280</v>
      </c>
      <c r="E348" s="203" t="s">
        <v>1229</v>
      </c>
      <c r="F348" s="204" t="s">
        <v>1250</v>
      </c>
      <c r="G348" s="206">
        <v>2560000</v>
      </c>
      <c r="H348" s="203">
        <v>4.33</v>
      </c>
      <c r="I348" s="203" t="s">
        <v>27</v>
      </c>
      <c r="J348" s="203" t="s">
        <v>275</v>
      </c>
      <c r="K348" s="203" t="s">
        <v>259</v>
      </c>
      <c r="L348" s="203" t="s">
        <v>276</v>
      </c>
    </row>
    <row r="349" spans="1:12">
      <c r="A349" s="203">
        <v>348</v>
      </c>
      <c r="B349" s="204" t="s">
        <v>286</v>
      </c>
      <c r="C349" s="204" t="s">
        <v>645</v>
      </c>
      <c r="D349" s="205">
        <v>44039</v>
      </c>
      <c r="E349" s="203" t="s">
        <v>1229</v>
      </c>
      <c r="F349" s="204" t="s">
        <v>1249</v>
      </c>
      <c r="G349" s="206">
        <v>3510000</v>
      </c>
      <c r="H349" s="203">
        <v>11.09</v>
      </c>
      <c r="I349" s="203" t="s">
        <v>27</v>
      </c>
      <c r="J349" s="203" t="s">
        <v>321</v>
      </c>
      <c r="K349" s="203" t="s">
        <v>281</v>
      </c>
      <c r="L349" s="203" t="s">
        <v>281</v>
      </c>
    </row>
    <row r="350" spans="1:12">
      <c r="A350" s="203">
        <v>349</v>
      </c>
      <c r="B350" s="204" t="s">
        <v>273</v>
      </c>
      <c r="C350" s="204" t="s">
        <v>646</v>
      </c>
      <c r="D350" s="205">
        <v>43432</v>
      </c>
      <c r="E350" s="203" t="s">
        <v>1228</v>
      </c>
      <c r="F350" s="204" t="s">
        <v>1252</v>
      </c>
      <c r="G350" s="206">
        <v>3280000</v>
      </c>
      <c r="H350" s="203">
        <v>6.02</v>
      </c>
      <c r="I350" s="203" t="s">
        <v>27</v>
      </c>
      <c r="J350" s="203" t="s">
        <v>263</v>
      </c>
      <c r="K350" s="203" t="s">
        <v>264</v>
      </c>
      <c r="L350" s="203" t="s">
        <v>265</v>
      </c>
    </row>
    <row r="351" spans="1:12">
      <c r="A351" s="203">
        <v>350</v>
      </c>
      <c r="B351" s="204" t="s">
        <v>308</v>
      </c>
      <c r="C351" s="204" t="s">
        <v>647</v>
      </c>
      <c r="D351" s="205">
        <v>43126</v>
      </c>
      <c r="E351" s="203" t="s">
        <v>1228</v>
      </c>
      <c r="F351" s="204" t="s">
        <v>1252</v>
      </c>
      <c r="G351" s="206">
        <v>4320000</v>
      </c>
      <c r="H351" s="203">
        <v>6.52</v>
      </c>
      <c r="I351" s="203" t="s">
        <v>27</v>
      </c>
      <c r="J351" s="203" t="s">
        <v>302</v>
      </c>
      <c r="K351" s="203" t="s">
        <v>264</v>
      </c>
      <c r="L351" s="203" t="s">
        <v>285</v>
      </c>
    </row>
    <row r="352" spans="1:12">
      <c r="A352" s="203">
        <v>351</v>
      </c>
      <c r="B352" s="204" t="s">
        <v>286</v>
      </c>
      <c r="C352" s="204" t="s">
        <v>648</v>
      </c>
      <c r="D352" s="205">
        <v>44005</v>
      </c>
      <c r="E352" s="203" t="s">
        <v>1228</v>
      </c>
      <c r="F352" s="204" t="s">
        <v>1251</v>
      </c>
      <c r="G352" s="206">
        <v>3910000</v>
      </c>
      <c r="H352" s="203">
        <v>9.8699999999999992</v>
      </c>
      <c r="I352" s="203" t="s">
        <v>262</v>
      </c>
      <c r="J352" s="203" t="s">
        <v>302</v>
      </c>
      <c r="K352" s="203" t="s">
        <v>264</v>
      </c>
      <c r="L352" s="203" t="s">
        <v>285</v>
      </c>
    </row>
    <row r="353" spans="1:12">
      <c r="A353" s="203">
        <v>352</v>
      </c>
      <c r="B353" s="204" t="s">
        <v>255</v>
      </c>
      <c r="C353" s="204" t="s">
        <v>649</v>
      </c>
      <c r="D353" s="205">
        <v>43123</v>
      </c>
      <c r="E353" s="203" t="s">
        <v>1228</v>
      </c>
      <c r="F353" s="204" t="s">
        <v>1250</v>
      </c>
      <c r="G353" s="206">
        <v>4830000</v>
      </c>
      <c r="H353" s="203">
        <v>11.09</v>
      </c>
      <c r="I353" s="203" t="s">
        <v>27</v>
      </c>
      <c r="J353" s="203" t="s">
        <v>328</v>
      </c>
      <c r="K353" s="203" t="s">
        <v>259</v>
      </c>
      <c r="L353" s="203" t="s">
        <v>269</v>
      </c>
    </row>
    <row r="354" spans="1:12">
      <c r="A354" s="203">
        <v>353</v>
      </c>
      <c r="B354" s="204" t="s">
        <v>292</v>
      </c>
      <c r="C354" s="204" t="s">
        <v>650</v>
      </c>
      <c r="D354" s="205">
        <v>43699</v>
      </c>
      <c r="E354" s="203" t="s">
        <v>1228</v>
      </c>
      <c r="F354" s="204" t="s">
        <v>1249</v>
      </c>
      <c r="G354" s="206">
        <v>3060000</v>
      </c>
      <c r="H354" s="203">
        <v>10.89</v>
      </c>
      <c r="I354" s="203" t="s">
        <v>257</v>
      </c>
      <c r="J354" s="203" t="s">
        <v>263</v>
      </c>
      <c r="K354" s="203" t="s">
        <v>264</v>
      </c>
      <c r="L354" s="203" t="s">
        <v>265</v>
      </c>
    </row>
    <row r="355" spans="1:12">
      <c r="A355" s="203">
        <v>354</v>
      </c>
      <c r="B355" s="204" t="s">
        <v>249</v>
      </c>
      <c r="C355" s="204" t="s">
        <v>651</v>
      </c>
      <c r="D355" s="205">
        <v>44029</v>
      </c>
      <c r="E355" s="203" t="s">
        <v>1228</v>
      </c>
      <c r="F355" s="204" t="s">
        <v>1252</v>
      </c>
      <c r="G355" s="206">
        <v>2400000</v>
      </c>
      <c r="H355" s="203">
        <v>9.6999999999999993</v>
      </c>
      <c r="I355" s="203" t="s">
        <v>262</v>
      </c>
      <c r="J355" s="203" t="s">
        <v>328</v>
      </c>
      <c r="K355" s="203" t="s">
        <v>259</v>
      </c>
      <c r="L355" s="203" t="s">
        <v>269</v>
      </c>
    </row>
    <row r="356" spans="1:12">
      <c r="A356" s="203">
        <v>355</v>
      </c>
      <c r="B356" s="204" t="s">
        <v>266</v>
      </c>
      <c r="C356" s="204" t="s">
        <v>652</v>
      </c>
      <c r="D356" s="205">
        <v>44006</v>
      </c>
      <c r="E356" s="203" t="s">
        <v>1228</v>
      </c>
      <c r="F356" s="204" t="s">
        <v>1251</v>
      </c>
      <c r="G356" s="206">
        <v>4650000</v>
      </c>
      <c r="H356" s="203">
        <v>6.18</v>
      </c>
      <c r="I356" s="203" t="s">
        <v>262</v>
      </c>
      <c r="J356" s="203" t="s">
        <v>258</v>
      </c>
      <c r="K356" s="203" t="s">
        <v>259</v>
      </c>
      <c r="L356" s="203" t="s">
        <v>260</v>
      </c>
    </row>
    <row r="357" spans="1:12">
      <c r="A357" s="203">
        <v>356</v>
      </c>
      <c r="B357" s="204" t="s">
        <v>266</v>
      </c>
      <c r="C357" s="204" t="s">
        <v>653</v>
      </c>
      <c r="D357" s="205">
        <v>43383</v>
      </c>
      <c r="E357" s="203" t="s">
        <v>1228</v>
      </c>
      <c r="F357" s="204" t="s">
        <v>1250</v>
      </c>
      <c r="G357" s="206">
        <v>2240000</v>
      </c>
      <c r="H357" s="203">
        <v>6.36</v>
      </c>
      <c r="I357" s="203" t="s">
        <v>27</v>
      </c>
      <c r="J357" s="203" t="s">
        <v>263</v>
      </c>
      <c r="K357" s="203" t="s">
        <v>264</v>
      </c>
      <c r="L357" s="203" t="s">
        <v>265</v>
      </c>
    </row>
    <row r="358" spans="1:12">
      <c r="A358" s="203">
        <v>357</v>
      </c>
      <c r="B358" s="204" t="s">
        <v>298</v>
      </c>
      <c r="C358" s="204" t="s">
        <v>654</v>
      </c>
      <c r="D358" s="205">
        <v>43137</v>
      </c>
      <c r="E358" s="203" t="s">
        <v>1228</v>
      </c>
      <c r="F358" s="204" t="s">
        <v>1251</v>
      </c>
      <c r="G358" s="206">
        <v>4560000</v>
      </c>
      <c r="H358" s="203">
        <v>10.76</v>
      </c>
      <c r="I358" s="203" t="s">
        <v>262</v>
      </c>
      <c r="J358" s="203" t="s">
        <v>310</v>
      </c>
      <c r="K358" s="203" t="s">
        <v>264</v>
      </c>
      <c r="L358" s="203" t="s">
        <v>272</v>
      </c>
    </row>
    <row r="359" spans="1:12">
      <c r="A359" s="203">
        <v>358</v>
      </c>
      <c r="B359" s="204" t="s">
        <v>313</v>
      </c>
      <c r="C359" s="204" t="s">
        <v>655</v>
      </c>
      <c r="D359" s="205">
        <v>44119</v>
      </c>
      <c r="E359" s="203" t="s">
        <v>1228</v>
      </c>
      <c r="F359" s="204" t="s">
        <v>1250</v>
      </c>
      <c r="G359" s="206">
        <v>2000000</v>
      </c>
      <c r="H359" s="203">
        <v>9.17</v>
      </c>
      <c r="I359" s="203" t="s">
        <v>27</v>
      </c>
      <c r="J359" s="203" t="s">
        <v>302</v>
      </c>
      <c r="K359" s="203" t="s">
        <v>264</v>
      </c>
      <c r="L359" s="203" t="s">
        <v>285</v>
      </c>
    </row>
    <row r="360" spans="1:12">
      <c r="A360" s="203">
        <v>359</v>
      </c>
      <c r="B360" s="204" t="s">
        <v>298</v>
      </c>
      <c r="C360" s="204" t="s">
        <v>656</v>
      </c>
      <c r="D360" s="205">
        <v>43301</v>
      </c>
      <c r="E360" s="203" t="s">
        <v>1229</v>
      </c>
      <c r="F360" s="204" t="s">
        <v>1251</v>
      </c>
      <c r="G360" s="206">
        <v>2900000</v>
      </c>
      <c r="H360" s="203">
        <v>9.36</v>
      </c>
      <c r="I360" s="203" t="s">
        <v>27</v>
      </c>
      <c r="J360" s="203" t="s">
        <v>300</v>
      </c>
      <c r="K360" s="203" t="s">
        <v>264</v>
      </c>
      <c r="L360" s="203" t="s">
        <v>265</v>
      </c>
    </row>
    <row r="361" spans="1:12">
      <c r="A361" s="203">
        <v>360</v>
      </c>
      <c r="B361" s="204" t="s">
        <v>313</v>
      </c>
      <c r="C361" s="204" t="s">
        <v>657</v>
      </c>
      <c r="D361" s="205">
        <v>43298</v>
      </c>
      <c r="E361" s="203" t="s">
        <v>1228</v>
      </c>
      <c r="F361" s="204" t="s">
        <v>1251</v>
      </c>
      <c r="G361" s="206">
        <v>3970000</v>
      </c>
      <c r="H361" s="203">
        <v>6.66</v>
      </c>
      <c r="I361" s="203" t="s">
        <v>262</v>
      </c>
      <c r="J361" s="203" t="s">
        <v>348</v>
      </c>
      <c r="K361" s="203" t="s">
        <v>264</v>
      </c>
      <c r="L361" s="203" t="s">
        <v>285</v>
      </c>
    </row>
    <row r="362" spans="1:12">
      <c r="A362" s="203">
        <v>361</v>
      </c>
      <c r="B362" s="204" t="s">
        <v>266</v>
      </c>
      <c r="C362" s="204" t="s">
        <v>658</v>
      </c>
      <c r="D362" s="205">
        <v>43608</v>
      </c>
      <c r="E362" s="203" t="s">
        <v>1228</v>
      </c>
      <c r="F362" s="204" t="s">
        <v>1251</v>
      </c>
      <c r="G362" s="206">
        <v>1670000</v>
      </c>
      <c r="H362" s="203">
        <v>6.92</v>
      </c>
      <c r="I362" s="203" t="s">
        <v>27</v>
      </c>
      <c r="J362" s="203" t="s">
        <v>310</v>
      </c>
      <c r="K362" s="203" t="s">
        <v>264</v>
      </c>
      <c r="L362" s="203" t="s">
        <v>272</v>
      </c>
    </row>
    <row r="363" spans="1:12">
      <c r="A363" s="203">
        <v>362</v>
      </c>
      <c r="B363" s="204" t="s">
        <v>255</v>
      </c>
      <c r="C363" s="204" t="s">
        <v>659</v>
      </c>
      <c r="D363" s="205">
        <v>43144</v>
      </c>
      <c r="E363" s="203" t="s">
        <v>1229</v>
      </c>
      <c r="F363" s="204" t="s">
        <v>1250</v>
      </c>
      <c r="G363" s="206">
        <v>2500000</v>
      </c>
      <c r="H363" s="203">
        <v>9.9499999999999993</v>
      </c>
      <c r="I363" s="203" t="s">
        <v>27</v>
      </c>
      <c r="J363" s="203" t="s">
        <v>258</v>
      </c>
      <c r="K363" s="203" t="s">
        <v>259</v>
      </c>
      <c r="L363" s="203" t="s">
        <v>260</v>
      </c>
    </row>
    <row r="364" spans="1:12">
      <c r="A364" s="203">
        <v>363</v>
      </c>
      <c r="B364" s="204" t="s">
        <v>308</v>
      </c>
      <c r="C364" s="204" t="s">
        <v>660</v>
      </c>
      <c r="D364" s="205">
        <v>43977</v>
      </c>
      <c r="E364" s="203" t="s">
        <v>1228</v>
      </c>
      <c r="F364" s="204" t="s">
        <v>1253</v>
      </c>
      <c r="G364" s="206">
        <v>3090000</v>
      </c>
      <c r="H364" s="203">
        <v>8.9600000000000009</v>
      </c>
      <c r="I364" s="203" t="s">
        <v>27</v>
      </c>
      <c r="J364" s="203" t="s">
        <v>334</v>
      </c>
      <c r="K364" s="203" t="s">
        <v>259</v>
      </c>
      <c r="L364" s="203" t="s">
        <v>260</v>
      </c>
    </row>
    <row r="365" spans="1:12">
      <c r="A365" s="203">
        <v>364</v>
      </c>
      <c r="B365" s="204" t="s">
        <v>289</v>
      </c>
      <c r="C365" s="204" t="s">
        <v>661</v>
      </c>
      <c r="D365" s="205">
        <v>43623</v>
      </c>
      <c r="E365" s="203" t="s">
        <v>1228</v>
      </c>
      <c r="F365" s="204" t="s">
        <v>1253</v>
      </c>
      <c r="G365" s="206">
        <v>3260000</v>
      </c>
      <c r="H365" s="203">
        <v>9.48</v>
      </c>
      <c r="I365" s="203" t="s">
        <v>27</v>
      </c>
      <c r="J365" s="203" t="s">
        <v>268</v>
      </c>
      <c r="K365" s="203" t="s">
        <v>259</v>
      </c>
      <c r="L365" s="203" t="s">
        <v>269</v>
      </c>
    </row>
    <row r="366" spans="1:12">
      <c r="A366" s="203">
        <v>365</v>
      </c>
      <c r="B366" s="204" t="s">
        <v>295</v>
      </c>
      <c r="C366" s="204" t="s">
        <v>662</v>
      </c>
      <c r="D366" s="205">
        <v>43344</v>
      </c>
      <c r="E366" s="203" t="s">
        <v>1228</v>
      </c>
      <c r="F366" s="204" t="s">
        <v>1251</v>
      </c>
      <c r="G366" s="206">
        <v>4020000</v>
      </c>
      <c r="H366" s="203">
        <v>8.69</v>
      </c>
      <c r="I366" s="203" t="s">
        <v>257</v>
      </c>
      <c r="J366" s="203" t="s">
        <v>348</v>
      </c>
      <c r="K366" s="203" t="s">
        <v>264</v>
      </c>
      <c r="L366" s="203" t="s">
        <v>285</v>
      </c>
    </row>
    <row r="367" spans="1:12">
      <c r="A367" s="203">
        <v>366</v>
      </c>
      <c r="B367" s="204" t="s">
        <v>295</v>
      </c>
      <c r="C367" s="204" t="s">
        <v>663</v>
      </c>
      <c r="D367" s="205">
        <v>43968</v>
      </c>
      <c r="E367" s="203" t="s">
        <v>1228</v>
      </c>
      <c r="F367" s="204" t="s">
        <v>1251</v>
      </c>
      <c r="G367" s="206">
        <v>1730000</v>
      </c>
      <c r="H367" s="203">
        <v>9.5299999999999994</v>
      </c>
      <c r="I367" s="203" t="s">
        <v>27</v>
      </c>
      <c r="J367" s="203" t="s">
        <v>310</v>
      </c>
      <c r="K367" s="203" t="s">
        <v>264</v>
      </c>
      <c r="L367" s="203" t="s">
        <v>272</v>
      </c>
    </row>
    <row r="368" spans="1:12">
      <c r="A368" s="203">
        <v>367</v>
      </c>
      <c r="B368" s="204" t="s">
        <v>286</v>
      </c>
      <c r="C368" s="204" t="s">
        <v>664</v>
      </c>
      <c r="D368" s="205">
        <v>43718</v>
      </c>
      <c r="E368" s="203" t="s">
        <v>1228</v>
      </c>
      <c r="F368" s="204" t="s">
        <v>1251</v>
      </c>
      <c r="G368" s="206">
        <v>4660000</v>
      </c>
      <c r="H368" s="203">
        <v>8.9</v>
      </c>
      <c r="I368" s="203" t="s">
        <v>262</v>
      </c>
      <c r="J368" s="203" t="s">
        <v>328</v>
      </c>
      <c r="K368" s="203" t="s">
        <v>259</v>
      </c>
      <c r="L368" s="203" t="s">
        <v>269</v>
      </c>
    </row>
    <row r="369" spans="1:12">
      <c r="A369" s="203">
        <v>368</v>
      </c>
      <c r="B369" s="204" t="s">
        <v>298</v>
      </c>
      <c r="C369" s="204" t="s">
        <v>665</v>
      </c>
      <c r="D369" s="205">
        <v>43746</v>
      </c>
      <c r="E369" s="203" t="s">
        <v>1229</v>
      </c>
      <c r="F369" s="204" t="s">
        <v>1260</v>
      </c>
      <c r="G369" s="206">
        <v>1670000</v>
      </c>
      <c r="H369" s="203">
        <v>8.8000000000000007</v>
      </c>
      <c r="I369" s="203" t="s">
        <v>262</v>
      </c>
      <c r="J369" s="203" t="s">
        <v>334</v>
      </c>
      <c r="K369" s="203" t="s">
        <v>259</v>
      </c>
      <c r="L369" s="203" t="s">
        <v>260</v>
      </c>
    </row>
    <row r="370" spans="1:12">
      <c r="A370" s="203">
        <v>369</v>
      </c>
      <c r="B370" s="204" t="s">
        <v>295</v>
      </c>
      <c r="C370" s="204" t="s">
        <v>666</v>
      </c>
      <c r="D370" s="205">
        <v>43882</v>
      </c>
      <c r="E370" s="203" t="s">
        <v>1228</v>
      </c>
      <c r="F370" s="204" t="s">
        <v>1252</v>
      </c>
      <c r="G370" s="206">
        <v>4910000</v>
      </c>
      <c r="H370" s="203">
        <v>10.83</v>
      </c>
      <c r="I370" s="203" t="s">
        <v>27</v>
      </c>
      <c r="J370" s="203" t="s">
        <v>331</v>
      </c>
      <c r="K370" s="203" t="s">
        <v>259</v>
      </c>
      <c r="L370" s="203" t="s">
        <v>276</v>
      </c>
    </row>
    <row r="371" spans="1:12">
      <c r="A371" s="203">
        <v>370</v>
      </c>
      <c r="B371" s="204" t="s">
        <v>266</v>
      </c>
      <c r="C371" s="204" t="s">
        <v>667</v>
      </c>
      <c r="D371" s="205">
        <v>43142</v>
      </c>
      <c r="E371" s="203" t="s">
        <v>1229</v>
      </c>
      <c r="F371" s="204" t="s">
        <v>1249</v>
      </c>
      <c r="G371" s="206">
        <v>4860000</v>
      </c>
      <c r="H371" s="203">
        <v>9.14</v>
      </c>
      <c r="I371" s="203" t="s">
        <v>257</v>
      </c>
      <c r="J371" s="203" t="s">
        <v>291</v>
      </c>
      <c r="K371" s="203" t="s">
        <v>259</v>
      </c>
      <c r="L371" s="203" t="s">
        <v>260</v>
      </c>
    </row>
    <row r="372" spans="1:12">
      <c r="A372" s="203">
        <v>371</v>
      </c>
      <c r="B372" s="204" t="s">
        <v>292</v>
      </c>
      <c r="C372" s="204" t="s">
        <v>668</v>
      </c>
      <c r="D372" s="205">
        <v>43453</v>
      </c>
      <c r="E372" s="203" t="s">
        <v>1228</v>
      </c>
      <c r="F372" s="204" t="s">
        <v>1252</v>
      </c>
      <c r="G372" s="206">
        <v>3450000</v>
      </c>
      <c r="H372" s="203">
        <v>10.97</v>
      </c>
      <c r="I372" s="203" t="s">
        <v>262</v>
      </c>
      <c r="J372" s="203" t="s">
        <v>300</v>
      </c>
      <c r="K372" s="203" t="s">
        <v>264</v>
      </c>
      <c r="L372" s="203" t="s">
        <v>265</v>
      </c>
    </row>
    <row r="373" spans="1:12">
      <c r="A373" s="203">
        <v>372</v>
      </c>
      <c r="B373" s="204" t="s">
        <v>266</v>
      </c>
      <c r="C373" s="204" t="s">
        <v>669</v>
      </c>
      <c r="D373" s="205">
        <v>43725</v>
      </c>
      <c r="E373" s="203" t="s">
        <v>1228</v>
      </c>
      <c r="F373" s="204" t="s">
        <v>1260</v>
      </c>
      <c r="G373" s="206">
        <v>3430000</v>
      </c>
      <c r="H373" s="203">
        <v>10.33</v>
      </c>
      <c r="I373" s="203" t="s">
        <v>27</v>
      </c>
      <c r="J373" s="203" t="s">
        <v>348</v>
      </c>
      <c r="K373" s="203" t="s">
        <v>264</v>
      </c>
      <c r="L373" s="203" t="s">
        <v>285</v>
      </c>
    </row>
    <row r="374" spans="1:12">
      <c r="A374" s="203">
        <v>373</v>
      </c>
      <c r="B374" s="204" t="s">
        <v>273</v>
      </c>
      <c r="C374" s="204" t="s">
        <v>670</v>
      </c>
      <c r="D374" s="205">
        <v>43453</v>
      </c>
      <c r="E374" s="203" t="s">
        <v>1229</v>
      </c>
      <c r="F374" s="204" t="s">
        <v>1250</v>
      </c>
      <c r="G374" s="206">
        <v>3550000</v>
      </c>
      <c r="H374" s="203">
        <v>8.07</v>
      </c>
      <c r="I374" s="203" t="s">
        <v>257</v>
      </c>
      <c r="J374" s="203" t="s">
        <v>306</v>
      </c>
      <c r="K374" s="203" t="s">
        <v>259</v>
      </c>
      <c r="L374" s="203" t="s">
        <v>269</v>
      </c>
    </row>
    <row r="375" spans="1:12">
      <c r="A375" s="203">
        <v>374</v>
      </c>
      <c r="B375" s="204" t="s">
        <v>286</v>
      </c>
      <c r="C375" s="204" t="s">
        <v>671</v>
      </c>
      <c r="D375" s="205">
        <v>43525</v>
      </c>
      <c r="E375" s="203" t="s">
        <v>1228</v>
      </c>
      <c r="F375" s="204" t="s">
        <v>1249</v>
      </c>
      <c r="G375" s="206">
        <v>1810000</v>
      </c>
      <c r="H375" s="203">
        <v>9.26</v>
      </c>
      <c r="I375" s="203" t="s">
        <v>27</v>
      </c>
      <c r="J375" s="203" t="s">
        <v>300</v>
      </c>
      <c r="K375" s="203" t="s">
        <v>264</v>
      </c>
      <c r="L375" s="203" t="s">
        <v>265</v>
      </c>
    </row>
    <row r="376" spans="1:12">
      <c r="A376" s="203">
        <v>375</v>
      </c>
      <c r="B376" s="204" t="s">
        <v>266</v>
      </c>
      <c r="C376" s="204" t="s">
        <v>672</v>
      </c>
      <c r="D376" s="205">
        <v>43265</v>
      </c>
      <c r="E376" s="203" t="s">
        <v>1229</v>
      </c>
      <c r="F376" s="204" t="s">
        <v>1249</v>
      </c>
      <c r="G376" s="206">
        <v>4050000</v>
      </c>
      <c r="H376" s="203">
        <v>7.23</v>
      </c>
      <c r="I376" s="203" t="s">
        <v>257</v>
      </c>
      <c r="J376" s="203" t="s">
        <v>275</v>
      </c>
      <c r="K376" s="203" t="s">
        <v>259</v>
      </c>
      <c r="L376" s="203" t="s">
        <v>276</v>
      </c>
    </row>
    <row r="377" spans="1:12">
      <c r="A377" s="203">
        <v>376</v>
      </c>
      <c r="B377" s="204" t="s">
        <v>313</v>
      </c>
      <c r="C377" s="204" t="s">
        <v>673</v>
      </c>
      <c r="D377" s="205">
        <v>43524</v>
      </c>
      <c r="E377" s="203" t="s">
        <v>1229</v>
      </c>
      <c r="F377" s="204" t="s">
        <v>1249</v>
      </c>
      <c r="G377" s="206">
        <v>2360000</v>
      </c>
      <c r="H377" s="203">
        <v>4.79</v>
      </c>
      <c r="I377" s="203" t="s">
        <v>27</v>
      </c>
      <c r="J377" s="203" t="s">
        <v>321</v>
      </c>
      <c r="K377" s="203" t="s">
        <v>281</v>
      </c>
      <c r="L377" s="203" t="s">
        <v>281</v>
      </c>
    </row>
    <row r="378" spans="1:12">
      <c r="A378" s="203">
        <v>377</v>
      </c>
      <c r="B378" s="204" t="s">
        <v>266</v>
      </c>
      <c r="C378" s="204" t="s">
        <v>674</v>
      </c>
      <c r="D378" s="205">
        <v>43864</v>
      </c>
      <c r="E378" s="203" t="s">
        <v>1229</v>
      </c>
      <c r="F378" s="204" t="s">
        <v>1260</v>
      </c>
      <c r="G378" s="206">
        <v>4050000</v>
      </c>
      <c r="H378" s="203">
        <v>8.9700000000000006</v>
      </c>
      <c r="I378" s="203" t="s">
        <v>27</v>
      </c>
      <c r="J378" s="203" t="s">
        <v>258</v>
      </c>
      <c r="K378" s="203" t="s">
        <v>259</v>
      </c>
      <c r="L378" s="203" t="s">
        <v>260</v>
      </c>
    </row>
    <row r="379" spans="1:12">
      <c r="A379" s="203">
        <v>378</v>
      </c>
      <c r="B379" s="204" t="s">
        <v>313</v>
      </c>
      <c r="C379" s="204" t="s">
        <v>675</v>
      </c>
      <c r="D379" s="205">
        <v>43153</v>
      </c>
      <c r="E379" s="203" t="s">
        <v>1228</v>
      </c>
      <c r="F379" s="204" t="s">
        <v>1251</v>
      </c>
      <c r="G379" s="206">
        <v>2190000</v>
      </c>
      <c r="H379" s="203">
        <v>5.94</v>
      </c>
      <c r="I379" s="203" t="s">
        <v>257</v>
      </c>
      <c r="J379" s="203" t="s">
        <v>334</v>
      </c>
      <c r="K379" s="203" t="s">
        <v>259</v>
      </c>
      <c r="L379" s="203" t="s">
        <v>260</v>
      </c>
    </row>
    <row r="380" spans="1:12">
      <c r="A380" s="203">
        <v>379</v>
      </c>
      <c r="B380" s="204" t="s">
        <v>249</v>
      </c>
      <c r="C380" s="204" t="s">
        <v>676</v>
      </c>
      <c r="D380" s="205">
        <v>43738</v>
      </c>
      <c r="E380" s="203" t="s">
        <v>1228</v>
      </c>
      <c r="F380" s="204" t="s">
        <v>1249</v>
      </c>
      <c r="G380" s="206">
        <v>1720000</v>
      </c>
      <c r="H380" s="203">
        <v>10.15</v>
      </c>
      <c r="I380" s="203" t="s">
        <v>262</v>
      </c>
      <c r="J380" s="203" t="s">
        <v>278</v>
      </c>
      <c r="K380" s="203" t="s">
        <v>264</v>
      </c>
      <c r="L380" s="203" t="s">
        <v>265</v>
      </c>
    </row>
    <row r="381" spans="1:12">
      <c r="A381" s="203">
        <v>380</v>
      </c>
      <c r="B381" s="204" t="s">
        <v>308</v>
      </c>
      <c r="C381" s="204" t="s">
        <v>677</v>
      </c>
      <c r="D381" s="205">
        <v>43203</v>
      </c>
      <c r="E381" s="203" t="s">
        <v>1229</v>
      </c>
      <c r="F381" s="204" t="s">
        <v>1251</v>
      </c>
      <c r="G381" s="206">
        <v>3360000</v>
      </c>
      <c r="H381" s="203">
        <v>8.76</v>
      </c>
      <c r="I381" s="203" t="s">
        <v>262</v>
      </c>
      <c r="J381" s="203" t="s">
        <v>268</v>
      </c>
      <c r="K381" s="203" t="s">
        <v>259</v>
      </c>
      <c r="L381" s="203" t="s">
        <v>269</v>
      </c>
    </row>
    <row r="382" spans="1:12">
      <c r="A382" s="203">
        <v>381</v>
      </c>
      <c r="B382" s="204" t="s">
        <v>289</v>
      </c>
      <c r="C382" s="204" t="s">
        <v>678</v>
      </c>
      <c r="D382" s="205">
        <v>44064</v>
      </c>
      <c r="E382" s="203" t="s">
        <v>1228</v>
      </c>
      <c r="F382" s="204" t="s">
        <v>1250</v>
      </c>
      <c r="G382" s="206">
        <v>4390000</v>
      </c>
      <c r="H382" s="203">
        <v>6.43</v>
      </c>
      <c r="I382" s="203" t="s">
        <v>257</v>
      </c>
      <c r="J382" s="203" t="s">
        <v>300</v>
      </c>
      <c r="K382" s="203" t="s">
        <v>264</v>
      </c>
      <c r="L382" s="203" t="s">
        <v>265</v>
      </c>
    </row>
    <row r="383" spans="1:12">
      <c r="A383" s="203">
        <v>382</v>
      </c>
      <c r="B383" s="204" t="s">
        <v>282</v>
      </c>
      <c r="C383" s="204" t="s">
        <v>679</v>
      </c>
      <c r="D383" s="205">
        <v>44081</v>
      </c>
      <c r="E383" s="203" t="s">
        <v>1228</v>
      </c>
      <c r="F383" s="204" t="s">
        <v>1250</v>
      </c>
      <c r="G383" s="206">
        <v>2550000</v>
      </c>
      <c r="H383" s="203">
        <v>9.15</v>
      </c>
      <c r="I383" s="203" t="s">
        <v>262</v>
      </c>
      <c r="J383" s="203" t="s">
        <v>275</v>
      </c>
      <c r="K383" s="203" t="s">
        <v>259</v>
      </c>
      <c r="L383" s="203" t="s">
        <v>276</v>
      </c>
    </row>
    <row r="384" spans="1:12">
      <c r="A384" s="203">
        <v>383</v>
      </c>
      <c r="B384" s="204" t="s">
        <v>255</v>
      </c>
      <c r="C384" s="204" t="s">
        <v>680</v>
      </c>
      <c r="D384" s="205">
        <v>43244</v>
      </c>
      <c r="E384" s="203" t="s">
        <v>1229</v>
      </c>
      <c r="F384" s="204" t="s">
        <v>1260</v>
      </c>
      <c r="G384" s="206">
        <v>4740000</v>
      </c>
      <c r="H384" s="203">
        <v>5.33</v>
      </c>
      <c r="I384" s="203" t="s">
        <v>27</v>
      </c>
      <c r="J384" s="203" t="s">
        <v>268</v>
      </c>
      <c r="K384" s="203" t="s">
        <v>259</v>
      </c>
      <c r="L384" s="203" t="s">
        <v>269</v>
      </c>
    </row>
    <row r="385" spans="1:12">
      <c r="A385" s="203">
        <v>384</v>
      </c>
      <c r="B385" s="204" t="s">
        <v>313</v>
      </c>
      <c r="C385" s="204" t="s">
        <v>681</v>
      </c>
      <c r="D385" s="205">
        <v>43815</v>
      </c>
      <c r="E385" s="203" t="s">
        <v>1228</v>
      </c>
      <c r="F385" s="204" t="s">
        <v>1251</v>
      </c>
      <c r="G385" s="206">
        <v>4020000</v>
      </c>
      <c r="H385" s="203">
        <v>5.42</v>
      </c>
      <c r="I385" s="203" t="s">
        <v>262</v>
      </c>
      <c r="J385" s="203" t="s">
        <v>280</v>
      </c>
      <c r="K385" s="203" t="s">
        <v>281</v>
      </c>
      <c r="L385" s="203" t="s">
        <v>281</v>
      </c>
    </row>
    <row r="386" spans="1:12">
      <c r="A386" s="203">
        <v>385</v>
      </c>
      <c r="B386" s="204" t="s">
        <v>249</v>
      </c>
      <c r="C386" s="204" t="s">
        <v>682</v>
      </c>
      <c r="D386" s="205">
        <v>43284</v>
      </c>
      <c r="E386" s="203" t="s">
        <v>1228</v>
      </c>
      <c r="F386" s="204" t="s">
        <v>1250</v>
      </c>
      <c r="G386" s="206">
        <v>3630000</v>
      </c>
      <c r="H386" s="203">
        <v>10.62</v>
      </c>
      <c r="I386" s="203" t="s">
        <v>257</v>
      </c>
      <c r="J386" s="203" t="s">
        <v>268</v>
      </c>
      <c r="K386" s="203" t="s">
        <v>259</v>
      </c>
      <c r="L386" s="203" t="s">
        <v>269</v>
      </c>
    </row>
    <row r="387" spans="1:12">
      <c r="A387" s="203">
        <v>386</v>
      </c>
      <c r="B387" s="204" t="s">
        <v>295</v>
      </c>
      <c r="C387" s="204" t="s">
        <v>683</v>
      </c>
      <c r="D387" s="205">
        <v>43652</v>
      </c>
      <c r="E387" s="203" t="s">
        <v>1228</v>
      </c>
      <c r="F387" s="204" t="s">
        <v>1252</v>
      </c>
      <c r="G387" s="206">
        <v>4180000</v>
      </c>
      <c r="H387" s="203">
        <v>6.04</v>
      </c>
      <c r="I387" s="203" t="s">
        <v>27</v>
      </c>
      <c r="J387" s="203" t="s">
        <v>291</v>
      </c>
      <c r="K387" s="203" t="s">
        <v>259</v>
      </c>
      <c r="L387" s="203" t="s">
        <v>260</v>
      </c>
    </row>
    <row r="388" spans="1:12">
      <c r="A388" s="203">
        <v>387</v>
      </c>
      <c r="B388" s="204" t="s">
        <v>266</v>
      </c>
      <c r="C388" s="204" t="s">
        <v>684</v>
      </c>
      <c r="D388" s="205">
        <v>43249</v>
      </c>
      <c r="E388" s="203" t="s">
        <v>1228</v>
      </c>
      <c r="F388" s="204" t="s">
        <v>1250</v>
      </c>
      <c r="G388" s="206">
        <v>2790000</v>
      </c>
      <c r="H388" s="203">
        <v>9.3699999999999992</v>
      </c>
      <c r="I388" s="203" t="s">
        <v>262</v>
      </c>
      <c r="J388" s="203" t="s">
        <v>278</v>
      </c>
      <c r="K388" s="203" t="s">
        <v>264</v>
      </c>
      <c r="L388" s="203" t="s">
        <v>265</v>
      </c>
    </row>
    <row r="389" spans="1:12">
      <c r="A389" s="203">
        <v>388</v>
      </c>
      <c r="B389" s="204" t="s">
        <v>303</v>
      </c>
      <c r="C389" s="204" t="s">
        <v>685</v>
      </c>
      <c r="D389" s="205">
        <v>44090</v>
      </c>
      <c r="E389" s="203" t="s">
        <v>1228</v>
      </c>
      <c r="F389" s="204" t="s">
        <v>1249</v>
      </c>
      <c r="G389" s="206">
        <v>3750000</v>
      </c>
      <c r="H389" s="203">
        <v>4.1399999999999997</v>
      </c>
      <c r="I389" s="203" t="s">
        <v>262</v>
      </c>
      <c r="J389" s="203" t="s">
        <v>310</v>
      </c>
      <c r="K389" s="203" t="s">
        <v>264</v>
      </c>
      <c r="L389" s="203" t="s">
        <v>272</v>
      </c>
    </row>
    <row r="390" spans="1:12">
      <c r="A390" s="203">
        <v>389</v>
      </c>
      <c r="B390" s="204" t="s">
        <v>289</v>
      </c>
      <c r="C390" s="204" t="s">
        <v>686</v>
      </c>
      <c r="D390" s="205">
        <v>43620</v>
      </c>
      <c r="E390" s="203" t="s">
        <v>1229</v>
      </c>
      <c r="F390" s="204" t="s">
        <v>1252</v>
      </c>
      <c r="G390" s="206">
        <v>3160000</v>
      </c>
      <c r="H390" s="203">
        <v>5.84</v>
      </c>
      <c r="I390" s="203" t="s">
        <v>262</v>
      </c>
      <c r="J390" s="203" t="s">
        <v>268</v>
      </c>
      <c r="K390" s="203" t="s">
        <v>259</v>
      </c>
      <c r="L390" s="203" t="s">
        <v>269</v>
      </c>
    </row>
    <row r="391" spans="1:12">
      <c r="A391" s="203">
        <v>390</v>
      </c>
      <c r="B391" s="204" t="s">
        <v>313</v>
      </c>
      <c r="C391" s="204" t="s">
        <v>687</v>
      </c>
      <c r="D391" s="205">
        <v>43860</v>
      </c>
      <c r="E391" s="203" t="s">
        <v>1228</v>
      </c>
      <c r="F391" s="204" t="s">
        <v>1249</v>
      </c>
      <c r="G391" s="206">
        <v>3840000</v>
      </c>
      <c r="H391" s="203">
        <v>6.46</v>
      </c>
      <c r="I391" s="203" t="s">
        <v>27</v>
      </c>
      <c r="J391" s="203" t="s">
        <v>284</v>
      </c>
      <c r="K391" s="203" t="s">
        <v>264</v>
      </c>
      <c r="L391" s="203" t="s">
        <v>285</v>
      </c>
    </row>
    <row r="392" spans="1:12">
      <c r="A392" s="203">
        <v>391</v>
      </c>
      <c r="B392" s="204" t="s">
        <v>295</v>
      </c>
      <c r="C392" s="204" t="s">
        <v>688</v>
      </c>
      <c r="D392" s="205">
        <v>43206</v>
      </c>
      <c r="E392" s="203" t="s">
        <v>1228</v>
      </c>
      <c r="F392" s="204" t="s">
        <v>1253</v>
      </c>
      <c r="G392" s="206">
        <v>1870000</v>
      </c>
      <c r="H392" s="203">
        <v>8.4499999999999993</v>
      </c>
      <c r="I392" s="203" t="s">
        <v>257</v>
      </c>
      <c r="J392" s="203" t="s">
        <v>348</v>
      </c>
      <c r="K392" s="203" t="s">
        <v>264</v>
      </c>
      <c r="L392" s="203" t="s">
        <v>285</v>
      </c>
    </row>
    <row r="393" spans="1:12">
      <c r="A393" s="203">
        <v>392</v>
      </c>
      <c r="B393" s="204" t="s">
        <v>295</v>
      </c>
      <c r="C393" s="204" t="s">
        <v>689</v>
      </c>
      <c r="D393" s="205">
        <v>43148</v>
      </c>
      <c r="E393" s="203" t="s">
        <v>1228</v>
      </c>
      <c r="F393" s="204" t="s">
        <v>1251</v>
      </c>
      <c r="G393" s="206">
        <v>1950000</v>
      </c>
      <c r="H393" s="203">
        <v>6.52</v>
      </c>
      <c r="I393" s="203" t="s">
        <v>257</v>
      </c>
      <c r="J393" s="203" t="s">
        <v>288</v>
      </c>
      <c r="K393" s="203" t="s">
        <v>259</v>
      </c>
      <c r="L393" s="203" t="s">
        <v>276</v>
      </c>
    </row>
    <row r="394" spans="1:12">
      <c r="A394" s="203">
        <v>393</v>
      </c>
      <c r="B394" s="204" t="s">
        <v>313</v>
      </c>
      <c r="C394" s="204" t="s">
        <v>690</v>
      </c>
      <c r="D394" s="205">
        <v>44027</v>
      </c>
      <c r="E394" s="203" t="s">
        <v>1229</v>
      </c>
      <c r="F394" s="204" t="s">
        <v>1249</v>
      </c>
      <c r="G394" s="206">
        <v>3420000</v>
      </c>
      <c r="H394" s="203">
        <v>9.6300000000000008</v>
      </c>
      <c r="I394" s="203" t="s">
        <v>262</v>
      </c>
      <c r="J394" s="203" t="s">
        <v>284</v>
      </c>
      <c r="K394" s="203" t="s">
        <v>264</v>
      </c>
      <c r="L394" s="203" t="s">
        <v>285</v>
      </c>
    </row>
    <row r="395" spans="1:12">
      <c r="A395" s="203">
        <v>394</v>
      </c>
      <c r="B395" s="204" t="s">
        <v>255</v>
      </c>
      <c r="C395" s="204" t="s">
        <v>691</v>
      </c>
      <c r="D395" s="205">
        <v>43472</v>
      </c>
      <c r="E395" s="203" t="s">
        <v>1228</v>
      </c>
      <c r="F395" s="204" t="s">
        <v>1251</v>
      </c>
      <c r="G395" s="206">
        <v>3220000</v>
      </c>
      <c r="H395" s="203">
        <v>8.48</v>
      </c>
      <c r="I395" s="203" t="s">
        <v>262</v>
      </c>
      <c r="J395" s="203" t="s">
        <v>300</v>
      </c>
      <c r="K395" s="203" t="s">
        <v>264</v>
      </c>
      <c r="L395" s="203" t="s">
        <v>265</v>
      </c>
    </row>
    <row r="396" spans="1:12">
      <c r="A396" s="203">
        <v>395</v>
      </c>
      <c r="B396" s="204" t="s">
        <v>303</v>
      </c>
      <c r="C396" s="204" t="s">
        <v>692</v>
      </c>
      <c r="D396" s="205">
        <v>43631</v>
      </c>
      <c r="E396" s="203" t="s">
        <v>1228</v>
      </c>
      <c r="F396" s="204" t="s">
        <v>1249</v>
      </c>
      <c r="G396" s="206">
        <v>1910000</v>
      </c>
      <c r="H396" s="203">
        <v>10.26</v>
      </c>
      <c r="I396" s="203" t="s">
        <v>262</v>
      </c>
      <c r="J396" s="203" t="s">
        <v>271</v>
      </c>
      <c r="K396" s="203" t="s">
        <v>264</v>
      </c>
      <c r="L396" s="203" t="s">
        <v>272</v>
      </c>
    </row>
    <row r="397" spans="1:12">
      <c r="A397" s="203">
        <v>396</v>
      </c>
      <c r="B397" s="204" t="s">
        <v>295</v>
      </c>
      <c r="C397" s="204" t="s">
        <v>693</v>
      </c>
      <c r="D397" s="205">
        <v>44068</v>
      </c>
      <c r="E397" s="203" t="s">
        <v>1228</v>
      </c>
      <c r="F397" s="204" t="s">
        <v>1249</v>
      </c>
      <c r="G397" s="206">
        <v>3910000</v>
      </c>
      <c r="H397" s="203">
        <v>4.91</v>
      </c>
      <c r="I397" s="203" t="s">
        <v>262</v>
      </c>
      <c r="J397" s="203" t="s">
        <v>321</v>
      </c>
      <c r="K397" s="203" t="s">
        <v>281</v>
      </c>
      <c r="L397" s="203" t="s">
        <v>281</v>
      </c>
    </row>
    <row r="398" spans="1:12">
      <c r="A398" s="203">
        <v>397</v>
      </c>
      <c r="B398" s="204" t="s">
        <v>286</v>
      </c>
      <c r="C398" s="204" t="s">
        <v>694</v>
      </c>
      <c r="D398" s="205">
        <v>43531</v>
      </c>
      <c r="E398" s="203" t="s">
        <v>1228</v>
      </c>
      <c r="F398" s="204" t="s">
        <v>1249</v>
      </c>
      <c r="G398" s="206">
        <v>3920000</v>
      </c>
      <c r="H398" s="203">
        <v>4.3</v>
      </c>
      <c r="I398" s="203" t="s">
        <v>257</v>
      </c>
      <c r="J398" s="203" t="s">
        <v>263</v>
      </c>
      <c r="K398" s="203" t="s">
        <v>264</v>
      </c>
      <c r="L398" s="203" t="s">
        <v>265</v>
      </c>
    </row>
    <row r="399" spans="1:12">
      <c r="A399" s="203">
        <v>398</v>
      </c>
      <c r="B399" s="204" t="s">
        <v>266</v>
      </c>
      <c r="C399" s="204" t="s">
        <v>695</v>
      </c>
      <c r="D399" s="205">
        <v>43744</v>
      </c>
      <c r="E399" s="203" t="s">
        <v>1228</v>
      </c>
      <c r="F399" s="204" t="s">
        <v>1251</v>
      </c>
      <c r="G399" s="206">
        <v>4830000</v>
      </c>
      <c r="H399" s="203">
        <v>8.7100000000000009</v>
      </c>
      <c r="I399" s="203" t="s">
        <v>262</v>
      </c>
      <c r="J399" s="203" t="s">
        <v>331</v>
      </c>
      <c r="K399" s="203" t="s">
        <v>259</v>
      </c>
      <c r="L399" s="203" t="s">
        <v>276</v>
      </c>
    </row>
    <row r="400" spans="1:12">
      <c r="A400" s="203">
        <v>399</v>
      </c>
      <c r="B400" s="204" t="s">
        <v>298</v>
      </c>
      <c r="C400" s="204" t="s">
        <v>696</v>
      </c>
      <c r="D400" s="205">
        <v>43733</v>
      </c>
      <c r="E400" s="203" t="s">
        <v>1229</v>
      </c>
      <c r="F400" s="204" t="s">
        <v>1260</v>
      </c>
      <c r="G400" s="206">
        <v>4230000</v>
      </c>
      <c r="H400" s="203">
        <v>8.43</v>
      </c>
      <c r="I400" s="203" t="s">
        <v>27</v>
      </c>
      <c r="J400" s="203" t="s">
        <v>297</v>
      </c>
      <c r="K400" s="203" t="s">
        <v>264</v>
      </c>
      <c r="L400" s="203" t="s">
        <v>272</v>
      </c>
    </row>
    <row r="401" spans="1:12">
      <c r="A401" s="203">
        <v>400</v>
      </c>
      <c r="B401" s="204" t="s">
        <v>286</v>
      </c>
      <c r="C401" s="204" t="s">
        <v>697</v>
      </c>
      <c r="D401" s="205">
        <v>43556</v>
      </c>
      <c r="E401" s="203" t="s">
        <v>1229</v>
      </c>
      <c r="F401" s="204" t="s">
        <v>1250</v>
      </c>
      <c r="G401" s="206">
        <v>1490000</v>
      </c>
      <c r="H401" s="203">
        <v>5.24</v>
      </c>
      <c r="I401" s="203" t="s">
        <v>257</v>
      </c>
      <c r="J401" s="203" t="s">
        <v>348</v>
      </c>
      <c r="K401" s="203" t="s">
        <v>264</v>
      </c>
      <c r="L401" s="203" t="s">
        <v>285</v>
      </c>
    </row>
    <row r="402" spans="1:12">
      <c r="A402" s="203">
        <v>401</v>
      </c>
      <c r="B402" s="204" t="s">
        <v>286</v>
      </c>
      <c r="C402" s="204" t="s">
        <v>698</v>
      </c>
      <c r="D402" s="205">
        <v>43789</v>
      </c>
      <c r="E402" s="203" t="s">
        <v>1229</v>
      </c>
      <c r="F402" s="204" t="s">
        <v>1251</v>
      </c>
      <c r="G402" s="206">
        <v>4480000</v>
      </c>
      <c r="H402" s="203">
        <v>10.050000000000001</v>
      </c>
      <c r="I402" s="203" t="s">
        <v>27</v>
      </c>
      <c r="J402" s="203" t="s">
        <v>334</v>
      </c>
      <c r="K402" s="203" t="s">
        <v>259</v>
      </c>
      <c r="L402" s="203" t="s">
        <v>260</v>
      </c>
    </row>
    <row r="403" spans="1:12">
      <c r="A403" s="203">
        <v>402</v>
      </c>
      <c r="B403" s="204" t="s">
        <v>282</v>
      </c>
      <c r="C403" s="204" t="s">
        <v>699</v>
      </c>
      <c r="D403" s="205">
        <v>43417</v>
      </c>
      <c r="E403" s="203" t="s">
        <v>1229</v>
      </c>
      <c r="F403" s="204" t="s">
        <v>1251</v>
      </c>
      <c r="G403" s="206">
        <v>4080000</v>
      </c>
      <c r="H403" s="203">
        <v>8.8800000000000008</v>
      </c>
      <c r="I403" s="203" t="s">
        <v>262</v>
      </c>
      <c r="J403" s="203" t="s">
        <v>284</v>
      </c>
      <c r="K403" s="203" t="s">
        <v>264</v>
      </c>
      <c r="L403" s="203" t="s">
        <v>285</v>
      </c>
    </row>
    <row r="404" spans="1:12">
      <c r="A404" s="203">
        <v>403</v>
      </c>
      <c r="B404" s="204" t="s">
        <v>286</v>
      </c>
      <c r="C404" s="204" t="s">
        <v>700</v>
      </c>
      <c r="D404" s="205">
        <v>43207</v>
      </c>
      <c r="E404" s="203" t="s">
        <v>1229</v>
      </c>
      <c r="F404" s="204" t="s">
        <v>1252</v>
      </c>
      <c r="G404" s="206">
        <v>2970000</v>
      </c>
      <c r="H404" s="203">
        <v>7.9</v>
      </c>
      <c r="I404" s="203" t="s">
        <v>27</v>
      </c>
      <c r="J404" s="203" t="s">
        <v>268</v>
      </c>
      <c r="K404" s="203" t="s">
        <v>259</v>
      </c>
      <c r="L404" s="203" t="s">
        <v>269</v>
      </c>
    </row>
    <row r="405" spans="1:12">
      <c r="A405" s="203">
        <v>404</v>
      </c>
      <c r="B405" s="204" t="s">
        <v>313</v>
      </c>
      <c r="C405" s="204" t="s">
        <v>701</v>
      </c>
      <c r="D405" s="205">
        <v>43199</v>
      </c>
      <c r="E405" s="203" t="s">
        <v>1228</v>
      </c>
      <c r="F405" s="204" t="s">
        <v>1250</v>
      </c>
      <c r="G405" s="206">
        <v>3140000</v>
      </c>
      <c r="H405" s="203">
        <v>9.18</v>
      </c>
      <c r="I405" s="203" t="s">
        <v>257</v>
      </c>
      <c r="J405" s="203" t="s">
        <v>291</v>
      </c>
      <c r="K405" s="203" t="s">
        <v>259</v>
      </c>
      <c r="L405" s="203" t="s">
        <v>260</v>
      </c>
    </row>
    <row r="406" spans="1:12">
      <c r="A406" s="203">
        <v>405</v>
      </c>
      <c r="B406" s="204" t="s">
        <v>303</v>
      </c>
      <c r="C406" s="204" t="s">
        <v>702</v>
      </c>
      <c r="D406" s="205">
        <v>43231</v>
      </c>
      <c r="E406" s="203" t="s">
        <v>1229</v>
      </c>
      <c r="F406" s="204" t="s">
        <v>1251</v>
      </c>
      <c r="G406" s="206">
        <v>3790000</v>
      </c>
      <c r="H406" s="203">
        <v>6.17</v>
      </c>
      <c r="I406" s="203" t="s">
        <v>27</v>
      </c>
      <c r="J406" s="203" t="s">
        <v>328</v>
      </c>
      <c r="K406" s="203" t="s">
        <v>259</v>
      </c>
      <c r="L406" s="203" t="s">
        <v>269</v>
      </c>
    </row>
    <row r="407" spans="1:12">
      <c r="A407" s="203">
        <v>406</v>
      </c>
      <c r="B407" s="204" t="s">
        <v>289</v>
      </c>
      <c r="C407" s="204" t="s">
        <v>703</v>
      </c>
      <c r="D407" s="205">
        <v>43179</v>
      </c>
      <c r="E407" s="203" t="s">
        <v>1228</v>
      </c>
      <c r="F407" s="204" t="s">
        <v>1250</v>
      </c>
      <c r="G407" s="206">
        <v>1380000</v>
      </c>
      <c r="H407" s="203">
        <v>10.78</v>
      </c>
      <c r="I407" s="203" t="s">
        <v>262</v>
      </c>
      <c r="J407" s="203" t="s">
        <v>284</v>
      </c>
      <c r="K407" s="203" t="s">
        <v>264</v>
      </c>
      <c r="L407" s="203" t="s">
        <v>285</v>
      </c>
    </row>
    <row r="408" spans="1:12">
      <c r="A408" s="203">
        <v>407</v>
      </c>
      <c r="B408" s="204" t="s">
        <v>266</v>
      </c>
      <c r="C408" s="204" t="s">
        <v>704</v>
      </c>
      <c r="D408" s="205">
        <v>43691</v>
      </c>
      <c r="E408" s="203" t="s">
        <v>1228</v>
      </c>
      <c r="F408" s="204" t="s">
        <v>1251</v>
      </c>
      <c r="G408" s="206">
        <v>3750000</v>
      </c>
      <c r="H408" s="203">
        <v>7.92</v>
      </c>
      <c r="I408" s="203" t="s">
        <v>257</v>
      </c>
      <c r="J408" s="203" t="s">
        <v>331</v>
      </c>
      <c r="K408" s="203" t="s">
        <v>259</v>
      </c>
      <c r="L408" s="203" t="s">
        <v>276</v>
      </c>
    </row>
    <row r="409" spans="1:12">
      <c r="A409" s="203">
        <v>408</v>
      </c>
      <c r="B409" s="204" t="s">
        <v>255</v>
      </c>
      <c r="C409" s="204" t="s">
        <v>705</v>
      </c>
      <c r="D409" s="205">
        <v>43457</v>
      </c>
      <c r="E409" s="203" t="s">
        <v>1228</v>
      </c>
      <c r="F409" s="204" t="s">
        <v>1251</v>
      </c>
      <c r="G409" s="206">
        <v>3520000</v>
      </c>
      <c r="H409" s="203">
        <v>10.72</v>
      </c>
      <c r="I409" s="203" t="s">
        <v>262</v>
      </c>
      <c r="J409" s="203" t="s">
        <v>334</v>
      </c>
      <c r="K409" s="203" t="s">
        <v>259</v>
      </c>
      <c r="L409" s="203" t="s">
        <v>260</v>
      </c>
    </row>
    <row r="410" spans="1:12">
      <c r="A410" s="203">
        <v>409</v>
      </c>
      <c r="B410" s="204" t="s">
        <v>273</v>
      </c>
      <c r="C410" s="204" t="s">
        <v>706</v>
      </c>
      <c r="D410" s="205">
        <v>43223</v>
      </c>
      <c r="E410" s="203" t="s">
        <v>1228</v>
      </c>
      <c r="F410" s="204" t="s">
        <v>1260</v>
      </c>
      <c r="G410" s="206">
        <v>4900000</v>
      </c>
      <c r="H410" s="203">
        <v>9.3800000000000008</v>
      </c>
      <c r="I410" s="203" t="s">
        <v>262</v>
      </c>
      <c r="J410" s="203" t="s">
        <v>288</v>
      </c>
      <c r="K410" s="203" t="s">
        <v>259</v>
      </c>
      <c r="L410" s="203" t="s">
        <v>276</v>
      </c>
    </row>
    <row r="411" spans="1:12">
      <c r="A411" s="203">
        <v>410</v>
      </c>
      <c r="B411" s="204" t="s">
        <v>273</v>
      </c>
      <c r="C411" s="204" t="s">
        <v>707</v>
      </c>
      <c r="D411" s="205">
        <v>43156</v>
      </c>
      <c r="E411" s="203" t="s">
        <v>1229</v>
      </c>
      <c r="F411" s="204" t="s">
        <v>1260</v>
      </c>
      <c r="G411" s="206">
        <v>2490000</v>
      </c>
      <c r="H411" s="203">
        <v>7.92</v>
      </c>
      <c r="I411" s="203" t="s">
        <v>27</v>
      </c>
      <c r="J411" s="203" t="s">
        <v>328</v>
      </c>
      <c r="K411" s="203" t="s">
        <v>259</v>
      </c>
      <c r="L411" s="203" t="s">
        <v>269</v>
      </c>
    </row>
    <row r="412" spans="1:12">
      <c r="A412" s="203">
        <v>411</v>
      </c>
      <c r="B412" s="204" t="s">
        <v>313</v>
      </c>
      <c r="C412" s="204" t="s">
        <v>708</v>
      </c>
      <c r="D412" s="205">
        <v>43856</v>
      </c>
      <c r="E412" s="203" t="s">
        <v>1228</v>
      </c>
      <c r="F412" s="204" t="s">
        <v>1250</v>
      </c>
      <c r="G412" s="206">
        <v>3360000</v>
      </c>
      <c r="H412" s="203">
        <v>6.02</v>
      </c>
      <c r="I412" s="203" t="s">
        <v>262</v>
      </c>
      <c r="J412" s="203" t="s">
        <v>348</v>
      </c>
      <c r="K412" s="203" t="s">
        <v>264</v>
      </c>
      <c r="L412" s="203" t="s">
        <v>285</v>
      </c>
    </row>
    <row r="413" spans="1:12">
      <c r="A413" s="203">
        <v>412</v>
      </c>
      <c r="B413" s="204" t="s">
        <v>273</v>
      </c>
      <c r="C413" s="204" t="s">
        <v>709</v>
      </c>
      <c r="D413" s="205">
        <v>44102</v>
      </c>
      <c r="E413" s="203" t="s">
        <v>1229</v>
      </c>
      <c r="F413" s="204" t="s">
        <v>1250</v>
      </c>
      <c r="G413" s="206">
        <v>3460000</v>
      </c>
      <c r="H413" s="203">
        <v>7.09</v>
      </c>
      <c r="I413" s="203" t="s">
        <v>262</v>
      </c>
      <c r="J413" s="203" t="s">
        <v>263</v>
      </c>
      <c r="K413" s="203" t="s">
        <v>264</v>
      </c>
      <c r="L413" s="203" t="s">
        <v>265</v>
      </c>
    </row>
    <row r="414" spans="1:12">
      <c r="A414" s="203">
        <v>413</v>
      </c>
      <c r="B414" s="204" t="s">
        <v>292</v>
      </c>
      <c r="C414" s="204" t="s">
        <v>710</v>
      </c>
      <c r="D414" s="205">
        <v>44011</v>
      </c>
      <c r="E414" s="203" t="s">
        <v>1228</v>
      </c>
      <c r="F414" s="204" t="s">
        <v>1251</v>
      </c>
      <c r="G414" s="206">
        <v>2810000</v>
      </c>
      <c r="H414" s="203">
        <v>8.83</v>
      </c>
      <c r="I414" s="203" t="s">
        <v>27</v>
      </c>
      <c r="J414" s="203" t="s">
        <v>328</v>
      </c>
      <c r="K414" s="203" t="s">
        <v>259</v>
      </c>
      <c r="L414" s="203" t="s">
        <v>269</v>
      </c>
    </row>
    <row r="415" spans="1:12">
      <c r="A415" s="203">
        <v>414</v>
      </c>
      <c r="B415" s="204" t="s">
        <v>295</v>
      </c>
      <c r="C415" s="204" t="s">
        <v>711</v>
      </c>
      <c r="D415" s="205">
        <v>43289</v>
      </c>
      <c r="E415" s="203" t="s">
        <v>1228</v>
      </c>
      <c r="F415" s="204" t="s">
        <v>1251</v>
      </c>
      <c r="G415" s="206">
        <v>3300000</v>
      </c>
      <c r="H415" s="203">
        <v>10.17</v>
      </c>
      <c r="I415" s="203" t="s">
        <v>257</v>
      </c>
      <c r="J415" s="203" t="s">
        <v>297</v>
      </c>
      <c r="K415" s="203" t="s">
        <v>264</v>
      </c>
      <c r="L415" s="203" t="s">
        <v>272</v>
      </c>
    </row>
    <row r="416" spans="1:12">
      <c r="A416" s="203">
        <v>415</v>
      </c>
      <c r="B416" s="204" t="s">
        <v>308</v>
      </c>
      <c r="C416" s="204" t="s">
        <v>712</v>
      </c>
      <c r="D416" s="205">
        <v>43344</v>
      </c>
      <c r="E416" s="203" t="s">
        <v>1228</v>
      </c>
      <c r="F416" s="204" t="s">
        <v>1249</v>
      </c>
      <c r="G416" s="206">
        <v>4730000</v>
      </c>
      <c r="H416" s="203">
        <v>11.09</v>
      </c>
      <c r="I416" s="203" t="s">
        <v>262</v>
      </c>
      <c r="J416" s="203" t="s">
        <v>284</v>
      </c>
      <c r="K416" s="203" t="s">
        <v>264</v>
      </c>
      <c r="L416" s="203" t="s">
        <v>285</v>
      </c>
    </row>
    <row r="417" spans="1:12">
      <c r="A417" s="203">
        <v>416</v>
      </c>
      <c r="B417" s="204" t="s">
        <v>298</v>
      </c>
      <c r="C417" s="204" t="s">
        <v>713</v>
      </c>
      <c r="D417" s="205">
        <v>43430</v>
      </c>
      <c r="E417" s="203" t="s">
        <v>1228</v>
      </c>
      <c r="F417" s="204" t="s">
        <v>1250</v>
      </c>
      <c r="G417" s="206">
        <v>4530000</v>
      </c>
      <c r="H417" s="203">
        <v>10.55</v>
      </c>
      <c r="I417" s="203" t="s">
        <v>257</v>
      </c>
      <c r="J417" s="203" t="s">
        <v>275</v>
      </c>
      <c r="K417" s="203" t="s">
        <v>259</v>
      </c>
      <c r="L417" s="203" t="s">
        <v>276</v>
      </c>
    </row>
    <row r="418" spans="1:12">
      <c r="A418" s="203">
        <v>417</v>
      </c>
      <c r="B418" s="204" t="s">
        <v>308</v>
      </c>
      <c r="C418" s="204" t="s">
        <v>714</v>
      </c>
      <c r="D418" s="205">
        <v>43444</v>
      </c>
      <c r="E418" s="203" t="s">
        <v>1229</v>
      </c>
      <c r="F418" s="204" t="s">
        <v>1249</v>
      </c>
      <c r="G418" s="206">
        <v>3320000</v>
      </c>
      <c r="H418" s="203">
        <v>6.22</v>
      </c>
      <c r="I418" s="203" t="s">
        <v>257</v>
      </c>
      <c r="J418" s="203" t="s">
        <v>348</v>
      </c>
      <c r="K418" s="203" t="s">
        <v>264</v>
      </c>
      <c r="L418" s="203" t="s">
        <v>285</v>
      </c>
    </row>
    <row r="419" spans="1:12">
      <c r="A419" s="203">
        <v>418</v>
      </c>
      <c r="B419" s="204" t="s">
        <v>303</v>
      </c>
      <c r="C419" s="204" t="s">
        <v>715</v>
      </c>
      <c r="D419" s="205">
        <v>44083</v>
      </c>
      <c r="E419" s="203" t="s">
        <v>1228</v>
      </c>
      <c r="F419" s="204" t="s">
        <v>1251</v>
      </c>
      <c r="G419" s="206">
        <v>4760000</v>
      </c>
      <c r="H419" s="203">
        <v>5.16</v>
      </c>
      <c r="I419" s="203" t="s">
        <v>262</v>
      </c>
      <c r="J419" s="203" t="s">
        <v>288</v>
      </c>
      <c r="K419" s="203" t="s">
        <v>259</v>
      </c>
      <c r="L419" s="203" t="s">
        <v>276</v>
      </c>
    </row>
    <row r="420" spans="1:12">
      <c r="A420" s="203">
        <v>419</v>
      </c>
      <c r="B420" s="204" t="s">
        <v>303</v>
      </c>
      <c r="C420" s="204" t="s">
        <v>716</v>
      </c>
      <c r="D420" s="205">
        <v>44092</v>
      </c>
      <c r="E420" s="203" t="s">
        <v>1229</v>
      </c>
      <c r="F420" s="204" t="s">
        <v>1251</v>
      </c>
      <c r="G420" s="206">
        <v>4050000</v>
      </c>
      <c r="H420" s="203">
        <v>10.86</v>
      </c>
      <c r="I420" s="203" t="s">
        <v>257</v>
      </c>
      <c r="J420" s="203" t="s">
        <v>300</v>
      </c>
      <c r="K420" s="203" t="s">
        <v>264</v>
      </c>
      <c r="L420" s="203" t="s">
        <v>265</v>
      </c>
    </row>
    <row r="421" spans="1:12">
      <c r="A421" s="203">
        <v>420</v>
      </c>
      <c r="B421" s="204" t="s">
        <v>273</v>
      </c>
      <c r="C421" s="204" t="s">
        <v>717</v>
      </c>
      <c r="D421" s="205">
        <v>43231</v>
      </c>
      <c r="E421" s="203" t="s">
        <v>1228</v>
      </c>
      <c r="F421" s="204" t="s">
        <v>1250</v>
      </c>
      <c r="G421" s="206">
        <v>2980000</v>
      </c>
      <c r="H421" s="203">
        <v>6.23</v>
      </c>
      <c r="I421" s="203" t="s">
        <v>27</v>
      </c>
      <c r="J421" s="203" t="s">
        <v>263</v>
      </c>
      <c r="K421" s="203" t="s">
        <v>264</v>
      </c>
      <c r="L421" s="203" t="s">
        <v>265</v>
      </c>
    </row>
    <row r="422" spans="1:12">
      <c r="A422" s="203">
        <v>421</v>
      </c>
      <c r="B422" s="204" t="s">
        <v>308</v>
      </c>
      <c r="C422" s="204" t="s">
        <v>718</v>
      </c>
      <c r="D422" s="205">
        <v>44023</v>
      </c>
      <c r="E422" s="203" t="s">
        <v>1229</v>
      </c>
      <c r="F422" s="204" t="s">
        <v>1250</v>
      </c>
      <c r="G422" s="206">
        <v>1340000</v>
      </c>
      <c r="H422" s="203">
        <v>4.74</v>
      </c>
      <c r="I422" s="203" t="s">
        <v>27</v>
      </c>
      <c r="J422" s="203" t="s">
        <v>306</v>
      </c>
      <c r="K422" s="203" t="s">
        <v>259</v>
      </c>
      <c r="L422" s="203" t="s">
        <v>269</v>
      </c>
    </row>
    <row r="423" spans="1:12">
      <c r="A423" s="203">
        <v>422</v>
      </c>
      <c r="B423" s="204" t="s">
        <v>273</v>
      </c>
      <c r="C423" s="204" t="s">
        <v>719</v>
      </c>
      <c r="D423" s="205">
        <v>43467</v>
      </c>
      <c r="E423" s="203" t="s">
        <v>1229</v>
      </c>
      <c r="F423" s="204" t="s">
        <v>1249</v>
      </c>
      <c r="G423" s="206">
        <v>3800000</v>
      </c>
      <c r="H423" s="203">
        <v>5.69</v>
      </c>
      <c r="I423" s="203" t="s">
        <v>262</v>
      </c>
      <c r="J423" s="203" t="s">
        <v>297</v>
      </c>
      <c r="K423" s="203" t="s">
        <v>264</v>
      </c>
      <c r="L423" s="203" t="s">
        <v>272</v>
      </c>
    </row>
    <row r="424" spans="1:12">
      <c r="A424" s="203">
        <v>423</v>
      </c>
      <c r="B424" s="204" t="s">
        <v>303</v>
      </c>
      <c r="C424" s="204" t="s">
        <v>720</v>
      </c>
      <c r="D424" s="205">
        <v>43176</v>
      </c>
      <c r="E424" s="203" t="s">
        <v>1228</v>
      </c>
      <c r="F424" s="204" t="s">
        <v>1253</v>
      </c>
      <c r="G424" s="206">
        <v>2210000</v>
      </c>
      <c r="H424" s="203">
        <v>5.23</v>
      </c>
      <c r="I424" s="203" t="s">
        <v>257</v>
      </c>
      <c r="J424" s="203" t="s">
        <v>280</v>
      </c>
      <c r="K424" s="203" t="s">
        <v>281</v>
      </c>
      <c r="L424" s="203" t="s">
        <v>281</v>
      </c>
    </row>
    <row r="425" spans="1:12">
      <c r="A425" s="203">
        <v>424</v>
      </c>
      <c r="B425" s="204" t="s">
        <v>282</v>
      </c>
      <c r="C425" s="204" t="s">
        <v>721</v>
      </c>
      <c r="D425" s="205">
        <v>43471</v>
      </c>
      <c r="E425" s="203" t="s">
        <v>1228</v>
      </c>
      <c r="F425" s="204" t="s">
        <v>1260</v>
      </c>
      <c r="G425" s="206">
        <v>3150000</v>
      </c>
      <c r="H425" s="203">
        <v>7.58</v>
      </c>
      <c r="I425" s="203" t="s">
        <v>262</v>
      </c>
      <c r="J425" s="203" t="s">
        <v>348</v>
      </c>
      <c r="K425" s="203" t="s">
        <v>264</v>
      </c>
      <c r="L425" s="203" t="s">
        <v>285</v>
      </c>
    </row>
    <row r="426" spans="1:12">
      <c r="A426" s="203">
        <v>425</v>
      </c>
      <c r="B426" s="204" t="s">
        <v>273</v>
      </c>
      <c r="C426" s="204" t="s">
        <v>722</v>
      </c>
      <c r="D426" s="205">
        <v>43545</v>
      </c>
      <c r="E426" s="203" t="s">
        <v>1228</v>
      </c>
      <c r="F426" s="204" t="s">
        <v>1250</v>
      </c>
      <c r="G426" s="206">
        <v>2190000</v>
      </c>
      <c r="H426" s="203">
        <v>8.39</v>
      </c>
      <c r="I426" s="203" t="s">
        <v>257</v>
      </c>
      <c r="J426" s="203" t="s">
        <v>258</v>
      </c>
      <c r="K426" s="203" t="s">
        <v>259</v>
      </c>
      <c r="L426" s="203" t="s">
        <v>260</v>
      </c>
    </row>
    <row r="427" spans="1:12">
      <c r="A427" s="203">
        <v>426</v>
      </c>
      <c r="B427" s="204" t="s">
        <v>286</v>
      </c>
      <c r="C427" s="204" t="s">
        <v>723</v>
      </c>
      <c r="D427" s="205">
        <v>43751</v>
      </c>
      <c r="E427" s="203" t="s">
        <v>1228</v>
      </c>
      <c r="F427" s="204" t="s">
        <v>1251</v>
      </c>
      <c r="G427" s="206">
        <v>1330000</v>
      </c>
      <c r="H427" s="203">
        <v>5.0999999999999996</v>
      </c>
      <c r="I427" s="203" t="s">
        <v>27</v>
      </c>
      <c r="J427" s="203" t="s">
        <v>271</v>
      </c>
      <c r="K427" s="203" t="s">
        <v>264</v>
      </c>
      <c r="L427" s="203" t="s">
        <v>272</v>
      </c>
    </row>
    <row r="428" spans="1:12">
      <c r="A428" s="203">
        <v>427</v>
      </c>
      <c r="B428" s="204" t="s">
        <v>273</v>
      </c>
      <c r="C428" s="204" t="s">
        <v>724</v>
      </c>
      <c r="D428" s="205">
        <v>43943</v>
      </c>
      <c r="E428" s="203" t="s">
        <v>1229</v>
      </c>
      <c r="F428" s="204" t="s">
        <v>1249</v>
      </c>
      <c r="G428" s="206">
        <v>3950000</v>
      </c>
      <c r="H428" s="203">
        <v>4.32</v>
      </c>
      <c r="I428" s="203" t="s">
        <v>257</v>
      </c>
      <c r="J428" s="203" t="s">
        <v>291</v>
      </c>
      <c r="K428" s="203" t="s">
        <v>259</v>
      </c>
      <c r="L428" s="203" t="s">
        <v>260</v>
      </c>
    </row>
    <row r="429" spans="1:12">
      <c r="A429" s="203">
        <v>428</v>
      </c>
      <c r="B429" s="204" t="s">
        <v>313</v>
      </c>
      <c r="C429" s="204" t="s">
        <v>725</v>
      </c>
      <c r="D429" s="205">
        <v>43686</v>
      </c>
      <c r="E429" s="203" t="s">
        <v>1228</v>
      </c>
      <c r="F429" s="204" t="s">
        <v>1260</v>
      </c>
      <c r="G429" s="206">
        <v>4660000</v>
      </c>
      <c r="H429" s="203">
        <v>9.56</v>
      </c>
      <c r="I429" s="203" t="s">
        <v>262</v>
      </c>
      <c r="J429" s="203" t="s">
        <v>271</v>
      </c>
      <c r="K429" s="203" t="s">
        <v>264</v>
      </c>
      <c r="L429" s="203" t="s">
        <v>272</v>
      </c>
    </row>
    <row r="430" spans="1:12">
      <c r="A430" s="203">
        <v>429</v>
      </c>
      <c r="B430" s="204" t="s">
        <v>292</v>
      </c>
      <c r="C430" s="204" t="s">
        <v>726</v>
      </c>
      <c r="D430" s="205">
        <v>43747</v>
      </c>
      <c r="E430" s="203" t="s">
        <v>1228</v>
      </c>
      <c r="F430" s="204" t="s">
        <v>1249</v>
      </c>
      <c r="G430" s="206">
        <v>3460000</v>
      </c>
      <c r="H430" s="203">
        <v>10.47</v>
      </c>
      <c r="I430" s="203" t="s">
        <v>257</v>
      </c>
      <c r="J430" s="203" t="s">
        <v>280</v>
      </c>
      <c r="K430" s="203" t="s">
        <v>281</v>
      </c>
      <c r="L430" s="203" t="s">
        <v>281</v>
      </c>
    </row>
    <row r="431" spans="1:12">
      <c r="A431" s="203">
        <v>430</v>
      </c>
      <c r="B431" s="204" t="s">
        <v>273</v>
      </c>
      <c r="C431" s="204" t="s">
        <v>727</v>
      </c>
      <c r="D431" s="205">
        <v>43821</v>
      </c>
      <c r="E431" s="203" t="s">
        <v>1229</v>
      </c>
      <c r="F431" s="204" t="s">
        <v>1251</v>
      </c>
      <c r="G431" s="206">
        <v>3110000</v>
      </c>
      <c r="H431" s="203">
        <v>4.26</v>
      </c>
      <c r="I431" s="203" t="s">
        <v>262</v>
      </c>
      <c r="J431" s="203" t="s">
        <v>328</v>
      </c>
      <c r="K431" s="203" t="s">
        <v>259</v>
      </c>
      <c r="L431" s="203" t="s">
        <v>269</v>
      </c>
    </row>
    <row r="432" spans="1:12">
      <c r="A432" s="203">
        <v>431</v>
      </c>
      <c r="B432" s="204" t="s">
        <v>313</v>
      </c>
      <c r="C432" s="204" t="s">
        <v>728</v>
      </c>
      <c r="D432" s="205">
        <v>43163</v>
      </c>
      <c r="E432" s="203" t="s">
        <v>1229</v>
      </c>
      <c r="F432" s="204" t="s">
        <v>1249</v>
      </c>
      <c r="G432" s="206">
        <v>2860000</v>
      </c>
      <c r="H432" s="203">
        <v>5.51</v>
      </c>
      <c r="I432" s="203" t="s">
        <v>27</v>
      </c>
      <c r="J432" s="203" t="s">
        <v>297</v>
      </c>
      <c r="K432" s="203" t="s">
        <v>264</v>
      </c>
      <c r="L432" s="203" t="s">
        <v>272</v>
      </c>
    </row>
    <row r="433" spans="1:12">
      <c r="A433" s="203">
        <v>432</v>
      </c>
      <c r="B433" s="204" t="s">
        <v>273</v>
      </c>
      <c r="C433" s="204" t="s">
        <v>729</v>
      </c>
      <c r="D433" s="205">
        <v>43821</v>
      </c>
      <c r="E433" s="203" t="s">
        <v>1228</v>
      </c>
      <c r="F433" s="204" t="s">
        <v>1251</v>
      </c>
      <c r="G433" s="206">
        <v>2510000</v>
      </c>
      <c r="H433" s="203">
        <v>9.11</v>
      </c>
      <c r="I433" s="203" t="s">
        <v>262</v>
      </c>
      <c r="J433" s="203" t="s">
        <v>348</v>
      </c>
      <c r="K433" s="203" t="s">
        <v>264</v>
      </c>
      <c r="L433" s="203" t="s">
        <v>285</v>
      </c>
    </row>
    <row r="434" spans="1:12">
      <c r="A434" s="203">
        <v>433</v>
      </c>
      <c r="B434" s="204" t="s">
        <v>289</v>
      </c>
      <c r="C434" s="204" t="s">
        <v>730</v>
      </c>
      <c r="D434" s="205">
        <v>43107</v>
      </c>
      <c r="E434" s="203" t="s">
        <v>1228</v>
      </c>
      <c r="F434" s="204" t="s">
        <v>1249</v>
      </c>
      <c r="G434" s="206">
        <v>3160000</v>
      </c>
      <c r="H434" s="203">
        <v>9.51</v>
      </c>
      <c r="I434" s="203" t="s">
        <v>257</v>
      </c>
      <c r="J434" s="203" t="s">
        <v>302</v>
      </c>
      <c r="K434" s="203" t="s">
        <v>264</v>
      </c>
      <c r="L434" s="203" t="s">
        <v>285</v>
      </c>
    </row>
    <row r="435" spans="1:12">
      <c r="A435" s="203">
        <v>434</v>
      </c>
      <c r="B435" s="204" t="s">
        <v>303</v>
      </c>
      <c r="C435" s="204" t="s">
        <v>731</v>
      </c>
      <c r="D435" s="205">
        <v>43593</v>
      </c>
      <c r="E435" s="203" t="s">
        <v>1228</v>
      </c>
      <c r="F435" s="204" t="s">
        <v>1250</v>
      </c>
      <c r="G435" s="206">
        <v>2880000</v>
      </c>
      <c r="H435" s="203">
        <v>9.33</v>
      </c>
      <c r="I435" s="203" t="s">
        <v>257</v>
      </c>
      <c r="J435" s="203" t="s">
        <v>331</v>
      </c>
      <c r="K435" s="203" t="s">
        <v>259</v>
      </c>
      <c r="L435" s="203" t="s">
        <v>276</v>
      </c>
    </row>
    <row r="436" spans="1:12">
      <c r="A436" s="203">
        <v>435</v>
      </c>
      <c r="B436" s="204" t="s">
        <v>289</v>
      </c>
      <c r="C436" s="204" t="s">
        <v>732</v>
      </c>
      <c r="D436" s="205">
        <v>43431</v>
      </c>
      <c r="E436" s="203" t="s">
        <v>1229</v>
      </c>
      <c r="F436" s="204" t="s">
        <v>1252</v>
      </c>
      <c r="G436" s="206">
        <v>2270000</v>
      </c>
      <c r="H436" s="203">
        <v>8.8800000000000008</v>
      </c>
      <c r="I436" s="203" t="s">
        <v>27</v>
      </c>
      <c r="J436" s="203" t="s">
        <v>348</v>
      </c>
      <c r="K436" s="203" t="s">
        <v>264</v>
      </c>
      <c r="L436" s="203" t="s">
        <v>285</v>
      </c>
    </row>
    <row r="437" spans="1:12">
      <c r="A437" s="203">
        <v>436</v>
      </c>
      <c r="B437" s="204" t="s">
        <v>273</v>
      </c>
      <c r="C437" s="204" t="s">
        <v>733</v>
      </c>
      <c r="D437" s="205">
        <v>43197</v>
      </c>
      <c r="E437" s="203" t="s">
        <v>1229</v>
      </c>
      <c r="F437" s="204" t="s">
        <v>1251</v>
      </c>
      <c r="G437" s="206">
        <v>3590000</v>
      </c>
      <c r="H437" s="203">
        <v>6.9</v>
      </c>
      <c r="I437" s="203" t="s">
        <v>262</v>
      </c>
      <c r="J437" s="203" t="s">
        <v>284</v>
      </c>
      <c r="K437" s="203" t="s">
        <v>264</v>
      </c>
      <c r="L437" s="203" t="s">
        <v>285</v>
      </c>
    </row>
    <row r="438" spans="1:12">
      <c r="A438" s="203">
        <v>437</v>
      </c>
      <c r="B438" s="204" t="s">
        <v>303</v>
      </c>
      <c r="C438" s="204" t="s">
        <v>734</v>
      </c>
      <c r="D438" s="205">
        <v>43152</v>
      </c>
      <c r="E438" s="203" t="s">
        <v>1228</v>
      </c>
      <c r="F438" s="204" t="s">
        <v>1252</v>
      </c>
      <c r="G438" s="206">
        <v>4010000</v>
      </c>
      <c r="H438" s="203">
        <v>10.1</v>
      </c>
      <c r="I438" s="203" t="s">
        <v>27</v>
      </c>
      <c r="J438" s="203" t="s">
        <v>297</v>
      </c>
      <c r="K438" s="203" t="s">
        <v>264</v>
      </c>
      <c r="L438" s="203" t="s">
        <v>272</v>
      </c>
    </row>
    <row r="439" spans="1:12">
      <c r="A439" s="203">
        <v>438</v>
      </c>
      <c r="B439" s="204" t="s">
        <v>295</v>
      </c>
      <c r="C439" s="204" t="s">
        <v>735</v>
      </c>
      <c r="D439" s="205">
        <v>43492</v>
      </c>
      <c r="E439" s="203" t="s">
        <v>1228</v>
      </c>
      <c r="F439" s="204" t="s">
        <v>1252</v>
      </c>
      <c r="G439" s="206">
        <v>3070000</v>
      </c>
      <c r="H439" s="203">
        <v>9.5</v>
      </c>
      <c r="I439" s="203" t="s">
        <v>262</v>
      </c>
      <c r="J439" s="203" t="s">
        <v>334</v>
      </c>
      <c r="K439" s="203" t="s">
        <v>259</v>
      </c>
      <c r="L439" s="203" t="s">
        <v>260</v>
      </c>
    </row>
    <row r="440" spans="1:12">
      <c r="A440" s="203">
        <v>439</v>
      </c>
      <c r="B440" s="204" t="s">
        <v>313</v>
      </c>
      <c r="C440" s="204" t="s">
        <v>736</v>
      </c>
      <c r="D440" s="205">
        <v>44113</v>
      </c>
      <c r="E440" s="203" t="s">
        <v>1228</v>
      </c>
      <c r="F440" s="204" t="s">
        <v>1260</v>
      </c>
      <c r="G440" s="206">
        <v>2220000</v>
      </c>
      <c r="H440" s="203">
        <v>10.6</v>
      </c>
      <c r="I440" s="203" t="s">
        <v>262</v>
      </c>
      <c r="J440" s="203" t="s">
        <v>334</v>
      </c>
      <c r="K440" s="203" t="s">
        <v>259</v>
      </c>
      <c r="L440" s="203" t="s">
        <v>260</v>
      </c>
    </row>
    <row r="441" spans="1:12">
      <c r="A441" s="203">
        <v>440</v>
      </c>
      <c r="B441" s="204" t="s">
        <v>286</v>
      </c>
      <c r="C441" s="204" t="s">
        <v>737</v>
      </c>
      <c r="D441" s="205">
        <v>43817</v>
      </c>
      <c r="E441" s="203" t="s">
        <v>1228</v>
      </c>
      <c r="F441" s="204" t="s">
        <v>1252</v>
      </c>
      <c r="G441" s="206">
        <v>4590000</v>
      </c>
      <c r="H441" s="203">
        <v>6.2</v>
      </c>
      <c r="I441" s="203" t="s">
        <v>262</v>
      </c>
      <c r="J441" s="203" t="s">
        <v>284</v>
      </c>
      <c r="K441" s="203" t="s">
        <v>264</v>
      </c>
      <c r="L441" s="203" t="s">
        <v>285</v>
      </c>
    </row>
    <row r="442" spans="1:12">
      <c r="A442" s="203">
        <v>441</v>
      </c>
      <c r="B442" s="204" t="s">
        <v>266</v>
      </c>
      <c r="C442" s="204" t="s">
        <v>738</v>
      </c>
      <c r="D442" s="205">
        <v>44037</v>
      </c>
      <c r="E442" s="203" t="s">
        <v>1228</v>
      </c>
      <c r="F442" s="204" t="s">
        <v>1250</v>
      </c>
      <c r="G442" s="206">
        <v>1580000</v>
      </c>
      <c r="H442" s="203">
        <v>7.68</v>
      </c>
      <c r="I442" s="203" t="s">
        <v>262</v>
      </c>
      <c r="J442" s="203" t="s">
        <v>306</v>
      </c>
      <c r="K442" s="203" t="s">
        <v>259</v>
      </c>
      <c r="L442" s="203" t="s">
        <v>269</v>
      </c>
    </row>
    <row r="443" spans="1:12">
      <c r="A443" s="203">
        <v>442</v>
      </c>
      <c r="B443" s="204" t="s">
        <v>313</v>
      </c>
      <c r="C443" s="204" t="s">
        <v>739</v>
      </c>
      <c r="D443" s="205">
        <v>43930</v>
      </c>
      <c r="E443" s="203" t="s">
        <v>1228</v>
      </c>
      <c r="F443" s="204" t="s">
        <v>1251</v>
      </c>
      <c r="G443" s="206">
        <v>4820000</v>
      </c>
      <c r="H443" s="203">
        <v>7.59</v>
      </c>
      <c r="I443" s="203" t="s">
        <v>257</v>
      </c>
      <c r="J443" s="203" t="s">
        <v>268</v>
      </c>
      <c r="K443" s="203" t="s">
        <v>259</v>
      </c>
      <c r="L443" s="203" t="s">
        <v>269</v>
      </c>
    </row>
    <row r="444" spans="1:12">
      <c r="A444" s="203">
        <v>443</v>
      </c>
      <c r="B444" s="204" t="s">
        <v>295</v>
      </c>
      <c r="C444" s="204" t="s">
        <v>740</v>
      </c>
      <c r="D444" s="205">
        <v>43296</v>
      </c>
      <c r="E444" s="203" t="s">
        <v>1229</v>
      </c>
      <c r="F444" s="204" t="s">
        <v>1250</v>
      </c>
      <c r="G444" s="206">
        <v>3710000</v>
      </c>
      <c r="H444" s="203">
        <v>8.69</v>
      </c>
      <c r="I444" s="203" t="s">
        <v>27</v>
      </c>
      <c r="J444" s="203" t="s">
        <v>297</v>
      </c>
      <c r="K444" s="203" t="s">
        <v>264</v>
      </c>
      <c r="L444" s="203" t="s">
        <v>272</v>
      </c>
    </row>
    <row r="445" spans="1:12">
      <c r="A445" s="203">
        <v>444</v>
      </c>
      <c r="B445" s="204" t="s">
        <v>298</v>
      </c>
      <c r="C445" s="204" t="s">
        <v>741</v>
      </c>
      <c r="D445" s="205">
        <v>44062</v>
      </c>
      <c r="E445" s="203" t="s">
        <v>1229</v>
      </c>
      <c r="F445" s="204" t="s">
        <v>1249</v>
      </c>
      <c r="G445" s="206">
        <v>3870000</v>
      </c>
      <c r="H445" s="203">
        <v>8.98</v>
      </c>
      <c r="I445" s="203" t="s">
        <v>257</v>
      </c>
      <c r="J445" s="203" t="s">
        <v>310</v>
      </c>
      <c r="K445" s="203" t="s">
        <v>264</v>
      </c>
      <c r="L445" s="203" t="s">
        <v>272</v>
      </c>
    </row>
    <row r="446" spans="1:12">
      <c r="A446" s="203">
        <v>445</v>
      </c>
      <c r="B446" s="204" t="s">
        <v>286</v>
      </c>
      <c r="C446" s="204" t="s">
        <v>742</v>
      </c>
      <c r="D446" s="205">
        <v>43643</v>
      </c>
      <c r="E446" s="203" t="s">
        <v>1228</v>
      </c>
      <c r="F446" s="204" t="s">
        <v>1251</v>
      </c>
      <c r="G446" s="206">
        <v>4390000</v>
      </c>
      <c r="H446" s="203">
        <v>7.15</v>
      </c>
      <c r="I446" s="203" t="s">
        <v>27</v>
      </c>
      <c r="J446" s="203" t="s">
        <v>321</v>
      </c>
      <c r="K446" s="203" t="s">
        <v>281</v>
      </c>
      <c r="L446" s="203" t="s">
        <v>281</v>
      </c>
    </row>
    <row r="447" spans="1:12">
      <c r="A447" s="203">
        <v>446</v>
      </c>
      <c r="B447" s="204" t="s">
        <v>295</v>
      </c>
      <c r="C447" s="204" t="s">
        <v>743</v>
      </c>
      <c r="D447" s="205">
        <v>43321</v>
      </c>
      <c r="E447" s="203" t="s">
        <v>1228</v>
      </c>
      <c r="F447" s="204" t="s">
        <v>1251</v>
      </c>
      <c r="G447" s="206">
        <v>1840000</v>
      </c>
      <c r="H447" s="203">
        <v>7.11</v>
      </c>
      <c r="I447" s="203" t="s">
        <v>27</v>
      </c>
      <c r="J447" s="203" t="s">
        <v>321</v>
      </c>
      <c r="K447" s="203" t="s">
        <v>281</v>
      </c>
      <c r="L447" s="203" t="s">
        <v>281</v>
      </c>
    </row>
    <row r="448" spans="1:12">
      <c r="A448" s="203">
        <v>447</v>
      </c>
      <c r="B448" s="204" t="s">
        <v>313</v>
      </c>
      <c r="C448" s="204" t="s">
        <v>744</v>
      </c>
      <c r="D448" s="205">
        <v>43263</v>
      </c>
      <c r="E448" s="203" t="s">
        <v>1228</v>
      </c>
      <c r="F448" s="204" t="s">
        <v>1250</v>
      </c>
      <c r="G448" s="206">
        <v>2110000</v>
      </c>
      <c r="H448" s="203">
        <v>9.6300000000000008</v>
      </c>
      <c r="I448" s="203" t="s">
        <v>257</v>
      </c>
      <c r="J448" s="203" t="s">
        <v>278</v>
      </c>
      <c r="K448" s="203" t="s">
        <v>264</v>
      </c>
      <c r="L448" s="203" t="s">
        <v>265</v>
      </c>
    </row>
    <row r="449" spans="1:12">
      <c r="A449" s="203">
        <v>448</v>
      </c>
      <c r="B449" s="204" t="s">
        <v>298</v>
      </c>
      <c r="C449" s="204" t="s">
        <v>745</v>
      </c>
      <c r="D449" s="205">
        <v>43608</v>
      </c>
      <c r="E449" s="203" t="s">
        <v>1228</v>
      </c>
      <c r="F449" s="204" t="s">
        <v>1252</v>
      </c>
      <c r="G449" s="206">
        <v>4050000</v>
      </c>
      <c r="H449" s="203">
        <v>9.15</v>
      </c>
      <c r="I449" s="203" t="s">
        <v>27</v>
      </c>
      <c r="J449" s="203" t="s">
        <v>306</v>
      </c>
      <c r="K449" s="203" t="s">
        <v>259</v>
      </c>
      <c r="L449" s="203" t="s">
        <v>269</v>
      </c>
    </row>
    <row r="450" spans="1:12">
      <c r="A450" s="203">
        <v>449</v>
      </c>
      <c r="B450" s="204" t="s">
        <v>295</v>
      </c>
      <c r="C450" s="204" t="s">
        <v>746</v>
      </c>
      <c r="D450" s="205">
        <v>43791</v>
      </c>
      <c r="E450" s="203" t="s">
        <v>1228</v>
      </c>
      <c r="F450" s="204" t="s">
        <v>1249</v>
      </c>
      <c r="G450" s="206">
        <v>4800000</v>
      </c>
      <c r="H450" s="203">
        <v>7.89</v>
      </c>
      <c r="I450" s="203" t="s">
        <v>262</v>
      </c>
      <c r="J450" s="203" t="s">
        <v>278</v>
      </c>
      <c r="K450" s="203" t="s">
        <v>264</v>
      </c>
      <c r="L450" s="203" t="s">
        <v>265</v>
      </c>
    </row>
    <row r="451" spans="1:12">
      <c r="A451" s="203">
        <v>450</v>
      </c>
      <c r="B451" s="204" t="s">
        <v>266</v>
      </c>
      <c r="C451" s="204" t="s">
        <v>747</v>
      </c>
      <c r="D451" s="205">
        <v>43659</v>
      </c>
      <c r="E451" s="203" t="s">
        <v>1228</v>
      </c>
      <c r="F451" s="204" t="s">
        <v>1249</v>
      </c>
      <c r="G451" s="206">
        <v>3300000</v>
      </c>
      <c r="H451" s="203">
        <v>9.31</v>
      </c>
      <c r="I451" s="203" t="s">
        <v>27</v>
      </c>
      <c r="J451" s="203" t="s">
        <v>291</v>
      </c>
      <c r="K451" s="203" t="s">
        <v>259</v>
      </c>
      <c r="L451" s="203" t="s">
        <v>260</v>
      </c>
    </row>
    <row r="452" spans="1:12">
      <c r="A452" s="203">
        <v>451</v>
      </c>
      <c r="B452" s="204" t="s">
        <v>292</v>
      </c>
      <c r="C452" s="204" t="s">
        <v>748</v>
      </c>
      <c r="D452" s="205">
        <v>43763</v>
      </c>
      <c r="E452" s="203" t="s">
        <v>1229</v>
      </c>
      <c r="F452" s="204" t="s">
        <v>1249</v>
      </c>
      <c r="G452" s="206">
        <v>3000000</v>
      </c>
      <c r="H452" s="203">
        <v>4.01</v>
      </c>
      <c r="I452" s="203" t="s">
        <v>27</v>
      </c>
      <c r="J452" s="203" t="s">
        <v>306</v>
      </c>
      <c r="K452" s="203" t="s">
        <v>259</v>
      </c>
      <c r="L452" s="203" t="s">
        <v>269</v>
      </c>
    </row>
    <row r="453" spans="1:12">
      <c r="A453" s="203">
        <v>452</v>
      </c>
      <c r="B453" s="204" t="s">
        <v>266</v>
      </c>
      <c r="C453" s="204" t="s">
        <v>749</v>
      </c>
      <c r="D453" s="205">
        <v>43265</v>
      </c>
      <c r="E453" s="203" t="s">
        <v>1228</v>
      </c>
      <c r="F453" s="204" t="s">
        <v>1260</v>
      </c>
      <c r="G453" s="206">
        <v>4760000</v>
      </c>
      <c r="H453" s="203">
        <v>10.54</v>
      </c>
      <c r="I453" s="203" t="s">
        <v>262</v>
      </c>
      <c r="J453" s="203" t="s">
        <v>328</v>
      </c>
      <c r="K453" s="203" t="s">
        <v>259</v>
      </c>
      <c r="L453" s="203" t="s">
        <v>269</v>
      </c>
    </row>
    <row r="454" spans="1:12">
      <c r="A454" s="203">
        <v>453</v>
      </c>
      <c r="B454" s="204" t="s">
        <v>313</v>
      </c>
      <c r="C454" s="204" t="s">
        <v>750</v>
      </c>
      <c r="D454" s="205">
        <v>43181</v>
      </c>
      <c r="E454" s="203" t="s">
        <v>1228</v>
      </c>
      <c r="F454" s="204" t="s">
        <v>1260</v>
      </c>
      <c r="G454" s="206">
        <v>2600000</v>
      </c>
      <c r="H454" s="203">
        <v>7.3</v>
      </c>
      <c r="I454" s="203" t="s">
        <v>257</v>
      </c>
      <c r="J454" s="203" t="s">
        <v>275</v>
      </c>
      <c r="K454" s="203" t="s">
        <v>259</v>
      </c>
      <c r="L454" s="203" t="s">
        <v>276</v>
      </c>
    </row>
    <row r="455" spans="1:12">
      <c r="A455" s="203">
        <v>454</v>
      </c>
      <c r="B455" s="204" t="s">
        <v>255</v>
      </c>
      <c r="C455" s="204" t="s">
        <v>751</v>
      </c>
      <c r="D455" s="205">
        <v>43472</v>
      </c>
      <c r="E455" s="203" t="s">
        <v>1228</v>
      </c>
      <c r="F455" s="204" t="s">
        <v>1249</v>
      </c>
      <c r="G455" s="206">
        <v>4550000</v>
      </c>
      <c r="H455" s="203">
        <v>5.24</v>
      </c>
      <c r="I455" s="203" t="s">
        <v>27</v>
      </c>
      <c r="J455" s="203" t="s">
        <v>310</v>
      </c>
      <c r="K455" s="203" t="s">
        <v>264</v>
      </c>
      <c r="L455" s="203" t="s">
        <v>272</v>
      </c>
    </row>
    <row r="456" spans="1:12">
      <c r="A456" s="203">
        <v>455</v>
      </c>
      <c r="B456" s="204" t="s">
        <v>313</v>
      </c>
      <c r="C456" s="204" t="s">
        <v>752</v>
      </c>
      <c r="D456" s="205">
        <v>43303</v>
      </c>
      <c r="E456" s="203" t="s">
        <v>1229</v>
      </c>
      <c r="F456" s="204" t="s">
        <v>1252</v>
      </c>
      <c r="G456" s="206">
        <v>2210000</v>
      </c>
      <c r="H456" s="203">
        <v>8.2799999999999994</v>
      </c>
      <c r="I456" s="203" t="s">
        <v>257</v>
      </c>
      <c r="J456" s="203" t="s">
        <v>258</v>
      </c>
      <c r="K456" s="203" t="s">
        <v>259</v>
      </c>
      <c r="L456" s="203" t="s">
        <v>260</v>
      </c>
    </row>
    <row r="457" spans="1:12">
      <c r="A457" s="203">
        <v>456</v>
      </c>
      <c r="B457" s="204" t="s">
        <v>292</v>
      </c>
      <c r="C457" s="204" t="s">
        <v>753</v>
      </c>
      <c r="D457" s="205">
        <v>43513</v>
      </c>
      <c r="E457" s="203" t="s">
        <v>1228</v>
      </c>
      <c r="F457" s="204" t="s">
        <v>1252</v>
      </c>
      <c r="G457" s="206">
        <v>4490000</v>
      </c>
      <c r="H457" s="203">
        <v>11.08</v>
      </c>
      <c r="I457" s="203" t="s">
        <v>262</v>
      </c>
      <c r="J457" s="203" t="s">
        <v>300</v>
      </c>
      <c r="K457" s="203" t="s">
        <v>264</v>
      </c>
      <c r="L457" s="203" t="s">
        <v>265</v>
      </c>
    </row>
    <row r="458" spans="1:12">
      <c r="A458" s="203">
        <v>457</v>
      </c>
      <c r="B458" s="204" t="s">
        <v>295</v>
      </c>
      <c r="C458" s="204" t="s">
        <v>754</v>
      </c>
      <c r="D458" s="205">
        <v>44086</v>
      </c>
      <c r="E458" s="203" t="s">
        <v>1228</v>
      </c>
      <c r="F458" s="204" t="s">
        <v>1250</v>
      </c>
      <c r="G458" s="206">
        <v>3220000</v>
      </c>
      <c r="H458" s="203">
        <v>6.39</v>
      </c>
      <c r="I458" s="203" t="s">
        <v>27</v>
      </c>
      <c r="J458" s="203" t="s">
        <v>268</v>
      </c>
      <c r="K458" s="203" t="s">
        <v>259</v>
      </c>
      <c r="L458" s="203" t="s">
        <v>269</v>
      </c>
    </row>
    <row r="459" spans="1:12">
      <c r="A459" s="203">
        <v>458</v>
      </c>
      <c r="B459" s="204" t="s">
        <v>303</v>
      </c>
      <c r="C459" s="204" t="s">
        <v>755</v>
      </c>
      <c r="D459" s="205">
        <v>44065</v>
      </c>
      <c r="E459" s="203" t="s">
        <v>1228</v>
      </c>
      <c r="F459" s="204" t="s">
        <v>1260</v>
      </c>
      <c r="G459" s="206">
        <v>4940000</v>
      </c>
      <c r="H459" s="203">
        <v>7.25</v>
      </c>
      <c r="I459" s="203" t="s">
        <v>262</v>
      </c>
      <c r="J459" s="203" t="s">
        <v>334</v>
      </c>
      <c r="K459" s="203" t="s">
        <v>259</v>
      </c>
      <c r="L459" s="203" t="s">
        <v>260</v>
      </c>
    </row>
    <row r="460" spans="1:12">
      <c r="A460" s="203">
        <v>459</v>
      </c>
      <c r="B460" s="204" t="s">
        <v>286</v>
      </c>
      <c r="C460" s="204" t="s">
        <v>756</v>
      </c>
      <c r="D460" s="205">
        <v>43393</v>
      </c>
      <c r="E460" s="203" t="s">
        <v>1228</v>
      </c>
      <c r="F460" s="204" t="s">
        <v>1250</v>
      </c>
      <c r="G460" s="206">
        <v>4050000</v>
      </c>
      <c r="H460" s="203">
        <v>9.99</v>
      </c>
      <c r="I460" s="203" t="s">
        <v>27</v>
      </c>
      <c r="J460" s="203" t="s">
        <v>291</v>
      </c>
      <c r="K460" s="203" t="s">
        <v>259</v>
      </c>
      <c r="L460" s="203" t="s">
        <v>260</v>
      </c>
    </row>
    <row r="461" spans="1:12">
      <c r="A461" s="203">
        <v>460</v>
      </c>
      <c r="B461" s="204" t="s">
        <v>249</v>
      </c>
      <c r="C461" s="204" t="s">
        <v>757</v>
      </c>
      <c r="D461" s="205">
        <v>43582</v>
      </c>
      <c r="E461" s="203" t="s">
        <v>1228</v>
      </c>
      <c r="F461" s="204" t="s">
        <v>1251</v>
      </c>
      <c r="G461" s="206">
        <v>3950000</v>
      </c>
      <c r="H461" s="203">
        <v>8.7799999999999994</v>
      </c>
      <c r="I461" s="203" t="s">
        <v>27</v>
      </c>
      <c r="J461" s="203" t="s">
        <v>271</v>
      </c>
      <c r="K461" s="203" t="s">
        <v>264</v>
      </c>
      <c r="L461" s="203" t="s">
        <v>272</v>
      </c>
    </row>
    <row r="462" spans="1:12">
      <c r="A462" s="203">
        <v>461</v>
      </c>
      <c r="B462" s="204" t="s">
        <v>266</v>
      </c>
      <c r="C462" s="204" t="s">
        <v>758</v>
      </c>
      <c r="D462" s="205">
        <v>43500</v>
      </c>
      <c r="E462" s="203" t="s">
        <v>1228</v>
      </c>
      <c r="F462" s="204" t="s">
        <v>1249</v>
      </c>
      <c r="G462" s="206">
        <v>1680000</v>
      </c>
      <c r="H462" s="203">
        <v>5.5</v>
      </c>
      <c r="I462" s="203" t="s">
        <v>262</v>
      </c>
      <c r="J462" s="203" t="s">
        <v>302</v>
      </c>
      <c r="K462" s="203" t="s">
        <v>264</v>
      </c>
      <c r="L462" s="203" t="s">
        <v>285</v>
      </c>
    </row>
    <row r="463" spans="1:12">
      <c r="A463" s="203">
        <v>462</v>
      </c>
      <c r="B463" s="204" t="s">
        <v>295</v>
      </c>
      <c r="C463" s="204" t="s">
        <v>759</v>
      </c>
      <c r="D463" s="205">
        <v>43926</v>
      </c>
      <c r="E463" s="203" t="s">
        <v>1228</v>
      </c>
      <c r="F463" s="204" t="s">
        <v>1251</v>
      </c>
      <c r="G463" s="206">
        <v>4630000</v>
      </c>
      <c r="H463" s="203">
        <v>6.11</v>
      </c>
      <c r="I463" s="203" t="s">
        <v>262</v>
      </c>
      <c r="J463" s="203" t="s">
        <v>297</v>
      </c>
      <c r="K463" s="203" t="s">
        <v>264</v>
      </c>
      <c r="L463" s="203" t="s">
        <v>272</v>
      </c>
    </row>
    <row r="464" spans="1:12">
      <c r="A464" s="203">
        <v>463</v>
      </c>
      <c r="B464" s="204" t="s">
        <v>295</v>
      </c>
      <c r="C464" s="204" t="s">
        <v>760</v>
      </c>
      <c r="D464" s="205">
        <v>43798</v>
      </c>
      <c r="E464" s="203" t="s">
        <v>1229</v>
      </c>
      <c r="F464" s="204" t="s">
        <v>1252</v>
      </c>
      <c r="G464" s="206">
        <v>4040000</v>
      </c>
      <c r="H464" s="203">
        <v>10.85</v>
      </c>
      <c r="I464" s="203" t="s">
        <v>262</v>
      </c>
      <c r="J464" s="203" t="s">
        <v>306</v>
      </c>
      <c r="K464" s="203" t="s">
        <v>259</v>
      </c>
      <c r="L464" s="203" t="s">
        <v>269</v>
      </c>
    </row>
    <row r="465" spans="1:12">
      <c r="A465" s="203">
        <v>464</v>
      </c>
      <c r="B465" s="204" t="s">
        <v>313</v>
      </c>
      <c r="C465" s="204" t="s">
        <v>761</v>
      </c>
      <c r="D465" s="205">
        <v>44062</v>
      </c>
      <c r="E465" s="203" t="s">
        <v>1228</v>
      </c>
      <c r="F465" s="204" t="s">
        <v>1250</v>
      </c>
      <c r="G465" s="206">
        <v>4350000</v>
      </c>
      <c r="H465" s="203">
        <v>6.95</v>
      </c>
      <c r="I465" s="203" t="s">
        <v>27</v>
      </c>
      <c r="J465" s="203" t="s">
        <v>310</v>
      </c>
      <c r="K465" s="203" t="s">
        <v>264</v>
      </c>
      <c r="L465" s="203" t="s">
        <v>272</v>
      </c>
    </row>
    <row r="466" spans="1:12">
      <c r="A466" s="203">
        <v>465</v>
      </c>
      <c r="B466" s="204" t="s">
        <v>295</v>
      </c>
      <c r="C466" s="204" t="s">
        <v>762</v>
      </c>
      <c r="D466" s="205">
        <v>43666</v>
      </c>
      <c r="E466" s="203" t="s">
        <v>1229</v>
      </c>
      <c r="F466" s="204" t="s">
        <v>1253</v>
      </c>
      <c r="G466" s="206">
        <v>4460000</v>
      </c>
      <c r="H466" s="203">
        <v>4.83</v>
      </c>
      <c r="I466" s="203" t="s">
        <v>262</v>
      </c>
      <c r="J466" s="203" t="s">
        <v>258</v>
      </c>
      <c r="K466" s="203" t="s">
        <v>259</v>
      </c>
      <c r="L466" s="203" t="s">
        <v>260</v>
      </c>
    </row>
    <row r="467" spans="1:12">
      <c r="A467" s="203">
        <v>466</v>
      </c>
      <c r="B467" s="204" t="s">
        <v>286</v>
      </c>
      <c r="C467" s="204" t="s">
        <v>763</v>
      </c>
      <c r="D467" s="205">
        <v>43994</v>
      </c>
      <c r="E467" s="203" t="s">
        <v>1228</v>
      </c>
      <c r="F467" s="204" t="s">
        <v>1249</v>
      </c>
      <c r="G467" s="206">
        <v>2720000</v>
      </c>
      <c r="H467" s="203">
        <v>9.7200000000000006</v>
      </c>
      <c r="I467" s="203" t="s">
        <v>262</v>
      </c>
      <c r="J467" s="203" t="s">
        <v>284</v>
      </c>
      <c r="K467" s="203" t="s">
        <v>264</v>
      </c>
      <c r="L467" s="203" t="s">
        <v>285</v>
      </c>
    </row>
    <row r="468" spans="1:12">
      <c r="A468" s="203">
        <v>467</v>
      </c>
      <c r="B468" s="204" t="s">
        <v>286</v>
      </c>
      <c r="C468" s="204" t="s">
        <v>764</v>
      </c>
      <c r="D468" s="205">
        <v>43665</v>
      </c>
      <c r="E468" s="203" t="s">
        <v>1228</v>
      </c>
      <c r="F468" s="204" t="s">
        <v>1252</v>
      </c>
      <c r="G468" s="206">
        <v>2400000</v>
      </c>
      <c r="H468" s="203">
        <v>8.56</v>
      </c>
      <c r="I468" s="203" t="s">
        <v>262</v>
      </c>
      <c r="J468" s="203" t="s">
        <v>306</v>
      </c>
      <c r="K468" s="203" t="s">
        <v>259</v>
      </c>
      <c r="L468" s="203" t="s">
        <v>269</v>
      </c>
    </row>
    <row r="469" spans="1:12">
      <c r="A469" s="203">
        <v>468</v>
      </c>
      <c r="B469" s="204" t="s">
        <v>313</v>
      </c>
      <c r="C469" s="204" t="s">
        <v>765</v>
      </c>
      <c r="D469" s="205">
        <v>44089</v>
      </c>
      <c r="E469" s="203" t="s">
        <v>1229</v>
      </c>
      <c r="F469" s="204" t="s">
        <v>1250</v>
      </c>
      <c r="G469" s="206">
        <v>4870000</v>
      </c>
      <c r="H469" s="203">
        <v>9.0399999999999991</v>
      </c>
      <c r="I469" s="203" t="s">
        <v>257</v>
      </c>
      <c r="J469" s="203" t="s">
        <v>334</v>
      </c>
      <c r="K469" s="203" t="s">
        <v>259</v>
      </c>
      <c r="L469" s="203" t="s">
        <v>260</v>
      </c>
    </row>
    <row r="470" spans="1:12">
      <c r="A470" s="203">
        <v>469</v>
      </c>
      <c r="B470" s="204" t="s">
        <v>295</v>
      </c>
      <c r="C470" s="204" t="s">
        <v>766</v>
      </c>
      <c r="D470" s="205">
        <v>43383</v>
      </c>
      <c r="E470" s="203" t="s">
        <v>1228</v>
      </c>
      <c r="F470" s="204" t="s">
        <v>1260</v>
      </c>
      <c r="G470" s="206">
        <v>4290000</v>
      </c>
      <c r="H470" s="203">
        <v>4.09</v>
      </c>
      <c r="I470" s="203" t="s">
        <v>262</v>
      </c>
      <c r="J470" s="203" t="s">
        <v>258</v>
      </c>
      <c r="K470" s="203" t="s">
        <v>259</v>
      </c>
      <c r="L470" s="203" t="s">
        <v>260</v>
      </c>
    </row>
    <row r="471" spans="1:12">
      <c r="A471" s="203">
        <v>470</v>
      </c>
      <c r="B471" s="204" t="s">
        <v>313</v>
      </c>
      <c r="C471" s="204" t="s">
        <v>767</v>
      </c>
      <c r="D471" s="205">
        <v>43741</v>
      </c>
      <c r="E471" s="203" t="s">
        <v>1228</v>
      </c>
      <c r="F471" s="204" t="s">
        <v>1250</v>
      </c>
      <c r="G471" s="206">
        <v>4910000</v>
      </c>
      <c r="H471" s="203">
        <v>7.81</v>
      </c>
      <c r="I471" s="203" t="s">
        <v>262</v>
      </c>
      <c r="J471" s="203" t="s">
        <v>306</v>
      </c>
      <c r="K471" s="203" t="s">
        <v>259</v>
      </c>
      <c r="L471" s="203" t="s">
        <v>269</v>
      </c>
    </row>
    <row r="472" spans="1:12">
      <c r="A472" s="203">
        <v>471</v>
      </c>
      <c r="B472" s="204" t="s">
        <v>255</v>
      </c>
      <c r="C472" s="204" t="s">
        <v>768</v>
      </c>
      <c r="D472" s="205">
        <v>44071</v>
      </c>
      <c r="E472" s="203" t="s">
        <v>1228</v>
      </c>
      <c r="F472" s="204" t="s">
        <v>1250</v>
      </c>
      <c r="G472" s="206">
        <v>2620000</v>
      </c>
      <c r="H472" s="203">
        <v>8.9700000000000006</v>
      </c>
      <c r="I472" s="203" t="s">
        <v>27</v>
      </c>
      <c r="J472" s="203" t="s">
        <v>306</v>
      </c>
      <c r="K472" s="203" t="s">
        <v>259</v>
      </c>
      <c r="L472" s="203" t="s">
        <v>269</v>
      </c>
    </row>
    <row r="473" spans="1:12">
      <c r="A473" s="203">
        <v>472</v>
      </c>
      <c r="B473" s="204" t="s">
        <v>313</v>
      </c>
      <c r="C473" s="204" t="s">
        <v>769</v>
      </c>
      <c r="D473" s="205">
        <v>43320</v>
      </c>
      <c r="E473" s="203" t="s">
        <v>1228</v>
      </c>
      <c r="F473" s="204" t="s">
        <v>1251</v>
      </c>
      <c r="G473" s="206">
        <v>2400000</v>
      </c>
      <c r="H473" s="203">
        <v>7.02</v>
      </c>
      <c r="I473" s="203" t="s">
        <v>262</v>
      </c>
      <c r="J473" s="203" t="s">
        <v>306</v>
      </c>
      <c r="K473" s="203" t="s">
        <v>259</v>
      </c>
      <c r="L473" s="203" t="s">
        <v>269</v>
      </c>
    </row>
    <row r="474" spans="1:12">
      <c r="A474" s="203">
        <v>473</v>
      </c>
      <c r="B474" s="204" t="s">
        <v>255</v>
      </c>
      <c r="C474" s="204" t="s">
        <v>770</v>
      </c>
      <c r="D474" s="205">
        <v>43734</v>
      </c>
      <c r="E474" s="203" t="s">
        <v>1228</v>
      </c>
      <c r="F474" s="204" t="s">
        <v>1251</v>
      </c>
      <c r="G474" s="206">
        <v>4620000</v>
      </c>
      <c r="H474" s="203">
        <v>7.96</v>
      </c>
      <c r="I474" s="203" t="s">
        <v>262</v>
      </c>
      <c r="J474" s="203" t="s">
        <v>263</v>
      </c>
      <c r="K474" s="203" t="s">
        <v>264</v>
      </c>
      <c r="L474" s="203" t="s">
        <v>265</v>
      </c>
    </row>
    <row r="475" spans="1:12">
      <c r="A475" s="203">
        <v>474</v>
      </c>
      <c r="B475" s="204" t="s">
        <v>308</v>
      </c>
      <c r="C475" s="204" t="s">
        <v>771</v>
      </c>
      <c r="D475" s="205">
        <v>43399</v>
      </c>
      <c r="E475" s="203" t="s">
        <v>1228</v>
      </c>
      <c r="F475" s="204" t="s">
        <v>1260</v>
      </c>
      <c r="G475" s="206">
        <v>1760000</v>
      </c>
      <c r="H475" s="203">
        <v>4.95</v>
      </c>
      <c r="I475" s="203" t="s">
        <v>257</v>
      </c>
      <c r="J475" s="203" t="s">
        <v>331</v>
      </c>
      <c r="K475" s="203" t="s">
        <v>259</v>
      </c>
      <c r="L475" s="203" t="s">
        <v>276</v>
      </c>
    </row>
    <row r="476" spans="1:12">
      <c r="A476" s="203">
        <v>475</v>
      </c>
      <c r="B476" s="204" t="s">
        <v>313</v>
      </c>
      <c r="C476" s="204" t="s">
        <v>772</v>
      </c>
      <c r="D476" s="205">
        <v>43496</v>
      </c>
      <c r="E476" s="203" t="s">
        <v>1228</v>
      </c>
      <c r="F476" s="204" t="s">
        <v>1251</v>
      </c>
      <c r="G476" s="206">
        <v>3980000</v>
      </c>
      <c r="H476" s="203">
        <v>4.07</v>
      </c>
      <c r="I476" s="203" t="s">
        <v>27</v>
      </c>
      <c r="J476" s="203" t="s">
        <v>278</v>
      </c>
      <c r="K476" s="203" t="s">
        <v>264</v>
      </c>
      <c r="L476" s="203" t="s">
        <v>265</v>
      </c>
    </row>
    <row r="477" spans="1:12">
      <c r="A477" s="203">
        <v>476</v>
      </c>
      <c r="B477" s="204" t="s">
        <v>282</v>
      </c>
      <c r="C477" s="204" t="s">
        <v>773</v>
      </c>
      <c r="D477" s="205">
        <v>43564</v>
      </c>
      <c r="E477" s="203" t="s">
        <v>1228</v>
      </c>
      <c r="F477" s="204" t="s">
        <v>1251</v>
      </c>
      <c r="G477" s="206">
        <v>2450000</v>
      </c>
      <c r="H477" s="203">
        <v>5.32</v>
      </c>
      <c r="I477" s="203" t="s">
        <v>257</v>
      </c>
      <c r="J477" s="203" t="s">
        <v>297</v>
      </c>
      <c r="K477" s="203" t="s">
        <v>264</v>
      </c>
      <c r="L477" s="203" t="s">
        <v>272</v>
      </c>
    </row>
    <row r="478" spans="1:12">
      <c r="A478" s="203">
        <v>477</v>
      </c>
      <c r="B478" s="204" t="s">
        <v>313</v>
      </c>
      <c r="C478" s="204" t="s">
        <v>774</v>
      </c>
      <c r="D478" s="205">
        <v>43667</v>
      </c>
      <c r="E478" s="203" t="s">
        <v>1229</v>
      </c>
      <c r="F478" s="204" t="s">
        <v>1249</v>
      </c>
      <c r="G478" s="206">
        <v>2790000</v>
      </c>
      <c r="H478" s="203">
        <v>8.84</v>
      </c>
      <c r="I478" s="203" t="s">
        <v>257</v>
      </c>
      <c r="J478" s="203" t="s">
        <v>328</v>
      </c>
      <c r="K478" s="203" t="s">
        <v>259</v>
      </c>
      <c r="L478" s="203" t="s">
        <v>269</v>
      </c>
    </row>
    <row r="479" spans="1:12">
      <c r="A479" s="203">
        <v>478</v>
      </c>
      <c r="B479" s="204" t="s">
        <v>313</v>
      </c>
      <c r="C479" s="204" t="s">
        <v>775</v>
      </c>
      <c r="D479" s="205">
        <v>43594</v>
      </c>
      <c r="E479" s="203" t="s">
        <v>1228</v>
      </c>
      <c r="F479" s="204" t="s">
        <v>1252</v>
      </c>
      <c r="G479" s="206">
        <v>4630000</v>
      </c>
      <c r="H479" s="203">
        <v>5.39</v>
      </c>
      <c r="I479" s="203" t="s">
        <v>27</v>
      </c>
      <c r="J479" s="203" t="s">
        <v>280</v>
      </c>
      <c r="K479" s="203" t="s">
        <v>281</v>
      </c>
      <c r="L479" s="203" t="s">
        <v>281</v>
      </c>
    </row>
    <row r="480" spans="1:12">
      <c r="A480" s="203">
        <v>479</v>
      </c>
      <c r="B480" s="204" t="s">
        <v>303</v>
      </c>
      <c r="C480" s="204" t="s">
        <v>776</v>
      </c>
      <c r="D480" s="205">
        <v>43658</v>
      </c>
      <c r="E480" s="203" t="s">
        <v>1228</v>
      </c>
      <c r="F480" s="204" t="s">
        <v>1251</v>
      </c>
      <c r="G480" s="206">
        <v>2640000</v>
      </c>
      <c r="H480" s="203">
        <v>9.93</v>
      </c>
      <c r="I480" s="203" t="s">
        <v>27</v>
      </c>
      <c r="J480" s="203" t="s">
        <v>348</v>
      </c>
      <c r="K480" s="203" t="s">
        <v>264</v>
      </c>
      <c r="L480" s="203" t="s">
        <v>285</v>
      </c>
    </row>
    <row r="481" spans="1:12">
      <c r="A481" s="203">
        <v>480</v>
      </c>
      <c r="B481" s="204" t="s">
        <v>313</v>
      </c>
      <c r="C481" s="204" t="s">
        <v>777</v>
      </c>
      <c r="D481" s="205">
        <v>43395</v>
      </c>
      <c r="E481" s="203" t="s">
        <v>1229</v>
      </c>
      <c r="F481" s="204" t="s">
        <v>1260</v>
      </c>
      <c r="G481" s="206">
        <v>3750000</v>
      </c>
      <c r="H481" s="203">
        <v>4.59</v>
      </c>
      <c r="I481" s="203" t="s">
        <v>257</v>
      </c>
      <c r="J481" s="203" t="s">
        <v>288</v>
      </c>
      <c r="K481" s="203" t="s">
        <v>259</v>
      </c>
      <c r="L481" s="203" t="s">
        <v>276</v>
      </c>
    </row>
    <row r="482" spans="1:12">
      <c r="A482" s="203">
        <v>481</v>
      </c>
      <c r="B482" s="204" t="s">
        <v>286</v>
      </c>
      <c r="C482" s="204" t="s">
        <v>778</v>
      </c>
      <c r="D482" s="205">
        <v>43676</v>
      </c>
      <c r="E482" s="203" t="s">
        <v>1228</v>
      </c>
      <c r="F482" s="204" t="s">
        <v>1252</v>
      </c>
      <c r="G482" s="206">
        <v>4250000</v>
      </c>
      <c r="H482" s="203">
        <v>8.64</v>
      </c>
      <c r="I482" s="203" t="s">
        <v>262</v>
      </c>
      <c r="J482" s="203" t="s">
        <v>268</v>
      </c>
      <c r="K482" s="203" t="s">
        <v>259</v>
      </c>
      <c r="L482" s="203" t="s">
        <v>269</v>
      </c>
    </row>
    <row r="483" spans="1:12">
      <c r="A483" s="203">
        <v>482</v>
      </c>
      <c r="B483" s="204" t="s">
        <v>266</v>
      </c>
      <c r="C483" s="204" t="s">
        <v>779</v>
      </c>
      <c r="D483" s="205">
        <v>43350</v>
      </c>
      <c r="E483" s="203" t="s">
        <v>1229</v>
      </c>
      <c r="F483" s="204" t="s">
        <v>1249</v>
      </c>
      <c r="G483" s="206">
        <v>2720000</v>
      </c>
      <c r="H483" s="203">
        <v>4.26</v>
      </c>
      <c r="I483" s="203" t="s">
        <v>262</v>
      </c>
      <c r="J483" s="203" t="s">
        <v>284</v>
      </c>
      <c r="K483" s="203" t="s">
        <v>264</v>
      </c>
      <c r="L483" s="203" t="s">
        <v>285</v>
      </c>
    </row>
    <row r="484" spans="1:12">
      <c r="A484" s="203">
        <v>483</v>
      </c>
      <c r="B484" s="204" t="s">
        <v>295</v>
      </c>
      <c r="C484" s="204" t="s">
        <v>780</v>
      </c>
      <c r="D484" s="205">
        <v>44115</v>
      </c>
      <c r="E484" s="203" t="s">
        <v>1229</v>
      </c>
      <c r="F484" s="204" t="s">
        <v>1250</v>
      </c>
      <c r="G484" s="206">
        <v>3480000</v>
      </c>
      <c r="H484" s="203">
        <v>7.74</v>
      </c>
      <c r="I484" s="203" t="s">
        <v>257</v>
      </c>
      <c r="J484" s="203" t="s">
        <v>328</v>
      </c>
      <c r="K484" s="203" t="s">
        <v>259</v>
      </c>
      <c r="L484" s="203" t="s">
        <v>269</v>
      </c>
    </row>
    <row r="485" spans="1:12">
      <c r="A485" s="203">
        <v>484</v>
      </c>
      <c r="B485" s="204" t="s">
        <v>308</v>
      </c>
      <c r="C485" s="204" t="s">
        <v>781</v>
      </c>
      <c r="D485" s="205">
        <v>43256</v>
      </c>
      <c r="E485" s="203" t="s">
        <v>1228</v>
      </c>
      <c r="F485" s="204" t="s">
        <v>1249</v>
      </c>
      <c r="G485" s="206">
        <v>2020000</v>
      </c>
      <c r="H485" s="203">
        <v>10.050000000000001</v>
      </c>
      <c r="I485" s="203" t="s">
        <v>27</v>
      </c>
      <c r="J485" s="203" t="s">
        <v>284</v>
      </c>
      <c r="K485" s="203" t="s">
        <v>264</v>
      </c>
      <c r="L485" s="203" t="s">
        <v>285</v>
      </c>
    </row>
    <row r="486" spans="1:12">
      <c r="A486" s="203">
        <v>485</v>
      </c>
      <c r="B486" s="204" t="s">
        <v>282</v>
      </c>
      <c r="C486" s="204" t="s">
        <v>782</v>
      </c>
      <c r="D486" s="205">
        <v>43443</v>
      </c>
      <c r="E486" s="203" t="s">
        <v>1228</v>
      </c>
      <c r="F486" s="204" t="s">
        <v>1250</v>
      </c>
      <c r="G486" s="206">
        <v>3830000</v>
      </c>
      <c r="H486" s="203">
        <v>5.59</v>
      </c>
      <c r="I486" s="203" t="s">
        <v>262</v>
      </c>
      <c r="J486" s="203" t="s">
        <v>302</v>
      </c>
      <c r="K486" s="203" t="s">
        <v>264</v>
      </c>
      <c r="L486" s="203" t="s">
        <v>285</v>
      </c>
    </row>
    <row r="487" spans="1:12">
      <c r="A487" s="203">
        <v>486</v>
      </c>
      <c r="B487" s="204" t="s">
        <v>266</v>
      </c>
      <c r="C487" s="204" t="s">
        <v>783</v>
      </c>
      <c r="D487" s="205">
        <v>43670</v>
      </c>
      <c r="E487" s="203" t="s">
        <v>1228</v>
      </c>
      <c r="F487" s="204" t="s">
        <v>1251</v>
      </c>
      <c r="G487" s="206">
        <v>2350000</v>
      </c>
      <c r="H487" s="203">
        <v>9.76</v>
      </c>
      <c r="I487" s="203" t="s">
        <v>262</v>
      </c>
      <c r="J487" s="203" t="s">
        <v>300</v>
      </c>
      <c r="K487" s="203" t="s">
        <v>264</v>
      </c>
      <c r="L487" s="203" t="s">
        <v>265</v>
      </c>
    </row>
    <row r="488" spans="1:12">
      <c r="A488" s="203">
        <v>487</v>
      </c>
      <c r="B488" s="204" t="s">
        <v>313</v>
      </c>
      <c r="C488" s="204" t="s">
        <v>784</v>
      </c>
      <c r="D488" s="205">
        <v>43274</v>
      </c>
      <c r="E488" s="203" t="s">
        <v>1228</v>
      </c>
      <c r="F488" s="204" t="s">
        <v>1260</v>
      </c>
      <c r="G488" s="206">
        <v>1870000</v>
      </c>
      <c r="H488" s="203">
        <v>8.18</v>
      </c>
      <c r="I488" s="203" t="s">
        <v>257</v>
      </c>
      <c r="J488" s="203" t="s">
        <v>321</v>
      </c>
      <c r="K488" s="203" t="s">
        <v>281</v>
      </c>
      <c r="L488" s="203" t="s">
        <v>281</v>
      </c>
    </row>
    <row r="489" spans="1:12">
      <c r="A489" s="203">
        <v>488</v>
      </c>
      <c r="B489" s="204" t="s">
        <v>286</v>
      </c>
      <c r="C489" s="204" t="s">
        <v>785</v>
      </c>
      <c r="D489" s="205">
        <v>44107</v>
      </c>
      <c r="E489" s="203" t="s">
        <v>1228</v>
      </c>
      <c r="F489" s="204" t="s">
        <v>1253</v>
      </c>
      <c r="G489" s="206">
        <v>2430000</v>
      </c>
      <c r="H489" s="203">
        <v>11.03</v>
      </c>
      <c r="I489" s="203" t="s">
        <v>262</v>
      </c>
      <c r="J489" s="203" t="s">
        <v>268</v>
      </c>
      <c r="K489" s="203" t="s">
        <v>259</v>
      </c>
      <c r="L489" s="203" t="s">
        <v>269</v>
      </c>
    </row>
    <row r="490" spans="1:12">
      <c r="A490" s="203">
        <v>489</v>
      </c>
      <c r="B490" s="204" t="s">
        <v>292</v>
      </c>
      <c r="C490" s="204" t="s">
        <v>786</v>
      </c>
      <c r="D490" s="205">
        <v>43909</v>
      </c>
      <c r="E490" s="203" t="s">
        <v>1228</v>
      </c>
      <c r="F490" s="204" t="s">
        <v>1249</v>
      </c>
      <c r="G490" s="206">
        <v>4640000</v>
      </c>
      <c r="H490" s="203">
        <v>8.32</v>
      </c>
      <c r="I490" s="203" t="s">
        <v>27</v>
      </c>
      <c r="J490" s="203" t="s">
        <v>284</v>
      </c>
      <c r="K490" s="203" t="s">
        <v>264</v>
      </c>
      <c r="L490" s="203" t="s">
        <v>285</v>
      </c>
    </row>
    <row r="491" spans="1:12">
      <c r="A491" s="203">
        <v>490</v>
      </c>
      <c r="B491" s="204" t="s">
        <v>308</v>
      </c>
      <c r="C491" s="204" t="s">
        <v>787</v>
      </c>
      <c r="D491" s="205">
        <v>43548</v>
      </c>
      <c r="E491" s="203" t="s">
        <v>1229</v>
      </c>
      <c r="F491" s="204" t="s">
        <v>1250</v>
      </c>
      <c r="G491" s="206">
        <v>2320000</v>
      </c>
      <c r="H491" s="203">
        <v>10.78</v>
      </c>
      <c r="I491" s="203" t="s">
        <v>262</v>
      </c>
      <c r="J491" s="203" t="s">
        <v>275</v>
      </c>
      <c r="K491" s="203" t="s">
        <v>259</v>
      </c>
      <c r="L491" s="203" t="s">
        <v>276</v>
      </c>
    </row>
    <row r="492" spans="1:12">
      <c r="A492" s="203">
        <v>491</v>
      </c>
      <c r="B492" s="204" t="s">
        <v>295</v>
      </c>
      <c r="C492" s="204" t="s">
        <v>788</v>
      </c>
      <c r="D492" s="205">
        <v>43866</v>
      </c>
      <c r="E492" s="203" t="s">
        <v>1228</v>
      </c>
      <c r="F492" s="204" t="s">
        <v>1249</v>
      </c>
      <c r="G492" s="206">
        <v>3320000</v>
      </c>
      <c r="H492" s="203">
        <v>4.12</v>
      </c>
      <c r="I492" s="203" t="s">
        <v>262</v>
      </c>
      <c r="J492" s="203" t="s">
        <v>280</v>
      </c>
      <c r="K492" s="203" t="s">
        <v>281</v>
      </c>
      <c r="L492" s="203" t="s">
        <v>281</v>
      </c>
    </row>
    <row r="493" spans="1:12">
      <c r="A493" s="203">
        <v>492</v>
      </c>
      <c r="B493" s="204" t="s">
        <v>308</v>
      </c>
      <c r="C493" s="204" t="s">
        <v>789</v>
      </c>
      <c r="D493" s="205">
        <v>43900</v>
      </c>
      <c r="E493" s="203" t="s">
        <v>1228</v>
      </c>
      <c r="F493" s="204" t="s">
        <v>1250</v>
      </c>
      <c r="G493" s="206">
        <v>2160000</v>
      </c>
      <c r="H493" s="203">
        <v>9.9600000000000009</v>
      </c>
      <c r="I493" s="203" t="s">
        <v>27</v>
      </c>
      <c r="J493" s="203" t="s">
        <v>334</v>
      </c>
      <c r="K493" s="203" t="s">
        <v>259</v>
      </c>
      <c r="L493" s="203" t="s">
        <v>260</v>
      </c>
    </row>
    <row r="494" spans="1:12">
      <c r="A494" s="203">
        <v>493</v>
      </c>
      <c r="B494" s="204" t="s">
        <v>313</v>
      </c>
      <c r="C494" s="204" t="s">
        <v>790</v>
      </c>
      <c r="D494" s="205">
        <v>43356</v>
      </c>
      <c r="E494" s="203" t="s">
        <v>1228</v>
      </c>
      <c r="F494" s="204" t="s">
        <v>1251</v>
      </c>
      <c r="G494" s="206">
        <v>1740000</v>
      </c>
      <c r="H494" s="203">
        <v>6.03</v>
      </c>
      <c r="I494" s="203" t="s">
        <v>27</v>
      </c>
      <c r="J494" s="203" t="s">
        <v>334</v>
      </c>
      <c r="K494" s="203" t="s">
        <v>259</v>
      </c>
      <c r="L494" s="203" t="s">
        <v>260</v>
      </c>
    </row>
    <row r="495" spans="1:12">
      <c r="A495" s="203">
        <v>494</v>
      </c>
      <c r="B495" s="204" t="s">
        <v>295</v>
      </c>
      <c r="C495" s="204" t="s">
        <v>791</v>
      </c>
      <c r="D495" s="205">
        <v>43961</v>
      </c>
      <c r="E495" s="203" t="s">
        <v>1229</v>
      </c>
      <c r="F495" s="204" t="s">
        <v>1251</v>
      </c>
      <c r="G495" s="206">
        <v>3750000</v>
      </c>
      <c r="H495" s="203">
        <v>10.84</v>
      </c>
      <c r="I495" s="203" t="s">
        <v>257</v>
      </c>
      <c r="J495" s="203" t="s">
        <v>271</v>
      </c>
      <c r="K495" s="203" t="s">
        <v>264</v>
      </c>
      <c r="L495" s="203" t="s">
        <v>272</v>
      </c>
    </row>
    <row r="496" spans="1:12">
      <c r="A496" s="203">
        <v>495</v>
      </c>
      <c r="B496" s="204" t="s">
        <v>298</v>
      </c>
      <c r="C496" s="204" t="s">
        <v>792</v>
      </c>
      <c r="D496" s="205">
        <v>43306</v>
      </c>
      <c r="E496" s="203" t="s">
        <v>1229</v>
      </c>
      <c r="F496" s="204" t="s">
        <v>1251</v>
      </c>
      <c r="G496" s="206">
        <v>2790000</v>
      </c>
      <c r="H496" s="203">
        <v>10.92</v>
      </c>
      <c r="I496" s="203" t="s">
        <v>262</v>
      </c>
      <c r="J496" s="203" t="s">
        <v>306</v>
      </c>
      <c r="K496" s="203" t="s">
        <v>259</v>
      </c>
      <c r="L496" s="203" t="s">
        <v>269</v>
      </c>
    </row>
    <row r="497" spans="1:12">
      <c r="A497" s="203">
        <v>496</v>
      </c>
      <c r="B497" s="204" t="s">
        <v>313</v>
      </c>
      <c r="C497" s="204" t="s">
        <v>793</v>
      </c>
      <c r="D497" s="205">
        <v>43371</v>
      </c>
      <c r="E497" s="203" t="s">
        <v>1228</v>
      </c>
      <c r="F497" s="204" t="s">
        <v>1251</v>
      </c>
      <c r="G497" s="206">
        <v>4090000</v>
      </c>
      <c r="H497" s="203">
        <v>7.78</v>
      </c>
      <c r="I497" s="203" t="s">
        <v>262</v>
      </c>
      <c r="J497" s="203" t="s">
        <v>263</v>
      </c>
      <c r="K497" s="203" t="s">
        <v>264</v>
      </c>
      <c r="L497" s="203" t="s">
        <v>265</v>
      </c>
    </row>
    <row r="498" spans="1:12">
      <c r="A498" s="203">
        <v>497</v>
      </c>
      <c r="B498" s="204" t="s">
        <v>282</v>
      </c>
      <c r="C498" s="204" t="s">
        <v>794</v>
      </c>
      <c r="D498" s="205">
        <v>43593</v>
      </c>
      <c r="E498" s="203" t="s">
        <v>1228</v>
      </c>
      <c r="F498" s="204" t="s">
        <v>1260</v>
      </c>
      <c r="G498" s="206">
        <v>3970000</v>
      </c>
      <c r="H498" s="203">
        <v>6.16</v>
      </c>
      <c r="I498" s="203" t="s">
        <v>262</v>
      </c>
      <c r="J498" s="203" t="s">
        <v>291</v>
      </c>
      <c r="K498" s="203" t="s">
        <v>259</v>
      </c>
      <c r="L498" s="203" t="s">
        <v>260</v>
      </c>
    </row>
    <row r="499" spans="1:12">
      <c r="A499" s="203">
        <v>498</v>
      </c>
      <c r="B499" s="204" t="s">
        <v>286</v>
      </c>
      <c r="C499" s="204" t="s">
        <v>795</v>
      </c>
      <c r="D499" s="205">
        <v>43147</v>
      </c>
      <c r="E499" s="203" t="s">
        <v>1228</v>
      </c>
      <c r="F499" s="204" t="s">
        <v>1251</v>
      </c>
      <c r="G499" s="206">
        <v>4340000</v>
      </c>
      <c r="H499" s="203">
        <v>8.15</v>
      </c>
      <c r="I499" s="203" t="s">
        <v>262</v>
      </c>
      <c r="J499" s="203" t="s">
        <v>302</v>
      </c>
      <c r="K499" s="203" t="s">
        <v>264</v>
      </c>
      <c r="L499" s="203" t="s">
        <v>285</v>
      </c>
    </row>
    <row r="500" spans="1:12">
      <c r="A500" s="203">
        <v>499</v>
      </c>
      <c r="B500" s="204" t="s">
        <v>303</v>
      </c>
      <c r="C500" s="204" t="s">
        <v>796</v>
      </c>
      <c r="D500" s="205">
        <v>44068</v>
      </c>
      <c r="E500" s="203" t="s">
        <v>1228</v>
      </c>
      <c r="F500" s="204" t="s">
        <v>1252</v>
      </c>
      <c r="G500" s="206">
        <v>3180000</v>
      </c>
      <c r="H500" s="203">
        <v>10.97</v>
      </c>
      <c r="I500" s="203" t="s">
        <v>262</v>
      </c>
      <c r="J500" s="203" t="s">
        <v>328</v>
      </c>
      <c r="K500" s="203" t="s">
        <v>259</v>
      </c>
      <c r="L500" s="203" t="s">
        <v>269</v>
      </c>
    </row>
    <row r="501" spans="1:12">
      <c r="A501" s="203">
        <v>500</v>
      </c>
      <c r="B501" s="204" t="s">
        <v>303</v>
      </c>
      <c r="C501" s="204" t="s">
        <v>797</v>
      </c>
      <c r="D501" s="205">
        <v>43840</v>
      </c>
      <c r="E501" s="203" t="s">
        <v>1228</v>
      </c>
      <c r="F501" s="204" t="s">
        <v>1250</v>
      </c>
      <c r="G501" s="206">
        <v>2230000</v>
      </c>
      <c r="H501" s="203">
        <v>10.89</v>
      </c>
      <c r="I501" s="203" t="s">
        <v>257</v>
      </c>
      <c r="J501" s="203" t="s">
        <v>268</v>
      </c>
      <c r="K501" s="203" t="s">
        <v>259</v>
      </c>
      <c r="L501" s="203" t="s">
        <v>269</v>
      </c>
    </row>
    <row r="502" spans="1:12">
      <c r="A502" s="203">
        <v>501</v>
      </c>
      <c r="B502" s="204" t="s">
        <v>295</v>
      </c>
      <c r="C502" s="204" t="s">
        <v>798</v>
      </c>
      <c r="D502" s="205">
        <v>44027</v>
      </c>
      <c r="E502" s="203" t="s">
        <v>1229</v>
      </c>
      <c r="F502" s="204" t="s">
        <v>1251</v>
      </c>
      <c r="G502" s="206">
        <v>2470000</v>
      </c>
      <c r="H502" s="203">
        <v>10.36</v>
      </c>
      <c r="I502" s="203" t="s">
        <v>257</v>
      </c>
      <c r="J502" s="203" t="s">
        <v>300</v>
      </c>
      <c r="K502" s="203" t="s">
        <v>264</v>
      </c>
      <c r="L502" s="203" t="s">
        <v>265</v>
      </c>
    </row>
    <row r="503" spans="1:12">
      <c r="A503" s="203">
        <v>502</v>
      </c>
      <c r="B503" s="204" t="s">
        <v>313</v>
      </c>
      <c r="C503" s="204" t="s">
        <v>799</v>
      </c>
      <c r="D503" s="205">
        <v>43397</v>
      </c>
      <c r="E503" s="203" t="s">
        <v>1228</v>
      </c>
      <c r="F503" s="204" t="s">
        <v>1253</v>
      </c>
      <c r="G503" s="206">
        <v>3980000</v>
      </c>
      <c r="H503" s="203">
        <v>5.41</v>
      </c>
      <c r="I503" s="203" t="s">
        <v>262</v>
      </c>
      <c r="J503" s="203" t="s">
        <v>288</v>
      </c>
      <c r="K503" s="203" t="s">
        <v>259</v>
      </c>
      <c r="L503" s="203" t="s">
        <v>276</v>
      </c>
    </row>
    <row r="504" spans="1:12">
      <c r="A504" s="203">
        <v>503</v>
      </c>
      <c r="B504" s="204" t="s">
        <v>295</v>
      </c>
      <c r="C504" s="204" t="s">
        <v>800</v>
      </c>
      <c r="D504" s="205">
        <v>44046</v>
      </c>
      <c r="E504" s="203" t="s">
        <v>1228</v>
      </c>
      <c r="F504" s="204" t="s">
        <v>1252</v>
      </c>
      <c r="G504" s="206">
        <v>4400000</v>
      </c>
      <c r="H504" s="203">
        <v>7.81</v>
      </c>
      <c r="I504" s="203" t="s">
        <v>257</v>
      </c>
      <c r="J504" s="203" t="s">
        <v>278</v>
      </c>
      <c r="K504" s="203" t="s">
        <v>264</v>
      </c>
      <c r="L504" s="203" t="s">
        <v>265</v>
      </c>
    </row>
    <row r="505" spans="1:12">
      <c r="A505" s="203">
        <v>504</v>
      </c>
      <c r="B505" s="204" t="s">
        <v>266</v>
      </c>
      <c r="C505" s="204" t="s">
        <v>801</v>
      </c>
      <c r="D505" s="205">
        <v>43677</v>
      </c>
      <c r="E505" s="203" t="s">
        <v>1228</v>
      </c>
      <c r="F505" s="204" t="s">
        <v>1253</v>
      </c>
      <c r="G505" s="206">
        <v>2410000</v>
      </c>
      <c r="H505" s="203">
        <v>6.89</v>
      </c>
      <c r="I505" s="203" t="s">
        <v>262</v>
      </c>
      <c r="J505" s="203" t="s">
        <v>278</v>
      </c>
      <c r="K505" s="203" t="s">
        <v>264</v>
      </c>
      <c r="L505" s="203" t="s">
        <v>265</v>
      </c>
    </row>
    <row r="506" spans="1:12">
      <c r="A506" s="203">
        <v>505</v>
      </c>
      <c r="B506" s="204" t="s">
        <v>295</v>
      </c>
      <c r="C506" s="204" t="s">
        <v>802</v>
      </c>
      <c r="D506" s="205">
        <v>43693</v>
      </c>
      <c r="E506" s="203" t="s">
        <v>1229</v>
      </c>
      <c r="F506" s="204" t="s">
        <v>1251</v>
      </c>
      <c r="G506" s="206">
        <v>4110000</v>
      </c>
      <c r="H506" s="203">
        <v>9.34</v>
      </c>
      <c r="I506" s="203" t="s">
        <v>27</v>
      </c>
      <c r="J506" s="203" t="s">
        <v>348</v>
      </c>
      <c r="K506" s="203" t="s">
        <v>264</v>
      </c>
      <c r="L506" s="203" t="s">
        <v>285</v>
      </c>
    </row>
    <row r="507" spans="1:12">
      <c r="A507" s="203">
        <v>506</v>
      </c>
      <c r="B507" s="204" t="s">
        <v>313</v>
      </c>
      <c r="C507" s="204" t="s">
        <v>803</v>
      </c>
      <c r="D507" s="205">
        <v>43349</v>
      </c>
      <c r="E507" s="203" t="s">
        <v>1229</v>
      </c>
      <c r="F507" s="204" t="s">
        <v>1250</v>
      </c>
      <c r="G507" s="206">
        <v>4190000</v>
      </c>
      <c r="H507" s="203">
        <v>9.0500000000000007</v>
      </c>
      <c r="I507" s="203" t="s">
        <v>257</v>
      </c>
      <c r="J507" s="203" t="s">
        <v>328</v>
      </c>
      <c r="K507" s="203" t="s">
        <v>259</v>
      </c>
      <c r="L507" s="203" t="s">
        <v>269</v>
      </c>
    </row>
    <row r="508" spans="1:12">
      <c r="A508" s="203">
        <v>507</v>
      </c>
      <c r="B508" s="204" t="s">
        <v>282</v>
      </c>
      <c r="C508" s="204" t="s">
        <v>804</v>
      </c>
      <c r="D508" s="205">
        <v>43532</v>
      </c>
      <c r="E508" s="203" t="s">
        <v>1228</v>
      </c>
      <c r="F508" s="204" t="s">
        <v>1253</v>
      </c>
      <c r="G508" s="206">
        <v>2660000</v>
      </c>
      <c r="H508" s="203">
        <v>10.96</v>
      </c>
      <c r="I508" s="203" t="s">
        <v>27</v>
      </c>
      <c r="J508" s="203" t="s">
        <v>275</v>
      </c>
      <c r="K508" s="203" t="s">
        <v>259</v>
      </c>
      <c r="L508" s="203" t="s">
        <v>276</v>
      </c>
    </row>
    <row r="509" spans="1:12">
      <c r="A509" s="203">
        <v>508</v>
      </c>
      <c r="B509" s="204" t="s">
        <v>313</v>
      </c>
      <c r="C509" s="204" t="s">
        <v>805</v>
      </c>
      <c r="D509" s="205">
        <v>43127</v>
      </c>
      <c r="E509" s="203" t="s">
        <v>1228</v>
      </c>
      <c r="F509" s="204" t="s">
        <v>1249</v>
      </c>
      <c r="G509" s="206">
        <v>1610000</v>
      </c>
      <c r="H509" s="203">
        <v>5.42</v>
      </c>
      <c r="I509" s="203" t="s">
        <v>262</v>
      </c>
      <c r="J509" s="203" t="s">
        <v>331</v>
      </c>
      <c r="K509" s="203" t="s">
        <v>259</v>
      </c>
      <c r="L509" s="203" t="s">
        <v>276</v>
      </c>
    </row>
    <row r="510" spans="1:12">
      <c r="A510" s="203">
        <v>509</v>
      </c>
      <c r="B510" s="204" t="s">
        <v>295</v>
      </c>
      <c r="C510" s="204" t="s">
        <v>806</v>
      </c>
      <c r="D510" s="205">
        <v>43685</v>
      </c>
      <c r="E510" s="203" t="s">
        <v>1228</v>
      </c>
      <c r="F510" s="204" t="s">
        <v>1250</v>
      </c>
      <c r="G510" s="206">
        <v>4400000</v>
      </c>
      <c r="H510" s="203">
        <v>9.0500000000000007</v>
      </c>
      <c r="I510" s="203" t="s">
        <v>262</v>
      </c>
      <c r="J510" s="203" t="s">
        <v>284</v>
      </c>
      <c r="K510" s="203" t="s">
        <v>264</v>
      </c>
      <c r="L510" s="203" t="s">
        <v>285</v>
      </c>
    </row>
    <row r="511" spans="1:12">
      <c r="A511" s="203">
        <v>510</v>
      </c>
      <c r="B511" s="204" t="s">
        <v>313</v>
      </c>
      <c r="C511" s="204" t="s">
        <v>807</v>
      </c>
      <c r="D511" s="205">
        <v>43914</v>
      </c>
      <c r="E511" s="203" t="s">
        <v>1228</v>
      </c>
      <c r="F511" s="204" t="s">
        <v>1260</v>
      </c>
      <c r="G511" s="206">
        <v>3620000</v>
      </c>
      <c r="H511" s="203">
        <v>10.25</v>
      </c>
      <c r="I511" s="203" t="s">
        <v>262</v>
      </c>
      <c r="J511" s="203" t="s">
        <v>321</v>
      </c>
      <c r="K511" s="203" t="s">
        <v>281</v>
      </c>
      <c r="L511" s="203" t="s">
        <v>281</v>
      </c>
    </row>
    <row r="512" spans="1:12">
      <c r="A512" s="203">
        <v>511</v>
      </c>
      <c r="B512" s="204" t="s">
        <v>282</v>
      </c>
      <c r="C512" s="204" t="s">
        <v>808</v>
      </c>
      <c r="D512" s="205">
        <v>44011</v>
      </c>
      <c r="E512" s="203" t="s">
        <v>1229</v>
      </c>
      <c r="F512" s="204" t="s">
        <v>1251</v>
      </c>
      <c r="G512" s="206">
        <v>4160000</v>
      </c>
      <c r="H512" s="203">
        <v>8.48</v>
      </c>
      <c r="I512" s="203" t="s">
        <v>262</v>
      </c>
      <c r="J512" s="203" t="s">
        <v>271</v>
      </c>
      <c r="K512" s="203" t="s">
        <v>264</v>
      </c>
      <c r="L512" s="203" t="s">
        <v>272</v>
      </c>
    </row>
    <row r="513" spans="1:12">
      <c r="A513" s="203">
        <v>512</v>
      </c>
      <c r="B513" s="204" t="s">
        <v>289</v>
      </c>
      <c r="C513" s="204" t="s">
        <v>809</v>
      </c>
      <c r="D513" s="205">
        <v>43438</v>
      </c>
      <c r="E513" s="203" t="s">
        <v>1228</v>
      </c>
      <c r="F513" s="204" t="s">
        <v>1253</v>
      </c>
      <c r="G513" s="206">
        <v>4720000</v>
      </c>
      <c r="H513" s="203">
        <v>4.3600000000000003</v>
      </c>
      <c r="I513" s="203" t="s">
        <v>27</v>
      </c>
      <c r="J513" s="203" t="s">
        <v>348</v>
      </c>
      <c r="K513" s="203" t="s">
        <v>264</v>
      </c>
      <c r="L513" s="203" t="s">
        <v>285</v>
      </c>
    </row>
    <row r="514" spans="1:12">
      <c r="A514" s="203">
        <v>513</v>
      </c>
      <c r="B514" s="204" t="s">
        <v>266</v>
      </c>
      <c r="C514" s="204" t="s">
        <v>810</v>
      </c>
      <c r="D514" s="205">
        <v>43998</v>
      </c>
      <c r="E514" s="203" t="s">
        <v>1229</v>
      </c>
      <c r="F514" s="204" t="s">
        <v>1260</v>
      </c>
      <c r="G514" s="206">
        <v>3010000</v>
      </c>
      <c r="H514" s="203">
        <v>8.77</v>
      </c>
      <c r="I514" s="203" t="s">
        <v>262</v>
      </c>
      <c r="J514" s="203" t="s">
        <v>321</v>
      </c>
      <c r="K514" s="203" t="s">
        <v>281</v>
      </c>
      <c r="L514" s="203" t="s">
        <v>281</v>
      </c>
    </row>
    <row r="515" spans="1:12">
      <c r="A515" s="203">
        <v>514</v>
      </c>
      <c r="B515" s="204" t="s">
        <v>292</v>
      </c>
      <c r="C515" s="204" t="s">
        <v>811</v>
      </c>
      <c r="D515" s="205">
        <v>43584</v>
      </c>
      <c r="E515" s="203" t="s">
        <v>1228</v>
      </c>
      <c r="F515" s="204" t="s">
        <v>1249</v>
      </c>
      <c r="G515" s="206">
        <v>3480000</v>
      </c>
      <c r="H515" s="203">
        <v>9.98</v>
      </c>
      <c r="I515" s="203" t="s">
        <v>262</v>
      </c>
      <c r="J515" s="203" t="s">
        <v>271</v>
      </c>
      <c r="K515" s="203" t="s">
        <v>264</v>
      </c>
      <c r="L515" s="203" t="s">
        <v>272</v>
      </c>
    </row>
    <row r="516" spans="1:12">
      <c r="A516" s="203">
        <v>515</v>
      </c>
      <c r="B516" s="204" t="s">
        <v>308</v>
      </c>
      <c r="C516" s="204" t="s">
        <v>812</v>
      </c>
      <c r="D516" s="205">
        <v>43939</v>
      </c>
      <c r="E516" s="203" t="s">
        <v>1228</v>
      </c>
      <c r="F516" s="204" t="s">
        <v>1250</v>
      </c>
      <c r="G516" s="206">
        <v>1600000</v>
      </c>
      <c r="H516" s="203">
        <v>5.93</v>
      </c>
      <c r="I516" s="203" t="s">
        <v>257</v>
      </c>
      <c r="J516" s="203" t="s">
        <v>275</v>
      </c>
      <c r="K516" s="203" t="s">
        <v>259</v>
      </c>
      <c r="L516" s="203" t="s">
        <v>276</v>
      </c>
    </row>
    <row r="517" spans="1:12">
      <c r="A517" s="203">
        <v>516</v>
      </c>
      <c r="B517" s="204" t="s">
        <v>308</v>
      </c>
      <c r="C517" s="204" t="s">
        <v>813</v>
      </c>
      <c r="D517" s="205">
        <v>43750</v>
      </c>
      <c r="E517" s="203" t="s">
        <v>1228</v>
      </c>
      <c r="F517" s="204" t="s">
        <v>1250</v>
      </c>
      <c r="G517" s="206">
        <v>3350000</v>
      </c>
      <c r="H517" s="203">
        <v>10.45</v>
      </c>
      <c r="I517" s="203" t="s">
        <v>257</v>
      </c>
      <c r="J517" s="203" t="s">
        <v>331</v>
      </c>
      <c r="K517" s="203" t="s">
        <v>259</v>
      </c>
      <c r="L517" s="203" t="s">
        <v>276</v>
      </c>
    </row>
    <row r="518" spans="1:12">
      <c r="A518" s="203">
        <v>517</v>
      </c>
      <c r="B518" s="204" t="s">
        <v>313</v>
      </c>
      <c r="C518" s="204" t="s">
        <v>814</v>
      </c>
      <c r="D518" s="205">
        <v>43991</v>
      </c>
      <c r="E518" s="203" t="s">
        <v>1228</v>
      </c>
      <c r="F518" s="204" t="s">
        <v>1249</v>
      </c>
      <c r="G518" s="206">
        <v>2840000</v>
      </c>
      <c r="H518" s="203">
        <v>4.93</v>
      </c>
      <c r="I518" s="203" t="s">
        <v>27</v>
      </c>
      <c r="J518" s="203" t="s">
        <v>263</v>
      </c>
      <c r="K518" s="203" t="s">
        <v>264</v>
      </c>
      <c r="L518" s="203" t="s">
        <v>265</v>
      </c>
    </row>
    <row r="519" spans="1:12">
      <c r="A519" s="203">
        <v>518</v>
      </c>
      <c r="B519" s="204" t="s">
        <v>308</v>
      </c>
      <c r="C519" s="204" t="s">
        <v>815</v>
      </c>
      <c r="D519" s="205">
        <v>43773</v>
      </c>
      <c r="E519" s="203" t="s">
        <v>1228</v>
      </c>
      <c r="F519" s="204" t="s">
        <v>1250</v>
      </c>
      <c r="G519" s="206">
        <v>3750000</v>
      </c>
      <c r="H519" s="203">
        <v>7.88</v>
      </c>
      <c r="I519" s="203" t="s">
        <v>27</v>
      </c>
      <c r="J519" s="203" t="s">
        <v>348</v>
      </c>
      <c r="K519" s="203" t="s">
        <v>264</v>
      </c>
      <c r="L519" s="203" t="s">
        <v>285</v>
      </c>
    </row>
    <row r="520" spans="1:12">
      <c r="A520" s="203">
        <v>519</v>
      </c>
      <c r="B520" s="204" t="s">
        <v>313</v>
      </c>
      <c r="C520" s="204" t="s">
        <v>816</v>
      </c>
      <c r="D520" s="205">
        <v>43862</v>
      </c>
      <c r="E520" s="203" t="s">
        <v>1229</v>
      </c>
      <c r="F520" s="204" t="s">
        <v>1249</v>
      </c>
      <c r="G520" s="206">
        <v>4470000</v>
      </c>
      <c r="H520" s="203">
        <v>4.53</v>
      </c>
      <c r="I520" s="203" t="s">
        <v>257</v>
      </c>
      <c r="J520" s="203" t="s">
        <v>300</v>
      </c>
      <c r="K520" s="203" t="s">
        <v>264</v>
      </c>
      <c r="L520" s="203" t="s">
        <v>265</v>
      </c>
    </row>
    <row r="521" spans="1:12">
      <c r="A521" s="203">
        <v>520</v>
      </c>
      <c r="B521" s="204" t="s">
        <v>313</v>
      </c>
      <c r="C521" s="204" t="s">
        <v>817</v>
      </c>
      <c r="D521" s="205">
        <v>43201</v>
      </c>
      <c r="E521" s="203" t="s">
        <v>1228</v>
      </c>
      <c r="F521" s="204" t="s">
        <v>1250</v>
      </c>
      <c r="G521" s="206">
        <v>1760000</v>
      </c>
      <c r="H521" s="203">
        <v>5.74</v>
      </c>
      <c r="I521" s="203" t="s">
        <v>262</v>
      </c>
      <c r="J521" s="203" t="s">
        <v>302</v>
      </c>
      <c r="K521" s="203" t="s">
        <v>264</v>
      </c>
      <c r="L521" s="203" t="s">
        <v>285</v>
      </c>
    </row>
    <row r="522" spans="1:12">
      <c r="A522" s="203">
        <v>521</v>
      </c>
      <c r="B522" s="204" t="s">
        <v>286</v>
      </c>
      <c r="C522" s="204" t="s">
        <v>818</v>
      </c>
      <c r="D522" s="205">
        <v>43687</v>
      </c>
      <c r="E522" s="203" t="s">
        <v>1228</v>
      </c>
      <c r="F522" s="204" t="s">
        <v>1250</v>
      </c>
      <c r="G522" s="206">
        <v>4400000</v>
      </c>
      <c r="H522" s="203">
        <v>6.87</v>
      </c>
      <c r="I522" s="203" t="s">
        <v>27</v>
      </c>
      <c r="J522" s="203" t="s">
        <v>278</v>
      </c>
      <c r="K522" s="203" t="s">
        <v>264</v>
      </c>
      <c r="L522" s="203" t="s">
        <v>265</v>
      </c>
    </row>
    <row r="523" spans="1:12">
      <c r="A523" s="203">
        <v>522</v>
      </c>
      <c r="B523" s="204" t="s">
        <v>289</v>
      </c>
      <c r="C523" s="204" t="s">
        <v>819</v>
      </c>
      <c r="D523" s="205">
        <v>43333</v>
      </c>
      <c r="E523" s="203" t="s">
        <v>1228</v>
      </c>
      <c r="F523" s="204" t="s">
        <v>1251</v>
      </c>
      <c r="G523" s="206">
        <v>2360000</v>
      </c>
      <c r="H523" s="203">
        <v>10.08</v>
      </c>
      <c r="I523" s="203" t="s">
        <v>257</v>
      </c>
      <c r="J523" s="203" t="s">
        <v>280</v>
      </c>
      <c r="K523" s="203" t="s">
        <v>281</v>
      </c>
      <c r="L523" s="203" t="s">
        <v>281</v>
      </c>
    </row>
    <row r="524" spans="1:12">
      <c r="A524" s="203">
        <v>523</v>
      </c>
      <c r="B524" s="204" t="s">
        <v>273</v>
      </c>
      <c r="C524" s="204" t="s">
        <v>820</v>
      </c>
      <c r="D524" s="205">
        <v>44091</v>
      </c>
      <c r="E524" s="203" t="s">
        <v>1229</v>
      </c>
      <c r="F524" s="204" t="s">
        <v>1251</v>
      </c>
      <c r="G524" s="206">
        <v>2440000</v>
      </c>
      <c r="H524" s="203">
        <v>5.84</v>
      </c>
      <c r="I524" s="203" t="s">
        <v>27</v>
      </c>
      <c r="J524" s="203" t="s">
        <v>258</v>
      </c>
      <c r="K524" s="203" t="s">
        <v>259</v>
      </c>
      <c r="L524" s="203" t="s">
        <v>260</v>
      </c>
    </row>
    <row r="525" spans="1:12">
      <c r="A525" s="203">
        <v>524</v>
      </c>
      <c r="B525" s="204" t="s">
        <v>313</v>
      </c>
      <c r="C525" s="204" t="s">
        <v>821</v>
      </c>
      <c r="D525" s="205">
        <v>43293</v>
      </c>
      <c r="E525" s="203" t="s">
        <v>1229</v>
      </c>
      <c r="F525" s="204" t="s">
        <v>1250</v>
      </c>
      <c r="G525" s="206">
        <v>2270000</v>
      </c>
      <c r="H525" s="203">
        <v>8.35</v>
      </c>
      <c r="I525" s="203" t="s">
        <v>262</v>
      </c>
      <c r="J525" s="203" t="s">
        <v>306</v>
      </c>
      <c r="K525" s="203" t="s">
        <v>259</v>
      </c>
      <c r="L525" s="203" t="s">
        <v>269</v>
      </c>
    </row>
    <row r="526" spans="1:12">
      <c r="A526" s="203">
        <v>525</v>
      </c>
      <c r="B526" s="204" t="s">
        <v>266</v>
      </c>
      <c r="C526" s="204" t="s">
        <v>822</v>
      </c>
      <c r="D526" s="205">
        <v>43734</v>
      </c>
      <c r="E526" s="203" t="s">
        <v>1229</v>
      </c>
      <c r="F526" s="204" t="s">
        <v>1250</v>
      </c>
      <c r="G526" s="206">
        <v>2260000</v>
      </c>
      <c r="H526" s="203">
        <v>5.07</v>
      </c>
      <c r="I526" s="203" t="s">
        <v>262</v>
      </c>
      <c r="J526" s="203" t="s">
        <v>321</v>
      </c>
      <c r="K526" s="203" t="s">
        <v>281</v>
      </c>
      <c r="L526" s="203" t="s">
        <v>281</v>
      </c>
    </row>
    <row r="527" spans="1:12">
      <c r="A527" s="203">
        <v>526</v>
      </c>
      <c r="B527" s="204" t="s">
        <v>249</v>
      </c>
      <c r="C527" s="204" t="s">
        <v>823</v>
      </c>
      <c r="D527" s="205">
        <v>44089</v>
      </c>
      <c r="E527" s="203" t="s">
        <v>1228</v>
      </c>
      <c r="F527" s="204" t="s">
        <v>1249</v>
      </c>
      <c r="G527" s="206">
        <v>1810000</v>
      </c>
      <c r="H527" s="203">
        <v>8.66</v>
      </c>
      <c r="I527" s="203" t="s">
        <v>27</v>
      </c>
      <c r="J527" s="203" t="s">
        <v>271</v>
      </c>
      <c r="K527" s="203" t="s">
        <v>264</v>
      </c>
      <c r="L527" s="203" t="s">
        <v>272</v>
      </c>
    </row>
    <row r="528" spans="1:12">
      <c r="A528" s="203">
        <v>527</v>
      </c>
      <c r="B528" s="204" t="s">
        <v>286</v>
      </c>
      <c r="C528" s="204" t="s">
        <v>824</v>
      </c>
      <c r="D528" s="205">
        <v>43580</v>
      </c>
      <c r="E528" s="203" t="s">
        <v>1228</v>
      </c>
      <c r="F528" s="204" t="s">
        <v>1250</v>
      </c>
      <c r="G528" s="206">
        <v>1430000</v>
      </c>
      <c r="H528" s="203">
        <v>8.14</v>
      </c>
      <c r="I528" s="203" t="s">
        <v>262</v>
      </c>
      <c r="J528" s="203" t="s">
        <v>291</v>
      </c>
      <c r="K528" s="203" t="s">
        <v>259</v>
      </c>
      <c r="L528" s="203" t="s">
        <v>260</v>
      </c>
    </row>
    <row r="529" spans="1:12">
      <c r="A529" s="203">
        <v>528</v>
      </c>
      <c r="B529" s="204" t="s">
        <v>313</v>
      </c>
      <c r="C529" s="204" t="s">
        <v>825</v>
      </c>
      <c r="D529" s="205">
        <v>44071</v>
      </c>
      <c r="E529" s="203" t="s">
        <v>1228</v>
      </c>
      <c r="F529" s="204" t="s">
        <v>1250</v>
      </c>
      <c r="G529" s="206">
        <v>4760000</v>
      </c>
      <c r="H529" s="203">
        <v>6.71</v>
      </c>
      <c r="I529" s="203" t="s">
        <v>27</v>
      </c>
      <c r="J529" s="203" t="s">
        <v>321</v>
      </c>
      <c r="K529" s="203" t="s">
        <v>281</v>
      </c>
      <c r="L529" s="203" t="s">
        <v>281</v>
      </c>
    </row>
    <row r="530" spans="1:12">
      <c r="A530" s="203">
        <v>529</v>
      </c>
      <c r="B530" s="204" t="s">
        <v>273</v>
      </c>
      <c r="C530" s="204" t="s">
        <v>826</v>
      </c>
      <c r="D530" s="205">
        <v>43373</v>
      </c>
      <c r="E530" s="203" t="s">
        <v>1229</v>
      </c>
      <c r="F530" s="204" t="s">
        <v>1249</v>
      </c>
      <c r="G530" s="206">
        <v>4900000</v>
      </c>
      <c r="H530" s="203">
        <v>7.82</v>
      </c>
      <c r="I530" s="203" t="s">
        <v>262</v>
      </c>
      <c r="J530" s="203" t="s">
        <v>306</v>
      </c>
      <c r="K530" s="203" t="s">
        <v>259</v>
      </c>
      <c r="L530" s="203" t="s">
        <v>269</v>
      </c>
    </row>
    <row r="531" spans="1:12">
      <c r="A531" s="203">
        <v>530</v>
      </c>
      <c r="B531" s="204" t="s">
        <v>266</v>
      </c>
      <c r="C531" s="204" t="s">
        <v>827</v>
      </c>
      <c r="D531" s="205">
        <v>43361</v>
      </c>
      <c r="E531" s="203" t="s">
        <v>1229</v>
      </c>
      <c r="F531" s="204" t="s">
        <v>1250</v>
      </c>
      <c r="G531" s="206">
        <v>3670000</v>
      </c>
      <c r="H531" s="203">
        <v>8.56</v>
      </c>
      <c r="I531" s="203" t="s">
        <v>257</v>
      </c>
      <c r="J531" s="203" t="s">
        <v>297</v>
      </c>
      <c r="K531" s="203" t="s">
        <v>264</v>
      </c>
      <c r="L531" s="203" t="s">
        <v>272</v>
      </c>
    </row>
    <row r="532" spans="1:12">
      <c r="A532" s="203">
        <v>531</v>
      </c>
      <c r="B532" s="204" t="s">
        <v>313</v>
      </c>
      <c r="C532" s="204" t="s">
        <v>828</v>
      </c>
      <c r="D532" s="205">
        <v>43811</v>
      </c>
      <c r="E532" s="203" t="s">
        <v>1228</v>
      </c>
      <c r="F532" s="204" t="s">
        <v>1250</v>
      </c>
      <c r="G532" s="206">
        <v>1750000</v>
      </c>
      <c r="H532" s="203">
        <v>6.33</v>
      </c>
      <c r="I532" s="203" t="s">
        <v>27</v>
      </c>
      <c r="J532" s="203" t="s">
        <v>278</v>
      </c>
      <c r="K532" s="203" t="s">
        <v>264</v>
      </c>
      <c r="L532" s="203" t="s">
        <v>265</v>
      </c>
    </row>
    <row r="533" spans="1:12">
      <c r="A533" s="203">
        <v>532</v>
      </c>
      <c r="B533" s="204" t="s">
        <v>298</v>
      </c>
      <c r="C533" s="204" t="s">
        <v>829</v>
      </c>
      <c r="D533" s="205">
        <v>43730</v>
      </c>
      <c r="E533" s="203" t="s">
        <v>1229</v>
      </c>
      <c r="F533" s="204" t="s">
        <v>1251</v>
      </c>
      <c r="G533" s="206">
        <v>3920000</v>
      </c>
      <c r="H533" s="203">
        <v>10.23</v>
      </c>
      <c r="I533" s="203" t="s">
        <v>27</v>
      </c>
      <c r="J533" s="203" t="s">
        <v>291</v>
      </c>
      <c r="K533" s="203" t="s">
        <v>259</v>
      </c>
      <c r="L533" s="203" t="s">
        <v>260</v>
      </c>
    </row>
    <row r="534" spans="1:12">
      <c r="A534" s="203">
        <v>533</v>
      </c>
      <c r="B534" s="204" t="s">
        <v>313</v>
      </c>
      <c r="C534" s="204" t="s">
        <v>830</v>
      </c>
      <c r="D534" s="205">
        <v>43909</v>
      </c>
      <c r="E534" s="203" t="s">
        <v>1229</v>
      </c>
      <c r="F534" s="204" t="s">
        <v>1260</v>
      </c>
      <c r="G534" s="206">
        <v>4070000</v>
      </c>
      <c r="H534" s="203">
        <v>10.49</v>
      </c>
      <c r="I534" s="203" t="s">
        <v>27</v>
      </c>
      <c r="J534" s="203" t="s">
        <v>284</v>
      </c>
      <c r="K534" s="203" t="s">
        <v>264</v>
      </c>
      <c r="L534" s="203" t="s">
        <v>285</v>
      </c>
    </row>
    <row r="535" spans="1:12">
      <c r="A535" s="203">
        <v>534</v>
      </c>
      <c r="B535" s="204" t="s">
        <v>303</v>
      </c>
      <c r="C535" s="204" t="s">
        <v>831</v>
      </c>
      <c r="D535" s="205">
        <v>43952</v>
      </c>
      <c r="E535" s="203" t="s">
        <v>1228</v>
      </c>
      <c r="F535" s="204" t="s">
        <v>1250</v>
      </c>
      <c r="G535" s="206">
        <v>4080000</v>
      </c>
      <c r="H535" s="203">
        <v>5.53</v>
      </c>
      <c r="I535" s="203" t="s">
        <v>262</v>
      </c>
      <c r="J535" s="203" t="s">
        <v>310</v>
      </c>
      <c r="K535" s="203" t="s">
        <v>264</v>
      </c>
      <c r="L535" s="203" t="s">
        <v>272</v>
      </c>
    </row>
    <row r="536" spans="1:12">
      <c r="A536" s="203">
        <v>535</v>
      </c>
      <c r="B536" s="204" t="s">
        <v>308</v>
      </c>
      <c r="C536" s="204" t="s">
        <v>832</v>
      </c>
      <c r="D536" s="205">
        <v>44105</v>
      </c>
      <c r="E536" s="203" t="s">
        <v>1229</v>
      </c>
      <c r="F536" s="204" t="s">
        <v>1253</v>
      </c>
      <c r="G536" s="206">
        <v>2010000</v>
      </c>
      <c r="H536" s="203">
        <v>9.4499999999999993</v>
      </c>
      <c r="I536" s="203" t="s">
        <v>262</v>
      </c>
      <c r="J536" s="203" t="s">
        <v>258</v>
      </c>
      <c r="K536" s="203" t="s">
        <v>259</v>
      </c>
      <c r="L536" s="203" t="s">
        <v>260</v>
      </c>
    </row>
    <row r="537" spans="1:12">
      <c r="A537" s="203">
        <v>536</v>
      </c>
      <c r="B537" s="204" t="s">
        <v>282</v>
      </c>
      <c r="C537" s="204" t="s">
        <v>409</v>
      </c>
      <c r="D537" s="205">
        <v>43739</v>
      </c>
      <c r="E537" s="203" t="s">
        <v>1228</v>
      </c>
      <c r="F537" s="204" t="s">
        <v>1252</v>
      </c>
      <c r="G537" s="206">
        <v>4890000</v>
      </c>
      <c r="H537" s="203">
        <v>8.31</v>
      </c>
      <c r="I537" s="203" t="s">
        <v>257</v>
      </c>
      <c r="J537" s="203" t="s">
        <v>328</v>
      </c>
      <c r="K537" s="203" t="s">
        <v>259</v>
      </c>
      <c r="L537" s="203" t="s">
        <v>269</v>
      </c>
    </row>
    <row r="538" spans="1:12">
      <c r="A538" s="203">
        <v>537</v>
      </c>
      <c r="B538" s="204" t="s">
        <v>313</v>
      </c>
      <c r="C538" s="204" t="s">
        <v>833</v>
      </c>
      <c r="D538" s="205">
        <v>43333</v>
      </c>
      <c r="E538" s="203" t="s">
        <v>1228</v>
      </c>
      <c r="F538" s="204" t="s">
        <v>1251</v>
      </c>
      <c r="G538" s="206">
        <v>3270000</v>
      </c>
      <c r="H538" s="203">
        <v>6.71</v>
      </c>
      <c r="I538" s="203" t="s">
        <v>257</v>
      </c>
      <c r="J538" s="203" t="s">
        <v>271</v>
      </c>
      <c r="K538" s="203" t="s">
        <v>264</v>
      </c>
      <c r="L538" s="203" t="s">
        <v>272</v>
      </c>
    </row>
    <row r="539" spans="1:12">
      <c r="A539" s="203">
        <v>538</v>
      </c>
      <c r="B539" s="204" t="s">
        <v>255</v>
      </c>
      <c r="C539" s="204" t="s">
        <v>834</v>
      </c>
      <c r="D539" s="205">
        <v>43135</v>
      </c>
      <c r="E539" s="203" t="s">
        <v>1229</v>
      </c>
      <c r="F539" s="204" t="s">
        <v>1252</v>
      </c>
      <c r="G539" s="206">
        <v>2860000</v>
      </c>
      <c r="H539" s="203">
        <v>5.97</v>
      </c>
      <c r="I539" s="203" t="s">
        <v>27</v>
      </c>
      <c r="J539" s="203" t="s">
        <v>278</v>
      </c>
      <c r="K539" s="203" t="s">
        <v>264</v>
      </c>
      <c r="L539" s="203" t="s">
        <v>265</v>
      </c>
    </row>
    <row r="540" spans="1:12">
      <c r="A540" s="203">
        <v>539</v>
      </c>
      <c r="B540" s="204" t="s">
        <v>289</v>
      </c>
      <c r="C540" s="204" t="s">
        <v>835</v>
      </c>
      <c r="D540" s="205">
        <v>43515</v>
      </c>
      <c r="E540" s="203" t="s">
        <v>1228</v>
      </c>
      <c r="F540" s="204" t="s">
        <v>1250</v>
      </c>
      <c r="G540" s="206">
        <v>4050000</v>
      </c>
      <c r="H540" s="203">
        <v>8.5500000000000007</v>
      </c>
      <c r="I540" s="203" t="s">
        <v>262</v>
      </c>
      <c r="J540" s="203" t="s">
        <v>280</v>
      </c>
      <c r="K540" s="203" t="s">
        <v>281</v>
      </c>
      <c r="L540" s="203" t="s">
        <v>281</v>
      </c>
    </row>
    <row r="541" spans="1:12">
      <c r="A541" s="203">
        <v>540</v>
      </c>
      <c r="B541" s="204" t="s">
        <v>266</v>
      </c>
      <c r="C541" s="204" t="s">
        <v>836</v>
      </c>
      <c r="D541" s="205">
        <v>44049</v>
      </c>
      <c r="E541" s="203" t="s">
        <v>1229</v>
      </c>
      <c r="F541" s="204" t="s">
        <v>1249</v>
      </c>
      <c r="G541" s="206">
        <v>3120000</v>
      </c>
      <c r="H541" s="203">
        <v>10.119999999999999</v>
      </c>
      <c r="I541" s="203" t="s">
        <v>27</v>
      </c>
      <c r="J541" s="203" t="s">
        <v>302</v>
      </c>
      <c r="K541" s="203" t="s">
        <v>264</v>
      </c>
      <c r="L541" s="203" t="s">
        <v>285</v>
      </c>
    </row>
    <row r="542" spans="1:12">
      <c r="A542" s="203">
        <v>541</v>
      </c>
      <c r="B542" s="204" t="s">
        <v>266</v>
      </c>
      <c r="C542" s="204" t="s">
        <v>837</v>
      </c>
      <c r="D542" s="205">
        <v>43455</v>
      </c>
      <c r="E542" s="203" t="s">
        <v>1229</v>
      </c>
      <c r="F542" s="204" t="s">
        <v>1251</v>
      </c>
      <c r="G542" s="206">
        <v>3970000</v>
      </c>
      <c r="H542" s="203">
        <v>7.52</v>
      </c>
      <c r="I542" s="203" t="s">
        <v>262</v>
      </c>
      <c r="J542" s="203" t="s">
        <v>300</v>
      </c>
      <c r="K542" s="203" t="s">
        <v>264</v>
      </c>
      <c r="L542" s="203" t="s">
        <v>265</v>
      </c>
    </row>
    <row r="543" spans="1:12">
      <c r="A543" s="203">
        <v>542</v>
      </c>
      <c r="B543" s="204" t="s">
        <v>266</v>
      </c>
      <c r="C543" s="204" t="s">
        <v>838</v>
      </c>
      <c r="D543" s="205">
        <v>43249</v>
      </c>
      <c r="E543" s="203" t="s">
        <v>1228</v>
      </c>
      <c r="F543" s="204" t="s">
        <v>1251</v>
      </c>
      <c r="G543" s="206">
        <v>4620000</v>
      </c>
      <c r="H543" s="203">
        <v>6.96</v>
      </c>
      <c r="I543" s="203" t="s">
        <v>257</v>
      </c>
      <c r="J543" s="203" t="s">
        <v>328</v>
      </c>
      <c r="K543" s="203" t="s">
        <v>259</v>
      </c>
      <c r="L543" s="203" t="s">
        <v>269</v>
      </c>
    </row>
    <row r="544" spans="1:12">
      <c r="A544" s="203">
        <v>543</v>
      </c>
      <c r="B544" s="204" t="s">
        <v>282</v>
      </c>
      <c r="C544" s="204" t="s">
        <v>839</v>
      </c>
      <c r="D544" s="205">
        <v>43333</v>
      </c>
      <c r="E544" s="203" t="s">
        <v>1228</v>
      </c>
      <c r="F544" s="204" t="s">
        <v>1251</v>
      </c>
      <c r="G544" s="206">
        <v>3800000</v>
      </c>
      <c r="H544" s="203">
        <v>5.46</v>
      </c>
      <c r="I544" s="203" t="s">
        <v>27</v>
      </c>
      <c r="J544" s="203" t="s">
        <v>291</v>
      </c>
      <c r="K544" s="203" t="s">
        <v>259</v>
      </c>
      <c r="L544" s="203" t="s">
        <v>260</v>
      </c>
    </row>
    <row r="545" spans="1:12">
      <c r="A545" s="203">
        <v>544</v>
      </c>
      <c r="B545" s="204" t="s">
        <v>273</v>
      </c>
      <c r="C545" s="204" t="s">
        <v>840</v>
      </c>
      <c r="D545" s="205">
        <v>44051</v>
      </c>
      <c r="E545" s="203" t="s">
        <v>1228</v>
      </c>
      <c r="F545" s="204" t="s">
        <v>1249</v>
      </c>
      <c r="G545" s="206">
        <v>3070000</v>
      </c>
      <c r="H545" s="203">
        <v>9.7799999999999994</v>
      </c>
      <c r="I545" s="203" t="s">
        <v>257</v>
      </c>
      <c r="J545" s="203" t="s">
        <v>268</v>
      </c>
      <c r="K545" s="203" t="s">
        <v>259</v>
      </c>
      <c r="L545" s="203" t="s">
        <v>269</v>
      </c>
    </row>
    <row r="546" spans="1:12">
      <c r="A546" s="203">
        <v>545</v>
      </c>
      <c r="B546" s="204" t="s">
        <v>295</v>
      </c>
      <c r="C546" s="204" t="s">
        <v>841</v>
      </c>
      <c r="D546" s="205">
        <v>43754</v>
      </c>
      <c r="E546" s="203" t="s">
        <v>1228</v>
      </c>
      <c r="F546" s="204" t="s">
        <v>1250</v>
      </c>
      <c r="G546" s="206">
        <v>1560000</v>
      </c>
      <c r="H546" s="203">
        <v>10.99</v>
      </c>
      <c r="I546" s="203" t="s">
        <v>262</v>
      </c>
      <c r="J546" s="203" t="s">
        <v>271</v>
      </c>
      <c r="K546" s="203" t="s">
        <v>264</v>
      </c>
      <c r="L546" s="203" t="s">
        <v>272</v>
      </c>
    </row>
    <row r="547" spans="1:12">
      <c r="A547" s="203">
        <v>546</v>
      </c>
      <c r="B547" s="204" t="s">
        <v>289</v>
      </c>
      <c r="C547" s="204" t="s">
        <v>842</v>
      </c>
      <c r="D547" s="205">
        <v>43134</v>
      </c>
      <c r="E547" s="203" t="s">
        <v>1228</v>
      </c>
      <c r="F547" s="204" t="s">
        <v>1251</v>
      </c>
      <c r="G547" s="206">
        <v>3540000</v>
      </c>
      <c r="H547" s="203">
        <v>6.3</v>
      </c>
      <c r="I547" s="203" t="s">
        <v>27</v>
      </c>
      <c r="J547" s="203" t="s">
        <v>331</v>
      </c>
      <c r="K547" s="203" t="s">
        <v>259</v>
      </c>
      <c r="L547" s="203" t="s">
        <v>276</v>
      </c>
    </row>
    <row r="548" spans="1:12">
      <c r="A548" s="203">
        <v>547</v>
      </c>
      <c r="B548" s="204" t="s">
        <v>308</v>
      </c>
      <c r="C548" s="204" t="s">
        <v>843</v>
      </c>
      <c r="D548" s="205">
        <v>43267</v>
      </c>
      <c r="E548" s="203" t="s">
        <v>1228</v>
      </c>
      <c r="F548" s="204" t="s">
        <v>1260</v>
      </c>
      <c r="G548" s="206">
        <v>2140000</v>
      </c>
      <c r="H548" s="203">
        <v>6.28</v>
      </c>
      <c r="I548" s="203" t="s">
        <v>27</v>
      </c>
      <c r="J548" s="203" t="s">
        <v>280</v>
      </c>
      <c r="K548" s="203" t="s">
        <v>281</v>
      </c>
      <c r="L548" s="203" t="s">
        <v>281</v>
      </c>
    </row>
    <row r="549" spans="1:12">
      <c r="A549" s="203">
        <v>548</v>
      </c>
      <c r="B549" s="204" t="s">
        <v>255</v>
      </c>
      <c r="C549" s="204" t="s">
        <v>844</v>
      </c>
      <c r="D549" s="205">
        <v>43197</v>
      </c>
      <c r="E549" s="203" t="s">
        <v>1229</v>
      </c>
      <c r="F549" s="204" t="s">
        <v>1250</v>
      </c>
      <c r="G549" s="206">
        <v>3800000</v>
      </c>
      <c r="H549" s="203">
        <v>6.5</v>
      </c>
      <c r="I549" s="203" t="s">
        <v>257</v>
      </c>
      <c r="J549" s="203" t="s">
        <v>291</v>
      </c>
      <c r="K549" s="203" t="s">
        <v>259</v>
      </c>
      <c r="L549" s="203" t="s">
        <v>260</v>
      </c>
    </row>
    <row r="550" spans="1:12">
      <c r="A550" s="203">
        <v>549</v>
      </c>
      <c r="B550" s="204" t="s">
        <v>249</v>
      </c>
      <c r="C550" s="204" t="s">
        <v>845</v>
      </c>
      <c r="D550" s="205">
        <v>44073</v>
      </c>
      <c r="E550" s="203" t="s">
        <v>1229</v>
      </c>
      <c r="F550" s="204" t="s">
        <v>1252</v>
      </c>
      <c r="G550" s="206">
        <v>1760000</v>
      </c>
      <c r="H550" s="203">
        <v>5.37</v>
      </c>
      <c r="I550" s="203" t="s">
        <v>257</v>
      </c>
      <c r="J550" s="203" t="s">
        <v>288</v>
      </c>
      <c r="K550" s="203" t="s">
        <v>259</v>
      </c>
      <c r="L550" s="203" t="s">
        <v>276</v>
      </c>
    </row>
    <row r="551" spans="1:12">
      <c r="A551" s="203">
        <v>550</v>
      </c>
      <c r="B551" s="204" t="s">
        <v>295</v>
      </c>
      <c r="C551" s="204" t="s">
        <v>846</v>
      </c>
      <c r="D551" s="205">
        <v>43525</v>
      </c>
      <c r="E551" s="203" t="s">
        <v>1228</v>
      </c>
      <c r="F551" s="204" t="s">
        <v>1252</v>
      </c>
      <c r="G551" s="206">
        <v>4030000</v>
      </c>
      <c r="H551" s="203">
        <v>7.71</v>
      </c>
      <c r="I551" s="203" t="s">
        <v>257</v>
      </c>
      <c r="J551" s="203" t="s">
        <v>302</v>
      </c>
      <c r="K551" s="203" t="s">
        <v>264</v>
      </c>
      <c r="L551" s="203" t="s">
        <v>285</v>
      </c>
    </row>
    <row r="552" spans="1:12">
      <c r="A552" s="203">
        <v>551</v>
      </c>
      <c r="B552" s="204" t="s">
        <v>273</v>
      </c>
      <c r="C552" s="204" t="s">
        <v>847</v>
      </c>
      <c r="D552" s="205">
        <v>43961</v>
      </c>
      <c r="E552" s="203" t="s">
        <v>1228</v>
      </c>
      <c r="F552" s="204" t="s">
        <v>1249</v>
      </c>
      <c r="G552" s="206">
        <v>3690000</v>
      </c>
      <c r="H552" s="203">
        <v>4.83</v>
      </c>
      <c r="I552" s="203" t="s">
        <v>262</v>
      </c>
      <c r="J552" s="203" t="s">
        <v>331</v>
      </c>
      <c r="K552" s="203" t="s">
        <v>259</v>
      </c>
      <c r="L552" s="203" t="s">
        <v>276</v>
      </c>
    </row>
    <row r="553" spans="1:12">
      <c r="A553" s="203">
        <v>552</v>
      </c>
      <c r="B553" s="204" t="s">
        <v>266</v>
      </c>
      <c r="C553" s="204" t="s">
        <v>848</v>
      </c>
      <c r="D553" s="205">
        <v>43201</v>
      </c>
      <c r="E553" s="203" t="s">
        <v>1228</v>
      </c>
      <c r="F553" s="204" t="s">
        <v>1251</v>
      </c>
      <c r="G553" s="206">
        <v>4350000</v>
      </c>
      <c r="H553" s="203">
        <v>4.04</v>
      </c>
      <c r="I553" s="203" t="s">
        <v>262</v>
      </c>
      <c r="J553" s="203" t="s">
        <v>297</v>
      </c>
      <c r="K553" s="203" t="s">
        <v>264</v>
      </c>
      <c r="L553" s="203" t="s">
        <v>272</v>
      </c>
    </row>
    <row r="554" spans="1:12">
      <c r="A554" s="203">
        <v>553</v>
      </c>
      <c r="B554" s="204" t="s">
        <v>273</v>
      </c>
      <c r="C554" s="204" t="s">
        <v>849</v>
      </c>
      <c r="D554" s="205">
        <v>43416</v>
      </c>
      <c r="E554" s="203" t="s">
        <v>1228</v>
      </c>
      <c r="F554" s="204" t="s">
        <v>1250</v>
      </c>
      <c r="G554" s="206">
        <v>2480000</v>
      </c>
      <c r="H554" s="203">
        <v>10.37</v>
      </c>
      <c r="I554" s="203" t="s">
        <v>27</v>
      </c>
      <c r="J554" s="203" t="s">
        <v>271</v>
      </c>
      <c r="K554" s="203" t="s">
        <v>264</v>
      </c>
      <c r="L554" s="203" t="s">
        <v>272</v>
      </c>
    </row>
    <row r="555" spans="1:12">
      <c r="A555" s="203">
        <v>554</v>
      </c>
      <c r="B555" s="204" t="s">
        <v>313</v>
      </c>
      <c r="C555" s="204" t="s">
        <v>850</v>
      </c>
      <c r="D555" s="205">
        <v>43111</v>
      </c>
      <c r="E555" s="203" t="s">
        <v>1228</v>
      </c>
      <c r="F555" s="204" t="s">
        <v>1250</v>
      </c>
      <c r="G555" s="206">
        <v>1820000</v>
      </c>
      <c r="H555" s="203">
        <v>5</v>
      </c>
      <c r="I555" s="203" t="s">
        <v>262</v>
      </c>
      <c r="J555" s="203" t="s">
        <v>331</v>
      </c>
      <c r="K555" s="203" t="s">
        <v>259</v>
      </c>
      <c r="L555" s="203" t="s">
        <v>276</v>
      </c>
    </row>
    <row r="556" spans="1:12">
      <c r="A556" s="203">
        <v>555</v>
      </c>
      <c r="B556" s="204" t="s">
        <v>289</v>
      </c>
      <c r="C556" s="204" t="s">
        <v>851</v>
      </c>
      <c r="D556" s="205">
        <v>43528</v>
      </c>
      <c r="E556" s="203" t="s">
        <v>1228</v>
      </c>
      <c r="F556" s="204" t="s">
        <v>1249</v>
      </c>
      <c r="G556" s="206">
        <v>4100000</v>
      </c>
      <c r="H556" s="203">
        <v>10.32</v>
      </c>
      <c r="I556" s="203" t="s">
        <v>262</v>
      </c>
      <c r="J556" s="203" t="s">
        <v>297</v>
      </c>
      <c r="K556" s="203" t="s">
        <v>264</v>
      </c>
      <c r="L556" s="203" t="s">
        <v>272</v>
      </c>
    </row>
    <row r="557" spans="1:12">
      <c r="A557" s="203">
        <v>556</v>
      </c>
      <c r="B557" s="204" t="s">
        <v>286</v>
      </c>
      <c r="C557" s="204" t="s">
        <v>852</v>
      </c>
      <c r="D557" s="205">
        <v>44117</v>
      </c>
      <c r="E557" s="203" t="s">
        <v>1229</v>
      </c>
      <c r="F557" s="204" t="s">
        <v>1250</v>
      </c>
      <c r="G557" s="206">
        <v>3750000</v>
      </c>
      <c r="H557" s="203">
        <v>8.83</v>
      </c>
      <c r="I557" s="203" t="s">
        <v>262</v>
      </c>
      <c r="J557" s="203" t="s">
        <v>321</v>
      </c>
      <c r="K557" s="203" t="s">
        <v>281</v>
      </c>
      <c r="L557" s="203" t="s">
        <v>281</v>
      </c>
    </row>
    <row r="558" spans="1:12">
      <c r="A558" s="203">
        <v>557</v>
      </c>
      <c r="B558" s="204" t="s">
        <v>295</v>
      </c>
      <c r="C558" s="204" t="s">
        <v>853</v>
      </c>
      <c r="D558" s="205">
        <v>43295</v>
      </c>
      <c r="E558" s="203" t="s">
        <v>1228</v>
      </c>
      <c r="F558" s="204" t="s">
        <v>1249</v>
      </c>
      <c r="G558" s="206">
        <v>3830000</v>
      </c>
      <c r="H558" s="203">
        <v>9.6300000000000008</v>
      </c>
      <c r="I558" s="203" t="s">
        <v>27</v>
      </c>
      <c r="J558" s="203" t="s">
        <v>280</v>
      </c>
      <c r="K558" s="203" t="s">
        <v>281</v>
      </c>
      <c r="L558" s="203" t="s">
        <v>281</v>
      </c>
    </row>
    <row r="559" spans="1:12">
      <c r="A559" s="203">
        <v>558</v>
      </c>
      <c r="B559" s="204" t="s">
        <v>289</v>
      </c>
      <c r="C559" s="204" t="s">
        <v>854</v>
      </c>
      <c r="D559" s="205">
        <v>43747</v>
      </c>
      <c r="E559" s="203" t="s">
        <v>1228</v>
      </c>
      <c r="F559" s="204" t="s">
        <v>1251</v>
      </c>
      <c r="G559" s="206">
        <v>4220000</v>
      </c>
      <c r="H559" s="203">
        <v>8.7100000000000009</v>
      </c>
      <c r="I559" s="203" t="s">
        <v>27</v>
      </c>
      <c r="J559" s="203" t="s">
        <v>297</v>
      </c>
      <c r="K559" s="203" t="s">
        <v>264</v>
      </c>
      <c r="L559" s="203" t="s">
        <v>272</v>
      </c>
    </row>
    <row r="560" spans="1:12">
      <c r="A560" s="203">
        <v>559</v>
      </c>
      <c r="B560" s="204" t="s">
        <v>266</v>
      </c>
      <c r="C560" s="204" t="s">
        <v>855</v>
      </c>
      <c r="D560" s="205">
        <v>44041</v>
      </c>
      <c r="E560" s="203" t="s">
        <v>1228</v>
      </c>
      <c r="F560" s="204" t="s">
        <v>1260</v>
      </c>
      <c r="G560" s="206">
        <v>3770000</v>
      </c>
      <c r="H560" s="203">
        <v>6.37</v>
      </c>
      <c r="I560" s="203" t="s">
        <v>262</v>
      </c>
      <c r="J560" s="203" t="s">
        <v>263</v>
      </c>
      <c r="K560" s="203" t="s">
        <v>264</v>
      </c>
      <c r="L560" s="203" t="s">
        <v>265</v>
      </c>
    </row>
    <row r="561" spans="1:12">
      <c r="A561" s="203">
        <v>560</v>
      </c>
      <c r="B561" s="204" t="s">
        <v>298</v>
      </c>
      <c r="C561" s="204" t="s">
        <v>856</v>
      </c>
      <c r="D561" s="205">
        <v>43774</v>
      </c>
      <c r="E561" s="203" t="s">
        <v>1228</v>
      </c>
      <c r="F561" s="204" t="s">
        <v>1250</v>
      </c>
      <c r="G561" s="206">
        <v>3050000</v>
      </c>
      <c r="H561" s="203">
        <v>4.47</v>
      </c>
      <c r="I561" s="203" t="s">
        <v>257</v>
      </c>
      <c r="J561" s="203" t="s">
        <v>288</v>
      </c>
      <c r="K561" s="203" t="s">
        <v>259</v>
      </c>
      <c r="L561" s="203" t="s">
        <v>276</v>
      </c>
    </row>
    <row r="562" spans="1:12">
      <c r="A562" s="203">
        <v>561</v>
      </c>
      <c r="B562" s="204" t="s">
        <v>303</v>
      </c>
      <c r="C562" s="204" t="s">
        <v>857</v>
      </c>
      <c r="D562" s="205">
        <v>43579</v>
      </c>
      <c r="E562" s="203" t="s">
        <v>1229</v>
      </c>
      <c r="F562" s="204" t="s">
        <v>1249</v>
      </c>
      <c r="G562" s="206">
        <v>2540000</v>
      </c>
      <c r="H562" s="203">
        <v>4.5999999999999996</v>
      </c>
      <c r="I562" s="203" t="s">
        <v>257</v>
      </c>
      <c r="J562" s="203" t="s">
        <v>275</v>
      </c>
      <c r="K562" s="203" t="s">
        <v>259</v>
      </c>
      <c r="L562" s="203" t="s">
        <v>276</v>
      </c>
    </row>
    <row r="563" spans="1:12">
      <c r="A563" s="203">
        <v>562</v>
      </c>
      <c r="B563" s="204" t="s">
        <v>266</v>
      </c>
      <c r="C563" s="204" t="s">
        <v>858</v>
      </c>
      <c r="D563" s="205">
        <v>43788</v>
      </c>
      <c r="E563" s="203" t="s">
        <v>1228</v>
      </c>
      <c r="F563" s="204" t="s">
        <v>1250</v>
      </c>
      <c r="G563" s="206">
        <v>2540000</v>
      </c>
      <c r="H563" s="203">
        <v>4.46</v>
      </c>
      <c r="I563" s="203" t="s">
        <v>257</v>
      </c>
      <c r="J563" s="203" t="s">
        <v>306</v>
      </c>
      <c r="K563" s="203" t="s">
        <v>259</v>
      </c>
      <c r="L563" s="203" t="s">
        <v>269</v>
      </c>
    </row>
    <row r="564" spans="1:12">
      <c r="A564" s="203">
        <v>563</v>
      </c>
      <c r="B564" s="204" t="s">
        <v>255</v>
      </c>
      <c r="C564" s="204" t="s">
        <v>859</v>
      </c>
      <c r="D564" s="205">
        <v>44017</v>
      </c>
      <c r="E564" s="203" t="s">
        <v>1228</v>
      </c>
      <c r="F564" s="204" t="s">
        <v>1250</v>
      </c>
      <c r="G564" s="206">
        <v>3580000</v>
      </c>
      <c r="H564" s="203">
        <v>7.18</v>
      </c>
      <c r="I564" s="203" t="s">
        <v>257</v>
      </c>
      <c r="J564" s="203" t="s">
        <v>310</v>
      </c>
      <c r="K564" s="203" t="s">
        <v>264</v>
      </c>
      <c r="L564" s="203" t="s">
        <v>272</v>
      </c>
    </row>
    <row r="565" spans="1:12">
      <c r="A565" s="203">
        <v>564</v>
      </c>
      <c r="B565" s="204" t="s">
        <v>298</v>
      </c>
      <c r="C565" s="204" t="s">
        <v>860</v>
      </c>
      <c r="D565" s="205">
        <v>43775</v>
      </c>
      <c r="E565" s="203" t="s">
        <v>1228</v>
      </c>
      <c r="F565" s="204" t="s">
        <v>1252</v>
      </c>
      <c r="G565" s="206">
        <v>2830000</v>
      </c>
      <c r="H565" s="203">
        <v>6.51</v>
      </c>
      <c r="I565" s="203" t="s">
        <v>257</v>
      </c>
      <c r="J565" s="203" t="s">
        <v>302</v>
      </c>
      <c r="K565" s="203" t="s">
        <v>264</v>
      </c>
      <c r="L565" s="203" t="s">
        <v>285</v>
      </c>
    </row>
    <row r="566" spans="1:12">
      <c r="A566" s="203">
        <v>565</v>
      </c>
      <c r="B566" s="204" t="s">
        <v>313</v>
      </c>
      <c r="C566" s="204" t="s">
        <v>861</v>
      </c>
      <c r="D566" s="205">
        <v>43817</v>
      </c>
      <c r="E566" s="203" t="s">
        <v>1228</v>
      </c>
      <c r="F566" s="204" t="s">
        <v>1250</v>
      </c>
      <c r="G566" s="206">
        <v>4750000</v>
      </c>
      <c r="H566" s="203">
        <v>4.0999999999999996</v>
      </c>
      <c r="I566" s="203" t="s">
        <v>27</v>
      </c>
      <c r="J566" s="203" t="s">
        <v>321</v>
      </c>
      <c r="K566" s="203" t="s">
        <v>281</v>
      </c>
      <c r="L566" s="203" t="s">
        <v>281</v>
      </c>
    </row>
    <row r="567" spans="1:12">
      <c r="A567" s="203">
        <v>566</v>
      </c>
      <c r="B567" s="204" t="s">
        <v>295</v>
      </c>
      <c r="C567" s="204" t="s">
        <v>862</v>
      </c>
      <c r="D567" s="205">
        <v>43852</v>
      </c>
      <c r="E567" s="203" t="s">
        <v>1229</v>
      </c>
      <c r="F567" s="204" t="s">
        <v>1251</v>
      </c>
      <c r="G567" s="206">
        <v>4000000</v>
      </c>
      <c r="H567" s="203">
        <v>8.3800000000000008</v>
      </c>
      <c r="I567" s="203" t="s">
        <v>262</v>
      </c>
      <c r="J567" s="203" t="s">
        <v>258</v>
      </c>
      <c r="K567" s="203" t="s">
        <v>259</v>
      </c>
      <c r="L567" s="203" t="s">
        <v>260</v>
      </c>
    </row>
    <row r="568" spans="1:12">
      <c r="A568" s="203">
        <v>567</v>
      </c>
      <c r="B568" s="204" t="s">
        <v>286</v>
      </c>
      <c r="C568" s="204" t="s">
        <v>863</v>
      </c>
      <c r="D568" s="205">
        <v>43618</v>
      </c>
      <c r="E568" s="203" t="s">
        <v>1228</v>
      </c>
      <c r="F568" s="204" t="s">
        <v>1249</v>
      </c>
      <c r="G568" s="206">
        <v>3540000</v>
      </c>
      <c r="H568" s="203">
        <v>7.41</v>
      </c>
      <c r="I568" s="203" t="s">
        <v>262</v>
      </c>
      <c r="J568" s="203" t="s">
        <v>278</v>
      </c>
      <c r="K568" s="203" t="s">
        <v>264</v>
      </c>
      <c r="L568" s="203" t="s">
        <v>265</v>
      </c>
    </row>
    <row r="569" spans="1:12">
      <c r="A569" s="203">
        <v>568</v>
      </c>
      <c r="B569" s="204" t="s">
        <v>266</v>
      </c>
      <c r="C569" s="204" t="s">
        <v>864</v>
      </c>
      <c r="D569" s="205">
        <v>44034</v>
      </c>
      <c r="E569" s="203" t="s">
        <v>1229</v>
      </c>
      <c r="F569" s="204" t="s">
        <v>1251</v>
      </c>
      <c r="G569" s="206">
        <v>1300000</v>
      </c>
      <c r="H569" s="203">
        <v>7.86</v>
      </c>
      <c r="I569" s="203" t="s">
        <v>27</v>
      </c>
      <c r="J569" s="203" t="s">
        <v>331</v>
      </c>
      <c r="K569" s="203" t="s">
        <v>259</v>
      </c>
      <c r="L569" s="203" t="s">
        <v>276</v>
      </c>
    </row>
    <row r="570" spans="1:12">
      <c r="A570" s="203">
        <v>569</v>
      </c>
      <c r="B570" s="204" t="s">
        <v>286</v>
      </c>
      <c r="C570" s="204" t="s">
        <v>865</v>
      </c>
      <c r="D570" s="205">
        <v>43581</v>
      </c>
      <c r="E570" s="203" t="s">
        <v>1229</v>
      </c>
      <c r="F570" s="204" t="s">
        <v>1250</v>
      </c>
      <c r="G570" s="206">
        <v>3380000</v>
      </c>
      <c r="H570" s="203">
        <v>9.34</v>
      </c>
      <c r="I570" s="203" t="s">
        <v>262</v>
      </c>
      <c r="J570" s="203" t="s">
        <v>271</v>
      </c>
      <c r="K570" s="203" t="s">
        <v>264</v>
      </c>
      <c r="L570" s="203" t="s">
        <v>272</v>
      </c>
    </row>
    <row r="571" spans="1:12">
      <c r="A571" s="203">
        <v>570</v>
      </c>
      <c r="B571" s="204" t="s">
        <v>289</v>
      </c>
      <c r="C571" s="204" t="s">
        <v>866</v>
      </c>
      <c r="D571" s="205">
        <v>43581</v>
      </c>
      <c r="E571" s="203" t="s">
        <v>1228</v>
      </c>
      <c r="F571" s="204" t="s">
        <v>1250</v>
      </c>
      <c r="G571" s="206">
        <v>3720000</v>
      </c>
      <c r="H571" s="203">
        <v>8.01</v>
      </c>
      <c r="I571" s="203" t="s">
        <v>27</v>
      </c>
      <c r="J571" s="203" t="s">
        <v>328</v>
      </c>
      <c r="K571" s="203" t="s">
        <v>259</v>
      </c>
      <c r="L571" s="203" t="s">
        <v>269</v>
      </c>
    </row>
    <row r="572" spans="1:12">
      <c r="A572" s="203">
        <v>571</v>
      </c>
      <c r="B572" s="204" t="s">
        <v>273</v>
      </c>
      <c r="C572" s="204" t="s">
        <v>867</v>
      </c>
      <c r="D572" s="205">
        <v>43863</v>
      </c>
      <c r="E572" s="203" t="s">
        <v>1228</v>
      </c>
      <c r="F572" s="204" t="s">
        <v>1252</v>
      </c>
      <c r="G572" s="206">
        <v>3250000</v>
      </c>
      <c r="H572" s="203">
        <v>4.8499999999999996</v>
      </c>
      <c r="I572" s="203" t="s">
        <v>257</v>
      </c>
      <c r="J572" s="203" t="s">
        <v>278</v>
      </c>
      <c r="K572" s="203" t="s">
        <v>264</v>
      </c>
      <c r="L572" s="203" t="s">
        <v>265</v>
      </c>
    </row>
    <row r="573" spans="1:12">
      <c r="A573" s="203">
        <v>572</v>
      </c>
      <c r="B573" s="204" t="s">
        <v>273</v>
      </c>
      <c r="C573" s="204" t="s">
        <v>868</v>
      </c>
      <c r="D573" s="205">
        <v>43500</v>
      </c>
      <c r="E573" s="203" t="s">
        <v>1228</v>
      </c>
      <c r="F573" s="204" t="s">
        <v>1260</v>
      </c>
      <c r="G573" s="206">
        <v>4320000</v>
      </c>
      <c r="H573" s="203">
        <v>4.0999999999999996</v>
      </c>
      <c r="I573" s="203" t="s">
        <v>262</v>
      </c>
      <c r="J573" s="203" t="s">
        <v>328</v>
      </c>
      <c r="K573" s="203" t="s">
        <v>259</v>
      </c>
      <c r="L573" s="203" t="s">
        <v>269</v>
      </c>
    </row>
    <row r="574" spans="1:12">
      <c r="A574" s="203">
        <v>573</v>
      </c>
      <c r="B574" s="204" t="s">
        <v>313</v>
      </c>
      <c r="C574" s="204" t="s">
        <v>869</v>
      </c>
      <c r="D574" s="205">
        <v>43345</v>
      </c>
      <c r="E574" s="203" t="s">
        <v>1228</v>
      </c>
      <c r="F574" s="204" t="s">
        <v>1249</v>
      </c>
      <c r="G574" s="206">
        <v>5000000</v>
      </c>
      <c r="H574" s="203">
        <v>9.83</v>
      </c>
      <c r="I574" s="203" t="s">
        <v>257</v>
      </c>
      <c r="J574" s="203" t="s">
        <v>297</v>
      </c>
      <c r="K574" s="203" t="s">
        <v>264</v>
      </c>
      <c r="L574" s="203" t="s">
        <v>272</v>
      </c>
    </row>
    <row r="575" spans="1:12">
      <c r="A575" s="203">
        <v>574</v>
      </c>
      <c r="B575" s="204" t="s">
        <v>249</v>
      </c>
      <c r="C575" s="204" t="s">
        <v>870</v>
      </c>
      <c r="D575" s="205">
        <v>43630</v>
      </c>
      <c r="E575" s="203" t="s">
        <v>1228</v>
      </c>
      <c r="F575" s="204" t="s">
        <v>1251</v>
      </c>
      <c r="G575" s="206">
        <v>1960000</v>
      </c>
      <c r="H575" s="203">
        <v>9.24</v>
      </c>
      <c r="I575" s="203" t="s">
        <v>262</v>
      </c>
      <c r="J575" s="203" t="s">
        <v>297</v>
      </c>
      <c r="K575" s="203" t="s">
        <v>264</v>
      </c>
      <c r="L575" s="203" t="s">
        <v>272</v>
      </c>
    </row>
    <row r="576" spans="1:12">
      <c r="A576" s="203">
        <v>575</v>
      </c>
      <c r="B576" s="204" t="s">
        <v>313</v>
      </c>
      <c r="C576" s="204" t="s">
        <v>871</v>
      </c>
      <c r="D576" s="205">
        <v>43540</v>
      </c>
      <c r="E576" s="203" t="s">
        <v>1229</v>
      </c>
      <c r="F576" s="204" t="s">
        <v>1249</v>
      </c>
      <c r="G576" s="206">
        <v>2360000</v>
      </c>
      <c r="H576" s="203">
        <v>4.83</v>
      </c>
      <c r="I576" s="203" t="s">
        <v>257</v>
      </c>
      <c r="J576" s="203" t="s">
        <v>302</v>
      </c>
      <c r="K576" s="203" t="s">
        <v>264</v>
      </c>
      <c r="L576" s="203" t="s">
        <v>285</v>
      </c>
    </row>
    <row r="577" spans="1:12">
      <c r="A577" s="203">
        <v>576</v>
      </c>
      <c r="B577" s="204" t="s">
        <v>286</v>
      </c>
      <c r="C577" s="204" t="s">
        <v>872</v>
      </c>
      <c r="D577" s="205">
        <v>43600</v>
      </c>
      <c r="E577" s="203" t="s">
        <v>1228</v>
      </c>
      <c r="F577" s="204" t="s">
        <v>1249</v>
      </c>
      <c r="G577" s="206">
        <v>2610000</v>
      </c>
      <c r="H577" s="203">
        <v>4.2699999999999996</v>
      </c>
      <c r="I577" s="203" t="s">
        <v>27</v>
      </c>
      <c r="J577" s="203" t="s">
        <v>328</v>
      </c>
      <c r="K577" s="203" t="s">
        <v>259</v>
      </c>
      <c r="L577" s="203" t="s">
        <v>269</v>
      </c>
    </row>
    <row r="578" spans="1:12">
      <c r="A578" s="203">
        <v>577</v>
      </c>
      <c r="B578" s="204" t="s">
        <v>286</v>
      </c>
      <c r="C578" s="204" t="s">
        <v>873</v>
      </c>
      <c r="D578" s="205">
        <v>44018</v>
      </c>
      <c r="E578" s="203" t="s">
        <v>1229</v>
      </c>
      <c r="F578" s="204" t="s">
        <v>1249</v>
      </c>
      <c r="G578" s="206">
        <v>3460000</v>
      </c>
      <c r="H578" s="203">
        <v>10.23</v>
      </c>
      <c r="I578" s="203" t="s">
        <v>257</v>
      </c>
      <c r="J578" s="203" t="s">
        <v>258</v>
      </c>
      <c r="K578" s="203" t="s">
        <v>259</v>
      </c>
      <c r="L578" s="203" t="s">
        <v>260</v>
      </c>
    </row>
    <row r="579" spans="1:12">
      <c r="A579" s="203">
        <v>578</v>
      </c>
      <c r="B579" s="204" t="s">
        <v>286</v>
      </c>
      <c r="C579" s="204" t="s">
        <v>874</v>
      </c>
      <c r="D579" s="205">
        <v>43278</v>
      </c>
      <c r="E579" s="203" t="s">
        <v>1228</v>
      </c>
      <c r="F579" s="204" t="s">
        <v>1250</v>
      </c>
      <c r="G579" s="206">
        <v>3520000</v>
      </c>
      <c r="H579" s="203">
        <v>8.76</v>
      </c>
      <c r="I579" s="203" t="s">
        <v>257</v>
      </c>
      <c r="J579" s="203" t="s">
        <v>268</v>
      </c>
      <c r="K579" s="203" t="s">
        <v>259</v>
      </c>
      <c r="L579" s="203" t="s">
        <v>269</v>
      </c>
    </row>
    <row r="580" spans="1:12">
      <c r="A580" s="203">
        <v>579</v>
      </c>
      <c r="B580" s="204" t="s">
        <v>313</v>
      </c>
      <c r="C580" s="204" t="s">
        <v>875</v>
      </c>
      <c r="D580" s="205">
        <v>43730</v>
      </c>
      <c r="E580" s="203" t="s">
        <v>1228</v>
      </c>
      <c r="F580" s="204" t="s">
        <v>1250</v>
      </c>
      <c r="G580" s="206">
        <v>4320000</v>
      </c>
      <c r="H580" s="203">
        <v>10.27</v>
      </c>
      <c r="I580" s="203" t="s">
        <v>27</v>
      </c>
      <c r="J580" s="203" t="s">
        <v>288</v>
      </c>
      <c r="K580" s="203" t="s">
        <v>259</v>
      </c>
      <c r="L580" s="203" t="s">
        <v>276</v>
      </c>
    </row>
    <row r="581" spans="1:12">
      <c r="A581" s="203">
        <v>580</v>
      </c>
      <c r="B581" s="204" t="s">
        <v>308</v>
      </c>
      <c r="C581" s="204" t="s">
        <v>876</v>
      </c>
      <c r="D581" s="205">
        <v>43935</v>
      </c>
      <c r="E581" s="203" t="s">
        <v>1228</v>
      </c>
      <c r="F581" s="204" t="s">
        <v>1252</v>
      </c>
      <c r="G581" s="206">
        <v>4210000</v>
      </c>
      <c r="H581" s="203">
        <v>7.83</v>
      </c>
      <c r="I581" s="203" t="s">
        <v>27</v>
      </c>
      <c r="J581" s="203" t="s">
        <v>302</v>
      </c>
      <c r="K581" s="203" t="s">
        <v>264</v>
      </c>
      <c r="L581" s="203" t="s">
        <v>285</v>
      </c>
    </row>
    <row r="582" spans="1:12">
      <c r="A582" s="203">
        <v>581</v>
      </c>
      <c r="B582" s="204" t="s">
        <v>266</v>
      </c>
      <c r="C582" s="204" t="s">
        <v>877</v>
      </c>
      <c r="D582" s="205">
        <v>44127</v>
      </c>
      <c r="E582" s="203" t="s">
        <v>1228</v>
      </c>
      <c r="F582" s="204" t="s">
        <v>1251</v>
      </c>
      <c r="G582" s="206">
        <v>2430000</v>
      </c>
      <c r="H582" s="203">
        <v>9.92</v>
      </c>
      <c r="I582" s="203" t="s">
        <v>262</v>
      </c>
      <c r="J582" s="203" t="s">
        <v>297</v>
      </c>
      <c r="K582" s="203" t="s">
        <v>264</v>
      </c>
      <c r="L582" s="203" t="s">
        <v>272</v>
      </c>
    </row>
    <row r="583" spans="1:12">
      <c r="A583" s="203">
        <v>582</v>
      </c>
      <c r="B583" s="204" t="s">
        <v>295</v>
      </c>
      <c r="C583" s="204" t="s">
        <v>878</v>
      </c>
      <c r="D583" s="205">
        <v>43880</v>
      </c>
      <c r="E583" s="203" t="s">
        <v>1228</v>
      </c>
      <c r="F583" s="204" t="s">
        <v>1250</v>
      </c>
      <c r="G583" s="206">
        <v>4200000</v>
      </c>
      <c r="H583" s="203">
        <v>9.67</v>
      </c>
      <c r="I583" s="203" t="s">
        <v>27</v>
      </c>
      <c r="J583" s="203" t="s">
        <v>284</v>
      </c>
      <c r="K583" s="203" t="s">
        <v>264</v>
      </c>
      <c r="L583" s="203" t="s">
        <v>285</v>
      </c>
    </row>
    <row r="584" spans="1:12">
      <c r="A584" s="203">
        <v>583</v>
      </c>
      <c r="B584" s="204" t="s">
        <v>295</v>
      </c>
      <c r="C584" s="204" t="s">
        <v>879</v>
      </c>
      <c r="D584" s="205">
        <v>43781</v>
      </c>
      <c r="E584" s="203" t="s">
        <v>1228</v>
      </c>
      <c r="F584" s="204" t="s">
        <v>1252</v>
      </c>
      <c r="G584" s="206">
        <v>1700000</v>
      </c>
      <c r="H584" s="203">
        <v>4.92</v>
      </c>
      <c r="I584" s="203" t="s">
        <v>27</v>
      </c>
      <c r="J584" s="203" t="s">
        <v>297</v>
      </c>
      <c r="K584" s="203" t="s">
        <v>264</v>
      </c>
      <c r="L584" s="203" t="s">
        <v>272</v>
      </c>
    </row>
    <row r="585" spans="1:12">
      <c r="A585" s="203">
        <v>584</v>
      </c>
      <c r="B585" s="204" t="s">
        <v>313</v>
      </c>
      <c r="C585" s="204" t="s">
        <v>880</v>
      </c>
      <c r="D585" s="205">
        <v>43352</v>
      </c>
      <c r="E585" s="203" t="s">
        <v>1229</v>
      </c>
      <c r="F585" s="204" t="s">
        <v>1250</v>
      </c>
      <c r="G585" s="206">
        <v>2250000</v>
      </c>
      <c r="H585" s="203">
        <v>9.2100000000000009</v>
      </c>
      <c r="I585" s="203" t="s">
        <v>262</v>
      </c>
      <c r="J585" s="203" t="s">
        <v>306</v>
      </c>
      <c r="K585" s="203" t="s">
        <v>259</v>
      </c>
      <c r="L585" s="203" t="s">
        <v>269</v>
      </c>
    </row>
    <row r="586" spans="1:12">
      <c r="A586" s="203">
        <v>585</v>
      </c>
      <c r="B586" s="204" t="s">
        <v>286</v>
      </c>
      <c r="C586" s="204" t="s">
        <v>881</v>
      </c>
      <c r="D586" s="205">
        <v>43495</v>
      </c>
      <c r="E586" s="203" t="s">
        <v>1228</v>
      </c>
      <c r="F586" s="204" t="s">
        <v>1251</v>
      </c>
      <c r="G586" s="206">
        <v>3550000</v>
      </c>
      <c r="H586" s="203">
        <v>5.52</v>
      </c>
      <c r="I586" s="203" t="s">
        <v>27</v>
      </c>
      <c r="J586" s="203" t="s">
        <v>263</v>
      </c>
      <c r="K586" s="203" t="s">
        <v>264</v>
      </c>
      <c r="L586" s="203" t="s">
        <v>265</v>
      </c>
    </row>
    <row r="587" spans="1:12">
      <c r="A587" s="203">
        <v>586</v>
      </c>
      <c r="B587" s="204" t="s">
        <v>273</v>
      </c>
      <c r="C587" s="204" t="s">
        <v>882</v>
      </c>
      <c r="D587" s="205">
        <v>43894</v>
      </c>
      <c r="E587" s="203" t="s">
        <v>1228</v>
      </c>
      <c r="F587" s="204" t="s">
        <v>1252</v>
      </c>
      <c r="G587" s="206">
        <v>4900000</v>
      </c>
      <c r="H587" s="203">
        <v>6.66</v>
      </c>
      <c r="I587" s="203" t="s">
        <v>262</v>
      </c>
      <c r="J587" s="203" t="s">
        <v>284</v>
      </c>
      <c r="K587" s="203" t="s">
        <v>264</v>
      </c>
      <c r="L587" s="203" t="s">
        <v>285</v>
      </c>
    </row>
    <row r="588" spans="1:12">
      <c r="A588" s="203">
        <v>587</v>
      </c>
      <c r="B588" s="204" t="s">
        <v>295</v>
      </c>
      <c r="C588" s="204" t="s">
        <v>883</v>
      </c>
      <c r="D588" s="205">
        <v>43528</v>
      </c>
      <c r="E588" s="203" t="s">
        <v>1228</v>
      </c>
      <c r="F588" s="204" t="s">
        <v>1250</v>
      </c>
      <c r="G588" s="206">
        <v>3590000</v>
      </c>
      <c r="H588" s="203">
        <v>10.87</v>
      </c>
      <c r="I588" s="203" t="s">
        <v>257</v>
      </c>
      <c r="J588" s="203" t="s">
        <v>297</v>
      </c>
      <c r="K588" s="203" t="s">
        <v>264</v>
      </c>
      <c r="L588" s="203" t="s">
        <v>272</v>
      </c>
    </row>
    <row r="589" spans="1:12">
      <c r="A589" s="203">
        <v>588</v>
      </c>
      <c r="B589" s="204" t="s">
        <v>313</v>
      </c>
      <c r="C589" s="204" t="s">
        <v>884</v>
      </c>
      <c r="D589" s="205">
        <v>43257</v>
      </c>
      <c r="E589" s="203" t="s">
        <v>1228</v>
      </c>
      <c r="F589" s="204" t="s">
        <v>1253</v>
      </c>
      <c r="G589" s="206">
        <v>3900000</v>
      </c>
      <c r="H589" s="203">
        <v>9.94</v>
      </c>
      <c r="I589" s="203" t="s">
        <v>27</v>
      </c>
      <c r="J589" s="203" t="s">
        <v>268</v>
      </c>
      <c r="K589" s="203" t="s">
        <v>259</v>
      </c>
      <c r="L589" s="203" t="s">
        <v>269</v>
      </c>
    </row>
    <row r="590" spans="1:12">
      <c r="A590" s="203">
        <v>589</v>
      </c>
      <c r="B590" s="204" t="s">
        <v>273</v>
      </c>
      <c r="C590" s="204" t="s">
        <v>885</v>
      </c>
      <c r="D590" s="205">
        <v>43715</v>
      </c>
      <c r="E590" s="203" t="s">
        <v>1229</v>
      </c>
      <c r="F590" s="204" t="s">
        <v>1249</v>
      </c>
      <c r="G590" s="206">
        <v>3520000</v>
      </c>
      <c r="H590" s="203">
        <v>4.47</v>
      </c>
      <c r="I590" s="203" t="s">
        <v>257</v>
      </c>
      <c r="J590" s="203" t="s">
        <v>328</v>
      </c>
      <c r="K590" s="203" t="s">
        <v>259</v>
      </c>
      <c r="L590" s="203" t="s">
        <v>269</v>
      </c>
    </row>
    <row r="591" spans="1:12">
      <c r="A591" s="203">
        <v>590</v>
      </c>
      <c r="B591" s="204" t="s">
        <v>313</v>
      </c>
      <c r="C591" s="204" t="s">
        <v>886</v>
      </c>
      <c r="D591" s="205">
        <v>43561</v>
      </c>
      <c r="E591" s="203" t="s">
        <v>1228</v>
      </c>
      <c r="F591" s="204" t="s">
        <v>1251</v>
      </c>
      <c r="G591" s="206">
        <v>4660000</v>
      </c>
      <c r="H591" s="203">
        <v>5.45</v>
      </c>
      <c r="I591" s="203" t="s">
        <v>27</v>
      </c>
      <c r="J591" s="203" t="s">
        <v>284</v>
      </c>
      <c r="K591" s="203" t="s">
        <v>264</v>
      </c>
      <c r="L591" s="203" t="s">
        <v>285</v>
      </c>
    </row>
    <row r="592" spans="1:12">
      <c r="A592" s="203">
        <v>591</v>
      </c>
      <c r="B592" s="204" t="s">
        <v>282</v>
      </c>
      <c r="C592" s="204" t="s">
        <v>887</v>
      </c>
      <c r="D592" s="205">
        <v>43883</v>
      </c>
      <c r="E592" s="203" t="s">
        <v>1228</v>
      </c>
      <c r="F592" s="204" t="s">
        <v>1251</v>
      </c>
      <c r="G592" s="206">
        <v>1410000</v>
      </c>
      <c r="H592" s="203">
        <v>9.08</v>
      </c>
      <c r="I592" s="203" t="s">
        <v>257</v>
      </c>
      <c r="J592" s="203" t="s">
        <v>291</v>
      </c>
      <c r="K592" s="203" t="s">
        <v>259</v>
      </c>
      <c r="L592" s="203" t="s">
        <v>260</v>
      </c>
    </row>
    <row r="593" spans="1:12">
      <c r="A593" s="203">
        <v>592</v>
      </c>
      <c r="B593" s="204" t="s">
        <v>313</v>
      </c>
      <c r="C593" s="204" t="s">
        <v>888</v>
      </c>
      <c r="D593" s="205">
        <v>43597</v>
      </c>
      <c r="E593" s="203" t="s">
        <v>1228</v>
      </c>
      <c r="F593" s="204" t="s">
        <v>1250</v>
      </c>
      <c r="G593" s="206">
        <v>1420000</v>
      </c>
      <c r="H593" s="203">
        <v>5.41</v>
      </c>
      <c r="I593" s="203" t="s">
        <v>27</v>
      </c>
      <c r="J593" s="203" t="s">
        <v>321</v>
      </c>
      <c r="K593" s="203" t="s">
        <v>281</v>
      </c>
      <c r="L593" s="203" t="s">
        <v>281</v>
      </c>
    </row>
    <row r="594" spans="1:12">
      <c r="A594" s="203">
        <v>593</v>
      </c>
      <c r="B594" s="204" t="s">
        <v>266</v>
      </c>
      <c r="C594" s="204" t="s">
        <v>889</v>
      </c>
      <c r="D594" s="205">
        <v>43141</v>
      </c>
      <c r="E594" s="203" t="s">
        <v>1228</v>
      </c>
      <c r="F594" s="204" t="s">
        <v>1251</v>
      </c>
      <c r="G594" s="206">
        <v>3650000</v>
      </c>
      <c r="H594" s="203">
        <v>5.62</v>
      </c>
      <c r="I594" s="203" t="s">
        <v>27</v>
      </c>
      <c r="J594" s="203" t="s">
        <v>271</v>
      </c>
      <c r="K594" s="203" t="s">
        <v>264</v>
      </c>
      <c r="L594" s="203" t="s">
        <v>272</v>
      </c>
    </row>
    <row r="595" spans="1:12">
      <c r="A595" s="203">
        <v>594</v>
      </c>
      <c r="B595" s="204" t="s">
        <v>255</v>
      </c>
      <c r="C595" s="204" t="s">
        <v>890</v>
      </c>
      <c r="D595" s="205">
        <v>43244</v>
      </c>
      <c r="E595" s="203" t="s">
        <v>1228</v>
      </c>
      <c r="F595" s="204" t="s">
        <v>1252</v>
      </c>
      <c r="G595" s="206">
        <v>2820000</v>
      </c>
      <c r="H595" s="203">
        <v>8.75</v>
      </c>
      <c r="I595" s="203" t="s">
        <v>27</v>
      </c>
      <c r="J595" s="203" t="s">
        <v>300</v>
      </c>
      <c r="K595" s="203" t="s">
        <v>264</v>
      </c>
      <c r="L595" s="203" t="s">
        <v>265</v>
      </c>
    </row>
    <row r="596" spans="1:12">
      <c r="A596" s="203">
        <v>595</v>
      </c>
      <c r="B596" s="204" t="s">
        <v>286</v>
      </c>
      <c r="C596" s="204" t="s">
        <v>891</v>
      </c>
      <c r="D596" s="205">
        <v>43897</v>
      </c>
      <c r="E596" s="203" t="s">
        <v>1228</v>
      </c>
      <c r="F596" s="204" t="s">
        <v>1251</v>
      </c>
      <c r="G596" s="206">
        <v>1860000</v>
      </c>
      <c r="H596" s="203">
        <v>9.1300000000000008</v>
      </c>
      <c r="I596" s="203" t="s">
        <v>262</v>
      </c>
      <c r="J596" s="203" t="s">
        <v>275</v>
      </c>
      <c r="K596" s="203" t="s">
        <v>259</v>
      </c>
      <c r="L596" s="203" t="s">
        <v>276</v>
      </c>
    </row>
    <row r="597" spans="1:12">
      <c r="A597" s="203">
        <v>596</v>
      </c>
      <c r="B597" s="204" t="s">
        <v>286</v>
      </c>
      <c r="C597" s="204" t="s">
        <v>892</v>
      </c>
      <c r="D597" s="205">
        <v>44055</v>
      </c>
      <c r="E597" s="203" t="s">
        <v>1229</v>
      </c>
      <c r="F597" s="204" t="s">
        <v>1251</v>
      </c>
      <c r="G597" s="206">
        <v>3140000</v>
      </c>
      <c r="H597" s="203">
        <v>8.1199999999999992</v>
      </c>
      <c r="I597" s="203" t="s">
        <v>262</v>
      </c>
      <c r="J597" s="203" t="s">
        <v>271</v>
      </c>
      <c r="K597" s="203" t="s">
        <v>264</v>
      </c>
      <c r="L597" s="203" t="s">
        <v>272</v>
      </c>
    </row>
    <row r="598" spans="1:12">
      <c r="A598" s="203">
        <v>597</v>
      </c>
      <c r="B598" s="204" t="s">
        <v>313</v>
      </c>
      <c r="C598" s="204" t="s">
        <v>893</v>
      </c>
      <c r="D598" s="205">
        <v>43598</v>
      </c>
      <c r="E598" s="203" t="s">
        <v>1228</v>
      </c>
      <c r="F598" s="204" t="s">
        <v>1249</v>
      </c>
      <c r="G598" s="206">
        <v>3170000</v>
      </c>
      <c r="H598" s="203">
        <v>10.99</v>
      </c>
      <c r="I598" s="203" t="s">
        <v>257</v>
      </c>
      <c r="J598" s="203" t="s">
        <v>334</v>
      </c>
      <c r="K598" s="203" t="s">
        <v>259</v>
      </c>
      <c r="L598" s="203" t="s">
        <v>260</v>
      </c>
    </row>
    <row r="599" spans="1:12">
      <c r="A599" s="203">
        <v>598</v>
      </c>
      <c r="B599" s="204" t="s">
        <v>308</v>
      </c>
      <c r="C599" s="204" t="s">
        <v>894</v>
      </c>
      <c r="D599" s="205">
        <v>43479</v>
      </c>
      <c r="E599" s="203" t="s">
        <v>1228</v>
      </c>
      <c r="F599" s="204" t="s">
        <v>1260</v>
      </c>
      <c r="G599" s="206">
        <v>2390000</v>
      </c>
      <c r="H599" s="203">
        <v>7.59</v>
      </c>
      <c r="I599" s="203" t="s">
        <v>27</v>
      </c>
      <c r="J599" s="203" t="s">
        <v>334</v>
      </c>
      <c r="K599" s="203" t="s">
        <v>259</v>
      </c>
      <c r="L599" s="203" t="s">
        <v>260</v>
      </c>
    </row>
    <row r="600" spans="1:12">
      <c r="A600" s="203">
        <v>599</v>
      </c>
      <c r="B600" s="204" t="s">
        <v>266</v>
      </c>
      <c r="C600" s="204" t="s">
        <v>895</v>
      </c>
      <c r="D600" s="205">
        <v>43406</v>
      </c>
      <c r="E600" s="203" t="s">
        <v>1228</v>
      </c>
      <c r="F600" s="204" t="s">
        <v>1252</v>
      </c>
      <c r="G600" s="206">
        <v>1620000</v>
      </c>
      <c r="H600" s="203">
        <v>8.7899999999999991</v>
      </c>
      <c r="I600" s="203" t="s">
        <v>262</v>
      </c>
      <c r="J600" s="203" t="s">
        <v>280</v>
      </c>
      <c r="K600" s="203" t="s">
        <v>281</v>
      </c>
      <c r="L600" s="203" t="s">
        <v>281</v>
      </c>
    </row>
    <row r="601" spans="1:12">
      <c r="A601" s="203">
        <v>600</v>
      </c>
      <c r="B601" s="204" t="s">
        <v>313</v>
      </c>
      <c r="C601" s="204" t="s">
        <v>896</v>
      </c>
      <c r="D601" s="205">
        <v>43509</v>
      </c>
      <c r="E601" s="203" t="s">
        <v>1228</v>
      </c>
      <c r="F601" s="204" t="s">
        <v>1251</v>
      </c>
      <c r="G601" s="206">
        <v>4020000</v>
      </c>
      <c r="H601" s="203">
        <v>9.0500000000000007</v>
      </c>
      <c r="I601" s="203" t="s">
        <v>257</v>
      </c>
      <c r="J601" s="203" t="s">
        <v>280</v>
      </c>
      <c r="K601" s="203" t="s">
        <v>281</v>
      </c>
      <c r="L601" s="203" t="s">
        <v>281</v>
      </c>
    </row>
    <row r="602" spans="1:12">
      <c r="A602" s="203">
        <v>601</v>
      </c>
      <c r="B602" s="204" t="s">
        <v>313</v>
      </c>
      <c r="C602" s="204" t="s">
        <v>897</v>
      </c>
      <c r="D602" s="205">
        <v>43795</v>
      </c>
      <c r="E602" s="203" t="s">
        <v>1229</v>
      </c>
      <c r="F602" s="204" t="s">
        <v>1252</v>
      </c>
      <c r="G602" s="206">
        <v>3690000</v>
      </c>
      <c r="H602" s="203">
        <v>5.32</v>
      </c>
      <c r="I602" s="203" t="s">
        <v>257</v>
      </c>
      <c r="J602" s="203" t="s">
        <v>291</v>
      </c>
      <c r="K602" s="203" t="s">
        <v>259</v>
      </c>
      <c r="L602" s="203" t="s">
        <v>260</v>
      </c>
    </row>
    <row r="603" spans="1:12">
      <c r="A603" s="203">
        <v>602</v>
      </c>
      <c r="B603" s="204" t="s">
        <v>295</v>
      </c>
      <c r="C603" s="204" t="s">
        <v>898</v>
      </c>
      <c r="D603" s="205">
        <v>43897</v>
      </c>
      <c r="E603" s="203" t="s">
        <v>1228</v>
      </c>
      <c r="F603" s="204" t="s">
        <v>1251</v>
      </c>
      <c r="G603" s="206">
        <v>2050000</v>
      </c>
      <c r="H603" s="203">
        <v>4.87</v>
      </c>
      <c r="I603" s="203" t="s">
        <v>257</v>
      </c>
      <c r="J603" s="203" t="s">
        <v>328</v>
      </c>
      <c r="K603" s="203" t="s">
        <v>259</v>
      </c>
      <c r="L603" s="203" t="s">
        <v>269</v>
      </c>
    </row>
    <row r="604" spans="1:12">
      <c r="A604" s="203">
        <v>603</v>
      </c>
      <c r="B604" s="204" t="s">
        <v>313</v>
      </c>
      <c r="C604" s="204" t="s">
        <v>899</v>
      </c>
      <c r="D604" s="205">
        <v>44119</v>
      </c>
      <c r="E604" s="203" t="s">
        <v>1228</v>
      </c>
      <c r="F604" s="204" t="s">
        <v>1251</v>
      </c>
      <c r="G604" s="206">
        <v>1380000</v>
      </c>
      <c r="H604" s="203">
        <v>10.07</v>
      </c>
      <c r="I604" s="203" t="s">
        <v>27</v>
      </c>
      <c r="J604" s="203" t="s">
        <v>291</v>
      </c>
      <c r="K604" s="203" t="s">
        <v>259</v>
      </c>
      <c r="L604" s="203" t="s">
        <v>260</v>
      </c>
    </row>
    <row r="605" spans="1:12">
      <c r="A605" s="203">
        <v>604</v>
      </c>
      <c r="B605" s="204" t="s">
        <v>289</v>
      </c>
      <c r="C605" s="204" t="s">
        <v>900</v>
      </c>
      <c r="D605" s="205">
        <v>43972</v>
      </c>
      <c r="E605" s="203" t="s">
        <v>1228</v>
      </c>
      <c r="F605" s="204" t="s">
        <v>1251</v>
      </c>
      <c r="G605" s="206">
        <v>1640000</v>
      </c>
      <c r="H605" s="203">
        <v>11.08</v>
      </c>
      <c r="I605" s="203" t="s">
        <v>257</v>
      </c>
      <c r="J605" s="203" t="s">
        <v>348</v>
      </c>
      <c r="K605" s="203" t="s">
        <v>264</v>
      </c>
      <c r="L605" s="203" t="s">
        <v>285</v>
      </c>
    </row>
    <row r="606" spans="1:12">
      <c r="A606" s="203">
        <v>605</v>
      </c>
      <c r="B606" s="204" t="s">
        <v>295</v>
      </c>
      <c r="C606" s="204" t="s">
        <v>901</v>
      </c>
      <c r="D606" s="205">
        <v>43660</v>
      </c>
      <c r="E606" s="203" t="s">
        <v>1228</v>
      </c>
      <c r="F606" s="204" t="s">
        <v>1252</v>
      </c>
      <c r="G606" s="206">
        <v>1870000</v>
      </c>
      <c r="H606" s="203">
        <v>4.2</v>
      </c>
      <c r="I606" s="203" t="s">
        <v>27</v>
      </c>
      <c r="J606" s="203" t="s">
        <v>271</v>
      </c>
      <c r="K606" s="203" t="s">
        <v>264</v>
      </c>
      <c r="L606" s="203" t="s">
        <v>272</v>
      </c>
    </row>
    <row r="607" spans="1:12">
      <c r="A607" s="203">
        <v>606</v>
      </c>
      <c r="B607" s="204" t="s">
        <v>308</v>
      </c>
      <c r="C607" s="204" t="s">
        <v>902</v>
      </c>
      <c r="D607" s="205">
        <v>43295</v>
      </c>
      <c r="E607" s="203" t="s">
        <v>1228</v>
      </c>
      <c r="F607" s="204" t="s">
        <v>1251</v>
      </c>
      <c r="G607" s="206">
        <v>2840000</v>
      </c>
      <c r="H607" s="203">
        <v>6.8</v>
      </c>
      <c r="I607" s="203" t="s">
        <v>27</v>
      </c>
      <c r="J607" s="203" t="s">
        <v>271</v>
      </c>
      <c r="K607" s="203" t="s">
        <v>264</v>
      </c>
      <c r="L607" s="203" t="s">
        <v>272</v>
      </c>
    </row>
    <row r="608" spans="1:12">
      <c r="A608" s="203">
        <v>607</v>
      </c>
      <c r="B608" s="204" t="s">
        <v>289</v>
      </c>
      <c r="C608" s="204" t="s">
        <v>903</v>
      </c>
      <c r="D608" s="205">
        <v>43684</v>
      </c>
      <c r="E608" s="203" t="s">
        <v>1228</v>
      </c>
      <c r="F608" s="204" t="s">
        <v>1260</v>
      </c>
      <c r="G608" s="206">
        <v>3370000</v>
      </c>
      <c r="H608" s="203">
        <v>8.44</v>
      </c>
      <c r="I608" s="203" t="s">
        <v>27</v>
      </c>
      <c r="J608" s="203" t="s">
        <v>291</v>
      </c>
      <c r="K608" s="203" t="s">
        <v>259</v>
      </c>
      <c r="L608" s="203" t="s">
        <v>260</v>
      </c>
    </row>
    <row r="609" spans="1:12">
      <c r="A609" s="203">
        <v>608</v>
      </c>
      <c r="B609" s="204" t="s">
        <v>273</v>
      </c>
      <c r="C609" s="204" t="s">
        <v>904</v>
      </c>
      <c r="D609" s="205">
        <v>43519</v>
      </c>
      <c r="E609" s="203" t="s">
        <v>1228</v>
      </c>
      <c r="F609" s="204" t="s">
        <v>1260</v>
      </c>
      <c r="G609" s="206">
        <v>2600000</v>
      </c>
      <c r="H609" s="203">
        <v>7.35</v>
      </c>
      <c r="I609" s="203" t="s">
        <v>27</v>
      </c>
      <c r="J609" s="203" t="s">
        <v>271</v>
      </c>
      <c r="K609" s="203" t="s">
        <v>264</v>
      </c>
      <c r="L609" s="203" t="s">
        <v>272</v>
      </c>
    </row>
    <row r="610" spans="1:12">
      <c r="A610" s="203">
        <v>609</v>
      </c>
      <c r="B610" s="204" t="s">
        <v>298</v>
      </c>
      <c r="C610" s="204" t="s">
        <v>905</v>
      </c>
      <c r="D610" s="205">
        <v>43681</v>
      </c>
      <c r="E610" s="203" t="s">
        <v>1228</v>
      </c>
      <c r="F610" s="204" t="s">
        <v>1251</v>
      </c>
      <c r="G610" s="206">
        <v>3100000</v>
      </c>
      <c r="H610" s="203">
        <v>7.43</v>
      </c>
      <c r="I610" s="203" t="s">
        <v>257</v>
      </c>
      <c r="J610" s="203" t="s">
        <v>288</v>
      </c>
      <c r="K610" s="203" t="s">
        <v>259</v>
      </c>
      <c r="L610" s="203" t="s">
        <v>276</v>
      </c>
    </row>
    <row r="611" spans="1:12">
      <c r="A611" s="203">
        <v>610</v>
      </c>
      <c r="B611" s="204" t="s">
        <v>289</v>
      </c>
      <c r="C611" s="204" t="s">
        <v>906</v>
      </c>
      <c r="D611" s="205">
        <v>43269</v>
      </c>
      <c r="E611" s="203" t="s">
        <v>1228</v>
      </c>
      <c r="F611" s="204" t="s">
        <v>1251</v>
      </c>
      <c r="G611" s="206">
        <v>2300000</v>
      </c>
      <c r="H611" s="203">
        <v>8.17</v>
      </c>
      <c r="I611" s="203" t="s">
        <v>262</v>
      </c>
      <c r="J611" s="203" t="s">
        <v>302</v>
      </c>
      <c r="K611" s="203" t="s">
        <v>264</v>
      </c>
      <c r="L611" s="203" t="s">
        <v>285</v>
      </c>
    </row>
    <row r="612" spans="1:12">
      <c r="A612" s="203">
        <v>611</v>
      </c>
      <c r="B612" s="204" t="s">
        <v>308</v>
      </c>
      <c r="C612" s="204" t="s">
        <v>907</v>
      </c>
      <c r="D612" s="205">
        <v>43926</v>
      </c>
      <c r="E612" s="203" t="s">
        <v>1228</v>
      </c>
      <c r="F612" s="204" t="s">
        <v>1260</v>
      </c>
      <c r="G612" s="206">
        <v>4190000</v>
      </c>
      <c r="H612" s="203">
        <v>8.1300000000000008</v>
      </c>
      <c r="I612" s="203" t="s">
        <v>27</v>
      </c>
      <c r="J612" s="203" t="s">
        <v>328</v>
      </c>
      <c r="K612" s="203" t="s">
        <v>259</v>
      </c>
      <c r="L612" s="203" t="s">
        <v>269</v>
      </c>
    </row>
    <row r="613" spans="1:12">
      <c r="A613" s="203">
        <v>612</v>
      </c>
      <c r="B613" s="204" t="s">
        <v>303</v>
      </c>
      <c r="C613" s="204" t="s">
        <v>908</v>
      </c>
      <c r="D613" s="205">
        <v>44098</v>
      </c>
      <c r="E613" s="203" t="s">
        <v>1228</v>
      </c>
      <c r="F613" s="204" t="s">
        <v>1260</v>
      </c>
      <c r="G613" s="206">
        <v>3980000</v>
      </c>
      <c r="H613" s="203">
        <v>6.81</v>
      </c>
      <c r="I613" s="203" t="s">
        <v>257</v>
      </c>
      <c r="J613" s="203" t="s">
        <v>263</v>
      </c>
      <c r="K613" s="203" t="s">
        <v>264</v>
      </c>
      <c r="L613" s="203" t="s">
        <v>265</v>
      </c>
    </row>
    <row r="614" spans="1:12">
      <c r="A614" s="203">
        <v>613</v>
      </c>
      <c r="B614" s="204" t="s">
        <v>295</v>
      </c>
      <c r="C614" s="204" t="s">
        <v>909</v>
      </c>
      <c r="D614" s="205">
        <v>43876</v>
      </c>
      <c r="E614" s="203" t="s">
        <v>1228</v>
      </c>
      <c r="F614" s="204" t="s">
        <v>1253</v>
      </c>
      <c r="G614" s="206">
        <v>3340000</v>
      </c>
      <c r="H614" s="203">
        <v>7.23</v>
      </c>
      <c r="I614" s="203" t="s">
        <v>262</v>
      </c>
      <c r="J614" s="203" t="s">
        <v>302</v>
      </c>
      <c r="K614" s="203" t="s">
        <v>264</v>
      </c>
      <c r="L614" s="203" t="s">
        <v>285</v>
      </c>
    </row>
    <row r="615" spans="1:12">
      <c r="A615" s="203">
        <v>614</v>
      </c>
      <c r="B615" s="204" t="s">
        <v>255</v>
      </c>
      <c r="C615" s="204" t="s">
        <v>910</v>
      </c>
      <c r="D615" s="205">
        <v>43236</v>
      </c>
      <c r="E615" s="203" t="s">
        <v>1229</v>
      </c>
      <c r="F615" s="204" t="s">
        <v>1260</v>
      </c>
      <c r="G615" s="206">
        <v>3830000</v>
      </c>
      <c r="H615" s="203">
        <v>10.18</v>
      </c>
      <c r="I615" s="203" t="s">
        <v>27</v>
      </c>
      <c r="J615" s="203" t="s">
        <v>310</v>
      </c>
      <c r="K615" s="203" t="s">
        <v>264</v>
      </c>
      <c r="L615" s="203" t="s">
        <v>272</v>
      </c>
    </row>
    <row r="616" spans="1:12">
      <c r="A616" s="203">
        <v>615</v>
      </c>
      <c r="B616" s="204" t="s">
        <v>313</v>
      </c>
      <c r="C616" s="204" t="s">
        <v>911</v>
      </c>
      <c r="D616" s="205">
        <v>44078</v>
      </c>
      <c r="E616" s="203" t="s">
        <v>1228</v>
      </c>
      <c r="F616" s="204" t="s">
        <v>1249</v>
      </c>
      <c r="G616" s="206">
        <v>2020000</v>
      </c>
      <c r="H616" s="203">
        <v>11.02</v>
      </c>
      <c r="I616" s="203" t="s">
        <v>27</v>
      </c>
      <c r="J616" s="203" t="s">
        <v>263</v>
      </c>
      <c r="K616" s="203" t="s">
        <v>264</v>
      </c>
      <c r="L616" s="203" t="s">
        <v>265</v>
      </c>
    </row>
    <row r="617" spans="1:12">
      <c r="A617" s="203">
        <v>616</v>
      </c>
      <c r="B617" s="204" t="s">
        <v>249</v>
      </c>
      <c r="C617" s="204" t="s">
        <v>912</v>
      </c>
      <c r="D617" s="205">
        <v>43901</v>
      </c>
      <c r="E617" s="203" t="s">
        <v>1229</v>
      </c>
      <c r="F617" s="204" t="s">
        <v>1249</v>
      </c>
      <c r="G617" s="206">
        <v>1560000</v>
      </c>
      <c r="H617" s="203">
        <v>8.08</v>
      </c>
      <c r="I617" s="203" t="s">
        <v>262</v>
      </c>
      <c r="J617" s="203" t="s">
        <v>331</v>
      </c>
      <c r="K617" s="203" t="s">
        <v>259</v>
      </c>
      <c r="L617" s="203" t="s">
        <v>276</v>
      </c>
    </row>
    <row r="618" spans="1:12">
      <c r="A618" s="203">
        <v>617</v>
      </c>
      <c r="B618" s="204" t="s">
        <v>292</v>
      </c>
      <c r="C618" s="204" t="s">
        <v>913</v>
      </c>
      <c r="D618" s="205">
        <v>43506</v>
      </c>
      <c r="E618" s="203" t="s">
        <v>1228</v>
      </c>
      <c r="F618" s="204" t="s">
        <v>1251</v>
      </c>
      <c r="G618" s="206">
        <v>2580000</v>
      </c>
      <c r="H618" s="203">
        <v>8.2899999999999991</v>
      </c>
      <c r="I618" s="203" t="s">
        <v>27</v>
      </c>
      <c r="J618" s="203" t="s">
        <v>258</v>
      </c>
      <c r="K618" s="203" t="s">
        <v>259</v>
      </c>
      <c r="L618" s="203" t="s">
        <v>260</v>
      </c>
    </row>
    <row r="619" spans="1:12">
      <c r="A619" s="203">
        <v>618</v>
      </c>
      <c r="B619" s="204" t="s">
        <v>266</v>
      </c>
      <c r="C619" s="204" t="s">
        <v>914</v>
      </c>
      <c r="D619" s="205">
        <v>43673</v>
      </c>
      <c r="E619" s="203" t="s">
        <v>1229</v>
      </c>
      <c r="F619" s="204" t="s">
        <v>1252</v>
      </c>
      <c r="G619" s="206">
        <v>2130000</v>
      </c>
      <c r="H619" s="203">
        <v>8.86</v>
      </c>
      <c r="I619" s="203" t="s">
        <v>257</v>
      </c>
      <c r="J619" s="203" t="s">
        <v>302</v>
      </c>
      <c r="K619" s="203" t="s">
        <v>264</v>
      </c>
      <c r="L619" s="203" t="s">
        <v>285</v>
      </c>
    </row>
    <row r="620" spans="1:12">
      <c r="A620" s="203">
        <v>619</v>
      </c>
      <c r="B620" s="204" t="s">
        <v>295</v>
      </c>
      <c r="C620" s="204" t="s">
        <v>915</v>
      </c>
      <c r="D620" s="205">
        <v>44121</v>
      </c>
      <c r="E620" s="203" t="s">
        <v>1228</v>
      </c>
      <c r="F620" s="204" t="s">
        <v>1251</v>
      </c>
      <c r="G620" s="206">
        <v>4160000</v>
      </c>
      <c r="H620" s="203">
        <v>8.01</v>
      </c>
      <c r="I620" s="203" t="s">
        <v>262</v>
      </c>
      <c r="J620" s="203" t="s">
        <v>291</v>
      </c>
      <c r="K620" s="203" t="s">
        <v>259</v>
      </c>
      <c r="L620" s="203" t="s">
        <v>260</v>
      </c>
    </row>
    <row r="621" spans="1:12">
      <c r="A621" s="203">
        <v>620</v>
      </c>
      <c r="B621" s="204" t="s">
        <v>292</v>
      </c>
      <c r="C621" s="204" t="s">
        <v>916</v>
      </c>
      <c r="D621" s="205">
        <v>44048</v>
      </c>
      <c r="E621" s="203" t="s">
        <v>1228</v>
      </c>
      <c r="F621" s="204" t="s">
        <v>1251</v>
      </c>
      <c r="G621" s="206">
        <v>2190000</v>
      </c>
      <c r="H621" s="203">
        <v>10.17</v>
      </c>
      <c r="I621" s="203" t="s">
        <v>262</v>
      </c>
      <c r="J621" s="203" t="s">
        <v>297</v>
      </c>
      <c r="K621" s="203" t="s">
        <v>264</v>
      </c>
      <c r="L621" s="203" t="s">
        <v>272</v>
      </c>
    </row>
    <row r="622" spans="1:12">
      <c r="A622" s="203">
        <v>621</v>
      </c>
      <c r="B622" s="204" t="s">
        <v>282</v>
      </c>
      <c r="C622" s="204" t="s">
        <v>917</v>
      </c>
      <c r="D622" s="205">
        <v>44076</v>
      </c>
      <c r="E622" s="203" t="s">
        <v>1228</v>
      </c>
      <c r="F622" s="204" t="s">
        <v>1253</v>
      </c>
      <c r="G622" s="206">
        <v>2070000</v>
      </c>
      <c r="H622" s="203">
        <v>4.8</v>
      </c>
      <c r="I622" s="203" t="s">
        <v>27</v>
      </c>
      <c r="J622" s="203" t="s">
        <v>306</v>
      </c>
      <c r="K622" s="203" t="s">
        <v>259</v>
      </c>
      <c r="L622" s="203" t="s">
        <v>269</v>
      </c>
    </row>
    <row r="623" spans="1:12">
      <c r="A623" s="203">
        <v>622</v>
      </c>
      <c r="B623" s="204" t="s">
        <v>298</v>
      </c>
      <c r="C623" s="204" t="s">
        <v>918</v>
      </c>
      <c r="D623" s="205">
        <v>43348</v>
      </c>
      <c r="E623" s="203" t="s">
        <v>1229</v>
      </c>
      <c r="F623" s="204" t="s">
        <v>1253</v>
      </c>
      <c r="G623" s="206">
        <v>1500000</v>
      </c>
      <c r="H623" s="203">
        <v>7</v>
      </c>
      <c r="I623" s="203" t="s">
        <v>257</v>
      </c>
      <c r="J623" s="203" t="s">
        <v>258</v>
      </c>
      <c r="K623" s="203" t="s">
        <v>259</v>
      </c>
      <c r="L623" s="203" t="s">
        <v>260</v>
      </c>
    </row>
    <row r="624" spans="1:12">
      <c r="A624" s="203">
        <v>623</v>
      </c>
      <c r="B624" s="204" t="s">
        <v>313</v>
      </c>
      <c r="C624" s="204" t="s">
        <v>919</v>
      </c>
      <c r="D624" s="205">
        <v>43133</v>
      </c>
      <c r="E624" s="203" t="s">
        <v>1228</v>
      </c>
      <c r="F624" s="204" t="s">
        <v>1249</v>
      </c>
      <c r="G624" s="206">
        <v>3980000</v>
      </c>
      <c r="H624" s="203">
        <v>7.3</v>
      </c>
      <c r="I624" s="203" t="s">
        <v>27</v>
      </c>
      <c r="J624" s="203" t="s">
        <v>284</v>
      </c>
      <c r="K624" s="203" t="s">
        <v>264</v>
      </c>
      <c r="L624" s="203" t="s">
        <v>285</v>
      </c>
    </row>
    <row r="625" spans="1:12">
      <c r="A625" s="203">
        <v>624</v>
      </c>
      <c r="B625" s="204" t="s">
        <v>282</v>
      </c>
      <c r="C625" s="204" t="s">
        <v>920</v>
      </c>
      <c r="D625" s="205">
        <v>43312</v>
      </c>
      <c r="E625" s="203" t="s">
        <v>1228</v>
      </c>
      <c r="F625" s="204" t="s">
        <v>1252</v>
      </c>
      <c r="G625" s="206">
        <v>2640000</v>
      </c>
      <c r="H625" s="203">
        <v>4.32</v>
      </c>
      <c r="I625" s="203" t="s">
        <v>257</v>
      </c>
      <c r="J625" s="203" t="s">
        <v>321</v>
      </c>
      <c r="K625" s="203" t="s">
        <v>281</v>
      </c>
      <c r="L625" s="203" t="s">
        <v>281</v>
      </c>
    </row>
    <row r="626" spans="1:12">
      <c r="A626" s="203">
        <v>625</v>
      </c>
      <c r="B626" s="204" t="s">
        <v>286</v>
      </c>
      <c r="C626" s="204" t="s">
        <v>921</v>
      </c>
      <c r="D626" s="205">
        <v>43607</v>
      </c>
      <c r="E626" s="203" t="s">
        <v>1228</v>
      </c>
      <c r="F626" s="204" t="s">
        <v>1249</v>
      </c>
      <c r="G626" s="206">
        <v>4650000</v>
      </c>
      <c r="H626" s="203">
        <v>9.6199999999999992</v>
      </c>
      <c r="I626" s="203" t="s">
        <v>257</v>
      </c>
      <c r="J626" s="203" t="s">
        <v>291</v>
      </c>
      <c r="K626" s="203" t="s">
        <v>259</v>
      </c>
      <c r="L626" s="203" t="s">
        <v>260</v>
      </c>
    </row>
    <row r="627" spans="1:12">
      <c r="A627" s="203">
        <v>626</v>
      </c>
      <c r="B627" s="204" t="s">
        <v>249</v>
      </c>
      <c r="C627" s="204" t="s">
        <v>922</v>
      </c>
      <c r="D627" s="205">
        <v>43905</v>
      </c>
      <c r="E627" s="203" t="s">
        <v>1228</v>
      </c>
      <c r="F627" s="204" t="s">
        <v>1250</v>
      </c>
      <c r="G627" s="206">
        <v>1860000</v>
      </c>
      <c r="H627" s="203">
        <v>6.26</v>
      </c>
      <c r="I627" s="203" t="s">
        <v>257</v>
      </c>
      <c r="J627" s="203" t="s">
        <v>321</v>
      </c>
      <c r="K627" s="203" t="s">
        <v>281</v>
      </c>
      <c r="L627" s="203" t="s">
        <v>281</v>
      </c>
    </row>
    <row r="628" spans="1:12">
      <c r="A628" s="203">
        <v>627</v>
      </c>
      <c r="B628" s="204" t="s">
        <v>295</v>
      </c>
      <c r="C628" s="204" t="s">
        <v>923</v>
      </c>
      <c r="D628" s="205">
        <v>43903</v>
      </c>
      <c r="E628" s="203" t="s">
        <v>1229</v>
      </c>
      <c r="F628" s="204" t="s">
        <v>1251</v>
      </c>
      <c r="G628" s="206">
        <v>2990000</v>
      </c>
      <c r="H628" s="203">
        <v>9.3699999999999992</v>
      </c>
      <c r="I628" s="203" t="s">
        <v>257</v>
      </c>
      <c r="J628" s="203" t="s">
        <v>263</v>
      </c>
      <c r="K628" s="203" t="s">
        <v>264</v>
      </c>
      <c r="L628" s="203" t="s">
        <v>265</v>
      </c>
    </row>
    <row r="629" spans="1:12">
      <c r="A629" s="203">
        <v>628</v>
      </c>
      <c r="B629" s="204" t="s">
        <v>266</v>
      </c>
      <c r="C629" s="204" t="s">
        <v>924</v>
      </c>
      <c r="D629" s="205">
        <v>43613</v>
      </c>
      <c r="E629" s="203" t="s">
        <v>1228</v>
      </c>
      <c r="F629" s="204" t="s">
        <v>1251</v>
      </c>
      <c r="G629" s="206">
        <v>3130000</v>
      </c>
      <c r="H629" s="203">
        <v>5.51</v>
      </c>
      <c r="I629" s="203" t="s">
        <v>27</v>
      </c>
      <c r="J629" s="203" t="s">
        <v>297</v>
      </c>
      <c r="K629" s="203" t="s">
        <v>264</v>
      </c>
      <c r="L629" s="203" t="s">
        <v>272</v>
      </c>
    </row>
    <row r="630" spans="1:12">
      <c r="A630" s="203">
        <v>629</v>
      </c>
      <c r="B630" s="204" t="s">
        <v>313</v>
      </c>
      <c r="C630" s="204" t="s">
        <v>925</v>
      </c>
      <c r="D630" s="205">
        <v>43265</v>
      </c>
      <c r="E630" s="203" t="s">
        <v>1228</v>
      </c>
      <c r="F630" s="204" t="s">
        <v>1251</v>
      </c>
      <c r="G630" s="206">
        <v>3900000</v>
      </c>
      <c r="H630" s="203">
        <v>5.65</v>
      </c>
      <c r="I630" s="203" t="s">
        <v>257</v>
      </c>
      <c r="J630" s="203" t="s">
        <v>263</v>
      </c>
      <c r="K630" s="203" t="s">
        <v>264</v>
      </c>
      <c r="L630" s="203" t="s">
        <v>265</v>
      </c>
    </row>
    <row r="631" spans="1:12">
      <c r="A631" s="203">
        <v>630</v>
      </c>
      <c r="B631" s="204" t="s">
        <v>255</v>
      </c>
      <c r="C631" s="204" t="s">
        <v>926</v>
      </c>
      <c r="D631" s="205">
        <v>43906</v>
      </c>
      <c r="E631" s="203" t="s">
        <v>1228</v>
      </c>
      <c r="F631" s="204" t="s">
        <v>1252</v>
      </c>
      <c r="G631" s="206">
        <v>1730000</v>
      </c>
      <c r="H631" s="203">
        <v>9.2100000000000009</v>
      </c>
      <c r="I631" s="203" t="s">
        <v>262</v>
      </c>
      <c r="J631" s="203" t="s">
        <v>328</v>
      </c>
      <c r="K631" s="203" t="s">
        <v>259</v>
      </c>
      <c r="L631" s="203" t="s">
        <v>269</v>
      </c>
    </row>
    <row r="632" spans="1:12">
      <c r="A632" s="203">
        <v>631</v>
      </c>
      <c r="B632" s="204" t="s">
        <v>295</v>
      </c>
      <c r="C632" s="204" t="s">
        <v>927</v>
      </c>
      <c r="D632" s="205">
        <v>44008</v>
      </c>
      <c r="E632" s="203" t="s">
        <v>1228</v>
      </c>
      <c r="F632" s="204" t="s">
        <v>1250</v>
      </c>
      <c r="G632" s="206">
        <v>3090000</v>
      </c>
      <c r="H632" s="203">
        <v>6.59</v>
      </c>
      <c r="I632" s="203" t="s">
        <v>257</v>
      </c>
      <c r="J632" s="203" t="s">
        <v>278</v>
      </c>
      <c r="K632" s="203" t="s">
        <v>264</v>
      </c>
      <c r="L632" s="203" t="s">
        <v>265</v>
      </c>
    </row>
    <row r="633" spans="1:12">
      <c r="A633" s="203">
        <v>632</v>
      </c>
      <c r="B633" s="204" t="s">
        <v>266</v>
      </c>
      <c r="C633" s="204" t="s">
        <v>928</v>
      </c>
      <c r="D633" s="205">
        <v>43688</v>
      </c>
      <c r="E633" s="203" t="s">
        <v>1228</v>
      </c>
      <c r="F633" s="204" t="s">
        <v>1249</v>
      </c>
      <c r="G633" s="206">
        <v>3380000</v>
      </c>
      <c r="H633" s="203">
        <v>10.32</v>
      </c>
      <c r="I633" s="203" t="s">
        <v>262</v>
      </c>
      <c r="J633" s="203" t="s">
        <v>280</v>
      </c>
      <c r="K633" s="203" t="s">
        <v>281</v>
      </c>
      <c r="L633" s="203" t="s">
        <v>281</v>
      </c>
    </row>
    <row r="634" spans="1:12">
      <c r="A634" s="203">
        <v>633</v>
      </c>
      <c r="B634" s="204" t="s">
        <v>249</v>
      </c>
      <c r="C634" s="204" t="s">
        <v>929</v>
      </c>
      <c r="D634" s="205">
        <v>43589</v>
      </c>
      <c r="E634" s="203" t="s">
        <v>1229</v>
      </c>
      <c r="F634" s="204" t="s">
        <v>1252</v>
      </c>
      <c r="G634" s="206">
        <v>2660000</v>
      </c>
      <c r="H634" s="203">
        <v>9.09</v>
      </c>
      <c r="I634" s="203" t="s">
        <v>262</v>
      </c>
      <c r="J634" s="203" t="s">
        <v>297</v>
      </c>
      <c r="K634" s="203" t="s">
        <v>264</v>
      </c>
      <c r="L634" s="203" t="s">
        <v>272</v>
      </c>
    </row>
    <row r="635" spans="1:12">
      <c r="A635" s="203">
        <v>634</v>
      </c>
      <c r="B635" s="204" t="s">
        <v>266</v>
      </c>
      <c r="C635" s="204" t="s">
        <v>930</v>
      </c>
      <c r="D635" s="205">
        <v>43438</v>
      </c>
      <c r="E635" s="203" t="s">
        <v>1228</v>
      </c>
      <c r="F635" s="204" t="s">
        <v>1250</v>
      </c>
      <c r="G635" s="206">
        <v>3360000</v>
      </c>
      <c r="H635" s="203">
        <v>6.5</v>
      </c>
      <c r="I635" s="203" t="s">
        <v>27</v>
      </c>
      <c r="J635" s="203" t="s">
        <v>271</v>
      </c>
      <c r="K635" s="203" t="s">
        <v>264</v>
      </c>
      <c r="L635" s="203" t="s">
        <v>272</v>
      </c>
    </row>
    <row r="636" spans="1:12">
      <c r="A636" s="203">
        <v>635</v>
      </c>
      <c r="B636" s="204" t="s">
        <v>298</v>
      </c>
      <c r="C636" s="204" t="s">
        <v>931</v>
      </c>
      <c r="D636" s="205">
        <v>43864</v>
      </c>
      <c r="E636" s="203" t="s">
        <v>1229</v>
      </c>
      <c r="F636" s="204" t="s">
        <v>1251</v>
      </c>
      <c r="G636" s="206">
        <v>3510000</v>
      </c>
      <c r="H636" s="203">
        <v>5.41</v>
      </c>
      <c r="I636" s="203" t="s">
        <v>262</v>
      </c>
      <c r="J636" s="203" t="s">
        <v>302</v>
      </c>
      <c r="K636" s="203" t="s">
        <v>264</v>
      </c>
      <c r="L636" s="203" t="s">
        <v>285</v>
      </c>
    </row>
    <row r="637" spans="1:12">
      <c r="A637" s="203">
        <v>636</v>
      </c>
      <c r="B637" s="204" t="s">
        <v>255</v>
      </c>
      <c r="C637" s="204" t="s">
        <v>932</v>
      </c>
      <c r="D637" s="205">
        <v>43609</v>
      </c>
      <c r="E637" s="203" t="s">
        <v>1228</v>
      </c>
      <c r="F637" s="204" t="s">
        <v>1251</v>
      </c>
      <c r="G637" s="206">
        <v>2090000</v>
      </c>
      <c r="H637" s="203">
        <v>6.18</v>
      </c>
      <c r="I637" s="203" t="s">
        <v>27</v>
      </c>
      <c r="J637" s="203" t="s">
        <v>288</v>
      </c>
      <c r="K637" s="203" t="s">
        <v>259</v>
      </c>
      <c r="L637" s="203" t="s">
        <v>276</v>
      </c>
    </row>
    <row r="638" spans="1:12">
      <c r="A638" s="203">
        <v>637</v>
      </c>
      <c r="B638" s="204" t="s">
        <v>282</v>
      </c>
      <c r="C638" s="204" t="s">
        <v>933</v>
      </c>
      <c r="D638" s="205">
        <v>43863</v>
      </c>
      <c r="E638" s="203" t="s">
        <v>1228</v>
      </c>
      <c r="F638" s="204" t="s">
        <v>1251</v>
      </c>
      <c r="G638" s="206">
        <v>3900000</v>
      </c>
      <c r="H638" s="203">
        <v>5.15</v>
      </c>
      <c r="I638" s="203" t="s">
        <v>262</v>
      </c>
      <c r="J638" s="203" t="s">
        <v>275</v>
      </c>
      <c r="K638" s="203" t="s">
        <v>259</v>
      </c>
      <c r="L638" s="203" t="s">
        <v>276</v>
      </c>
    </row>
    <row r="639" spans="1:12">
      <c r="A639" s="203">
        <v>638</v>
      </c>
      <c r="B639" s="204" t="s">
        <v>295</v>
      </c>
      <c r="C639" s="204" t="s">
        <v>934</v>
      </c>
      <c r="D639" s="205">
        <v>43675</v>
      </c>
      <c r="E639" s="203" t="s">
        <v>1228</v>
      </c>
      <c r="F639" s="204" t="s">
        <v>1253</v>
      </c>
      <c r="G639" s="206">
        <v>3920000</v>
      </c>
      <c r="H639" s="203">
        <v>9.49</v>
      </c>
      <c r="I639" s="203" t="s">
        <v>27</v>
      </c>
      <c r="J639" s="203" t="s">
        <v>310</v>
      </c>
      <c r="K639" s="203" t="s">
        <v>264</v>
      </c>
      <c r="L639" s="203" t="s">
        <v>272</v>
      </c>
    </row>
    <row r="640" spans="1:12">
      <c r="A640" s="203">
        <v>639</v>
      </c>
      <c r="B640" s="204" t="s">
        <v>286</v>
      </c>
      <c r="C640" s="204" t="s">
        <v>935</v>
      </c>
      <c r="D640" s="205">
        <v>43359</v>
      </c>
      <c r="E640" s="203" t="s">
        <v>1228</v>
      </c>
      <c r="F640" s="204" t="s">
        <v>1251</v>
      </c>
      <c r="G640" s="206">
        <v>2360000</v>
      </c>
      <c r="H640" s="203">
        <v>10.85</v>
      </c>
      <c r="I640" s="203" t="s">
        <v>27</v>
      </c>
      <c r="J640" s="203" t="s">
        <v>321</v>
      </c>
      <c r="K640" s="203" t="s">
        <v>281</v>
      </c>
      <c r="L640" s="203" t="s">
        <v>281</v>
      </c>
    </row>
    <row r="641" spans="1:12">
      <c r="A641" s="203">
        <v>640</v>
      </c>
      <c r="B641" s="204" t="s">
        <v>308</v>
      </c>
      <c r="C641" s="204" t="s">
        <v>936</v>
      </c>
      <c r="D641" s="205">
        <v>43102</v>
      </c>
      <c r="E641" s="203" t="s">
        <v>1228</v>
      </c>
      <c r="F641" s="204" t="s">
        <v>1251</v>
      </c>
      <c r="G641" s="206">
        <v>1940000</v>
      </c>
      <c r="H641" s="203">
        <v>8.65</v>
      </c>
      <c r="I641" s="203" t="s">
        <v>27</v>
      </c>
      <c r="J641" s="203" t="s">
        <v>268</v>
      </c>
      <c r="K641" s="203" t="s">
        <v>259</v>
      </c>
      <c r="L641" s="203" t="s">
        <v>269</v>
      </c>
    </row>
    <row r="642" spans="1:12">
      <c r="A642" s="203">
        <v>641</v>
      </c>
      <c r="B642" s="204" t="s">
        <v>286</v>
      </c>
      <c r="C642" s="204" t="s">
        <v>937</v>
      </c>
      <c r="D642" s="205">
        <v>44098</v>
      </c>
      <c r="E642" s="203" t="s">
        <v>1228</v>
      </c>
      <c r="F642" s="204" t="s">
        <v>1250</v>
      </c>
      <c r="G642" s="206">
        <v>1450000</v>
      </c>
      <c r="H642" s="203">
        <v>6.98</v>
      </c>
      <c r="I642" s="203" t="s">
        <v>262</v>
      </c>
      <c r="J642" s="203" t="s">
        <v>348</v>
      </c>
      <c r="K642" s="203" t="s">
        <v>264</v>
      </c>
      <c r="L642" s="203" t="s">
        <v>285</v>
      </c>
    </row>
    <row r="643" spans="1:12">
      <c r="A643" s="203">
        <v>642</v>
      </c>
      <c r="B643" s="204" t="s">
        <v>295</v>
      </c>
      <c r="C643" s="204" t="s">
        <v>938</v>
      </c>
      <c r="D643" s="205">
        <v>43444</v>
      </c>
      <c r="E643" s="203" t="s">
        <v>1229</v>
      </c>
      <c r="F643" s="204" t="s">
        <v>1250</v>
      </c>
      <c r="G643" s="206">
        <v>2330000</v>
      </c>
      <c r="H643" s="203">
        <v>9.4</v>
      </c>
      <c r="I643" s="203" t="s">
        <v>262</v>
      </c>
      <c r="J643" s="203" t="s">
        <v>291</v>
      </c>
      <c r="K643" s="203" t="s">
        <v>259</v>
      </c>
      <c r="L643" s="203" t="s">
        <v>260</v>
      </c>
    </row>
    <row r="644" spans="1:12">
      <c r="A644" s="203">
        <v>643</v>
      </c>
      <c r="B644" s="204" t="s">
        <v>273</v>
      </c>
      <c r="C644" s="204" t="s">
        <v>939</v>
      </c>
      <c r="D644" s="205">
        <v>43279</v>
      </c>
      <c r="E644" s="203" t="s">
        <v>1228</v>
      </c>
      <c r="F644" s="204" t="s">
        <v>1260</v>
      </c>
      <c r="G644" s="206">
        <v>2650000</v>
      </c>
      <c r="H644" s="203">
        <v>7.79</v>
      </c>
      <c r="I644" s="203" t="s">
        <v>257</v>
      </c>
      <c r="J644" s="203" t="s">
        <v>334</v>
      </c>
      <c r="K644" s="203" t="s">
        <v>259</v>
      </c>
      <c r="L644" s="203" t="s">
        <v>260</v>
      </c>
    </row>
    <row r="645" spans="1:12">
      <c r="A645" s="203">
        <v>644</v>
      </c>
      <c r="B645" s="204" t="s">
        <v>313</v>
      </c>
      <c r="C645" s="204" t="s">
        <v>940</v>
      </c>
      <c r="D645" s="205">
        <v>44111</v>
      </c>
      <c r="E645" s="203" t="s">
        <v>1228</v>
      </c>
      <c r="F645" s="204" t="s">
        <v>1252</v>
      </c>
      <c r="G645" s="206">
        <v>1830000</v>
      </c>
      <c r="H645" s="203">
        <v>6.15</v>
      </c>
      <c r="I645" s="203" t="s">
        <v>27</v>
      </c>
      <c r="J645" s="203" t="s">
        <v>263</v>
      </c>
      <c r="K645" s="203" t="s">
        <v>264</v>
      </c>
      <c r="L645" s="203" t="s">
        <v>265</v>
      </c>
    </row>
    <row r="646" spans="1:12">
      <c r="A646" s="203">
        <v>645</v>
      </c>
      <c r="B646" s="204" t="s">
        <v>313</v>
      </c>
      <c r="C646" s="204" t="s">
        <v>941</v>
      </c>
      <c r="D646" s="205">
        <v>43110</v>
      </c>
      <c r="E646" s="203" t="s">
        <v>1228</v>
      </c>
      <c r="F646" s="204" t="s">
        <v>1250</v>
      </c>
      <c r="G646" s="206">
        <v>3820000</v>
      </c>
      <c r="H646" s="203">
        <v>10.039999999999999</v>
      </c>
      <c r="I646" s="203" t="s">
        <v>257</v>
      </c>
      <c r="J646" s="203" t="s">
        <v>321</v>
      </c>
      <c r="K646" s="203" t="s">
        <v>281</v>
      </c>
      <c r="L646" s="203" t="s">
        <v>281</v>
      </c>
    </row>
    <row r="647" spans="1:12">
      <c r="A647" s="203">
        <v>646</v>
      </c>
      <c r="B647" s="204" t="s">
        <v>273</v>
      </c>
      <c r="C647" s="204" t="s">
        <v>942</v>
      </c>
      <c r="D647" s="205">
        <v>43869</v>
      </c>
      <c r="E647" s="203" t="s">
        <v>1229</v>
      </c>
      <c r="F647" s="204" t="s">
        <v>1252</v>
      </c>
      <c r="G647" s="206">
        <v>1630000</v>
      </c>
      <c r="H647" s="203">
        <v>9.2799999999999994</v>
      </c>
      <c r="I647" s="203" t="s">
        <v>262</v>
      </c>
      <c r="J647" s="203" t="s">
        <v>331</v>
      </c>
      <c r="K647" s="203" t="s">
        <v>259</v>
      </c>
      <c r="L647" s="203" t="s">
        <v>276</v>
      </c>
    </row>
    <row r="648" spans="1:12">
      <c r="A648" s="203">
        <v>647</v>
      </c>
      <c r="B648" s="204" t="s">
        <v>292</v>
      </c>
      <c r="C648" s="204" t="s">
        <v>943</v>
      </c>
      <c r="D648" s="205">
        <v>43746</v>
      </c>
      <c r="E648" s="203" t="s">
        <v>1229</v>
      </c>
      <c r="F648" s="204" t="s">
        <v>1249</v>
      </c>
      <c r="G648" s="206">
        <v>3660000</v>
      </c>
      <c r="H648" s="203">
        <v>5.5</v>
      </c>
      <c r="I648" s="203" t="s">
        <v>262</v>
      </c>
      <c r="J648" s="203" t="s">
        <v>271</v>
      </c>
      <c r="K648" s="203" t="s">
        <v>264</v>
      </c>
      <c r="L648" s="203" t="s">
        <v>272</v>
      </c>
    </row>
    <row r="649" spans="1:12">
      <c r="A649" s="203">
        <v>648</v>
      </c>
      <c r="B649" s="204" t="s">
        <v>313</v>
      </c>
      <c r="C649" s="204" t="s">
        <v>944</v>
      </c>
      <c r="D649" s="205">
        <v>43299</v>
      </c>
      <c r="E649" s="203" t="s">
        <v>1229</v>
      </c>
      <c r="F649" s="204" t="s">
        <v>1252</v>
      </c>
      <c r="G649" s="206">
        <v>4640000</v>
      </c>
      <c r="H649" s="203">
        <v>6.91</v>
      </c>
      <c r="I649" s="203" t="s">
        <v>262</v>
      </c>
      <c r="J649" s="203" t="s">
        <v>310</v>
      </c>
      <c r="K649" s="203" t="s">
        <v>264</v>
      </c>
      <c r="L649" s="203" t="s">
        <v>272</v>
      </c>
    </row>
    <row r="650" spans="1:12">
      <c r="A650" s="203">
        <v>649</v>
      </c>
      <c r="B650" s="204" t="s">
        <v>286</v>
      </c>
      <c r="C650" s="204" t="s">
        <v>945</v>
      </c>
      <c r="D650" s="205">
        <v>43546</v>
      </c>
      <c r="E650" s="203" t="s">
        <v>1228</v>
      </c>
      <c r="F650" s="204" t="s">
        <v>1250</v>
      </c>
      <c r="G650" s="206">
        <v>3760000</v>
      </c>
      <c r="H650" s="203">
        <v>4.87</v>
      </c>
      <c r="I650" s="203" t="s">
        <v>257</v>
      </c>
      <c r="J650" s="203" t="s">
        <v>268</v>
      </c>
      <c r="K650" s="203" t="s">
        <v>259</v>
      </c>
      <c r="L650" s="203" t="s">
        <v>269</v>
      </c>
    </row>
    <row r="651" spans="1:12">
      <c r="A651" s="203">
        <v>650</v>
      </c>
      <c r="B651" s="204" t="s">
        <v>273</v>
      </c>
      <c r="C651" s="204" t="s">
        <v>946</v>
      </c>
      <c r="D651" s="205">
        <v>43850</v>
      </c>
      <c r="E651" s="203" t="s">
        <v>1229</v>
      </c>
      <c r="F651" s="204" t="s">
        <v>1250</v>
      </c>
      <c r="G651" s="206">
        <v>4970000</v>
      </c>
      <c r="H651" s="203">
        <v>4.8899999999999997</v>
      </c>
      <c r="I651" s="203" t="s">
        <v>257</v>
      </c>
      <c r="J651" s="203" t="s">
        <v>263</v>
      </c>
      <c r="K651" s="203" t="s">
        <v>264</v>
      </c>
      <c r="L651" s="203" t="s">
        <v>265</v>
      </c>
    </row>
    <row r="652" spans="1:12">
      <c r="A652" s="203">
        <v>651</v>
      </c>
      <c r="B652" s="204" t="s">
        <v>255</v>
      </c>
      <c r="C652" s="204" t="s">
        <v>947</v>
      </c>
      <c r="D652" s="205">
        <v>43314</v>
      </c>
      <c r="E652" s="203" t="s">
        <v>1229</v>
      </c>
      <c r="F652" s="204" t="s">
        <v>1251</v>
      </c>
      <c r="G652" s="206">
        <v>3700000</v>
      </c>
      <c r="H652" s="203">
        <v>7.64</v>
      </c>
      <c r="I652" s="203" t="s">
        <v>262</v>
      </c>
      <c r="J652" s="203" t="s">
        <v>310</v>
      </c>
      <c r="K652" s="203" t="s">
        <v>264</v>
      </c>
      <c r="L652" s="203" t="s">
        <v>272</v>
      </c>
    </row>
    <row r="653" spans="1:12">
      <c r="A653" s="203">
        <v>652</v>
      </c>
      <c r="B653" s="204" t="s">
        <v>286</v>
      </c>
      <c r="C653" s="204" t="s">
        <v>948</v>
      </c>
      <c r="D653" s="205">
        <v>43664</v>
      </c>
      <c r="E653" s="203" t="s">
        <v>1229</v>
      </c>
      <c r="F653" s="204" t="s">
        <v>1251</v>
      </c>
      <c r="G653" s="206">
        <v>1340000</v>
      </c>
      <c r="H653" s="203">
        <v>10.29</v>
      </c>
      <c r="I653" s="203" t="s">
        <v>257</v>
      </c>
      <c r="J653" s="203" t="s">
        <v>278</v>
      </c>
      <c r="K653" s="203" t="s">
        <v>264</v>
      </c>
      <c r="L653" s="203" t="s">
        <v>265</v>
      </c>
    </row>
    <row r="654" spans="1:12">
      <c r="A654" s="203">
        <v>653</v>
      </c>
      <c r="B654" s="204" t="s">
        <v>273</v>
      </c>
      <c r="C654" s="204" t="s">
        <v>949</v>
      </c>
      <c r="D654" s="205">
        <v>43584</v>
      </c>
      <c r="E654" s="203" t="s">
        <v>1228</v>
      </c>
      <c r="F654" s="204" t="s">
        <v>1251</v>
      </c>
      <c r="G654" s="206">
        <v>3690000</v>
      </c>
      <c r="H654" s="203">
        <v>5.99</v>
      </c>
      <c r="I654" s="203" t="s">
        <v>257</v>
      </c>
      <c r="J654" s="203" t="s">
        <v>288</v>
      </c>
      <c r="K654" s="203" t="s">
        <v>259</v>
      </c>
      <c r="L654" s="203" t="s">
        <v>276</v>
      </c>
    </row>
    <row r="655" spans="1:12">
      <c r="A655" s="203">
        <v>654</v>
      </c>
      <c r="B655" s="204" t="s">
        <v>313</v>
      </c>
      <c r="C655" s="204" t="s">
        <v>950</v>
      </c>
      <c r="D655" s="205">
        <v>43988</v>
      </c>
      <c r="E655" s="203" t="s">
        <v>1228</v>
      </c>
      <c r="F655" s="204" t="s">
        <v>1251</v>
      </c>
      <c r="G655" s="206">
        <v>2950000</v>
      </c>
      <c r="H655" s="203">
        <v>8.89</v>
      </c>
      <c r="I655" s="203" t="s">
        <v>27</v>
      </c>
      <c r="J655" s="203" t="s">
        <v>302</v>
      </c>
      <c r="K655" s="203" t="s">
        <v>264</v>
      </c>
      <c r="L655" s="203" t="s">
        <v>285</v>
      </c>
    </row>
    <row r="656" spans="1:12">
      <c r="A656" s="203">
        <v>655</v>
      </c>
      <c r="B656" s="204" t="s">
        <v>286</v>
      </c>
      <c r="C656" s="204" t="s">
        <v>951</v>
      </c>
      <c r="D656" s="205">
        <v>43559</v>
      </c>
      <c r="E656" s="203" t="s">
        <v>1228</v>
      </c>
      <c r="F656" s="204" t="s">
        <v>1250</v>
      </c>
      <c r="G656" s="206">
        <v>2870000</v>
      </c>
      <c r="H656" s="203">
        <v>6.25</v>
      </c>
      <c r="I656" s="203" t="s">
        <v>27</v>
      </c>
      <c r="J656" s="203" t="s">
        <v>331</v>
      </c>
      <c r="K656" s="203" t="s">
        <v>259</v>
      </c>
      <c r="L656" s="203" t="s">
        <v>276</v>
      </c>
    </row>
    <row r="657" spans="1:12">
      <c r="A657" s="203">
        <v>656</v>
      </c>
      <c r="B657" s="204" t="s">
        <v>289</v>
      </c>
      <c r="C657" s="204" t="s">
        <v>952</v>
      </c>
      <c r="D657" s="205">
        <v>44015</v>
      </c>
      <c r="E657" s="203" t="s">
        <v>1228</v>
      </c>
      <c r="F657" s="204" t="s">
        <v>1249</v>
      </c>
      <c r="G657" s="206">
        <v>2660000</v>
      </c>
      <c r="H657" s="203">
        <v>8.9499999999999993</v>
      </c>
      <c r="I657" s="203" t="s">
        <v>27</v>
      </c>
      <c r="J657" s="203" t="s">
        <v>268</v>
      </c>
      <c r="K657" s="203" t="s">
        <v>259</v>
      </c>
      <c r="L657" s="203" t="s">
        <v>269</v>
      </c>
    </row>
    <row r="658" spans="1:12">
      <c r="A658" s="203">
        <v>657</v>
      </c>
      <c r="B658" s="204" t="s">
        <v>266</v>
      </c>
      <c r="C658" s="204" t="s">
        <v>953</v>
      </c>
      <c r="D658" s="205">
        <v>43918</v>
      </c>
      <c r="E658" s="203" t="s">
        <v>1228</v>
      </c>
      <c r="F658" s="204" t="s">
        <v>1249</v>
      </c>
      <c r="G658" s="206">
        <v>3500000</v>
      </c>
      <c r="H658" s="203">
        <v>6.21</v>
      </c>
      <c r="I658" s="203" t="s">
        <v>27</v>
      </c>
      <c r="J658" s="203" t="s">
        <v>275</v>
      </c>
      <c r="K658" s="203" t="s">
        <v>259</v>
      </c>
      <c r="L658" s="203" t="s">
        <v>276</v>
      </c>
    </row>
    <row r="659" spans="1:12">
      <c r="A659" s="203">
        <v>658</v>
      </c>
      <c r="B659" s="204" t="s">
        <v>266</v>
      </c>
      <c r="C659" s="204" t="s">
        <v>954</v>
      </c>
      <c r="D659" s="205">
        <v>43650</v>
      </c>
      <c r="E659" s="203" t="s">
        <v>1228</v>
      </c>
      <c r="F659" s="204" t="s">
        <v>1252</v>
      </c>
      <c r="G659" s="206">
        <v>2620000</v>
      </c>
      <c r="H659" s="203">
        <v>7.84</v>
      </c>
      <c r="I659" s="203" t="s">
        <v>262</v>
      </c>
      <c r="J659" s="203" t="s">
        <v>263</v>
      </c>
      <c r="K659" s="203" t="s">
        <v>264</v>
      </c>
      <c r="L659" s="203" t="s">
        <v>265</v>
      </c>
    </row>
    <row r="660" spans="1:12">
      <c r="A660" s="203">
        <v>659</v>
      </c>
      <c r="B660" s="204" t="s">
        <v>313</v>
      </c>
      <c r="C660" s="204" t="s">
        <v>955</v>
      </c>
      <c r="D660" s="205">
        <v>44006</v>
      </c>
      <c r="E660" s="203" t="s">
        <v>1228</v>
      </c>
      <c r="F660" s="204" t="s">
        <v>1252</v>
      </c>
      <c r="G660" s="206">
        <v>1400000</v>
      </c>
      <c r="H660" s="203">
        <v>8.8800000000000008</v>
      </c>
      <c r="I660" s="203" t="s">
        <v>257</v>
      </c>
      <c r="J660" s="203" t="s">
        <v>302</v>
      </c>
      <c r="K660" s="203" t="s">
        <v>264</v>
      </c>
      <c r="L660" s="203" t="s">
        <v>285</v>
      </c>
    </row>
    <row r="661" spans="1:12">
      <c r="A661" s="203">
        <v>660</v>
      </c>
      <c r="B661" s="204" t="s">
        <v>266</v>
      </c>
      <c r="C661" s="204" t="s">
        <v>956</v>
      </c>
      <c r="D661" s="205">
        <v>43425</v>
      </c>
      <c r="E661" s="203" t="s">
        <v>1228</v>
      </c>
      <c r="F661" s="204" t="s">
        <v>1251</v>
      </c>
      <c r="G661" s="206">
        <v>1680000</v>
      </c>
      <c r="H661" s="203">
        <v>7.82</v>
      </c>
      <c r="I661" s="203" t="s">
        <v>27</v>
      </c>
      <c r="J661" s="203" t="s">
        <v>258</v>
      </c>
      <c r="K661" s="203" t="s">
        <v>259</v>
      </c>
      <c r="L661" s="203" t="s">
        <v>260</v>
      </c>
    </row>
    <row r="662" spans="1:12">
      <c r="A662" s="203">
        <v>661</v>
      </c>
      <c r="B662" s="204" t="s">
        <v>295</v>
      </c>
      <c r="C662" s="204" t="s">
        <v>957</v>
      </c>
      <c r="D662" s="205">
        <v>43778</v>
      </c>
      <c r="E662" s="203" t="s">
        <v>1228</v>
      </c>
      <c r="F662" s="204" t="s">
        <v>1251</v>
      </c>
      <c r="G662" s="206">
        <v>1310000</v>
      </c>
      <c r="H662" s="203">
        <v>6.41</v>
      </c>
      <c r="I662" s="203" t="s">
        <v>262</v>
      </c>
      <c r="J662" s="203" t="s">
        <v>271</v>
      </c>
      <c r="K662" s="203" t="s">
        <v>264</v>
      </c>
      <c r="L662" s="203" t="s">
        <v>272</v>
      </c>
    </row>
    <row r="663" spans="1:12">
      <c r="A663" s="203">
        <v>662</v>
      </c>
      <c r="B663" s="204" t="s">
        <v>273</v>
      </c>
      <c r="C663" s="204" t="s">
        <v>958</v>
      </c>
      <c r="D663" s="205">
        <v>43661</v>
      </c>
      <c r="E663" s="203" t="s">
        <v>1228</v>
      </c>
      <c r="F663" s="204" t="s">
        <v>1249</v>
      </c>
      <c r="G663" s="206">
        <v>3250000</v>
      </c>
      <c r="H663" s="203">
        <v>9.48</v>
      </c>
      <c r="I663" s="203" t="s">
        <v>262</v>
      </c>
      <c r="J663" s="203" t="s">
        <v>321</v>
      </c>
      <c r="K663" s="203" t="s">
        <v>281</v>
      </c>
      <c r="L663" s="203" t="s">
        <v>281</v>
      </c>
    </row>
    <row r="664" spans="1:12">
      <c r="A664" s="203">
        <v>663</v>
      </c>
      <c r="B664" s="204" t="s">
        <v>286</v>
      </c>
      <c r="C664" s="204" t="s">
        <v>959</v>
      </c>
      <c r="D664" s="205">
        <v>43120</v>
      </c>
      <c r="E664" s="203" t="s">
        <v>1228</v>
      </c>
      <c r="F664" s="204" t="s">
        <v>1250</v>
      </c>
      <c r="G664" s="206">
        <v>4530000</v>
      </c>
      <c r="H664" s="203">
        <v>7.78</v>
      </c>
      <c r="I664" s="203" t="s">
        <v>257</v>
      </c>
      <c r="J664" s="203" t="s">
        <v>302</v>
      </c>
      <c r="K664" s="203" t="s">
        <v>264</v>
      </c>
      <c r="L664" s="203" t="s">
        <v>285</v>
      </c>
    </row>
    <row r="665" spans="1:12">
      <c r="A665" s="203">
        <v>664</v>
      </c>
      <c r="B665" s="204" t="s">
        <v>286</v>
      </c>
      <c r="C665" s="204" t="s">
        <v>960</v>
      </c>
      <c r="D665" s="205">
        <v>43172</v>
      </c>
      <c r="E665" s="203" t="s">
        <v>1229</v>
      </c>
      <c r="F665" s="204" t="s">
        <v>1249</v>
      </c>
      <c r="G665" s="206">
        <v>4320000</v>
      </c>
      <c r="H665" s="203">
        <v>7.19</v>
      </c>
      <c r="I665" s="203" t="s">
        <v>257</v>
      </c>
      <c r="J665" s="203" t="s">
        <v>268</v>
      </c>
      <c r="K665" s="203" t="s">
        <v>259</v>
      </c>
      <c r="L665" s="203" t="s">
        <v>269</v>
      </c>
    </row>
    <row r="666" spans="1:12">
      <c r="A666" s="203">
        <v>665</v>
      </c>
      <c r="B666" s="204" t="s">
        <v>313</v>
      </c>
      <c r="C666" s="204" t="s">
        <v>961</v>
      </c>
      <c r="D666" s="205">
        <v>43968</v>
      </c>
      <c r="E666" s="203" t="s">
        <v>1229</v>
      </c>
      <c r="F666" s="204" t="s">
        <v>1249</v>
      </c>
      <c r="G666" s="206">
        <v>2820000</v>
      </c>
      <c r="H666" s="203">
        <v>7.08</v>
      </c>
      <c r="I666" s="203" t="s">
        <v>257</v>
      </c>
      <c r="J666" s="203" t="s">
        <v>271</v>
      </c>
      <c r="K666" s="203" t="s">
        <v>264</v>
      </c>
      <c r="L666" s="203" t="s">
        <v>272</v>
      </c>
    </row>
    <row r="667" spans="1:12">
      <c r="A667" s="203">
        <v>666</v>
      </c>
      <c r="B667" s="204" t="s">
        <v>313</v>
      </c>
      <c r="C667" s="204" t="s">
        <v>962</v>
      </c>
      <c r="D667" s="205">
        <v>43474</v>
      </c>
      <c r="E667" s="203" t="s">
        <v>1228</v>
      </c>
      <c r="F667" s="204" t="s">
        <v>1249</v>
      </c>
      <c r="G667" s="206">
        <v>4890000</v>
      </c>
      <c r="H667" s="203">
        <v>6.03</v>
      </c>
      <c r="I667" s="203" t="s">
        <v>262</v>
      </c>
      <c r="J667" s="203" t="s">
        <v>263</v>
      </c>
      <c r="K667" s="203" t="s">
        <v>264</v>
      </c>
      <c r="L667" s="203" t="s">
        <v>265</v>
      </c>
    </row>
    <row r="668" spans="1:12">
      <c r="A668" s="203">
        <v>667</v>
      </c>
      <c r="B668" s="204" t="s">
        <v>273</v>
      </c>
      <c r="C668" s="204" t="s">
        <v>963</v>
      </c>
      <c r="D668" s="205">
        <v>43407</v>
      </c>
      <c r="E668" s="203" t="s">
        <v>1228</v>
      </c>
      <c r="F668" s="204" t="s">
        <v>1250</v>
      </c>
      <c r="G668" s="206">
        <v>3770000</v>
      </c>
      <c r="H668" s="203">
        <v>7.36</v>
      </c>
      <c r="I668" s="203" t="s">
        <v>27</v>
      </c>
      <c r="J668" s="203" t="s">
        <v>268</v>
      </c>
      <c r="K668" s="203" t="s">
        <v>259</v>
      </c>
      <c r="L668" s="203" t="s">
        <v>269</v>
      </c>
    </row>
    <row r="669" spans="1:12">
      <c r="A669" s="203">
        <v>668</v>
      </c>
      <c r="B669" s="204" t="s">
        <v>313</v>
      </c>
      <c r="C669" s="204" t="s">
        <v>964</v>
      </c>
      <c r="D669" s="205">
        <v>43540</v>
      </c>
      <c r="E669" s="203" t="s">
        <v>1228</v>
      </c>
      <c r="F669" s="204" t="s">
        <v>1250</v>
      </c>
      <c r="G669" s="206">
        <v>1700000</v>
      </c>
      <c r="H669" s="203">
        <v>9.65</v>
      </c>
      <c r="I669" s="203" t="s">
        <v>262</v>
      </c>
      <c r="J669" s="203" t="s">
        <v>297</v>
      </c>
      <c r="K669" s="203" t="s">
        <v>264</v>
      </c>
      <c r="L669" s="203" t="s">
        <v>272</v>
      </c>
    </row>
    <row r="670" spans="1:12">
      <c r="A670" s="203">
        <v>669</v>
      </c>
      <c r="B670" s="204" t="s">
        <v>308</v>
      </c>
      <c r="C670" s="204" t="s">
        <v>965</v>
      </c>
      <c r="D670" s="205">
        <v>43639</v>
      </c>
      <c r="E670" s="203" t="s">
        <v>1228</v>
      </c>
      <c r="F670" s="204" t="s">
        <v>1250</v>
      </c>
      <c r="G670" s="206">
        <v>3850000</v>
      </c>
      <c r="H670" s="203">
        <v>9.17</v>
      </c>
      <c r="I670" s="203" t="s">
        <v>27</v>
      </c>
      <c r="J670" s="203" t="s">
        <v>275</v>
      </c>
      <c r="K670" s="203" t="s">
        <v>259</v>
      </c>
      <c r="L670" s="203" t="s">
        <v>276</v>
      </c>
    </row>
    <row r="671" spans="1:12">
      <c r="A671" s="203">
        <v>670</v>
      </c>
      <c r="B671" s="204" t="s">
        <v>266</v>
      </c>
      <c r="C671" s="204" t="s">
        <v>966</v>
      </c>
      <c r="D671" s="205">
        <v>43217</v>
      </c>
      <c r="E671" s="203" t="s">
        <v>1228</v>
      </c>
      <c r="F671" s="204" t="s">
        <v>1249</v>
      </c>
      <c r="G671" s="206">
        <v>1700000</v>
      </c>
      <c r="H671" s="203">
        <v>5.72</v>
      </c>
      <c r="I671" s="203" t="s">
        <v>262</v>
      </c>
      <c r="J671" s="203" t="s">
        <v>334</v>
      </c>
      <c r="K671" s="203" t="s">
        <v>259</v>
      </c>
      <c r="L671" s="203" t="s">
        <v>260</v>
      </c>
    </row>
    <row r="672" spans="1:12">
      <c r="A672" s="203">
        <v>671</v>
      </c>
      <c r="B672" s="204" t="s">
        <v>266</v>
      </c>
      <c r="C672" s="204" t="s">
        <v>967</v>
      </c>
      <c r="D672" s="205">
        <v>43918</v>
      </c>
      <c r="E672" s="203" t="s">
        <v>1229</v>
      </c>
      <c r="F672" s="204" t="s">
        <v>1250</v>
      </c>
      <c r="G672" s="206">
        <v>2030000</v>
      </c>
      <c r="H672" s="203">
        <v>7.29</v>
      </c>
      <c r="I672" s="203" t="s">
        <v>262</v>
      </c>
      <c r="J672" s="203" t="s">
        <v>321</v>
      </c>
      <c r="K672" s="203" t="s">
        <v>281</v>
      </c>
      <c r="L672" s="203" t="s">
        <v>281</v>
      </c>
    </row>
    <row r="673" spans="1:12">
      <c r="A673" s="203">
        <v>672</v>
      </c>
      <c r="B673" s="204" t="s">
        <v>286</v>
      </c>
      <c r="C673" s="204" t="s">
        <v>968</v>
      </c>
      <c r="D673" s="205">
        <v>44065</v>
      </c>
      <c r="E673" s="203" t="s">
        <v>1228</v>
      </c>
      <c r="F673" s="204" t="s">
        <v>1251</v>
      </c>
      <c r="G673" s="206">
        <v>2060000</v>
      </c>
      <c r="H673" s="203">
        <v>9.84</v>
      </c>
      <c r="I673" s="203" t="s">
        <v>27</v>
      </c>
      <c r="J673" s="203" t="s">
        <v>306</v>
      </c>
      <c r="K673" s="203" t="s">
        <v>259</v>
      </c>
      <c r="L673" s="203" t="s">
        <v>269</v>
      </c>
    </row>
    <row r="674" spans="1:12">
      <c r="A674" s="203">
        <v>673</v>
      </c>
      <c r="B674" s="204" t="s">
        <v>273</v>
      </c>
      <c r="C674" s="204" t="s">
        <v>969</v>
      </c>
      <c r="D674" s="205">
        <v>43653</v>
      </c>
      <c r="E674" s="203" t="s">
        <v>1228</v>
      </c>
      <c r="F674" s="204" t="s">
        <v>1250</v>
      </c>
      <c r="G674" s="206">
        <v>3920000</v>
      </c>
      <c r="H674" s="203">
        <v>7.59</v>
      </c>
      <c r="I674" s="203" t="s">
        <v>262</v>
      </c>
      <c r="J674" s="203" t="s">
        <v>280</v>
      </c>
      <c r="K674" s="203" t="s">
        <v>281</v>
      </c>
      <c r="L674" s="203" t="s">
        <v>281</v>
      </c>
    </row>
    <row r="675" spans="1:12">
      <c r="A675" s="203">
        <v>674</v>
      </c>
      <c r="B675" s="204" t="s">
        <v>298</v>
      </c>
      <c r="C675" s="204" t="s">
        <v>970</v>
      </c>
      <c r="D675" s="205">
        <v>43570</v>
      </c>
      <c r="E675" s="203" t="s">
        <v>1228</v>
      </c>
      <c r="F675" s="204" t="s">
        <v>1252</v>
      </c>
      <c r="G675" s="206">
        <v>3180000</v>
      </c>
      <c r="H675" s="203">
        <v>10.9</v>
      </c>
      <c r="I675" s="203" t="s">
        <v>262</v>
      </c>
      <c r="J675" s="203" t="s">
        <v>284</v>
      </c>
      <c r="K675" s="203" t="s">
        <v>264</v>
      </c>
      <c r="L675" s="203" t="s">
        <v>285</v>
      </c>
    </row>
    <row r="676" spans="1:12">
      <c r="A676" s="203">
        <v>675</v>
      </c>
      <c r="B676" s="204" t="s">
        <v>313</v>
      </c>
      <c r="C676" s="204" t="s">
        <v>971</v>
      </c>
      <c r="D676" s="205">
        <v>43596</v>
      </c>
      <c r="E676" s="203" t="s">
        <v>1228</v>
      </c>
      <c r="F676" s="204" t="s">
        <v>1250</v>
      </c>
      <c r="G676" s="206">
        <v>2020000</v>
      </c>
      <c r="H676" s="203">
        <v>10.82</v>
      </c>
      <c r="I676" s="203" t="s">
        <v>27</v>
      </c>
      <c r="J676" s="203" t="s">
        <v>275</v>
      </c>
      <c r="K676" s="203" t="s">
        <v>259</v>
      </c>
      <c r="L676" s="203" t="s">
        <v>276</v>
      </c>
    </row>
    <row r="677" spans="1:12">
      <c r="A677" s="203">
        <v>676</v>
      </c>
      <c r="B677" s="204" t="s">
        <v>249</v>
      </c>
      <c r="C677" s="204" t="s">
        <v>972</v>
      </c>
      <c r="D677" s="205">
        <v>44046</v>
      </c>
      <c r="E677" s="203" t="s">
        <v>1228</v>
      </c>
      <c r="F677" s="204" t="s">
        <v>1250</v>
      </c>
      <c r="G677" s="206">
        <v>2770000</v>
      </c>
      <c r="H677" s="203">
        <v>5.56</v>
      </c>
      <c r="I677" s="203" t="s">
        <v>262</v>
      </c>
      <c r="J677" s="203" t="s">
        <v>331</v>
      </c>
      <c r="K677" s="203" t="s">
        <v>259</v>
      </c>
      <c r="L677" s="203" t="s">
        <v>276</v>
      </c>
    </row>
    <row r="678" spans="1:12">
      <c r="A678" s="203">
        <v>677</v>
      </c>
      <c r="B678" s="204" t="s">
        <v>313</v>
      </c>
      <c r="C678" s="204" t="s">
        <v>973</v>
      </c>
      <c r="D678" s="205">
        <v>43593</v>
      </c>
      <c r="E678" s="203" t="s">
        <v>1229</v>
      </c>
      <c r="F678" s="204" t="s">
        <v>1253</v>
      </c>
      <c r="G678" s="206">
        <v>4120000</v>
      </c>
      <c r="H678" s="203">
        <v>10.42</v>
      </c>
      <c r="I678" s="203" t="s">
        <v>257</v>
      </c>
      <c r="J678" s="203" t="s">
        <v>297</v>
      </c>
      <c r="K678" s="203" t="s">
        <v>264</v>
      </c>
      <c r="L678" s="203" t="s">
        <v>272</v>
      </c>
    </row>
    <row r="679" spans="1:12">
      <c r="A679" s="203">
        <v>678</v>
      </c>
      <c r="B679" s="204" t="s">
        <v>273</v>
      </c>
      <c r="C679" s="204" t="s">
        <v>974</v>
      </c>
      <c r="D679" s="205">
        <v>43134</v>
      </c>
      <c r="E679" s="203" t="s">
        <v>1228</v>
      </c>
      <c r="F679" s="204" t="s">
        <v>1250</v>
      </c>
      <c r="G679" s="206">
        <v>2770000</v>
      </c>
      <c r="H679" s="203">
        <v>4.83</v>
      </c>
      <c r="I679" s="203" t="s">
        <v>257</v>
      </c>
      <c r="J679" s="203" t="s">
        <v>310</v>
      </c>
      <c r="K679" s="203" t="s">
        <v>264</v>
      </c>
      <c r="L679" s="203" t="s">
        <v>272</v>
      </c>
    </row>
    <row r="680" spans="1:12">
      <c r="A680" s="203">
        <v>679</v>
      </c>
      <c r="B680" s="204" t="s">
        <v>286</v>
      </c>
      <c r="C680" s="204" t="s">
        <v>975</v>
      </c>
      <c r="D680" s="205">
        <v>43658</v>
      </c>
      <c r="E680" s="203" t="s">
        <v>1228</v>
      </c>
      <c r="F680" s="204" t="s">
        <v>1252</v>
      </c>
      <c r="G680" s="206">
        <v>2290000</v>
      </c>
      <c r="H680" s="203">
        <v>7.62</v>
      </c>
      <c r="I680" s="203" t="s">
        <v>262</v>
      </c>
      <c r="J680" s="203" t="s">
        <v>328</v>
      </c>
      <c r="K680" s="203" t="s">
        <v>259</v>
      </c>
      <c r="L680" s="203" t="s">
        <v>269</v>
      </c>
    </row>
    <row r="681" spans="1:12">
      <c r="A681" s="203">
        <v>680</v>
      </c>
      <c r="B681" s="204" t="s">
        <v>313</v>
      </c>
      <c r="C681" s="204" t="s">
        <v>976</v>
      </c>
      <c r="D681" s="205">
        <v>43509</v>
      </c>
      <c r="E681" s="203" t="s">
        <v>1228</v>
      </c>
      <c r="F681" s="204" t="s">
        <v>1249</v>
      </c>
      <c r="G681" s="206">
        <v>1550000</v>
      </c>
      <c r="H681" s="203">
        <v>7.85</v>
      </c>
      <c r="I681" s="203" t="s">
        <v>262</v>
      </c>
      <c r="J681" s="203" t="s">
        <v>291</v>
      </c>
      <c r="K681" s="203" t="s">
        <v>259</v>
      </c>
      <c r="L681" s="203" t="s">
        <v>260</v>
      </c>
    </row>
    <row r="682" spans="1:12">
      <c r="A682" s="203">
        <v>681</v>
      </c>
      <c r="B682" s="204" t="s">
        <v>308</v>
      </c>
      <c r="C682" s="204" t="s">
        <v>977</v>
      </c>
      <c r="D682" s="205">
        <v>43696</v>
      </c>
      <c r="E682" s="203" t="s">
        <v>1228</v>
      </c>
      <c r="F682" s="204" t="s">
        <v>1250</v>
      </c>
      <c r="G682" s="206">
        <v>3270000</v>
      </c>
      <c r="H682" s="203">
        <v>9.67</v>
      </c>
      <c r="I682" s="203" t="s">
        <v>257</v>
      </c>
      <c r="J682" s="203" t="s">
        <v>306</v>
      </c>
      <c r="K682" s="203" t="s">
        <v>259</v>
      </c>
      <c r="L682" s="203" t="s">
        <v>269</v>
      </c>
    </row>
    <row r="683" spans="1:12">
      <c r="A683" s="203">
        <v>682</v>
      </c>
      <c r="B683" s="204" t="s">
        <v>313</v>
      </c>
      <c r="C683" s="204" t="s">
        <v>978</v>
      </c>
      <c r="D683" s="205">
        <v>43723</v>
      </c>
      <c r="E683" s="203" t="s">
        <v>1229</v>
      </c>
      <c r="F683" s="204" t="s">
        <v>1251</v>
      </c>
      <c r="G683" s="206">
        <v>3590000</v>
      </c>
      <c r="H683" s="203">
        <v>8.9700000000000006</v>
      </c>
      <c r="I683" s="203" t="s">
        <v>257</v>
      </c>
      <c r="J683" s="203" t="s">
        <v>331</v>
      </c>
      <c r="K683" s="203" t="s">
        <v>259</v>
      </c>
      <c r="L683" s="203" t="s">
        <v>276</v>
      </c>
    </row>
    <row r="684" spans="1:12">
      <c r="A684" s="203">
        <v>683</v>
      </c>
      <c r="B684" s="204" t="s">
        <v>295</v>
      </c>
      <c r="C684" s="204" t="s">
        <v>979</v>
      </c>
      <c r="D684" s="205">
        <v>43722</v>
      </c>
      <c r="E684" s="203" t="s">
        <v>1229</v>
      </c>
      <c r="F684" s="204" t="s">
        <v>1252</v>
      </c>
      <c r="G684" s="206">
        <v>4830000</v>
      </c>
      <c r="H684" s="203">
        <v>9.09</v>
      </c>
      <c r="I684" s="203" t="s">
        <v>262</v>
      </c>
      <c r="J684" s="203" t="s">
        <v>310</v>
      </c>
      <c r="K684" s="203" t="s">
        <v>264</v>
      </c>
      <c r="L684" s="203" t="s">
        <v>272</v>
      </c>
    </row>
    <row r="685" spans="1:12">
      <c r="A685" s="203">
        <v>684</v>
      </c>
      <c r="B685" s="204" t="s">
        <v>286</v>
      </c>
      <c r="C685" s="204" t="s">
        <v>980</v>
      </c>
      <c r="D685" s="205">
        <v>43752</v>
      </c>
      <c r="E685" s="203" t="s">
        <v>1228</v>
      </c>
      <c r="F685" s="204" t="s">
        <v>1249</v>
      </c>
      <c r="G685" s="206">
        <v>4620000</v>
      </c>
      <c r="H685" s="203">
        <v>7.64</v>
      </c>
      <c r="I685" s="203" t="s">
        <v>262</v>
      </c>
      <c r="J685" s="203" t="s">
        <v>258</v>
      </c>
      <c r="K685" s="203" t="s">
        <v>259</v>
      </c>
      <c r="L685" s="203" t="s">
        <v>260</v>
      </c>
    </row>
    <row r="686" spans="1:12">
      <c r="A686" s="203">
        <v>685</v>
      </c>
      <c r="B686" s="204" t="s">
        <v>313</v>
      </c>
      <c r="C686" s="204" t="s">
        <v>981</v>
      </c>
      <c r="D686" s="205">
        <v>43849</v>
      </c>
      <c r="E686" s="203" t="s">
        <v>1228</v>
      </c>
      <c r="F686" s="204" t="s">
        <v>1251</v>
      </c>
      <c r="G686" s="206">
        <v>1320000</v>
      </c>
      <c r="H686" s="203">
        <v>8.1300000000000008</v>
      </c>
      <c r="I686" s="203" t="s">
        <v>262</v>
      </c>
      <c r="J686" s="203" t="s">
        <v>302</v>
      </c>
      <c r="K686" s="203" t="s">
        <v>264</v>
      </c>
      <c r="L686" s="203" t="s">
        <v>285</v>
      </c>
    </row>
    <row r="687" spans="1:12">
      <c r="A687" s="203">
        <v>686</v>
      </c>
      <c r="B687" s="204" t="s">
        <v>282</v>
      </c>
      <c r="C687" s="204" t="s">
        <v>982</v>
      </c>
      <c r="D687" s="205">
        <v>43414</v>
      </c>
      <c r="E687" s="203" t="s">
        <v>1229</v>
      </c>
      <c r="F687" s="204" t="s">
        <v>1251</v>
      </c>
      <c r="G687" s="206">
        <v>3900000</v>
      </c>
      <c r="H687" s="203">
        <v>5.59</v>
      </c>
      <c r="I687" s="203" t="s">
        <v>257</v>
      </c>
      <c r="J687" s="203" t="s">
        <v>306</v>
      </c>
      <c r="K687" s="203" t="s">
        <v>259</v>
      </c>
      <c r="L687" s="203" t="s">
        <v>269</v>
      </c>
    </row>
    <row r="688" spans="1:12">
      <c r="A688" s="203">
        <v>687</v>
      </c>
      <c r="B688" s="204" t="s">
        <v>255</v>
      </c>
      <c r="C688" s="204" t="s">
        <v>983</v>
      </c>
      <c r="D688" s="205">
        <v>43806</v>
      </c>
      <c r="E688" s="203" t="s">
        <v>1228</v>
      </c>
      <c r="F688" s="204" t="s">
        <v>1249</v>
      </c>
      <c r="G688" s="206">
        <v>2140000</v>
      </c>
      <c r="H688" s="203">
        <v>10.27</v>
      </c>
      <c r="I688" s="203" t="s">
        <v>262</v>
      </c>
      <c r="J688" s="203" t="s">
        <v>263</v>
      </c>
      <c r="K688" s="203" t="s">
        <v>264</v>
      </c>
      <c r="L688" s="203" t="s">
        <v>265</v>
      </c>
    </row>
    <row r="689" spans="1:12">
      <c r="A689" s="203">
        <v>688</v>
      </c>
      <c r="B689" s="204" t="s">
        <v>289</v>
      </c>
      <c r="C689" s="204" t="s">
        <v>984</v>
      </c>
      <c r="D689" s="205">
        <v>43499</v>
      </c>
      <c r="E689" s="203" t="s">
        <v>1229</v>
      </c>
      <c r="F689" s="204" t="s">
        <v>1251</v>
      </c>
      <c r="G689" s="206">
        <v>4730000</v>
      </c>
      <c r="H689" s="203">
        <v>9.4</v>
      </c>
      <c r="I689" s="203" t="s">
        <v>262</v>
      </c>
      <c r="J689" s="203" t="s">
        <v>271</v>
      </c>
      <c r="K689" s="203" t="s">
        <v>264</v>
      </c>
      <c r="L689" s="203" t="s">
        <v>272</v>
      </c>
    </row>
    <row r="690" spans="1:12">
      <c r="A690" s="203">
        <v>689</v>
      </c>
      <c r="B690" s="204" t="s">
        <v>303</v>
      </c>
      <c r="C690" s="204" t="s">
        <v>985</v>
      </c>
      <c r="D690" s="205">
        <v>43389</v>
      </c>
      <c r="E690" s="203" t="s">
        <v>1228</v>
      </c>
      <c r="F690" s="204" t="s">
        <v>1251</v>
      </c>
      <c r="G690" s="206">
        <v>2080000</v>
      </c>
      <c r="H690" s="203">
        <v>7.45</v>
      </c>
      <c r="I690" s="203" t="s">
        <v>27</v>
      </c>
      <c r="J690" s="203" t="s">
        <v>310</v>
      </c>
      <c r="K690" s="203" t="s">
        <v>264</v>
      </c>
      <c r="L690" s="203" t="s">
        <v>272</v>
      </c>
    </row>
    <row r="691" spans="1:12">
      <c r="A691" s="203">
        <v>690</v>
      </c>
      <c r="B691" s="204" t="s">
        <v>313</v>
      </c>
      <c r="C691" s="204" t="s">
        <v>986</v>
      </c>
      <c r="D691" s="205">
        <v>43576</v>
      </c>
      <c r="E691" s="203" t="s">
        <v>1228</v>
      </c>
      <c r="F691" s="204" t="s">
        <v>1251</v>
      </c>
      <c r="G691" s="206">
        <v>2240000</v>
      </c>
      <c r="H691" s="203">
        <v>8.5399999999999991</v>
      </c>
      <c r="I691" s="203" t="s">
        <v>262</v>
      </c>
      <c r="J691" s="203" t="s">
        <v>331</v>
      </c>
      <c r="K691" s="203" t="s">
        <v>259</v>
      </c>
      <c r="L691" s="203" t="s">
        <v>276</v>
      </c>
    </row>
    <row r="692" spans="1:12">
      <c r="A692" s="203">
        <v>691</v>
      </c>
      <c r="B692" s="204" t="s">
        <v>313</v>
      </c>
      <c r="C692" s="204" t="s">
        <v>987</v>
      </c>
      <c r="D692" s="205">
        <v>43518</v>
      </c>
      <c r="E692" s="203" t="s">
        <v>1228</v>
      </c>
      <c r="F692" s="204" t="s">
        <v>1250</v>
      </c>
      <c r="G692" s="206">
        <v>2880000</v>
      </c>
      <c r="H692" s="203">
        <v>10.39</v>
      </c>
      <c r="I692" s="203" t="s">
        <v>257</v>
      </c>
      <c r="J692" s="203" t="s">
        <v>302</v>
      </c>
      <c r="K692" s="203" t="s">
        <v>264</v>
      </c>
      <c r="L692" s="203" t="s">
        <v>285</v>
      </c>
    </row>
    <row r="693" spans="1:12">
      <c r="A693" s="203">
        <v>692</v>
      </c>
      <c r="B693" s="204" t="s">
        <v>313</v>
      </c>
      <c r="C693" s="204" t="s">
        <v>988</v>
      </c>
      <c r="D693" s="205">
        <v>43810</v>
      </c>
      <c r="E693" s="203" t="s">
        <v>1228</v>
      </c>
      <c r="F693" s="204" t="s">
        <v>1251</v>
      </c>
      <c r="G693" s="206">
        <v>4950000</v>
      </c>
      <c r="H693" s="203">
        <v>9.57</v>
      </c>
      <c r="I693" s="203" t="s">
        <v>27</v>
      </c>
      <c r="J693" s="203" t="s">
        <v>263</v>
      </c>
      <c r="K693" s="203" t="s">
        <v>264</v>
      </c>
      <c r="L693" s="203" t="s">
        <v>265</v>
      </c>
    </row>
    <row r="694" spans="1:12">
      <c r="A694" s="203">
        <v>693</v>
      </c>
      <c r="B694" s="204" t="s">
        <v>249</v>
      </c>
      <c r="C694" s="204" t="s">
        <v>989</v>
      </c>
      <c r="D694" s="205">
        <v>43527</v>
      </c>
      <c r="E694" s="203" t="s">
        <v>1228</v>
      </c>
      <c r="F694" s="204" t="s">
        <v>1252</v>
      </c>
      <c r="G694" s="206">
        <v>2650000</v>
      </c>
      <c r="H694" s="203">
        <v>7.96</v>
      </c>
      <c r="I694" s="203" t="s">
        <v>262</v>
      </c>
      <c r="J694" s="203" t="s">
        <v>280</v>
      </c>
      <c r="K694" s="203" t="s">
        <v>281</v>
      </c>
      <c r="L694" s="203" t="s">
        <v>281</v>
      </c>
    </row>
    <row r="695" spans="1:12">
      <c r="A695" s="203">
        <v>694</v>
      </c>
      <c r="B695" s="204" t="s">
        <v>308</v>
      </c>
      <c r="C695" s="204" t="s">
        <v>990</v>
      </c>
      <c r="D695" s="205">
        <v>43130</v>
      </c>
      <c r="E695" s="203" t="s">
        <v>1229</v>
      </c>
      <c r="F695" s="204" t="s">
        <v>1250</v>
      </c>
      <c r="G695" s="206">
        <v>2480000</v>
      </c>
      <c r="H695" s="203">
        <v>7.51</v>
      </c>
      <c r="I695" s="203" t="s">
        <v>27</v>
      </c>
      <c r="J695" s="203" t="s">
        <v>331</v>
      </c>
      <c r="K695" s="203" t="s">
        <v>259</v>
      </c>
      <c r="L695" s="203" t="s">
        <v>276</v>
      </c>
    </row>
    <row r="696" spans="1:12">
      <c r="A696" s="203">
        <v>695</v>
      </c>
      <c r="B696" s="204" t="s">
        <v>266</v>
      </c>
      <c r="C696" s="204" t="s">
        <v>991</v>
      </c>
      <c r="D696" s="205">
        <v>43372</v>
      </c>
      <c r="E696" s="203" t="s">
        <v>1228</v>
      </c>
      <c r="F696" s="204" t="s">
        <v>1249</v>
      </c>
      <c r="G696" s="206">
        <v>1690000</v>
      </c>
      <c r="H696" s="203">
        <v>5.23</v>
      </c>
      <c r="I696" s="203" t="s">
        <v>27</v>
      </c>
      <c r="J696" s="203" t="s">
        <v>348</v>
      </c>
      <c r="K696" s="203" t="s">
        <v>264</v>
      </c>
      <c r="L696" s="203" t="s">
        <v>285</v>
      </c>
    </row>
    <row r="697" spans="1:12">
      <c r="A697" s="203">
        <v>696</v>
      </c>
      <c r="B697" s="204" t="s">
        <v>298</v>
      </c>
      <c r="C697" s="204" t="s">
        <v>992</v>
      </c>
      <c r="D697" s="205">
        <v>43320</v>
      </c>
      <c r="E697" s="203" t="s">
        <v>1228</v>
      </c>
      <c r="F697" s="204" t="s">
        <v>1252</v>
      </c>
      <c r="G697" s="206">
        <v>4260000</v>
      </c>
      <c r="H697" s="203">
        <v>9.56</v>
      </c>
      <c r="I697" s="203" t="s">
        <v>257</v>
      </c>
      <c r="J697" s="203" t="s">
        <v>328</v>
      </c>
      <c r="K697" s="203" t="s">
        <v>259</v>
      </c>
      <c r="L697" s="203" t="s">
        <v>269</v>
      </c>
    </row>
    <row r="698" spans="1:12">
      <c r="A698" s="203">
        <v>697</v>
      </c>
      <c r="B698" s="204" t="s">
        <v>282</v>
      </c>
      <c r="C698" s="204" t="s">
        <v>993</v>
      </c>
      <c r="D698" s="205">
        <v>43935</v>
      </c>
      <c r="E698" s="203" t="s">
        <v>1228</v>
      </c>
      <c r="F698" s="204" t="s">
        <v>1252</v>
      </c>
      <c r="G698" s="206">
        <v>3470000</v>
      </c>
      <c r="H698" s="203">
        <v>6.97</v>
      </c>
      <c r="I698" s="203" t="s">
        <v>257</v>
      </c>
      <c r="J698" s="203" t="s">
        <v>331</v>
      </c>
      <c r="K698" s="203" t="s">
        <v>259</v>
      </c>
      <c r="L698" s="203" t="s">
        <v>276</v>
      </c>
    </row>
    <row r="699" spans="1:12">
      <c r="A699" s="203">
        <v>698</v>
      </c>
      <c r="B699" s="204" t="s">
        <v>313</v>
      </c>
      <c r="C699" s="204" t="s">
        <v>994</v>
      </c>
      <c r="D699" s="205">
        <v>44060</v>
      </c>
      <c r="E699" s="203" t="s">
        <v>1228</v>
      </c>
      <c r="F699" s="204" t="s">
        <v>1251</v>
      </c>
      <c r="G699" s="206">
        <v>1680000</v>
      </c>
      <c r="H699" s="203">
        <v>9.8699999999999992</v>
      </c>
      <c r="I699" s="203" t="s">
        <v>27</v>
      </c>
      <c r="J699" s="203" t="s">
        <v>280</v>
      </c>
      <c r="K699" s="203" t="s">
        <v>281</v>
      </c>
      <c r="L699" s="203" t="s">
        <v>281</v>
      </c>
    </row>
    <row r="700" spans="1:12">
      <c r="A700" s="203">
        <v>699</v>
      </c>
      <c r="B700" s="204" t="s">
        <v>313</v>
      </c>
      <c r="C700" s="204" t="s">
        <v>995</v>
      </c>
      <c r="D700" s="205">
        <v>43495</v>
      </c>
      <c r="E700" s="203" t="s">
        <v>1228</v>
      </c>
      <c r="F700" s="204" t="s">
        <v>1249</v>
      </c>
      <c r="G700" s="206">
        <v>1990000</v>
      </c>
      <c r="H700" s="203">
        <v>5.23</v>
      </c>
      <c r="I700" s="203" t="s">
        <v>257</v>
      </c>
      <c r="J700" s="203" t="s">
        <v>321</v>
      </c>
      <c r="K700" s="203" t="s">
        <v>281</v>
      </c>
      <c r="L700" s="203" t="s">
        <v>281</v>
      </c>
    </row>
    <row r="701" spans="1:12">
      <c r="A701" s="203">
        <v>700</v>
      </c>
      <c r="B701" s="204" t="s">
        <v>313</v>
      </c>
      <c r="C701" s="204" t="s">
        <v>996</v>
      </c>
      <c r="D701" s="205">
        <v>43893</v>
      </c>
      <c r="E701" s="203" t="s">
        <v>1228</v>
      </c>
      <c r="F701" s="204" t="s">
        <v>1252</v>
      </c>
      <c r="G701" s="206">
        <v>2350000</v>
      </c>
      <c r="H701" s="203">
        <v>4.9000000000000004</v>
      </c>
      <c r="I701" s="203" t="s">
        <v>262</v>
      </c>
      <c r="J701" s="203" t="s">
        <v>310</v>
      </c>
      <c r="K701" s="203" t="s">
        <v>264</v>
      </c>
      <c r="L701" s="203" t="s">
        <v>272</v>
      </c>
    </row>
    <row r="702" spans="1:12">
      <c r="A702" s="203">
        <v>701</v>
      </c>
      <c r="B702" s="204" t="s">
        <v>313</v>
      </c>
      <c r="C702" s="204" t="s">
        <v>997</v>
      </c>
      <c r="D702" s="205">
        <v>43676</v>
      </c>
      <c r="E702" s="203" t="s">
        <v>1228</v>
      </c>
      <c r="F702" s="204" t="s">
        <v>1252</v>
      </c>
      <c r="G702" s="206">
        <v>1550000</v>
      </c>
      <c r="H702" s="203">
        <v>6.86</v>
      </c>
      <c r="I702" s="203" t="s">
        <v>27</v>
      </c>
      <c r="J702" s="203" t="s">
        <v>321</v>
      </c>
      <c r="K702" s="203" t="s">
        <v>281</v>
      </c>
      <c r="L702" s="203" t="s">
        <v>281</v>
      </c>
    </row>
    <row r="703" spans="1:12">
      <c r="A703" s="203">
        <v>702</v>
      </c>
      <c r="B703" s="204" t="s">
        <v>255</v>
      </c>
      <c r="C703" s="204" t="s">
        <v>998</v>
      </c>
      <c r="D703" s="205">
        <v>43402</v>
      </c>
      <c r="E703" s="203" t="s">
        <v>1229</v>
      </c>
      <c r="F703" s="204" t="s">
        <v>1250</v>
      </c>
      <c r="G703" s="206">
        <v>2470000</v>
      </c>
      <c r="H703" s="203">
        <v>10.33</v>
      </c>
      <c r="I703" s="203" t="s">
        <v>27</v>
      </c>
      <c r="J703" s="203" t="s">
        <v>321</v>
      </c>
      <c r="K703" s="203" t="s">
        <v>281</v>
      </c>
      <c r="L703" s="203" t="s">
        <v>281</v>
      </c>
    </row>
    <row r="704" spans="1:12">
      <c r="A704" s="203">
        <v>703</v>
      </c>
      <c r="B704" s="204" t="s">
        <v>295</v>
      </c>
      <c r="C704" s="204" t="s">
        <v>999</v>
      </c>
      <c r="D704" s="205">
        <v>43563</v>
      </c>
      <c r="E704" s="203" t="s">
        <v>1229</v>
      </c>
      <c r="F704" s="204" t="s">
        <v>1252</v>
      </c>
      <c r="G704" s="206">
        <v>4470000</v>
      </c>
      <c r="H704" s="203">
        <v>10.29</v>
      </c>
      <c r="I704" s="203" t="s">
        <v>257</v>
      </c>
      <c r="J704" s="203" t="s">
        <v>302</v>
      </c>
      <c r="K704" s="203" t="s">
        <v>264</v>
      </c>
      <c r="L704" s="203" t="s">
        <v>285</v>
      </c>
    </row>
    <row r="705" spans="1:12">
      <c r="A705" s="203">
        <v>704</v>
      </c>
      <c r="B705" s="204" t="s">
        <v>286</v>
      </c>
      <c r="C705" s="204" t="s">
        <v>1000</v>
      </c>
      <c r="D705" s="205">
        <v>43522</v>
      </c>
      <c r="E705" s="203" t="s">
        <v>1228</v>
      </c>
      <c r="F705" s="204" t="s">
        <v>1250</v>
      </c>
      <c r="G705" s="206">
        <v>3130000</v>
      </c>
      <c r="H705" s="203">
        <v>9.17</v>
      </c>
      <c r="I705" s="203" t="s">
        <v>257</v>
      </c>
      <c r="J705" s="203" t="s">
        <v>288</v>
      </c>
      <c r="K705" s="203" t="s">
        <v>259</v>
      </c>
      <c r="L705" s="203" t="s">
        <v>276</v>
      </c>
    </row>
    <row r="706" spans="1:12">
      <c r="A706" s="203">
        <v>705</v>
      </c>
      <c r="B706" s="204" t="s">
        <v>289</v>
      </c>
      <c r="C706" s="204" t="s">
        <v>1001</v>
      </c>
      <c r="D706" s="205">
        <v>43388</v>
      </c>
      <c r="E706" s="203" t="s">
        <v>1228</v>
      </c>
      <c r="F706" s="204" t="s">
        <v>1260</v>
      </c>
      <c r="G706" s="206">
        <v>2160000</v>
      </c>
      <c r="H706" s="203">
        <v>10.8</v>
      </c>
      <c r="I706" s="203" t="s">
        <v>262</v>
      </c>
      <c r="J706" s="203" t="s">
        <v>297</v>
      </c>
      <c r="K706" s="203" t="s">
        <v>264</v>
      </c>
      <c r="L706" s="203" t="s">
        <v>272</v>
      </c>
    </row>
    <row r="707" spans="1:12">
      <c r="A707" s="203">
        <v>706</v>
      </c>
      <c r="B707" s="204" t="s">
        <v>286</v>
      </c>
      <c r="C707" s="204" t="s">
        <v>1002</v>
      </c>
      <c r="D707" s="205">
        <v>44042</v>
      </c>
      <c r="E707" s="203" t="s">
        <v>1228</v>
      </c>
      <c r="F707" s="204" t="s">
        <v>1251</v>
      </c>
      <c r="G707" s="206">
        <v>3710000</v>
      </c>
      <c r="H707" s="203">
        <v>4.04</v>
      </c>
      <c r="I707" s="203" t="s">
        <v>27</v>
      </c>
      <c r="J707" s="203" t="s">
        <v>258</v>
      </c>
      <c r="K707" s="203" t="s">
        <v>259</v>
      </c>
      <c r="L707" s="203" t="s">
        <v>260</v>
      </c>
    </row>
    <row r="708" spans="1:12">
      <c r="A708" s="203">
        <v>707</v>
      </c>
      <c r="B708" s="204" t="s">
        <v>313</v>
      </c>
      <c r="C708" s="204" t="s">
        <v>1003</v>
      </c>
      <c r="D708" s="205">
        <v>43213</v>
      </c>
      <c r="E708" s="203" t="s">
        <v>1228</v>
      </c>
      <c r="F708" s="204" t="s">
        <v>1251</v>
      </c>
      <c r="G708" s="206">
        <v>4700000</v>
      </c>
      <c r="H708" s="203">
        <v>6.86</v>
      </c>
      <c r="I708" s="203" t="s">
        <v>257</v>
      </c>
      <c r="J708" s="203" t="s">
        <v>263</v>
      </c>
      <c r="K708" s="203" t="s">
        <v>264</v>
      </c>
      <c r="L708" s="203" t="s">
        <v>265</v>
      </c>
    </row>
    <row r="709" spans="1:12">
      <c r="A709" s="203">
        <v>708</v>
      </c>
      <c r="B709" s="204" t="s">
        <v>273</v>
      </c>
      <c r="C709" s="204" t="s">
        <v>1004</v>
      </c>
      <c r="D709" s="205">
        <v>43827</v>
      </c>
      <c r="E709" s="203" t="s">
        <v>1229</v>
      </c>
      <c r="F709" s="204" t="s">
        <v>1249</v>
      </c>
      <c r="G709" s="206">
        <v>1460000</v>
      </c>
      <c r="H709" s="203">
        <v>7.47</v>
      </c>
      <c r="I709" s="203" t="s">
        <v>257</v>
      </c>
      <c r="J709" s="203" t="s">
        <v>275</v>
      </c>
      <c r="K709" s="203" t="s">
        <v>259</v>
      </c>
      <c r="L709" s="203" t="s">
        <v>276</v>
      </c>
    </row>
    <row r="710" spans="1:12">
      <c r="A710" s="203">
        <v>709</v>
      </c>
      <c r="B710" s="204" t="s">
        <v>266</v>
      </c>
      <c r="C710" s="204" t="s">
        <v>1005</v>
      </c>
      <c r="D710" s="205">
        <v>43486</v>
      </c>
      <c r="E710" s="203" t="s">
        <v>1229</v>
      </c>
      <c r="F710" s="204" t="s">
        <v>1250</v>
      </c>
      <c r="G710" s="206">
        <v>3660000</v>
      </c>
      <c r="H710" s="203">
        <v>9.2799999999999994</v>
      </c>
      <c r="I710" s="203" t="s">
        <v>262</v>
      </c>
      <c r="J710" s="203" t="s">
        <v>291</v>
      </c>
      <c r="K710" s="203" t="s">
        <v>259</v>
      </c>
      <c r="L710" s="203" t="s">
        <v>260</v>
      </c>
    </row>
    <row r="711" spans="1:12">
      <c r="A711" s="203">
        <v>710</v>
      </c>
      <c r="B711" s="204" t="s">
        <v>266</v>
      </c>
      <c r="C711" s="204" t="s">
        <v>1006</v>
      </c>
      <c r="D711" s="205">
        <v>43318</v>
      </c>
      <c r="E711" s="203" t="s">
        <v>1228</v>
      </c>
      <c r="F711" s="204" t="s">
        <v>1252</v>
      </c>
      <c r="G711" s="206">
        <v>2490000</v>
      </c>
      <c r="H711" s="203">
        <v>10.72</v>
      </c>
      <c r="I711" s="203" t="s">
        <v>262</v>
      </c>
      <c r="J711" s="203" t="s">
        <v>284</v>
      </c>
      <c r="K711" s="203" t="s">
        <v>264</v>
      </c>
      <c r="L711" s="203" t="s">
        <v>285</v>
      </c>
    </row>
    <row r="712" spans="1:12">
      <c r="A712" s="203">
        <v>711</v>
      </c>
      <c r="B712" s="204" t="s">
        <v>295</v>
      </c>
      <c r="C712" s="204" t="s">
        <v>1007</v>
      </c>
      <c r="D712" s="205">
        <v>43296</v>
      </c>
      <c r="E712" s="203" t="s">
        <v>1228</v>
      </c>
      <c r="F712" s="204" t="s">
        <v>1249</v>
      </c>
      <c r="G712" s="206">
        <v>2870000</v>
      </c>
      <c r="H712" s="203">
        <v>6.97</v>
      </c>
      <c r="I712" s="203" t="s">
        <v>27</v>
      </c>
      <c r="J712" s="203" t="s">
        <v>284</v>
      </c>
      <c r="K712" s="203" t="s">
        <v>264</v>
      </c>
      <c r="L712" s="203" t="s">
        <v>285</v>
      </c>
    </row>
    <row r="713" spans="1:12">
      <c r="A713" s="203">
        <v>712</v>
      </c>
      <c r="B713" s="204" t="s">
        <v>298</v>
      </c>
      <c r="C713" s="204" t="s">
        <v>1008</v>
      </c>
      <c r="D713" s="205">
        <v>43453</v>
      </c>
      <c r="E713" s="203" t="s">
        <v>1228</v>
      </c>
      <c r="F713" s="204" t="s">
        <v>1249</v>
      </c>
      <c r="G713" s="206">
        <v>2590000</v>
      </c>
      <c r="H713" s="203">
        <v>9.85</v>
      </c>
      <c r="I713" s="203" t="s">
        <v>257</v>
      </c>
      <c r="J713" s="203" t="s">
        <v>328</v>
      </c>
      <c r="K713" s="203" t="s">
        <v>259</v>
      </c>
      <c r="L713" s="203" t="s">
        <v>269</v>
      </c>
    </row>
    <row r="714" spans="1:12">
      <c r="A714" s="203">
        <v>713</v>
      </c>
      <c r="B714" s="204" t="s">
        <v>313</v>
      </c>
      <c r="C714" s="204" t="s">
        <v>1009</v>
      </c>
      <c r="D714" s="205">
        <v>43421</v>
      </c>
      <c r="E714" s="203" t="s">
        <v>1229</v>
      </c>
      <c r="F714" s="204" t="s">
        <v>1252</v>
      </c>
      <c r="G714" s="206">
        <v>2350000</v>
      </c>
      <c r="H714" s="203">
        <v>5.44</v>
      </c>
      <c r="I714" s="203" t="s">
        <v>27</v>
      </c>
      <c r="J714" s="203" t="s">
        <v>280</v>
      </c>
      <c r="K714" s="203" t="s">
        <v>281</v>
      </c>
      <c r="L714" s="203" t="s">
        <v>281</v>
      </c>
    </row>
    <row r="715" spans="1:12">
      <c r="A715" s="203">
        <v>714</v>
      </c>
      <c r="B715" s="204" t="s">
        <v>266</v>
      </c>
      <c r="C715" s="204" t="s">
        <v>1010</v>
      </c>
      <c r="D715" s="205">
        <v>43828</v>
      </c>
      <c r="E715" s="203" t="s">
        <v>1229</v>
      </c>
      <c r="F715" s="204" t="s">
        <v>1251</v>
      </c>
      <c r="G715" s="206">
        <v>3250000</v>
      </c>
      <c r="H715" s="203">
        <v>9.26</v>
      </c>
      <c r="I715" s="203" t="s">
        <v>27</v>
      </c>
      <c r="J715" s="203" t="s">
        <v>297</v>
      </c>
      <c r="K715" s="203" t="s">
        <v>264</v>
      </c>
      <c r="L715" s="203" t="s">
        <v>272</v>
      </c>
    </row>
    <row r="716" spans="1:12">
      <c r="A716" s="203">
        <v>715</v>
      </c>
      <c r="B716" s="204" t="s">
        <v>298</v>
      </c>
      <c r="C716" s="204" t="s">
        <v>1011</v>
      </c>
      <c r="D716" s="205">
        <v>43896</v>
      </c>
      <c r="E716" s="203" t="s">
        <v>1228</v>
      </c>
      <c r="F716" s="204" t="s">
        <v>1249</v>
      </c>
      <c r="G716" s="206">
        <v>3500000</v>
      </c>
      <c r="H716" s="203">
        <v>10.01</v>
      </c>
      <c r="I716" s="203" t="s">
        <v>257</v>
      </c>
      <c r="J716" s="203" t="s">
        <v>306</v>
      </c>
      <c r="K716" s="203" t="s">
        <v>259</v>
      </c>
      <c r="L716" s="203" t="s">
        <v>269</v>
      </c>
    </row>
    <row r="717" spans="1:12">
      <c r="A717" s="203">
        <v>716</v>
      </c>
      <c r="B717" s="204" t="s">
        <v>313</v>
      </c>
      <c r="C717" s="204" t="s">
        <v>1012</v>
      </c>
      <c r="D717" s="205">
        <v>43146</v>
      </c>
      <c r="E717" s="203" t="s">
        <v>1228</v>
      </c>
      <c r="F717" s="204" t="s">
        <v>1249</v>
      </c>
      <c r="G717" s="206">
        <v>3150000</v>
      </c>
      <c r="H717" s="203">
        <v>6.15</v>
      </c>
      <c r="I717" s="203" t="s">
        <v>262</v>
      </c>
      <c r="J717" s="203" t="s">
        <v>271</v>
      </c>
      <c r="K717" s="203" t="s">
        <v>264</v>
      </c>
      <c r="L717" s="203" t="s">
        <v>272</v>
      </c>
    </row>
    <row r="718" spans="1:12">
      <c r="A718" s="203">
        <v>717</v>
      </c>
      <c r="B718" s="204" t="s">
        <v>286</v>
      </c>
      <c r="C718" s="204" t="s">
        <v>1013</v>
      </c>
      <c r="D718" s="205">
        <v>43401</v>
      </c>
      <c r="E718" s="203" t="s">
        <v>1228</v>
      </c>
      <c r="F718" s="204" t="s">
        <v>1249</v>
      </c>
      <c r="G718" s="206">
        <v>1470000</v>
      </c>
      <c r="H718" s="203">
        <v>5.16</v>
      </c>
      <c r="I718" s="203" t="s">
        <v>257</v>
      </c>
      <c r="J718" s="203" t="s">
        <v>321</v>
      </c>
      <c r="K718" s="203" t="s">
        <v>281</v>
      </c>
      <c r="L718" s="203" t="s">
        <v>281</v>
      </c>
    </row>
    <row r="719" spans="1:12">
      <c r="A719" s="203">
        <v>718</v>
      </c>
      <c r="B719" s="204" t="s">
        <v>273</v>
      </c>
      <c r="C719" s="204" t="s">
        <v>1014</v>
      </c>
      <c r="D719" s="205">
        <v>43592</v>
      </c>
      <c r="E719" s="203" t="s">
        <v>1229</v>
      </c>
      <c r="F719" s="204" t="s">
        <v>1260</v>
      </c>
      <c r="G719" s="206">
        <v>1950000</v>
      </c>
      <c r="H719" s="203">
        <v>10.48</v>
      </c>
      <c r="I719" s="203" t="s">
        <v>257</v>
      </c>
      <c r="J719" s="203" t="s">
        <v>331</v>
      </c>
      <c r="K719" s="203" t="s">
        <v>259</v>
      </c>
      <c r="L719" s="203" t="s">
        <v>276</v>
      </c>
    </row>
    <row r="720" spans="1:12">
      <c r="A720" s="203">
        <v>719</v>
      </c>
      <c r="B720" s="204" t="s">
        <v>295</v>
      </c>
      <c r="C720" s="204" t="s">
        <v>1015</v>
      </c>
      <c r="D720" s="205">
        <v>43628</v>
      </c>
      <c r="E720" s="203" t="s">
        <v>1228</v>
      </c>
      <c r="F720" s="204" t="s">
        <v>1251</v>
      </c>
      <c r="G720" s="206">
        <v>2320000</v>
      </c>
      <c r="H720" s="203">
        <v>4.07</v>
      </c>
      <c r="I720" s="203" t="s">
        <v>262</v>
      </c>
      <c r="J720" s="203" t="s">
        <v>288</v>
      </c>
      <c r="K720" s="203" t="s">
        <v>259</v>
      </c>
      <c r="L720" s="203" t="s">
        <v>276</v>
      </c>
    </row>
    <row r="721" spans="1:12">
      <c r="A721" s="203">
        <v>720</v>
      </c>
      <c r="B721" s="204" t="s">
        <v>255</v>
      </c>
      <c r="C721" s="204" t="s">
        <v>1016</v>
      </c>
      <c r="D721" s="205">
        <v>43843</v>
      </c>
      <c r="E721" s="203" t="s">
        <v>1228</v>
      </c>
      <c r="F721" s="204" t="s">
        <v>1249</v>
      </c>
      <c r="G721" s="206">
        <v>3550000</v>
      </c>
      <c r="H721" s="203">
        <v>10.39</v>
      </c>
      <c r="I721" s="203" t="s">
        <v>257</v>
      </c>
      <c r="J721" s="203" t="s">
        <v>306</v>
      </c>
      <c r="K721" s="203" t="s">
        <v>259</v>
      </c>
      <c r="L721" s="203" t="s">
        <v>269</v>
      </c>
    </row>
    <row r="722" spans="1:12">
      <c r="A722" s="203">
        <v>721</v>
      </c>
      <c r="B722" s="204" t="s">
        <v>295</v>
      </c>
      <c r="C722" s="204" t="s">
        <v>1017</v>
      </c>
      <c r="D722" s="205">
        <v>43205</v>
      </c>
      <c r="E722" s="203" t="s">
        <v>1228</v>
      </c>
      <c r="F722" s="204" t="s">
        <v>1251</v>
      </c>
      <c r="G722" s="206">
        <v>2040000</v>
      </c>
      <c r="H722" s="203">
        <v>8.82</v>
      </c>
      <c r="I722" s="203" t="s">
        <v>27</v>
      </c>
      <c r="J722" s="203" t="s">
        <v>280</v>
      </c>
      <c r="K722" s="203" t="s">
        <v>281</v>
      </c>
      <c r="L722" s="203" t="s">
        <v>281</v>
      </c>
    </row>
    <row r="723" spans="1:12">
      <c r="A723" s="203">
        <v>722</v>
      </c>
      <c r="B723" s="204" t="s">
        <v>313</v>
      </c>
      <c r="C723" s="204" t="s">
        <v>1018</v>
      </c>
      <c r="D723" s="205">
        <v>43285</v>
      </c>
      <c r="E723" s="203" t="s">
        <v>1229</v>
      </c>
      <c r="F723" s="204" t="s">
        <v>1251</v>
      </c>
      <c r="G723" s="206">
        <v>4650000</v>
      </c>
      <c r="H723" s="203">
        <v>8.89</v>
      </c>
      <c r="I723" s="203" t="s">
        <v>257</v>
      </c>
      <c r="J723" s="203" t="s">
        <v>310</v>
      </c>
      <c r="K723" s="203" t="s">
        <v>264</v>
      </c>
      <c r="L723" s="203" t="s">
        <v>272</v>
      </c>
    </row>
    <row r="724" spans="1:12">
      <c r="A724" s="203">
        <v>723</v>
      </c>
      <c r="B724" s="204" t="s">
        <v>282</v>
      </c>
      <c r="C724" s="204" t="s">
        <v>1019</v>
      </c>
      <c r="D724" s="205">
        <v>44042</v>
      </c>
      <c r="E724" s="203" t="s">
        <v>1229</v>
      </c>
      <c r="F724" s="204" t="s">
        <v>1250</v>
      </c>
      <c r="G724" s="206">
        <v>4430000</v>
      </c>
      <c r="H724" s="203">
        <v>6.97</v>
      </c>
      <c r="I724" s="203" t="s">
        <v>27</v>
      </c>
      <c r="J724" s="203" t="s">
        <v>331</v>
      </c>
      <c r="K724" s="203" t="s">
        <v>259</v>
      </c>
      <c r="L724" s="203" t="s">
        <v>276</v>
      </c>
    </row>
    <row r="725" spans="1:12">
      <c r="A725" s="203">
        <v>724</v>
      </c>
      <c r="B725" s="204" t="s">
        <v>282</v>
      </c>
      <c r="C725" s="204" t="s">
        <v>1020</v>
      </c>
      <c r="D725" s="205">
        <v>43489</v>
      </c>
      <c r="E725" s="203" t="s">
        <v>1228</v>
      </c>
      <c r="F725" s="204" t="s">
        <v>1251</v>
      </c>
      <c r="G725" s="206">
        <v>2420000</v>
      </c>
      <c r="H725" s="203">
        <v>4.38</v>
      </c>
      <c r="I725" s="203" t="s">
        <v>27</v>
      </c>
      <c r="J725" s="203" t="s">
        <v>331</v>
      </c>
      <c r="K725" s="203" t="s">
        <v>259</v>
      </c>
      <c r="L725" s="203" t="s">
        <v>276</v>
      </c>
    </row>
    <row r="726" spans="1:12">
      <c r="A726" s="203">
        <v>725</v>
      </c>
      <c r="B726" s="204" t="s">
        <v>255</v>
      </c>
      <c r="C726" s="204" t="s">
        <v>1021</v>
      </c>
      <c r="D726" s="205">
        <v>44019</v>
      </c>
      <c r="E726" s="203" t="s">
        <v>1228</v>
      </c>
      <c r="F726" s="204" t="s">
        <v>1252</v>
      </c>
      <c r="G726" s="206">
        <v>4720000</v>
      </c>
      <c r="H726" s="203">
        <v>10.8</v>
      </c>
      <c r="I726" s="203" t="s">
        <v>257</v>
      </c>
      <c r="J726" s="203" t="s">
        <v>310</v>
      </c>
      <c r="K726" s="203" t="s">
        <v>264</v>
      </c>
      <c r="L726" s="203" t="s">
        <v>272</v>
      </c>
    </row>
    <row r="727" spans="1:12">
      <c r="A727" s="203">
        <v>726</v>
      </c>
      <c r="B727" s="204" t="s">
        <v>266</v>
      </c>
      <c r="C727" s="204" t="s">
        <v>1022</v>
      </c>
      <c r="D727" s="205">
        <v>43191</v>
      </c>
      <c r="E727" s="203" t="s">
        <v>1228</v>
      </c>
      <c r="F727" s="204" t="s">
        <v>1249</v>
      </c>
      <c r="G727" s="206">
        <v>3600000</v>
      </c>
      <c r="H727" s="203">
        <v>4.3099999999999996</v>
      </c>
      <c r="I727" s="203" t="s">
        <v>27</v>
      </c>
      <c r="J727" s="203" t="s">
        <v>302</v>
      </c>
      <c r="K727" s="203" t="s">
        <v>264</v>
      </c>
      <c r="L727" s="203" t="s">
        <v>285</v>
      </c>
    </row>
    <row r="728" spans="1:12">
      <c r="A728" s="203">
        <v>727</v>
      </c>
      <c r="B728" s="204" t="s">
        <v>249</v>
      </c>
      <c r="C728" s="204" t="s">
        <v>1023</v>
      </c>
      <c r="D728" s="205">
        <v>44115</v>
      </c>
      <c r="E728" s="203" t="s">
        <v>1228</v>
      </c>
      <c r="F728" s="204" t="s">
        <v>1253</v>
      </c>
      <c r="G728" s="206">
        <v>2220000</v>
      </c>
      <c r="H728" s="203">
        <v>9.0299999999999994</v>
      </c>
      <c r="I728" s="203" t="s">
        <v>262</v>
      </c>
      <c r="J728" s="203" t="s">
        <v>297</v>
      </c>
      <c r="K728" s="203" t="s">
        <v>264</v>
      </c>
      <c r="L728" s="203" t="s">
        <v>272</v>
      </c>
    </row>
    <row r="729" spans="1:12">
      <c r="A729" s="203">
        <v>728</v>
      </c>
      <c r="B729" s="204" t="s">
        <v>289</v>
      </c>
      <c r="C729" s="204" t="s">
        <v>1024</v>
      </c>
      <c r="D729" s="205">
        <v>43163</v>
      </c>
      <c r="E729" s="203" t="s">
        <v>1228</v>
      </c>
      <c r="F729" s="204" t="s">
        <v>1260</v>
      </c>
      <c r="G729" s="206">
        <v>3240000</v>
      </c>
      <c r="H729" s="203">
        <v>9.3800000000000008</v>
      </c>
      <c r="I729" s="203" t="s">
        <v>257</v>
      </c>
      <c r="J729" s="203" t="s">
        <v>334</v>
      </c>
      <c r="K729" s="203" t="s">
        <v>259</v>
      </c>
      <c r="L729" s="203" t="s">
        <v>260</v>
      </c>
    </row>
    <row r="730" spans="1:12">
      <c r="A730" s="203">
        <v>729</v>
      </c>
      <c r="B730" s="204" t="s">
        <v>273</v>
      </c>
      <c r="C730" s="204" t="s">
        <v>1025</v>
      </c>
      <c r="D730" s="205">
        <v>43854</v>
      </c>
      <c r="E730" s="203" t="s">
        <v>1228</v>
      </c>
      <c r="F730" s="204" t="s">
        <v>1252</v>
      </c>
      <c r="G730" s="206">
        <v>4660000</v>
      </c>
      <c r="H730" s="203">
        <v>8.9</v>
      </c>
      <c r="I730" s="203" t="s">
        <v>27</v>
      </c>
      <c r="J730" s="203" t="s">
        <v>263</v>
      </c>
      <c r="K730" s="203" t="s">
        <v>264</v>
      </c>
      <c r="L730" s="203" t="s">
        <v>265</v>
      </c>
    </row>
    <row r="731" spans="1:12">
      <c r="A731" s="203">
        <v>730</v>
      </c>
      <c r="B731" s="204" t="s">
        <v>286</v>
      </c>
      <c r="C731" s="204" t="s">
        <v>1026</v>
      </c>
      <c r="D731" s="205">
        <v>43132</v>
      </c>
      <c r="E731" s="203" t="s">
        <v>1229</v>
      </c>
      <c r="F731" s="204" t="s">
        <v>1250</v>
      </c>
      <c r="G731" s="206">
        <v>4070000</v>
      </c>
      <c r="H731" s="203">
        <v>10.95</v>
      </c>
      <c r="I731" s="203" t="s">
        <v>257</v>
      </c>
      <c r="J731" s="203" t="s">
        <v>258</v>
      </c>
      <c r="K731" s="203" t="s">
        <v>259</v>
      </c>
      <c r="L731" s="203" t="s">
        <v>260</v>
      </c>
    </row>
    <row r="732" spans="1:12">
      <c r="A732" s="203">
        <v>731</v>
      </c>
      <c r="B732" s="204" t="s">
        <v>292</v>
      </c>
      <c r="C732" s="204" t="s">
        <v>1027</v>
      </c>
      <c r="D732" s="205">
        <v>43607</v>
      </c>
      <c r="E732" s="203" t="s">
        <v>1228</v>
      </c>
      <c r="F732" s="204" t="s">
        <v>1251</v>
      </c>
      <c r="G732" s="206">
        <v>4090000</v>
      </c>
      <c r="H732" s="203">
        <v>5.07</v>
      </c>
      <c r="I732" s="203" t="s">
        <v>27</v>
      </c>
      <c r="J732" s="203" t="s">
        <v>310</v>
      </c>
      <c r="K732" s="203" t="s">
        <v>264</v>
      </c>
      <c r="L732" s="203" t="s">
        <v>272</v>
      </c>
    </row>
    <row r="733" spans="1:12">
      <c r="A733" s="203">
        <v>732</v>
      </c>
      <c r="B733" s="204" t="s">
        <v>298</v>
      </c>
      <c r="C733" s="204" t="s">
        <v>1028</v>
      </c>
      <c r="D733" s="205">
        <v>43542</v>
      </c>
      <c r="E733" s="203" t="s">
        <v>1229</v>
      </c>
      <c r="F733" s="204" t="s">
        <v>1260</v>
      </c>
      <c r="G733" s="206">
        <v>1840000</v>
      </c>
      <c r="H733" s="203">
        <v>4.5599999999999996</v>
      </c>
      <c r="I733" s="203" t="s">
        <v>27</v>
      </c>
      <c r="J733" s="203" t="s">
        <v>263</v>
      </c>
      <c r="K733" s="203" t="s">
        <v>264</v>
      </c>
      <c r="L733" s="203" t="s">
        <v>265</v>
      </c>
    </row>
    <row r="734" spans="1:12">
      <c r="A734" s="203">
        <v>733</v>
      </c>
      <c r="B734" s="204" t="s">
        <v>286</v>
      </c>
      <c r="C734" s="204" t="s">
        <v>1029</v>
      </c>
      <c r="D734" s="205">
        <v>43772</v>
      </c>
      <c r="E734" s="203" t="s">
        <v>1229</v>
      </c>
      <c r="F734" s="204" t="s">
        <v>1249</v>
      </c>
      <c r="G734" s="206">
        <v>4300000</v>
      </c>
      <c r="H734" s="203">
        <v>7.42</v>
      </c>
      <c r="I734" s="203" t="s">
        <v>257</v>
      </c>
      <c r="J734" s="203" t="s">
        <v>348</v>
      </c>
      <c r="K734" s="203" t="s">
        <v>264</v>
      </c>
      <c r="L734" s="203" t="s">
        <v>285</v>
      </c>
    </row>
    <row r="735" spans="1:12">
      <c r="A735" s="203">
        <v>734</v>
      </c>
      <c r="B735" s="204" t="s">
        <v>273</v>
      </c>
      <c r="C735" s="204" t="s">
        <v>1030</v>
      </c>
      <c r="D735" s="205">
        <v>43910</v>
      </c>
      <c r="E735" s="203" t="s">
        <v>1229</v>
      </c>
      <c r="F735" s="204" t="s">
        <v>1252</v>
      </c>
      <c r="G735" s="206">
        <v>4460000</v>
      </c>
      <c r="H735" s="203">
        <v>5.62</v>
      </c>
      <c r="I735" s="203" t="s">
        <v>257</v>
      </c>
      <c r="J735" s="203" t="s">
        <v>297</v>
      </c>
      <c r="K735" s="203" t="s">
        <v>264</v>
      </c>
      <c r="L735" s="203" t="s">
        <v>272</v>
      </c>
    </row>
    <row r="736" spans="1:12">
      <c r="A736" s="203">
        <v>735</v>
      </c>
      <c r="B736" s="204" t="s">
        <v>313</v>
      </c>
      <c r="C736" s="204" t="s">
        <v>1031</v>
      </c>
      <c r="D736" s="205">
        <v>43812</v>
      </c>
      <c r="E736" s="203" t="s">
        <v>1228</v>
      </c>
      <c r="F736" s="204" t="s">
        <v>1252</v>
      </c>
      <c r="G736" s="206">
        <v>4870000</v>
      </c>
      <c r="H736" s="203">
        <v>8.16</v>
      </c>
      <c r="I736" s="203" t="s">
        <v>262</v>
      </c>
      <c r="J736" s="203" t="s">
        <v>284</v>
      </c>
      <c r="K736" s="203" t="s">
        <v>264</v>
      </c>
      <c r="L736" s="203" t="s">
        <v>285</v>
      </c>
    </row>
    <row r="737" spans="1:12">
      <c r="A737" s="203">
        <v>736</v>
      </c>
      <c r="B737" s="204" t="s">
        <v>298</v>
      </c>
      <c r="C737" s="204" t="s">
        <v>1032</v>
      </c>
      <c r="D737" s="205">
        <v>43894</v>
      </c>
      <c r="E737" s="203" t="s">
        <v>1228</v>
      </c>
      <c r="F737" s="204" t="s">
        <v>1251</v>
      </c>
      <c r="G737" s="206">
        <v>3920000</v>
      </c>
      <c r="H737" s="203">
        <v>5.31</v>
      </c>
      <c r="I737" s="203" t="s">
        <v>257</v>
      </c>
      <c r="J737" s="203" t="s">
        <v>278</v>
      </c>
      <c r="K737" s="203" t="s">
        <v>264</v>
      </c>
      <c r="L737" s="203" t="s">
        <v>265</v>
      </c>
    </row>
    <row r="738" spans="1:12">
      <c r="A738" s="203">
        <v>737</v>
      </c>
      <c r="B738" s="204" t="s">
        <v>313</v>
      </c>
      <c r="C738" s="204" t="s">
        <v>1033</v>
      </c>
      <c r="D738" s="205">
        <v>43832</v>
      </c>
      <c r="E738" s="203" t="s">
        <v>1228</v>
      </c>
      <c r="F738" s="204" t="s">
        <v>1260</v>
      </c>
      <c r="G738" s="206">
        <v>4930000</v>
      </c>
      <c r="H738" s="203">
        <v>9.41</v>
      </c>
      <c r="I738" s="203" t="s">
        <v>27</v>
      </c>
      <c r="J738" s="203" t="s">
        <v>284</v>
      </c>
      <c r="K738" s="203" t="s">
        <v>264</v>
      </c>
      <c r="L738" s="203" t="s">
        <v>285</v>
      </c>
    </row>
    <row r="739" spans="1:12">
      <c r="A739" s="203">
        <v>738</v>
      </c>
      <c r="B739" s="204" t="s">
        <v>286</v>
      </c>
      <c r="C739" s="204" t="s">
        <v>1034</v>
      </c>
      <c r="D739" s="205">
        <v>43576</v>
      </c>
      <c r="E739" s="203" t="s">
        <v>1229</v>
      </c>
      <c r="F739" s="204" t="s">
        <v>1250</v>
      </c>
      <c r="G739" s="206">
        <v>4160000</v>
      </c>
      <c r="H739" s="203">
        <v>7.33</v>
      </c>
      <c r="I739" s="203" t="s">
        <v>262</v>
      </c>
      <c r="J739" s="203" t="s">
        <v>300</v>
      </c>
      <c r="K739" s="203" t="s">
        <v>264</v>
      </c>
      <c r="L739" s="203" t="s">
        <v>265</v>
      </c>
    </row>
    <row r="740" spans="1:12">
      <c r="A740" s="203">
        <v>739</v>
      </c>
      <c r="B740" s="204" t="s">
        <v>303</v>
      </c>
      <c r="C740" s="204" t="s">
        <v>1035</v>
      </c>
      <c r="D740" s="205">
        <v>43562</v>
      </c>
      <c r="E740" s="203" t="s">
        <v>1229</v>
      </c>
      <c r="F740" s="204" t="s">
        <v>1260</v>
      </c>
      <c r="G740" s="206">
        <v>4030000</v>
      </c>
      <c r="H740" s="203">
        <v>9.56</v>
      </c>
      <c r="I740" s="203" t="s">
        <v>262</v>
      </c>
      <c r="J740" s="203" t="s">
        <v>310</v>
      </c>
      <c r="K740" s="203" t="s">
        <v>264</v>
      </c>
      <c r="L740" s="203" t="s">
        <v>272</v>
      </c>
    </row>
    <row r="741" spans="1:12">
      <c r="A741" s="203">
        <v>740</v>
      </c>
      <c r="B741" s="204" t="s">
        <v>295</v>
      </c>
      <c r="C741" s="204" t="s">
        <v>1036</v>
      </c>
      <c r="D741" s="205">
        <v>43635</v>
      </c>
      <c r="E741" s="203" t="s">
        <v>1229</v>
      </c>
      <c r="F741" s="204" t="s">
        <v>1251</v>
      </c>
      <c r="G741" s="206">
        <v>1450000</v>
      </c>
      <c r="H741" s="203">
        <v>7.93</v>
      </c>
      <c r="I741" s="203" t="s">
        <v>262</v>
      </c>
      <c r="J741" s="203" t="s">
        <v>328</v>
      </c>
      <c r="K741" s="203" t="s">
        <v>259</v>
      </c>
      <c r="L741" s="203" t="s">
        <v>269</v>
      </c>
    </row>
    <row r="742" spans="1:12">
      <c r="A742" s="203">
        <v>741</v>
      </c>
      <c r="B742" s="204" t="s">
        <v>313</v>
      </c>
      <c r="C742" s="204" t="s">
        <v>1037</v>
      </c>
      <c r="D742" s="205">
        <v>43949</v>
      </c>
      <c r="E742" s="203" t="s">
        <v>1228</v>
      </c>
      <c r="F742" s="204" t="s">
        <v>1252</v>
      </c>
      <c r="G742" s="206">
        <v>3560000</v>
      </c>
      <c r="H742" s="203">
        <v>6.93</v>
      </c>
      <c r="I742" s="203" t="s">
        <v>257</v>
      </c>
      <c r="J742" s="203" t="s">
        <v>300</v>
      </c>
      <c r="K742" s="203" t="s">
        <v>264</v>
      </c>
      <c r="L742" s="203" t="s">
        <v>265</v>
      </c>
    </row>
    <row r="743" spans="1:12">
      <c r="A743" s="203">
        <v>742</v>
      </c>
      <c r="B743" s="204" t="s">
        <v>295</v>
      </c>
      <c r="C743" s="204" t="s">
        <v>1038</v>
      </c>
      <c r="D743" s="205">
        <v>43148</v>
      </c>
      <c r="E743" s="203" t="s">
        <v>1228</v>
      </c>
      <c r="F743" s="204" t="s">
        <v>1260</v>
      </c>
      <c r="G743" s="206">
        <v>1570000</v>
      </c>
      <c r="H743" s="203">
        <v>7.03</v>
      </c>
      <c r="I743" s="203" t="s">
        <v>262</v>
      </c>
      <c r="J743" s="203" t="s">
        <v>328</v>
      </c>
      <c r="K743" s="203" t="s">
        <v>259</v>
      </c>
      <c r="L743" s="203" t="s">
        <v>269</v>
      </c>
    </row>
    <row r="744" spans="1:12">
      <c r="A744" s="203">
        <v>743</v>
      </c>
      <c r="B744" s="204" t="s">
        <v>313</v>
      </c>
      <c r="C744" s="204" t="s">
        <v>1039</v>
      </c>
      <c r="D744" s="205">
        <v>43168</v>
      </c>
      <c r="E744" s="203" t="s">
        <v>1228</v>
      </c>
      <c r="F744" s="204" t="s">
        <v>1252</v>
      </c>
      <c r="G744" s="206">
        <v>4550000</v>
      </c>
      <c r="H744" s="203">
        <v>6.44</v>
      </c>
      <c r="I744" s="203" t="s">
        <v>257</v>
      </c>
      <c r="J744" s="203" t="s">
        <v>300</v>
      </c>
      <c r="K744" s="203" t="s">
        <v>264</v>
      </c>
      <c r="L744" s="203" t="s">
        <v>265</v>
      </c>
    </row>
    <row r="745" spans="1:12">
      <c r="A745" s="203">
        <v>744</v>
      </c>
      <c r="B745" s="204" t="s">
        <v>313</v>
      </c>
      <c r="C745" s="204" t="s">
        <v>1040</v>
      </c>
      <c r="D745" s="205">
        <v>43540</v>
      </c>
      <c r="E745" s="203" t="s">
        <v>1228</v>
      </c>
      <c r="F745" s="204" t="s">
        <v>1251</v>
      </c>
      <c r="G745" s="206">
        <v>2710000</v>
      </c>
      <c r="H745" s="203">
        <v>7.75</v>
      </c>
      <c r="I745" s="203" t="s">
        <v>262</v>
      </c>
      <c r="J745" s="203" t="s">
        <v>258</v>
      </c>
      <c r="K745" s="203" t="s">
        <v>259</v>
      </c>
      <c r="L745" s="203" t="s">
        <v>260</v>
      </c>
    </row>
    <row r="746" spans="1:12">
      <c r="A746" s="203">
        <v>745</v>
      </c>
      <c r="B746" s="204" t="s">
        <v>303</v>
      </c>
      <c r="C746" s="204" t="s">
        <v>1041</v>
      </c>
      <c r="D746" s="205">
        <v>43233</v>
      </c>
      <c r="E746" s="203" t="s">
        <v>1229</v>
      </c>
      <c r="F746" s="204" t="s">
        <v>1251</v>
      </c>
      <c r="G746" s="206">
        <v>3800000</v>
      </c>
      <c r="H746" s="203">
        <v>6.78</v>
      </c>
      <c r="I746" s="203" t="s">
        <v>257</v>
      </c>
      <c r="J746" s="203" t="s">
        <v>275</v>
      </c>
      <c r="K746" s="203" t="s">
        <v>259</v>
      </c>
      <c r="L746" s="203" t="s">
        <v>276</v>
      </c>
    </row>
    <row r="747" spans="1:12">
      <c r="A747" s="203">
        <v>746</v>
      </c>
      <c r="B747" s="204" t="s">
        <v>313</v>
      </c>
      <c r="C747" s="204" t="s">
        <v>1042</v>
      </c>
      <c r="D747" s="205">
        <v>43586</v>
      </c>
      <c r="E747" s="203" t="s">
        <v>1229</v>
      </c>
      <c r="F747" s="204" t="s">
        <v>1252</v>
      </c>
      <c r="G747" s="206">
        <v>4200000</v>
      </c>
      <c r="H747" s="203">
        <v>9.77</v>
      </c>
      <c r="I747" s="203" t="s">
        <v>262</v>
      </c>
      <c r="J747" s="203" t="s">
        <v>271</v>
      </c>
      <c r="K747" s="203" t="s">
        <v>264</v>
      </c>
      <c r="L747" s="203" t="s">
        <v>272</v>
      </c>
    </row>
    <row r="748" spans="1:12">
      <c r="A748" s="203">
        <v>747</v>
      </c>
      <c r="B748" s="204" t="s">
        <v>249</v>
      </c>
      <c r="C748" s="204" t="s">
        <v>1043</v>
      </c>
      <c r="D748" s="205">
        <v>43334</v>
      </c>
      <c r="E748" s="203" t="s">
        <v>1228</v>
      </c>
      <c r="F748" s="204" t="s">
        <v>1252</v>
      </c>
      <c r="G748" s="206">
        <v>1900000</v>
      </c>
      <c r="H748" s="203">
        <v>8.1199999999999992</v>
      </c>
      <c r="I748" s="203" t="s">
        <v>257</v>
      </c>
      <c r="J748" s="203" t="s">
        <v>258</v>
      </c>
      <c r="K748" s="203" t="s">
        <v>259</v>
      </c>
      <c r="L748" s="203" t="s">
        <v>260</v>
      </c>
    </row>
    <row r="749" spans="1:12">
      <c r="A749" s="203">
        <v>748</v>
      </c>
      <c r="B749" s="204" t="s">
        <v>292</v>
      </c>
      <c r="C749" s="204" t="s">
        <v>1044</v>
      </c>
      <c r="D749" s="205">
        <v>43104</v>
      </c>
      <c r="E749" s="203" t="s">
        <v>1228</v>
      </c>
      <c r="F749" s="204" t="s">
        <v>1251</v>
      </c>
      <c r="G749" s="206">
        <v>1480000</v>
      </c>
      <c r="H749" s="203">
        <v>10.35</v>
      </c>
      <c r="I749" s="203" t="s">
        <v>27</v>
      </c>
      <c r="J749" s="203" t="s">
        <v>334</v>
      </c>
      <c r="K749" s="203" t="s">
        <v>259</v>
      </c>
      <c r="L749" s="203" t="s">
        <v>260</v>
      </c>
    </row>
    <row r="750" spans="1:12">
      <c r="A750" s="203">
        <v>749</v>
      </c>
      <c r="B750" s="204" t="s">
        <v>308</v>
      </c>
      <c r="C750" s="204" t="s">
        <v>1045</v>
      </c>
      <c r="D750" s="205">
        <v>43694</v>
      </c>
      <c r="E750" s="203" t="s">
        <v>1229</v>
      </c>
      <c r="F750" s="204" t="s">
        <v>1250</v>
      </c>
      <c r="G750" s="206">
        <v>3540000</v>
      </c>
      <c r="H750" s="203">
        <v>7.26</v>
      </c>
      <c r="I750" s="203" t="s">
        <v>27</v>
      </c>
      <c r="J750" s="203" t="s">
        <v>306</v>
      </c>
      <c r="K750" s="203" t="s">
        <v>259</v>
      </c>
      <c r="L750" s="203" t="s">
        <v>269</v>
      </c>
    </row>
    <row r="751" spans="1:12">
      <c r="A751" s="203">
        <v>750</v>
      </c>
      <c r="B751" s="204" t="s">
        <v>282</v>
      </c>
      <c r="C751" s="204" t="s">
        <v>1046</v>
      </c>
      <c r="D751" s="205">
        <v>43272</v>
      </c>
      <c r="E751" s="203" t="s">
        <v>1228</v>
      </c>
      <c r="F751" s="204" t="s">
        <v>1251</v>
      </c>
      <c r="G751" s="206">
        <v>4110000</v>
      </c>
      <c r="H751" s="203">
        <v>10.59</v>
      </c>
      <c r="I751" s="203" t="s">
        <v>27</v>
      </c>
      <c r="J751" s="203" t="s">
        <v>258</v>
      </c>
      <c r="K751" s="203" t="s">
        <v>259</v>
      </c>
      <c r="L751" s="203" t="s">
        <v>260</v>
      </c>
    </row>
    <row r="752" spans="1:12">
      <c r="A752" s="203">
        <v>751</v>
      </c>
      <c r="B752" s="204" t="s">
        <v>313</v>
      </c>
      <c r="C752" s="204" t="s">
        <v>1047</v>
      </c>
      <c r="D752" s="205">
        <v>43708</v>
      </c>
      <c r="E752" s="203" t="s">
        <v>1228</v>
      </c>
      <c r="F752" s="204" t="s">
        <v>1249</v>
      </c>
      <c r="G752" s="206">
        <v>1930000</v>
      </c>
      <c r="H752" s="203">
        <v>7.34</v>
      </c>
      <c r="I752" s="203" t="s">
        <v>262</v>
      </c>
      <c r="J752" s="203" t="s">
        <v>271</v>
      </c>
      <c r="K752" s="203" t="s">
        <v>264</v>
      </c>
      <c r="L752" s="203" t="s">
        <v>272</v>
      </c>
    </row>
    <row r="753" spans="1:12">
      <c r="A753" s="203">
        <v>752</v>
      </c>
      <c r="B753" s="204" t="s">
        <v>295</v>
      </c>
      <c r="C753" s="204" t="s">
        <v>1048</v>
      </c>
      <c r="D753" s="205">
        <v>43505</v>
      </c>
      <c r="E753" s="203" t="s">
        <v>1228</v>
      </c>
      <c r="F753" s="204" t="s">
        <v>1251</v>
      </c>
      <c r="G753" s="206">
        <v>3490000</v>
      </c>
      <c r="H753" s="203">
        <v>6.5</v>
      </c>
      <c r="I753" s="203" t="s">
        <v>257</v>
      </c>
      <c r="J753" s="203" t="s">
        <v>331</v>
      </c>
      <c r="K753" s="203" t="s">
        <v>259</v>
      </c>
      <c r="L753" s="203" t="s">
        <v>276</v>
      </c>
    </row>
    <row r="754" spans="1:12">
      <c r="A754" s="203">
        <v>753</v>
      </c>
      <c r="B754" s="204" t="s">
        <v>295</v>
      </c>
      <c r="C754" s="204" t="s">
        <v>1049</v>
      </c>
      <c r="D754" s="205">
        <v>43709</v>
      </c>
      <c r="E754" s="203" t="s">
        <v>1228</v>
      </c>
      <c r="F754" s="204" t="s">
        <v>1251</v>
      </c>
      <c r="G754" s="206">
        <v>2600000</v>
      </c>
      <c r="H754" s="203">
        <v>9.2899999999999991</v>
      </c>
      <c r="I754" s="203" t="s">
        <v>262</v>
      </c>
      <c r="J754" s="203" t="s">
        <v>334</v>
      </c>
      <c r="K754" s="203" t="s">
        <v>259</v>
      </c>
      <c r="L754" s="203" t="s">
        <v>260</v>
      </c>
    </row>
    <row r="755" spans="1:12">
      <c r="A755" s="203">
        <v>754</v>
      </c>
      <c r="B755" s="204" t="s">
        <v>286</v>
      </c>
      <c r="C755" s="204" t="s">
        <v>1050</v>
      </c>
      <c r="D755" s="205">
        <v>43546</v>
      </c>
      <c r="E755" s="203" t="s">
        <v>1229</v>
      </c>
      <c r="F755" s="204" t="s">
        <v>1249</v>
      </c>
      <c r="G755" s="206">
        <v>2120000</v>
      </c>
      <c r="H755" s="203">
        <v>10.19</v>
      </c>
      <c r="I755" s="203" t="s">
        <v>257</v>
      </c>
      <c r="J755" s="203" t="s">
        <v>331</v>
      </c>
      <c r="K755" s="203" t="s">
        <v>259</v>
      </c>
      <c r="L755" s="203" t="s">
        <v>276</v>
      </c>
    </row>
    <row r="756" spans="1:12">
      <c r="A756" s="203">
        <v>755</v>
      </c>
      <c r="B756" s="204" t="s">
        <v>273</v>
      </c>
      <c r="C756" s="204" t="s">
        <v>1051</v>
      </c>
      <c r="D756" s="205">
        <v>43310</v>
      </c>
      <c r="E756" s="203" t="s">
        <v>1228</v>
      </c>
      <c r="F756" s="204" t="s">
        <v>1250</v>
      </c>
      <c r="G756" s="206">
        <v>1300000</v>
      </c>
      <c r="H756" s="203">
        <v>7.54</v>
      </c>
      <c r="I756" s="203" t="s">
        <v>262</v>
      </c>
      <c r="J756" s="203" t="s">
        <v>278</v>
      </c>
      <c r="K756" s="203" t="s">
        <v>264</v>
      </c>
      <c r="L756" s="203" t="s">
        <v>265</v>
      </c>
    </row>
    <row r="757" spans="1:12">
      <c r="A757" s="203">
        <v>756</v>
      </c>
      <c r="B757" s="204" t="s">
        <v>249</v>
      </c>
      <c r="C757" s="204" t="s">
        <v>1052</v>
      </c>
      <c r="D757" s="205">
        <v>43526</v>
      </c>
      <c r="E757" s="203" t="s">
        <v>1229</v>
      </c>
      <c r="F757" s="204" t="s">
        <v>1260</v>
      </c>
      <c r="G757" s="206">
        <v>3420000</v>
      </c>
      <c r="H757" s="203">
        <v>5.14</v>
      </c>
      <c r="I757" s="203" t="s">
        <v>27</v>
      </c>
      <c r="J757" s="203" t="s">
        <v>297</v>
      </c>
      <c r="K757" s="203" t="s">
        <v>264</v>
      </c>
      <c r="L757" s="203" t="s">
        <v>272</v>
      </c>
    </row>
    <row r="758" spans="1:12">
      <c r="A758" s="203">
        <v>757</v>
      </c>
      <c r="B758" s="204" t="s">
        <v>308</v>
      </c>
      <c r="C758" s="204" t="s">
        <v>1053</v>
      </c>
      <c r="D758" s="205">
        <v>43254</v>
      </c>
      <c r="E758" s="203" t="s">
        <v>1228</v>
      </c>
      <c r="F758" s="204" t="s">
        <v>1252</v>
      </c>
      <c r="G758" s="206">
        <v>1360000</v>
      </c>
      <c r="H758" s="203">
        <v>9.5500000000000007</v>
      </c>
      <c r="I758" s="203" t="s">
        <v>27</v>
      </c>
      <c r="J758" s="203" t="s">
        <v>328</v>
      </c>
      <c r="K758" s="203" t="s">
        <v>259</v>
      </c>
      <c r="L758" s="203" t="s">
        <v>269</v>
      </c>
    </row>
    <row r="759" spans="1:12">
      <c r="A759" s="203">
        <v>758</v>
      </c>
      <c r="B759" s="204" t="s">
        <v>298</v>
      </c>
      <c r="C759" s="204" t="s">
        <v>1054</v>
      </c>
      <c r="D759" s="205">
        <v>43908</v>
      </c>
      <c r="E759" s="203" t="s">
        <v>1228</v>
      </c>
      <c r="F759" s="204" t="s">
        <v>1251</v>
      </c>
      <c r="G759" s="206">
        <v>1750000</v>
      </c>
      <c r="H759" s="203">
        <v>10.88</v>
      </c>
      <c r="I759" s="203" t="s">
        <v>27</v>
      </c>
      <c r="J759" s="203" t="s">
        <v>297</v>
      </c>
      <c r="K759" s="203" t="s">
        <v>264</v>
      </c>
      <c r="L759" s="203" t="s">
        <v>272</v>
      </c>
    </row>
    <row r="760" spans="1:12">
      <c r="A760" s="203">
        <v>759</v>
      </c>
      <c r="B760" s="204" t="s">
        <v>266</v>
      </c>
      <c r="C760" s="204" t="s">
        <v>1055</v>
      </c>
      <c r="D760" s="205">
        <v>43249</v>
      </c>
      <c r="E760" s="203" t="s">
        <v>1228</v>
      </c>
      <c r="F760" s="204" t="s">
        <v>1250</v>
      </c>
      <c r="G760" s="206">
        <v>4620000</v>
      </c>
      <c r="H760" s="203">
        <v>9.6</v>
      </c>
      <c r="I760" s="203" t="s">
        <v>262</v>
      </c>
      <c r="J760" s="203" t="s">
        <v>348</v>
      </c>
      <c r="K760" s="203" t="s">
        <v>264</v>
      </c>
      <c r="L760" s="203" t="s">
        <v>285</v>
      </c>
    </row>
    <row r="761" spans="1:12">
      <c r="A761" s="203">
        <v>760</v>
      </c>
      <c r="B761" s="204" t="s">
        <v>295</v>
      </c>
      <c r="C761" s="204" t="s">
        <v>1056</v>
      </c>
      <c r="D761" s="205">
        <v>43830</v>
      </c>
      <c r="E761" s="203" t="s">
        <v>1228</v>
      </c>
      <c r="F761" s="204" t="s">
        <v>1252</v>
      </c>
      <c r="G761" s="206">
        <v>2930000</v>
      </c>
      <c r="H761" s="203">
        <v>7.51</v>
      </c>
      <c r="I761" s="203" t="s">
        <v>262</v>
      </c>
      <c r="J761" s="203" t="s">
        <v>300</v>
      </c>
      <c r="K761" s="203" t="s">
        <v>264</v>
      </c>
      <c r="L761" s="203" t="s">
        <v>265</v>
      </c>
    </row>
    <row r="762" spans="1:12">
      <c r="A762" s="203">
        <v>761</v>
      </c>
      <c r="B762" s="204" t="s">
        <v>313</v>
      </c>
      <c r="C762" s="204" t="s">
        <v>1057</v>
      </c>
      <c r="D762" s="205">
        <v>43713</v>
      </c>
      <c r="E762" s="203" t="s">
        <v>1228</v>
      </c>
      <c r="F762" s="204" t="s">
        <v>1251</v>
      </c>
      <c r="G762" s="206">
        <v>4910000</v>
      </c>
      <c r="H762" s="203">
        <v>5.21</v>
      </c>
      <c r="I762" s="203" t="s">
        <v>257</v>
      </c>
      <c r="J762" s="203" t="s">
        <v>275</v>
      </c>
      <c r="K762" s="203" t="s">
        <v>259</v>
      </c>
      <c r="L762" s="203" t="s">
        <v>276</v>
      </c>
    </row>
    <row r="763" spans="1:12">
      <c r="A763" s="203">
        <v>762</v>
      </c>
      <c r="B763" s="204" t="s">
        <v>308</v>
      </c>
      <c r="C763" s="204" t="s">
        <v>1058</v>
      </c>
      <c r="D763" s="205">
        <v>43231</v>
      </c>
      <c r="E763" s="203" t="s">
        <v>1229</v>
      </c>
      <c r="F763" s="204" t="s">
        <v>1252</v>
      </c>
      <c r="G763" s="206">
        <v>4810000</v>
      </c>
      <c r="H763" s="203">
        <v>8.26</v>
      </c>
      <c r="I763" s="203" t="s">
        <v>27</v>
      </c>
      <c r="J763" s="203" t="s">
        <v>310</v>
      </c>
      <c r="K763" s="203" t="s">
        <v>264</v>
      </c>
      <c r="L763" s="203" t="s">
        <v>272</v>
      </c>
    </row>
    <row r="764" spans="1:12">
      <c r="A764" s="203">
        <v>763</v>
      </c>
      <c r="B764" s="204" t="s">
        <v>308</v>
      </c>
      <c r="C764" s="204" t="s">
        <v>1059</v>
      </c>
      <c r="D764" s="205">
        <v>43729</v>
      </c>
      <c r="E764" s="203" t="s">
        <v>1228</v>
      </c>
      <c r="F764" s="204" t="s">
        <v>1253</v>
      </c>
      <c r="G764" s="206">
        <v>2370000</v>
      </c>
      <c r="H764" s="203">
        <v>9.35</v>
      </c>
      <c r="I764" s="203" t="s">
        <v>27</v>
      </c>
      <c r="J764" s="203" t="s">
        <v>263</v>
      </c>
      <c r="K764" s="203" t="s">
        <v>264</v>
      </c>
      <c r="L764" s="203" t="s">
        <v>265</v>
      </c>
    </row>
    <row r="765" spans="1:12">
      <c r="A765" s="203">
        <v>764</v>
      </c>
      <c r="B765" s="204" t="s">
        <v>273</v>
      </c>
      <c r="C765" s="204" t="s">
        <v>1060</v>
      </c>
      <c r="D765" s="205">
        <v>43116</v>
      </c>
      <c r="E765" s="203" t="s">
        <v>1229</v>
      </c>
      <c r="F765" s="204" t="s">
        <v>1260</v>
      </c>
      <c r="G765" s="206">
        <v>3080000</v>
      </c>
      <c r="H765" s="203">
        <v>6.03</v>
      </c>
      <c r="I765" s="203" t="s">
        <v>27</v>
      </c>
      <c r="J765" s="203" t="s">
        <v>302</v>
      </c>
      <c r="K765" s="203" t="s">
        <v>264</v>
      </c>
      <c r="L765" s="203" t="s">
        <v>285</v>
      </c>
    </row>
    <row r="766" spans="1:12">
      <c r="A766" s="203">
        <v>765</v>
      </c>
      <c r="B766" s="204" t="s">
        <v>295</v>
      </c>
      <c r="C766" s="204" t="s">
        <v>1061</v>
      </c>
      <c r="D766" s="205">
        <v>43464</v>
      </c>
      <c r="E766" s="203" t="s">
        <v>1228</v>
      </c>
      <c r="F766" s="204" t="s">
        <v>1249</v>
      </c>
      <c r="G766" s="206">
        <v>4320000</v>
      </c>
      <c r="H766" s="203">
        <v>4.99</v>
      </c>
      <c r="I766" s="203" t="s">
        <v>262</v>
      </c>
      <c r="J766" s="203" t="s">
        <v>321</v>
      </c>
      <c r="K766" s="203" t="s">
        <v>281</v>
      </c>
      <c r="L766" s="203" t="s">
        <v>281</v>
      </c>
    </row>
    <row r="767" spans="1:12">
      <c r="A767" s="203">
        <v>766</v>
      </c>
      <c r="B767" s="204" t="s">
        <v>313</v>
      </c>
      <c r="C767" s="204" t="s">
        <v>1062</v>
      </c>
      <c r="D767" s="205">
        <v>43760</v>
      </c>
      <c r="E767" s="203" t="s">
        <v>1228</v>
      </c>
      <c r="F767" s="204" t="s">
        <v>1260</v>
      </c>
      <c r="G767" s="206">
        <v>1590000</v>
      </c>
      <c r="H767" s="203">
        <v>5.42</v>
      </c>
      <c r="I767" s="203" t="s">
        <v>262</v>
      </c>
      <c r="J767" s="203" t="s">
        <v>321</v>
      </c>
      <c r="K767" s="203" t="s">
        <v>281</v>
      </c>
      <c r="L767" s="203" t="s">
        <v>281</v>
      </c>
    </row>
    <row r="768" spans="1:12">
      <c r="A768" s="203">
        <v>767</v>
      </c>
      <c r="B768" s="204" t="s">
        <v>286</v>
      </c>
      <c r="C768" s="204" t="s">
        <v>1063</v>
      </c>
      <c r="D768" s="205">
        <v>44115</v>
      </c>
      <c r="E768" s="203" t="s">
        <v>1228</v>
      </c>
      <c r="F768" s="204" t="s">
        <v>1250</v>
      </c>
      <c r="G768" s="206">
        <v>2040000</v>
      </c>
      <c r="H768" s="203">
        <v>5.52</v>
      </c>
      <c r="I768" s="203" t="s">
        <v>257</v>
      </c>
      <c r="J768" s="203" t="s">
        <v>271</v>
      </c>
      <c r="K768" s="203" t="s">
        <v>264</v>
      </c>
      <c r="L768" s="203" t="s">
        <v>272</v>
      </c>
    </row>
    <row r="769" spans="1:12">
      <c r="A769" s="203">
        <v>768</v>
      </c>
      <c r="B769" s="204" t="s">
        <v>313</v>
      </c>
      <c r="C769" s="204" t="s">
        <v>1064</v>
      </c>
      <c r="D769" s="205">
        <v>43203</v>
      </c>
      <c r="E769" s="203" t="s">
        <v>1229</v>
      </c>
      <c r="F769" s="204" t="s">
        <v>1250</v>
      </c>
      <c r="G769" s="206">
        <v>2190000</v>
      </c>
      <c r="H769" s="203">
        <v>4.75</v>
      </c>
      <c r="I769" s="203" t="s">
        <v>262</v>
      </c>
      <c r="J769" s="203" t="s">
        <v>275</v>
      </c>
      <c r="K769" s="203" t="s">
        <v>259</v>
      </c>
      <c r="L769" s="203" t="s">
        <v>276</v>
      </c>
    </row>
    <row r="770" spans="1:12">
      <c r="A770" s="203">
        <v>769</v>
      </c>
      <c r="B770" s="204" t="s">
        <v>282</v>
      </c>
      <c r="C770" s="204" t="s">
        <v>1065</v>
      </c>
      <c r="D770" s="205">
        <v>43872</v>
      </c>
      <c r="E770" s="203" t="s">
        <v>1228</v>
      </c>
      <c r="F770" s="204" t="s">
        <v>1251</v>
      </c>
      <c r="G770" s="206">
        <v>3150000</v>
      </c>
      <c r="H770" s="203">
        <v>7.61</v>
      </c>
      <c r="I770" s="203" t="s">
        <v>257</v>
      </c>
      <c r="J770" s="203" t="s">
        <v>275</v>
      </c>
      <c r="K770" s="203" t="s">
        <v>259</v>
      </c>
      <c r="L770" s="203" t="s">
        <v>276</v>
      </c>
    </row>
    <row r="771" spans="1:12">
      <c r="A771" s="203">
        <v>770</v>
      </c>
      <c r="B771" s="204" t="s">
        <v>295</v>
      </c>
      <c r="C771" s="204" t="s">
        <v>1066</v>
      </c>
      <c r="D771" s="205">
        <v>43536</v>
      </c>
      <c r="E771" s="203" t="s">
        <v>1228</v>
      </c>
      <c r="F771" s="204" t="s">
        <v>1250</v>
      </c>
      <c r="G771" s="206">
        <v>1930000</v>
      </c>
      <c r="H771" s="203">
        <v>4.66</v>
      </c>
      <c r="I771" s="203" t="s">
        <v>257</v>
      </c>
      <c r="J771" s="203" t="s">
        <v>275</v>
      </c>
      <c r="K771" s="203" t="s">
        <v>259</v>
      </c>
      <c r="L771" s="203" t="s">
        <v>276</v>
      </c>
    </row>
    <row r="772" spans="1:12">
      <c r="A772" s="203">
        <v>771</v>
      </c>
      <c r="B772" s="204" t="s">
        <v>289</v>
      </c>
      <c r="C772" s="204" t="s">
        <v>1067</v>
      </c>
      <c r="D772" s="205">
        <v>43604</v>
      </c>
      <c r="E772" s="203" t="s">
        <v>1228</v>
      </c>
      <c r="F772" s="204" t="s">
        <v>1252</v>
      </c>
      <c r="G772" s="206">
        <v>4340000</v>
      </c>
      <c r="H772" s="203">
        <v>5.65</v>
      </c>
      <c r="I772" s="203" t="s">
        <v>262</v>
      </c>
      <c r="J772" s="203" t="s">
        <v>258</v>
      </c>
      <c r="K772" s="203" t="s">
        <v>259</v>
      </c>
      <c r="L772" s="203" t="s">
        <v>260</v>
      </c>
    </row>
    <row r="773" spans="1:12">
      <c r="A773" s="203">
        <v>772</v>
      </c>
      <c r="B773" s="204" t="s">
        <v>289</v>
      </c>
      <c r="C773" s="204" t="s">
        <v>1068</v>
      </c>
      <c r="D773" s="205">
        <v>44096</v>
      </c>
      <c r="E773" s="203" t="s">
        <v>1228</v>
      </c>
      <c r="F773" s="204" t="s">
        <v>1252</v>
      </c>
      <c r="G773" s="206">
        <v>4260000</v>
      </c>
      <c r="H773" s="203">
        <v>7.09</v>
      </c>
      <c r="I773" s="203" t="s">
        <v>257</v>
      </c>
      <c r="J773" s="203" t="s">
        <v>297</v>
      </c>
      <c r="K773" s="203" t="s">
        <v>264</v>
      </c>
      <c r="L773" s="203" t="s">
        <v>272</v>
      </c>
    </row>
    <row r="774" spans="1:12">
      <c r="A774" s="203">
        <v>773</v>
      </c>
      <c r="B774" s="204" t="s">
        <v>286</v>
      </c>
      <c r="C774" s="204" t="s">
        <v>1069</v>
      </c>
      <c r="D774" s="205">
        <v>44085</v>
      </c>
      <c r="E774" s="203" t="s">
        <v>1228</v>
      </c>
      <c r="F774" s="204" t="s">
        <v>1249</v>
      </c>
      <c r="G774" s="206">
        <v>2720000</v>
      </c>
      <c r="H774" s="203">
        <v>4.74</v>
      </c>
      <c r="I774" s="203" t="s">
        <v>257</v>
      </c>
      <c r="J774" s="203" t="s">
        <v>348</v>
      </c>
      <c r="K774" s="203" t="s">
        <v>264</v>
      </c>
      <c r="L774" s="203" t="s">
        <v>285</v>
      </c>
    </row>
    <row r="775" spans="1:12">
      <c r="A775" s="203">
        <v>774</v>
      </c>
      <c r="B775" s="204" t="s">
        <v>295</v>
      </c>
      <c r="C775" s="204" t="s">
        <v>1070</v>
      </c>
      <c r="D775" s="205">
        <v>44096</v>
      </c>
      <c r="E775" s="203" t="s">
        <v>1228</v>
      </c>
      <c r="F775" s="204" t="s">
        <v>1249</v>
      </c>
      <c r="G775" s="206">
        <v>1470000</v>
      </c>
      <c r="H775" s="203">
        <v>6.45</v>
      </c>
      <c r="I775" s="203" t="s">
        <v>257</v>
      </c>
      <c r="J775" s="203" t="s">
        <v>328</v>
      </c>
      <c r="K775" s="203" t="s">
        <v>259</v>
      </c>
      <c r="L775" s="203" t="s">
        <v>269</v>
      </c>
    </row>
    <row r="776" spans="1:12">
      <c r="A776" s="203">
        <v>775</v>
      </c>
      <c r="B776" s="204" t="s">
        <v>313</v>
      </c>
      <c r="C776" s="204" t="s">
        <v>1071</v>
      </c>
      <c r="D776" s="205">
        <v>43354</v>
      </c>
      <c r="E776" s="203" t="s">
        <v>1229</v>
      </c>
      <c r="F776" s="204" t="s">
        <v>1252</v>
      </c>
      <c r="G776" s="206">
        <v>3180000</v>
      </c>
      <c r="H776" s="203">
        <v>4.04</v>
      </c>
      <c r="I776" s="203" t="s">
        <v>257</v>
      </c>
      <c r="J776" s="203" t="s">
        <v>271</v>
      </c>
      <c r="K776" s="203" t="s">
        <v>264</v>
      </c>
      <c r="L776" s="203" t="s">
        <v>272</v>
      </c>
    </row>
    <row r="777" spans="1:12">
      <c r="A777" s="203">
        <v>776</v>
      </c>
      <c r="B777" s="204" t="s">
        <v>303</v>
      </c>
      <c r="C777" s="204" t="s">
        <v>1072</v>
      </c>
      <c r="D777" s="205">
        <v>43317</v>
      </c>
      <c r="E777" s="203" t="s">
        <v>1228</v>
      </c>
      <c r="F777" s="204" t="s">
        <v>1249</v>
      </c>
      <c r="G777" s="206">
        <v>3620000</v>
      </c>
      <c r="H777" s="203">
        <v>10.11</v>
      </c>
      <c r="I777" s="203" t="s">
        <v>257</v>
      </c>
      <c r="J777" s="203" t="s">
        <v>263</v>
      </c>
      <c r="K777" s="203" t="s">
        <v>264</v>
      </c>
      <c r="L777" s="203" t="s">
        <v>265</v>
      </c>
    </row>
    <row r="778" spans="1:12">
      <c r="A778" s="203">
        <v>777</v>
      </c>
      <c r="B778" s="204" t="s">
        <v>295</v>
      </c>
      <c r="C778" s="204" t="s">
        <v>1073</v>
      </c>
      <c r="D778" s="205">
        <v>43483</v>
      </c>
      <c r="E778" s="203" t="s">
        <v>1228</v>
      </c>
      <c r="F778" s="204" t="s">
        <v>1251</v>
      </c>
      <c r="G778" s="206">
        <v>4980000</v>
      </c>
      <c r="H778" s="203">
        <v>9.8000000000000007</v>
      </c>
      <c r="I778" s="203" t="s">
        <v>262</v>
      </c>
      <c r="J778" s="203" t="s">
        <v>278</v>
      </c>
      <c r="K778" s="203" t="s">
        <v>264</v>
      </c>
      <c r="L778" s="203" t="s">
        <v>265</v>
      </c>
    </row>
    <row r="779" spans="1:12">
      <c r="A779" s="203">
        <v>778</v>
      </c>
      <c r="B779" s="204" t="s">
        <v>295</v>
      </c>
      <c r="C779" s="204" t="s">
        <v>1074</v>
      </c>
      <c r="D779" s="205">
        <v>43482</v>
      </c>
      <c r="E779" s="203" t="s">
        <v>1228</v>
      </c>
      <c r="F779" s="204" t="s">
        <v>1249</v>
      </c>
      <c r="G779" s="206">
        <v>4390000</v>
      </c>
      <c r="H779" s="203">
        <v>6.34</v>
      </c>
      <c r="I779" s="203" t="s">
        <v>27</v>
      </c>
      <c r="J779" s="203" t="s">
        <v>278</v>
      </c>
      <c r="K779" s="203" t="s">
        <v>264</v>
      </c>
      <c r="L779" s="203" t="s">
        <v>265</v>
      </c>
    </row>
    <row r="780" spans="1:12">
      <c r="A780" s="203">
        <v>779</v>
      </c>
      <c r="B780" s="204" t="s">
        <v>313</v>
      </c>
      <c r="C780" s="204" t="s">
        <v>1075</v>
      </c>
      <c r="D780" s="205">
        <v>43112</v>
      </c>
      <c r="E780" s="203" t="s">
        <v>1229</v>
      </c>
      <c r="F780" s="204" t="s">
        <v>1253</v>
      </c>
      <c r="G780" s="206">
        <v>2450000</v>
      </c>
      <c r="H780" s="203">
        <v>10.24</v>
      </c>
      <c r="I780" s="203" t="s">
        <v>262</v>
      </c>
      <c r="J780" s="203" t="s">
        <v>291</v>
      </c>
      <c r="K780" s="203" t="s">
        <v>259</v>
      </c>
      <c r="L780" s="203" t="s">
        <v>260</v>
      </c>
    </row>
    <row r="781" spans="1:12">
      <c r="A781" s="203">
        <v>780</v>
      </c>
      <c r="B781" s="204" t="s">
        <v>303</v>
      </c>
      <c r="C781" s="204" t="s">
        <v>1076</v>
      </c>
      <c r="D781" s="205">
        <v>43871</v>
      </c>
      <c r="E781" s="203" t="s">
        <v>1228</v>
      </c>
      <c r="F781" s="204" t="s">
        <v>1251</v>
      </c>
      <c r="G781" s="206">
        <v>2280000</v>
      </c>
      <c r="H781" s="203">
        <v>6.33</v>
      </c>
      <c r="I781" s="203" t="s">
        <v>27</v>
      </c>
      <c r="J781" s="203" t="s">
        <v>306</v>
      </c>
      <c r="K781" s="203" t="s">
        <v>259</v>
      </c>
      <c r="L781" s="203" t="s">
        <v>269</v>
      </c>
    </row>
    <row r="782" spans="1:12">
      <c r="A782" s="203">
        <v>781</v>
      </c>
      <c r="B782" s="204" t="s">
        <v>295</v>
      </c>
      <c r="C782" s="204" t="s">
        <v>1077</v>
      </c>
      <c r="D782" s="205">
        <v>44066</v>
      </c>
      <c r="E782" s="203" t="s">
        <v>1228</v>
      </c>
      <c r="F782" s="204" t="s">
        <v>1260</v>
      </c>
      <c r="G782" s="206">
        <v>2400000</v>
      </c>
      <c r="H782" s="203">
        <v>7.8</v>
      </c>
      <c r="I782" s="203" t="s">
        <v>257</v>
      </c>
      <c r="J782" s="203" t="s">
        <v>280</v>
      </c>
      <c r="K782" s="203" t="s">
        <v>281</v>
      </c>
      <c r="L782" s="203" t="s">
        <v>281</v>
      </c>
    </row>
    <row r="783" spans="1:12">
      <c r="A783" s="203">
        <v>782</v>
      </c>
      <c r="B783" s="204" t="s">
        <v>286</v>
      </c>
      <c r="C783" s="204" t="s">
        <v>1078</v>
      </c>
      <c r="D783" s="205">
        <v>43728</v>
      </c>
      <c r="E783" s="203" t="s">
        <v>1228</v>
      </c>
      <c r="F783" s="204" t="s">
        <v>1251</v>
      </c>
      <c r="G783" s="206">
        <v>2310000</v>
      </c>
      <c r="H783" s="203">
        <v>5.43</v>
      </c>
      <c r="I783" s="203" t="s">
        <v>27</v>
      </c>
      <c r="J783" s="203" t="s">
        <v>302</v>
      </c>
      <c r="K783" s="203" t="s">
        <v>264</v>
      </c>
      <c r="L783" s="203" t="s">
        <v>285</v>
      </c>
    </row>
    <row r="784" spans="1:12">
      <c r="A784" s="203">
        <v>783</v>
      </c>
      <c r="B784" s="204" t="s">
        <v>286</v>
      </c>
      <c r="C784" s="204" t="s">
        <v>1079</v>
      </c>
      <c r="D784" s="205">
        <v>43929</v>
      </c>
      <c r="E784" s="203" t="s">
        <v>1228</v>
      </c>
      <c r="F784" s="204" t="s">
        <v>1250</v>
      </c>
      <c r="G784" s="206">
        <v>2100000</v>
      </c>
      <c r="H784" s="203">
        <v>4.78</v>
      </c>
      <c r="I784" s="203" t="s">
        <v>257</v>
      </c>
      <c r="J784" s="203" t="s">
        <v>275</v>
      </c>
      <c r="K784" s="203" t="s">
        <v>259</v>
      </c>
      <c r="L784" s="203" t="s">
        <v>276</v>
      </c>
    </row>
    <row r="785" spans="1:12">
      <c r="A785" s="203">
        <v>784</v>
      </c>
      <c r="B785" s="204" t="s">
        <v>313</v>
      </c>
      <c r="C785" s="204" t="s">
        <v>1080</v>
      </c>
      <c r="D785" s="205">
        <v>43141</v>
      </c>
      <c r="E785" s="203" t="s">
        <v>1228</v>
      </c>
      <c r="F785" s="204" t="s">
        <v>1260</v>
      </c>
      <c r="G785" s="206">
        <v>2040000</v>
      </c>
      <c r="H785" s="203">
        <v>9.43</v>
      </c>
      <c r="I785" s="203" t="s">
        <v>257</v>
      </c>
      <c r="J785" s="203" t="s">
        <v>300</v>
      </c>
      <c r="K785" s="203" t="s">
        <v>264</v>
      </c>
      <c r="L785" s="203" t="s">
        <v>265</v>
      </c>
    </row>
    <row r="786" spans="1:12">
      <c r="A786" s="203">
        <v>785</v>
      </c>
      <c r="B786" s="204" t="s">
        <v>289</v>
      </c>
      <c r="C786" s="204" t="s">
        <v>1081</v>
      </c>
      <c r="D786" s="205">
        <v>43679</v>
      </c>
      <c r="E786" s="203" t="s">
        <v>1228</v>
      </c>
      <c r="F786" s="204" t="s">
        <v>1251</v>
      </c>
      <c r="G786" s="206">
        <v>2850000</v>
      </c>
      <c r="H786" s="203">
        <v>6.78</v>
      </c>
      <c r="I786" s="203" t="s">
        <v>27</v>
      </c>
      <c r="J786" s="203" t="s">
        <v>297</v>
      </c>
      <c r="K786" s="203" t="s">
        <v>264</v>
      </c>
      <c r="L786" s="203" t="s">
        <v>272</v>
      </c>
    </row>
    <row r="787" spans="1:12">
      <c r="A787" s="203">
        <v>786</v>
      </c>
      <c r="B787" s="204" t="s">
        <v>286</v>
      </c>
      <c r="C787" s="204" t="s">
        <v>1082</v>
      </c>
      <c r="D787" s="205">
        <v>43987</v>
      </c>
      <c r="E787" s="203" t="s">
        <v>1229</v>
      </c>
      <c r="F787" s="204" t="s">
        <v>1250</v>
      </c>
      <c r="G787" s="206">
        <v>1380000</v>
      </c>
      <c r="H787" s="203">
        <v>10.65</v>
      </c>
      <c r="I787" s="203" t="s">
        <v>257</v>
      </c>
      <c r="J787" s="203" t="s">
        <v>302</v>
      </c>
      <c r="K787" s="203" t="s">
        <v>264</v>
      </c>
      <c r="L787" s="203" t="s">
        <v>285</v>
      </c>
    </row>
    <row r="788" spans="1:12">
      <c r="A788" s="203">
        <v>787</v>
      </c>
      <c r="B788" s="204" t="s">
        <v>298</v>
      </c>
      <c r="C788" s="204" t="s">
        <v>1083</v>
      </c>
      <c r="D788" s="205">
        <v>43714</v>
      </c>
      <c r="E788" s="203" t="s">
        <v>1228</v>
      </c>
      <c r="F788" s="204" t="s">
        <v>1251</v>
      </c>
      <c r="G788" s="206">
        <v>4820000</v>
      </c>
      <c r="H788" s="203">
        <v>4.76</v>
      </c>
      <c r="I788" s="203" t="s">
        <v>257</v>
      </c>
      <c r="J788" s="203" t="s">
        <v>306</v>
      </c>
      <c r="K788" s="203" t="s">
        <v>259</v>
      </c>
      <c r="L788" s="203" t="s">
        <v>269</v>
      </c>
    </row>
    <row r="789" spans="1:12">
      <c r="A789" s="203">
        <v>788</v>
      </c>
      <c r="B789" s="204" t="s">
        <v>295</v>
      </c>
      <c r="C789" s="204" t="s">
        <v>1084</v>
      </c>
      <c r="D789" s="205">
        <v>43583</v>
      </c>
      <c r="E789" s="203" t="s">
        <v>1229</v>
      </c>
      <c r="F789" s="204" t="s">
        <v>1252</v>
      </c>
      <c r="G789" s="206">
        <v>2630000</v>
      </c>
      <c r="H789" s="203">
        <v>7.1</v>
      </c>
      <c r="I789" s="203" t="s">
        <v>262</v>
      </c>
      <c r="J789" s="203" t="s">
        <v>271</v>
      </c>
      <c r="K789" s="203" t="s">
        <v>264</v>
      </c>
      <c r="L789" s="203" t="s">
        <v>272</v>
      </c>
    </row>
    <row r="790" spans="1:12">
      <c r="A790" s="203">
        <v>789</v>
      </c>
      <c r="B790" s="204" t="s">
        <v>313</v>
      </c>
      <c r="C790" s="204" t="s">
        <v>1085</v>
      </c>
      <c r="D790" s="205">
        <v>43752</v>
      </c>
      <c r="E790" s="203" t="s">
        <v>1229</v>
      </c>
      <c r="F790" s="204" t="s">
        <v>1250</v>
      </c>
      <c r="G790" s="206">
        <v>3720000</v>
      </c>
      <c r="H790" s="203">
        <v>10.52</v>
      </c>
      <c r="I790" s="203" t="s">
        <v>262</v>
      </c>
      <c r="J790" s="203" t="s">
        <v>271</v>
      </c>
      <c r="K790" s="203" t="s">
        <v>264</v>
      </c>
      <c r="L790" s="203" t="s">
        <v>272</v>
      </c>
    </row>
    <row r="791" spans="1:12">
      <c r="A791" s="203">
        <v>790</v>
      </c>
      <c r="B791" s="204" t="s">
        <v>313</v>
      </c>
      <c r="C791" s="204" t="s">
        <v>1086</v>
      </c>
      <c r="D791" s="205">
        <v>44100</v>
      </c>
      <c r="E791" s="203" t="s">
        <v>1228</v>
      </c>
      <c r="F791" s="204" t="s">
        <v>1251</v>
      </c>
      <c r="G791" s="206">
        <v>2090000</v>
      </c>
      <c r="H791" s="203">
        <v>6.21</v>
      </c>
      <c r="I791" s="203" t="s">
        <v>27</v>
      </c>
      <c r="J791" s="203" t="s">
        <v>306</v>
      </c>
      <c r="K791" s="203" t="s">
        <v>259</v>
      </c>
      <c r="L791" s="203" t="s">
        <v>269</v>
      </c>
    </row>
    <row r="792" spans="1:12">
      <c r="A792" s="203">
        <v>791</v>
      </c>
      <c r="B792" s="204" t="s">
        <v>292</v>
      </c>
      <c r="C792" s="204" t="s">
        <v>1087</v>
      </c>
      <c r="D792" s="205">
        <v>43856</v>
      </c>
      <c r="E792" s="203" t="s">
        <v>1228</v>
      </c>
      <c r="F792" s="204" t="s">
        <v>1260</v>
      </c>
      <c r="G792" s="206">
        <v>1600000</v>
      </c>
      <c r="H792" s="203">
        <v>9.2200000000000006</v>
      </c>
      <c r="I792" s="203" t="s">
        <v>262</v>
      </c>
      <c r="J792" s="203" t="s">
        <v>263</v>
      </c>
      <c r="K792" s="203" t="s">
        <v>264</v>
      </c>
      <c r="L792" s="203" t="s">
        <v>265</v>
      </c>
    </row>
    <row r="793" spans="1:12">
      <c r="A793" s="203">
        <v>792</v>
      </c>
      <c r="B793" s="204" t="s">
        <v>313</v>
      </c>
      <c r="C793" s="204" t="s">
        <v>1088</v>
      </c>
      <c r="D793" s="205">
        <v>43801</v>
      </c>
      <c r="E793" s="203" t="s">
        <v>1228</v>
      </c>
      <c r="F793" s="204" t="s">
        <v>1252</v>
      </c>
      <c r="G793" s="206">
        <v>3770000</v>
      </c>
      <c r="H793" s="203">
        <v>7.86</v>
      </c>
      <c r="I793" s="203" t="s">
        <v>27</v>
      </c>
      <c r="J793" s="203" t="s">
        <v>263</v>
      </c>
      <c r="K793" s="203" t="s">
        <v>264</v>
      </c>
      <c r="L793" s="203" t="s">
        <v>265</v>
      </c>
    </row>
    <row r="794" spans="1:12">
      <c r="A794" s="203">
        <v>793</v>
      </c>
      <c r="B794" s="204" t="s">
        <v>313</v>
      </c>
      <c r="C794" s="204" t="s">
        <v>1089</v>
      </c>
      <c r="D794" s="205">
        <v>43993</v>
      </c>
      <c r="E794" s="203" t="s">
        <v>1228</v>
      </c>
      <c r="F794" s="204" t="s">
        <v>1252</v>
      </c>
      <c r="G794" s="206">
        <v>3270000</v>
      </c>
      <c r="H794" s="203">
        <v>7.58</v>
      </c>
      <c r="I794" s="203" t="s">
        <v>257</v>
      </c>
      <c r="J794" s="203" t="s">
        <v>348</v>
      </c>
      <c r="K794" s="203" t="s">
        <v>264</v>
      </c>
      <c r="L794" s="203" t="s">
        <v>285</v>
      </c>
    </row>
    <row r="795" spans="1:12">
      <c r="A795" s="203">
        <v>794</v>
      </c>
      <c r="B795" s="204" t="s">
        <v>308</v>
      </c>
      <c r="C795" s="204" t="s">
        <v>1090</v>
      </c>
      <c r="D795" s="205">
        <v>43977</v>
      </c>
      <c r="E795" s="203" t="s">
        <v>1228</v>
      </c>
      <c r="F795" s="204" t="s">
        <v>1250</v>
      </c>
      <c r="G795" s="206">
        <v>3590000</v>
      </c>
      <c r="H795" s="203">
        <v>6.54</v>
      </c>
      <c r="I795" s="203" t="s">
        <v>27</v>
      </c>
      <c r="J795" s="203" t="s">
        <v>291</v>
      </c>
      <c r="K795" s="203" t="s">
        <v>259</v>
      </c>
      <c r="L795" s="203" t="s">
        <v>260</v>
      </c>
    </row>
    <row r="796" spans="1:12">
      <c r="A796" s="203">
        <v>795</v>
      </c>
      <c r="B796" s="204" t="s">
        <v>313</v>
      </c>
      <c r="C796" s="204" t="s">
        <v>1091</v>
      </c>
      <c r="D796" s="205">
        <v>43584</v>
      </c>
      <c r="E796" s="203" t="s">
        <v>1229</v>
      </c>
      <c r="F796" s="204" t="s">
        <v>1250</v>
      </c>
      <c r="G796" s="206">
        <v>2880000</v>
      </c>
      <c r="H796" s="203">
        <v>9.25</v>
      </c>
      <c r="I796" s="203" t="s">
        <v>27</v>
      </c>
      <c r="J796" s="203" t="s">
        <v>310</v>
      </c>
      <c r="K796" s="203" t="s">
        <v>264</v>
      </c>
      <c r="L796" s="203" t="s">
        <v>272</v>
      </c>
    </row>
    <row r="797" spans="1:12">
      <c r="A797" s="203">
        <v>796</v>
      </c>
      <c r="B797" s="204" t="s">
        <v>303</v>
      </c>
      <c r="C797" s="204" t="s">
        <v>1092</v>
      </c>
      <c r="D797" s="205">
        <v>43401</v>
      </c>
      <c r="E797" s="203" t="s">
        <v>1228</v>
      </c>
      <c r="F797" s="204" t="s">
        <v>1260</v>
      </c>
      <c r="G797" s="206">
        <v>3650000</v>
      </c>
      <c r="H797" s="203">
        <v>10.16</v>
      </c>
      <c r="I797" s="203" t="s">
        <v>257</v>
      </c>
      <c r="J797" s="203" t="s">
        <v>271</v>
      </c>
      <c r="K797" s="203" t="s">
        <v>264</v>
      </c>
      <c r="L797" s="203" t="s">
        <v>272</v>
      </c>
    </row>
    <row r="798" spans="1:12">
      <c r="A798" s="203">
        <v>797</v>
      </c>
      <c r="B798" s="204" t="s">
        <v>286</v>
      </c>
      <c r="C798" s="204" t="s">
        <v>1093</v>
      </c>
      <c r="D798" s="205">
        <v>43859</v>
      </c>
      <c r="E798" s="203" t="s">
        <v>1228</v>
      </c>
      <c r="F798" s="204" t="s">
        <v>1251</v>
      </c>
      <c r="G798" s="206">
        <v>1490000</v>
      </c>
      <c r="H798" s="203">
        <v>5.05</v>
      </c>
      <c r="I798" s="203" t="s">
        <v>27</v>
      </c>
      <c r="J798" s="203" t="s">
        <v>310</v>
      </c>
      <c r="K798" s="203" t="s">
        <v>264</v>
      </c>
      <c r="L798" s="203" t="s">
        <v>272</v>
      </c>
    </row>
    <row r="799" spans="1:12">
      <c r="A799" s="203">
        <v>798</v>
      </c>
      <c r="B799" s="204" t="s">
        <v>295</v>
      </c>
      <c r="C799" s="204" t="s">
        <v>1094</v>
      </c>
      <c r="D799" s="205">
        <v>43910</v>
      </c>
      <c r="E799" s="203" t="s">
        <v>1228</v>
      </c>
      <c r="F799" s="204" t="s">
        <v>1250</v>
      </c>
      <c r="G799" s="206">
        <v>3910000</v>
      </c>
      <c r="H799" s="203">
        <v>7.67</v>
      </c>
      <c r="I799" s="203" t="s">
        <v>257</v>
      </c>
      <c r="J799" s="203" t="s">
        <v>331</v>
      </c>
      <c r="K799" s="203" t="s">
        <v>259</v>
      </c>
      <c r="L799" s="203" t="s">
        <v>276</v>
      </c>
    </row>
    <row r="800" spans="1:12">
      <c r="A800" s="203">
        <v>799</v>
      </c>
      <c r="B800" s="204" t="s">
        <v>266</v>
      </c>
      <c r="C800" s="204" t="s">
        <v>1095</v>
      </c>
      <c r="D800" s="205">
        <v>43260</v>
      </c>
      <c r="E800" s="203" t="s">
        <v>1228</v>
      </c>
      <c r="F800" s="204" t="s">
        <v>1251</v>
      </c>
      <c r="G800" s="206">
        <v>3750000</v>
      </c>
      <c r="H800" s="203">
        <v>10.93</v>
      </c>
      <c r="I800" s="203" t="s">
        <v>257</v>
      </c>
      <c r="J800" s="203" t="s">
        <v>297</v>
      </c>
      <c r="K800" s="203" t="s">
        <v>264</v>
      </c>
      <c r="L800" s="203" t="s">
        <v>272</v>
      </c>
    </row>
    <row r="801" spans="1:12">
      <c r="A801" s="203">
        <v>800</v>
      </c>
      <c r="B801" s="204" t="s">
        <v>313</v>
      </c>
      <c r="C801" s="204" t="s">
        <v>1096</v>
      </c>
      <c r="D801" s="205">
        <v>43353</v>
      </c>
      <c r="E801" s="203" t="s">
        <v>1228</v>
      </c>
      <c r="F801" s="204" t="s">
        <v>1260</v>
      </c>
      <c r="G801" s="206">
        <v>5000000</v>
      </c>
      <c r="H801" s="203">
        <v>6.53</v>
      </c>
      <c r="I801" s="203" t="s">
        <v>257</v>
      </c>
      <c r="J801" s="203" t="s">
        <v>284</v>
      </c>
      <c r="K801" s="203" t="s">
        <v>264</v>
      </c>
      <c r="L801" s="203" t="s">
        <v>285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C1167-065F-4E47-99B8-6838BE038FC3}">
  <sheetPr>
    <tabColor rgb="FFFF5050"/>
  </sheetPr>
  <dimension ref="A1:I801"/>
  <sheetViews>
    <sheetView topLeftCell="B1" workbookViewId="0">
      <selection activeCell="K2" sqref="K2:M20"/>
    </sheetView>
  </sheetViews>
  <sheetFormatPr defaultRowHeight="14.4"/>
  <cols>
    <col min="1" max="1" width="10.44140625" bestFit="1" customWidth="1"/>
    <col min="2" max="2" width="20.5546875" bestFit="1" customWidth="1"/>
    <col min="3" max="3" width="16.44140625" bestFit="1" customWidth="1"/>
    <col min="4" max="4" width="15.33203125" bestFit="1" customWidth="1"/>
    <col min="5" max="5" width="11" bestFit="1" customWidth="1"/>
    <col min="6" max="6" width="5.44140625" bestFit="1" customWidth="1"/>
    <col min="7" max="7" width="6.88671875" bestFit="1" customWidth="1"/>
    <col min="8" max="8" width="20.33203125" customWidth="1"/>
    <col min="9" max="9" width="8.109375" bestFit="1" customWidth="1"/>
    <col min="11" max="11" width="12" bestFit="1" customWidth="1"/>
    <col min="12" max="12" width="16.109375" bestFit="1" customWidth="1"/>
    <col min="13" max="13" width="21.5546875" bestFit="1" customWidth="1"/>
  </cols>
  <sheetData>
    <row r="1" spans="1:9" ht="15.6">
      <c r="A1" s="208" t="s">
        <v>1231</v>
      </c>
      <c r="B1" s="209" t="s">
        <v>1172</v>
      </c>
      <c r="C1" s="209" t="s">
        <v>1185</v>
      </c>
      <c r="D1" s="209" t="s">
        <v>1254</v>
      </c>
      <c r="E1" s="210" t="s">
        <v>1255</v>
      </c>
      <c r="F1" s="210" t="s">
        <v>1207</v>
      </c>
      <c r="G1" s="210" t="s">
        <v>1256</v>
      </c>
      <c r="H1" s="210" t="s">
        <v>1257</v>
      </c>
      <c r="I1" s="211" t="s">
        <v>1232</v>
      </c>
    </row>
    <row r="2" spans="1:9">
      <c r="A2" s="212">
        <v>1</v>
      </c>
      <c r="B2" s="213" t="s">
        <v>1097</v>
      </c>
      <c r="C2" s="213" t="s">
        <v>1098</v>
      </c>
      <c r="D2" s="213" t="s">
        <v>1099</v>
      </c>
      <c r="E2" s="214">
        <v>9</v>
      </c>
      <c r="F2" s="215">
        <v>5.17</v>
      </c>
      <c r="G2" s="214" t="s">
        <v>1261</v>
      </c>
      <c r="H2" s="214" t="s">
        <v>1259</v>
      </c>
      <c r="I2" s="216">
        <v>50</v>
      </c>
    </row>
    <row r="3" spans="1:9">
      <c r="A3" s="212">
        <v>2</v>
      </c>
      <c r="B3" s="213" t="s">
        <v>1100</v>
      </c>
      <c r="C3" s="213" t="s">
        <v>1101</v>
      </c>
      <c r="D3" s="213" t="s">
        <v>1102</v>
      </c>
      <c r="E3" s="214">
        <v>1</v>
      </c>
      <c r="F3" s="215">
        <v>7.05</v>
      </c>
      <c r="G3" s="214" t="s">
        <v>1261</v>
      </c>
      <c r="H3" s="214" t="s">
        <v>1259</v>
      </c>
      <c r="I3" s="216">
        <v>53</v>
      </c>
    </row>
    <row r="4" spans="1:9">
      <c r="A4" s="212">
        <v>3</v>
      </c>
      <c r="B4" s="213" t="s">
        <v>1103</v>
      </c>
      <c r="C4" s="213" t="s">
        <v>1104</v>
      </c>
      <c r="D4" s="213" t="s">
        <v>1105</v>
      </c>
      <c r="E4" s="214">
        <v>2</v>
      </c>
      <c r="F4" s="215">
        <v>8.9499999999999993</v>
      </c>
      <c r="G4" s="214" t="s">
        <v>1262</v>
      </c>
      <c r="H4" s="214" t="s">
        <v>1259</v>
      </c>
      <c r="I4" s="216">
        <v>46</v>
      </c>
    </row>
    <row r="5" spans="1:9">
      <c r="A5" s="212">
        <v>4</v>
      </c>
      <c r="B5" s="213" t="s">
        <v>1100</v>
      </c>
      <c r="C5" s="213" t="s">
        <v>1101</v>
      </c>
      <c r="D5" s="213" t="s">
        <v>1105</v>
      </c>
      <c r="E5" s="214">
        <v>10</v>
      </c>
      <c r="F5" s="215">
        <v>6.2</v>
      </c>
      <c r="G5" s="214" t="s">
        <v>1262</v>
      </c>
      <c r="H5" s="214" t="s">
        <v>1259</v>
      </c>
      <c r="I5" s="216">
        <v>52</v>
      </c>
    </row>
    <row r="6" spans="1:9">
      <c r="A6" s="212">
        <v>5</v>
      </c>
      <c r="B6" s="213" t="s">
        <v>1106</v>
      </c>
      <c r="C6" s="213" t="s">
        <v>1101</v>
      </c>
      <c r="D6" s="213" t="s">
        <v>1107</v>
      </c>
      <c r="E6" s="214">
        <v>6</v>
      </c>
      <c r="F6" s="215">
        <v>5.27</v>
      </c>
      <c r="G6" s="214" t="s">
        <v>1261</v>
      </c>
      <c r="H6" s="214" t="s">
        <v>1258</v>
      </c>
      <c r="I6" s="216">
        <v>59</v>
      </c>
    </row>
    <row r="7" spans="1:9">
      <c r="A7" s="212">
        <v>6</v>
      </c>
      <c r="B7" s="213" t="s">
        <v>207</v>
      </c>
      <c r="C7" s="213" t="s">
        <v>1098</v>
      </c>
      <c r="D7" s="213" t="s">
        <v>1105</v>
      </c>
      <c r="E7" s="214">
        <v>8</v>
      </c>
      <c r="F7" s="215">
        <v>9.36</v>
      </c>
      <c r="G7" s="214" t="s">
        <v>1262</v>
      </c>
      <c r="H7" s="214" t="s">
        <v>1259</v>
      </c>
      <c r="I7" s="216">
        <v>53</v>
      </c>
    </row>
    <row r="8" spans="1:9">
      <c r="A8" s="212">
        <v>7</v>
      </c>
      <c r="B8" s="213" t="s">
        <v>1108</v>
      </c>
      <c r="C8" s="213" t="s">
        <v>1098</v>
      </c>
      <c r="D8" s="213" t="s">
        <v>1099</v>
      </c>
      <c r="E8" s="214">
        <v>7</v>
      </c>
      <c r="F8" s="215">
        <v>9.86</v>
      </c>
      <c r="G8" s="214" t="s">
        <v>1262</v>
      </c>
      <c r="H8" s="214" t="s">
        <v>1258</v>
      </c>
      <c r="I8" s="216">
        <v>62</v>
      </c>
    </row>
    <row r="9" spans="1:9">
      <c r="A9" s="212">
        <v>8</v>
      </c>
      <c r="B9" s="213" t="s">
        <v>1109</v>
      </c>
      <c r="C9" s="213" t="s">
        <v>1098</v>
      </c>
      <c r="D9" s="213" t="s">
        <v>1107</v>
      </c>
      <c r="E9" s="214">
        <v>5</v>
      </c>
      <c r="F9" s="215">
        <v>6.14</v>
      </c>
      <c r="G9" s="214" t="s">
        <v>1262</v>
      </c>
      <c r="H9" s="214" t="s">
        <v>1258</v>
      </c>
      <c r="I9" s="216">
        <v>69</v>
      </c>
    </row>
    <row r="10" spans="1:9">
      <c r="A10" s="212">
        <v>9</v>
      </c>
      <c r="B10" s="213" t="s">
        <v>1110</v>
      </c>
      <c r="C10" s="213" t="s">
        <v>1098</v>
      </c>
      <c r="D10" s="213" t="s">
        <v>1105</v>
      </c>
      <c r="E10" s="214">
        <v>3</v>
      </c>
      <c r="F10" s="215">
        <v>8.43</v>
      </c>
      <c r="G10" s="214" t="s">
        <v>1262</v>
      </c>
      <c r="H10" s="214" t="s">
        <v>1259</v>
      </c>
      <c r="I10" s="216">
        <v>47</v>
      </c>
    </row>
    <row r="11" spans="1:9">
      <c r="A11" s="212">
        <v>10</v>
      </c>
      <c r="B11" s="213" t="s">
        <v>1111</v>
      </c>
      <c r="C11" s="213" t="s">
        <v>1098</v>
      </c>
      <c r="D11" s="213" t="s">
        <v>1105</v>
      </c>
      <c r="E11" s="214">
        <v>10</v>
      </c>
      <c r="F11" s="215">
        <v>9.65</v>
      </c>
      <c r="G11" s="214" t="s">
        <v>1262</v>
      </c>
      <c r="H11" s="214" t="s">
        <v>1259</v>
      </c>
      <c r="I11" s="216">
        <v>49</v>
      </c>
    </row>
    <row r="12" spans="1:9">
      <c r="A12" s="212">
        <v>11</v>
      </c>
      <c r="B12" s="213" t="s">
        <v>1112</v>
      </c>
      <c r="C12" s="213" t="s">
        <v>1098</v>
      </c>
      <c r="D12" s="213" t="s">
        <v>1113</v>
      </c>
      <c r="E12" s="214">
        <v>4</v>
      </c>
      <c r="F12" s="215">
        <v>9.7200000000000006</v>
      </c>
      <c r="G12" s="214" t="s">
        <v>1262</v>
      </c>
      <c r="H12" s="214" t="s">
        <v>1258</v>
      </c>
      <c r="I12" s="216">
        <v>28</v>
      </c>
    </row>
    <row r="13" spans="1:9">
      <c r="A13" s="212">
        <v>12</v>
      </c>
      <c r="B13" s="213" t="s">
        <v>1114</v>
      </c>
      <c r="C13" s="213" t="s">
        <v>1115</v>
      </c>
      <c r="D13" s="213" t="s">
        <v>1099</v>
      </c>
      <c r="E13" s="214">
        <v>4</v>
      </c>
      <c r="F13" s="215">
        <v>3.07</v>
      </c>
      <c r="G13" s="214" t="s">
        <v>1262</v>
      </c>
      <c r="H13" s="214" t="s">
        <v>1259</v>
      </c>
      <c r="I13" s="216">
        <v>62</v>
      </c>
    </row>
    <row r="14" spans="1:9">
      <c r="A14" s="212">
        <v>13</v>
      </c>
      <c r="B14" s="213" t="s">
        <v>1116</v>
      </c>
      <c r="C14" s="213" t="s">
        <v>1098</v>
      </c>
      <c r="D14" s="213" t="s">
        <v>1105</v>
      </c>
      <c r="E14" s="214">
        <v>8</v>
      </c>
      <c r="F14" s="215">
        <v>2.27</v>
      </c>
      <c r="G14" s="214" t="s">
        <v>1262</v>
      </c>
      <c r="H14" s="214" t="s">
        <v>1259</v>
      </c>
      <c r="I14" s="216">
        <v>56</v>
      </c>
    </row>
    <row r="15" spans="1:9">
      <c r="A15" s="212">
        <v>14</v>
      </c>
      <c r="B15" s="213" t="s">
        <v>207</v>
      </c>
      <c r="C15" s="213" t="s">
        <v>1098</v>
      </c>
      <c r="D15" s="213" t="s">
        <v>1113</v>
      </c>
      <c r="E15" s="214">
        <v>10</v>
      </c>
      <c r="F15" s="215">
        <v>4.71</v>
      </c>
      <c r="G15" s="214" t="s">
        <v>1262</v>
      </c>
      <c r="H15" s="214" t="s">
        <v>1259</v>
      </c>
      <c r="I15" s="216">
        <v>53</v>
      </c>
    </row>
    <row r="16" spans="1:9">
      <c r="A16" s="212">
        <v>15</v>
      </c>
      <c r="B16" s="213" t="s">
        <v>1117</v>
      </c>
      <c r="C16" s="213" t="s">
        <v>1098</v>
      </c>
      <c r="D16" s="213" t="s">
        <v>1113</v>
      </c>
      <c r="E16" s="214">
        <v>8</v>
      </c>
      <c r="F16" s="215">
        <v>7.33</v>
      </c>
      <c r="G16" s="214" t="s">
        <v>1262</v>
      </c>
      <c r="H16" s="214" t="s">
        <v>1259</v>
      </c>
      <c r="I16" s="216">
        <v>79</v>
      </c>
    </row>
    <row r="17" spans="1:9">
      <c r="A17" s="212">
        <v>16</v>
      </c>
      <c r="B17" s="213" t="s">
        <v>1118</v>
      </c>
      <c r="C17" s="213" t="s">
        <v>1098</v>
      </c>
      <c r="D17" s="213" t="s">
        <v>1099</v>
      </c>
      <c r="E17" s="214">
        <v>9</v>
      </c>
      <c r="F17" s="215">
        <v>4.42</v>
      </c>
      <c r="G17" s="214" t="s">
        <v>1262</v>
      </c>
      <c r="H17" s="214" t="s">
        <v>1259</v>
      </c>
      <c r="I17" s="216">
        <v>64</v>
      </c>
    </row>
    <row r="18" spans="1:9">
      <c r="A18" s="212">
        <v>17</v>
      </c>
      <c r="B18" s="213" t="s">
        <v>1119</v>
      </c>
      <c r="C18" s="213" t="s">
        <v>1101</v>
      </c>
      <c r="D18" s="213" t="s">
        <v>1102</v>
      </c>
      <c r="E18" s="214">
        <v>4</v>
      </c>
      <c r="F18" s="215">
        <v>9.98</v>
      </c>
      <c r="G18" s="214" t="s">
        <v>1262</v>
      </c>
      <c r="H18" s="214" t="s">
        <v>1259</v>
      </c>
      <c r="I18" s="216">
        <v>72</v>
      </c>
    </row>
    <row r="19" spans="1:9">
      <c r="A19" s="212">
        <v>18</v>
      </c>
      <c r="B19" s="213" t="s">
        <v>1109</v>
      </c>
      <c r="C19" s="213" t="s">
        <v>1098</v>
      </c>
      <c r="D19" s="213" t="s">
        <v>1099</v>
      </c>
      <c r="E19" s="214">
        <v>10</v>
      </c>
      <c r="F19" s="215">
        <v>3.62</v>
      </c>
      <c r="G19" s="214" t="s">
        <v>1261</v>
      </c>
      <c r="H19" s="214" t="s">
        <v>1258</v>
      </c>
      <c r="I19" s="216">
        <v>52</v>
      </c>
    </row>
    <row r="20" spans="1:9">
      <c r="A20" s="212">
        <v>19</v>
      </c>
      <c r="B20" s="213" t="s">
        <v>1120</v>
      </c>
      <c r="C20" s="213" t="s">
        <v>1101</v>
      </c>
      <c r="D20" s="213" t="s">
        <v>1105</v>
      </c>
      <c r="E20" s="214">
        <v>5</v>
      </c>
      <c r="F20" s="215">
        <v>9.4700000000000006</v>
      </c>
      <c r="G20" s="214" t="s">
        <v>1262</v>
      </c>
      <c r="H20" s="214" t="s">
        <v>1258</v>
      </c>
      <c r="I20" s="216">
        <v>69</v>
      </c>
    </row>
    <row r="21" spans="1:9">
      <c r="A21" s="212">
        <v>20</v>
      </c>
      <c r="B21" s="213" t="s">
        <v>1121</v>
      </c>
      <c r="C21" s="213" t="s">
        <v>1098</v>
      </c>
      <c r="D21" s="213" t="s">
        <v>1099</v>
      </c>
      <c r="E21" s="214">
        <v>2</v>
      </c>
      <c r="F21" s="215">
        <v>4.0599999999999996</v>
      </c>
      <c r="G21" s="214" t="s">
        <v>1262</v>
      </c>
      <c r="H21" s="214" t="s">
        <v>1259</v>
      </c>
      <c r="I21" s="216">
        <v>56</v>
      </c>
    </row>
    <row r="22" spans="1:9">
      <c r="A22" s="212">
        <v>21</v>
      </c>
      <c r="B22" s="213" t="s">
        <v>1122</v>
      </c>
      <c r="C22" s="213" t="s">
        <v>1101</v>
      </c>
      <c r="D22" s="213" t="s">
        <v>1107</v>
      </c>
      <c r="E22" s="214">
        <v>1</v>
      </c>
      <c r="F22" s="215">
        <v>7.9</v>
      </c>
      <c r="G22" s="214" t="s">
        <v>1262</v>
      </c>
      <c r="H22" s="214" t="s">
        <v>1259</v>
      </c>
      <c r="I22" s="216">
        <v>45</v>
      </c>
    </row>
    <row r="23" spans="1:9">
      <c r="A23" s="212">
        <v>22</v>
      </c>
      <c r="B23" s="213" t="s">
        <v>1123</v>
      </c>
      <c r="C23" s="213" t="s">
        <v>1101</v>
      </c>
      <c r="D23" s="213" t="s">
        <v>1099</v>
      </c>
      <c r="E23" s="214">
        <v>10</v>
      </c>
      <c r="F23" s="215">
        <v>9.0399999999999991</v>
      </c>
      <c r="G23" s="214" t="s">
        <v>1262</v>
      </c>
      <c r="H23" s="214" t="s">
        <v>1259</v>
      </c>
      <c r="I23" s="216">
        <v>41</v>
      </c>
    </row>
    <row r="24" spans="1:9">
      <c r="A24" s="212">
        <v>23</v>
      </c>
      <c r="B24" s="213" t="s">
        <v>1124</v>
      </c>
      <c r="C24" s="213" t="s">
        <v>1098</v>
      </c>
      <c r="D24" s="213" t="s">
        <v>1099</v>
      </c>
      <c r="E24" s="214">
        <v>2</v>
      </c>
      <c r="F24" s="215">
        <v>6.45</v>
      </c>
      <c r="G24" s="214" t="s">
        <v>1262</v>
      </c>
      <c r="H24" s="214" t="s">
        <v>1259</v>
      </c>
      <c r="I24" s="216">
        <v>24</v>
      </c>
    </row>
    <row r="25" spans="1:9">
      <c r="A25" s="212">
        <v>24</v>
      </c>
      <c r="B25" s="213" t="s">
        <v>1125</v>
      </c>
      <c r="C25" s="213" t="s">
        <v>1101</v>
      </c>
      <c r="D25" s="213" t="s">
        <v>1105</v>
      </c>
      <c r="E25" s="214">
        <v>7</v>
      </c>
      <c r="F25" s="215">
        <v>1.58</v>
      </c>
      <c r="G25" s="214" t="s">
        <v>1262</v>
      </c>
      <c r="H25" s="214" t="s">
        <v>1259</v>
      </c>
      <c r="I25" s="216">
        <v>67</v>
      </c>
    </row>
    <row r="26" spans="1:9">
      <c r="A26" s="212">
        <v>25</v>
      </c>
      <c r="B26" s="213" t="s">
        <v>1111</v>
      </c>
      <c r="C26" s="213" t="s">
        <v>1098</v>
      </c>
      <c r="D26" s="213" t="s">
        <v>1105</v>
      </c>
      <c r="E26" s="214">
        <v>3</v>
      </c>
      <c r="F26" s="215">
        <v>9.4499999999999993</v>
      </c>
      <c r="G26" s="214" t="s">
        <v>1261</v>
      </c>
      <c r="H26" s="214" t="s">
        <v>1259</v>
      </c>
      <c r="I26" s="216">
        <v>53</v>
      </c>
    </row>
    <row r="27" spans="1:9">
      <c r="A27" s="212">
        <v>26</v>
      </c>
      <c r="B27" s="213" t="s">
        <v>1100</v>
      </c>
      <c r="C27" s="213" t="s">
        <v>1101</v>
      </c>
      <c r="D27" s="213" t="s">
        <v>1107</v>
      </c>
      <c r="E27" s="214">
        <v>5</v>
      </c>
      <c r="F27" s="215">
        <v>9.8000000000000007</v>
      </c>
      <c r="G27" s="214" t="s">
        <v>1262</v>
      </c>
      <c r="H27" s="214" t="s">
        <v>1259</v>
      </c>
      <c r="I27" s="216">
        <v>62</v>
      </c>
    </row>
    <row r="28" spans="1:9">
      <c r="A28" s="212">
        <v>27</v>
      </c>
      <c r="B28" s="213" t="s">
        <v>1126</v>
      </c>
      <c r="C28" s="213" t="s">
        <v>1115</v>
      </c>
      <c r="D28" s="213" t="s">
        <v>1107</v>
      </c>
      <c r="E28" s="214">
        <v>2</v>
      </c>
      <c r="F28" s="215">
        <v>4.21</v>
      </c>
      <c r="G28" s="214" t="s">
        <v>1262</v>
      </c>
      <c r="H28" s="214" t="s">
        <v>1259</v>
      </c>
      <c r="I28" s="216">
        <v>31</v>
      </c>
    </row>
    <row r="29" spans="1:9">
      <c r="A29" s="212">
        <v>28</v>
      </c>
      <c r="B29" s="213" t="s">
        <v>1122</v>
      </c>
      <c r="C29" s="213" t="s">
        <v>1101</v>
      </c>
      <c r="D29" s="213" t="s">
        <v>1099</v>
      </c>
      <c r="E29" s="214">
        <v>8</v>
      </c>
      <c r="F29" s="215">
        <v>6.51</v>
      </c>
      <c r="G29" s="214" t="s">
        <v>1261</v>
      </c>
      <c r="H29" s="214" t="s">
        <v>1259</v>
      </c>
      <c r="I29" s="216">
        <v>42</v>
      </c>
    </row>
    <row r="30" spans="1:9">
      <c r="A30" s="212">
        <v>29</v>
      </c>
      <c r="B30" s="213" t="s">
        <v>1127</v>
      </c>
      <c r="C30" s="213" t="s">
        <v>1098</v>
      </c>
      <c r="D30" s="213" t="s">
        <v>1099</v>
      </c>
      <c r="E30" s="214">
        <v>9</v>
      </c>
      <c r="F30" s="215">
        <v>6.79</v>
      </c>
      <c r="G30" s="214" t="s">
        <v>1262</v>
      </c>
      <c r="H30" s="214" t="s">
        <v>1259</v>
      </c>
      <c r="I30" s="216">
        <v>61</v>
      </c>
    </row>
    <row r="31" spans="1:9">
      <c r="A31" s="212">
        <v>30</v>
      </c>
      <c r="B31" s="213" t="s">
        <v>1126</v>
      </c>
      <c r="C31" s="213" t="s">
        <v>1115</v>
      </c>
      <c r="D31" s="213" t="s">
        <v>1102</v>
      </c>
      <c r="E31" s="214">
        <v>1</v>
      </c>
      <c r="F31" s="215">
        <v>5.8</v>
      </c>
      <c r="G31" s="214" t="s">
        <v>1262</v>
      </c>
      <c r="H31" s="214" t="s">
        <v>1259</v>
      </c>
      <c r="I31" s="216">
        <v>21</v>
      </c>
    </row>
    <row r="32" spans="1:9">
      <c r="A32" s="212">
        <v>31</v>
      </c>
      <c r="B32" s="213" t="s">
        <v>1097</v>
      </c>
      <c r="C32" s="213" t="s">
        <v>1098</v>
      </c>
      <c r="D32" s="213" t="s">
        <v>1113</v>
      </c>
      <c r="E32" s="214">
        <v>6</v>
      </c>
      <c r="F32" s="215">
        <v>2.92</v>
      </c>
      <c r="G32" s="214" t="s">
        <v>1262</v>
      </c>
      <c r="H32" s="214" t="s">
        <v>1259</v>
      </c>
      <c r="I32" s="216">
        <v>40</v>
      </c>
    </row>
    <row r="33" spans="1:9">
      <c r="A33" s="212">
        <v>32</v>
      </c>
      <c r="B33" s="213" t="s">
        <v>1114</v>
      </c>
      <c r="C33" s="213" t="s">
        <v>1115</v>
      </c>
      <c r="D33" s="213" t="s">
        <v>1102</v>
      </c>
      <c r="E33" s="214">
        <v>1</v>
      </c>
      <c r="F33" s="215">
        <v>1.28</v>
      </c>
      <c r="G33" s="214" t="s">
        <v>1262</v>
      </c>
      <c r="H33" s="214" t="s">
        <v>1259</v>
      </c>
      <c r="I33" s="216">
        <v>36</v>
      </c>
    </row>
    <row r="34" spans="1:9">
      <c r="A34" s="212">
        <v>33</v>
      </c>
      <c r="B34" s="213" t="s">
        <v>1122</v>
      </c>
      <c r="C34" s="213" t="s">
        <v>1101</v>
      </c>
      <c r="D34" s="213" t="s">
        <v>1113</v>
      </c>
      <c r="E34" s="214">
        <v>10</v>
      </c>
      <c r="F34" s="215">
        <v>5.95</v>
      </c>
      <c r="G34" s="214" t="s">
        <v>1262</v>
      </c>
      <c r="H34" s="214" t="s">
        <v>1259</v>
      </c>
      <c r="I34" s="216">
        <v>49</v>
      </c>
    </row>
    <row r="35" spans="1:9">
      <c r="A35" s="212">
        <v>34</v>
      </c>
      <c r="B35" s="213" t="s">
        <v>1128</v>
      </c>
      <c r="C35" s="213" t="s">
        <v>1101</v>
      </c>
      <c r="D35" s="213" t="s">
        <v>1099</v>
      </c>
      <c r="E35" s="214">
        <v>1</v>
      </c>
      <c r="F35" s="215">
        <v>8.1300000000000008</v>
      </c>
      <c r="G35" s="214" t="s">
        <v>1262</v>
      </c>
      <c r="H35" s="214" t="s">
        <v>1258</v>
      </c>
      <c r="I35" s="216">
        <v>36</v>
      </c>
    </row>
    <row r="36" spans="1:9">
      <c r="A36" s="212">
        <v>35</v>
      </c>
      <c r="B36" s="213" t="s">
        <v>1129</v>
      </c>
      <c r="C36" s="213" t="s">
        <v>1098</v>
      </c>
      <c r="D36" s="213" t="s">
        <v>1099</v>
      </c>
      <c r="E36" s="214">
        <v>6</v>
      </c>
      <c r="F36" s="215">
        <v>2.93</v>
      </c>
      <c r="G36" s="214" t="s">
        <v>1262</v>
      </c>
      <c r="H36" s="214" t="s">
        <v>1259</v>
      </c>
      <c r="I36" s="216">
        <v>40</v>
      </c>
    </row>
    <row r="37" spans="1:9">
      <c r="A37" s="212">
        <v>36</v>
      </c>
      <c r="B37" s="213" t="s">
        <v>1106</v>
      </c>
      <c r="C37" s="213" t="s">
        <v>1101</v>
      </c>
      <c r="D37" s="213" t="s">
        <v>1099</v>
      </c>
      <c r="E37" s="214">
        <v>7</v>
      </c>
      <c r="F37" s="215">
        <v>4.8</v>
      </c>
      <c r="G37" s="214" t="s">
        <v>1262</v>
      </c>
      <c r="H37" s="214" t="s">
        <v>1259</v>
      </c>
      <c r="I37" s="216">
        <v>77</v>
      </c>
    </row>
    <row r="38" spans="1:9">
      <c r="A38" s="212">
        <v>37</v>
      </c>
      <c r="B38" s="213" t="s">
        <v>1130</v>
      </c>
      <c r="C38" s="213" t="s">
        <v>1101</v>
      </c>
      <c r="D38" s="213" t="s">
        <v>1102</v>
      </c>
      <c r="E38" s="214">
        <v>6</v>
      </c>
      <c r="F38" s="215">
        <v>3.7</v>
      </c>
      <c r="G38" s="214" t="s">
        <v>1262</v>
      </c>
      <c r="H38" s="214" t="s">
        <v>1259</v>
      </c>
      <c r="I38" s="216">
        <v>28</v>
      </c>
    </row>
    <row r="39" spans="1:9">
      <c r="A39" s="212">
        <v>38</v>
      </c>
      <c r="B39" s="213" t="s">
        <v>1131</v>
      </c>
      <c r="C39" s="213" t="s">
        <v>1098</v>
      </c>
      <c r="D39" s="213" t="s">
        <v>1102</v>
      </c>
      <c r="E39" s="214">
        <v>1</v>
      </c>
      <c r="F39" s="215">
        <v>8.66</v>
      </c>
      <c r="G39" s="214" t="s">
        <v>1262</v>
      </c>
      <c r="H39" s="214" t="s">
        <v>1259</v>
      </c>
      <c r="I39" s="216">
        <v>40</v>
      </c>
    </row>
    <row r="40" spans="1:9">
      <c r="A40" s="212">
        <v>39</v>
      </c>
      <c r="B40" s="213" t="s">
        <v>1121</v>
      </c>
      <c r="C40" s="213" t="s">
        <v>1098</v>
      </c>
      <c r="D40" s="213" t="s">
        <v>1099</v>
      </c>
      <c r="E40" s="214">
        <v>2</v>
      </c>
      <c r="F40" s="215">
        <v>4.42</v>
      </c>
      <c r="G40" s="214" t="s">
        <v>1262</v>
      </c>
      <c r="H40" s="214" t="s">
        <v>1258</v>
      </c>
      <c r="I40" s="216">
        <v>30</v>
      </c>
    </row>
    <row r="41" spans="1:9">
      <c r="A41" s="212">
        <v>40</v>
      </c>
      <c r="B41" s="213" t="s">
        <v>1132</v>
      </c>
      <c r="C41" s="213" t="s">
        <v>1101</v>
      </c>
      <c r="D41" s="213" t="s">
        <v>1107</v>
      </c>
      <c r="E41" s="214">
        <v>7</v>
      </c>
      <c r="F41" s="215">
        <v>9.6999999999999993</v>
      </c>
      <c r="G41" s="214" t="s">
        <v>1262</v>
      </c>
      <c r="H41" s="214" t="s">
        <v>1259</v>
      </c>
      <c r="I41" s="216">
        <v>37</v>
      </c>
    </row>
    <row r="42" spans="1:9">
      <c r="A42" s="212">
        <v>41</v>
      </c>
      <c r="B42" s="213" t="s">
        <v>1133</v>
      </c>
      <c r="C42" s="213" t="s">
        <v>1098</v>
      </c>
      <c r="D42" s="213" t="s">
        <v>1099</v>
      </c>
      <c r="E42" s="214">
        <v>7</v>
      </c>
      <c r="F42" s="215">
        <v>5.12</v>
      </c>
      <c r="G42" s="214" t="s">
        <v>1261</v>
      </c>
      <c r="H42" s="214" t="s">
        <v>1259</v>
      </c>
      <c r="I42" s="216">
        <v>42</v>
      </c>
    </row>
    <row r="43" spans="1:9">
      <c r="A43" s="212">
        <v>42</v>
      </c>
      <c r="B43" s="213" t="s">
        <v>1134</v>
      </c>
      <c r="C43" s="213" t="s">
        <v>1098</v>
      </c>
      <c r="D43" s="213" t="s">
        <v>1105</v>
      </c>
      <c r="E43" s="214">
        <v>1</v>
      </c>
      <c r="F43" s="215">
        <v>7.71</v>
      </c>
      <c r="G43" s="214" t="s">
        <v>1261</v>
      </c>
      <c r="H43" s="214" t="s">
        <v>1259</v>
      </c>
      <c r="I43" s="216">
        <v>60</v>
      </c>
    </row>
    <row r="44" spans="1:9">
      <c r="A44" s="212">
        <v>43</v>
      </c>
      <c r="B44" s="213" t="s">
        <v>1135</v>
      </c>
      <c r="C44" s="213" t="s">
        <v>1098</v>
      </c>
      <c r="D44" s="213" t="s">
        <v>1107</v>
      </c>
      <c r="E44" s="214">
        <v>10</v>
      </c>
      <c r="F44" s="215">
        <v>4.0599999999999996</v>
      </c>
      <c r="G44" s="214" t="s">
        <v>1261</v>
      </c>
      <c r="H44" s="214" t="s">
        <v>1259</v>
      </c>
      <c r="I44" s="216">
        <v>59</v>
      </c>
    </row>
    <row r="45" spans="1:9">
      <c r="A45" s="212">
        <v>44</v>
      </c>
      <c r="B45" s="213" t="s">
        <v>1134</v>
      </c>
      <c r="C45" s="213" t="s">
        <v>1098</v>
      </c>
      <c r="D45" s="213" t="s">
        <v>1107</v>
      </c>
      <c r="E45" s="214">
        <v>4</v>
      </c>
      <c r="F45" s="215">
        <v>4.99</v>
      </c>
      <c r="G45" s="214" t="s">
        <v>1262</v>
      </c>
      <c r="H45" s="214" t="s">
        <v>1259</v>
      </c>
      <c r="I45" s="216">
        <v>37</v>
      </c>
    </row>
    <row r="46" spans="1:9">
      <c r="A46" s="212">
        <v>45</v>
      </c>
      <c r="B46" s="213" t="s">
        <v>1122</v>
      </c>
      <c r="C46" s="213" t="s">
        <v>1101</v>
      </c>
      <c r="D46" s="213" t="s">
        <v>1105</v>
      </c>
      <c r="E46" s="214">
        <v>5</v>
      </c>
      <c r="F46" s="215">
        <v>3.27</v>
      </c>
      <c r="G46" s="214" t="s">
        <v>1262</v>
      </c>
      <c r="H46" s="214" t="s">
        <v>1258</v>
      </c>
      <c r="I46" s="216">
        <v>62</v>
      </c>
    </row>
    <row r="47" spans="1:9">
      <c r="A47" s="212">
        <v>46</v>
      </c>
      <c r="B47" s="213" t="s">
        <v>1121</v>
      </c>
      <c r="C47" s="213" t="s">
        <v>1098</v>
      </c>
      <c r="D47" s="213" t="s">
        <v>1113</v>
      </c>
      <c r="E47" s="214">
        <v>7</v>
      </c>
      <c r="F47" s="215">
        <v>2.19</v>
      </c>
      <c r="G47" s="214" t="s">
        <v>1262</v>
      </c>
      <c r="H47" s="214" t="s">
        <v>1259</v>
      </c>
      <c r="I47" s="216">
        <v>22</v>
      </c>
    </row>
    <row r="48" spans="1:9">
      <c r="A48" s="212">
        <v>47</v>
      </c>
      <c r="B48" s="213" t="s">
        <v>1136</v>
      </c>
      <c r="C48" s="213" t="s">
        <v>1098</v>
      </c>
      <c r="D48" s="213" t="s">
        <v>1105</v>
      </c>
      <c r="E48" s="214">
        <v>3</v>
      </c>
      <c r="F48" s="215">
        <v>8.06</v>
      </c>
      <c r="G48" s="214" t="s">
        <v>1262</v>
      </c>
      <c r="H48" s="214" t="s">
        <v>1258</v>
      </c>
      <c r="I48" s="216">
        <v>43</v>
      </c>
    </row>
    <row r="49" spans="1:9">
      <c r="A49" s="212">
        <v>48</v>
      </c>
      <c r="B49" s="213" t="s">
        <v>1127</v>
      </c>
      <c r="C49" s="213" t="s">
        <v>1098</v>
      </c>
      <c r="D49" s="213" t="s">
        <v>1107</v>
      </c>
      <c r="E49" s="214">
        <v>6</v>
      </c>
      <c r="F49" s="215">
        <v>6.98</v>
      </c>
      <c r="G49" s="214" t="s">
        <v>1262</v>
      </c>
      <c r="H49" s="214" t="s">
        <v>1259</v>
      </c>
      <c r="I49" s="216">
        <v>43</v>
      </c>
    </row>
    <row r="50" spans="1:9">
      <c r="A50" s="212">
        <v>49</v>
      </c>
      <c r="B50" s="213" t="s">
        <v>1110</v>
      </c>
      <c r="C50" s="213" t="s">
        <v>1098</v>
      </c>
      <c r="D50" s="213" t="s">
        <v>1107</v>
      </c>
      <c r="E50" s="214">
        <v>8</v>
      </c>
      <c r="F50" s="215">
        <v>5.83</v>
      </c>
      <c r="G50" s="214" t="s">
        <v>1262</v>
      </c>
      <c r="H50" s="214" t="s">
        <v>1259</v>
      </c>
      <c r="I50" s="216">
        <v>24</v>
      </c>
    </row>
    <row r="51" spans="1:9">
      <c r="A51" s="212">
        <v>50</v>
      </c>
      <c r="B51" s="213" t="s">
        <v>1106</v>
      </c>
      <c r="C51" s="213" t="s">
        <v>1101</v>
      </c>
      <c r="D51" s="213" t="s">
        <v>1099</v>
      </c>
      <c r="E51" s="214">
        <v>3</v>
      </c>
      <c r="F51" s="215">
        <v>3.9</v>
      </c>
      <c r="G51" s="214" t="s">
        <v>1262</v>
      </c>
      <c r="H51" s="214" t="s">
        <v>1259</v>
      </c>
      <c r="I51" s="216">
        <v>51</v>
      </c>
    </row>
    <row r="52" spans="1:9">
      <c r="A52" s="212">
        <v>51</v>
      </c>
      <c r="B52" s="213" t="s">
        <v>1111</v>
      </c>
      <c r="C52" s="213" t="s">
        <v>1098</v>
      </c>
      <c r="D52" s="213" t="s">
        <v>1107</v>
      </c>
      <c r="E52" s="214">
        <v>9</v>
      </c>
      <c r="F52" s="215">
        <v>8.18</v>
      </c>
      <c r="G52" s="214" t="s">
        <v>1261</v>
      </c>
      <c r="H52" s="214" t="s">
        <v>1259</v>
      </c>
      <c r="I52" s="216">
        <v>38</v>
      </c>
    </row>
    <row r="53" spans="1:9">
      <c r="A53" s="212">
        <v>52</v>
      </c>
      <c r="B53" s="213" t="s">
        <v>1137</v>
      </c>
      <c r="C53" s="213" t="s">
        <v>1104</v>
      </c>
      <c r="D53" s="213" t="s">
        <v>1099</v>
      </c>
      <c r="E53" s="214">
        <v>9</v>
      </c>
      <c r="F53" s="215">
        <v>2.56</v>
      </c>
      <c r="G53" s="214" t="s">
        <v>1262</v>
      </c>
      <c r="H53" s="214" t="s">
        <v>1258</v>
      </c>
      <c r="I53" s="216">
        <v>49</v>
      </c>
    </row>
    <row r="54" spans="1:9">
      <c r="A54" s="212">
        <v>53</v>
      </c>
      <c r="B54" s="213" t="s">
        <v>1106</v>
      </c>
      <c r="C54" s="213" t="s">
        <v>1101</v>
      </c>
      <c r="D54" s="213" t="s">
        <v>1105</v>
      </c>
      <c r="E54" s="214">
        <v>2</v>
      </c>
      <c r="F54" s="215">
        <v>3.55</v>
      </c>
      <c r="G54" s="214" t="s">
        <v>1261</v>
      </c>
      <c r="H54" s="214" t="s">
        <v>1259</v>
      </c>
      <c r="I54" s="216">
        <v>30</v>
      </c>
    </row>
    <row r="55" spans="1:9">
      <c r="A55" s="212">
        <v>54</v>
      </c>
      <c r="B55" s="213" t="s">
        <v>1134</v>
      </c>
      <c r="C55" s="213" t="s">
        <v>1098</v>
      </c>
      <c r="D55" s="213" t="s">
        <v>1105</v>
      </c>
      <c r="E55" s="214">
        <v>7</v>
      </c>
      <c r="F55" s="215">
        <v>1.1100000000000001</v>
      </c>
      <c r="G55" s="214" t="s">
        <v>1262</v>
      </c>
      <c r="H55" s="214" t="s">
        <v>1259</v>
      </c>
      <c r="I55" s="216">
        <v>41</v>
      </c>
    </row>
    <row r="56" spans="1:9">
      <c r="A56" s="212">
        <v>55</v>
      </c>
      <c r="B56" s="213" t="s">
        <v>1126</v>
      </c>
      <c r="C56" s="213" t="s">
        <v>1115</v>
      </c>
      <c r="D56" s="213" t="s">
        <v>1105</v>
      </c>
      <c r="E56" s="214">
        <v>1</v>
      </c>
      <c r="F56" s="215">
        <v>4.78</v>
      </c>
      <c r="G56" s="214" t="s">
        <v>1262</v>
      </c>
      <c r="H56" s="214" t="s">
        <v>1258</v>
      </c>
      <c r="I56" s="216">
        <v>44</v>
      </c>
    </row>
    <row r="57" spans="1:9">
      <c r="A57" s="212">
        <v>56</v>
      </c>
      <c r="B57" s="213" t="s">
        <v>1138</v>
      </c>
      <c r="C57" s="213" t="s">
        <v>1098</v>
      </c>
      <c r="D57" s="213" t="s">
        <v>1107</v>
      </c>
      <c r="E57" s="214">
        <v>5</v>
      </c>
      <c r="F57" s="215">
        <v>9.2200000000000006</v>
      </c>
      <c r="G57" s="214" t="s">
        <v>1262</v>
      </c>
      <c r="H57" s="214" t="s">
        <v>1259</v>
      </c>
      <c r="I57" s="216">
        <v>52</v>
      </c>
    </row>
    <row r="58" spans="1:9">
      <c r="A58" s="212">
        <v>57</v>
      </c>
      <c r="B58" s="213" t="s">
        <v>1118</v>
      </c>
      <c r="C58" s="213" t="s">
        <v>1098</v>
      </c>
      <c r="D58" s="213" t="s">
        <v>1107</v>
      </c>
      <c r="E58" s="214">
        <v>8</v>
      </c>
      <c r="F58" s="215">
        <v>7.85</v>
      </c>
      <c r="G58" s="214" t="s">
        <v>1261</v>
      </c>
      <c r="H58" s="214" t="s">
        <v>1259</v>
      </c>
      <c r="I58" s="216">
        <v>39</v>
      </c>
    </row>
    <row r="59" spans="1:9">
      <c r="A59" s="212">
        <v>58</v>
      </c>
      <c r="B59" s="213" t="s">
        <v>1108</v>
      </c>
      <c r="C59" s="213" t="s">
        <v>1098</v>
      </c>
      <c r="D59" s="213" t="s">
        <v>1105</v>
      </c>
      <c r="E59" s="214">
        <v>9</v>
      </c>
      <c r="F59" s="215">
        <v>1.99</v>
      </c>
      <c r="G59" s="214" t="s">
        <v>1262</v>
      </c>
      <c r="H59" s="214" t="s">
        <v>1259</v>
      </c>
      <c r="I59" s="216">
        <v>60</v>
      </c>
    </row>
    <row r="60" spans="1:9">
      <c r="A60" s="212">
        <v>59</v>
      </c>
      <c r="B60" s="213" t="s">
        <v>1139</v>
      </c>
      <c r="C60" s="213" t="s">
        <v>1101</v>
      </c>
      <c r="D60" s="213" t="s">
        <v>1099</v>
      </c>
      <c r="E60" s="214">
        <v>10</v>
      </c>
      <c r="F60" s="215">
        <v>2.37</v>
      </c>
      <c r="G60" s="214" t="s">
        <v>1262</v>
      </c>
      <c r="H60" s="214" t="s">
        <v>1259</v>
      </c>
      <c r="I60" s="216">
        <v>52</v>
      </c>
    </row>
    <row r="61" spans="1:9">
      <c r="A61" s="212">
        <v>60</v>
      </c>
      <c r="B61" s="213" t="s">
        <v>1130</v>
      </c>
      <c r="C61" s="213" t="s">
        <v>1101</v>
      </c>
      <c r="D61" s="213" t="s">
        <v>1102</v>
      </c>
      <c r="E61" s="214">
        <v>5</v>
      </c>
      <c r="F61" s="215">
        <v>7.81</v>
      </c>
      <c r="G61" s="214" t="s">
        <v>1262</v>
      </c>
      <c r="H61" s="214" t="s">
        <v>1259</v>
      </c>
      <c r="I61" s="216">
        <v>64</v>
      </c>
    </row>
    <row r="62" spans="1:9">
      <c r="A62" s="212">
        <v>61</v>
      </c>
      <c r="B62" s="213" t="s">
        <v>1133</v>
      </c>
      <c r="C62" s="213" t="s">
        <v>1098</v>
      </c>
      <c r="D62" s="213" t="s">
        <v>1113</v>
      </c>
      <c r="E62" s="214">
        <v>2</v>
      </c>
      <c r="F62" s="215">
        <v>7.03</v>
      </c>
      <c r="G62" s="214" t="s">
        <v>1261</v>
      </c>
      <c r="H62" s="214" t="s">
        <v>1259</v>
      </c>
      <c r="I62" s="216">
        <v>30</v>
      </c>
    </row>
    <row r="63" spans="1:9">
      <c r="A63" s="212">
        <v>62</v>
      </c>
      <c r="B63" s="213" t="s">
        <v>1097</v>
      </c>
      <c r="C63" s="213" t="s">
        <v>1098</v>
      </c>
      <c r="D63" s="213" t="s">
        <v>1105</v>
      </c>
      <c r="E63" s="214">
        <v>1</v>
      </c>
      <c r="F63" s="215">
        <v>3.77</v>
      </c>
      <c r="G63" s="214" t="s">
        <v>1261</v>
      </c>
      <c r="H63" s="214" t="s">
        <v>1259</v>
      </c>
      <c r="I63" s="216">
        <v>62</v>
      </c>
    </row>
    <row r="64" spans="1:9">
      <c r="A64" s="212">
        <v>63</v>
      </c>
      <c r="B64" s="213" t="s">
        <v>1119</v>
      </c>
      <c r="C64" s="213" t="s">
        <v>1101</v>
      </c>
      <c r="D64" s="213" t="s">
        <v>1102</v>
      </c>
      <c r="E64" s="214">
        <v>2</v>
      </c>
      <c r="F64" s="215">
        <v>3.14</v>
      </c>
      <c r="G64" s="214" t="s">
        <v>1262</v>
      </c>
      <c r="H64" s="214" t="s">
        <v>1258</v>
      </c>
      <c r="I64" s="216">
        <v>57</v>
      </c>
    </row>
    <row r="65" spans="1:9">
      <c r="A65" s="212">
        <v>64</v>
      </c>
      <c r="B65" s="213" t="s">
        <v>1120</v>
      </c>
      <c r="C65" s="213" t="s">
        <v>1101</v>
      </c>
      <c r="D65" s="213" t="s">
        <v>1105</v>
      </c>
      <c r="E65" s="214">
        <v>3</v>
      </c>
      <c r="F65" s="215">
        <v>8.33</v>
      </c>
      <c r="G65" s="214" t="s">
        <v>1262</v>
      </c>
      <c r="H65" s="214" t="s">
        <v>1259</v>
      </c>
      <c r="I65" s="216">
        <v>36</v>
      </c>
    </row>
    <row r="66" spans="1:9">
      <c r="A66" s="212">
        <v>65</v>
      </c>
      <c r="B66" s="213" t="s">
        <v>1100</v>
      </c>
      <c r="C66" s="213" t="s">
        <v>1101</v>
      </c>
      <c r="D66" s="213" t="s">
        <v>1105</v>
      </c>
      <c r="E66" s="214">
        <v>5</v>
      </c>
      <c r="F66" s="215">
        <v>7.54</v>
      </c>
      <c r="G66" s="214" t="s">
        <v>1261</v>
      </c>
      <c r="H66" s="214" t="s">
        <v>1259</v>
      </c>
      <c r="I66" s="216">
        <v>51</v>
      </c>
    </row>
    <row r="67" spans="1:9">
      <c r="A67" s="212">
        <v>66</v>
      </c>
      <c r="B67" s="213" t="s">
        <v>1139</v>
      </c>
      <c r="C67" s="213" t="s">
        <v>1101</v>
      </c>
      <c r="D67" s="213" t="s">
        <v>1105</v>
      </c>
      <c r="E67" s="214">
        <v>6</v>
      </c>
      <c r="F67" s="215">
        <v>8.7899999999999991</v>
      </c>
      <c r="G67" s="214" t="s">
        <v>1261</v>
      </c>
      <c r="H67" s="214" t="s">
        <v>1259</v>
      </c>
      <c r="I67" s="216">
        <v>59</v>
      </c>
    </row>
    <row r="68" spans="1:9">
      <c r="A68" s="212">
        <v>67</v>
      </c>
      <c r="B68" s="213" t="s">
        <v>1119</v>
      </c>
      <c r="C68" s="213" t="s">
        <v>1101</v>
      </c>
      <c r="D68" s="213" t="s">
        <v>1105</v>
      </c>
      <c r="E68" s="214">
        <v>6</v>
      </c>
      <c r="F68" s="215">
        <v>2.37</v>
      </c>
      <c r="G68" s="214" t="s">
        <v>1261</v>
      </c>
      <c r="H68" s="214" t="s">
        <v>1259</v>
      </c>
      <c r="I68" s="216">
        <v>63</v>
      </c>
    </row>
    <row r="69" spans="1:9">
      <c r="A69" s="212">
        <v>68</v>
      </c>
      <c r="B69" s="213" t="s">
        <v>1126</v>
      </c>
      <c r="C69" s="213" t="s">
        <v>1115</v>
      </c>
      <c r="D69" s="213" t="s">
        <v>1107</v>
      </c>
      <c r="E69" s="214">
        <v>4</v>
      </c>
      <c r="F69" s="215">
        <v>5.12</v>
      </c>
      <c r="G69" s="214" t="s">
        <v>1262</v>
      </c>
      <c r="H69" s="214" t="s">
        <v>1259</v>
      </c>
      <c r="I69" s="216">
        <v>59</v>
      </c>
    </row>
    <row r="70" spans="1:9">
      <c r="A70" s="212">
        <v>69</v>
      </c>
      <c r="B70" s="213" t="s">
        <v>1133</v>
      </c>
      <c r="C70" s="213" t="s">
        <v>1098</v>
      </c>
      <c r="D70" s="213" t="s">
        <v>1105</v>
      </c>
      <c r="E70" s="214">
        <v>6</v>
      </c>
      <c r="F70" s="215">
        <v>3.45</v>
      </c>
      <c r="G70" s="214" t="s">
        <v>1262</v>
      </c>
      <c r="H70" s="214" t="s">
        <v>1259</v>
      </c>
      <c r="I70" s="216">
        <v>28</v>
      </c>
    </row>
    <row r="71" spans="1:9">
      <c r="A71" s="212">
        <v>70</v>
      </c>
      <c r="B71" s="213" t="s">
        <v>1112</v>
      </c>
      <c r="C71" s="213" t="s">
        <v>1098</v>
      </c>
      <c r="D71" s="213" t="s">
        <v>1107</v>
      </c>
      <c r="E71" s="214">
        <v>2</v>
      </c>
      <c r="F71" s="215">
        <v>5.66</v>
      </c>
      <c r="G71" s="214" t="s">
        <v>1261</v>
      </c>
      <c r="H71" s="214" t="s">
        <v>1259</v>
      </c>
      <c r="I71" s="216">
        <v>51</v>
      </c>
    </row>
    <row r="72" spans="1:9">
      <c r="A72" s="212">
        <v>71</v>
      </c>
      <c r="B72" s="213" t="s">
        <v>1120</v>
      </c>
      <c r="C72" s="213" t="s">
        <v>1101</v>
      </c>
      <c r="D72" s="213" t="s">
        <v>1105</v>
      </c>
      <c r="E72" s="214">
        <v>2</v>
      </c>
      <c r="F72" s="215">
        <v>8.7200000000000006</v>
      </c>
      <c r="G72" s="214" t="s">
        <v>1262</v>
      </c>
      <c r="H72" s="214" t="s">
        <v>1259</v>
      </c>
      <c r="I72" s="216">
        <v>55</v>
      </c>
    </row>
    <row r="73" spans="1:9">
      <c r="A73" s="212">
        <v>72</v>
      </c>
      <c r="B73" s="213" t="s">
        <v>1106</v>
      </c>
      <c r="C73" s="213" t="s">
        <v>1101</v>
      </c>
      <c r="D73" s="213" t="s">
        <v>1105</v>
      </c>
      <c r="E73" s="214">
        <v>9</v>
      </c>
      <c r="F73" s="215">
        <v>2.76</v>
      </c>
      <c r="G73" s="214" t="s">
        <v>1261</v>
      </c>
      <c r="H73" s="214" t="s">
        <v>1259</v>
      </c>
      <c r="I73" s="216">
        <v>60</v>
      </c>
    </row>
    <row r="74" spans="1:9">
      <c r="A74" s="212">
        <v>73</v>
      </c>
      <c r="B74" s="213" t="s">
        <v>1140</v>
      </c>
      <c r="C74" s="213" t="s">
        <v>1098</v>
      </c>
      <c r="D74" s="213" t="s">
        <v>1099</v>
      </c>
      <c r="E74" s="214">
        <v>7</v>
      </c>
      <c r="F74" s="215">
        <v>5.92</v>
      </c>
      <c r="G74" s="214" t="s">
        <v>1261</v>
      </c>
      <c r="H74" s="214" t="s">
        <v>1258</v>
      </c>
      <c r="I74" s="216">
        <v>48</v>
      </c>
    </row>
    <row r="75" spans="1:9">
      <c r="A75" s="212">
        <v>74</v>
      </c>
      <c r="B75" s="213" t="s">
        <v>1109</v>
      </c>
      <c r="C75" s="213" t="s">
        <v>1098</v>
      </c>
      <c r="D75" s="213" t="s">
        <v>1107</v>
      </c>
      <c r="E75" s="214">
        <v>7</v>
      </c>
      <c r="F75" s="215">
        <v>5.46</v>
      </c>
      <c r="G75" s="214" t="s">
        <v>1262</v>
      </c>
      <c r="H75" s="214" t="s">
        <v>1259</v>
      </c>
      <c r="I75" s="216">
        <v>58</v>
      </c>
    </row>
    <row r="76" spans="1:9">
      <c r="A76" s="212">
        <v>75</v>
      </c>
      <c r="B76" s="213" t="s">
        <v>208</v>
      </c>
      <c r="C76" s="213" t="s">
        <v>1098</v>
      </c>
      <c r="D76" s="213" t="s">
        <v>1099</v>
      </c>
      <c r="E76" s="214">
        <v>4</v>
      </c>
      <c r="F76" s="215">
        <v>9.86</v>
      </c>
      <c r="G76" s="214" t="s">
        <v>1261</v>
      </c>
      <c r="H76" s="214" t="s">
        <v>1259</v>
      </c>
      <c r="I76" s="216">
        <v>42</v>
      </c>
    </row>
    <row r="77" spans="1:9">
      <c r="A77" s="212">
        <v>76</v>
      </c>
      <c r="B77" s="213" t="s">
        <v>1121</v>
      </c>
      <c r="C77" s="213" t="s">
        <v>1098</v>
      </c>
      <c r="D77" s="213" t="s">
        <v>1113</v>
      </c>
      <c r="E77" s="214">
        <v>10</v>
      </c>
      <c r="F77" s="215">
        <v>1.82</v>
      </c>
      <c r="G77" s="214" t="s">
        <v>1262</v>
      </c>
      <c r="H77" s="214" t="s">
        <v>1259</v>
      </c>
      <c r="I77" s="216">
        <v>56</v>
      </c>
    </row>
    <row r="78" spans="1:9">
      <c r="A78" s="212">
        <v>77</v>
      </c>
      <c r="B78" s="213" t="s">
        <v>1124</v>
      </c>
      <c r="C78" s="213" t="s">
        <v>1098</v>
      </c>
      <c r="D78" s="213" t="s">
        <v>1099</v>
      </c>
      <c r="E78" s="214">
        <v>10</v>
      </c>
      <c r="F78" s="215">
        <v>7.12</v>
      </c>
      <c r="G78" s="214" t="s">
        <v>1262</v>
      </c>
      <c r="H78" s="214" t="s">
        <v>1258</v>
      </c>
      <c r="I78" s="216">
        <v>54</v>
      </c>
    </row>
    <row r="79" spans="1:9">
      <c r="A79" s="212">
        <v>78</v>
      </c>
      <c r="B79" s="213" t="s">
        <v>1119</v>
      </c>
      <c r="C79" s="213" t="s">
        <v>1101</v>
      </c>
      <c r="D79" s="213" t="s">
        <v>1099</v>
      </c>
      <c r="E79" s="214">
        <v>5</v>
      </c>
      <c r="F79" s="215">
        <v>7.45</v>
      </c>
      <c r="G79" s="214" t="s">
        <v>1262</v>
      </c>
      <c r="H79" s="214" t="s">
        <v>1258</v>
      </c>
      <c r="I79" s="216">
        <v>60</v>
      </c>
    </row>
    <row r="80" spans="1:9">
      <c r="A80" s="212">
        <v>79</v>
      </c>
      <c r="B80" s="213" t="s">
        <v>207</v>
      </c>
      <c r="C80" s="213" t="s">
        <v>1098</v>
      </c>
      <c r="D80" s="213" t="s">
        <v>1099</v>
      </c>
      <c r="E80" s="214">
        <v>9</v>
      </c>
      <c r="F80" s="215">
        <v>5.36</v>
      </c>
      <c r="G80" s="214" t="s">
        <v>1262</v>
      </c>
      <c r="H80" s="214" t="s">
        <v>1259</v>
      </c>
      <c r="I80" s="216">
        <v>66</v>
      </c>
    </row>
    <row r="81" spans="1:9">
      <c r="A81" s="212">
        <v>80</v>
      </c>
      <c r="B81" s="213" t="s">
        <v>1125</v>
      </c>
      <c r="C81" s="213" t="s">
        <v>1101</v>
      </c>
      <c r="D81" s="213" t="s">
        <v>1107</v>
      </c>
      <c r="E81" s="214">
        <v>10</v>
      </c>
      <c r="F81" s="215">
        <v>8.33</v>
      </c>
      <c r="G81" s="214" t="s">
        <v>1262</v>
      </c>
      <c r="H81" s="214" t="s">
        <v>1259</v>
      </c>
      <c r="I81" s="216">
        <v>51</v>
      </c>
    </row>
    <row r="82" spans="1:9">
      <c r="A82" s="212">
        <v>81</v>
      </c>
      <c r="B82" s="213" t="s">
        <v>1132</v>
      </c>
      <c r="C82" s="213" t="s">
        <v>1101</v>
      </c>
      <c r="D82" s="213" t="s">
        <v>1105</v>
      </c>
      <c r="E82" s="214">
        <v>2</v>
      </c>
      <c r="F82" s="215">
        <v>1.28</v>
      </c>
      <c r="G82" s="214" t="s">
        <v>1262</v>
      </c>
      <c r="H82" s="214" t="s">
        <v>1258</v>
      </c>
      <c r="I82" s="216">
        <v>38</v>
      </c>
    </row>
    <row r="83" spans="1:9">
      <c r="A83" s="212">
        <v>82</v>
      </c>
      <c r="B83" s="213" t="s">
        <v>1130</v>
      </c>
      <c r="C83" s="213" t="s">
        <v>1101</v>
      </c>
      <c r="D83" s="213" t="s">
        <v>1105</v>
      </c>
      <c r="E83" s="214">
        <v>9</v>
      </c>
      <c r="F83" s="215">
        <v>6.41</v>
      </c>
      <c r="G83" s="214" t="s">
        <v>1262</v>
      </c>
      <c r="H83" s="214" t="s">
        <v>1259</v>
      </c>
      <c r="I83" s="216">
        <v>40</v>
      </c>
    </row>
    <row r="84" spans="1:9">
      <c r="A84" s="212">
        <v>83</v>
      </c>
      <c r="B84" s="213" t="s">
        <v>1132</v>
      </c>
      <c r="C84" s="213" t="s">
        <v>1101</v>
      </c>
      <c r="D84" s="213" t="s">
        <v>1113</v>
      </c>
      <c r="E84" s="214">
        <v>5</v>
      </c>
      <c r="F84" s="215">
        <v>6.31</v>
      </c>
      <c r="G84" s="214" t="s">
        <v>1262</v>
      </c>
      <c r="H84" s="214" t="s">
        <v>1259</v>
      </c>
      <c r="I84" s="216">
        <v>64</v>
      </c>
    </row>
    <row r="85" spans="1:9">
      <c r="A85" s="212">
        <v>84</v>
      </c>
      <c r="B85" s="213" t="s">
        <v>207</v>
      </c>
      <c r="C85" s="213" t="s">
        <v>1098</v>
      </c>
      <c r="D85" s="213" t="s">
        <v>1113</v>
      </c>
      <c r="E85" s="214">
        <v>2</v>
      </c>
      <c r="F85" s="215">
        <v>2.1800000000000002</v>
      </c>
      <c r="G85" s="214" t="s">
        <v>1262</v>
      </c>
      <c r="H85" s="214" t="s">
        <v>1259</v>
      </c>
      <c r="I85" s="216">
        <v>29</v>
      </c>
    </row>
    <row r="86" spans="1:9">
      <c r="A86" s="212">
        <v>85</v>
      </c>
      <c r="B86" s="213" t="s">
        <v>207</v>
      </c>
      <c r="C86" s="213" t="s">
        <v>1098</v>
      </c>
      <c r="D86" s="213" t="s">
        <v>1113</v>
      </c>
      <c r="E86" s="214">
        <v>8</v>
      </c>
      <c r="F86" s="215">
        <v>8.59</v>
      </c>
      <c r="G86" s="214" t="s">
        <v>1262</v>
      </c>
      <c r="H86" s="214" t="s">
        <v>1259</v>
      </c>
      <c r="I86" s="216">
        <v>56</v>
      </c>
    </row>
    <row r="87" spans="1:9">
      <c r="A87" s="212">
        <v>86</v>
      </c>
      <c r="B87" s="213" t="s">
        <v>1124</v>
      </c>
      <c r="C87" s="213" t="s">
        <v>1098</v>
      </c>
      <c r="D87" s="213" t="s">
        <v>1107</v>
      </c>
      <c r="E87" s="214">
        <v>6</v>
      </c>
      <c r="F87" s="215">
        <v>5.44</v>
      </c>
      <c r="G87" s="214" t="s">
        <v>1262</v>
      </c>
      <c r="H87" s="214" t="s">
        <v>1259</v>
      </c>
      <c r="I87" s="216">
        <v>60</v>
      </c>
    </row>
    <row r="88" spans="1:9">
      <c r="A88" s="212">
        <v>87</v>
      </c>
      <c r="B88" s="213" t="s">
        <v>1141</v>
      </c>
      <c r="C88" s="213" t="s">
        <v>1101</v>
      </c>
      <c r="D88" s="213" t="s">
        <v>1107</v>
      </c>
      <c r="E88" s="214">
        <v>5</v>
      </c>
      <c r="F88" s="215">
        <v>6.74</v>
      </c>
      <c r="G88" s="214" t="s">
        <v>1261</v>
      </c>
      <c r="H88" s="214" t="s">
        <v>1258</v>
      </c>
      <c r="I88" s="216">
        <v>60</v>
      </c>
    </row>
    <row r="89" spans="1:9">
      <c r="A89" s="212">
        <v>88</v>
      </c>
      <c r="B89" s="213" t="s">
        <v>1139</v>
      </c>
      <c r="C89" s="213" t="s">
        <v>1101</v>
      </c>
      <c r="D89" s="213" t="s">
        <v>1107</v>
      </c>
      <c r="E89" s="214">
        <v>8</v>
      </c>
      <c r="F89" s="215">
        <v>4.24</v>
      </c>
      <c r="G89" s="214" t="s">
        <v>1262</v>
      </c>
      <c r="H89" s="214" t="s">
        <v>1259</v>
      </c>
      <c r="I89" s="216">
        <v>24</v>
      </c>
    </row>
    <row r="90" spans="1:9">
      <c r="A90" s="212">
        <v>89</v>
      </c>
      <c r="B90" s="213" t="s">
        <v>1112</v>
      </c>
      <c r="C90" s="213" t="s">
        <v>1098</v>
      </c>
      <c r="D90" s="213" t="s">
        <v>1105</v>
      </c>
      <c r="E90" s="214">
        <v>8</v>
      </c>
      <c r="F90" s="215">
        <v>2.5299999999999998</v>
      </c>
      <c r="G90" s="214" t="s">
        <v>1262</v>
      </c>
      <c r="H90" s="214" t="s">
        <v>1259</v>
      </c>
      <c r="I90" s="216">
        <v>71</v>
      </c>
    </row>
    <row r="91" spans="1:9">
      <c r="A91" s="212">
        <v>90</v>
      </c>
      <c r="B91" s="213" t="s">
        <v>1103</v>
      </c>
      <c r="C91" s="213" t="s">
        <v>1104</v>
      </c>
      <c r="D91" s="213" t="s">
        <v>1099</v>
      </c>
      <c r="E91" s="214">
        <v>7</v>
      </c>
      <c r="F91" s="215">
        <v>6.27</v>
      </c>
      <c r="G91" s="214" t="s">
        <v>1262</v>
      </c>
      <c r="H91" s="214" t="s">
        <v>1259</v>
      </c>
      <c r="I91" s="216">
        <v>50</v>
      </c>
    </row>
    <row r="92" spans="1:9">
      <c r="A92" s="212">
        <v>91</v>
      </c>
      <c r="B92" s="213" t="s">
        <v>1125</v>
      </c>
      <c r="C92" s="213" t="s">
        <v>1101</v>
      </c>
      <c r="D92" s="213" t="s">
        <v>1102</v>
      </c>
      <c r="E92" s="214">
        <v>1</v>
      </c>
      <c r="F92" s="215">
        <v>5.79</v>
      </c>
      <c r="G92" s="214" t="s">
        <v>1262</v>
      </c>
      <c r="H92" s="214" t="s">
        <v>1259</v>
      </c>
      <c r="I92" s="216">
        <v>37</v>
      </c>
    </row>
    <row r="93" spans="1:9">
      <c r="A93" s="212">
        <v>92</v>
      </c>
      <c r="B93" s="213" t="s">
        <v>1122</v>
      </c>
      <c r="C93" s="213" t="s">
        <v>1101</v>
      </c>
      <c r="D93" s="213" t="s">
        <v>1113</v>
      </c>
      <c r="E93" s="214">
        <v>4</v>
      </c>
      <c r="F93" s="215">
        <v>4.13</v>
      </c>
      <c r="G93" s="214" t="s">
        <v>1262</v>
      </c>
      <c r="H93" s="214" t="s">
        <v>1259</v>
      </c>
      <c r="I93" s="216">
        <v>40</v>
      </c>
    </row>
    <row r="94" spans="1:9">
      <c r="A94" s="212">
        <v>93</v>
      </c>
      <c r="B94" s="213" t="s">
        <v>1135</v>
      </c>
      <c r="C94" s="213" t="s">
        <v>1098</v>
      </c>
      <c r="D94" s="213" t="s">
        <v>1113</v>
      </c>
      <c r="E94" s="214">
        <v>9</v>
      </c>
      <c r="F94" s="215">
        <v>1.98</v>
      </c>
      <c r="G94" s="214" t="s">
        <v>1262</v>
      </c>
      <c r="H94" s="214" t="s">
        <v>1258</v>
      </c>
      <c r="I94" s="216">
        <v>68</v>
      </c>
    </row>
    <row r="95" spans="1:9">
      <c r="A95" s="212">
        <v>94</v>
      </c>
      <c r="B95" s="213" t="s">
        <v>1135</v>
      </c>
      <c r="C95" s="213" t="s">
        <v>1098</v>
      </c>
      <c r="D95" s="213" t="s">
        <v>1099</v>
      </c>
      <c r="E95" s="214">
        <v>10</v>
      </c>
      <c r="F95" s="215">
        <v>3.66</v>
      </c>
      <c r="G95" s="214" t="s">
        <v>1262</v>
      </c>
      <c r="H95" s="214" t="s">
        <v>1258</v>
      </c>
      <c r="I95" s="216">
        <v>39</v>
      </c>
    </row>
    <row r="96" spans="1:9">
      <c r="A96" s="212">
        <v>95</v>
      </c>
      <c r="B96" s="213" t="s">
        <v>1133</v>
      </c>
      <c r="C96" s="213" t="s">
        <v>1098</v>
      </c>
      <c r="D96" s="213" t="s">
        <v>1099</v>
      </c>
      <c r="E96" s="214">
        <v>2</v>
      </c>
      <c r="F96" s="215">
        <v>1.1499999999999999</v>
      </c>
      <c r="G96" s="214" t="s">
        <v>1261</v>
      </c>
      <c r="H96" s="214" t="s">
        <v>1259</v>
      </c>
      <c r="I96" s="216">
        <v>62</v>
      </c>
    </row>
    <row r="97" spans="1:9">
      <c r="A97" s="212">
        <v>96</v>
      </c>
      <c r="B97" s="213" t="s">
        <v>1103</v>
      </c>
      <c r="C97" s="213" t="s">
        <v>1104</v>
      </c>
      <c r="D97" s="213" t="s">
        <v>1102</v>
      </c>
      <c r="E97" s="214">
        <v>3</v>
      </c>
      <c r="F97" s="215">
        <v>9.86</v>
      </c>
      <c r="G97" s="214" t="s">
        <v>1261</v>
      </c>
      <c r="H97" s="214" t="s">
        <v>1259</v>
      </c>
      <c r="I97" s="216">
        <v>59</v>
      </c>
    </row>
    <row r="98" spans="1:9">
      <c r="A98" s="212">
        <v>97</v>
      </c>
      <c r="B98" s="213" t="s">
        <v>1097</v>
      </c>
      <c r="C98" s="213" t="s">
        <v>1098</v>
      </c>
      <c r="D98" s="213" t="s">
        <v>1105</v>
      </c>
      <c r="E98" s="214">
        <v>10</v>
      </c>
      <c r="F98" s="215">
        <v>5.65</v>
      </c>
      <c r="G98" s="214" t="s">
        <v>1262</v>
      </c>
      <c r="H98" s="214" t="s">
        <v>1258</v>
      </c>
      <c r="I98" s="216">
        <v>44</v>
      </c>
    </row>
    <row r="99" spans="1:9">
      <c r="A99" s="212">
        <v>98</v>
      </c>
      <c r="B99" s="213" t="s">
        <v>1103</v>
      </c>
      <c r="C99" s="213" t="s">
        <v>1104</v>
      </c>
      <c r="D99" s="213" t="s">
        <v>1102</v>
      </c>
      <c r="E99" s="214">
        <v>9</v>
      </c>
      <c r="F99" s="215">
        <v>2.4700000000000002</v>
      </c>
      <c r="G99" s="214" t="s">
        <v>1262</v>
      </c>
      <c r="H99" s="214" t="s">
        <v>1258</v>
      </c>
      <c r="I99" s="216">
        <v>46</v>
      </c>
    </row>
    <row r="100" spans="1:9">
      <c r="A100" s="212">
        <v>99</v>
      </c>
      <c r="B100" s="213" t="s">
        <v>1142</v>
      </c>
      <c r="C100" s="213" t="s">
        <v>1104</v>
      </c>
      <c r="D100" s="213" t="s">
        <v>1105</v>
      </c>
      <c r="E100" s="214">
        <v>9</v>
      </c>
      <c r="F100" s="215">
        <v>2.66</v>
      </c>
      <c r="G100" s="214" t="s">
        <v>1262</v>
      </c>
      <c r="H100" s="214" t="s">
        <v>1259</v>
      </c>
      <c r="I100" s="216">
        <v>34</v>
      </c>
    </row>
    <row r="101" spans="1:9">
      <c r="A101" s="212">
        <v>100</v>
      </c>
      <c r="B101" s="213" t="s">
        <v>1120</v>
      </c>
      <c r="C101" s="213" t="s">
        <v>1101</v>
      </c>
      <c r="D101" s="213" t="s">
        <v>1107</v>
      </c>
      <c r="E101" s="214">
        <v>1</v>
      </c>
      <c r="F101" s="215">
        <v>1.07</v>
      </c>
      <c r="G101" s="214" t="s">
        <v>1262</v>
      </c>
      <c r="H101" s="214" t="s">
        <v>1259</v>
      </c>
      <c r="I101" s="216">
        <v>35</v>
      </c>
    </row>
    <row r="102" spans="1:9">
      <c r="A102" s="212">
        <v>101</v>
      </c>
      <c r="B102" s="213" t="s">
        <v>1111</v>
      </c>
      <c r="C102" s="213" t="s">
        <v>1098</v>
      </c>
      <c r="D102" s="213" t="s">
        <v>1105</v>
      </c>
      <c r="E102" s="214">
        <v>4</v>
      </c>
      <c r="F102" s="215">
        <v>1.2</v>
      </c>
      <c r="G102" s="214" t="s">
        <v>1262</v>
      </c>
      <c r="H102" s="214" t="s">
        <v>1259</v>
      </c>
      <c r="I102" s="216">
        <v>73</v>
      </c>
    </row>
    <row r="103" spans="1:9">
      <c r="A103" s="212">
        <v>102</v>
      </c>
      <c r="B103" s="213" t="s">
        <v>1118</v>
      </c>
      <c r="C103" s="213" t="s">
        <v>1098</v>
      </c>
      <c r="D103" s="213" t="s">
        <v>1099</v>
      </c>
      <c r="E103" s="214">
        <v>8</v>
      </c>
      <c r="F103" s="215">
        <v>5.27</v>
      </c>
      <c r="G103" s="214" t="s">
        <v>1261</v>
      </c>
      <c r="H103" s="214" t="s">
        <v>1259</v>
      </c>
      <c r="I103" s="216">
        <v>35</v>
      </c>
    </row>
    <row r="104" spans="1:9">
      <c r="A104" s="212">
        <v>103</v>
      </c>
      <c r="B104" s="213" t="s">
        <v>1114</v>
      </c>
      <c r="C104" s="213" t="s">
        <v>1115</v>
      </c>
      <c r="D104" s="213" t="s">
        <v>1099</v>
      </c>
      <c r="E104" s="214">
        <v>3</v>
      </c>
      <c r="F104" s="215">
        <v>6.87</v>
      </c>
      <c r="G104" s="214" t="s">
        <v>1262</v>
      </c>
      <c r="H104" s="214" t="s">
        <v>1259</v>
      </c>
      <c r="I104" s="216">
        <v>64</v>
      </c>
    </row>
    <row r="105" spans="1:9">
      <c r="A105" s="212">
        <v>104</v>
      </c>
      <c r="B105" s="213" t="s">
        <v>1121</v>
      </c>
      <c r="C105" s="213" t="s">
        <v>1098</v>
      </c>
      <c r="D105" s="213" t="s">
        <v>1107</v>
      </c>
      <c r="E105" s="214">
        <v>6</v>
      </c>
      <c r="F105" s="215">
        <v>9.73</v>
      </c>
      <c r="G105" s="214" t="s">
        <v>1262</v>
      </c>
      <c r="H105" s="214" t="s">
        <v>1259</v>
      </c>
      <c r="I105" s="216">
        <v>51</v>
      </c>
    </row>
    <row r="106" spans="1:9">
      <c r="A106" s="212">
        <v>105</v>
      </c>
      <c r="B106" s="213" t="s">
        <v>1124</v>
      </c>
      <c r="C106" s="213" t="s">
        <v>1098</v>
      </c>
      <c r="D106" s="213" t="s">
        <v>1099</v>
      </c>
      <c r="E106" s="214">
        <v>1</v>
      </c>
      <c r="F106" s="215">
        <v>4.37</v>
      </c>
      <c r="G106" s="214" t="s">
        <v>1262</v>
      </c>
      <c r="H106" s="214" t="s">
        <v>1259</v>
      </c>
      <c r="I106" s="216">
        <v>56</v>
      </c>
    </row>
    <row r="107" spans="1:9">
      <c r="A107" s="212">
        <v>106</v>
      </c>
      <c r="B107" s="213" t="s">
        <v>1136</v>
      </c>
      <c r="C107" s="213" t="s">
        <v>1098</v>
      </c>
      <c r="D107" s="213" t="s">
        <v>1113</v>
      </c>
      <c r="E107" s="214">
        <v>7</v>
      </c>
      <c r="F107" s="215">
        <v>9.1300000000000008</v>
      </c>
      <c r="G107" s="214" t="s">
        <v>1262</v>
      </c>
      <c r="H107" s="214" t="s">
        <v>1259</v>
      </c>
      <c r="I107" s="216">
        <v>72</v>
      </c>
    </row>
    <row r="108" spans="1:9">
      <c r="A108" s="212">
        <v>107</v>
      </c>
      <c r="B108" s="213" t="s">
        <v>1108</v>
      </c>
      <c r="C108" s="213" t="s">
        <v>1098</v>
      </c>
      <c r="D108" s="213" t="s">
        <v>1105</v>
      </c>
      <c r="E108" s="214">
        <v>4</v>
      </c>
      <c r="F108" s="215">
        <v>9.77</v>
      </c>
      <c r="G108" s="214" t="s">
        <v>1261</v>
      </c>
      <c r="H108" s="214" t="s">
        <v>1259</v>
      </c>
      <c r="I108" s="216">
        <v>51</v>
      </c>
    </row>
    <row r="109" spans="1:9">
      <c r="A109" s="212">
        <v>108</v>
      </c>
      <c r="B109" s="213" t="s">
        <v>1116</v>
      </c>
      <c r="C109" s="213" t="s">
        <v>1098</v>
      </c>
      <c r="D109" s="213" t="s">
        <v>1113</v>
      </c>
      <c r="E109" s="214">
        <v>6</v>
      </c>
      <c r="F109" s="215">
        <v>6.94</v>
      </c>
      <c r="G109" s="214" t="s">
        <v>1262</v>
      </c>
      <c r="H109" s="214" t="s">
        <v>1259</v>
      </c>
      <c r="I109" s="216">
        <v>61</v>
      </c>
    </row>
    <row r="110" spans="1:9">
      <c r="A110" s="212">
        <v>109</v>
      </c>
      <c r="B110" s="213" t="s">
        <v>1143</v>
      </c>
      <c r="C110" s="213" t="s">
        <v>1098</v>
      </c>
      <c r="D110" s="213" t="s">
        <v>1102</v>
      </c>
      <c r="E110" s="214">
        <v>10</v>
      </c>
      <c r="F110" s="215">
        <v>7.78</v>
      </c>
      <c r="G110" s="214" t="s">
        <v>1261</v>
      </c>
      <c r="H110" s="214" t="s">
        <v>1258</v>
      </c>
      <c r="I110" s="216">
        <v>60</v>
      </c>
    </row>
    <row r="111" spans="1:9">
      <c r="A111" s="212">
        <v>110</v>
      </c>
      <c r="B111" s="213" t="s">
        <v>1114</v>
      </c>
      <c r="C111" s="213" t="s">
        <v>1115</v>
      </c>
      <c r="D111" s="213" t="s">
        <v>1105</v>
      </c>
      <c r="E111" s="214">
        <v>5</v>
      </c>
      <c r="F111" s="215">
        <v>1.75</v>
      </c>
      <c r="G111" s="214" t="s">
        <v>1261</v>
      </c>
      <c r="H111" s="214" t="s">
        <v>1258</v>
      </c>
      <c r="I111" s="216">
        <v>59</v>
      </c>
    </row>
    <row r="112" spans="1:9">
      <c r="A112" s="212">
        <v>111</v>
      </c>
      <c r="B112" s="213" t="s">
        <v>1144</v>
      </c>
      <c r="C112" s="213" t="s">
        <v>1101</v>
      </c>
      <c r="D112" s="213" t="s">
        <v>1105</v>
      </c>
      <c r="E112" s="214">
        <v>1</v>
      </c>
      <c r="F112" s="215">
        <v>7.76</v>
      </c>
      <c r="G112" s="214" t="s">
        <v>1262</v>
      </c>
      <c r="H112" s="214" t="s">
        <v>1258</v>
      </c>
      <c r="I112" s="216">
        <v>42</v>
      </c>
    </row>
    <row r="113" spans="1:9">
      <c r="A113" s="212">
        <v>112</v>
      </c>
      <c r="B113" s="213" t="s">
        <v>1131</v>
      </c>
      <c r="C113" s="213" t="s">
        <v>1098</v>
      </c>
      <c r="D113" s="213" t="s">
        <v>1105</v>
      </c>
      <c r="E113" s="214">
        <v>3</v>
      </c>
      <c r="F113" s="215">
        <v>3.57</v>
      </c>
      <c r="G113" s="214" t="s">
        <v>1262</v>
      </c>
      <c r="H113" s="214" t="s">
        <v>1258</v>
      </c>
      <c r="I113" s="216">
        <v>54</v>
      </c>
    </row>
    <row r="114" spans="1:9">
      <c r="A114" s="212">
        <v>113</v>
      </c>
      <c r="B114" s="213" t="s">
        <v>1133</v>
      </c>
      <c r="C114" s="213" t="s">
        <v>1098</v>
      </c>
      <c r="D114" s="213" t="s">
        <v>1105</v>
      </c>
      <c r="E114" s="214">
        <v>1</v>
      </c>
      <c r="F114" s="215">
        <v>1.65</v>
      </c>
      <c r="G114" s="214" t="s">
        <v>1261</v>
      </c>
      <c r="H114" s="214" t="s">
        <v>1259</v>
      </c>
      <c r="I114" s="216">
        <v>41</v>
      </c>
    </row>
    <row r="115" spans="1:9">
      <c r="A115" s="212">
        <v>114</v>
      </c>
      <c r="B115" s="213" t="s">
        <v>1130</v>
      </c>
      <c r="C115" s="213" t="s">
        <v>1101</v>
      </c>
      <c r="D115" s="213" t="s">
        <v>1105</v>
      </c>
      <c r="E115" s="214">
        <v>6</v>
      </c>
      <c r="F115" s="215">
        <v>2.23</v>
      </c>
      <c r="G115" s="214" t="s">
        <v>1261</v>
      </c>
      <c r="H115" s="214" t="s">
        <v>1258</v>
      </c>
      <c r="I115" s="216">
        <v>41</v>
      </c>
    </row>
    <row r="116" spans="1:9">
      <c r="A116" s="212">
        <v>115</v>
      </c>
      <c r="B116" s="213" t="s">
        <v>1136</v>
      </c>
      <c r="C116" s="213" t="s">
        <v>1098</v>
      </c>
      <c r="D116" s="213" t="s">
        <v>1105</v>
      </c>
      <c r="E116" s="214">
        <v>9</v>
      </c>
      <c r="F116" s="215">
        <v>5.22</v>
      </c>
      <c r="G116" s="214" t="s">
        <v>1262</v>
      </c>
      <c r="H116" s="214" t="s">
        <v>1259</v>
      </c>
      <c r="I116" s="216">
        <v>61</v>
      </c>
    </row>
    <row r="117" spans="1:9">
      <c r="A117" s="212">
        <v>116</v>
      </c>
      <c r="B117" s="213" t="s">
        <v>1106</v>
      </c>
      <c r="C117" s="213" t="s">
        <v>1101</v>
      </c>
      <c r="D117" s="213" t="s">
        <v>1105</v>
      </c>
      <c r="E117" s="214">
        <v>4</v>
      </c>
      <c r="F117" s="215">
        <v>4.55</v>
      </c>
      <c r="G117" s="214" t="s">
        <v>1262</v>
      </c>
      <c r="H117" s="214" t="s">
        <v>1259</v>
      </c>
      <c r="I117" s="216">
        <v>54</v>
      </c>
    </row>
    <row r="118" spans="1:9">
      <c r="A118" s="212">
        <v>117</v>
      </c>
      <c r="B118" s="213" t="s">
        <v>1145</v>
      </c>
      <c r="C118" s="213" t="s">
        <v>1101</v>
      </c>
      <c r="D118" s="213" t="s">
        <v>1099</v>
      </c>
      <c r="E118" s="214">
        <v>7</v>
      </c>
      <c r="F118" s="215">
        <v>8.56</v>
      </c>
      <c r="G118" s="214" t="s">
        <v>1262</v>
      </c>
      <c r="H118" s="214" t="s">
        <v>1259</v>
      </c>
      <c r="I118" s="216">
        <v>21</v>
      </c>
    </row>
    <row r="119" spans="1:9">
      <c r="A119" s="212">
        <v>118</v>
      </c>
      <c r="B119" s="213" t="s">
        <v>1109</v>
      </c>
      <c r="C119" s="213" t="s">
        <v>1098</v>
      </c>
      <c r="D119" s="213" t="s">
        <v>1102</v>
      </c>
      <c r="E119" s="214">
        <v>2</v>
      </c>
      <c r="F119" s="215">
        <v>2.2200000000000002</v>
      </c>
      <c r="G119" s="214" t="s">
        <v>1262</v>
      </c>
      <c r="H119" s="214" t="s">
        <v>1259</v>
      </c>
      <c r="I119" s="216">
        <v>22</v>
      </c>
    </row>
    <row r="120" spans="1:9">
      <c r="A120" s="212">
        <v>119</v>
      </c>
      <c r="B120" s="213" t="s">
        <v>1110</v>
      </c>
      <c r="C120" s="213" t="s">
        <v>1098</v>
      </c>
      <c r="D120" s="213" t="s">
        <v>1099</v>
      </c>
      <c r="E120" s="214">
        <v>5</v>
      </c>
      <c r="F120" s="215">
        <v>1.77</v>
      </c>
      <c r="G120" s="214" t="s">
        <v>1262</v>
      </c>
      <c r="H120" s="214" t="s">
        <v>1259</v>
      </c>
      <c r="I120" s="216">
        <v>50</v>
      </c>
    </row>
    <row r="121" spans="1:9">
      <c r="A121" s="212">
        <v>120</v>
      </c>
      <c r="B121" s="213" t="s">
        <v>1135</v>
      </c>
      <c r="C121" s="213" t="s">
        <v>1098</v>
      </c>
      <c r="D121" s="213" t="s">
        <v>1105</v>
      </c>
      <c r="E121" s="214">
        <v>9</v>
      </c>
      <c r="F121" s="215">
        <v>7.85</v>
      </c>
      <c r="G121" s="214" t="s">
        <v>1262</v>
      </c>
      <c r="H121" s="214" t="s">
        <v>1259</v>
      </c>
      <c r="I121" s="216">
        <v>63</v>
      </c>
    </row>
    <row r="122" spans="1:9">
      <c r="A122" s="212">
        <v>121</v>
      </c>
      <c r="B122" s="213" t="s">
        <v>1111</v>
      </c>
      <c r="C122" s="213" t="s">
        <v>1098</v>
      </c>
      <c r="D122" s="213" t="s">
        <v>1102</v>
      </c>
      <c r="E122" s="214">
        <v>6</v>
      </c>
      <c r="F122" s="215">
        <v>1.78</v>
      </c>
      <c r="G122" s="214" t="s">
        <v>1262</v>
      </c>
      <c r="H122" s="214" t="s">
        <v>1259</v>
      </c>
      <c r="I122" s="216">
        <v>79</v>
      </c>
    </row>
    <row r="123" spans="1:9">
      <c r="A123" s="212">
        <v>122</v>
      </c>
      <c r="B123" s="213" t="s">
        <v>1143</v>
      </c>
      <c r="C123" s="213" t="s">
        <v>1098</v>
      </c>
      <c r="D123" s="213" t="s">
        <v>1105</v>
      </c>
      <c r="E123" s="214">
        <v>2</v>
      </c>
      <c r="F123" s="215">
        <v>7.31</v>
      </c>
      <c r="G123" s="214" t="s">
        <v>1262</v>
      </c>
      <c r="H123" s="214" t="s">
        <v>1259</v>
      </c>
      <c r="I123" s="216">
        <v>51</v>
      </c>
    </row>
    <row r="124" spans="1:9">
      <c r="A124" s="212">
        <v>123</v>
      </c>
      <c r="B124" s="213" t="s">
        <v>1135</v>
      </c>
      <c r="C124" s="213" t="s">
        <v>1098</v>
      </c>
      <c r="D124" s="213" t="s">
        <v>1105</v>
      </c>
      <c r="E124" s="214">
        <v>4</v>
      </c>
      <c r="F124" s="215">
        <v>8.9499999999999993</v>
      </c>
      <c r="G124" s="214" t="s">
        <v>1262</v>
      </c>
      <c r="H124" s="214" t="s">
        <v>1258</v>
      </c>
      <c r="I124" s="216">
        <v>36</v>
      </c>
    </row>
    <row r="125" spans="1:9">
      <c r="A125" s="212">
        <v>124</v>
      </c>
      <c r="B125" s="213" t="s">
        <v>1109</v>
      </c>
      <c r="C125" s="213" t="s">
        <v>1098</v>
      </c>
      <c r="D125" s="213" t="s">
        <v>1105</v>
      </c>
      <c r="E125" s="214">
        <v>10</v>
      </c>
      <c r="F125" s="215">
        <v>3.1</v>
      </c>
      <c r="G125" s="214" t="s">
        <v>1261</v>
      </c>
      <c r="H125" s="214" t="s">
        <v>1258</v>
      </c>
      <c r="I125" s="216">
        <v>63</v>
      </c>
    </row>
    <row r="126" spans="1:9">
      <c r="A126" s="212">
        <v>125</v>
      </c>
      <c r="B126" s="213" t="s">
        <v>1138</v>
      </c>
      <c r="C126" s="213" t="s">
        <v>1098</v>
      </c>
      <c r="D126" s="213" t="s">
        <v>1107</v>
      </c>
      <c r="E126" s="214">
        <v>9</v>
      </c>
      <c r="F126" s="215">
        <v>9.68</v>
      </c>
      <c r="G126" s="214" t="s">
        <v>1262</v>
      </c>
      <c r="H126" s="214" t="s">
        <v>1258</v>
      </c>
      <c r="I126" s="216">
        <v>45</v>
      </c>
    </row>
    <row r="127" spans="1:9">
      <c r="A127" s="212">
        <v>126</v>
      </c>
      <c r="B127" s="213" t="s">
        <v>1145</v>
      </c>
      <c r="C127" s="213" t="s">
        <v>1101</v>
      </c>
      <c r="D127" s="213" t="s">
        <v>1102</v>
      </c>
      <c r="E127" s="214">
        <v>9</v>
      </c>
      <c r="F127" s="215">
        <v>9.6300000000000008</v>
      </c>
      <c r="G127" s="214" t="s">
        <v>1262</v>
      </c>
      <c r="H127" s="214" t="s">
        <v>1259</v>
      </c>
      <c r="I127" s="216">
        <v>61</v>
      </c>
    </row>
    <row r="128" spans="1:9">
      <c r="A128" s="212">
        <v>127</v>
      </c>
      <c r="B128" s="213" t="s">
        <v>1124</v>
      </c>
      <c r="C128" s="213" t="s">
        <v>1098</v>
      </c>
      <c r="D128" s="213" t="s">
        <v>1105</v>
      </c>
      <c r="E128" s="214">
        <v>4</v>
      </c>
      <c r="F128" s="215">
        <v>1.02</v>
      </c>
      <c r="G128" s="214" t="s">
        <v>1262</v>
      </c>
      <c r="H128" s="214" t="s">
        <v>1259</v>
      </c>
      <c r="I128" s="216">
        <v>43</v>
      </c>
    </row>
    <row r="129" spans="1:9">
      <c r="A129" s="212">
        <v>128</v>
      </c>
      <c r="B129" s="213" t="s">
        <v>1130</v>
      </c>
      <c r="C129" s="213" t="s">
        <v>1101</v>
      </c>
      <c r="D129" s="213" t="s">
        <v>1105</v>
      </c>
      <c r="E129" s="214">
        <v>2</v>
      </c>
      <c r="F129" s="215">
        <v>7.56</v>
      </c>
      <c r="G129" s="214" t="s">
        <v>1262</v>
      </c>
      <c r="H129" s="214" t="s">
        <v>1259</v>
      </c>
      <c r="I129" s="216">
        <v>26</v>
      </c>
    </row>
    <row r="130" spans="1:9">
      <c r="A130" s="212">
        <v>129</v>
      </c>
      <c r="B130" s="213" t="s">
        <v>1122</v>
      </c>
      <c r="C130" s="213" t="s">
        <v>1101</v>
      </c>
      <c r="D130" s="213" t="s">
        <v>1102</v>
      </c>
      <c r="E130" s="214">
        <v>5</v>
      </c>
      <c r="F130" s="215">
        <v>9.8800000000000008</v>
      </c>
      <c r="G130" s="214" t="s">
        <v>1262</v>
      </c>
      <c r="H130" s="214" t="s">
        <v>1259</v>
      </c>
      <c r="I130" s="216">
        <v>48</v>
      </c>
    </row>
    <row r="131" spans="1:9">
      <c r="A131" s="212">
        <v>130</v>
      </c>
      <c r="B131" s="213" t="s">
        <v>1122</v>
      </c>
      <c r="C131" s="213" t="s">
        <v>1101</v>
      </c>
      <c r="D131" s="213" t="s">
        <v>1099</v>
      </c>
      <c r="E131" s="214">
        <v>1</v>
      </c>
      <c r="F131" s="215">
        <v>9.0299999999999994</v>
      </c>
      <c r="G131" s="214" t="s">
        <v>1262</v>
      </c>
      <c r="H131" s="214" t="s">
        <v>1258</v>
      </c>
      <c r="I131" s="216">
        <v>60</v>
      </c>
    </row>
    <row r="132" spans="1:9">
      <c r="A132" s="212">
        <v>131</v>
      </c>
      <c r="B132" s="213" t="s">
        <v>1114</v>
      </c>
      <c r="C132" s="213" t="s">
        <v>1115</v>
      </c>
      <c r="D132" s="213" t="s">
        <v>1107</v>
      </c>
      <c r="E132" s="214">
        <v>1</v>
      </c>
      <c r="F132" s="215">
        <v>4.72</v>
      </c>
      <c r="G132" s="214" t="s">
        <v>1261</v>
      </c>
      <c r="H132" s="214" t="s">
        <v>1259</v>
      </c>
      <c r="I132" s="216">
        <v>35</v>
      </c>
    </row>
    <row r="133" spans="1:9">
      <c r="A133" s="212">
        <v>132</v>
      </c>
      <c r="B133" s="213" t="s">
        <v>1123</v>
      </c>
      <c r="C133" s="213" t="s">
        <v>1101</v>
      </c>
      <c r="D133" s="213" t="s">
        <v>1105</v>
      </c>
      <c r="E133" s="214">
        <v>6</v>
      </c>
      <c r="F133" s="215">
        <v>6.52</v>
      </c>
      <c r="G133" s="214" t="s">
        <v>1262</v>
      </c>
      <c r="H133" s="214" t="s">
        <v>1259</v>
      </c>
      <c r="I133" s="216">
        <v>33</v>
      </c>
    </row>
    <row r="134" spans="1:9">
      <c r="A134" s="212">
        <v>133</v>
      </c>
      <c r="B134" s="213" t="s">
        <v>1141</v>
      </c>
      <c r="C134" s="213" t="s">
        <v>1101</v>
      </c>
      <c r="D134" s="213" t="s">
        <v>1105</v>
      </c>
      <c r="E134" s="214">
        <v>6</v>
      </c>
      <c r="F134" s="215">
        <v>3.08</v>
      </c>
      <c r="G134" s="214" t="s">
        <v>1261</v>
      </c>
      <c r="H134" s="214" t="s">
        <v>1259</v>
      </c>
      <c r="I134" s="216">
        <v>44</v>
      </c>
    </row>
    <row r="135" spans="1:9">
      <c r="A135" s="212">
        <v>134</v>
      </c>
      <c r="B135" s="213" t="s">
        <v>1133</v>
      </c>
      <c r="C135" s="213" t="s">
        <v>1098</v>
      </c>
      <c r="D135" s="213" t="s">
        <v>1107</v>
      </c>
      <c r="E135" s="214">
        <v>1</v>
      </c>
      <c r="F135" s="215">
        <v>5.42</v>
      </c>
      <c r="G135" s="214" t="s">
        <v>1262</v>
      </c>
      <c r="H135" s="214" t="s">
        <v>1258</v>
      </c>
      <c r="I135" s="216">
        <v>60</v>
      </c>
    </row>
    <row r="136" spans="1:9">
      <c r="A136" s="212">
        <v>135</v>
      </c>
      <c r="B136" s="213" t="s">
        <v>1109</v>
      </c>
      <c r="C136" s="213" t="s">
        <v>1098</v>
      </c>
      <c r="D136" s="213" t="s">
        <v>1105</v>
      </c>
      <c r="E136" s="214">
        <v>7</v>
      </c>
      <c r="F136" s="215">
        <v>6.89</v>
      </c>
      <c r="G136" s="214" t="s">
        <v>1262</v>
      </c>
      <c r="H136" s="214" t="s">
        <v>1259</v>
      </c>
      <c r="I136" s="216">
        <v>59</v>
      </c>
    </row>
    <row r="137" spans="1:9">
      <c r="A137" s="212">
        <v>136</v>
      </c>
      <c r="B137" s="213" t="s">
        <v>1118</v>
      </c>
      <c r="C137" s="213" t="s">
        <v>1098</v>
      </c>
      <c r="D137" s="213" t="s">
        <v>1099</v>
      </c>
      <c r="E137" s="214">
        <v>6</v>
      </c>
      <c r="F137" s="215">
        <v>5.62</v>
      </c>
      <c r="G137" s="214" t="s">
        <v>1262</v>
      </c>
      <c r="H137" s="214" t="s">
        <v>1259</v>
      </c>
      <c r="I137" s="216">
        <v>70</v>
      </c>
    </row>
    <row r="138" spans="1:9">
      <c r="A138" s="212">
        <v>137</v>
      </c>
      <c r="B138" s="213" t="s">
        <v>1114</v>
      </c>
      <c r="C138" s="213" t="s">
        <v>1115</v>
      </c>
      <c r="D138" s="213" t="s">
        <v>1102</v>
      </c>
      <c r="E138" s="214">
        <v>6</v>
      </c>
      <c r="F138" s="215">
        <v>9.61</v>
      </c>
      <c r="G138" s="214" t="s">
        <v>1262</v>
      </c>
      <c r="H138" s="214" t="s">
        <v>1259</v>
      </c>
      <c r="I138" s="216">
        <v>64</v>
      </c>
    </row>
    <row r="139" spans="1:9">
      <c r="A139" s="212">
        <v>138</v>
      </c>
      <c r="B139" s="213" t="s">
        <v>1142</v>
      </c>
      <c r="C139" s="213" t="s">
        <v>1104</v>
      </c>
      <c r="D139" s="213" t="s">
        <v>1107</v>
      </c>
      <c r="E139" s="214">
        <v>10</v>
      </c>
      <c r="F139" s="215">
        <v>8.92</v>
      </c>
      <c r="G139" s="214" t="s">
        <v>1261</v>
      </c>
      <c r="H139" s="214" t="s">
        <v>1259</v>
      </c>
      <c r="I139" s="216">
        <v>79</v>
      </c>
    </row>
    <row r="140" spans="1:9">
      <c r="A140" s="212">
        <v>139</v>
      </c>
      <c r="B140" s="213" t="s">
        <v>1124</v>
      </c>
      <c r="C140" s="213" t="s">
        <v>1098</v>
      </c>
      <c r="D140" s="213" t="s">
        <v>1099</v>
      </c>
      <c r="E140" s="214">
        <v>4</v>
      </c>
      <c r="F140" s="215">
        <v>3.67</v>
      </c>
      <c r="G140" s="214" t="s">
        <v>1261</v>
      </c>
      <c r="H140" s="214" t="s">
        <v>1259</v>
      </c>
      <c r="I140" s="216">
        <v>58</v>
      </c>
    </row>
    <row r="141" spans="1:9">
      <c r="A141" s="212">
        <v>140</v>
      </c>
      <c r="B141" s="213" t="s">
        <v>1131</v>
      </c>
      <c r="C141" s="213" t="s">
        <v>1098</v>
      </c>
      <c r="D141" s="213" t="s">
        <v>1099</v>
      </c>
      <c r="E141" s="214">
        <v>3</v>
      </c>
      <c r="F141" s="215">
        <v>9.51</v>
      </c>
      <c r="G141" s="214" t="s">
        <v>1262</v>
      </c>
      <c r="H141" s="214" t="s">
        <v>1259</v>
      </c>
      <c r="I141" s="216">
        <v>64</v>
      </c>
    </row>
    <row r="142" spans="1:9">
      <c r="A142" s="212">
        <v>141</v>
      </c>
      <c r="B142" s="213" t="s">
        <v>1122</v>
      </c>
      <c r="C142" s="213" t="s">
        <v>1101</v>
      </c>
      <c r="D142" s="213" t="s">
        <v>1105</v>
      </c>
      <c r="E142" s="214">
        <v>8</v>
      </c>
      <c r="F142" s="215">
        <v>4.7</v>
      </c>
      <c r="G142" s="214" t="s">
        <v>1262</v>
      </c>
      <c r="H142" s="214" t="s">
        <v>1259</v>
      </c>
      <c r="I142" s="216">
        <v>58</v>
      </c>
    </row>
    <row r="143" spans="1:9">
      <c r="A143" s="212">
        <v>142</v>
      </c>
      <c r="B143" s="213" t="s">
        <v>1117</v>
      </c>
      <c r="C143" s="213" t="s">
        <v>1098</v>
      </c>
      <c r="D143" s="213" t="s">
        <v>1113</v>
      </c>
      <c r="E143" s="214">
        <v>9</v>
      </c>
      <c r="F143" s="215">
        <v>9.9600000000000009</v>
      </c>
      <c r="G143" s="214" t="s">
        <v>1262</v>
      </c>
      <c r="H143" s="214" t="s">
        <v>1259</v>
      </c>
      <c r="I143" s="216">
        <v>72</v>
      </c>
    </row>
    <row r="144" spans="1:9">
      <c r="A144" s="212">
        <v>143</v>
      </c>
      <c r="B144" s="213" t="s">
        <v>207</v>
      </c>
      <c r="C144" s="213" t="s">
        <v>1098</v>
      </c>
      <c r="D144" s="213" t="s">
        <v>1107</v>
      </c>
      <c r="E144" s="214">
        <v>2</v>
      </c>
      <c r="F144" s="215">
        <v>7.53</v>
      </c>
      <c r="G144" s="214" t="s">
        <v>1262</v>
      </c>
      <c r="H144" s="214" t="s">
        <v>1259</v>
      </c>
      <c r="I144" s="216">
        <v>55</v>
      </c>
    </row>
    <row r="145" spans="1:9">
      <c r="A145" s="212">
        <v>144</v>
      </c>
      <c r="B145" s="213" t="s">
        <v>1137</v>
      </c>
      <c r="C145" s="213" t="s">
        <v>1104</v>
      </c>
      <c r="D145" s="213" t="s">
        <v>1107</v>
      </c>
      <c r="E145" s="214">
        <v>3</v>
      </c>
      <c r="F145" s="215">
        <v>5.58</v>
      </c>
      <c r="G145" s="214" t="s">
        <v>1262</v>
      </c>
      <c r="H145" s="214" t="s">
        <v>1259</v>
      </c>
      <c r="I145" s="216">
        <v>78</v>
      </c>
    </row>
    <row r="146" spans="1:9">
      <c r="A146" s="212">
        <v>145</v>
      </c>
      <c r="B146" s="213" t="s">
        <v>207</v>
      </c>
      <c r="C146" s="213" t="s">
        <v>1098</v>
      </c>
      <c r="D146" s="213" t="s">
        <v>1105</v>
      </c>
      <c r="E146" s="214">
        <v>8</v>
      </c>
      <c r="F146" s="215">
        <v>7.26</v>
      </c>
      <c r="G146" s="214" t="s">
        <v>1261</v>
      </c>
      <c r="H146" s="214" t="s">
        <v>1259</v>
      </c>
      <c r="I146" s="216">
        <v>44</v>
      </c>
    </row>
    <row r="147" spans="1:9">
      <c r="A147" s="212">
        <v>146</v>
      </c>
      <c r="B147" s="213" t="s">
        <v>1117</v>
      </c>
      <c r="C147" s="213" t="s">
        <v>1098</v>
      </c>
      <c r="D147" s="213" t="s">
        <v>1099</v>
      </c>
      <c r="E147" s="214">
        <v>5</v>
      </c>
      <c r="F147" s="215">
        <v>7.64</v>
      </c>
      <c r="G147" s="214" t="s">
        <v>1262</v>
      </c>
      <c r="H147" s="214" t="s">
        <v>1259</v>
      </c>
      <c r="I147" s="216">
        <v>41</v>
      </c>
    </row>
    <row r="148" spans="1:9">
      <c r="A148" s="212">
        <v>147</v>
      </c>
      <c r="B148" s="213" t="s">
        <v>1122</v>
      </c>
      <c r="C148" s="213" t="s">
        <v>1101</v>
      </c>
      <c r="D148" s="213" t="s">
        <v>1102</v>
      </c>
      <c r="E148" s="214">
        <v>3</v>
      </c>
      <c r="F148" s="215">
        <v>2.85</v>
      </c>
      <c r="G148" s="214" t="s">
        <v>1262</v>
      </c>
      <c r="H148" s="214" t="s">
        <v>1258</v>
      </c>
      <c r="I148" s="216">
        <v>71</v>
      </c>
    </row>
    <row r="149" spans="1:9">
      <c r="A149" s="212">
        <v>148</v>
      </c>
      <c r="B149" s="213" t="s">
        <v>1121</v>
      </c>
      <c r="C149" s="213" t="s">
        <v>1098</v>
      </c>
      <c r="D149" s="213" t="s">
        <v>1099</v>
      </c>
      <c r="E149" s="214">
        <v>2</v>
      </c>
      <c r="F149" s="215">
        <v>5.76</v>
      </c>
      <c r="G149" s="214" t="s">
        <v>1262</v>
      </c>
      <c r="H149" s="214" t="s">
        <v>1259</v>
      </c>
      <c r="I149" s="216">
        <v>48</v>
      </c>
    </row>
    <row r="150" spans="1:9">
      <c r="A150" s="212">
        <v>149</v>
      </c>
      <c r="B150" s="213" t="s">
        <v>1146</v>
      </c>
      <c r="C150" s="213" t="s">
        <v>1098</v>
      </c>
      <c r="D150" s="213" t="s">
        <v>1099</v>
      </c>
      <c r="E150" s="214">
        <v>7</v>
      </c>
      <c r="F150" s="215">
        <v>5.15</v>
      </c>
      <c r="G150" s="214" t="s">
        <v>1261</v>
      </c>
      <c r="H150" s="214" t="s">
        <v>1259</v>
      </c>
      <c r="I150" s="216">
        <v>61</v>
      </c>
    </row>
    <row r="151" spans="1:9">
      <c r="A151" s="212">
        <v>150</v>
      </c>
      <c r="B151" s="213" t="s">
        <v>1128</v>
      </c>
      <c r="C151" s="213" t="s">
        <v>1101</v>
      </c>
      <c r="D151" s="213" t="s">
        <v>1099</v>
      </c>
      <c r="E151" s="214">
        <v>5</v>
      </c>
      <c r="F151" s="215">
        <v>1.72</v>
      </c>
      <c r="G151" s="214" t="s">
        <v>1262</v>
      </c>
      <c r="H151" s="214" t="s">
        <v>1259</v>
      </c>
      <c r="I151" s="216">
        <v>57</v>
      </c>
    </row>
    <row r="152" spans="1:9">
      <c r="A152" s="212">
        <v>151</v>
      </c>
      <c r="B152" s="213" t="s">
        <v>1125</v>
      </c>
      <c r="C152" s="213" t="s">
        <v>1101</v>
      </c>
      <c r="D152" s="213" t="s">
        <v>1113</v>
      </c>
      <c r="E152" s="214">
        <v>1</v>
      </c>
      <c r="F152" s="215">
        <v>2.35</v>
      </c>
      <c r="G152" s="214" t="s">
        <v>1262</v>
      </c>
      <c r="H152" s="214" t="s">
        <v>1258</v>
      </c>
      <c r="I152" s="216">
        <v>64</v>
      </c>
    </row>
    <row r="153" spans="1:9">
      <c r="A153" s="212">
        <v>152</v>
      </c>
      <c r="B153" s="213" t="s">
        <v>1144</v>
      </c>
      <c r="C153" s="213" t="s">
        <v>1101</v>
      </c>
      <c r="D153" s="213" t="s">
        <v>1107</v>
      </c>
      <c r="E153" s="214">
        <v>8</v>
      </c>
      <c r="F153" s="215">
        <v>6.39</v>
      </c>
      <c r="G153" s="214" t="s">
        <v>1261</v>
      </c>
      <c r="H153" s="214" t="s">
        <v>1259</v>
      </c>
      <c r="I153" s="216">
        <v>50</v>
      </c>
    </row>
    <row r="154" spans="1:9">
      <c r="A154" s="212">
        <v>153</v>
      </c>
      <c r="B154" s="213" t="s">
        <v>1118</v>
      </c>
      <c r="C154" s="213" t="s">
        <v>1098</v>
      </c>
      <c r="D154" s="213" t="s">
        <v>1099</v>
      </c>
      <c r="E154" s="214">
        <v>2</v>
      </c>
      <c r="F154" s="215">
        <v>2.42</v>
      </c>
      <c r="G154" s="214" t="s">
        <v>1262</v>
      </c>
      <c r="H154" s="214" t="s">
        <v>1259</v>
      </c>
      <c r="I154" s="216">
        <v>42</v>
      </c>
    </row>
    <row r="155" spans="1:9">
      <c r="A155" s="212">
        <v>154</v>
      </c>
      <c r="B155" s="213" t="s">
        <v>1127</v>
      </c>
      <c r="C155" s="213" t="s">
        <v>1098</v>
      </c>
      <c r="D155" s="213" t="s">
        <v>1105</v>
      </c>
      <c r="E155" s="214">
        <v>7</v>
      </c>
      <c r="F155" s="215">
        <v>2.2599999999999998</v>
      </c>
      <c r="G155" s="214" t="s">
        <v>1261</v>
      </c>
      <c r="H155" s="214" t="s">
        <v>1259</v>
      </c>
      <c r="I155" s="216">
        <v>46</v>
      </c>
    </row>
    <row r="156" spans="1:9">
      <c r="A156" s="212">
        <v>155</v>
      </c>
      <c r="B156" s="213" t="s">
        <v>1124</v>
      </c>
      <c r="C156" s="213" t="s">
        <v>1098</v>
      </c>
      <c r="D156" s="213" t="s">
        <v>1105</v>
      </c>
      <c r="E156" s="214">
        <v>2</v>
      </c>
      <c r="F156" s="215">
        <v>1.3</v>
      </c>
      <c r="G156" s="214" t="s">
        <v>1262</v>
      </c>
      <c r="H156" s="214" t="s">
        <v>1258</v>
      </c>
      <c r="I156" s="216">
        <v>42</v>
      </c>
    </row>
    <row r="157" spans="1:9">
      <c r="A157" s="212">
        <v>156</v>
      </c>
      <c r="B157" s="213" t="s">
        <v>1127</v>
      </c>
      <c r="C157" s="213" t="s">
        <v>1098</v>
      </c>
      <c r="D157" s="213" t="s">
        <v>1099</v>
      </c>
      <c r="E157" s="214">
        <v>9</v>
      </c>
      <c r="F157" s="215">
        <v>4.49</v>
      </c>
      <c r="G157" s="214" t="s">
        <v>1261</v>
      </c>
      <c r="H157" s="214" t="s">
        <v>1259</v>
      </c>
      <c r="I157" s="216">
        <v>56</v>
      </c>
    </row>
    <row r="158" spans="1:9">
      <c r="A158" s="212">
        <v>157</v>
      </c>
      <c r="B158" s="213" t="s">
        <v>1146</v>
      </c>
      <c r="C158" s="213" t="s">
        <v>1098</v>
      </c>
      <c r="D158" s="213" t="s">
        <v>1099</v>
      </c>
      <c r="E158" s="214">
        <v>3</v>
      </c>
      <c r="F158" s="215">
        <v>5.66</v>
      </c>
      <c r="G158" s="214" t="s">
        <v>1262</v>
      </c>
      <c r="H158" s="214" t="s">
        <v>1259</v>
      </c>
      <c r="I158" s="216">
        <v>39</v>
      </c>
    </row>
    <row r="159" spans="1:9">
      <c r="A159" s="212">
        <v>158</v>
      </c>
      <c r="B159" s="213" t="s">
        <v>1128</v>
      </c>
      <c r="C159" s="213" t="s">
        <v>1101</v>
      </c>
      <c r="D159" s="213" t="s">
        <v>1105</v>
      </c>
      <c r="E159" s="214">
        <v>1</v>
      </c>
      <c r="F159" s="215">
        <v>7.08</v>
      </c>
      <c r="G159" s="214" t="s">
        <v>1262</v>
      </c>
      <c r="H159" s="214" t="s">
        <v>1258</v>
      </c>
      <c r="I159" s="216">
        <v>37</v>
      </c>
    </row>
    <row r="160" spans="1:9">
      <c r="A160" s="212">
        <v>159</v>
      </c>
      <c r="B160" s="213" t="s">
        <v>1126</v>
      </c>
      <c r="C160" s="213" t="s">
        <v>1115</v>
      </c>
      <c r="D160" s="213" t="s">
        <v>1099</v>
      </c>
      <c r="E160" s="214">
        <v>4</v>
      </c>
      <c r="F160" s="215">
        <v>7.2</v>
      </c>
      <c r="G160" s="214" t="s">
        <v>1262</v>
      </c>
      <c r="H160" s="214" t="s">
        <v>1259</v>
      </c>
      <c r="I160" s="216">
        <v>57</v>
      </c>
    </row>
    <row r="161" spans="1:9">
      <c r="A161" s="212">
        <v>160</v>
      </c>
      <c r="B161" s="213" t="s">
        <v>1132</v>
      </c>
      <c r="C161" s="213" t="s">
        <v>1101</v>
      </c>
      <c r="D161" s="213" t="s">
        <v>1105</v>
      </c>
      <c r="E161" s="214">
        <v>6</v>
      </c>
      <c r="F161" s="215">
        <v>4.22</v>
      </c>
      <c r="G161" s="214" t="s">
        <v>1261</v>
      </c>
      <c r="H161" s="214" t="s">
        <v>1258</v>
      </c>
      <c r="I161" s="216">
        <v>40</v>
      </c>
    </row>
    <row r="162" spans="1:9">
      <c r="A162" s="212">
        <v>161</v>
      </c>
      <c r="B162" s="213" t="s">
        <v>1110</v>
      </c>
      <c r="C162" s="213" t="s">
        <v>1098</v>
      </c>
      <c r="D162" s="213" t="s">
        <v>1107</v>
      </c>
      <c r="E162" s="214">
        <v>8</v>
      </c>
      <c r="F162" s="215">
        <v>7.87</v>
      </c>
      <c r="G162" s="214" t="s">
        <v>1262</v>
      </c>
      <c r="H162" s="214" t="s">
        <v>1259</v>
      </c>
      <c r="I162" s="216">
        <v>47</v>
      </c>
    </row>
    <row r="163" spans="1:9">
      <c r="A163" s="212">
        <v>162</v>
      </c>
      <c r="B163" s="213" t="s">
        <v>1117</v>
      </c>
      <c r="C163" s="213" t="s">
        <v>1098</v>
      </c>
      <c r="D163" s="213" t="s">
        <v>1105</v>
      </c>
      <c r="E163" s="214">
        <v>10</v>
      </c>
      <c r="F163" s="215">
        <v>4.12</v>
      </c>
      <c r="G163" s="214" t="s">
        <v>1262</v>
      </c>
      <c r="H163" s="214" t="s">
        <v>1259</v>
      </c>
      <c r="I163" s="216">
        <v>76</v>
      </c>
    </row>
    <row r="164" spans="1:9">
      <c r="A164" s="212">
        <v>163</v>
      </c>
      <c r="B164" s="213" t="s">
        <v>1128</v>
      </c>
      <c r="C164" s="213" t="s">
        <v>1101</v>
      </c>
      <c r="D164" s="213" t="s">
        <v>1105</v>
      </c>
      <c r="E164" s="214">
        <v>10</v>
      </c>
      <c r="F164" s="215">
        <v>1.97</v>
      </c>
      <c r="G164" s="214" t="s">
        <v>1262</v>
      </c>
      <c r="H164" s="214" t="s">
        <v>1259</v>
      </c>
      <c r="I164" s="216">
        <v>41</v>
      </c>
    </row>
    <row r="165" spans="1:9">
      <c r="A165" s="212">
        <v>164</v>
      </c>
      <c r="B165" s="213" t="s">
        <v>1133</v>
      </c>
      <c r="C165" s="213" t="s">
        <v>1098</v>
      </c>
      <c r="D165" s="213" t="s">
        <v>1099</v>
      </c>
      <c r="E165" s="214">
        <v>10</v>
      </c>
      <c r="F165" s="215">
        <v>9.39</v>
      </c>
      <c r="G165" s="214" t="s">
        <v>1262</v>
      </c>
      <c r="H165" s="214" t="s">
        <v>1259</v>
      </c>
      <c r="I165" s="216">
        <v>39</v>
      </c>
    </row>
    <row r="166" spans="1:9">
      <c r="A166" s="212">
        <v>165</v>
      </c>
      <c r="B166" s="213" t="s">
        <v>1112</v>
      </c>
      <c r="C166" s="213" t="s">
        <v>1098</v>
      </c>
      <c r="D166" s="213" t="s">
        <v>1105</v>
      </c>
      <c r="E166" s="214">
        <v>4</v>
      </c>
      <c r="F166" s="215">
        <v>4.62</v>
      </c>
      <c r="G166" s="214" t="s">
        <v>1262</v>
      </c>
      <c r="H166" s="214" t="s">
        <v>1259</v>
      </c>
      <c r="I166" s="216">
        <v>33</v>
      </c>
    </row>
    <row r="167" spans="1:9">
      <c r="A167" s="212">
        <v>166</v>
      </c>
      <c r="B167" s="213" t="s">
        <v>1109</v>
      </c>
      <c r="C167" s="213" t="s">
        <v>1098</v>
      </c>
      <c r="D167" s="213" t="s">
        <v>1099</v>
      </c>
      <c r="E167" s="214">
        <v>4</v>
      </c>
      <c r="F167" s="215">
        <v>6.13</v>
      </c>
      <c r="G167" s="214" t="s">
        <v>1262</v>
      </c>
      <c r="H167" s="214" t="s">
        <v>1259</v>
      </c>
      <c r="I167" s="216">
        <v>79</v>
      </c>
    </row>
    <row r="168" spans="1:9">
      <c r="A168" s="212">
        <v>167</v>
      </c>
      <c r="B168" s="213" t="s">
        <v>208</v>
      </c>
      <c r="C168" s="213" t="s">
        <v>1098</v>
      </c>
      <c r="D168" s="213" t="s">
        <v>1107</v>
      </c>
      <c r="E168" s="214">
        <v>7</v>
      </c>
      <c r="F168" s="215">
        <v>5.79</v>
      </c>
      <c r="G168" s="214" t="s">
        <v>1261</v>
      </c>
      <c r="H168" s="214" t="s">
        <v>1259</v>
      </c>
      <c r="I168" s="216">
        <v>49</v>
      </c>
    </row>
    <row r="169" spans="1:9">
      <c r="A169" s="212">
        <v>168</v>
      </c>
      <c r="B169" s="213" t="s">
        <v>1120</v>
      </c>
      <c r="C169" s="213" t="s">
        <v>1101</v>
      </c>
      <c r="D169" s="213" t="s">
        <v>1105</v>
      </c>
      <c r="E169" s="214">
        <v>3</v>
      </c>
      <c r="F169" s="215">
        <v>8.1999999999999993</v>
      </c>
      <c r="G169" s="214" t="s">
        <v>1262</v>
      </c>
      <c r="H169" s="214" t="s">
        <v>1259</v>
      </c>
      <c r="I169" s="216">
        <v>43</v>
      </c>
    </row>
    <row r="170" spans="1:9">
      <c r="A170" s="212">
        <v>169</v>
      </c>
      <c r="B170" s="213" t="s">
        <v>1141</v>
      </c>
      <c r="C170" s="213" t="s">
        <v>1101</v>
      </c>
      <c r="D170" s="213" t="s">
        <v>1107</v>
      </c>
      <c r="E170" s="214">
        <v>9</v>
      </c>
      <c r="F170" s="215">
        <v>7.87</v>
      </c>
      <c r="G170" s="214" t="s">
        <v>1261</v>
      </c>
      <c r="H170" s="214" t="s">
        <v>1259</v>
      </c>
      <c r="I170" s="216">
        <v>67</v>
      </c>
    </row>
    <row r="171" spans="1:9">
      <c r="A171" s="212">
        <v>170</v>
      </c>
      <c r="B171" s="213" t="s">
        <v>1135</v>
      </c>
      <c r="C171" s="213" t="s">
        <v>1098</v>
      </c>
      <c r="D171" s="213" t="s">
        <v>1099</v>
      </c>
      <c r="E171" s="214">
        <v>9</v>
      </c>
      <c r="F171" s="215">
        <v>6.22</v>
      </c>
      <c r="G171" s="214" t="s">
        <v>1261</v>
      </c>
      <c r="H171" s="214" t="s">
        <v>1259</v>
      </c>
      <c r="I171" s="216">
        <v>65</v>
      </c>
    </row>
    <row r="172" spans="1:9">
      <c r="A172" s="212">
        <v>171</v>
      </c>
      <c r="B172" s="213" t="s">
        <v>1142</v>
      </c>
      <c r="C172" s="213" t="s">
        <v>1104</v>
      </c>
      <c r="D172" s="213" t="s">
        <v>1105</v>
      </c>
      <c r="E172" s="214">
        <v>7</v>
      </c>
      <c r="F172" s="215">
        <v>1.95</v>
      </c>
      <c r="G172" s="214" t="s">
        <v>1262</v>
      </c>
      <c r="H172" s="214" t="s">
        <v>1259</v>
      </c>
      <c r="I172" s="216">
        <v>56</v>
      </c>
    </row>
    <row r="173" spans="1:9">
      <c r="A173" s="212">
        <v>172</v>
      </c>
      <c r="B173" s="213" t="s">
        <v>208</v>
      </c>
      <c r="C173" s="213" t="s">
        <v>1098</v>
      </c>
      <c r="D173" s="213" t="s">
        <v>1105</v>
      </c>
      <c r="E173" s="214">
        <v>5</v>
      </c>
      <c r="F173" s="215">
        <v>2.41</v>
      </c>
      <c r="G173" s="214" t="s">
        <v>1262</v>
      </c>
      <c r="H173" s="214" t="s">
        <v>1258</v>
      </c>
      <c r="I173" s="216">
        <v>32</v>
      </c>
    </row>
    <row r="174" spans="1:9">
      <c r="A174" s="212">
        <v>173</v>
      </c>
      <c r="B174" s="213" t="s">
        <v>1127</v>
      </c>
      <c r="C174" s="213" t="s">
        <v>1098</v>
      </c>
      <c r="D174" s="213" t="s">
        <v>1113</v>
      </c>
      <c r="E174" s="214">
        <v>8</v>
      </c>
      <c r="F174" s="215">
        <v>1.48</v>
      </c>
      <c r="G174" s="214" t="s">
        <v>1262</v>
      </c>
      <c r="H174" s="214" t="s">
        <v>1259</v>
      </c>
      <c r="I174" s="216">
        <v>48</v>
      </c>
    </row>
    <row r="175" spans="1:9">
      <c r="A175" s="212">
        <v>174</v>
      </c>
      <c r="B175" s="213" t="s">
        <v>1122</v>
      </c>
      <c r="C175" s="213" t="s">
        <v>1101</v>
      </c>
      <c r="D175" s="213" t="s">
        <v>1105</v>
      </c>
      <c r="E175" s="214">
        <v>2</v>
      </c>
      <c r="F175" s="215">
        <v>7.37</v>
      </c>
      <c r="G175" s="214" t="s">
        <v>1261</v>
      </c>
      <c r="H175" s="214" t="s">
        <v>1259</v>
      </c>
      <c r="I175" s="216">
        <v>51</v>
      </c>
    </row>
    <row r="176" spans="1:9">
      <c r="A176" s="212">
        <v>175</v>
      </c>
      <c r="B176" s="213" t="s">
        <v>1120</v>
      </c>
      <c r="C176" s="213" t="s">
        <v>1101</v>
      </c>
      <c r="D176" s="213" t="s">
        <v>1107</v>
      </c>
      <c r="E176" s="214">
        <v>4</v>
      </c>
      <c r="F176" s="215">
        <v>2.29</v>
      </c>
      <c r="G176" s="214" t="s">
        <v>1262</v>
      </c>
      <c r="H176" s="214" t="s">
        <v>1259</v>
      </c>
      <c r="I176" s="216">
        <v>54</v>
      </c>
    </row>
    <row r="177" spans="1:9">
      <c r="A177" s="212">
        <v>176</v>
      </c>
      <c r="B177" s="213" t="s">
        <v>1114</v>
      </c>
      <c r="C177" s="213" t="s">
        <v>1115</v>
      </c>
      <c r="D177" s="213" t="s">
        <v>1113</v>
      </c>
      <c r="E177" s="214">
        <v>4</v>
      </c>
      <c r="F177" s="215">
        <v>3.7</v>
      </c>
      <c r="G177" s="214" t="s">
        <v>1262</v>
      </c>
      <c r="H177" s="214" t="s">
        <v>1259</v>
      </c>
      <c r="I177" s="216">
        <v>33</v>
      </c>
    </row>
    <row r="178" spans="1:9">
      <c r="A178" s="212">
        <v>177</v>
      </c>
      <c r="B178" s="213" t="s">
        <v>1097</v>
      </c>
      <c r="C178" s="213" t="s">
        <v>1098</v>
      </c>
      <c r="D178" s="213" t="s">
        <v>1099</v>
      </c>
      <c r="E178" s="214">
        <v>7</v>
      </c>
      <c r="F178" s="215">
        <v>8.34</v>
      </c>
      <c r="G178" s="214" t="s">
        <v>1262</v>
      </c>
      <c r="H178" s="214" t="s">
        <v>1259</v>
      </c>
      <c r="I178" s="216">
        <v>42</v>
      </c>
    </row>
    <row r="179" spans="1:9">
      <c r="A179" s="212">
        <v>178</v>
      </c>
      <c r="B179" s="213" t="s">
        <v>1143</v>
      </c>
      <c r="C179" s="213" t="s">
        <v>1098</v>
      </c>
      <c r="D179" s="213" t="s">
        <v>1105</v>
      </c>
      <c r="E179" s="214">
        <v>6</v>
      </c>
      <c r="F179" s="215">
        <v>7.81</v>
      </c>
      <c r="G179" s="214" t="s">
        <v>1262</v>
      </c>
      <c r="H179" s="214" t="s">
        <v>1258</v>
      </c>
      <c r="I179" s="216">
        <v>42</v>
      </c>
    </row>
    <row r="180" spans="1:9">
      <c r="A180" s="212">
        <v>179</v>
      </c>
      <c r="B180" s="213" t="s">
        <v>207</v>
      </c>
      <c r="C180" s="213" t="s">
        <v>1098</v>
      </c>
      <c r="D180" s="213" t="s">
        <v>1099</v>
      </c>
      <c r="E180" s="214">
        <v>10</v>
      </c>
      <c r="F180" s="215">
        <v>3.33</v>
      </c>
      <c r="G180" s="214" t="s">
        <v>1262</v>
      </c>
      <c r="H180" s="214" t="s">
        <v>1259</v>
      </c>
      <c r="I180" s="216">
        <v>53</v>
      </c>
    </row>
    <row r="181" spans="1:9">
      <c r="A181" s="212">
        <v>180</v>
      </c>
      <c r="B181" s="213" t="s">
        <v>1117</v>
      </c>
      <c r="C181" s="213" t="s">
        <v>1098</v>
      </c>
      <c r="D181" s="213" t="s">
        <v>1113</v>
      </c>
      <c r="E181" s="214">
        <v>3</v>
      </c>
      <c r="F181" s="215">
        <v>1.76</v>
      </c>
      <c r="G181" s="214" t="s">
        <v>1262</v>
      </c>
      <c r="H181" s="214" t="s">
        <v>1259</v>
      </c>
      <c r="I181" s="216">
        <v>41</v>
      </c>
    </row>
    <row r="182" spans="1:9">
      <c r="A182" s="212">
        <v>181</v>
      </c>
      <c r="B182" s="213" t="s">
        <v>1122</v>
      </c>
      <c r="C182" s="213" t="s">
        <v>1101</v>
      </c>
      <c r="D182" s="213" t="s">
        <v>1105</v>
      </c>
      <c r="E182" s="214">
        <v>1</v>
      </c>
      <c r="F182" s="215">
        <v>7.4</v>
      </c>
      <c r="G182" s="214" t="s">
        <v>1262</v>
      </c>
      <c r="H182" s="214" t="s">
        <v>1259</v>
      </c>
      <c r="I182" s="216">
        <v>48</v>
      </c>
    </row>
    <row r="183" spans="1:9">
      <c r="A183" s="212">
        <v>182</v>
      </c>
      <c r="B183" s="213" t="s">
        <v>1131</v>
      </c>
      <c r="C183" s="213" t="s">
        <v>1098</v>
      </c>
      <c r="D183" s="213" t="s">
        <v>1105</v>
      </c>
      <c r="E183" s="214">
        <v>8</v>
      </c>
      <c r="F183" s="215">
        <v>6.42</v>
      </c>
      <c r="G183" s="214" t="s">
        <v>1262</v>
      </c>
      <c r="H183" s="214" t="s">
        <v>1259</v>
      </c>
      <c r="I183" s="216">
        <v>51</v>
      </c>
    </row>
    <row r="184" spans="1:9">
      <c r="A184" s="212">
        <v>183</v>
      </c>
      <c r="B184" s="213" t="s">
        <v>1137</v>
      </c>
      <c r="C184" s="213" t="s">
        <v>1104</v>
      </c>
      <c r="D184" s="213" t="s">
        <v>1113</v>
      </c>
      <c r="E184" s="214">
        <v>5</v>
      </c>
      <c r="F184" s="215">
        <v>7</v>
      </c>
      <c r="G184" s="214" t="s">
        <v>1261</v>
      </c>
      <c r="H184" s="214" t="s">
        <v>1259</v>
      </c>
      <c r="I184" s="216">
        <v>62</v>
      </c>
    </row>
    <row r="185" spans="1:9">
      <c r="A185" s="212">
        <v>184</v>
      </c>
      <c r="B185" s="213" t="s">
        <v>1109</v>
      </c>
      <c r="C185" s="213" t="s">
        <v>1098</v>
      </c>
      <c r="D185" s="213" t="s">
        <v>1107</v>
      </c>
      <c r="E185" s="214">
        <v>6</v>
      </c>
      <c r="F185" s="215">
        <v>2.36</v>
      </c>
      <c r="G185" s="214" t="s">
        <v>1261</v>
      </c>
      <c r="H185" s="214" t="s">
        <v>1259</v>
      </c>
      <c r="I185" s="216">
        <v>59</v>
      </c>
    </row>
    <row r="186" spans="1:9">
      <c r="A186" s="212">
        <v>185</v>
      </c>
      <c r="B186" s="213" t="s">
        <v>1145</v>
      </c>
      <c r="C186" s="213" t="s">
        <v>1101</v>
      </c>
      <c r="D186" s="213" t="s">
        <v>1099</v>
      </c>
      <c r="E186" s="214">
        <v>8</v>
      </c>
      <c r="F186" s="215">
        <v>2.86</v>
      </c>
      <c r="G186" s="214" t="s">
        <v>1261</v>
      </c>
      <c r="H186" s="214" t="s">
        <v>1259</v>
      </c>
      <c r="I186" s="216">
        <v>40</v>
      </c>
    </row>
    <row r="187" spans="1:9">
      <c r="A187" s="212">
        <v>186</v>
      </c>
      <c r="B187" s="213" t="s">
        <v>1111</v>
      </c>
      <c r="C187" s="213" t="s">
        <v>1098</v>
      </c>
      <c r="D187" s="213" t="s">
        <v>1105</v>
      </c>
      <c r="E187" s="214">
        <v>5</v>
      </c>
      <c r="F187" s="215">
        <v>3.07</v>
      </c>
      <c r="G187" s="214" t="s">
        <v>1262</v>
      </c>
      <c r="H187" s="214" t="s">
        <v>1259</v>
      </c>
      <c r="I187" s="216">
        <v>61</v>
      </c>
    </row>
    <row r="188" spans="1:9">
      <c r="A188" s="212">
        <v>187</v>
      </c>
      <c r="B188" s="213" t="s">
        <v>1127</v>
      </c>
      <c r="C188" s="213" t="s">
        <v>1098</v>
      </c>
      <c r="D188" s="213" t="s">
        <v>1105</v>
      </c>
      <c r="E188" s="214">
        <v>6</v>
      </c>
      <c r="F188" s="215">
        <v>9.6</v>
      </c>
      <c r="G188" s="214" t="s">
        <v>1262</v>
      </c>
      <c r="H188" s="214" t="s">
        <v>1258</v>
      </c>
      <c r="I188" s="216">
        <v>32</v>
      </c>
    </row>
    <row r="189" spans="1:9">
      <c r="A189" s="212">
        <v>188</v>
      </c>
      <c r="B189" s="213" t="s">
        <v>1109</v>
      </c>
      <c r="C189" s="213" t="s">
        <v>1098</v>
      </c>
      <c r="D189" s="213" t="s">
        <v>1105</v>
      </c>
      <c r="E189" s="214">
        <v>4</v>
      </c>
      <c r="F189" s="215">
        <v>1.59</v>
      </c>
      <c r="G189" s="214" t="s">
        <v>1262</v>
      </c>
      <c r="H189" s="214" t="s">
        <v>1259</v>
      </c>
      <c r="I189" s="216">
        <v>53</v>
      </c>
    </row>
    <row r="190" spans="1:9">
      <c r="A190" s="212">
        <v>189</v>
      </c>
      <c r="B190" s="213" t="s">
        <v>1128</v>
      </c>
      <c r="C190" s="213" t="s">
        <v>1101</v>
      </c>
      <c r="D190" s="213" t="s">
        <v>1099</v>
      </c>
      <c r="E190" s="214">
        <v>6</v>
      </c>
      <c r="F190" s="215">
        <v>9.0500000000000007</v>
      </c>
      <c r="G190" s="214" t="s">
        <v>1262</v>
      </c>
      <c r="H190" s="214" t="s">
        <v>1259</v>
      </c>
      <c r="I190" s="216">
        <v>63</v>
      </c>
    </row>
    <row r="191" spans="1:9">
      <c r="A191" s="212">
        <v>190</v>
      </c>
      <c r="B191" s="213" t="s">
        <v>207</v>
      </c>
      <c r="C191" s="213" t="s">
        <v>1098</v>
      </c>
      <c r="D191" s="213" t="s">
        <v>1113</v>
      </c>
      <c r="E191" s="214">
        <v>1</v>
      </c>
      <c r="F191" s="215">
        <v>7.13</v>
      </c>
      <c r="G191" s="214" t="s">
        <v>1261</v>
      </c>
      <c r="H191" s="214" t="s">
        <v>1259</v>
      </c>
      <c r="I191" s="216">
        <v>53</v>
      </c>
    </row>
    <row r="192" spans="1:9">
      <c r="A192" s="212">
        <v>191</v>
      </c>
      <c r="B192" s="213" t="s">
        <v>1130</v>
      </c>
      <c r="C192" s="213" t="s">
        <v>1101</v>
      </c>
      <c r="D192" s="213" t="s">
        <v>1099</v>
      </c>
      <c r="E192" s="214">
        <v>9</v>
      </c>
      <c r="F192" s="215">
        <v>2.4500000000000002</v>
      </c>
      <c r="G192" s="214" t="s">
        <v>1262</v>
      </c>
      <c r="H192" s="214" t="s">
        <v>1259</v>
      </c>
      <c r="I192" s="216">
        <v>55</v>
      </c>
    </row>
    <row r="193" spans="1:9">
      <c r="A193" s="212">
        <v>192</v>
      </c>
      <c r="B193" s="213" t="s">
        <v>1123</v>
      </c>
      <c r="C193" s="213" t="s">
        <v>1101</v>
      </c>
      <c r="D193" s="213" t="s">
        <v>1113</v>
      </c>
      <c r="E193" s="214">
        <v>7</v>
      </c>
      <c r="F193" s="215">
        <v>1.55</v>
      </c>
      <c r="G193" s="214" t="s">
        <v>1262</v>
      </c>
      <c r="H193" s="214" t="s">
        <v>1259</v>
      </c>
      <c r="I193" s="216">
        <v>54</v>
      </c>
    </row>
    <row r="194" spans="1:9">
      <c r="A194" s="212">
        <v>193</v>
      </c>
      <c r="B194" s="213" t="s">
        <v>1142</v>
      </c>
      <c r="C194" s="213" t="s">
        <v>1104</v>
      </c>
      <c r="D194" s="213" t="s">
        <v>1113</v>
      </c>
      <c r="E194" s="214">
        <v>8</v>
      </c>
      <c r="F194" s="215">
        <v>7.07</v>
      </c>
      <c r="G194" s="214" t="s">
        <v>1262</v>
      </c>
      <c r="H194" s="214" t="s">
        <v>1258</v>
      </c>
      <c r="I194" s="216">
        <v>35</v>
      </c>
    </row>
    <row r="195" spans="1:9">
      <c r="A195" s="212">
        <v>194</v>
      </c>
      <c r="B195" s="213" t="s">
        <v>1097</v>
      </c>
      <c r="C195" s="213" t="s">
        <v>1098</v>
      </c>
      <c r="D195" s="213" t="s">
        <v>1107</v>
      </c>
      <c r="E195" s="214">
        <v>1</v>
      </c>
      <c r="F195" s="215">
        <v>6.28</v>
      </c>
      <c r="G195" s="214" t="s">
        <v>1262</v>
      </c>
      <c r="H195" s="214" t="s">
        <v>1258</v>
      </c>
      <c r="I195" s="216">
        <v>69</v>
      </c>
    </row>
    <row r="196" spans="1:9">
      <c r="A196" s="212">
        <v>195</v>
      </c>
      <c r="B196" s="213" t="s">
        <v>1145</v>
      </c>
      <c r="C196" s="213" t="s">
        <v>1101</v>
      </c>
      <c r="D196" s="213" t="s">
        <v>1105</v>
      </c>
      <c r="E196" s="214">
        <v>2</v>
      </c>
      <c r="F196" s="215">
        <v>1.18</v>
      </c>
      <c r="G196" s="214" t="s">
        <v>1262</v>
      </c>
      <c r="H196" s="214" t="s">
        <v>1259</v>
      </c>
      <c r="I196" s="216">
        <v>57</v>
      </c>
    </row>
    <row r="197" spans="1:9">
      <c r="A197" s="212">
        <v>196</v>
      </c>
      <c r="B197" s="213" t="s">
        <v>1122</v>
      </c>
      <c r="C197" s="213" t="s">
        <v>1101</v>
      </c>
      <c r="D197" s="213" t="s">
        <v>1099</v>
      </c>
      <c r="E197" s="214">
        <v>10</v>
      </c>
      <c r="F197" s="215">
        <v>9.82</v>
      </c>
      <c r="G197" s="214" t="s">
        <v>1262</v>
      </c>
      <c r="H197" s="214" t="s">
        <v>1259</v>
      </c>
      <c r="I197" s="216">
        <v>24</v>
      </c>
    </row>
    <row r="198" spans="1:9">
      <c r="A198" s="212">
        <v>197</v>
      </c>
      <c r="B198" s="213" t="s">
        <v>1142</v>
      </c>
      <c r="C198" s="213" t="s">
        <v>1104</v>
      </c>
      <c r="D198" s="213" t="s">
        <v>1099</v>
      </c>
      <c r="E198" s="214">
        <v>2</v>
      </c>
      <c r="F198" s="215">
        <v>2.97</v>
      </c>
      <c r="G198" s="214" t="s">
        <v>1262</v>
      </c>
      <c r="H198" s="214" t="s">
        <v>1259</v>
      </c>
      <c r="I198" s="216">
        <v>48</v>
      </c>
    </row>
    <row r="199" spans="1:9">
      <c r="A199" s="212">
        <v>198</v>
      </c>
      <c r="B199" s="213" t="s">
        <v>1109</v>
      </c>
      <c r="C199" s="213" t="s">
        <v>1098</v>
      </c>
      <c r="D199" s="213" t="s">
        <v>1105</v>
      </c>
      <c r="E199" s="214">
        <v>2</v>
      </c>
      <c r="F199" s="215">
        <v>1.25</v>
      </c>
      <c r="G199" s="214" t="s">
        <v>1261</v>
      </c>
      <c r="H199" s="214" t="s">
        <v>1259</v>
      </c>
      <c r="I199" s="216">
        <v>45</v>
      </c>
    </row>
    <row r="200" spans="1:9">
      <c r="A200" s="212">
        <v>199</v>
      </c>
      <c r="B200" s="213" t="s">
        <v>1122</v>
      </c>
      <c r="C200" s="213" t="s">
        <v>1101</v>
      </c>
      <c r="D200" s="213" t="s">
        <v>1105</v>
      </c>
      <c r="E200" s="214">
        <v>8</v>
      </c>
      <c r="F200" s="215">
        <v>2.1800000000000002</v>
      </c>
      <c r="G200" s="214" t="s">
        <v>1262</v>
      </c>
      <c r="H200" s="214" t="s">
        <v>1259</v>
      </c>
      <c r="I200" s="216">
        <v>77</v>
      </c>
    </row>
    <row r="201" spans="1:9">
      <c r="A201" s="212">
        <v>200</v>
      </c>
      <c r="B201" s="213" t="s">
        <v>1128</v>
      </c>
      <c r="C201" s="213" t="s">
        <v>1101</v>
      </c>
      <c r="D201" s="213" t="s">
        <v>1105</v>
      </c>
      <c r="E201" s="214">
        <v>5</v>
      </c>
      <c r="F201" s="215">
        <v>7.52</v>
      </c>
      <c r="G201" s="214" t="s">
        <v>1262</v>
      </c>
      <c r="H201" s="214" t="s">
        <v>1259</v>
      </c>
      <c r="I201" s="216">
        <v>51</v>
      </c>
    </row>
    <row r="202" spans="1:9">
      <c r="A202" s="212">
        <v>201</v>
      </c>
      <c r="B202" s="213" t="s">
        <v>1140</v>
      </c>
      <c r="C202" s="213" t="s">
        <v>1098</v>
      </c>
      <c r="D202" s="213" t="s">
        <v>1099</v>
      </c>
      <c r="E202" s="214">
        <v>10</v>
      </c>
      <c r="F202" s="215">
        <v>1.41</v>
      </c>
      <c r="G202" s="214" t="s">
        <v>1262</v>
      </c>
      <c r="H202" s="214" t="s">
        <v>1259</v>
      </c>
      <c r="I202" s="216">
        <v>73</v>
      </c>
    </row>
    <row r="203" spans="1:9">
      <c r="A203" s="212">
        <v>202</v>
      </c>
      <c r="B203" s="213" t="s">
        <v>1146</v>
      </c>
      <c r="C203" s="213" t="s">
        <v>1098</v>
      </c>
      <c r="D203" s="213" t="s">
        <v>1113</v>
      </c>
      <c r="E203" s="214">
        <v>6</v>
      </c>
      <c r="F203" s="215">
        <v>2.13</v>
      </c>
      <c r="G203" s="214" t="s">
        <v>1261</v>
      </c>
      <c r="H203" s="214" t="s">
        <v>1258</v>
      </c>
      <c r="I203" s="216">
        <v>40</v>
      </c>
    </row>
    <row r="204" spans="1:9">
      <c r="A204" s="212">
        <v>203</v>
      </c>
      <c r="B204" s="213" t="s">
        <v>1139</v>
      </c>
      <c r="C204" s="213" t="s">
        <v>1101</v>
      </c>
      <c r="D204" s="213" t="s">
        <v>1102</v>
      </c>
      <c r="E204" s="214">
        <v>1</v>
      </c>
      <c r="F204" s="215">
        <v>2.62</v>
      </c>
      <c r="G204" s="214" t="s">
        <v>1262</v>
      </c>
      <c r="H204" s="214" t="s">
        <v>1259</v>
      </c>
      <c r="I204" s="216">
        <v>56</v>
      </c>
    </row>
    <row r="205" spans="1:9">
      <c r="A205" s="212">
        <v>204</v>
      </c>
      <c r="B205" s="213" t="s">
        <v>1132</v>
      </c>
      <c r="C205" s="213" t="s">
        <v>1101</v>
      </c>
      <c r="D205" s="213" t="s">
        <v>1107</v>
      </c>
      <c r="E205" s="214">
        <v>6</v>
      </c>
      <c r="F205" s="215">
        <v>2.06</v>
      </c>
      <c r="G205" s="214" t="s">
        <v>1262</v>
      </c>
      <c r="H205" s="214" t="s">
        <v>1259</v>
      </c>
      <c r="I205" s="216">
        <v>28</v>
      </c>
    </row>
    <row r="206" spans="1:9">
      <c r="A206" s="212">
        <v>205</v>
      </c>
      <c r="B206" s="213" t="s">
        <v>1116</v>
      </c>
      <c r="C206" s="213" t="s">
        <v>1098</v>
      </c>
      <c r="D206" s="213" t="s">
        <v>1105</v>
      </c>
      <c r="E206" s="214">
        <v>2</v>
      </c>
      <c r="F206" s="215">
        <v>3.11</v>
      </c>
      <c r="G206" s="214" t="s">
        <v>1262</v>
      </c>
      <c r="H206" s="214" t="s">
        <v>1259</v>
      </c>
      <c r="I206" s="216">
        <v>54</v>
      </c>
    </row>
    <row r="207" spans="1:9">
      <c r="A207" s="212">
        <v>206</v>
      </c>
      <c r="B207" s="213" t="s">
        <v>1126</v>
      </c>
      <c r="C207" s="213" t="s">
        <v>1115</v>
      </c>
      <c r="D207" s="213" t="s">
        <v>1113</v>
      </c>
      <c r="E207" s="214">
        <v>6</v>
      </c>
      <c r="F207" s="215">
        <v>7.73</v>
      </c>
      <c r="G207" s="214" t="s">
        <v>1261</v>
      </c>
      <c r="H207" s="214" t="s">
        <v>1259</v>
      </c>
      <c r="I207" s="216">
        <v>64</v>
      </c>
    </row>
    <row r="208" spans="1:9">
      <c r="A208" s="212">
        <v>207</v>
      </c>
      <c r="B208" s="213" t="s">
        <v>207</v>
      </c>
      <c r="C208" s="213" t="s">
        <v>1098</v>
      </c>
      <c r="D208" s="213" t="s">
        <v>1102</v>
      </c>
      <c r="E208" s="214">
        <v>8</v>
      </c>
      <c r="F208" s="215">
        <v>5.53</v>
      </c>
      <c r="G208" s="214" t="s">
        <v>1262</v>
      </c>
      <c r="H208" s="214" t="s">
        <v>1259</v>
      </c>
      <c r="I208" s="216">
        <v>72</v>
      </c>
    </row>
    <row r="209" spans="1:9">
      <c r="A209" s="212">
        <v>208</v>
      </c>
      <c r="B209" s="213" t="s">
        <v>1140</v>
      </c>
      <c r="C209" s="213" t="s">
        <v>1098</v>
      </c>
      <c r="D209" s="213" t="s">
        <v>1099</v>
      </c>
      <c r="E209" s="214">
        <v>10</v>
      </c>
      <c r="F209" s="215">
        <v>1.17</v>
      </c>
      <c r="G209" s="214" t="s">
        <v>1262</v>
      </c>
      <c r="H209" s="214" t="s">
        <v>1259</v>
      </c>
      <c r="I209" s="216">
        <v>21</v>
      </c>
    </row>
    <row r="210" spans="1:9">
      <c r="A210" s="212">
        <v>209</v>
      </c>
      <c r="B210" s="213" t="s">
        <v>1111</v>
      </c>
      <c r="C210" s="213" t="s">
        <v>1098</v>
      </c>
      <c r="D210" s="213" t="s">
        <v>1105</v>
      </c>
      <c r="E210" s="214">
        <v>2</v>
      </c>
      <c r="F210" s="215">
        <v>7.33</v>
      </c>
      <c r="G210" s="214" t="s">
        <v>1261</v>
      </c>
      <c r="H210" s="214" t="s">
        <v>1259</v>
      </c>
      <c r="I210" s="216">
        <v>27</v>
      </c>
    </row>
    <row r="211" spans="1:9">
      <c r="A211" s="212">
        <v>210</v>
      </c>
      <c r="B211" s="213" t="s">
        <v>1144</v>
      </c>
      <c r="C211" s="213" t="s">
        <v>1101</v>
      </c>
      <c r="D211" s="213" t="s">
        <v>1102</v>
      </c>
      <c r="E211" s="214">
        <v>7</v>
      </c>
      <c r="F211" s="215">
        <v>5.1100000000000003</v>
      </c>
      <c r="G211" s="214" t="s">
        <v>1262</v>
      </c>
      <c r="H211" s="214" t="s">
        <v>1259</v>
      </c>
      <c r="I211" s="216">
        <v>48</v>
      </c>
    </row>
    <row r="212" spans="1:9">
      <c r="A212" s="212">
        <v>211</v>
      </c>
      <c r="B212" s="213" t="s">
        <v>1133</v>
      </c>
      <c r="C212" s="213" t="s">
        <v>1098</v>
      </c>
      <c r="D212" s="213" t="s">
        <v>1107</v>
      </c>
      <c r="E212" s="214">
        <v>5</v>
      </c>
      <c r="F212" s="215">
        <v>5.79</v>
      </c>
      <c r="G212" s="214" t="s">
        <v>1262</v>
      </c>
      <c r="H212" s="214" t="s">
        <v>1259</v>
      </c>
      <c r="I212" s="216">
        <v>48</v>
      </c>
    </row>
    <row r="213" spans="1:9">
      <c r="A213" s="212">
        <v>212</v>
      </c>
      <c r="B213" s="213" t="s">
        <v>1126</v>
      </c>
      <c r="C213" s="213" t="s">
        <v>1115</v>
      </c>
      <c r="D213" s="213" t="s">
        <v>1102</v>
      </c>
      <c r="E213" s="214">
        <v>10</v>
      </c>
      <c r="F213" s="215">
        <v>2.96</v>
      </c>
      <c r="G213" s="214" t="s">
        <v>1262</v>
      </c>
      <c r="H213" s="214" t="s">
        <v>1259</v>
      </c>
      <c r="I213" s="216">
        <v>34</v>
      </c>
    </row>
    <row r="214" spans="1:9">
      <c r="A214" s="212">
        <v>213</v>
      </c>
      <c r="B214" s="213" t="s">
        <v>1131</v>
      </c>
      <c r="C214" s="213" t="s">
        <v>1098</v>
      </c>
      <c r="D214" s="213" t="s">
        <v>1105</v>
      </c>
      <c r="E214" s="214">
        <v>3</v>
      </c>
      <c r="F214" s="215">
        <v>9.5500000000000007</v>
      </c>
      <c r="G214" s="214" t="s">
        <v>1262</v>
      </c>
      <c r="H214" s="214" t="s">
        <v>1258</v>
      </c>
      <c r="I214" s="216">
        <v>49</v>
      </c>
    </row>
    <row r="215" spans="1:9">
      <c r="A215" s="212">
        <v>214</v>
      </c>
      <c r="B215" s="213" t="s">
        <v>1143</v>
      </c>
      <c r="C215" s="213" t="s">
        <v>1098</v>
      </c>
      <c r="D215" s="213" t="s">
        <v>1105</v>
      </c>
      <c r="E215" s="214">
        <v>4</v>
      </c>
      <c r="F215" s="215">
        <v>5.69</v>
      </c>
      <c r="G215" s="214" t="s">
        <v>1262</v>
      </c>
      <c r="H215" s="214" t="s">
        <v>1258</v>
      </c>
      <c r="I215" s="216">
        <v>75</v>
      </c>
    </row>
    <row r="216" spans="1:9">
      <c r="A216" s="212">
        <v>215</v>
      </c>
      <c r="B216" s="213" t="s">
        <v>1103</v>
      </c>
      <c r="C216" s="213" t="s">
        <v>1104</v>
      </c>
      <c r="D216" s="213" t="s">
        <v>1105</v>
      </c>
      <c r="E216" s="214">
        <v>1</v>
      </c>
      <c r="F216" s="215">
        <v>9.0299999999999994</v>
      </c>
      <c r="G216" s="214" t="s">
        <v>1262</v>
      </c>
      <c r="H216" s="214" t="s">
        <v>1259</v>
      </c>
      <c r="I216" s="216">
        <v>77</v>
      </c>
    </row>
    <row r="217" spans="1:9">
      <c r="A217" s="212">
        <v>216</v>
      </c>
      <c r="B217" s="213" t="s">
        <v>1097</v>
      </c>
      <c r="C217" s="213" t="s">
        <v>1098</v>
      </c>
      <c r="D217" s="213" t="s">
        <v>1099</v>
      </c>
      <c r="E217" s="214">
        <v>4</v>
      </c>
      <c r="F217" s="215">
        <v>3.56</v>
      </c>
      <c r="G217" s="214" t="s">
        <v>1262</v>
      </c>
      <c r="H217" s="214" t="s">
        <v>1259</v>
      </c>
      <c r="I217" s="216">
        <v>55</v>
      </c>
    </row>
    <row r="218" spans="1:9">
      <c r="A218" s="212">
        <v>217</v>
      </c>
      <c r="B218" s="213" t="s">
        <v>1140</v>
      </c>
      <c r="C218" s="213" t="s">
        <v>1098</v>
      </c>
      <c r="D218" s="213" t="s">
        <v>1099</v>
      </c>
      <c r="E218" s="214">
        <v>7</v>
      </c>
      <c r="F218" s="215">
        <v>8.66</v>
      </c>
      <c r="G218" s="214" t="s">
        <v>1261</v>
      </c>
      <c r="H218" s="214" t="s">
        <v>1259</v>
      </c>
      <c r="I218" s="216">
        <v>24</v>
      </c>
    </row>
    <row r="219" spans="1:9">
      <c r="A219" s="212">
        <v>218</v>
      </c>
      <c r="B219" s="213" t="s">
        <v>1133</v>
      </c>
      <c r="C219" s="213" t="s">
        <v>1098</v>
      </c>
      <c r="D219" s="213" t="s">
        <v>1099</v>
      </c>
      <c r="E219" s="214">
        <v>1</v>
      </c>
      <c r="F219" s="215">
        <v>5.81</v>
      </c>
      <c r="G219" s="214" t="s">
        <v>1262</v>
      </c>
      <c r="H219" s="214" t="s">
        <v>1258</v>
      </c>
      <c r="I219" s="216">
        <v>20</v>
      </c>
    </row>
    <row r="220" spans="1:9">
      <c r="A220" s="212">
        <v>219</v>
      </c>
      <c r="B220" s="213" t="s">
        <v>1120</v>
      </c>
      <c r="C220" s="213" t="s">
        <v>1101</v>
      </c>
      <c r="D220" s="213" t="s">
        <v>1107</v>
      </c>
      <c r="E220" s="214">
        <v>3</v>
      </c>
      <c r="F220" s="215">
        <v>7.43</v>
      </c>
      <c r="G220" s="214" t="s">
        <v>1262</v>
      </c>
      <c r="H220" s="214" t="s">
        <v>1259</v>
      </c>
      <c r="I220" s="216">
        <v>40</v>
      </c>
    </row>
    <row r="221" spans="1:9">
      <c r="A221" s="212">
        <v>220</v>
      </c>
      <c r="B221" s="213" t="s">
        <v>1106</v>
      </c>
      <c r="C221" s="213" t="s">
        <v>1101</v>
      </c>
      <c r="D221" s="213" t="s">
        <v>1107</v>
      </c>
      <c r="E221" s="214">
        <v>9</v>
      </c>
      <c r="F221" s="215">
        <v>9.64</v>
      </c>
      <c r="G221" s="214" t="s">
        <v>1262</v>
      </c>
      <c r="H221" s="214" t="s">
        <v>1259</v>
      </c>
      <c r="I221" s="216">
        <v>40</v>
      </c>
    </row>
    <row r="222" spans="1:9">
      <c r="A222" s="212">
        <v>221</v>
      </c>
      <c r="B222" s="213" t="s">
        <v>1139</v>
      </c>
      <c r="C222" s="213" t="s">
        <v>1101</v>
      </c>
      <c r="D222" s="213" t="s">
        <v>1099</v>
      </c>
      <c r="E222" s="214">
        <v>9</v>
      </c>
      <c r="F222" s="215">
        <v>8.56</v>
      </c>
      <c r="G222" s="214" t="s">
        <v>1261</v>
      </c>
      <c r="H222" s="214" t="s">
        <v>1258</v>
      </c>
      <c r="I222" s="216">
        <v>42</v>
      </c>
    </row>
    <row r="223" spans="1:9">
      <c r="A223" s="212">
        <v>222</v>
      </c>
      <c r="B223" s="213" t="s">
        <v>1138</v>
      </c>
      <c r="C223" s="213" t="s">
        <v>1098</v>
      </c>
      <c r="D223" s="213" t="s">
        <v>1099</v>
      </c>
      <c r="E223" s="214">
        <v>1</v>
      </c>
      <c r="F223" s="215">
        <v>6.29</v>
      </c>
      <c r="G223" s="214" t="s">
        <v>1261</v>
      </c>
      <c r="H223" s="214" t="s">
        <v>1258</v>
      </c>
      <c r="I223" s="216">
        <v>21</v>
      </c>
    </row>
    <row r="224" spans="1:9">
      <c r="A224" s="212">
        <v>223</v>
      </c>
      <c r="B224" s="213" t="s">
        <v>1142</v>
      </c>
      <c r="C224" s="213" t="s">
        <v>1104</v>
      </c>
      <c r="D224" s="213" t="s">
        <v>1105</v>
      </c>
      <c r="E224" s="214">
        <v>5</v>
      </c>
      <c r="F224" s="215">
        <v>4.7</v>
      </c>
      <c r="G224" s="214" t="s">
        <v>1262</v>
      </c>
      <c r="H224" s="214" t="s">
        <v>1259</v>
      </c>
      <c r="I224" s="216">
        <v>43</v>
      </c>
    </row>
    <row r="225" spans="1:9">
      <c r="A225" s="212">
        <v>224</v>
      </c>
      <c r="B225" s="213" t="s">
        <v>1127</v>
      </c>
      <c r="C225" s="213" t="s">
        <v>1098</v>
      </c>
      <c r="D225" s="213" t="s">
        <v>1099</v>
      </c>
      <c r="E225" s="214">
        <v>3</v>
      </c>
      <c r="F225" s="215">
        <v>5.41</v>
      </c>
      <c r="G225" s="214" t="s">
        <v>1262</v>
      </c>
      <c r="H225" s="214" t="s">
        <v>1259</v>
      </c>
      <c r="I225" s="216">
        <v>63</v>
      </c>
    </row>
    <row r="226" spans="1:9">
      <c r="A226" s="212">
        <v>225</v>
      </c>
      <c r="B226" s="213" t="s">
        <v>1121</v>
      </c>
      <c r="C226" s="213" t="s">
        <v>1098</v>
      </c>
      <c r="D226" s="213" t="s">
        <v>1113</v>
      </c>
      <c r="E226" s="214">
        <v>7</v>
      </c>
      <c r="F226" s="215">
        <v>3.89</v>
      </c>
      <c r="G226" s="214" t="s">
        <v>1262</v>
      </c>
      <c r="H226" s="214" t="s">
        <v>1258</v>
      </c>
      <c r="I226" s="216">
        <v>78</v>
      </c>
    </row>
    <row r="227" spans="1:9">
      <c r="A227" s="212">
        <v>226</v>
      </c>
      <c r="B227" s="213" t="s">
        <v>1141</v>
      </c>
      <c r="C227" s="213" t="s">
        <v>1101</v>
      </c>
      <c r="D227" s="213" t="s">
        <v>1107</v>
      </c>
      <c r="E227" s="214">
        <v>7</v>
      </c>
      <c r="F227" s="215">
        <v>4.75</v>
      </c>
      <c r="G227" s="214" t="s">
        <v>1262</v>
      </c>
      <c r="H227" s="214" t="s">
        <v>1258</v>
      </c>
      <c r="I227" s="216">
        <v>57</v>
      </c>
    </row>
    <row r="228" spans="1:9">
      <c r="A228" s="212">
        <v>227</v>
      </c>
      <c r="B228" s="213" t="s">
        <v>1123</v>
      </c>
      <c r="C228" s="213" t="s">
        <v>1101</v>
      </c>
      <c r="D228" s="213" t="s">
        <v>1113</v>
      </c>
      <c r="E228" s="214">
        <v>3</v>
      </c>
      <c r="F228" s="215">
        <v>2.13</v>
      </c>
      <c r="G228" s="214" t="s">
        <v>1262</v>
      </c>
      <c r="H228" s="214" t="s">
        <v>1259</v>
      </c>
      <c r="I228" s="216">
        <v>43</v>
      </c>
    </row>
    <row r="229" spans="1:9">
      <c r="A229" s="212">
        <v>228</v>
      </c>
      <c r="B229" s="213" t="s">
        <v>1108</v>
      </c>
      <c r="C229" s="213" t="s">
        <v>1098</v>
      </c>
      <c r="D229" s="213" t="s">
        <v>1099</v>
      </c>
      <c r="E229" s="214">
        <v>9</v>
      </c>
      <c r="F229" s="215">
        <v>3.43</v>
      </c>
      <c r="G229" s="214" t="s">
        <v>1262</v>
      </c>
      <c r="H229" s="214" t="s">
        <v>1258</v>
      </c>
      <c r="I229" s="216">
        <v>49</v>
      </c>
    </row>
    <row r="230" spans="1:9">
      <c r="A230" s="212">
        <v>229</v>
      </c>
      <c r="B230" s="213" t="s">
        <v>1111</v>
      </c>
      <c r="C230" s="213" t="s">
        <v>1098</v>
      </c>
      <c r="D230" s="213" t="s">
        <v>1105</v>
      </c>
      <c r="E230" s="214">
        <v>5</v>
      </c>
      <c r="F230" s="215">
        <v>1.96</v>
      </c>
      <c r="G230" s="214" t="s">
        <v>1262</v>
      </c>
      <c r="H230" s="214" t="s">
        <v>1259</v>
      </c>
      <c r="I230" s="216">
        <v>34</v>
      </c>
    </row>
    <row r="231" spans="1:9">
      <c r="A231" s="212">
        <v>230</v>
      </c>
      <c r="B231" s="213" t="s">
        <v>1106</v>
      </c>
      <c r="C231" s="213" t="s">
        <v>1101</v>
      </c>
      <c r="D231" s="213" t="s">
        <v>1107</v>
      </c>
      <c r="E231" s="214">
        <v>4</v>
      </c>
      <c r="F231" s="215">
        <v>4.3899999999999997</v>
      </c>
      <c r="G231" s="214" t="s">
        <v>1261</v>
      </c>
      <c r="H231" s="214" t="s">
        <v>1259</v>
      </c>
      <c r="I231" s="216">
        <v>74</v>
      </c>
    </row>
    <row r="232" spans="1:9">
      <c r="A232" s="212">
        <v>231</v>
      </c>
      <c r="B232" s="213" t="s">
        <v>1127</v>
      </c>
      <c r="C232" s="213" t="s">
        <v>1098</v>
      </c>
      <c r="D232" s="213" t="s">
        <v>1099</v>
      </c>
      <c r="E232" s="214">
        <v>4</v>
      </c>
      <c r="F232" s="215">
        <v>6.6</v>
      </c>
      <c r="G232" s="214" t="s">
        <v>1262</v>
      </c>
      <c r="H232" s="214" t="s">
        <v>1259</v>
      </c>
      <c r="I232" s="216">
        <v>51</v>
      </c>
    </row>
    <row r="233" spans="1:9">
      <c r="A233" s="212">
        <v>232</v>
      </c>
      <c r="B233" s="213" t="s">
        <v>1132</v>
      </c>
      <c r="C233" s="213" t="s">
        <v>1101</v>
      </c>
      <c r="D233" s="213" t="s">
        <v>1107</v>
      </c>
      <c r="E233" s="214">
        <v>4</v>
      </c>
      <c r="F233" s="215">
        <v>8.11</v>
      </c>
      <c r="G233" s="214" t="s">
        <v>1262</v>
      </c>
      <c r="H233" s="214" t="s">
        <v>1259</v>
      </c>
      <c r="I233" s="216">
        <v>42</v>
      </c>
    </row>
    <row r="234" spans="1:9">
      <c r="A234" s="212">
        <v>233</v>
      </c>
      <c r="B234" s="213" t="s">
        <v>1121</v>
      </c>
      <c r="C234" s="213" t="s">
        <v>1098</v>
      </c>
      <c r="D234" s="213" t="s">
        <v>1099</v>
      </c>
      <c r="E234" s="214">
        <v>9</v>
      </c>
      <c r="F234" s="215">
        <v>1.1000000000000001</v>
      </c>
      <c r="G234" s="214" t="s">
        <v>1261</v>
      </c>
      <c r="H234" s="214" t="s">
        <v>1259</v>
      </c>
      <c r="I234" s="216">
        <v>61</v>
      </c>
    </row>
    <row r="235" spans="1:9">
      <c r="A235" s="212">
        <v>234</v>
      </c>
      <c r="B235" s="213" t="s">
        <v>1109</v>
      </c>
      <c r="C235" s="213" t="s">
        <v>1098</v>
      </c>
      <c r="D235" s="213" t="s">
        <v>1105</v>
      </c>
      <c r="E235" s="214">
        <v>10</v>
      </c>
      <c r="F235" s="215">
        <v>1.42</v>
      </c>
      <c r="G235" s="214" t="s">
        <v>1261</v>
      </c>
      <c r="H235" s="214" t="s">
        <v>1258</v>
      </c>
      <c r="I235" s="216">
        <v>75</v>
      </c>
    </row>
    <row r="236" spans="1:9">
      <c r="A236" s="212">
        <v>235</v>
      </c>
      <c r="B236" s="213" t="s">
        <v>1142</v>
      </c>
      <c r="C236" s="213" t="s">
        <v>1104</v>
      </c>
      <c r="D236" s="213" t="s">
        <v>1099</v>
      </c>
      <c r="E236" s="214">
        <v>2</v>
      </c>
      <c r="F236" s="215">
        <v>5.2</v>
      </c>
      <c r="G236" s="214" t="s">
        <v>1262</v>
      </c>
      <c r="H236" s="214" t="s">
        <v>1259</v>
      </c>
      <c r="I236" s="216">
        <v>45</v>
      </c>
    </row>
    <row r="237" spans="1:9">
      <c r="A237" s="212">
        <v>236</v>
      </c>
      <c r="B237" s="213" t="s">
        <v>1143</v>
      </c>
      <c r="C237" s="213" t="s">
        <v>1098</v>
      </c>
      <c r="D237" s="213" t="s">
        <v>1113</v>
      </c>
      <c r="E237" s="214">
        <v>9</v>
      </c>
      <c r="F237" s="215">
        <v>2.35</v>
      </c>
      <c r="G237" s="214" t="s">
        <v>1261</v>
      </c>
      <c r="H237" s="214" t="s">
        <v>1259</v>
      </c>
      <c r="I237" s="216">
        <v>36</v>
      </c>
    </row>
    <row r="238" spans="1:9">
      <c r="A238" s="212">
        <v>237</v>
      </c>
      <c r="B238" s="213" t="s">
        <v>1103</v>
      </c>
      <c r="C238" s="213" t="s">
        <v>1104</v>
      </c>
      <c r="D238" s="213" t="s">
        <v>1113</v>
      </c>
      <c r="E238" s="214">
        <v>6</v>
      </c>
      <c r="F238" s="215">
        <v>6.51</v>
      </c>
      <c r="G238" s="214" t="s">
        <v>1262</v>
      </c>
      <c r="H238" s="214" t="s">
        <v>1259</v>
      </c>
      <c r="I238" s="216">
        <v>58</v>
      </c>
    </row>
    <row r="239" spans="1:9">
      <c r="A239" s="212">
        <v>238</v>
      </c>
      <c r="B239" s="213" t="s">
        <v>1132</v>
      </c>
      <c r="C239" s="213" t="s">
        <v>1101</v>
      </c>
      <c r="D239" s="213" t="s">
        <v>1099</v>
      </c>
      <c r="E239" s="214">
        <v>1</v>
      </c>
      <c r="F239" s="215">
        <v>4.62</v>
      </c>
      <c r="G239" s="214" t="s">
        <v>1262</v>
      </c>
      <c r="H239" s="214" t="s">
        <v>1259</v>
      </c>
      <c r="I239" s="216">
        <v>43</v>
      </c>
    </row>
    <row r="240" spans="1:9">
      <c r="A240" s="212">
        <v>239</v>
      </c>
      <c r="B240" s="213" t="s">
        <v>1137</v>
      </c>
      <c r="C240" s="213" t="s">
        <v>1104</v>
      </c>
      <c r="D240" s="213" t="s">
        <v>1099</v>
      </c>
      <c r="E240" s="214">
        <v>3</v>
      </c>
      <c r="F240" s="215">
        <v>6.97</v>
      </c>
      <c r="G240" s="214" t="s">
        <v>1262</v>
      </c>
      <c r="H240" s="214" t="s">
        <v>1259</v>
      </c>
      <c r="I240" s="216">
        <v>64</v>
      </c>
    </row>
    <row r="241" spans="1:9">
      <c r="A241" s="212">
        <v>240</v>
      </c>
      <c r="B241" s="213" t="s">
        <v>1097</v>
      </c>
      <c r="C241" s="213" t="s">
        <v>1098</v>
      </c>
      <c r="D241" s="213" t="s">
        <v>1105</v>
      </c>
      <c r="E241" s="214">
        <v>7</v>
      </c>
      <c r="F241" s="215">
        <v>3.54</v>
      </c>
      <c r="G241" s="214" t="s">
        <v>1262</v>
      </c>
      <c r="H241" s="214" t="s">
        <v>1259</v>
      </c>
      <c r="I241" s="216">
        <v>40</v>
      </c>
    </row>
    <row r="242" spans="1:9">
      <c r="A242" s="212">
        <v>241</v>
      </c>
      <c r="B242" s="213" t="s">
        <v>1118</v>
      </c>
      <c r="C242" s="213" t="s">
        <v>1098</v>
      </c>
      <c r="D242" s="213" t="s">
        <v>1107</v>
      </c>
      <c r="E242" s="214">
        <v>3</v>
      </c>
      <c r="F242" s="215">
        <v>2.54</v>
      </c>
      <c r="G242" s="214" t="s">
        <v>1262</v>
      </c>
      <c r="H242" s="214" t="s">
        <v>1259</v>
      </c>
      <c r="I242" s="216">
        <v>52</v>
      </c>
    </row>
    <row r="243" spans="1:9">
      <c r="A243" s="212">
        <v>242</v>
      </c>
      <c r="B243" s="213" t="s">
        <v>1109</v>
      </c>
      <c r="C243" s="213" t="s">
        <v>1098</v>
      </c>
      <c r="D243" s="213" t="s">
        <v>1105</v>
      </c>
      <c r="E243" s="214">
        <v>1</v>
      </c>
      <c r="F243" s="215">
        <v>7.17</v>
      </c>
      <c r="G243" s="214" t="s">
        <v>1261</v>
      </c>
      <c r="H243" s="214" t="s">
        <v>1259</v>
      </c>
      <c r="I243" s="216">
        <v>31</v>
      </c>
    </row>
    <row r="244" spans="1:9">
      <c r="A244" s="212">
        <v>243</v>
      </c>
      <c r="B244" s="213" t="s">
        <v>1142</v>
      </c>
      <c r="C244" s="213" t="s">
        <v>1104</v>
      </c>
      <c r="D244" s="213" t="s">
        <v>1099</v>
      </c>
      <c r="E244" s="214">
        <v>5</v>
      </c>
      <c r="F244" s="215">
        <v>7.12</v>
      </c>
      <c r="G244" s="214" t="s">
        <v>1262</v>
      </c>
      <c r="H244" s="214" t="s">
        <v>1259</v>
      </c>
      <c r="I244" s="216">
        <v>60</v>
      </c>
    </row>
    <row r="245" spans="1:9">
      <c r="A245" s="212">
        <v>244</v>
      </c>
      <c r="B245" s="213" t="s">
        <v>1100</v>
      </c>
      <c r="C245" s="213" t="s">
        <v>1101</v>
      </c>
      <c r="D245" s="213" t="s">
        <v>1099</v>
      </c>
      <c r="E245" s="214">
        <v>8</v>
      </c>
      <c r="F245" s="215">
        <v>9.52</v>
      </c>
      <c r="G245" s="214" t="s">
        <v>1262</v>
      </c>
      <c r="H245" s="214" t="s">
        <v>1259</v>
      </c>
      <c r="I245" s="216">
        <v>43</v>
      </c>
    </row>
    <row r="246" spans="1:9">
      <c r="A246" s="212">
        <v>245</v>
      </c>
      <c r="B246" s="213" t="s">
        <v>1116</v>
      </c>
      <c r="C246" s="213" t="s">
        <v>1098</v>
      </c>
      <c r="D246" s="213" t="s">
        <v>1113</v>
      </c>
      <c r="E246" s="214">
        <v>4</v>
      </c>
      <c r="F246" s="215">
        <v>1.34</v>
      </c>
      <c r="G246" s="214" t="s">
        <v>1262</v>
      </c>
      <c r="H246" s="214" t="s">
        <v>1259</v>
      </c>
      <c r="I246" s="216">
        <v>42</v>
      </c>
    </row>
    <row r="247" spans="1:9">
      <c r="A247" s="212">
        <v>246</v>
      </c>
      <c r="B247" s="213" t="s">
        <v>1142</v>
      </c>
      <c r="C247" s="213" t="s">
        <v>1104</v>
      </c>
      <c r="D247" s="213" t="s">
        <v>1113</v>
      </c>
      <c r="E247" s="214">
        <v>6</v>
      </c>
      <c r="F247" s="215">
        <v>2.67</v>
      </c>
      <c r="G247" s="214" t="s">
        <v>1262</v>
      </c>
      <c r="H247" s="214" t="s">
        <v>1259</v>
      </c>
      <c r="I247" s="216">
        <v>52</v>
      </c>
    </row>
    <row r="248" spans="1:9">
      <c r="A248" s="212">
        <v>247</v>
      </c>
      <c r="B248" s="213" t="s">
        <v>1116</v>
      </c>
      <c r="C248" s="213" t="s">
        <v>1098</v>
      </c>
      <c r="D248" s="213" t="s">
        <v>1105</v>
      </c>
      <c r="E248" s="214">
        <v>2</v>
      </c>
      <c r="F248" s="215">
        <v>5.36</v>
      </c>
      <c r="G248" s="214" t="s">
        <v>1261</v>
      </c>
      <c r="H248" s="214" t="s">
        <v>1259</v>
      </c>
      <c r="I248" s="216">
        <v>60</v>
      </c>
    </row>
    <row r="249" spans="1:9">
      <c r="A249" s="212">
        <v>248</v>
      </c>
      <c r="B249" s="213" t="s">
        <v>1130</v>
      </c>
      <c r="C249" s="213" t="s">
        <v>1101</v>
      </c>
      <c r="D249" s="213" t="s">
        <v>1099</v>
      </c>
      <c r="E249" s="214">
        <v>1</v>
      </c>
      <c r="F249" s="215">
        <v>9.65</v>
      </c>
      <c r="G249" s="214" t="s">
        <v>1262</v>
      </c>
      <c r="H249" s="214" t="s">
        <v>1259</v>
      </c>
      <c r="I249" s="216">
        <v>60</v>
      </c>
    </row>
    <row r="250" spans="1:9">
      <c r="A250" s="212">
        <v>249</v>
      </c>
      <c r="B250" s="213" t="s">
        <v>1130</v>
      </c>
      <c r="C250" s="213" t="s">
        <v>1101</v>
      </c>
      <c r="D250" s="213" t="s">
        <v>1099</v>
      </c>
      <c r="E250" s="214">
        <v>9</v>
      </c>
      <c r="F250" s="215">
        <v>1.85</v>
      </c>
      <c r="G250" s="214" t="s">
        <v>1262</v>
      </c>
      <c r="H250" s="214" t="s">
        <v>1258</v>
      </c>
      <c r="I250" s="216">
        <v>65</v>
      </c>
    </row>
    <row r="251" spans="1:9">
      <c r="A251" s="212">
        <v>250</v>
      </c>
      <c r="B251" s="213" t="s">
        <v>1128</v>
      </c>
      <c r="C251" s="213" t="s">
        <v>1101</v>
      </c>
      <c r="D251" s="213" t="s">
        <v>1099</v>
      </c>
      <c r="E251" s="214">
        <v>9</v>
      </c>
      <c r="F251" s="215">
        <v>7.21</v>
      </c>
      <c r="G251" s="214" t="s">
        <v>1262</v>
      </c>
      <c r="H251" s="214" t="s">
        <v>1259</v>
      </c>
      <c r="I251" s="216">
        <v>31</v>
      </c>
    </row>
    <row r="252" spans="1:9">
      <c r="A252" s="212">
        <v>251</v>
      </c>
      <c r="B252" s="213" t="s">
        <v>1134</v>
      </c>
      <c r="C252" s="213" t="s">
        <v>1098</v>
      </c>
      <c r="D252" s="213" t="s">
        <v>1105</v>
      </c>
      <c r="E252" s="214">
        <v>1</v>
      </c>
      <c r="F252" s="215">
        <v>2.9</v>
      </c>
      <c r="G252" s="214" t="s">
        <v>1262</v>
      </c>
      <c r="H252" s="214" t="s">
        <v>1259</v>
      </c>
      <c r="I252" s="216">
        <v>49</v>
      </c>
    </row>
    <row r="253" spans="1:9">
      <c r="A253" s="212">
        <v>252</v>
      </c>
      <c r="B253" s="213" t="s">
        <v>1137</v>
      </c>
      <c r="C253" s="213" t="s">
        <v>1104</v>
      </c>
      <c r="D253" s="213" t="s">
        <v>1107</v>
      </c>
      <c r="E253" s="214">
        <v>6</v>
      </c>
      <c r="F253" s="215">
        <v>6.47</v>
      </c>
      <c r="G253" s="214" t="s">
        <v>1261</v>
      </c>
      <c r="H253" s="214" t="s">
        <v>1259</v>
      </c>
      <c r="I253" s="216">
        <v>37</v>
      </c>
    </row>
    <row r="254" spans="1:9">
      <c r="A254" s="212">
        <v>253</v>
      </c>
      <c r="B254" s="213" t="s">
        <v>1145</v>
      </c>
      <c r="C254" s="213" t="s">
        <v>1101</v>
      </c>
      <c r="D254" s="213" t="s">
        <v>1113</v>
      </c>
      <c r="E254" s="214">
        <v>5</v>
      </c>
      <c r="F254" s="215">
        <v>1.47</v>
      </c>
      <c r="G254" s="214" t="s">
        <v>1261</v>
      </c>
      <c r="H254" s="214" t="s">
        <v>1259</v>
      </c>
      <c r="I254" s="216">
        <v>33</v>
      </c>
    </row>
    <row r="255" spans="1:9">
      <c r="A255" s="212">
        <v>254</v>
      </c>
      <c r="B255" s="213" t="s">
        <v>1097</v>
      </c>
      <c r="C255" s="213" t="s">
        <v>1098</v>
      </c>
      <c r="D255" s="213" t="s">
        <v>1113</v>
      </c>
      <c r="E255" s="214">
        <v>4</v>
      </c>
      <c r="F255" s="215">
        <v>4.71</v>
      </c>
      <c r="G255" s="214" t="s">
        <v>1261</v>
      </c>
      <c r="H255" s="214" t="s">
        <v>1259</v>
      </c>
      <c r="I255" s="216">
        <v>20</v>
      </c>
    </row>
    <row r="256" spans="1:9">
      <c r="A256" s="212">
        <v>255</v>
      </c>
      <c r="B256" s="213" t="s">
        <v>1100</v>
      </c>
      <c r="C256" s="213" t="s">
        <v>1101</v>
      </c>
      <c r="D256" s="213" t="s">
        <v>1102</v>
      </c>
      <c r="E256" s="214">
        <v>10</v>
      </c>
      <c r="F256" s="215">
        <v>3.68</v>
      </c>
      <c r="G256" s="214" t="s">
        <v>1262</v>
      </c>
      <c r="H256" s="214" t="s">
        <v>1258</v>
      </c>
      <c r="I256" s="216">
        <v>61</v>
      </c>
    </row>
    <row r="257" spans="1:9">
      <c r="A257" s="212">
        <v>256</v>
      </c>
      <c r="B257" s="213" t="s">
        <v>1121</v>
      </c>
      <c r="C257" s="213" t="s">
        <v>1098</v>
      </c>
      <c r="D257" s="213" t="s">
        <v>1105</v>
      </c>
      <c r="E257" s="214">
        <v>1</v>
      </c>
      <c r="F257" s="215">
        <v>2.75</v>
      </c>
      <c r="G257" s="214" t="s">
        <v>1262</v>
      </c>
      <c r="H257" s="214" t="s">
        <v>1259</v>
      </c>
      <c r="I257" s="216">
        <v>44</v>
      </c>
    </row>
    <row r="258" spans="1:9">
      <c r="A258" s="212">
        <v>257</v>
      </c>
      <c r="B258" s="213" t="s">
        <v>1142</v>
      </c>
      <c r="C258" s="213" t="s">
        <v>1104</v>
      </c>
      <c r="D258" s="213" t="s">
        <v>1099</v>
      </c>
      <c r="E258" s="214">
        <v>3</v>
      </c>
      <c r="F258" s="215">
        <v>1.1000000000000001</v>
      </c>
      <c r="G258" s="214" t="s">
        <v>1262</v>
      </c>
      <c r="H258" s="214" t="s">
        <v>1259</v>
      </c>
      <c r="I258" s="216">
        <v>48</v>
      </c>
    </row>
    <row r="259" spans="1:9">
      <c r="A259" s="212">
        <v>258</v>
      </c>
      <c r="B259" s="213" t="s">
        <v>1103</v>
      </c>
      <c r="C259" s="213" t="s">
        <v>1104</v>
      </c>
      <c r="D259" s="213" t="s">
        <v>1099</v>
      </c>
      <c r="E259" s="214">
        <v>9</v>
      </c>
      <c r="F259" s="215">
        <v>7.9</v>
      </c>
      <c r="G259" s="214" t="s">
        <v>1261</v>
      </c>
      <c r="H259" s="214" t="s">
        <v>1259</v>
      </c>
      <c r="I259" s="216">
        <v>35</v>
      </c>
    </row>
    <row r="260" spans="1:9">
      <c r="A260" s="212">
        <v>259</v>
      </c>
      <c r="B260" s="213" t="s">
        <v>208</v>
      </c>
      <c r="C260" s="213" t="s">
        <v>1098</v>
      </c>
      <c r="D260" s="213" t="s">
        <v>1099</v>
      </c>
      <c r="E260" s="214">
        <v>4</v>
      </c>
      <c r="F260" s="215">
        <v>1.01</v>
      </c>
      <c r="G260" s="214" t="s">
        <v>1262</v>
      </c>
      <c r="H260" s="214" t="s">
        <v>1259</v>
      </c>
      <c r="I260" s="216">
        <v>59</v>
      </c>
    </row>
    <row r="261" spans="1:9">
      <c r="A261" s="212">
        <v>260</v>
      </c>
      <c r="B261" s="213" t="s">
        <v>1100</v>
      </c>
      <c r="C261" s="213" t="s">
        <v>1101</v>
      </c>
      <c r="D261" s="213" t="s">
        <v>1105</v>
      </c>
      <c r="E261" s="214">
        <v>5</v>
      </c>
      <c r="F261" s="215">
        <v>1.27</v>
      </c>
      <c r="G261" s="214" t="s">
        <v>1262</v>
      </c>
      <c r="H261" s="214" t="s">
        <v>1259</v>
      </c>
      <c r="I261" s="216">
        <v>43</v>
      </c>
    </row>
    <row r="262" spans="1:9">
      <c r="A262" s="212">
        <v>261</v>
      </c>
      <c r="B262" s="213" t="s">
        <v>1131</v>
      </c>
      <c r="C262" s="213" t="s">
        <v>1098</v>
      </c>
      <c r="D262" s="213" t="s">
        <v>1105</v>
      </c>
      <c r="E262" s="214">
        <v>2</v>
      </c>
      <c r="F262" s="215">
        <v>4.09</v>
      </c>
      <c r="G262" s="214" t="s">
        <v>1261</v>
      </c>
      <c r="H262" s="214" t="s">
        <v>1259</v>
      </c>
      <c r="I262" s="216">
        <v>30</v>
      </c>
    </row>
    <row r="263" spans="1:9">
      <c r="A263" s="212">
        <v>262</v>
      </c>
      <c r="B263" s="213" t="s">
        <v>1120</v>
      </c>
      <c r="C263" s="213" t="s">
        <v>1101</v>
      </c>
      <c r="D263" s="213" t="s">
        <v>1113</v>
      </c>
      <c r="E263" s="214">
        <v>3</v>
      </c>
      <c r="F263" s="215">
        <v>4.9800000000000004</v>
      </c>
      <c r="G263" s="214" t="s">
        <v>1262</v>
      </c>
      <c r="H263" s="214" t="s">
        <v>1259</v>
      </c>
      <c r="I263" s="216">
        <v>37</v>
      </c>
    </row>
    <row r="264" spans="1:9">
      <c r="A264" s="212">
        <v>263</v>
      </c>
      <c r="B264" s="213" t="s">
        <v>1131</v>
      </c>
      <c r="C264" s="213" t="s">
        <v>1098</v>
      </c>
      <c r="D264" s="213" t="s">
        <v>1102</v>
      </c>
      <c r="E264" s="214">
        <v>4</v>
      </c>
      <c r="F264" s="215">
        <v>9.82</v>
      </c>
      <c r="G264" s="214" t="s">
        <v>1262</v>
      </c>
      <c r="H264" s="214" t="s">
        <v>1258</v>
      </c>
      <c r="I264" s="216">
        <v>72</v>
      </c>
    </row>
    <row r="265" spans="1:9">
      <c r="A265" s="212">
        <v>264</v>
      </c>
      <c r="B265" s="213" t="s">
        <v>1103</v>
      </c>
      <c r="C265" s="213" t="s">
        <v>1104</v>
      </c>
      <c r="D265" s="213" t="s">
        <v>1099</v>
      </c>
      <c r="E265" s="214">
        <v>7</v>
      </c>
      <c r="F265" s="215">
        <v>9.6999999999999993</v>
      </c>
      <c r="G265" s="214" t="s">
        <v>1262</v>
      </c>
      <c r="H265" s="214" t="s">
        <v>1259</v>
      </c>
      <c r="I265" s="216">
        <v>26</v>
      </c>
    </row>
    <row r="266" spans="1:9">
      <c r="A266" s="212">
        <v>265</v>
      </c>
      <c r="B266" s="213" t="s">
        <v>1132</v>
      </c>
      <c r="C266" s="213" t="s">
        <v>1101</v>
      </c>
      <c r="D266" s="213" t="s">
        <v>1105</v>
      </c>
      <c r="E266" s="214">
        <v>3</v>
      </c>
      <c r="F266" s="215">
        <v>6.07</v>
      </c>
      <c r="G266" s="214" t="s">
        <v>1262</v>
      </c>
      <c r="H266" s="214" t="s">
        <v>1259</v>
      </c>
      <c r="I266" s="216">
        <v>62</v>
      </c>
    </row>
    <row r="267" spans="1:9">
      <c r="A267" s="212">
        <v>266</v>
      </c>
      <c r="B267" s="213" t="s">
        <v>1130</v>
      </c>
      <c r="C267" s="213" t="s">
        <v>1101</v>
      </c>
      <c r="D267" s="213" t="s">
        <v>1105</v>
      </c>
      <c r="E267" s="214">
        <v>9</v>
      </c>
      <c r="F267" s="215">
        <v>8.49</v>
      </c>
      <c r="G267" s="214" t="s">
        <v>1262</v>
      </c>
      <c r="H267" s="214" t="s">
        <v>1258</v>
      </c>
      <c r="I267" s="216">
        <v>57</v>
      </c>
    </row>
    <row r="268" spans="1:9">
      <c r="A268" s="212">
        <v>267</v>
      </c>
      <c r="B268" s="213" t="s">
        <v>1140</v>
      </c>
      <c r="C268" s="213" t="s">
        <v>1098</v>
      </c>
      <c r="D268" s="213" t="s">
        <v>1099</v>
      </c>
      <c r="E268" s="214">
        <v>6</v>
      </c>
      <c r="F268" s="215">
        <v>7.87</v>
      </c>
      <c r="G268" s="214" t="s">
        <v>1262</v>
      </c>
      <c r="H268" s="214" t="s">
        <v>1259</v>
      </c>
      <c r="I268" s="216">
        <v>30</v>
      </c>
    </row>
    <row r="269" spans="1:9">
      <c r="A269" s="212">
        <v>268</v>
      </c>
      <c r="B269" s="213" t="s">
        <v>1108</v>
      </c>
      <c r="C269" s="213" t="s">
        <v>1098</v>
      </c>
      <c r="D269" s="213" t="s">
        <v>1105</v>
      </c>
      <c r="E269" s="214">
        <v>10</v>
      </c>
      <c r="F269" s="215">
        <v>1.57</v>
      </c>
      <c r="G269" s="214" t="s">
        <v>1262</v>
      </c>
      <c r="H269" s="214" t="s">
        <v>1259</v>
      </c>
      <c r="I269" s="216">
        <v>67</v>
      </c>
    </row>
    <row r="270" spans="1:9">
      <c r="A270" s="212">
        <v>269</v>
      </c>
      <c r="B270" s="213" t="s">
        <v>1124</v>
      </c>
      <c r="C270" s="213" t="s">
        <v>1098</v>
      </c>
      <c r="D270" s="213" t="s">
        <v>1105</v>
      </c>
      <c r="E270" s="214">
        <v>2</v>
      </c>
      <c r="F270" s="215">
        <v>3.46</v>
      </c>
      <c r="G270" s="214" t="s">
        <v>1262</v>
      </c>
      <c r="H270" s="214" t="s">
        <v>1258</v>
      </c>
      <c r="I270" s="216">
        <v>52</v>
      </c>
    </row>
    <row r="271" spans="1:9">
      <c r="A271" s="212">
        <v>270</v>
      </c>
      <c r="B271" s="213" t="s">
        <v>1140</v>
      </c>
      <c r="C271" s="213" t="s">
        <v>1098</v>
      </c>
      <c r="D271" s="213" t="s">
        <v>1107</v>
      </c>
      <c r="E271" s="214">
        <v>7</v>
      </c>
      <c r="F271" s="215">
        <v>4.67</v>
      </c>
      <c r="G271" s="214" t="s">
        <v>1262</v>
      </c>
      <c r="H271" s="214" t="s">
        <v>1259</v>
      </c>
      <c r="I271" s="216">
        <v>67</v>
      </c>
    </row>
    <row r="272" spans="1:9">
      <c r="A272" s="212">
        <v>271</v>
      </c>
      <c r="B272" s="213" t="s">
        <v>1123</v>
      </c>
      <c r="C272" s="213" t="s">
        <v>1101</v>
      </c>
      <c r="D272" s="213" t="s">
        <v>1102</v>
      </c>
      <c r="E272" s="214">
        <v>10</v>
      </c>
      <c r="F272" s="215">
        <v>8.77</v>
      </c>
      <c r="G272" s="214" t="s">
        <v>1262</v>
      </c>
      <c r="H272" s="214" t="s">
        <v>1259</v>
      </c>
      <c r="I272" s="216">
        <v>36</v>
      </c>
    </row>
    <row r="273" spans="1:9">
      <c r="A273" s="212">
        <v>272</v>
      </c>
      <c r="B273" s="213" t="s">
        <v>1136</v>
      </c>
      <c r="C273" s="213" t="s">
        <v>1098</v>
      </c>
      <c r="D273" s="213" t="s">
        <v>1105</v>
      </c>
      <c r="E273" s="214">
        <v>2</v>
      </c>
      <c r="F273" s="215">
        <v>2</v>
      </c>
      <c r="G273" s="214" t="s">
        <v>1262</v>
      </c>
      <c r="H273" s="214" t="s">
        <v>1258</v>
      </c>
      <c r="I273" s="216">
        <v>58</v>
      </c>
    </row>
    <row r="274" spans="1:9">
      <c r="A274" s="212">
        <v>273</v>
      </c>
      <c r="B274" s="213" t="s">
        <v>1137</v>
      </c>
      <c r="C274" s="213" t="s">
        <v>1104</v>
      </c>
      <c r="D274" s="213" t="s">
        <v>1107</v>
      </c>
      <c r="E274" s="214">
        <v>8</v>
      </c>
      <c r="F274" s="215">
        <v>9.89</v>
      </c>
      <c r="G274" s="214" t="s">
        <v>1262</v>
      </c>
      <c r="H274" s="214" t="s">
        <v>1259</v>
      </c>
      <c r="I274" s="216">
        <v>49</v>
      </c>
    </row>
    <row r="275" spans="1:9">
      <c r="A275" s="212">
        <v>274</v>
      </c>
      <c r="B275" s="213" t="s">
        <v>1110</v>
      </c>
      <c r="C275" s="213" t="s">
        <v>1098</v>
      </c>
      <c r="D275" s="213" t="s">
        <v>1099</v>
      </c>
      <c r="E275" s="214">
        <v>10</v>
      </c>
      <c r="F275" s="215">
        <v>7.59</v>
      </c>
      <c r="G275" s="214" t="s">
        <v>1262</v>
      </c>
      <c r="H275" s="214" t="s">
        <v>1259</v>
      </c>
      <c r="I275" s="216">
        <v>56</v>
      </c>
    </row>
    <row r="276" spans="1:9">
      <c r="A276" s="212">
        <v>275</v>
      </c>
      <c r="B276" s="213" t="s">
        <v>1137</v>
      </c>
      <c r="C276" s="213" t="s">
        <v>1104</v>
      </c>
      <c r="D276" s="213" t="s">
        <v>1107</v>
      </c>
      <c r="E276" s="214">
        <v>6</v>
      </c>
      <c r="F276" s="215">
        <v>9.18</v>
      </c>
      <c r="G276" s="214" t="s">
        <v>1262</v>
      </c>
      <c r="H276" s="214" t="s">
        <v>1259</v>
      </c>
      <c r="I276" s="216">
        <v>71</v>
      </c>
    </row>
    <row r="277" spans="1:9">
      <c r="A277" s="212">
        <v>276</v>
      </c>
      <c r="B277" s="213" t="s">
        <v>1145</v>
      </c>
      <c r="C277" s="213" t="s">
        <v>1101</v>
      </c>
      <c r="D277" s="213" t="s">
        <v>1105</v>
      </c>
      <c r="E277" s="214">
        <v>4</v>
      </c>
      <c r="F277" s="215">
        <v>6.24</v>
      </c>
      <c r="G277" s="214" t="s">
        <v>1262</v>
      </c>
      <c r="H277" s="214" t="s">
        <v>1259</v>
      </c>
      <c r="I277" s="216">
        <v>53</v>
      </c>
    </row>
    <row r="278" spans="1:9">
      <c r="A278" s="212">
        <v>277</v>
      </c>
      <c r="B278" s="213" t="s">
        <v>1142</v>
      </c>
      <c r="C278" s="213" t="s">
        <v>1104</v>
      </c>
      <c r="D278" s="213" t="s">
        <v>1113</v>
      </c>
      <c r="E278" s="214">
        <v>1</v>
      </c>
      <c r="F278" s="215">
        <v>2.0299999999999998</v>
      </c>
      <c r="G278" s="214" t="s">
        <v>1261</v>
      </c>
      <c r="H278" s="214" t="s">
        <v>1259</v>
      </c>
      <c r="I278" s="216">
        <v>64</v>
      </c>
    </row>
    <row r="279" spans="1:9">
      <c r="A279" s="212">
        <v>278</v>
      </c>
      <c r="B279" s="213" t="s">
        <v>1143</v>
      </c>
      <c r="C279" s="213" t="s">
        <v>1098</v>
      </c>
      <c r="D279" s="213" t="s">
        <v>1113</v>
      </c>
      <c r="E279" s="214">
        <v>6</v>
      </c>
      <c r="F279" s="215">
        <v>7.68</v>
      </c>
      <c r="G279" s="214" t="s">
        <v>1262</v>
      </c>
      <c r="H279" s="214" t="s">
        <v>1258</v>
      </c>
      <c r="I279" s="216">
        <v>28</v>
      </c>
    </row>
    <row r="280" spans="1:9">
      <c r="A280" s="212">
        <v>279</v>
      </c>
      <c r="B280" s="213" t="s">
        <v>1108</v>
      </c>
      <c r="C280" s="213" t="s">
        <v>1098</v>
      </c>
      <c r="D280" s="213" t="s">
        <v>1105</v>
      </c>
      <c r="E280" s="214">
        <v>10</v>
      </c>
      <c r="F280" s="215">
        <v>2.5</v>
      </c>
      <c r="G280" s="214" t="s">
        <v>1261</v>
      </c>
      <c r="H280" s="214" t="s">
        <v>1259</v>
      </c>
      <c r="I280" s="216">
        <v>50</v>
      </c>
    </row>
    <row r="281" spans="1:9">
      <c r="A281" s="212">
        <v>280</v>
      </c>
      <c r="B281" s="213" t="s">
        <v>208</v>
      </c>
      <c r="C281" s="213" t="s">
        <v>1098</v>
      </c>
      <c r="D281" s="213" t="s">
        <v>1107</v>
      </c>
      <c r="E281" s="214">
        <v>4</v>
      </c>
      <c r="F281" s="215">
        <v>6.12</v>
      </c>
      <c r="G281" s="214" t="s">
        <v>1262</v>
      </c>
      <c r="H281" s="214" t="s">
        <v>1259</v>
      </c>
      <c r="I281" s="216">
        <v>69</v>
      </c>
    </row>
    <row r="282" spans="1:9">
      <c r="A282" s="212">
        <v>281</v>
      </c>
      <c r="B282" s="213" t="s">
        <v>1143</v>
      </c>
      <c r="C282" s="213" t="s">
        <v>1098</v>
      </c>
      <c r="D282" s="213" t="s">
        <v>1113</v>
      </c>
      <c r="E282" s="214">
        <v>6</v>
      </c>
      <c r="F282" s="215">
        <v>3.01</v>
      </c>
      <c r="G282" s="214" t="s">
        <v>1262</v>
      </c>
      <c r="H282" s="214" t="s">
        <v>1259</v>
      </c>
      <c r="I282" s="216">
        <v>55</v>
      </c>
    </row>
    <row r="283" spans="1:9">
      <c r="A283" s="212">
        <v>282</v>
      </c>
      <c r="B283" s="213" t="s">
        <v>1109</v>
      </c>
      <c r="C283" s="213" t="s">
        <v>1098</v>
      </c>
      <c r="D283" s="213" t="s">
        <v>1113</v>
      </c>
      <c r="E283" s="214">
        <v>5</v>
      </c>
      <c r="F283" s="215">
        <v>3.06</v>
      </c>
      <c r="G283" s="214" t="s">
        <v>1262</v>
      </c>
      <c r="H283" s="214" t="s">
        <v>1258</v>
      </c>
      <c r="I283" s="216">
        <v>55</v>
      </c>
    </row>
    <row r="284" spans="1:9">
      <c r="A284" s="212">
        <v>283</v>
      </c>
      <c r="B284" s="213" t="s">
        <v>1141</v>
      </c>
      <c r="C284" s="213" t="s">
        <v>1101</v>
      </c>
      <c r="D284" s="213" t="s">
        <v>1107</v>
      </c>
      <c r="E284" s="214">
        <v>10</v>
      </c>
      <c r="F284" s="215">
        <v>5.85</v>
      </c>
      <c r="G284" s="214" t="s">
        <v>1262</v>
      </c>
      <c r="H284" s="214" t="s">
        <v>1259</v>
      </c>
      <c r="I284" s="216">
        <v>50</v>
      </c>
    </row>
    <row r="285" spans="1:9">
      <c r="A285" s="212">
        <v>284</v>
      </c>
      <c r="B285" s="213" t="s">
        <v>1116</v>
      </c>
      <c r="C285" s="213" t="s">
        <v>1098</v>
      </c>
      <c r="D285" s="213" t="s">
        <v>1102</v>
      </c>
      <c r="E285" s="214">
        <v>10</v>
      </c>
      <c r="F285" s="215">
        <v>7.44</v>
      </c>
      <c r="G285" s="214" t="s">
        <v>1262</v>
      </c>
      <c r="H285" s="214" t="s">
        <v>1259</v>
      </c>
      <c r="I285" s="216">
        <v>57</v>
      </c>
    </row>
    <row r="286" spans="1:9">
      <c r="A286" s="212">
        <v>285</v>
      </c>
      <c r="B286" s="213" t="s">
        <v>1123</v>
      </c>
      <c r="C286" s="213" t="s">
        <v>1101</v>
      </c>
      <c r="D286" s="213" t="s">
        <v>1105</v>
      </c>
      <c r="E286" s="214">
        <v>4</v>
      </c>
      <c r="F286" s="215">
        <v>3.18</v>
      </c>
      <c r="G286" s="214" t="s">
        <v>1261</v>
      </c>
      <c r="H286" s="214" t="s">
        <v>1259</v>
      </c>
      <c r="I286" s="216">
        <v>66</v>
      </c>
    </row>
    <row r="287" spans="1:9">
      <c r="A287" s="212">
        <v>286</v>
      </c>
      <c r="B287" s="213" t="s">
        <v>1145</v>
      </c>
      <c r="C287" s="213" t="s">
        <v>1101</v>
      </c>
      <c r="D287" s="213" t="s">
        <v>1102</v>
      </c>
      <c r="E287" s="214">
        <v>6</v>
      </c>
      <c r="F287" s="215">
        <v>4.4800000000000004</v>
      </c>
      <c r="G287" s="214" t="s">
        <v>1262</v>
      </c>
      <c r="H287" s="214" t="s">
        <v>1259</v>
      </c>
      <c r="I287" s="216">
        <v>30</v>
      </c>
    </row>
    <row r="288" spans="1:9">
      <c r="A288" s="212">
        <v>287</v>
      </c>
      <c r="B288" s="213" t="s">
        <v>1121</v>
      </c>
      <c r="C288" s="213" t="s">
        <v>1098</v>
      </c>
      <c r="D288" s="213" t="s">
        <v>1105</v>
      </c>
      <c r="E288" s="214">
        <v>1</v>
      </c>
      <c r="F288" s="215">
        <v>4.51</v>
      </c>
      <c r="G288" s="214" t="s">
        <v>1261</v>
      </c>
      <c r="H288" s="214" t="s">
        <v>1259</v>
      </c>
      <c r="I288" s="216">
        <v>68</v>
      </c>
    </row>
    <row r="289" spans="1:9">
      <c r="A289" s="212">
        <v>288</v>
      </c>
      <c r="B289" s="213" t="s">
        <v>1109</v>
      </c>
      <c r="C289" s="213" t="s">
        <v>1098</v>
      </c>
      <c r="D289" s="213" t="s">
        <v>1099</v>
      </c>
      <c r="E289" s="214">
        <v>8</v>
      </c>
      <c r="F289" s="215">
        <v>3.6</v>
      </c>
      <c r="G289" s="214" t="s">
        <v>1262</v>
      </c>
      <c r="H289" s="214" t="s">
        <v>1258</v>
      </c>
      <c r="I289" s="216">
        <v>37</v>
      </c>
    </row>
    <row r="290" spans="1:9">
      <c r="A290" s="212">
        <v>289</v>
      </c>
      <c r="B290" s="213" t="s">
        <v>1128</v>
      </c>
      <c r="C290" s="213" t="s">
        <v>1101</v>
      </c>
      <c r="D290" s="213" t="s">
        <v>1105</v>
      </c>
      <c r="E290" s="214">
        <v>1</v>
      </c>
      <c r="F290" s="215">
        <v>10</v>
      </c>
      <c r="G290" s="214" t="s">
        <v>1261</v>
      </c>
      <c r="H290" s="214" t="s">
        <v>1259</v>
      </c>
      <c r="I290" s="216">
        <v>25</v>
      </c>
    </row>
    <row r="291" spans="1:9">
      <c r="A291" s="212">
        <v>290</v>
      </c>
      <c r="B291" s="213" t="s">
        <v>1097</v>
      </c>
      <c r="C291" s="213" t="s">
        <v>1098</v>
      </c>
      <c r="D291" s="213" t="s">
        <v>1107</v>
      </c>
      <c r="E291" s="214">
        <v>6</v>
      </c>
      <c r="F291" s="215">
        <v>3.29</v>
      </c>
      <c r="G291" s="214" t="s">
        <v>1261</v>
      </c>
      <c r="H291" s="214" t="s">
        <v>1259</v>
      </c>
      <c r="I291" s="216">
        <v>51</v>
      </c>
    </row>
    <row r="292" spans="1:9">
      <c r="A292" s="212">
        <v>291</v>
      </c>
      <c r="B292" s="213" t="s">
        <v>1124</v>
      </c>
      <c r="C292" s="213" t="s">
        <v>1098</v>
      </c>
      <c r="D292" s="213" t="s">
        <v>1105</v>
      </c>
      <c r="E292" s="214">
        <v>5</v>
      </c>
      <c r="F292" s="215">
        <v>9.8699999999999992</v>
      </c>
      <c r="G292" s="214" t="s">
        <v>1262</v>
      </c>
      <c r="H292" s="214" t="s">
        <v>1259</v>
      </c>
      <c r="I292" s="216">
        <v>28</v>
      </c>
    </row>
    <row r="293" spans="1:9">
      <c r="A293" s="212">
        <v>292</v>
      </c>
      <c r="B293" s="213" t="s">
        <v>1114</v>
      </c>
      <c r="C293" s="213" t="s">
        <v>1115</v>
      </c>
      <c r="D293" s="213" t="s">
        <v>1105</v>
      </c>
      <c r="E293" s="214">
        <v>10</v>
      </c>
      <c r="F293" s="215">
        <v>3.76</v>
      </c>
      <c r="G293" s="214" t="s">
        <v>1262</v>
      </c>
      <c r="H293" s="214" t="s">
        <v>1258</v>
      </c>
      <c r="I293" s="216">
        <v>66</v>
      </c>
    </row>
    <row r="294" spans="1:9">
      <c r="A294" s="212">
        <v>293</v>
      </c>
      <c r="B294" s="213" t="s">
        <v>1135</v>
      </c>
      <c r="C294" s="213" t="s">
        <v>1098</v>
      </c>
      <c r="D294" s="213" t="s">
        <v>1105</v>
      </c>
      <c r="E294" s="214">
        <v>5</v>
      </c>
      <c r="F294" s="215">
        <v>4.79</v>
      </c>
      <c r="G294" s="214" t="s">
        <v>1261</v>
      </c>
      <c r="H294" s="214" t="s">
        <v>1259</v>
      </c>
      <c r="I294" s="216">
        <v>60</v>
      </c>
    </row>
    <row r="295" spans="1:9">
      <c r="A295" s="212">
        <v>294</v>
      </c>
      <c r="B295" s="213" t="s">
        <v>1141</v>
      </c>
      <c r="C295" s="213" t="s">
        <v>1101</v>
      </c>
      <c r="D295" s="213" t="s">
        <v>1099</v>
      </c>
      <c r="E295" s="214">
        <v>1</v>
      </c>
      <c r="F295" s="215">
        <v>8.64</v>
      </c>
      <c r="G295" s="214" t="s">
        <v>1262</v>
      </c>
      <c r="H295" s="214" t="s">
        <v>1259</v>
      </c>
      <c r="I295" s="216">
        <v>56</v>
      </c>
    </row>
    <row r="296" spans="1:9">
      <c r="A296" s="212">
        <v>295</v>
      </c>
      <c r="B296" s="213" t="s">
        <v>1140</v>
      </c>
      <c r="C296" s="213" t="s">
        <v>1098</v>
      </c>
      <c r="D296" s="213" t="s">
        <v>1099</v>
      </c>
      <c r="E296" s="214">
        <v>8</v>
      </c>
      <c r="F296" s="215">
        <v>3.13</v>
      </c>
      <c r="G296" s="214" t="s">
        <v>1262</v>
      </c>
      <c r="H296" s="214" t="s">
        <v>1259</v>
      </c>
      <c r="I296" s="216">
        <v>64</v>
      </c>
    </row>
    <row r="297" spans="1:9">
      <c r="A297" s="212">
        <v>296</v>
      </c>
      <c r="B297" s="213" t="s">
        <v>1109</v>
      </c>
      <c r="C297" s="213" t="s">
        <v>1098</v>
      </c>
      <c r="D297" s="213" t="s">
        <v>1107</v>
      </c>
      <c r="E297" s="214">
        <v>10</v>
      </c>
      <c r="F297" s="215">
        <v>6.1</v>
      </c>
      <c r="G297" s="214" t="s">
        <v>1262</v>
      </c>
      <c r="H297" s="214" t="s">
        <v>1258</v>
      </c>
      <c r="I297" s="216">
        <v>41</v>
      </c>
    </row>
    <row r="298" spans="1:9">
      <c r="A298" s="212">
        <v>297</v>
      </c>
      <c r="B298" s="213" t="s">
        <v>1121</v>
      </c>
      <c r="C298" s="213" t="s">
        <v>1098</v>
      </c>
      <c r="D298" s="213" t="s">
        <v>1105</v>
      </c>
      <c r="E298" s="214">
        <v>5</v>
      </c>
      <c r="F298" s="215">
        <v>5.92</v>
      </c>
      <c r="G298" s="214" t="s">
        <v>1262</v>
      </c>
      <c r="H298" s="214" t="s">
        <v>1259</v>
      </c>
      <c r="I298" s="216">
        <v>41</v>
      </c>
    </row>
    <row r="299" spans="1:9">
      <c r="A299" s="212">
        <v>298</v>
      </c>
      <c r="B299" s="213" t="s">
        <v>1109</v>
      </c>
      <c r="C299" s="213" t="s">
        <v>1098</v>
      </c>
      <c r="D299" s="213" t="s">
        <v>1099</v>
      </c>
      <c r="E299" s="214">
        <v>1</v>
      </c>
      <c r="F299" s="215">
        <v>8.24</v>
      </c>
      <c r="G299" s="214" t="s">
        <v>1262</v>
      </c>
      <c r="H299" s="214" t="s">
        <v>1258</v>
      </c>
      <c r="I299" s="216">
        <v>37</v>
      </c>
    </row>
    <row r="300" spans="1:9">
      <c r="A300" s="212">
        <v>299</v>
      </c>
      <c r="B300" s="213" t="s">
        <v>1139</v>
      </c>
      <c r="C300" s="213" t="s">
        <v>1101</v>
      </c>
      <c r="D300" s="213" t="s">
        <v>1099</v>
      </c>
      <c r="E300" s="214">
        <v>6</v>
      </c>
      <c r="F300" s="215">
        <v>3.32</v>
      </c>
      <c r="G300" s="214" t="s">
        <v>1262</v>
      </c>
      <c r="H300" s="214" t="s">
        <v>1259</v>
      </c>
      <c r="I300" s="216">
        <v>67</v>
      </c>
    </row>
    <row r="301" spans="1:9">
      <c r="A301" s="212">
        <v>300</v>
      </c>
      <c r="B301" s="213" t="s">
        <v>1128</v>
      </c>
      <c r="C301" s="213" t="s">
        <v>1101</v>
      </c>
      <c r="D301" s="213" t="s">
        <v>1113</v>
      </c>
      <c r="E301" s="214">
        <v>1</v>
      </c>
      <c r="F301" s="215">
        <v>7.04</v>
      </c>
      <c r="G301" s="214" t="s">
        <v>1261</v>
      </c>
      <c r="H301" s="214" t="s">
        <v>1259</v>
      </c>
      <c r="I301" s="216">
        <v>64</v>
      </c>
    </row>
    <row r="302" spans="1:9">
      <c r="A302" s="212">
        <v>301</v>
      </c>
      <c r="B302" s="213" t="s">
        <v>1103</v>
      </c>
      <c r="C302" s="213" t="s">
        <v>1104</v>
      </c>
      <c r="D302" s="213" t="s">
        <v>1105</v>
      </c>
      <c r="E302" s="214">
        <v>4</v>
      </c>
      <c r="F302" s="215">
        <v>8.85</v>
      </c>
      <c r="G302" s="214" t="s">
        <v>1262</v>
      </c>
      <c r="H302" s="214" t="s">
        <v>1259</v>
      </c>
      <c r="I302" s="216">
        <v>54</v>
      </c>
    </row>
    <row r="303" spans="1:9">
      <c r="A303" s="212">
        <v>302</v>
      </c>
      <c r="B303" s="213" t="s">
        <v>1123</v>
      </c>
      <c r="C303" s="213" t="s">
        <v>1101</v>
      </c>
      <c r="D303" s="213" t="s">
        <v>1102</v>
      </c>
      <c r="E303" s="214">
        <v>10</v>
      </c>
      <c r="F303" s="215">
        <v>8.91</v>
      </c>
      <c r="G303" s="214" t="s">
        <v>1262</v>
      </c>
      <c r="H303" s="214" t="s">
        <v>1258</v>
      </c>
      <c r="I303" s="216">
        <v>39</v>
      </c>
    </row>
    <row r="304" spans="1:9">
      <c r="A304" s="212">
        <v>303</v>
      </c>
      <c r="B304" s="213" t="s">
        <v>207</v>
      </c>
      <c r="C304" s="213" t="s">
        <v>1098</v>
      </c>
      <c r="D304" s="213" t="s">
        <v>1099</v>
      </c>
      <c r="E304" s="214">
        <v>10</v>
      </c>
      <c r="F304" s="215">
        <v>6.91</v>
      </c>
      <c r="G304" s="214" t="s">
        <v>1261</v>
      </c>
      <c r="H304" s="214" t="s">
        <v>1259</v>
      </c>
      <c r="I304" s="216">
        <v>40</v>
      </c>
    </row>
    <row r="305" spans="1:9">
      <c r="A305" s="212">
        <v>304</v>
      </c>
      <c r="B305" s="213" t="s">
        <v>1111</v>
      </c>
      <c r="C305" s="213" t="s">
        <v>1098</v>
      </c>
      <c r="D305" s="213" t="s">
        <v>1107</v>
      </c>
      <c r="E305" s="214">
        <v>7</v>
      </c>
      <c r="F305" s="215">
        <v>9.43</v>
      </c>
      <c r="G305" s="214" t="s">
        <v>1262</v>
      </c>
      <c r="H305" s="214" t="s">
        <v>1259</v>
      </c>
      <c r="I305" s="216">
        <v>40</v>
      </c>
    </row>
    <row r="306" spans="1:9">
      <c r="A306" s="212">
        <v>305</v>
      </c>
      <c r="B306" s="213" t="s">
        <v>1138</v>
      </c>
      <c r="C306" s="213" t="s">
        <v>1098</v>
      </c>
      <c r="D306" s="213" t="s">
        <v>1107</v>
      </c>
      <c r="E306" s="214">
        <v>9</v>
      </c>
      <c r="F306" s="215">
        <v>9.36</v>
      </c>
      <c r="G306" s="214" t="s">
        <v>1262</v>
      </c>
      <c r="H306" s="214" t="s">
        <v>1259</v>
      </c>
      <c r="I306" s="216">
        <v>27</v>
      </c>
    </row>
    <row r="307" spans="1:9">
      <c r="A307" s="212">
        <v>306</v>
      </c>
      <c r="B307" s="213" t="s">
        <v>1119</v>
      </c>
      <c r="C307" s="213" t="s">
        <v>1101</v>
      </c>
      <c r="D307" s="213" t="s">
        <v>1102</v>
      </c>
      <c r="E307" s="214">
        <v>3</v>
      </c>
      <c r="F307" s="215">
        <v>4.88</v>
      </c>
      <c r="G307" s="214" t="s">
        <v>1262</v>
      </c>
      <c r="H307" s="214" t="s">
        <v>1258</v>
      </c>
      <c r="I307" s="216">
        <v>60</v>
      </c>
    </row>
    <row r="308" spans="1:9">
      <c r="A308" s="212">
        <v>307</v>
      </c>
      <c r="B308" s="213" t="s">
        <v>1117</v>
      </c>
      <c r="C308" s="213" t="s">
        <v>1098</v>
      </c>
      <c r="D308" s="213" t="s">
        <v>1099</v>
      </c>
      <c r="E308" s="214">
        <v>6</v>
      </c>
      <c r="F308" s="215">
        <v>1.01</v>
      </c>
      <c r="G308" s="214" t="s">
        <v>1262</v>
      </c>
      <c r="H308" s="214" t="s">
        <v>1259</v>
      </c>
      <c r="I308" s="216">
        <v>46</v>
      </c>
    </row>
    <row r="309" spans="1:9">
      <c r="A309" s="212">
        <v>308</v>
      </c>
      <c r="B309" s="213" t="s">
        <v>1132</v>
      </c>
      <c r="C309" s="213" t="s">
        <v>1101</v>
      </c>
      <c r="D309" s="213" t="s">
        <v>1102</v>
      </c>
      <c r="E309" s="214">
        <v>1</v>
      </c>
      <c r="F309" s="215">
        <v>4.49</v>
      </c>
      <c r="G309" s="214" t="s">
        <v>1262</v>
      </c>
      <c r="H309" s="214" t="s">
        <v>1258</v>
      </c>
      <c r="I309" s="216">
        <v>27</v>
      </c>
    </row>
    <row r="310" spans="1:9">
      <c r="A310" s="212">
        <v>309</v>
      </c>
      <c r="B310" s="213" t="s">
        <v>1140</v>
      </c>
      <c r="C310" s="213" t="s">
        <v>1098</v>
      </c>
      <c r="D310" s="213" t="s">
        <v>1099</v>
      </c>
      <c r="E310" s="214">
        <v>10</v>
      </c>
      <c r="F310" s="215">
        <v>9.4700000000000006</v>
      </c>
      <c r="G310" s="214" t="s">
        <v>1262</v>
      </c>
      <c r="H310" s="214" t="s">
        <v>1259</v>
      </c>
      <c r="I310" s="216">
        <v>55</v>
      </c>
    </row>
    <row r="311" spans="1:9">
      <c r="A311" s="212">
        <v>310</v>
      </c>
      <c r="B311" s="213" t="s">
        <v>1116</v>
      </c>
      <c r="C311" s="213" t="s">
        <v>1098</v>
      </c>
      <c r="D311" s="213" t="s">
        <v>1105</v>
      </c>
      <c r="E311" s="214">
        <v>4</v>
      </c>
      <c r="F311" s="215">
        <v>5.44</v>
      </c>
      <c r="G311" s="214" t="s">
        <v>1261</v>
      </c>
      <c r="H311" s="214" t="s">
        <v>1259</v>
      </c>
      <c r="I311" s="216">
        <v>43</v>
      </c>
    </row>
    <row r="312" spans="1:9">
      <c r="A312" s="212">
        <v>311</v>
      </c>
      <c r="B312" s="213" t="s">
        <v>1114</v>
      </c>
      <c r="C312" s="213" t="s">
        <v>1115</v>
      </c>
      <c r="D312" s="213" t="s">
        <v>1099</v>
      </c>
      <c r="E312" s="214">
        <v>10</v>
      </c>
      <c r="F312" s="215">
        <v>3.26</v>
      </c>
      <c r="G312" s="214" t="s">
        <v>1261</v>
      </c>
      <c r="H312" s="214" t="s">
        <v>1259</v>
      </c>
      <c r="I312" s="216">
        <v>47</v>
      </c>
    </row>
    <row r="313" spans="1:9">
      <c r="A313" s="212">
        <v>312</v>
      </c>
      <c r="B313" s="213" t="s">
        <v>1108</v>
      </c>
      <c r="C313" s="213" t="s">
        <v>1098</v>
      </c>
      <c r="D313" s="213" t="s">
        <v>1105</v>
      </c>
      <c r="E313" s="214">
        <v>8</v>
      </c>
      <c r="F313" s="215">
        <v>8.06</v>
      </c>
      <c r="G313" s="214" t="s">
        <v>1262</v>
      </c>
      <c r="H313" s="214" t="s">
        <v>1259</v>
      </c>
      <c r="I313" s="216">
        <v>68</v>
      </c>
    </row>
    <row r="314" spans="1:9">
      <c r="A314" s="212">
        <v>313</v>
      </c>
      <c r="B314" s="213" t="s">
        <v>1108</v>
      </c>
      <c r="C314" s="213" t="s">
        <v>1098</v>
      </c>
      <c r="D314" s="213" t="s">
        <v>1113</v>
      </c>
      <c r="E314" s="214">
        <v>2</v>
      </c>
      <c r="F314" s="215">
        <v>9.68</v>
      </c>
      <c r="G314" s="214" t="s">
        <v>1261</v>
      </c>
      <c r="H314" s="214" t="s">
        <v>1258</v>
      </c>
      <c r="I314" s="216">
        <v>57</v>
      </c>
    </row>
    <row r="315" spans="1:9">
      <c r="A315" s="212">
        <v>314</v>
      </c>
      <c r="B315" s="213" t="s">
        <v>1139</v>
      </c>
      <c r="C315" s="213" t="s">
        <v>1101</v>
      </c>
      <c r="D315" s="213" t="s">
        <v>1099</v>
      </c>
      <c r="E315" s="214">
        <v>7</v>
      </c>
      <c r="F315" s="215">
        <v>8.2799999999999994</v>
      </c>
      <c r="G315" s="214" t="s">
        <v>1262</v>
      </c>
      <c r="H315" s="214" t="s">
        <v>1259</v>
      </c>
      <c r="I315" s="216">
        <v>37</v>
      </c>
    </row>
    <row r="316" spans="1:9">
      <c r="A316" s="212">
        <v>315</v>
      </c>
      <c r="B316" s="213" t="s">
        <v>1145</v>
      </c>
      <c r="C316" s="213" t="s">
        <v>1101</v>
      </c>
      <c r="D316" s="213" t="s">
        <v>1099</v>
      </c>
      <c r="E316" s="214">
        <v>10</v>
      </c>
      <c r="F316" s="215">
        <v>6.47</v>
      </c>
      <c r="G316" s="214" t="s">
        <v>1262</v>
      </c>
      <c r="H316" s="214" t="s">
        <v>1259</v>
      </c>
      <c r="I316" s="216">
        <v>37</v>
      </c>
    </row>
    <row r="317" spans="1:9">
      <c r="A317" s="212">
        <v>316</v>
      </c>
      <c r="B317" s="213" t="s">
        <v>1131</v>
      </c>
      <c r="C317" s="213" t="s">
        <v>1098</v>
      </c>
      <c r="D317" s="213" t="s">
        <v>1107</v>
      </c>
      <c r="E317" s="214">
        <v>9</v>
      </c>
      <c r="F317" s="215">
        <v>9.75</v>
      </c>
      <c r="G317" s="214" t="s">
        <v>1262</v>
      </c>
      <c r="H317" s="214" t="s">
        <v>1259</v>
      </c>
      <c r="I317" s="216">
        <v>48</v>
      </c>
    </row>
    <row r="318" spans="1:9">
      <c r="A318" s="212">
        <v>317</v>
      </c>
      <c r="B318" s="213" t="s">
        <v>1138</v>
      </c>
      <c r="C318" s="213" t="s">
        <v>1098</v>
      </c>
      <c r="D318" s="213" t="s">
        <v>1105</v>
      </c>
      <c r="E318" s="214">
        <v>7</v>
      </c>
      <c r="F318" s="215">
        <v>2.6</v>
      </c>
      <c r="G318" s="214" t="s">
        <v>1261</v>
      </c>
      <c r="H318" s="214" t="s">
        <v>1259</v>
      </c>
      <c r="I318" s="216">
        <v>49</v>
      </c>
    </row>
    <row r="319" spans="1:9">
      <c r="A319" s="212">
        <v>318</v>
      </c>
      <c r="B319" s="213" t="s">
        <v>1143</v>
      </c>
      <c r="C319" s="213" t="s">
        <v>1098</v>
      </c>
      <c r="D319" s="213" t="s">
        <v>1099</v>
      </c>
      <c r="E319" s="214">
        <v>7</v>
      </c>
      <c r="F319" s="215">
        <v>8.39</v>
      </c>
      <c r="G319" s="214" t="s">
        <v>1261</v>
      </c>
      <c r="H319" s="214" t="s">
        <v>1258</v>
      </c>
      <c r="I319" s="216">
        <v>60</v>
      </c>
    </row>
    <row r="320" spans="1:9">
      <c r="A320" s="212">
        <v>319</v>
      </c>
      <c r="B320" s="213" t="s">
        <v>1118</v>
      </c>
      <c r="C320" s="213" t="s">
        <v>1098</v>
      </c>
      <c r="D320" s="213" t="s">
        <v>1099</v>
      </c>
      <c r="E320" s="214">
        <v>5</v>
      </c>
      <c r="F320" s="215">
        <v>8.0399999999999991</v>
      </c>
      <c r="G320" s="214" t="s">
        <v>1261</v>
      </c>
      <c r="H320" s="214" t="s">
        <v>1259</v>
      </c>
      <c r="I320" s="216">
        <v>34</v>
      </c>
    </row>
    <row r="321" spans="1:9">
      <c r="A321" s="212">
        <v>320</v>
      </c>
      <c r="B321" s="213" t="s">
        <v>1133</v>
      </c>
      <c r="C321" s="213" t="s">
        <v>1098</v>
      </c>
      <c r="D321" s="213" t="s">
        <v>1099</v>
      </c>
      <c r="E321" s="214">
        <v>5</v>
      </c>
      <c r="F321" s="215">
        <v>4.84</v>
      </c>
      <c r="G321" s="214" t="s">
        <v>1261</v>
      </c>
      <c r="H321" s="214" t="s">
        <v>1259</v>
      </c>
      <c r="I321" s="216">
        <v>63</v>
      </c>
    </row>
    <row r="322" spans="1:9">
      <c r="A322" s="212">
        <v>321</v>
      </c>
      <c r="B322" s="213" t="s">
        <v>1109</v>
      </c>
      <c r="C322" s="213" t="s">
        <v>1098</v>
      </c>
      <c r="D322" s="213" t="s">
        <v>1107</v>
      </c>
      <c r="E322" s="214">
        <v>7</v>
      </c>
      <c r="F322" s="215">
        <v>2.37</v>
      </c>
      <c r="G322" s="214" t="s">
        <v>1262</v>
      </c>
      <c r="H322" s="214" t="s">
        <v>1259</v>
      </c>
      <c r="I322" s="216">
        <v>47</v>
      </c>
    </row>
    <row r="323" spans="1:9">
      <c r="A323" s="212">
        <v>322</v>
      </c>
      <c r="B323" s="213" t="s">
        <v>1127</v>
      </c>
      <c r="C323" s="213" t="s">
        <v>1098</v>
      </c>
      <c r="D323" s="213" t="s">
        <v>1105</v>
      </c>
      <c r="E323" s="214">
        <v>4</v>
      </c>
      <c r="F323" s="215">
        <v>2.59</v>
      </c>
      <c r="G323" s="214" t="s">
        <v>1262</v>
      </c>
      <c r="H323" s="214" t="s">
        <v>1258</v>
      </c>
      <c r="I323" s="216">
        <v>59</v>
      </c>
    </row>
    <row r="324" spans="1:9">
      <c r="A324" s="212">
        <v>323</v>
      </c>
      <c r="B324" s="213" t="s">
        <v>1129</v>
      </c>
      <c r="C324" s="213" t="s">
        <v>1098</v>
      </c>
      <c r="D324" s="213" t="s">
        <v>1099</v>
      </c>
      <c r="E324" s="214">
        <v>9</v>
      </c>
      <c r="F324" s="215">
        <v>8.08</v>
      </c>
      <c r="G324" s="214" t="s">
        <v>1261</v>
      </c>
      <c r="H324" s="214" t="s">
        <v>1259</v>
      </c>
      <c r="I324" s="216">
        <v>44</v>
      </c>
    </row>
    <row r="325" spans="1:9">
      <c r="A325" s="212">
        <v>324</v>
      </c>
      <c r="B325" s="213" t="s">
        <v>1123</v>
      </c>
      <c r="C325" s="213" t="s">
        <v>1101</v>
      </c>
      <c r="D325" s="213" t="s">
        <v>1105</v>
      </c>
      <c r="E325" s="214">
        <v>1</v>
      </c>
      <c r="F325" s="215">
        <v>9.68</v>
      </c>
      <c r="G325" s="214" t="s">
        <v>1262</v>
      </c>
      <c r="H325" s="214" t="s">
        <v>1258</v>
      </c>
      <c r="I325" s="216">
        <v>57</v>
      </c>
    </row>
    <row r="326" spans="1:9">
      <c r="A326" s="212">
        <v>325</v>
      </c>
      <c r="B326" s="213" t="s">
        <v>1143</v>
      </c>
      <c r="C326" s="213" t="s">
        <v>1098</v>
      </c>
      <c r="D326" s="213" t="s">
        <v>1105</v>
      </c>
      <c r="E326" s="214">
        <v>1</v>
      </c>
      <c r="F326" s="215">
        <v>2.23</v>
      </c>
      <c r="G326" s="214" t="s">
        <v>1262</v>
      </c>
      <c r="H326" s="214" t="s">
        <v>1259</v>
      </c>
      <c r="I326" s="216">
        <v>61</v>
      </c>
    </row>
    <row r="327" spans="1:9">
      <c r="A327" s="212">
        <v>326</v>
      </c>
      <c r="B327" s="213" t="s">
        <v>1139</v>
      </c>
      <c r="C327" s="213" t="s">
        <v>1101</v>
      </c>
      <c r="D327" s="213" t="s">
        <v>1102</v>
      </c>
      <c r="E327" s="214">
        <v>9</v>
      </c>
      <c r="F327" s="215">
        <v>3.5</v>
      </c>
      <c r="G327" s="214" t="s">
        <v>1262</v>
      </c>
      <c r="H327" s="214" t="s">
        <v>1259</v>
      </c>
      <c r="I327" s="216">
        <v>53</v>
      </c>
    </row>
    <row r="328" spans="1:9">
      <c r="A328" s="212">
        <v>327</v>
      </c>
      <c r="B328" s="213" t="s">
        <v>1097</v>
      </c>
      <c r="C328" s="213" t="s">
        <v>1098</v>
      </c>
      <c r="D328" s="213" t="s">
        <v>1102</v>
      </c>
      <c r="E328" s="214">
        <v>10</v>
      </c>
      <c r="F328" s="215">
        <v>8.5500000000000007</v>
      </c>
      <c r="G328" s="214" t="s">
        <v>1262</v>
      </c>
      <c r="H328" s="214" t="s">
        <v>1259</v>
      </c>
      <c r="I328" s="216">
        <v>58</v>
      </c>
    </row>
    <row r="329" spans="1:9">
      <c r="A329" s="212">
        <v>328</v>
      </c>
      <c r="B329" s="213" t="s">
        <v>1145</v>
      </c>
      <c r="C329" s="213" t="s">
        <v>1101</v>
      </c>
      <c r="D329" s="213" t="s">
        <v>1105</v>
      </c>
      <c r="E329" s="214">
        <v>4</v>
      </c>
      <c r="F329" s="215">
        <v>7.22</v>
      </c>
      <c r="G329" s="214" t="s">
        <v>1261</v>
      </c>
      <c r="H329" s="214" t="s">
        <v>1259</v>
      </c>
      <c r="I329" s="216">
        <v>44</v>
      </c>
    </row>
    <row r="330" spans="1:9">
      <c r="A330" s="212">
        <v>329</v>
      </c>
      <c r="B330" s="213" t="s">
        <v>1122</v>
      </c>
      <c r="C330" s="213" t="s">
        <v>1101</v>
      </c>
      <c r="D330" s="213" t="s">
        <v>1099</v>
      </c>
      <c r="E330" s="214">
        <v>8</v>
      </c>
      <c r="F330" s="215">
        <v>7.58</v>
      </c>
      <c r="G330" s="214" t="s">
        <v>1261</v>
      </c>
      <c r="H330" s="214" t="s">
        <v>1258</v>
      </c>
      <c r="I330" s="216">
        <v>33</v>
      </c>
    </row>
    <row r="331" spans="1:9">
      <c r="A331" s="212">
        <v>330</v>
      </c>
      <c r="B331" s="213" t="s">
        <v>1134</v>
      </c>
      <c r="C331" s="213" t="s">
        <v>1098</v>
      </c>
      <c r="D331" s="213" t="s">
        <v>1105</v>
      </c>
      <c r="E331" s="214">
        <v>7</v>
      </c>
      <c r="F331" s="215">
        <v>1.57</v>
      </c>
      <c r="G331" s="214" t="s">
        <v>1262</v>
      </c>
      <c r="H331" s="214" t="s">
        <v>1259</v>
      </c>
      <c r="I331" s="216">
        <v>31</v>
      </c>
    </row>
    <row r="332" spans="1:9">
      <c r="A332" s="212">
        <v>331</v>
      </c>
      <c r="B332" s="213" t="s">
        <v>1136</v>
      </c>
      <c r="C332" s="213" t="s">
        <v>1098</v>
      </c>
      <c r="D332" s="213" t="s">
        <v>1107</v>
      </c>
      <c r="E332" s="214">
        <v>7</v>
      </c>
      <c r="F332" s="215">
        <v>9.1</v>
      </c>
      <c r="G332" s="214" t="s">
        <v>1262</v>
      </c>
      <c r="H332" s="214" t="s">
        <v>1259</v>
      </c>
      <c r="I332" s="216">
        <v>62</v>
      </c>
    </row>
    <row r="333" spans="1:9">
      <c r="A333" s="212">
        <v>332</v>
      </c>
      <c r="B333" s="213" t="s">
        <v>1135</v>
      </c>
      <c r="C333" s="213" t="s">
        <v>1098</v>
      </c>
      <c r="D333" s="213" t="s">
        <v>1102</v>
      </c>
      <c r="E333" s="214">
        <v>9</v>
      </c>
      <c r="F333" s="215">
        <v>4.91</v>
      </c>
      <c r="G333" s="214" t="s">
        <v>1262</v>
      </c>
      <c r="H333" s="214" t="s">
        <v>1258</v>
      </c>
      <c r="I333" s="216">
        <v>70</v>
      </c>
    </row>
    <row r="334" spans="1:9">
      <c r="A334" s="212">
        <v>333</v>
      </c>
      <c r="B334" s="213" t="s">
        <v>1144</v>
      </c>
      <c r="C334" s="213" t="s">
        <v>1101</v>
      </c>
      <c r="D334" s="213" t="s">
        <v>1099</v>
      </c>
      <c r="E334" s="214">
        <v>5</v>
      </c>
      <c r="F334" s="215">
        <v>6.85</v>
      </c>
      <c r="G334" s="214" t="s">
        <v>1262</v>
      </c>
      <c r="H334" s="214" t="s">
        <v>1259</v>
      </c>
      <c r="I334" s="216">
        <v>64</v>
      </c>
    </row>
    <row r="335" spans="1:9">
      <c r="A335" s="212">
        <v>334</v>
      </c>
      <c r="B335" s="213" t="s">
        <v>1146</v>
      </c>
      <c r="C335" s="213" t="s">
        <v>1098</v>
      </c>
      <c r="D335" s="213" t="s">
        <v>1099</v>
      </c>
      <c r="E335" s="214">
        <v>3</v>
      </c>
      <c r="F335" s="215">
        <v>2.79</v>
      </c>
      <c r="G335" s="214" t="s">
        <v>1261</v>
      </c>
      <c r="H335" s="214" t="s">
        <v>1259</v>
      </c>
      <c r="I335" s="216">
        <v>38</v>
      </c>
    </row>
    <row r="336" spans="1:9">
      <c r="A336" s="212">
        <v>335</v>
      </c>
      <c r="B336" s="213" t="s">
        <v>1137</v>
      </c>
      <c r="C336" s="213" t="s">
        <v>1104</v>
      </c>
      <c r="D336" s="213" t="s">
        <v>1105</v>
      </c>
      <c r="E336" s="214">
        <v>6</v>
      </c>
      <c r="F336" s="215">
        <v>6.22</v>
      </c>
      <c r="G336" s="214" t="s">
        <v>1262</v>
      </c>
      <c r="H336" s="214" t="s">
        <v>1258</v>
      </c>
      <c r="I336" s="216">
        <v>29</v>
      </c>
    </row>
    <row r="337" spans="1:9">
      <c r="A337" s="212">
        <v>336</v>
      </c>
      <c r="B337" s="213" t="s">
        <v>1135</v>
      </c>
      <c r="C337" s="213" t="s">
        <v>1098</v>
      </c>
      <c r="D337" s="213" t="s">
        <v>1099</v>
      </c>
      <c r="E337" s="214">
        <v>2</v>
      </c>
      <c r="F337" s="215">
        <v>1.36</v>
      </c>
      <c r="G337" s="214" t="s">
        <v>1262</v>
      </c>
      <c r="H337" s="214" t="s">
        <v>1258</v>
      </c>
      <c r="I337" s="216">
        <v>50</v>
      </c>
    </row>
    <row r="338" spans="1:9">
      <c r="A338" s="212">
        <v>337</v>
      </c>
      <c r="B338" s="213" t="s">
        <v>1122</v>
      </c>
      <c r="C338" s="213" t="s">
        <v>1101</v>
      </c>
      <c r="D338" s="213" t="s">
        <v>1105</v>
      </c>
      <c r="E338" s="214">
        <v>8</v>
      </c>
      <c r="F338" s="215">
        <v>2.84</v>
      </c>
      <c r="G338" s="214" t="s">
        <v>1261</v>
      </c>
      <c r="H338" s="214" t="s">
        <v>1259</v>
      </c>
      <c r="I338" s="216">
        <v>64</v>
      </c>
    </row>
    <row r="339" spans="1:9">
      <c r="A339" s="212">
        <v>338</v>
      </c>
      <c r="B339" s="213" t="s">
        <v>1112</v>
      </c>
      <c r="C339" s="213" t="s">
        <v>1098</v>
      </c>
      <c r="D339" s="213" t="s">
        <v>1102</v>
      </c>
      <c r="E339" s="214">
        <v>2</v>
      </c>
      <c r="F339" s="215">
        <v>1.1599999999999999</v>
      </c>
      <c r="G339" s="214" t="s">
        <v>1262</v>
      </c>
      <c r="H339" s="214" t="s">
        <v>1259</v>
      </c>
      <c r="I339" s="216">
        <v>38</v>
      </c>
    </row>
    <row r="340" spans="1:9">
      <c r="A340" s="212">
        <v>339</v>
      </c>
      <c r="B340" s="213" t="s">
        <v>1128</v>
      </c>
      <c r="C340" s="213" t="s">
        <v>1101</v>
      </c>
      <c r="D340" s="213" t="s">
        <v>1107</v>
      </c>
      <c r="E340" s="214">
        <v>9</v>
      </c>
      <c r="F340" s="215">
        <v>8.9</v>
      </c>
      <c r="G340" s="214" t="s">
        <v>1262</v>
      </c>
      <c r="H340" s="214" t="s">
        <v>1259</v>
      </c>
      <c r="I340" s="216">
        <v>58</v>
      </c>
    </row>
    <row r="341" spans="1:9">
      <c r="A341" s="212">
        <v>340</v>
      </c>
      <c r="B341" s="213" t="s">
        <v>1100</v>
      </c>
      <c r="C341" s="213" t="s">
        <v>1101</v>
      </c>
      <c r="D341" s="213" t="s">
        <v>1105</v>
      </c>
      <c r="E341" s="214">
        <v>7</v>
      </c>
      <c r="F341" s="215">
        <v>4.6100000000000003</v>
      </c>
      <c r="G341" s="214" t="s">
        <v>1261</v>
      </c>
      <c r="H341" s="214" t="s">
        <v>1258</v>
      </c>
      <c r="I341" s="216">
        <v>57</v>
      </c>
    </row>
    <row r="342" spans="1:9">
      <c r="A342" s="212">
        <v>341</v>
      </c>
      <c r="B342" s="213" t="s">
        <v>1140</v>
      </c>
      <c r="C342" s="213" t="s">
        <v>1098</v>
      </c>
      <c r="D342" s="213" t="s">
        <v>1105</v>
      </c>
      <c r="E342" s="214">
        <v>4</v>
      </c>
      <c r="F342" s="215">
        <v>2.29</v>
      </c>
      <c r="G342" s="214" t="s">
        <v>1262</v>
      </c>
      <c r="H342" s="214" t="s">
        <v>1259</v>
      </c>
      <c r="I342" s="216">
        <v>69</v>
      </c>
    </row>
    <row r="343" spans="1:9">
      <c r="A343" s="212">
        <v>342</v>
      </c>
      <c r="B343" s="213" t="s">
        <v>1134</v>
      </c>
      <c r="C343" s="213" t="s">
        <v>1098</v>
      </c>
      <c r="D343" s="213" t="s">
        <v>1099</v>
      </c>
      <c r="E343" s="214">
        <v>8</v>
      </c>
      <c r="F343" s="215">
        <v>4.2300000000000004</v>
      </c>
      <c r="G343" s="214" t="s">
        <v>1262</v>
      </c>
      <c r="H343" s="214" t="s">
        <v>1259</v>
      </c>
      <c r="I343" s="216">
        <v>61</v>
      </c>
    </row>
    <row r="344" spans="1:9">
      <c r="A344" s="212">
        <v>343</v>
      </c>
      <c r="B344" s="213" t="s">
        <v>1112</v>
      </c>
      <c r="C344" s="213" t="s">
        <v>1098</v>
      </c>
      <c r="D344" s="213" t="s">
        <v>1105</v>
      </c>
      <c r="E344" s="214">
        <v>1</v>
      </c>
      <c r="F344" s="215">
        <v>7.15</v>
      </c>
      <c r="G344" s="214" t="s">
        <v>1261</v>
      </c>
      <c r="H344" s="214" t="s">
        <v>1259</v>
      </c>
      <c r="I344" s="216">
        <v>63</v>
      </c>
    </row>
    <row r="345" spans="1:9">
      <c r="A345" s="212">
        <v>344</v>
      </c>
      <c r="B345" s="213" t="s">
        <v>1109</v>
      </c>
      <c r="C345" s="213" t="s">
        <v>1098</v>
      </c>
      <c r="D345" s="213" t="s">
        <v>1105</v>
      </c>
      <c r="E345" s="214">
        <v>7</v>
      </c>
      <c r="F345" s="215">
        <v>9.34</v>
      </c>
      <c r="G345" s="214" t="s">
        <v>1261</v>
      </c>
      <c r="H345" s="214" t="s">
        <v>1259</v>
      </c>
      <c r="I345" s="216">
        <v>59</v>
      </c>
    </row>
    <row r="346" spans="1:9">
      <c r="A346" s="212">
        <v>345</v>
      </c>
      <c r="B346" s="213" t="s">
        <v>1116</v>
      </c>
      <c r="C346" s="213" t="s">
        <v>1098</v>
      </c>
      <c r="D346" s="213" t="s">
        <v>1099</v>
      </c>
      <c r="E346" s="214">
        <v>6</v>
      </c>
      <c r="F346" s="215">
        <v>8.11</v>
      </c>
      <c r="G346" s="214" t="s">
        <v>1262</v>
      </c>
      <c r="H346" s="214" t="s">
        <v>1258</v>
      </c>
      <c r="I346" s="216">
        <v>37</v>
      </c>
    </row>
    <row r="347" spans="1:9">
      <c r="A347" s="212">
        <v>346</v>
      </c>
      <c r="B347" s="213" t="s">
        <v>1128</v>
      </c>
      <c r="C347" s="213" t="s">
        <v>1101</v>
      </c>
      <c r="D347" s="213" t="s">
        <v>1105</v>
      </c>
      <c r="E347" s="214">
        <v>9</v>
      </c>
      <c r="F347" s="215">
        <v>4.17</v>
      </c>
      <c r="G347" s="214" t="s">
        <v>1262</v>
      </c>
      <c r="H347" s="214" t="s">
        <v>1258</v>
      </c>
      <c r="I347" s="216">
        <v>49</v>
      </c>
    </row>
    <row r="348" spans="1:9">
      <c r="A348" s="212">
        <v>347</v>
      </c>
      <c r="B348" s="213" t="s">
        <v>1136</v>
      </c>
      <c r="C348" s="213" t="s">
        <v>1098</v>
      </c>
      <c r="D348" s="213" t="s">
        <v>1105</v>
      </c>
      <c r="E348" s="214">
        <v>2</v>
      </c>
      <c r="F348" s="215">
        <v>2.69</v>
      </c>
      <c r="G348" s="214" t="s">
        <v>1261</v>
      </c>
      <c r="H348" s="214" t="s">
        <v>1259</v>
      </c>
      <c r="I348" s="216">
        <v>42</v>
      </c>
    </row>
    <row r="349" spans="1:9">
      <c r="A349" s="212">
        <v>348</v>
      </c>
      <c r="B349" s="213" t="s">
        <v>1138</v>
      </c>
      <c r="C349" s="213" t="s">
        <v>1098</v>
      </c>
      <c r="D349" s="213" t="s">
        <v>1107</v>
      </c>
      <c r="E349" s="214">
        <v>7</v>
      </c>
      <c r="F349" s="215">
        <v>7.02</v>
      </c>
      <c r="G349" s="214" t="s">
        <v>1262</v>
      </c>
      <c r="H349" s="214" t="s">
        <v>1259</v>
      </c>
      <c r="I349" s="216">
        <v>49</v>
      </c>
    </row>
    <row r="350" spans="1:9">
      <c r="A350" s="212">
        <v>349</v>
      </c>
      <c r="B350" s="213" t="s">
        <v>1134</v>
      </c>
      <c r="C350" s="213" t="s">
        <v>1098</v>
      </c>
      <c r="D350" s="213" t="s">
        <v>1105</v>
      </c>
      <c r="E350" s="214">
        <v>4</v>
      </c>
      <c r="F350" s="215">
        <v>4.93</v>
      </c>
      <c r="G350" s="214" t="s">
        <v>1262</v>
      </c>
      <c r="H350" s="214" t="s">
        <v>1259</v>
      </c>
      <c r="I350" s="216">
        <v>52</v>
      </c>
    </row>
    <row r="351" spans="1:9">
      <c r="A351" s="212">
        <v>350</v>
      </c>
      <c r="B351" s="213" t="s">
        <v>1129</v>
      </c>
      <c r="C351" s="213" t="s">
        <v>1098</v>
      </c>
      <c r="D351" s="213" t="s">
        <v>1099</v>
      </c>
      <c r="E351" s="214">
        <v>5</v>
      </c>
      <c r="F351" s="215">
        <v>4.09</v>
      </c>
      <c r="G351" s="214" t="s">
        <v>1261</v>
      </c>
      <c r="H351" s="214" t="s">
        <v>1258</v>
      </c>
      <c r="I351" s="216">
        <v>46</v>
      </c>
    </row>
    <row r="352" spans="1:9">
      <c r="A352" s="212">
        <v>351</v>
      </c>
      <c r="B352" s="213" t="s">
        <v>1118</v>
      </c>
      <c r="C352" s="213" t="s">
        <v>1098</v>
      </c>
      <c r="D352" s="213" t="s">
        <v>1099</v>
      </c>
      <c r="E352" s="214">
        <v>9</v>
      </c>
      <c r="F352" s="215">
        <v>9.6300000000000008</v>
      </c>
      <c r="G352" s="214" t="s">
        <v>1261</v>
      </c>
      <c r="H352" s="214" t="s">
        <v>1259</v>
      </c>
      <c r="I352" s="216">
        <v>25</v>
      </c>
    </row>
    <row r="353" spans="1:9">
      <c r="A353" s="212">
        <v>352</v>
      </c>
      <c r="B353" s="213" t="s">
        <v>1114</v>
      </c>
      <c r="C353" s="213" t="s">
        <v>1115</v>
      </c>
      <c r="D353" s="213" t="s">
        <v>1102</v>
      </c>
      <c r="E353" s="214">
        <v>2</v>
      </c>
      <c r="F353" s="215">
        <v>8.6999999999999993</v>
      </c>
      <c r="G353" s="214" t="s">
        <v>1262</v>
      </c>
      <c r="H353" s="214" t="s">
        <v>1259</v>
      </c>
      <c r="I353" s="216">
        <v>23</v>
      </c>
    </row>
    <row r="354" spans="1:9">
      <c r="A354" s="212">
        <v>353</v>
      </c>
      <c r="B354" s="213" t="s">
        <v>1106</v>
      </c>
      <c r="C354" s="213" t="s">
        <v>1101</v>
      </c>
      <c r="D354" s="213" t="s">
        <v>1113</v>
      </c>
      <c r="E354" s="214">
        <v>8</v>
      </c>
      <c r="F354" s="215">
        <v>8.7899999999999991</v>
      </c>
      <c r="G354" s="214" t="s">
        <v>1262</v>
      </c>
      <c r="H354" s="214" t="s">
        <v>1259</v>
      </c>
      <c r="I354" s="216">
        <v>31</v>
      </c>
    </row>
    <row r="355" spans="1:9">
      <c r="A355" s="212">
        <v>354</v>
      </c>
      <c r="B355" s="213" t="s">
        <v>1120</v>
      </c>
      <c r="C355" s="213" t="s">
        <v>1101</v>
      </c>
      <c r="D355" s="213" t="s">
        <v>1099</v>
      </c>
      <c r="E355" s="214">
        <v>3</v>
      </c>
      <c r="F355" s="215">
        <v>7.35</v>
      </c>
      <c r="G355" s="214" t="s">
        <v>1262</v>
      </c>
      <c r="H355" s="214" t="s">
        <v>1259</v>
      </c>
      <c r="I355" s="216">
        <v>77</v>
      </c>
    </row>
    <row r="356" spans="1:9">
      <c r="A356" s="212">
        <v>355</v>
      </c>
      <c r="B356" s="213" t="s">
        <v>1126</v>
      </c>
      <c r="C356" s="213" t="s">
        <v>1115</v>
      </c>
      <c r="D356" s="213" t="s">
        <v>1099</v>
      </c>
      <c r="E356" s="214">
        <v>6</v>
      </c>
      <c r="F356" s="215">
        <v>6.48</v>
      </c>
      <c r="G356" s="214" t="s">
        <v>1261</v>
      </c>
      <c r="H356" s="214" t="s">
        <v>1259</v>
      </c>
      <c r="I356" s="216">
        <v>31</v>
      </c>
    </row>
    <row r="357" spans="1:9">
      <c r="A357" s="212">
        <v>356</v>
      </c>
      <c r="B357" s="213" t="s">
        <v>1108</v>
      </c>
      <c r="C357" s="213" t="s">
        <v>1098</v>
      </c>
      <c r="D357" s="213" t="s">
        <v>1102</v>
      </c>
      <c r="E357" s="214">
        <v>9</v>
      </c>
      <c r="F357" s="215">
        <v>7.95</v>
      </c>
      <c r="G357" s="214" t="s">
        <v>1261</v>
      </c>
      <c r="H357" s="214" t="s">
        <v>1259</v>
      </c>
      <c r="I357" s="216">
        <v>74</v>
      </c>
    </row>
    <row r="358" spans="1:9">
      <c r="A358" s="212">
        <v>357</v>
      </c>
      <c r="B358" s="213" t="s">
        <v>1116</v>
      </c>
      <c r="C358" s="213" t="s">
        <v>1098</v>
      </c>
      <c r="D358" s="213" t="s">
        <v>1102</v>
      </c>
      <c r="E358" s="214">
        <v>5</v>
      </c>
      <c r="F358" s="215">
        <v>6.82</v>
      </c>
      <c r="G358" s="214" t="s">
        <v>1262</v>
      </c>
      <c r="H358" s="214" t="s">
        <v>1259</v>
      </c>
      <c r="I358" s="216">
        <v>77</v>
      </c>
    </row>
    <row r="359" spans="1:9">
      <c r="A359" s="212">
        <v>358</v>
      </c>
      <c r="B359" s="213" t="s">
        <v>1146</v>
      </c>
      <c r="C359" s="213" t="s">
        <v>1098</v>
      </c>
      <c r="D359" s="213" t="s">
        <v>1113</v>
      </c>
      <c r="E359" s="214">
        <v>4</v>
      </c>
      <c r="F359" s="215">
        <v>7.08</v>
      </c>
      <c r="G359" s="214" t="s">
        <v>1262</v>
      </c>
      <c r="H359" s="214" t="s">
        <v>1259</v>
      </c>
      <c r="I359" s="216">
        <v>50</v>
      </c>
    </row>
    <row r="360" spans="1:9">
      <c r="A360" s="212">
        <v>359</v>
      </c>
      <c r="B360" s="213" t="s">
        <v>1103</v>
      </c>
      <c r="C360" s="213" t="s">
        <v>1104</v>
      </c>
      <c r="D360" s="213" t="s">
        <v>1099</v>
      </c>
      <c r="E360" s="214">
        <v>10</v>
      </c>
      <c r="F360" s="215">
        <v>1.88</v>
      </c>
      <c r="G360" s="214" t="s">
        <v>1262</v>
      </c>
      <c r="H360" s="214" t="s">
        <v>1259</v>
      </c>
      <c r="I360" s="216">
        <v>64</v>
      </c>
    </row>
    <row r="361" spans="1:9">
      <c r="A361" s="212">
        <v>360</v>
      </c>
      <c r="B361" s="213" t="s">
        <v>1141</v>
      </c>
      <c r="C361" s="213" t="s">
        <v>1101</v>
      </c>
      <c r="D361" s="213" t="s">
        <v>1099</v>
      </c>
      <c r="E361" s="214">
        <v>7</v>
      </c>
      <c r="F361" s="215">
        <v>4.57</v>
      </c>
      <c r="G361" s="214" t="s">
        <v>1262</v>
      </c>
      <c r="H361" s="214" t="s">
        <v>1259</v>
      </c>
      <c r="I361" s="216">
        <v>25</v>
      </c>
    </row>
    <row r="362" spans="1:9">
      <c r="A362" s="212">
        <v>361</v>
      </c>
      <c r="B362" s="213" t="s">
        <v>1141</v>
      </c>
      <c r="C362" s="213" t="s">
        <v>1101</v>
      </c>
      <c r="D362" s="213" t="s">
        <v>1107</v>
      </c>
      <c r="E362" s="214">
        <v>1</v>
      </c>
      <c r="F362" s="215">
        <v>3.84</v>
      </c>
      <c r="G362" s="214" t="s">
        <v>1262</v>
      </c>
      <c r="H362" s="214" t="s">
        <v>1259</v>
      </c>
      <c r="I362" s="216">
        <v>45</v>
      </c>
    </row>
    <row r="363" spans="1:9">
      <c r="A363" s="212">
        <v>362</v>
      </c>
      <c r="B363" s="213" t="s">
        <v>1117</v>
      </c>
      <c r="C363" s="213" t="s">
        <v>1098</v>
      </c>
      <c r="D363" s="213" t="s">
        <v>1105</v>
      </c>
      <c r="E363" s="214">
        <v>2</v>
      </c>
      <c r="F363" s="215">
        <v>7.86</v>
      </c>
      <c r="G363" s="214" t="s">
        <v>1262</v>
      </c>
      <c r="H363" s="214" t="s">
        <v>1259</v>
      </c>
      <c r="I363" s="216">
        <v>33</v>
      </c>
    </row>
    <row r="364" spans="1:9">
      <c r="A364" s="212">
        <v>363</v>
      </c>
      <c r="B364" s="213" t="s">
        <v>1132</v>
      </c>
      <c r="C364" s="213" t="s">
        <v>1101</v>
      </c>
      <c r="D364" s="213" t="s">
        <v>1105</v>
      </c>
      <c r="E364" s="214">
        <v>8</v>
      </c>
      <c r="F364" s="215">
        <v>8.24</v>
      </c>
      <c r="G364" s="214" t="s">
        <v>1262</v>
      </c>
      <c r="H364" s="214" t="s">
        <v>1259</v>
      </c>
      <c r="I364" s="216">
        <v>33</v>
      </c>
    </row>
    <row r="365" spans="1:9">
      <c r="A365" s="212">
        <v>364</v>
      </c>
      <c r="B365" s="213" t="s">
        <v>1122</v>
      </c>
      <c r="C365" s="213" t="s">
        <v>1101</v>
      </c>
      <c r="D365" s="213" t="s">
        <v>1105</v>
      </c>
      <c r="E365" s="214">
        <v>5</v>
      </c>
      <c r="F365" s="215">
        <v>6.16</v>
      </c>
      <c r="G365" s="214" t="s">
        <v>1261</v>
      </c>
      <c r="H365" s="214" t="s">
        <v>1259</v>
      </c>
      <c r="I365" s="216">
        <v>46</v>
      </c>
    </row>
    <row r="366" spans="1:9">
      <c r="A366" s="212">
        <v>365</v>
      </c>
      <c r="B366" s="213" t="s">
        <v>1144</v>
      </c>
      <c r="C366" s="213" t="s">
        <v>1101</v>
      </c>
      <c r="D366" s="213" t="s">
        <v>1105</v>
      </c>
      <c r="E366" s="214">
        <v>4</v>
      </c>
      <c r="F366" s="215">
        <v>6.02</v>
      </c>
      <c r="G366" s="214" t="s">
        <v>1262</v>
      </c>
      <c r="H366" s="214" t="s">
        <v>1259</v>
      </c>
      <c r="I366" s="216">
        <v>37</v>
      </c>
    </row>
    <row r="367" spans="1:9">
      <c r="A367" s="212">
        <v>366</v>
      </c>
      <c r="B367" s="213" t="s">
        <v>1128</v>
      </c>
      <c r="C367" s="213" t="s">
        <v>1101</v>
      </c>
      <c r="D367" s="213" t="s">
        <v>1107</v>
      </c>
      <c r="E367" s="214">
        <v>9</v>
      </c>
      <c r="F367" s="215">
        <v>5.48</v>
      </c>
      <c r="G367" s="214" t="s">
        <v>1261</v>
      </c>
      <c r="H367" s="214" t="s">
        <v>1258</v>
      </c>
      <c r="I367" s="216">
        <v>51</v>
      </c>
    </row>
    <row r="368" spans="1:9">
      <c r="A368" s="212">
        <v>367</v>
      </c>
      <c r="B368" s="213" t="s">
        <v>1143</v>
      </c>
      <c r="C368" s="213" t="s">
        <v>1098</v>
      </c>
      <c r="D368" s="213" t="s">
        <v>1099</v>
      </c>
      <c r="E368" s="214">
        <v>10</v>
      </c>
      <c r="F368" s="215">
        <v>4.75</v>
      </c>
      <c r="G368" s="214" t="s">
        <v>1262</v>
      </c>
      <c r="H368" s="214" t="s">
        <v>1258</v>
      </c>
      <c r="I368" s="216">
        <v>53</v>
      </c>
    </row>
    <row r="369" spans="1:9">
      <c r="A369" s="212">
        <v>368</v>
      </c>
      <c r="B369" s="213" t="s">
        <v>1130</v>
      </c>
      <c r="C369" s="213" t="s">
        <v>1101</v>
      </c>
      <c r="D369" s="213" t="s">
        <v>1113</v>
      </c>
      <c r="E369" s="214">
        <v>8</v>
      </c>
      <c r="F369" s="215">
        <v>3.92</v>
      </c>
      <c r="G369" s="214" t="s">
        <v>1262</v>
      </c>
      <c r="H369" s="214" t="s">
        <v>1258</v>
      </c>
      <c r="I369" s="216">
        <v>64</v>
      </c>
    </row>
    <row r="370" spans="1:9">
      <c r="A370" s="212">
        <v>369</v>
      </c>
      <c r="B370" s="213" t="s">
        <v>1109</v>
      </c>
      <c r="C370" s="213" t="s">
        <v>1098</v>
      </c>
      <c r="D370" s="213" t="s">
        <v>1099</v>
      </c>
      <c r="E370" s="214">
        <v>8</v>
      </c>
      <c r="F370" s="215">
        <v>4.17</v>
      </c>
      <c r="G370" s="214" t="s">
        <v>1262</v>
      </c>
      <c r="H370" s="214" t="s">
        <v>1259</v>
      </c>
      <c r="I370" s="216">
        <v>38</v>
      </c>
    </row>
    <row r="371" spans="1:9">
      <c r="A371" s="212">
        <v>370</v>
      </c>
      <c r="B371" s="213" t="s">
        <v>1120</v>
      </c>
      <c r="C371" s="213" t="s">
        <v>1101</v>
      </c>
      <c r="D371" s="213" t="s">
        <v>1105</v>
      </c>
      <c r="E371" s="214">
        <v>8</v>
      </c>
      <c r="F371" s="215">
        <v>1.06</v>
      </c>
      <c r="G371" s="214" t="s">
        <v>1261</v>
      </c>
      <c r="H371" s="214" t="s">
        <v>1259</v>
      </c>
      <c r="I371" s="216">
        <v>28</v>
      </c>
    </row>
    <row r="372" spans="1:9">
      <c r="A372" s="212">
        <v>371</v>
      </c>
      <c r="B372" s="213" t="s">
        <v>1109</v>
      </c>
      <c r="C372" s="213" t="s">
        <v>1098</v>
      </c>
      <c r="D372" s="213" t="s">
        <v>1102</v>
      </c>
      <c r="E372" s="214">
        <v>2</v>
      </c>
      <c r="F372" s="215">
        <v>9.9</v>
      </c>
      <c r="G372" s="214" t="s">
        <v>1262</v>
      </c>
      <c r="H372" s="214" t="s">
        <v>1259</v>
      </c>
      <c r="I372" s="216">
        <v>77</v>
      </c>
    </row>
    <row r="373" spans="1:9">
      <c r="A373" s="212">
        <v>372</v>
      </c>
      <c r="B373" s="213" t="s">
        <v>1137</v>
      </c>
      <c r="C373" s="213" t="s">
        <v>1104</v>
      </c>
      <c r="D373" s="213" t="s">
        <v>1099</v>
      </c>
      <c r="E373" s="214">
        <v>8</v>
      </c>
      <c r="F373" s="215">
        <v>4.21</v>
      </c>
      <c r="G373" s="214" t="s">
        <v>1261</v>
      </c>
      <c r="H373" s="214" t="s">
        <v>1259</v>
      </c>
      <c r="I373" s="216">
        <v>35</v>
      </c>
    </row>
    <row r="374" spans="1:9">
      <c r="A374" s="212">
        <v>373</v>
      </c>
      <c r="B374" s="213" t="s">
        <v>1121</v>
      </c>
      <c r="C374" s="213" t="s">
        <v>1098</v>
      </c>
      <c r="D374" s="213" t="s">
        <v>1107</v>
      </c>
      <c r="E374" s="214">
        <v>9</v>
      </c>
      <c r="F374" s="215">
        <v>5.7</v>
      </c>
      <c r="G374" s="214" t="s">
        <v>1261</v>
      </c>
      <c r="H374" s="214" t="s">
        <v>1259</v>
      </c>
      <c r="I374" s="216">
        <v>47</v>
      </c>
    </row>
    <row r="375" spans="1:9">
      <c r="A375" s="212">
        <v>374</v>
      </c>
      <c r="B375" s="213" t="s">
        <v>1112</v>
      </c>
      <c r="C375" s="213" t="s">
        <v>1098</v>
      </c>
      <c r="D375" s="213" t="s">
        <v>1099</v>
      </c>
      <c r="E375" s="214">
        <v>6</v>
      </c>
      <c r="F375" s="215">
        <v>8.6199999999999992</v>
      </c>
      <c r="G375" s="214" t="s">
        <v>1262</v>
      </c>
      <c r="H375" s="214" t="s">
        <v>1259</v>
      </c>
      <c r="I375" s="216">
        <v>36</v>
      </c>
    </row>
    <row r="376" spans="1:9">
      <c r="A376" s="212">
        <v>375</v>
      </c>
      <c r="B376" s="213" t="s">
        <v>1133</v>
      </c>
      <c r="C376" s="213" t="s">
        <v>1098</v>
      </c>
      <c r="D376" s="213" t="s">
        <v>1099</v>
      </c>
      <c r="E376" s="214">
        <v>1</v>
      </c>
      <c r="F376" s="215">
        <v>7.31</v>
      </c>
      <c r="G376" s="214" t="s">
        <v>1261</v>
      </c>
      <c r="H376" s="214" t="s">
        <v>1259</v>
      </c>
      <c r="I376" s="216">
        <v>50</v>
      </c>
    </row>
    <row r="377" spans="1:9">
      <c r="A377" s="212">
        <v>376</v>
      </c>
      <c r="B377" s="213" t="s">
        <v>1118</v>
      </c>
      <c r="C377" s="213" t="s">
        <v>1098</v>
      </c>
      <c r="D377" s="213" t="s">
        <v>1105</v>
      </c>
      <c r="E377" s="214">
        <v>9</v>
      </c>
      <c r="F377" s="215">
        <v>8.9</v>
      </c>
      <c r="G377" s="214" t="s">
        <v>1262</v>
      </c>
      <c r="H377" s="214" t="s">
        <v>1259</v>
      </c>
      <c r="I377" s="216">
        <v>58</v>
      </c>
    </row>
    <row r="378" spans="1:9">
      <c r="A378" s="212">
        <v>377</v>
      </c>
      <c r="B378" s="213" t="s">
        <v>1114</v>
      </c>
      <c r="C378" s="213" t="s">
        <v>1115</v>
      </c>
      <c r="D378" s="213" t="s">
        <v>1113</v>
      </c>
      <c r="E378" s="214">
        <v>9</v>
      </c>
      <c r="F378" s="215">
        <v>2.5</v>
      </c>
      <c r="G378" s="214" t="s">
        <v>1262</v>
      </c>
      <c r="H378" s="214" t="s">
        <v>1259</v>
      </c>
      <c r="I378" s="216">
        <v>56</v>
      </c>
    </row>
    <row r="379" spans="1:9">
      <c r="A379" s="212">
        <v>378</v>
      </c>
      <c r="B379" s="213" t="s">
        <v>1144</v>
      </c>
      <c r="C379" s="213" t="s">
        <v>1101</v>
      </c>
      <c r="D379" s="213" t="s">
        <v>1102</v>
      </c>
      <c r="E379" s="214">
        <v>9</v>
      </c>
      <c r="F379" s="215">
        <v>8.2100000000000009</v>
      </c>
      <c r="G379" s="214" t="s">
        <v>1262</v>
      </c>
      <c r="H379" s="214" t="s">
        <v>1258</v>
      </c>
      <c r="I379" s="216">
        <v>44</v>
      </c>
    </row>
    <row r="380" spans="1:9">
      <c r="A380" s="212">
        <v>379</v>
      </c>
      <c r="B380" s="213" t="s">
        <v>1112</v>
      </c>
      <c r="C380" s="213" t="s">
        <v>1098</v>
      </c>
      <c r="D380" s="213" t="s">
        <v>1105</v>
      </c>
      <c r="E380" s="214">
        <v>9</v>
      </c>
      <c r="F380" s="215">
        <v>5.29</v>
      </c>
      <c r="G380" s="214" t="s">
        <v>1262</v>
      </c>
      <c r="H380" s="214" t="s">
        <v>1259</v>
      </c>
      <c r="I380" s="216">
        <v>48</v>
      </c>
    </row>
    <row r="381" spans="1:9">
      <c r="A381" s="212">
        <v>380</v>
      </c>
      <c r="B381" s="213" t="s">
        <v>1130</v>
      </c>
      <c r="C381" s="213" t="s">
        <v>1101</v>
      </c>
      <c r="D381" s="213" t="s">
        <v>1105</v>
      </c>
      <c r="E381" s="214">
        <v>2</v>
      </c>
      <c r="F381" s="215">
        <v>7.74</v>
      </c>
      <c r="G381" s="214" t="s">
        <v>1262</v>
      </c>
      <c r="H381" s="214" t="s">
        <v>1259</v>
      </c>
      <c r="I381" s="216">
        <v>63</v>
      </c>
    </row>
    <row r="382" spans="1:9">
      <c r="A382" s="212">
        <v>381</v>
      </c>
      <c r="B382" s="213" t="s">
        <v>1123</v>
      </c>
      <c r="C382" s="213" t="s">
        <v>1101</v>
      </c>
      <c r="D382" s="213" t="s">
        <v>1102</v>
      </c>
      <c r="E382" s="214">
        <v>9</v>
      </c>
      <c r="F382" s="215">
        <v>7.56</v>
      </c>
      <c r="G382" s="214" t="s">
        <v>1261</v>
      </c>
      <c r="H382" s="214" t="s">
        <v>1259</v>
      </c>
      <c r="I382" s="216">
        <v>62</v>
      </c>
    </row>
    <row r="383" spans="1:9">
      <c r="A383" s="212">
        <v>382</v>
      </c>
      <c r="B383" s="213" t="s">
        <v>1100</v>
      </c>
      <c r="C383" s="213" t="s">
        <v>1101</v>
      </c>
      <c r="D383" s="213" t="s">
        <v>1105</v>
      </c>
      <c r="E383" s="214">
        <v>9</v>
      </c>
      <c r="F383" s="215">
        <v>6.95</v>
      </c>
      <c r="G383" s="214" t="s">
        <v>1262</v>
      </c>
      <c r="H383" s="214" t="s">
        <v>1259</v>
      </c>
      <c r="I383" s="216">
        <v>63</v>
      </c>
    </row>
    <row r="384" spans="1:9">
      <c r="A384" s="212">
        <v>383</v>
      </c>
      <c r="B384" s="213" t="s">
        <v>1114</v>
      </c>
      <c r="C384" s="213" t="s">
        <v>1115</v>
      </c>
      <c r="D384" s="213" t="s">
        <v>1105</v>
      </c>
      <c r="E384" s="214">
        <v>6</v>
      </c>
      <c r="F384" s="215">
        <v>3.1</v>
      </c>
      <c r="G384" s="214" t="s">
        <v>1262</v>
      </c>
      <c r="H384" s="214" t="s">
        <v>1259</v>
      </c>
      <c r="I384" s="216">
        <v>51</v>
      </c>
    </row>
    <row r="385" spans="1:9">
      <c r="A385" s="212">
        <v>384</v>
      </c>
      <c r="B385" s="213" t="s">
        <v>1114</v>
      </c>
      <c r="C385" s="213" t="s">
        <v>1115</v>
      </c>
      <c r="D385" s="213" t="s">
        <v>1099</v>
      </c>
      <c r="E385" s="214">
        <v>1</v>
      </c>
      <c r="F385" s="215">
        <v>2.7</v>
      </c>
      <c r="G385" s="214" t="s">
        <v>1262</v>
      </c>
      <c r="H385" s="214" t="s">
        <v>1259</v>
      </c>
      <c r="I385" s="216">
        <v>48</v>
      </c>
    </row>
    <row r="386" spans="1:9">
      <c r="A386" s="212">
        <v>385</v>
      </c>
      <c r="B386" s="213" t="s">
        <v>1134</v>
      </c>
      <c r="C386" s="213" t="s">
        <v>1098</v>
      </c>
      <c r="D386" s="213" t="s">
        <v>1107</v>
      </c>
      <c r="E386" s="214">
        <v>4</v>
      </c>
      <c r="F386" s="215">
        <v>6.12</v>
      </c>
      <c r="G386" s="214" t="s">
        <v>1262</v>
      </c>
      <c r="H386" s="214" t="s">
        <v>1259</v>
      </c>
      <c r="I386" s="216">
        <v>63</v>
      </c>
    </row>
    <row r="387" spans="1:9">
      <c r="A387" s="212">
        <v>386</v>
      </c>
      <c r="B387" s="213" t="s">
        <v>1111</v>
      </c>
      <c r="C387" s="213" t="s">
        <v>1098</v>
      </c>
      <c r="D387" s="213" t="s">
        <v>1099</v>
      </c>
      <c r="E387" s="214">
        <v>9</v>
      </c>
      <c r="F387" s="215">
        <v>1.79</v>
      </c>
      <c r="G387" s="214" t="s">
        <v>1261</v>
      </c>
      <c r="H387" s="214" t="s">
        <v>1259</v>
      </c>
      <c r="I387" s="216">
        <v>23</v>
      </c>
    </row>
    <row r="388" spans="1:9">
      <c r="A388" s="212">
        <v>387</v>
      </c>
      <c r="B388" s="213" t="s">
        <v>1140</v>
      </c>
      <c r="C388" s="213" t="s">
        <v>1098</v>
      </c>
      <c r="D388" s="213" t="s">
        <v>1099</v>
      </c>
      <c r="E388" s="214">
        <v>5</v>
      </c>
      <c r="F388" s="215">
        <v>9.26</v>
      </c>
      <c r="G388" s="214" t="s">
        <v>1261</v>
      </c>
      <c r="H388" s="214" t="s">
        <v>1258</v>
      </c>
      <c r="I388" s="216">
        <v>69</v>
      </c>
    </row>
    <row r="389" spans="1:9">
      <c r="A389" s="212">
        <v>388</v>
      </c>
      <c r="B389" s="213" t="s">
        <v>1108</v>
      </c>
      <c r="C389" s="213" t="s">
        <v>1098</v>
      </c>
      <c r="D389" s="213" t="s">
        <v>1102</v>
      </c>
      <c r="E389" s="214">
        <v>10</v>
      </c>
      <c r="F389" s="215">
        <v>9.41</v>
      </c>
      <c r="G389" s="214" t="s">
        <v>1262</v>
      </c>
      <c r="H389" s="214" t="s">
        <v>1258</v>
      </c>
      <c r="I389" s="216">
        <v>47</v>
      </c>
    </row>
    <row r="390" spans="1:9">
      <c r="A390" s="212">
        <v>389</v>
      </c>
      <c r="B390" s="213" t="s">
        <v>1129</v>
      </c>
      <c r="C390" s="213" t="s">
        <v>1098</v>
      </c>
      <c r="D390" s="213" t="s">
        <v>1105</v>
      </c>
      <c r="E390" s="214">
        <v>4</v>
      </c>
      <c r="F390" s="215">
        <v>5.1100000000000003</v>
      </c>
      <c r="G390" s="214" t="s">
        <v>1262</v>
      </c>
      <c r="H390" s="214" t="s">
        <v>1259</v>
      </c>
      <c r="I390" s="216">
        <v>49</v>
      </c>
    </row>
    <row r="391" spans="1:9">
      <c r="A391" s="212">
        <v>390</v>
      </c>
      <c r="B391" s="213" t="s">
        <v>1124</v>
      </c>
      <c r="C391" s="213" t="s">
        <v>1098</v>
      </c>
      <c r="D391" s="213" t="s">
        <v>1107</v>
      </c>
      <c r="E391" s="214">
        <v>1</v>
      </c>
      <c r="F391" s="215">
        <v>7.06</v>
      </c>
      <c r="G391" s="214" t="s">
        <v>1261</v>
      </c>
      <c r="H391" s="214" t="s">
        <v>1259</v>
      </c>
      <c r="I391" s="216">
        <v>31</v>
      </c>
    </row>
    <row r="392" spans="1:9">
      <c r="A392" s="212">
        <v>391</v>
      </c>
      <c r="B392" s="213" t="s">
        <v>1139</v>
      </c>
      <c r="C392" s="213" t="s">
        <v>1101</v>
      </c>
      <c r="D392" s="213" t="s">
        <v>1099</v>
      </c>
      <c r="E392" s="214">
        <v>7</v>
      </c>
      <c r="F392" s="215">
        <v>7.24</v>
      </c>
      <c r="G392" s="214" t="s">
        <v>1262</v>
      </c>
      <c r="H392" s="214" t="s">
        <v>1258</v>
      </c>
      <c r="I392" s="216">
        <v>62</v>
      </c>
    </row>
    <row r="393" spans="1:9">
      <c r="A393" s="212">
        <v>392</v>
      </c>
      <c r="B393" s="213" t="s">
        <v>1125</v>
      </c>
      <c r="C393" s="213" t="s">
        <v>1101</v>
      </c>
      <c r="D393" s="213" t="s">
        <v>1105</v>
      </c>
      <c r="E393" s="214">
        <v>9</v>
      </c>
      <c r="F393" s="215">
        <v>1.03</v>
      </c>
      <c r="G393" s="214" t="s">
        <v>1262</v>
      </c>
      <c r="H393" s="214" t="s">
        <v>1259</v>
      </c>
      <c r="I393" s="216">
        <v>44</v>
      </c>
    </row>
    <row r="394" spans="1:9">
      <c r="A394" s="212">
        <v>393</v>
      </c>
      <c r="B394" s="213" t="s">
        <v>1112</v>
      </c>
      <c r="C394" s="213" t="s">
        <v>1098</v>
      </c>
      <c r="D394" s="213" t="s">
        <v>1105</v>
      </c>
      <c r="E394" s="214">
        <v>3</v>
      </c>
      <c r="F394" s="215">
        <v>2.69</v>
      </c>
      <c r="G394" s="214" t="s">
        <v>1262</v>
      </c>
      <c r="H394" s="214" t="s">
        <v>1258</v>
      </c>
      <c r="I394" s="216">
        <v>44</v>
      </c>
    </row>
    <row r="395" spans="1:9">
      <c r="A395" s="212">
        <v>394</v>
      </c>
      <c r="B395" s="213" t="s">
        <v>1111</v>
      </c>
      <c r="C395" s="213" t="s">
        <v>1098</v>
      </c>
      <c r="D395" s="213" t="s">
        <v>1113</v>
      </c>
      <c r="E395" s="214">
        <v>10</v>
      </c>
      <c r="F395" s="215">
        <v>5.68</v>
      </c>
      <c r="G395" s="214" t="s">
        <v>1261</v>
      </c>
      <c r="H395" s="214" t="s">
        <v>1258</v>
      </c>
      <c r="I395" s="216">
        <v>54</v>
      </c>
    </row>
    <row r="396" spans="1:9">
      <c r="A396" s="212">
        <v>395</v>
      </c>
      <c r="B396" s="213" t="s">
        <v>1123</v>
      </c>
      <c r="C396" s="213" t="s">
        <v>1101</v>
      </c>
      <c r="D396" s="213" t="s">
        <v>1107</v>
      </c>
      <c r="E396" s="214">
        <v>8</v>
      </c>
      <c r="F396" s="215">
        <v>6.83</v>
      </c>
      <c r="G396" s="214" t="s">
        <v>1261</v>
      </c>
      <c r="H396" s="214" t="s">
        <v>1259</v>
      </c>
      <c r="I396" s="216">
        <v>43</v>
      </c>
    </row>
    <row r="397" spans="1:9">
      <c r="A397" s="212">
        <v>396</v>
      </c>
      <c r="B397" s="213" t="s">
        <v>1130</v>
      </c>
      <c r="C397" s="213" t="s">
        <v>1101</v>
      </c>
      <c r="D397" s="213" t="s">
        <v>1099</v>
      </c>
      <c r="E397" s="214">
        <v>4</v>
      </c>
      <c r="F397" s="215">
        <v>5.88</v>
      </c>
      <c r="G397" s="214" t="s">
        <v>1262</v>
      </c>
      <c r="H397" s="214" t="s">
        <v>1259</v>
      </c>
      <c r="I397" s="216">
        <v>57</v>
      </c>
    </row>
    <row r="398" spans="1:9">
      <c r="A398" s="212">
        <v>397</v>
      </c>
      <c r="B398" s="213" t="s">
        <v>1108</v>
      </c>
      <c r="C398" s="213" t="s">
        <v>1098</v>
      </c>
      <c r="D398" s="213" t="s">
        <v>1105</v>
      </c>
      <c r="E398" s="214">
        <v>1</v>
      </c>
      <c r="F398" s="215">
        <v>5.69</v>
      </c>
      <c r="G398" s="214" t="s">
        <v>1262</v>
      </c>
      <c r="H398" s="214" t="s">
        <v>1259</v>
      </c>
      <c r="I398" s="216">
        <v>64</v>
      </c>
    </row>
    <row r="399" spans="1:9">
      <c r="A399" s="212">
        <v>398</v>
      </c>
      <c r="B399" s="213" t="s">
        <v>1139</v>
      </c>
      <c r="C399" s="213" t="s">
        <v>1101</v>
      </c>
      <c r="D399" s="213" t="s">
        <v>1105</v>
      </c>
      <c r="E399" s="214">
        <v>6</v>
      </c>
      <c r="F399" s="215">
        <v>3.7</v>
      </c>
      <c r="G399" s="214" t="s">
        <v>1262</v>
      </c>
      <c r="H399" s="214" t="s">
        <v>1258</v>
      </c>
      <c r="I399" s="216">
        <v>36</v>
      </c>
    </row>
    <row r="400" spans="1:9">
      <c r="A400" s="212">
        <v>399</v>
      </c>
      <c r="B400" s="213" t="s">
        <v>1131</v>
      </c>
      <c r="C400" s="213" t="s">
        <v>1098</v>
      </c>
      <c r="D400" s="213" t="s">
        <v>1105</v>
      </c>
      <c r="E400" s="214">
        <v>6</v>
      </c>
      <c r="F400" s="215">
        <v>8.6999999999999993</v>
      </c>
      <c r="G400" s="214" t="s">
        <v>1262</v>
      </c>
      <c r="H400" s="214" t="s">
        <v>1258</v>
      </c>
      <c r="I400" s="216">
        <v>56</v>
      </c>
    </row>
    <row r="401" spans="1:9">
      <c r="A401" s="212">
        <v>400</v>
      </c>
      <c r="B401" s="213" t="s">
        <v>1122</v>
      </c>
      <c r="C401" s="213" t="s">
        <v>1101</v>
      </c>
      <c r="D401" s="213" t="s">
        <v>1107</v>
      </c>
      <c r="E401" s="214">
        <v>9</v>
      </c>
      <c r="F401" s="215">
        <v>1.24</v>
      </c>
      <c r="G401" s="214" t="s">
        <v>1262</v>
      </c>
      <c r="H401" s="214" t="s">
        <v>1258</v>
      </c>
      <c r="I401" s="216">
        <v>61</v>
      </c>
    </row>
    <row r="402" spans="1:9">
      <c r="A402" s="212">
        <v>401</v>
      </c>
      <c r="B402" s="213" t="s">
        <v>1114</v>
      </c>
      <c r="C402" s="213" t="s">
        <v>1115</v>
      </c>
      <c r="D402" s="213" t="s">
        <v>1099</v>
      </c>
      <c r="E402" s="214">
        <v>3</v>
      </c>
      <c r="F402" s="215">
        <v>8.33</v>
      </c>
      <c r="G402" s="214" t="s">
        <v>1262</v>
      </c>
      <c r="H402" s="214" t="s">
        <v>1258</v>
      </c>
      <c r="I402" s="216">
        <v>45</v>
      </c>
    </row>
    <row r="403" spans="1:9">
      <c r="A403" s="212">
        <v>402</v>
      </c>
      <c r="B403" s="213" t="s">
        <v>1117</v>
      </c>
      <c r="C403" s="213" t="s">
        <v>1098</v>
      </c>
      <c r="D403" s="213" t="s">
        <v>1107</v>
      </c>
      <c r="E403" s="214">
        <v>3</v>
      </c>
      <c r="F403" s="215">
        <v>6.63</v>
      </c>
      <c r="G403" s="214" t="s">
        <v>1262</v>
      </c>
      <c r="H403" s="214" t="s">
        <v>1259</v>
      </c>
      <c r="I403" s="216">
        <v>48</v>
      </c>
    </row>
    <row r="404" spans="1:9">
      <c r="A404" s="212">
        <v>403</v>
      </c>
      <c r="B404" s="213" t="s">
        <v>1133</v>
      </c>
      <c r="C404" s="213" t="s">
        <v>1098</v>
      </c>
      <c r="D404" s="213" t="s">
        <v>1107</v>
      </c>
      <c r="E404" s="214">
        <v>8</v>
      </c>
      <c r="F404" s="215">
        <v>2.4700000000000002</v>
      </c>
      <c r="G404" s="214" t="s">
        <v>1262</v>
      </c>
      <c r="H404" s="214" t="s">
        <v>1259</v>
      </c>
      <c r="I404" s="216">
        <v>53</v>
      </c>
    </row>
    <row r="405" spans="1:9">
      <c r="A405" s="212">
        <v>404</v>
      </c>
      <c r="B405" s="213" t="s">
        <v>1110</v>
      </c>
      <c r="C405" s="213" t="s">
        <v>1098</v>
      </c>
      <c r="D405" s="213" t="s">
        <v>1107</v>
      </c>
      <c r="E405" s="214">
        <v>5</v>
      </c>
      <c r="F405" s="215">
        <v>3.5</v>
      </c>
      <c r="G405" s="214" t="s">
        <v>1262</v>
      </c>
      <c r="H405" s="214" t="s">
        <v>1259</v>
      </c>
      <c r="I405" s="216">
        <v>52</v>
      </c>
    </row>
    <row r="406" spans="1:9">
      <c r="A406" s="212">
        <v>405</v>
      </c>
      <c r="B406" s="213" t="s">
        <v>1097</v>
      </c>
      <c r="C406" s="213" t="s">
        <v>1098</v>
      </c>
      <c r="D406" s="213" t="s">
        <v>1102</v>
      </c>
      <c r="E406" s="214">
        <v>4</v>
      </c>
      <c r="F406" s="215">
        <v>9.9600000000000009</v>
      </c>
      <c r="G406" s="214" t="s">
        <v>1261</v>
      </c>
      <c r="H406" s="214" t="s">
        <v>1259</v>
      </c>
      <c r="I406" s="216">
        <v>49</v>
      </c>
    </row>
    <row r="407" spans="1:9">
      <c r="A407" s="212">
        <v>406</v>
      </c>
      <c r="B407" s="213" t="s">
        <v>1139</v>
      </c>
      <c r="C407" s="213" t="s">
        <v>1101</v>
      </c>
      <c r="D407" s="213" t="s">
        <v>1102</v>
      </c>
      <c r="E407" s="214">
        <v>5</v>
      </c>
      <c r="F407" s="215">
        <v>3.68</v>
      </c>
      <c r="G407" s="214" t="s">
        <v>1262</v>
      </c>
      <c r="H407" s="214" t="s">
        <v>1259</v>
      </c>
      <c r="I407" s="216">
        <v>71</v>
      </c>
    </row>
    <row r="408" spans="1:9">
      <c r="A408" s="212">
        <v>407</v>
      </c>
      <c r="B408" s="213" t="s">
        <v>1131</v>
      </c>
      <c r="C408" s="213" t="s">
        <v>1098</v>
      </c>
      <c r="D408" s="213" t="s">
        <v>1107</v>
      </c>
      <c r="E408" s="214">
        <v>3</v>
      </c>
      <c r="F408" s="215">
        <v>8.23</v>
      </c>
      <c r="G408" s="214" t="s">
        <v>1261</v>
      </c>
      <c r="H408" s="214" t="s">
        <v>1258</v>
      </c>
      <c r="I408" s="216">
        <v>44</v>
      </c>
    </row>
    <row r="409" spans="1:9">
      <c r="A409" s="212">
        <v>408</v>
      </c>
      <c r="B409" s="213" t="s">
        <v>1126</v>
      </c>
      <c r="C409" s="213" t="s">
        <v>1115</v>
      </c>
      <c r="D409" s="213" t="s">
        <v>1113</v>
      </c>
      <c r="E409" s="214">
        <v>5</v>
      </c>
      <c r="F409" s="215">
        <v>5.69</v>
      </c>
      <c r="G409" s="214" t="s">
        <v>1262</v>
      </c>
      <c r="H409" s="214" t="s">
        <v>1259</v>
      </c>
      <c r="I409" s="216">
        <v>41</v>
      </c>
    </row>
    <row r="410" spans="1:9">
      <c r="A410" s="212">
        <v>409</v>
      </c>
      <c r="B410" s="213" t="s">
        <v>1143</v>
      </c>
      <c r="C410" s="213" t="s">
        <v>1098</v>
      </c>
      <c r="D410" s="213" t="s">
        <v>1105</v>
      </c>
      <c r="E410" s="214">
        <v>7</v>
      </c>
      <c r="F410" s="215">
        <v>4.7699999999999996</v>
      </c>
      <c r="G410" s="214" t="s">
        <v>1262</v>
      </c>
      <c r="H410" s="214" t="s">
        <v>1259</v>
      </c>
      <c r="I410" s="216">
        <v>61</v>
      </c>
    </row>
    <row r="411" spans="1:9">
      <c r="A411" s="212">
        <v>410</v>
      </c>
      <c r="B411" s="213" t="s">
        <v>1108</v>
      </c>
      <c r="C411" s="213" t="s">
        <v>1098</v>
      </c>
      <c r="D411" s="213" t="s">
        <v>1107</v>
      </c>
      <c r="E411" s="214">
        <v>3</v>
      </c>
      <c r="F411" s="215">
        <v>8.75</v>
      </c>
      <c r="G411" s="214" t="s">
        <v>1262</v>
      </c>
      <c r="H411" s="214" t="s">
        <v>1259</v>
      </c>
      <c r="I411" s="216">
        <v>52</v>
      </c>
    </row>
    <row r="412" spans="1:9">
      <c r="A412" s="212">
        <v>411</v>
      </c>
      <c r="B412" s="213" t="s">
        <v>1139</v>
      </c>
      <c r="C412" s="213" t="s">
        <v>1101</v>
      </c>
      <c r="D412" s="213" t="s">
        <v>1107</v>
      </c>
      <c r="E412" s="214">
        <v>10</v>
      </c>
      <c r="F412" s="215">
        <v>6.8</v>
      </c>
      <c r="G412" s="214" t="s">
        <v>1262</v>
      </c>
      <c r="H412" s="214" t="s">
        <v>1259</v>
      </c>
      <c r="I412" s="216">
        <v>43</v>
      </c>
    </row>
    <row r="413" spans="1:9">
      <c r="A413" s="212">
        <v>412</v>
      </c>
      <c r="B413" s="213" t="s">
        <v>1142</v>
      </c>
      <c r="C413" s="213" t="s">
        <v>1104</v>
      </c>
      <c r="D413" s="213" t="s">
        <v>1099</v>
      </c>
      <c r="E413" s="214">
        <v>1</v>
      </c>
      <c r="F413" s="215">
        <v>5.54</v>
      </c>
      <c r="G413" s="214" t="s">
        <v>1261</v>
      </c>
      <c r="H413" s="214" t="s">
        <v>1259</v>
      </c>
      <c r="I413" s="216">
        <v>53</v>
      </c>
    </row>
    <row r="414" spans="1:9">
      <c r="A414" s="212">
        <v>413</v>
      </c>
      <c r="B414" s="213" t="s">
        <v>1106</v>
      </c>
      <c r="C414" s="213" t="s">
        <v>1101</v>
      </c>
      <c r="D414" s="213" t="s">
        <v>1105</v>
      </c>
      <c r="E414" s="214">
        <v>8</v>
      </c>
      <c r="F414" s="215">
        <v>5.04</v>
      </c>
      <c r="G414" s="214" t="s">
        <v>1261</v>
      </c>
      <c r="H414" s="214" t="s">
        <v>1259</v>
      </c>
      <c r="I414" s="216">
        <v>37</v>
      </c>
    </row>
    <row r="415" spans="1:9">
      <c r="A415" s="212">
        <v>414</v>
      </c>
      <c r="B415" s="213" t="s">
        <v>1132</v>
      </c>
      <c r="C415" s="213" t="s">
        <v>1101</v>
      </c>
      <c r="D415" s="213" t="s">
        <v>1105</v>
      </c>
      <c r="E415" s="214">
        <v>2</v>
      </c>
      <c r="F415" s="215">
        <v>2.71</v>
      </c>
      <c r="G415" s="214" t="s">
        <v>1262</v>
      </c>
      <c r="H415" s="214" t="s">
        <v>1259</v>
      </c>
      <c r="I415" s="216">
        <v>62</v>
      </c>
    </row>
    <row r="416" spans="1:9">
      <c r="A416" s="212">
        <v>415</v>
      </c>
      <c r="B416" s="213" t="s">
        <v>1131</v>
      </c>
      <c r="C416" s="213" t="s">
        <v>1098</v>
      </c>
      <c r="D416" s="213" t="s">
        <v>1102</v>
      </c>
      <c r="E416" s="214">
        <v>6</v>
      </c>
      <c r="F416" s="215">
        <v>1.94</v>
      </c>
      <c r="G416" s="214" t="s">
        <v>1262</v>
      </c>
      <c r="H416" s="214" t="s">
        <v>1259</v>
      </c>
      <c r="I416" s="216">
        <v>40</v>
      </c>
    </row>
    <row r="417" spans="1:9">
      <c r="A417" s="212">
        <v>416</v>
      </c>
      <c r="B417" s="213" t="s">
        <v>1133</v>
      </c>
      <c r="C417" s="213" t="s">
        <v>1098</v>
      </c>
      <c r="D417" s="213" t="s">
        <v>1105</v>
      </c>
      <c r="E417" s="214">
        <v>5</v>
      </c>
      <c r="F417" s="215">
        <v>9.84</v>
      </c>
      <c r="G417" s="214" t="s">
        <v>1262</v>
      </c>
      <c r="H417" s="214" t="s">
        <v>1259</v>
      </c>
      <c r="I417" s="216">
        <v>59</v>
      </c>
    </row>
    <row r="418" spans="1:9">
      <c r="A418" s="212">
        <v>417</v>
      </c>
      <c r="B418" s="213" t="s">
        <v>1131</v>
      </c>
      <c r="C418" s="213" t="s">
        <v>1098</v>
      </c>
      <c r="D418" s="213" t="s">
        <v>1113</v>
      </c>
      <c r="E418" s="214">
        <v>5</v>
      </c>
      <c r="F418" s="215">
        <v>1.88</v>
      </c>
      <c r="G418" s="214" t="s">
        <v>1262</v>
      </c>
      <c r="H418" s="214" t="s">
        <v>1258</v>
      </c>
      <c r="I418" s="216">
        <v>42</v>
      </c>
    </row>
    <row r="419" spans="1:9">
      <c r="A419" s="212">
        <v>418</v>
      </c>
      <c r="B419" s="213" t="s">
        <v>1121</v>
      </c>
      <c r="C419" s="213" t="s">
        <v>1098</v>
      </c>
      <c r="D419" s="213" t="s">
        <v>1099</v>
      </c>
      <c r="E419" s="214">
        <v>10</v>
      </c>
      <c r="F419" s="215">
        <v>2.81</v>
      </c>
      <c r="G419" s="214" t="s">
        <v>1262</v>
      </c>
      <c r="H419" s="214" t="s">
        <v>1258</v>
      </c>
      <c r="I419" s="216">
        <v>34</v>
      </c>
    </row>
    <row r="420" spans="1:9">
      <c r="A420" s="212">
        <v>419</v>
      </c>
      <c r="B420" s="213" t="s">
        <v>1120</v>
      </c>
      <c r="C420" s="213" t="s">
        <v>1101</v>
      </c>
      <c r="D420" s="213" t="s">
        <v>1102</v>
      </c>
      <c r="E420" s="214">
        <v>5</v>
      </c>
      <c r="F420" s="215">
        <v>4.75</v>
      </c>
      <c r="G420" s="214" t="s">
        <v>1261</v>
      </c>
      <c r="H420" s="214" t="s">
        <v>1259</v>
      </c>
      <c r="I420" s="216">
        <v>56</v>
      </c>
    </row>
    <row r="421" spans="1:9">
      <c r="A421" s="212">
        <v>420</v>
      </c>
      <c r="B421" s="213" t="s">
        <v>1134</v>
      </c>
      <c r="C421" s="213" t="s">
        <v>1098</v>
      </c>
      <c r="D421" s="213" t="s">
        <v>1099</v>
      </c>
      <c r="E421" s="214">
        <v>8</v>
      </c>
      <c r="F421" s="215">
        <v>4.3600000000000003</v>
      </c>
      <c r="G421" s="214" t="s">
        <v>1261</v>
      </c>
      <c r="H421" s="214" t="s">
        <v>1259</v>
      </c>
      <c r="I421" s="216">
        <v>49</v>
      </c>
    </row>
    <row r="422" spans="1:9">
      <c r="A422" s="212">
        <v>421</v>
      </c>
      <c r="B422" s="213" t="s">
        <v>1143</v>
      </c>
      <c r="C422" s="213" t="s">
        <v>1098</v>
      </c>
      <c r="D422" s="213" t="s">
        <v>1105</v>
      </c>
      <c r="E422" s="214">
        <v>2</v>
      </c>
      <c r="F422" s="215">
        <v>7.33</v>
      </c>
      <c r="G422" s="214" t="s">
        <v>1262</v>
      </c>
      <c r="H422" s="214" t="s">
        <v>1259</v>
      </c>
      <c r="I422" s="216">
        <v>51</v>
      </c>
    </row>
    <row r="423" spans="1:9">
      <c r="A423" s="212">
        <v>422</v>
      </c>
      <c r="B423" s="213" t="s">
        <v>1137</v>
      </c>
      <c r="C423" s="213" t="s">
        <v>1104</v>
      </c>
      <c r="D423" s="213" t="s">
        <v>1107</v>
      </c>
      <c r="E423" s="214">
        <v>5</v>
      </c>
      <c r="F423" s="215">
        <v>4.07</v>
      </c>
      <c r="G423" s="214" t="s">
        <v>1262</v>
      </c>
      <c r="H423" s="214" t="s">
        <v>1259</v>
      </c>
      <c r="I423" s="216">
        <v>58</v>
      </c>
    </row>
    <row r="424" spans="1:9">
      <c r="A424" s="212">
        <v>423</v>
      </c>
      <c r="B424" s="213" t="s">
        <v>1124</v>
      </c>
      <c r="C424" s="213" t="s">
        <v>1098</v>
      </c>
      <c r="D424" s="213" t="s">
        <v>1105</v>
      </c>
      <c r="E424" s="214">
        <v>5</v>
      </c>
      <c r="F424" s="215">
        <v>2.27</v>
      </c>
      <c r="G424" s="214" t="s">
        <v>1262</v>
      </c>
      <c r="H424" s="214" t="s">
        <v>1259</v>
      </c>
      <c r="I424" s="216">
        <v>63</v>
      </c>
    </row>
    <row r="425" spans="1:9">
      <c r="A425" s="212">
        <v>424</v>
      </c>
      <c r="B425" s="213" t="s">
        <v>1130</v>
      </c>
      <c r="C425" s="213" t="s">
        <v>1101</v>
      </c>
      <c r="D425" s="213" t="s">
        <v>1105</v>
      </c>
      <c r="E425" s="214">
        <v>9</v>
      </c>
      <c r="F425" s="215">
        <v>8.82</v>
      </c>
      <c r="G425" s="214" t="s">
        <v>1262</v>
      </c>
      <c r="H425" s="214" t="s">
        <v>1259</v>
      </c>
      <c r="I425" s="216">
        <v>62</v>
      </c>
    </row>
    <row r="426" spans="1:9">
      <c r="A426" s="212">
        <v>425</v>
      </c>
      <c r="B426" s="213" t="s">
        <v>1127</v>
      </c>
      <c r="C426" s="213" t="s">
        <v>1098</v>
      </c>
      <c r="D426" s="213" t="s">
        <v>1113</v>
      </c>
      <c r="E426" s="214">
        <v>10</v>
      </c>
      <c r="F426" s="215">
        <v>3.76</v>
      </c>
      <c r="G426" s="214" t="s">
        <v>1261</v>
      </c>
      <c r="H426" s="214" t="s">
        <v>1259</v>
      </c>
      <c r="I426" s="216">
        <v>28</v>
      </c>
    </row>
    <row r="427" spans="1:9">
      <c r="A427" s="212">
        <v>426</v>
      </c>
      <c r="B427" s="213" t="s">
        <v>1123</v>
      </c>
      <c r="C427" s="213" t="s">
        <v>1101</v>
      </c>
      <c r="D427" s="213" t="s">
        <v>1099</v>
      </c>
      <c r="E427" s="214">
        <v>1</v>
      </c>
      <c r="F427" s="215">
        <v>3.27</v>
      </c>
      <c r="G427" s="214" t="s">
        <v>1262</v>
      </c>
      <c r="H427" s="214" t="s">
        <v>1259</v>
      </c>
      <c r="I427" s="216">
        <v>30</v>
      </c>
    </row>
    <row r="428" spans="1:9">
      <c r="A428" s="212">
        <v>427</v>
      </c>
      <c r="B428" s="213" t="s">
        <v>1133</v>
      </c>
      <c r="C428" s="213" t="s">
        <v>1098</v>
      </c>
      <c r="D428" s="213" t="s">
        <v>1102</v>
      </c>
      <c r="E428" s="214">
        <v>3</v>
      </c>
      <c r="F428" s="215">
        <v>1.83</v>
      </c>
      <c r="G428" s="214" t="s">
        <v>1261</v>
      </c>
      <c r="H428" s="214" t="s">
        <v>1259</v>
      </c>
      <c r="I428" s="216">
        <v>49</v>
      </c>
    </row>
    <row r="429" spans="1:9">
      <c r="A429" s="212">
        <v>428</v>
      </c>
      <c r="B429" s="213" t="s">
        <v>1137</v>
      </c>
      <c r="C429" s="213" t="s">
        <v>1104</v>
      </c>
      <c r="D429" s="213" t="s">
        <v>1107</v>
      </c>
      <c r="E429" s="214">
        <v>9</v>
      </c>
      <c r="F429" s="215">
        <v>3.83</v>
      </c>
      <c r="G429" s="214" t="s">
        <v>1262</v>
      </c>
      <c r="H429" s="214" t="s">
        <v>1258</v>
      </c>
      <c r="I429" s="216">
        <v>35</v>
      </c>
    </row>
    <row r="430" spans="1:9">
      <c r="A430" s="212">
        <v>429</v>
      </c>
      <c r="B430" s="213" t="s">
        <v>1120</v>
      </c>
      <c r="C430" s="213" t="s">
        <v>1101</v>
      </c>
      <c r="D430" s="213" t="s">
        <v>1107</v>
      </c>
      <c r="E430" s="214">
        <v>6</v>
      </c>
      <c r="F430" s="215">
        <v>7.78</v>
      </c>
      <c r="G430" s="214" t="s">
        <v>1261</v>
      </c>
      <c r="H430" s="214" t="s">
        <v>1259</v>
      </c>
      <c r="I430" s="216">
        <v>78</v>
      </c>
    </row>
    <row r="431" spans="1:9">
      <c r="A431" s="212">
        <v>430</v>
      </c>
      <c r="B431" s="213" t="s">
        <v>1118</v>
      </c>
      <c r="C431" s="213" t="s">
        <v>1098</v>
      </c>
      <c r="D431" s="213" t="s">
        <v>1107</v>
      </c>
      <c r="E431" s="214">
        <v>4</v>
      </c>
      <c r="F431" s="215">
        <v>1.17</v>
      </c>
      <c r="G431" s="214" t="s">
        <v>1262</v>
      </c>
      <c r="H431" s="214" t="s">
        <v>1259</v>
      </c>
      <c r="I431" s="216">
        <v>44</v>
      </c>
    </row>
    <row r="432" spans="1:9">
      <c r="A432" s="212">
        <v>431</v>
      </c>
      <c r="B432" s="213" t="s">
        <v>1131</v>
      </c>
      <c r="C432" s="213" t="s">
        <v>1098</v>
      </c>
      <c r="D432" s="213" t="s">
        <v>1105</v>
      </c>
      <c r="E432" s="214">
        <v>3</v>
      </c>
      <c r="F432" s="215">
        <v>8.8699999999999992</v>
      </c>
      <c r="G432" s="214" t="s">
        <v>1262</v>
      </c>
      <c r="H432" s="214" t="s">
        <v>1259</v>
      </c>
      <c r="I432" s="216">
        <v>66</v>
      </c>
    </row>
    <row r="433" spans="1:9">
      <c r="A433" s="212">
        <v>432</v>
      </c>
      <c r="B433" s="213" t="s">
        <v>1131</v>
      </c>
      <c r="C433" s="213" t="s">
        <v>1098</v>
      </c>
      <c r="D433" s="213" t="s">
        <v>1113</v>
      </c>
      <c r="E433" s="214">
        <v>3</v>
      </c>
      <c r="F433" s="215">
        <v>8.2799999999999994</v>
      </c>
      <c r="G433" s="214" t="s">
        <v>1262</v>
      </c>
      <c r="H433" s="214" t="s">
        <v>1259</v>
      </c>
      <c r="I433" s="216">
        <v>55</v>
      </c>
    </row>
    <row r="434" spans="1:9">
      <c r="A434" s="212">
        <v>433</v>
      </c>
      <c r="B434" s="213" t="s">
        <v>1123</v>
      </c>
      <c r="C434" s="213" t="s">
        <v>1101</v>
      </c>
      <c r="D434" s="213" t="s">
        <v>1105</v>
      </c>
      <c r="E434" s="214">
        <v>1</v>
      </c>
      <c r="F434" s="215">
        <v>8.7200000000000006</v>
      </c>
      <c r="G434" s="214" t="s">
        <v>1262</v>
      </c>
      <c r="H434" s="214" t="s">
        <v>1258</v>
      </c>
      <c r="I434" s="216">
        <v>43</v>
      </c>
    </row>
    <row r="435" spans="1:9">
      <c r="A435" s="212">
        <v>434</v>
      </c>
      <c r="B435" s="213" t="s">
        <v>1123</v>
      </c>
      <c r="C435" s="213" t="s">
        <v>1101</v>
      </c>
      <c r="D435" s="213" t="s">
        <v>1099</v>
      </c>
      <c r="E435" s="214">
        <v>10</v>
      </c>
      <c r="F435" s="215">
        <v>3.86</v>
      </c>
      <c r="G435" s="214" t="s">
        <v>1261</v>
      </c>
      <c r="H435" s="214" t="s">
        <v>1259</v>
      </c>
      <c r="I435" s="216">
        <v>63</v>
      </c>
    </row>
    <row r="436" spans="1:9">
      <c r="A436" s="212">
        <v>435</v>
      </c>
      <c r="B436" s="213" t="s">
        <v>1109</v>
      </c>
      <c r="C436" s="213" t="s">
        <v>1098</v>
      </c>
      <c r="D436" s="213" t="s">
        <v>1099</v>
      </c>
      <c r="E436" s="214">
        <v>8</v>
      </c>
      <c r="F436" s="215">
        <v>6.86</v>
      </c>
      <c r="G436" s="214" t="s">
        <v>1262</v>
      </c>
      <c r="H436" s="214" t="s">
        <v>1259</v>
      </c>
      <c r="I436" s="216">
        <v>45</v>
      </c>
    </row>
    <row r="437" spans="1:9">
      <c r="A437" s="212">
        <v>436</v>
      </c>
      <c r="B437" s="213" t="s">
        <v>1114</v>
      </c>
      <c r="C437" s="213" t="s">
        <v>1115</v>
      </c>
      <c r="D437" s="213" t="s">
        <v>1105</v>
      </c>
      <c r="E437" s="214">
        <v>4</v>
      </c>
      <c r="F437" s="215">
        <v>1.98</v>
      </c>
      <c r="G437" s="214" t="s">
        <v>1261</v>
      </c>
      <c r="H437" s="214" t="s">
        <v>1258</v>
      </c>
      <c r="I437" s="216">
        <v>36</v>
      </c>
    </row>
    <row r="438" spans="1:9">
      <c r="A438" s="212">
        <v>437</v>
      </c>
      <c r="B438" s="213" t="s">
        <v>1121</v>
      </c>
      <c r="C438" s="213" t="s">
        <v>1098</v>
      </c>
      <c r="D438" s="213" t="s">
        <v>1099</v>
      </c>
      <c r="E438" s="214">
        <v>4</v>
      </c>
      <c r="F438" s="215">
        <v>3.75</v>
      </c>
      <c r="G438" s="214" t="s">
        <v>1262</v>
      </c>
      <c r="H438" s="214" t="s">
        <v>1259</v>
      </c>
      <c r="I438" s="216">
        <v>43</v>
      </c>
    </row>
    <row r="439" spans="1:9">
      <c r="A439" s="212">
        <v>438</v>
      </c>
      <c r="B439" s="213" t="s">
        <v>1109</v>
      </c>
      <c r="C439" s="213" t="s">
        <v>1098</v>
      </c>
      <c r="D439" s="213" t="s">
        <v>1105</v>
      </c>
      <c r="E439" s="214">
        <v>9</v>
      </c>
      <c r="F439" s="215">
        <v>9.7799999999999994</v>
      </c>
      <c r="G439" s="214" t="s">
        <v>1262</v>
      </c>
      <c r="H439" s="214" t="s">
        <v>1259</v>
      </c>
      <c r="I439" s="216">
        <v>64</v>
      </c>
    </row>
    <row r="440" spans="1:9">
      <c r="A440" s="212">
        <v>439</v>
      </c>
      <c r="B440" s="213" t="s">
        <v>1134</v>
      </c>
      <c r="C440" s="213" t="s">
        <v>1098</v>
      </c>
      <c r="D440" s="213" t="s">
        <v>1105</v>
      </c>
      <c r="E440" s="214">
        <v>7</v>
      </c>
      <c r="F440" s="215">
        <v>9.68</v>
      </c>
      <c r="G440" s="214" t="s">
        <v>1262</v>
      </c>
      <c r="H440" s="214" t="s">
        <v>1259</v>
      </c>
      <c r="I440" s="216">
        <v>25</v>
      </c>
    </row>
    <row r="441" spans="1:9">
      <c r="A441" s="212">
        <v>440</v>
      </c>
      <c r="B441" s="213" t="s">
        <v>1130</v>
      </c>
      <c r="C441" s="213" t="s">
        <v>1101</v>
      </c>
      <c r="D441" s="213" t="s">
        <v>1107</v>
      </c>
      <c r="E441" s="214">
        <v>6</v>
      </c>
      <c r="F441" s="215">
        <v>8.0299999999999994</v>
      </c>
      <c r="G441" s="214" t="s">
        <v>1262</v>
      </c>
      <c r="H441" s="214" t="s">
        <v>1259</v>
      </c>
      <c r="I441" s="216">
        <v>71</v>
      </c>
    </row>
    <row r="442" spans="1:9">
      <c r="A442" s="212">
        <v>441</v>
      </c>
      <c r="B442" s="213" t="s">
        <v>1142</v>
      </c>
      <c r="C442" s="213" t="s">
        <v>1104</v>
      </c>
      <c r="D442" s="213" t="s">
        <v>1099</v>
      </c>
      <c r="E442" s="214">
        <v>1</v>
      </c>
      <c r="F442" s="215">
        <v>9.23</v>
      </c>
      <c r="G442" s="214" t="s">
        <v>1261</v>
      </c>
      <c r="H442" s="214" t="s">
        <v>1259</v>
      </c>
      <c r="I442" s="216">
        <v>32</v>
      </c>
    </row>
    <row r="443" spans="1:9">
      <c r="A443" s="212">
        <v>442</v>
      </c>
      <c r="B443" s="213" t="s">
        <v>1140</v>
      </c>
      <c r="C443" s="213" t="s">
        <v>1098</v>
      </c>
      <c r="D443" s="213" t="s">
        <v>1105</v>
      </c>
      <c r="E443" s="214">
        <v>2</v>
      </c>
      <c r="F443" s="215">
        <v>7.36</v>
      </c>
      <c r="G443" s="214" t="s">
        <v>1262</v>
      </c>
      <c r="H443" s="214" t="s">
        <v>1259</v>
      </c>
      <c r="I443" s="216">
        <v>48</v>
      </c>
    </row>
    <row r="444" spans="1:9">
      <c r="A444" s="212">
        <v>443</v>
      </c>
      <c r="B444" s="213" t="s">
        <v>1110</v>
      </c>
      <c r="C444" s="213" t="s">
        <v>1098</v>
      </c>
      <c r="D444" s="213" t="s">
        <v>1099</v>
      </c>
      <c r="E444" s="214">
        <v>9</v>
      </c>
      <c r="F444" s="215">
        <v>8.41</v>
      </c>
      <c r="G444" s="214" t="s">
        <v>1262</v>
      </c>
      <c r="H444" s="214" t="s">
        <v>1259</v>
      </c>
      <c r="I444" s="216">
        <v>29</v>
      </c>
    </row>
    <row r="445" spans="1:9">
      <c r="A445" s="212">
        <v>444</v>
      </c>
      <c r="B445" s="213" t="s">
        <v>1118</v>
      </c>
      <c r="C445" s="213" t="s">
        <v>1098</v>
      </c>
      <c r="D445" s="213" t="s">
        <v>1105</v>
      </c>
      <c r="E445" s="214">
        <v>7</v>
      </c>
      <c r="F445" s="215">
        <v>1.4</v>
      </c>
      <c r="G445" s="214" t="s">
        <v>1262</v>
      </c>
      <c r="H445" s="214" t="s">
        <v>1259</v>
      </c>
      <c r="I445" s="216">
        <v>20</v>
      </c>
    </row>
    <row r="446" spans="1:9">
      <c r="A446" s="212">
        <v>445</v>
      </c>
      <c r="B446" s="213" t="s">
        <v>1123</v>
      </c>
      <c r="C446" s="213" t="s">
        <v>1101</v>
      </c>
      <c r="D446" s="213" t="s">
        <v>1105</v>
      </c>
      <c r="E446" s="214">
        <v>9</v>
      </c>
      <c r="F446" s="215">
        <v>9.07</v>
      </c>
      <c r="G446" s="214" t="s">
        <v>1262</v>
      </c>
      <c r="H446" s="214" t="s">
        <v>1258</v>
      </c>
      <c r="I446" s="216">
        <v>43</v>
      </c>
    </row>
    <row r="447" spans="1:9">
      <c r="A447" s="212">
        <v>446</v>
      </c>
      <c r="B447" s="213" t="s">
        <v>1118</v>
      </c>
      <c r="C447" s="213" t="s">
        <v>1098</v>
      </c>
      <c r="D447" s="213" t="s">
        <v>1107</v>
      </c>
      <c r="E447" s="214">
        <v>8</v>
      </c>
      <c r="F447" s="215">
        <v>9.81</v>
      </c>
      <c r="G447" s="214" t="s">
        <v>1262</v>
      </c>
      <c r="H447" s="214" t="s">
        <v>1259</v>
      </c>
      <c r="I447" s="216">
        <v>68</v>
      </c>
    </row>
    <row r="448" spans="1:9">
      <c r="A448" s="212">
        <v>447</v>
      </c>
      <c r="B448" s="213" t="s">
        <v>1106</v>
      </c>
      <c r="C448" s="213" t="s">
        <v>1101</v>
      </c>
      <c r="D448" s="213" t="s">
        <v>1105</v>
      </c>
      <c r="E448" s="214">
        <v>7</v>
      </c>
      <c r="F448" s="215">
        <v>7.2</v>
      </c>
      <c r="G448" s="214" t="s">
        <v>1262</v>
      </c>
      <c r="H448" s="214" t="s">
        <v>1259</v>
      </c>
      <c r="I448" s="216">
        <v>72</v>
      </c>
    </row>
    <row r="449" spans="1:9">
      <c r="A449" s="212">
        <v>448</v>
      </c>
      <c r="B449" s="213" t="s">
        <v>1134</v>
      </c>
      <c r="C449" s="213" t="s">
        <v>1098</v>
      </c>
      <c r="D449" s="213" t="s">
        <v>1099</v>
      </c>
      <c r="E449" s="214">
        <v>2</v>
      </c>
      <c r="F449" s="215">
        <v>4.17</v>
      </c>
      <c r="G449" s="214" t="s">
        <v>1261</v>
      </c>
      <c r="H449" s="214" t="s">
        <v>1259</v>
      </c>
      <c r="I449" s="216">
        <v>51</v>
      </c>
    </row>
    <row r="450" spans="1:9">
      <c r="A450" s="212">
        <v>449</v>
      </c>
      <c r="B450" s="213" t="s">
        <v>1141</v>
      </c>
      <c r="C450" s="213" t="s">
        <v>1101</v>
      </c>
      <c r="D450" s="213" t="s">
        <v>1107</v>
      </c>
      <c r="E450" s="214">
        <v>10</v>
      </c>
      <c r="F450" s="215">
        <v>5.05</v>
      </c>
      <c r="G450" s="214" t="s">
        <v>1261</v>
      </c>
      <c r="H450" s="214" t="s">
        <v>1259</v>
      </c>
      <c r="I450" s="216">
        <v>33</v>
      </c>
    </row>
    <row r="451" spans="1:9">
      <c r="A451" s="212">
        <v>450</v>
      </c>
      <c r="B451" s="213" t="s">
        <v>1122</v>
      </c>
      <c r="C451" s="213" t="s">
        <v>1101</v>
      </c>
      <c r="D451" s="213" t="s">
        <v>1105</v>
      </c>
      <c r="E451" s="214">
        <v>9</v>
      </c>
      <c r="F451" s="215">
        <v>6.83</v>
      </c>
      <c r="G451" s="214" t="s">
        <v>1262</v>
      </c>
      <c r="H451" s="214" t="s">
        <v>1259</v>
      </c>
      <c r="I451" s="216">
        <v>58</v>
      </c>
    </row>
    <row r="452" spans="1:9">
      <c r="A452" s="212">
        <v>451</v>
      </c>
      <c r="B452" s="213" t="s">
        <v>1121</v>
      </c>
      <c r="C452" s="213" t="s">
        <v>1098</v>
      </c>
      <c r="D452" s="213" t="s">
        <v>1105</v>
      </c>
      <c r="E452" s="214">
        <v>8</v>
      </c>
      <c r="F452" s="215">
        <v>9.85</v>
      </c>
      <c r="G452" s="214" t="s">
        <v>1262</v>
      </c>
      <c r="H452" s="214" t="s">
        <v>1259</v>
      </c>
      <c r="I452" s="216">
        <v>55</v>
      </c>
    </row>
    <row r="453" spans="1:9">
      <c r="A453" s="212">
        <v>452</v>
      </c>
      <c r="B453" s="213" t="s">
        <v>1121</v>
      </c>
      <c r="C453" s="213" t="s">
        <v>1098</v>
      </c>
      <c r="D453" s="213" t="s">
        <v>1099</v>
      </c>
      <c r="E453" s="214">
        <v>8</v>
      </c>
      <c r="F453" s="215">
        <v>9.4</v>
      </c>
      <c r="G453" s="214" t="s">
        <v>1262</v>
      </c>
      <c r="H453" s="214" t="s">
        <v>1259</v>
      </c>
      <c r="I453" s="216">
        <v>47</v>
      </c>
    </row>
    <row r="454" spans="1:9">
      <c r="A454" s="212">
        <v>453</v>
      </c>
      <c r="B454" s="213" t="s">
        <v>1103</v>
      </c>
      <c r="C454" s="213" t="s">
        <v>1104</v>
      </c>
      <c r="D454" s="213" t="s">
        <v>1107</v>
      </c>
      <c r="E454" s="214">
        <v>2</v>
      </c>
      <c r="F454" s="215">
        <v>1.56</v>
      </c>
      <c r="G454" s="214" t="s">
        <v>1261</v>
      </c>
      <c r="H454" s="214" t="s">
        <v>1259</v>
      </c>
      <c r="I454" s="216">
        <v>47</v>
      </c>
    </row>
    <row r="455" spans="1:9">
      <c r="A455" s="212">
        <v>454</v>
      </c>
      <c r="B455" s="213" t="s">
        <v>1133</v>
      </c>
      <c r="C455" s="213" t="s">
        <v>1098</v>
      </c>
      <c r="D455" s="213" t="s">
        <v>1105</v>
      </c>
      <c r="E455" s="214">
        <v>6</v>
      </c>
      <c r="F455" s="215">
        <v>4.37</v>
      </c>
      <c r="G455" s="214" t="s">
        <v>1262</v>
      </c>
      <c r="H455" s="214" t="s">
        <v>1259</v>
      </c>
      <c r="I455" s="216">
        <v>51</v>
      </c>
    </row>
    <row r="456" spans="1:9">
      <c r="A456" s="212">
        <v>455</v>
      </c>
      <c r="B456" s="213" t="s">
        <v>1127</v>
      </c>
      <c r="C456" s="213" t="s">
        <v>1098</v>
      </c>
      <c r="D456" s="213" t="s">
        <v>1105</v>
      </c>
      <c r="E456" s="214">
        <v>1</v>
      </c>
      <c r="F456" s="215">
        <v>7.95</v>
      </c>
      <c r="G456" s="214" t="s">
        <v>1262</v>
      </c>
      <c r="H456" s="214" t="s">
        <v>1259</v>
      </c>
      <c r="I456" s="216">
        <v>47</v>
      </c>
    </row>
    <row r="457" spans="1:9">
      <c r="A457" s="212">
        <v>456</v>
      </c>
      <c r="B457" s="213" t="s">
        <v>1097</v>
      </c>
      <c r="C457" s="213" t="s">
        <v>1098</v>
      </c>
      <c r="D457" s="213" t="s">
        <v>1105</v>
      </c>
      <c r="E457" s="214">
        <v>6</v>
      </c>
      <c r="F457" s="215">
        <v>1.62</v>
      </c>
      <c r="G457" s="214" t="s">
        <v>1262</v>
      </c>
      <c r="H457" s="214" t="s">
        <v>1258</v>
      </c>
      <c r="I457" s="216">
        <v>30</v>
      </c>
    </row>
    <row r="458" spans="1:9">
      <c r="A458" s="212">
        <v>457</v>
      </c>
      <c r="B458" s="213" t="s">
        <v>1143</v>
      </c>
      <c r="C458" s="213" t="s">
        <v>1098</v>
      </c>
      <c r="D458" s="213" t="s">
        <v>1102</v>
      </c>
      <c r="E458" s="214">
        <v>1</v>
      </c>
      <c r="F458" s="215">
        <v>5.95</v>
      </c>
      <c r="G458" s="214" t="s">
        <v>1262</v>
      </c>
      <c r="H458" s="214" t="s">
        <v>1258</v>
      </c>
      <c r="I458" s="216">
        <v>65</v>
      </c>
    </row>
    <row r="459" spans="1:9">
      <c r="A459" s="212">
        <v>458</v>
      </c>
      <c r="B459" s="213" t="s">
        <v>1133</v>
      </c>
      <c r="C459" s="213" t="s">
        <v>1098</v>
      </c>
      <c r="D459" s="213" t="s">
        <v>1099</v>
      </c>
      <c r="E459" s="214">
        <v>1</v>
      </c>
      <c r="F459" s="215">
        <v>5.92</v>
      </c>
      <c r="G459" s="214" t="s">
        <v>1262</v>
      </c>
      <c r="H459" s="214" t="s">
        <v>1259</v>
      </c>
      <c r="I459" s="216">
        <v>35</v>
      </c>
    </row>
    <row r="460" spans="1:9">
      <c r="A460" s="212">
        <v>459</v>
      </c>
      <c r="B460" s="213" t="s">
        <v>1120</v>
      </c>
      <c r="C460" s="213" t="s">
        <v>1101</v>
      </c>
      <c r="D460" s="213" t="s">
        <v>1099</v>
      </c>
      <c r="E460" s="214">
        <v>9</v>
      </c>
      <c r="F460" s="215">
        <v>8.57</v>
      </c>
      <c r="G460" s="214" t="s">
        <v>1262</v>
      </c>
      <c r="H460" s="214" t="s">
        <v>1259</v>
      </c>
      <c r="I460" s="216">
        <v>43</v>
      </c>
    </row>
    <row r="461" spans="1:9">
      <c r="A461" s="212">
        <v>460</v>
      </c>
      <c r="B461" s="213" t="s">
        <v>1118</v>
      </c>
      <c r="C461" s="213" t="s">
        <v>1098</v>
      </c>
      <c r="D461" s="213" t="s">
        <v>1113</v>
      </c>
      <c r="E461" s="214">
        <v>3</v>
      </c>
      <c r="F461" s="215">
        <v>2.39</v>
      </c>
      <c r="G461" s="214" t="s">
        <v>1261</v>
      </c>
      <c r="H461" s="214" t="s">
        <v>1259</v>
      </c>
      <c r="I461" s="216">
        <v>54</v>
      </c>
    </row>
    <row r="462" spans="1:9">
      <c r="A462" s="212">
        <v>461</v>
      </c>
      <c r="B462" s="213" t="s">
        <v>1139</v>
      </c>
      <c r="C462" s="213" t="s">
        <v>1101</v>
      </c>
      <c r="D462" s="213" t="s">
        <v>1099</v>
      </c>
      <c r="E462" s="214">
        <v>8</v>
      </c>
      <c r="F462" s="215">
        <v>6.22</v>
      </c>
      <c r="G462" s="214" t="s">
        <v>1262</v>
      </c>
      <c r="H462" s="214" t="s">
        <v>1259</v>
      </c>
      <c r="I462" s="216">
        <v>51</v>
      </c>
    </row>
    <row r="463" spans="1:9">
      <c r="A463" s="212">
        <v>462</v>
      </c>
      <c r="B463" s="213" t="s">
        <v>1122</v>
      </c>
      <c r="C463" s="213" t="s">
        <v>1101</v>
      </c>
      <c r="D463" s="213" t="s">
        <v>1113</v>
      </c>
      <c r="E463" s="214">
        <v>10</v>
      </c>
      <c r="F463" s="215">
        <v>2.85</v>
      </c>
      <c r="G463" s="214" t="s">
        <v>1262</v>
      </c>
      <c r="H463" s="214" t="s">
        <v>1259</v>
      </c>
      <c r="I463" s="216">
        <v>60</v>
      </c>
    </row>
    <row r="464" spans="1:9">
      <c r="A464" s="212">
        <v>463</v>
      </c>
      <c r="B464" s="213" t="s">
        <v>1108</v>
      </c>
      <c r="C464" s="213" t="s">
        <v>1098</v>
      </c>
      <c r="D464" s="213" t="s">
        <v>1099</v>
      </c>
      <c r="E464" s="214">
        <v>1</v>
      </c>
      <c r="F464" s="215">
        <v>4.33</v>
      </c>
      <c r="G464" s="214" t="s">
        <v>1262</v>
      </c>
      <c r="H464" s="214" t="s">
        <v>1259</v>
      </c>
      <c r="I464" s="216">
        <v>41</v>
      </c>
    </row>
    <row r="465" spans="1:9">
      <c r="A465" s="212">
        <v>464</v>
      </c>
      <c r="B465" s="213" t="s">
        <v>1118</v>
      </c>
      <c r="C465" s="213" t="s">
        <v>1098</v>
      </c>
      <c r="D465" s="213" t="s">
        <v>1107</v>
      </c>
      <c r="E465" s="214">
        <v>2</v>
      </c>
      <c r="F465" s="215">
        <v>6.9</v>
      </c>
      <c r="G465" s="214" t="s">
        <v>1262</v>
      </c>
      <c r="H465" s="214" t="s">
        <v>1258</v>
      </c>
      <c r="I465" s="216">
        <v>28</v>
      </c>
    </row>
    <row r="466" spans="1:9">
      <c r="A466" s="212">
        <v>465</v>
      </c>
      <c r="B466" s="213" t="s">
        <v>1106</v>
      </c>
      <c r="C466" s="213" t="s">
        <v>1101</v>
      </c>
      <c r="D466" s="213" t="s">
        <v>1099</v>
      </c>
      <c r="E466" s="214">
        <v>4</v>
      </c>
      <c r="F466" s="215">
        <v>2.87</v>
      </c>
      <c r="G466" s="214" t="s">
        <v>1262</v>
      </c>
      <c r="H466" s="214" t="s">
        <v>1259</v>
      </c>
      <c r="I466" s="216">
        <v>66</v>
      </c>
    </row>
    <row r="467" spans="1:9">
      <c r="A467" s="212">
        <v>466</v>
      </c>
      <c r="B467" s="213" t="s">
        <v>1103</v>
      </c>
      <c r="C467" s="213" t="s">
        <v>1104</v>
      </c>
      <c r="D467" s="213" t="s">
        <v>1099</v>
      </c>
      <c r="E467" s="214">
        <v>8</v>
      </c>
      <c r="F467" s="215">
        <v>5.04</v>
      </c>
      <c r="G467" s="214" t="s">
        <v>1262</v>
      </c>
      <c r="H467" s="214" t="s">
        <v>1259</v>
      </c>
      <c r="I467" s="216">
        <v>44</v>
      </c>
    </row>
    <row r="468" spans="1:9">
      <c r="A468" s="212">
        <v>467</v>
      </c>
      <c r="B468" s="213" t="s">
        <v>1134</v>
      </c>
      <c r="C468" s="213" t="s">
        <v>1098</v>
      </c>
      <c r="D468" s="213" t="s">
        <v>1099</v>
      </c>
      <c r="E468" s="214">
        <v>9</v>
      </c>
      <c r="F468" s="215">
        <v>8.14</v>
      </c>
      <c r="G468" s="214" t="s">
        <v>1262</v>
      </c>
      <c r="H468" s="214" t="s">
        <v>1259</v>
      </c>
      <c r="I468" s="216">
        <v>42</v>
      </c>
    </row>
    <row r="469" spans="1:9">
      <c r="A469" s="212">
        <v>468</v>
      </c>
      <c r="B469" s="213" t="s">
        <v>1128</v>
      </c>
      <c r="C469" s="213" t="s">
        <v>1101</v>
      </c>
      <c r="D469" s="213" t="s">
        <v>1099</v>
      </c>
      <c r="E469" s="214">
        <v>4</v>
      </c>
      <c r="F469" s="215">
        <v>7.35</v>
      </c>
      <c r="G469" s="214" t="s">
        <v>1262</v>
      </c>
      <c r="H469" s="214" t="s">
        <v>1259</v>
      </c>
      <c r="I469" s="216">
        <v>65</v>
      </c>
    </row>
    <row r="470" spans="1:9">
      <c r="A470" s="212">
        <v>469</v>
      </c>
      <c r="B470" s="213" t="s">
        <v>1141</v>
      </c>
      <c r="C470" s="213" t="s">
        <v>1101</v>
      </c>
      <c r="D470" s="213" t="s">
        <v>1102</v>
      </c>
      <c r="E470" s="214">
        <v>6</v>
      </c>
      <c r="F470" s="215">
        <v>7.94</v>
      </c>
      <c r="G470" s="214" t="s">
        <v>1261</v>
      </c>
      <c r="H470" s="214" t="s">
        <v>1259</v>
      </c>
      <c r="I470" s="216">
        <v>57</v>
      </c>
    </row>
    <row r="471" spans="1:9">
      <c r="A471" s="212">
        <v>470</v>
      </c>
      <c r="B471" s="213" t="s">
        <v>1121</v>
      </c>
      <c r="C471" s="213" t="s">
        <v>1098</v>
      </c>
      <c r="D471" s="213" t="s">
        <v>1113</v>
      </c>
      <c r="E471" s="214">
        <v>5</v>
      </c>
      <c r="F471" s="215">
        <v>6.33</v>
      </c>
      <c r="G471" s="214" t="s">
        <v>1262</v>
      </c>
      <c r="H471" s="214" t="s">
        <v>1259</v>
      </c>
      <c r="I471" s="216">
        <v>56</v>
      </c>
    </row>
    <row r="472" spans="1:9">
      <c r="A472" s="212">
        <v>471</v>
      </c>
      <c r="B472" s="213" t="s">
        <v>1120</v>
      </c>
      <c r="C472" s="213" t="s">
        <v>1101</v>
      </c>
      <c r="D472" s="213" t="s">
        <v>1102</v>
      </c>
      <c r="E472" s="214">
        <v>9</v>
      </c>
      <c r="F472" s="215">
        <v>6.39</v>
      </c>
      <c r="G472" s="214" t="s">
        <v>1261</v>
      </c>
      <c r="H472" s="214" t="s">
        <v>1259</v>
      </c>
      <c r="I472" s="216">
        <v>46</v>
      </c>
    </row>
    <row r="473" spans="1:9">
      <c r="A473" s="212">
        <v>472</v>
      </c>
      <c r="B473" s="213" t="s">
        <v>1143</v>
      </c>
      <c r="C473" s="213" t="s">
        <v>1098</v>
      </c>
      <c r="D473" s="213" t="s">
        <v>1099</v>
      </c>
      <c r="E473" s="214">
        <v>5</v>
      </c>
      <c r="F473" s="215">
        <v>8.39</v>
      </c>
      <c r="G473" s="214" t="s">
        <v>1262</v>
      </c>
      <c r="H473" s="214" t="s">
        <v>1259</v>
      </c>
      <c r="I473" s="216">
        <v>57</v>
      </c>
    </row>
    <row r="474" spans="1:9">
      <c r="A474" s="212">
        <v>473</v>
      </c>
      <c r="B474" s="213" t="s">
        <v>1144</v>
      </c>
      <c r="C474" s="213" t="s">
        <v>1101</v>
      </c>
      <c r="D474" s="213" t="s">
        <v>1102</v>
      </c>
      <c r="E474" s="214">
        <v>1</v>
      </c>
      <c r="F474" s="215">
        <v>7.67</v>
      </c>
      <c r="G474" s="214" t="s">
        <v>1261</v>
      </c>
      <c r="H474" s="214" t="s">
        <v>1259</v>
      </c>
      <c r="I474" s="216">
        <v>41</v>
      </c>
    </row>
    <row r="475" spans="1:9">
      <c r="A475" s="212">
        <v>474</v>
      </c>
      <c r="B475" s="213" t="s">
        <v>1110</v>
      </c>
      <c r="C475" s="213" t="s">
        <v>1098</v>
      </c>
      <c r="D475" s="213" t="s">
        <v>1102</v>
      </c>
      <c r="E475" s="214">
        <v>2</v>
      </c>
      <c r="F475" s="215">
        <v>9.93</v>
      </c>
      <c r="G475" s="214" t="s">
        <v>1261</v>
      </c>
      <c r="H475" s="214" t="s">
        <v>1258</v>
      </c>
      <c r="I475" s="216">
        <v>53</v>
      </c>
    </row>
    <row r="476" spans="1:9">
      <c r="A476" s="212">
        <v>475</v>
      </c>
      <c r="B476" s="213" t="s">
        <v>1114</v>
      </c>
      <c r="C476" s="213" t="s">
        <v>1115</v>
      </c>
      <c r="D476" s="213" t="s">
        <v>1099</v>
      </c>
      <c r="E476" s="214">
        <v>7</v>
      </c>
      <c r="F476" s="215">
        <v>7.13</v>
      </c>
      <c r="G476" s="214" t="s">
        <v>1262</v>
      </c>
      <c r="H476" s="214" t="s">
        <v>1259</v>
      </c>
      <c r="I476" s="216">
        <v>41</v>
      </c>
    </row>
    <row r="477" spans="1:9">
      <c r="A477" s="212">
        <v>476</v>
      </c>
      <c r="B477" s="213" t="s">
        <v>1108</v>
      </c>
      <c r="C477" s="213" t="s">
        <v>1098</v>
      </c>
      <c r="D477" s="213" t="s">
        <v>1099</v>
      </c>
      <c r="E477" s="214">
        <v>1</v>
      </c>
      <c r="F477" s="215">
        <v>4.7300000000000004</v>
      </c>
      <c r="G477" s="214" t="s">
        <v>1261</v>
      </c>
      <c r="H477" s="214" t="s">
        <v>1259</v>
      </c>
      <c r="I477" s="216">
        <v>69</v>
      </c>
    </row>
    <row r="478" spans="1:9">
      <c r="A478" s="212">
        <v>477</v>
      </c>
      <c r="B478" s="213" t="s">
        <v>1097</v>
      </c>
      <c r="C478" s="213" t="s">
        <v>1098</v>
      </c>
      <c r="D478" s="213" t="s">
        <v>1113</v>
      </c>
      <c r="E478" s="214">
        <v>5</v>
      </c>
      <c r="F478" s="215">
        <v>2.6</v>
      </c>
      <c r="G478" s="214" t="s">
        <v>1262</v>
      </c>
      <c r="H478" s="214" t="s">
        <v>1258</v>
      </c>
      <c r="I478" s="216">
        <v>25</v>
      </c>
    </row>
    <row r="479" spans="1:9">
      <c r="A479" s="212">
        <v>478</v>
      </c>
      <c r="B479" s="213" t="s">
        <v>208</v>
      </c>
      <c r="C479" s="213" t="s">
        <v>1098</v>
      </c>
      <c r="D479" s="213" t="s">
        <v>1105</v>
      </c>
      <c r="E479" s="214">
        <v>5</v>
      </c>
      <c r="F479" s="215">
        <v>9.3000000000000007</v>
      </c>
      <c r="G479" s="214" t="s">
        <v>1262</v>
      </c>
      <c r="H479" s="214" t="s">
        <v>1259</v>
      </c>
      <c r="I479" s="216">
        <v>22</v>
      </c>
    </row>
    <row r="480" spans="1:9">
      <c r="A480" s="212">
        <v>479</v>
      </c>
      <c r="B480" s="213" t="s">
        <v>1122</v>
      </c>
      <c r="C480" s="213" t="s">
        <v>1101</v>
      </c>
      <c r="D480" s="213" t="s">
        <v>1113</v>
      </c>
      <c r="E480" s="214">
        <v>8</v>
      </c>
      <c r="F480" s="215">
        <v>3.23</v>
      </c>
      <c r="G480" s="214" t="s">
        <v>1262</v>
      </c>
      <c r="H480" s="214" t="s">
        <v>1259</v>
      </c>
      <c r="I480" s="216">
        <v>51</v>
      </c>
    </row>
    <row r="481" spans="1:9">
      <c r="A481" s="212">
        <v>480</v>
      </c>
      <c r="B481" s="213" t="s">
        <v>1142</v>
      </c>
      <c r="C481" s="213" t="s">
        <v>1104</v>
      </c>
      <c r="D481" s="213" t="s">
        <v>1102</v>
      </c>
      <c r="E481" s="214">
        <v>7</v>
      </c>
      <c r="F481" s="215">
        <v>7.28</v>
      </c>
      <c r="G481" s="214" t="s">
        <v>1261</v>
      </c>
      <c r="H481" s="214" t="s">
        <v>1258</v>
      </c>
      <c r="I481" s="216">
        <v>50</v>
      </c>
    </row>
    <row r="482" spans="1:9">
      <c r="A482" s="212">
        <v>481</v>
      </c>
      <c r="B482" s="213" t="s">
        <v>1139</v>
      </c>
      <c r="C482" s="213" t="s">
        <v>1101</v>
      </c>
      <c r="D482" s="213" t="s">
        <v>1099</v>
      </c>
      <c r="E482" s="214">
        <v>1</v>
      </c>
      <c r="F482" s="215">
        <v>3.37</v>
      </c>
      <c r="G482" s="214" t="s">
        <v>1261</v>
      </c>
      <c r="H482" s="214" t="s">
        <v>1259</v>
      </c>
      <c r="I482" s="216">
        <v>42</v>
      </c>
    </row>
    <row r="483" spans="1:9">
      <c r="A483" s="212">
        <v>482</v>
      </c>
      <c r="B483" s="213" t="s">
        <v>1120</v>
      </c>
      <c r="C483" s="213" t="s">
        <v>1101</v>
      </c>
      <c r="D483" s="213" t="s">
        <v>1105</v>
      </c>
      <c r="E483" s="214">
        <v>9</v>
      </c>
      <c r="F483" s="215">
        <v>2.16</v>
      </c>
      <c r="G483" s="214" t="s">
        <v>1261</v>
      </c>
      <c r="H483" s="214" t="s">
        <v>1259</v>
      </c>
      <c r="I483" s="216">
        <v>62</v>
      </c>
    </row>
    <row r="484" spans="1:9">
      <c r="A484" s="212">
        <v>483</v>
      </c>
      <c r="B484" s="213" t="s">
        <v>1103</v>
      </c>
      <c r="C484" s="213" t="s">
        <v>1104</v>
      </c>
      <c r="D484" s="213" t="s">
        <v>1107</v>
      </c>
      <c r="E484" s="214">
        <v>2</v>
      </c>
      <c r="F484" s="215">
        <v>3.17</v>
      </c>
      <c r="G484" s="214" t="s">
        <v>1261</v>
      </c>
      <c r="H484" s="214" t="s">
        <v>1258</v>
      </c>
      <c r="I484" s="216">
        <v>39</v>
      </c>
    </row>
    <row r="485" spans="1:9">
      <c r="A485" s="212">
        <v>484</v>
      </c>
      <c r="B485" s="213" t="s">
        <v>208</v>
      </c>
      <c r="C485" s="213" t="s">
        <v>1098</v>
      </c>
      <c r="D485" s="213" t="s">
        <v>1102</v>
      </c>
      <c r="E485" s="214">
        <v>5</v>
      </c>
      <c r="F485" s="215">
        <v>4.45</v>
      </c>
      <c r="G485" s="214" t="s">
        <v>1262</v>
      </c>
      <c r="H485" s="214" t="s">
        <v>1259</v>
      </c>
      <c r="I485" s="216">
        <v>38</v>
      </c>
    </row>
    <row r="486" spans="1:9">
      <c r="A486" s="212">
        <v>485</v>
      </c>
      <c r="B486" s="213" t="s">
        <v>1106</v>
      </c>
      <c r="C486" s="213" t="s">
        <v>1101</v>
      </c>
      <c r="D486" s="213" t="s">
        <v>1105</v>
      </c>
      <c r="E486" s="214">
        <v>8</v>
      </c>
      <c r="F486" s="215">
        <v>2.34</v>
      </c>
      <c r="G486" s="214" t="s">
        <v>1262</v>
      </c>
      <c r="H486" s="214" t="s">
        <v>1258</v>
      </c>
      <c r="I486" s="216">
        <v>66</v>
      </c>
    </row>
    <row r="487" spans="1:9">
      <c r="A487" s="212">
        <v>486</v>
      </c>
      <c r="B487" s="213" t="s">
        <v>1117</v>
      </c>
      <c r="C487" s="213" t="s">
        <v>1098</v>
      </c>
      <c r="D487" s="213" t="s">
        <v>1102</v>
      </c>
      <c r="E487" s="214">
        <v>10</v>
      </c>
      <c r="F487" s="215">
        <v>7.09</v>
      </c>
      <c r="G487" s="214" t="s">
        <v>1262</v>
      </c>
      <c r="H487" s="214" t="s">
        <v>1259</v>
      </c>
      <c r="I487" s="216">
        <v>64</v>
      </c>
    </row>
    <row r="488" spans="1:9">
      <c r="A488" s="212">
        <v>487</v>
      </c>
      <c r="B488" s="213" t="s">
        <v>1140</v>
      </c>
      <c r="C488" s="213" t="s">
        <v>1098</v>
      </c>
      <c r="D488" s="213" t="s">
        <v>1099</v>
      </c>
      <c r="E488" s="214">
        <v>9</v>
      </c>
      <c r="F488" s="215">
        <v>3.98</v>
      </c>
      <c r="G488" s="214" t="s">
        <v>1261</v>
      </c>
      <c r="H488" s="214" t="s">
        <v>1259</v>
      </c>
      <c r="I488" s="216">
        <v>26</v>
      </c>
    </row>
    <row r="489" spans="1:9">
      <c r="A489" s="212">
        <v>488</v>
      </c>
      <c r="B489" s="213" t="s">
        <v>1120</v>
      </c>
      <c r="C489" s="213" t="s">
        <v>1101</v>
      </c>
      <c r="D489" s="213" t="s">
        <v>1107</v>
      </c>
      <c r="E489" s="214">
        <v>7</v>
      </c>
      <c r="F489" s="215">
        <v>7.92</v>
      </c>
      <c r="G489" s="214" t="s">
        <v>1261</v>
      </c>
      <c r="H489" s="214" t="s">
        <v>1259</v>
      </c>
      <c r="I489" s="216">
        <v>51</v>
      </c>
    </row>
    <row r="490" spans="1:9">
      <c r="A490" s="212">
        <v>489</v>
      </c>
      <c r="B490" s="213" t="s">
        <v>1136</v>
      </c>
      <c r="C490" s="213" t="s">
        <v>1098</v>
      </c>
      <c r="D490" s="213" t="s">
        <v>1102</v>
      </c>
      <c r="E490" s="214">
        <v>10</v>
      </c>
      <c r="F490" s="215">
        <v>1.27</v>
      </c>
      <c r="G490" s="214" t="s">
        <v>1262</v>
      </c>
      <c r="H490" s="214" t="s">
        <v>1259</v>
      </c>
      <c r="I490" s="216">
        <v>50</v>
      </c>
    </row>
    <row r="491" spans="1:9">
      <c r="A491" s="212">
        <v>490</v>
      </c>
      <c r="B491" s="213" t="s">
        <v>1120</v>
      </c>
      <c r="C491" s="213" t="s">
        <v>1101</v>
      </c>
      <c r="D491" s="213" t="s">
        <v>1105</v>
      </c>
      <c r="E491" s="214">
        <v>5</v>
      </c>
      <c r="F491" s="215">
        <v>9.07</v>
      </c>
      <c r="G491" s="214" t="s">
        <v>1261</v>
      </c>
      <c r="H491" s="214" t="s">
        <v>1259</v>
      </c>
      <c r="I491" s="216">
        <v>69</v>
      </c>
    </row>
    <row r="492" spans="1:9">
      <c r="A492" s="212">
        <v>491</v>
      </c>
      <c r="B492" s="213" t="s">
        <v>1141</v>
      </c>
      <c r="C492" s="213" t="s">
        <v>1101</v>
      </c>
      <c r="D492" s="213" t="s">
        <v>1107</v>
      </c>
      <c r="E492" s="214">
        <v>8</v>
      </c>
      <c r="F492" s="215">
        <v>4.32</v>
      </c>
      <c r="G492" s="214" t="s">
        <v>1262</v>
      </c>
      <c r="H492" s="214" t="s">
        <v>1259</v>
      </c>
      <c r="I492" s="216">
        <v>56</v>
      </c>
    </row>
    <row r="493" spans="1:9">
      <c r="A493" s="212">
        <v>492</v>
      </c>
      <c r="B493" s="213" t="s">
        <v>207</v>
      </c>
      <c r="C493" s="213" t="s">
        <v>1098</v>
      </c>
      <c r="D493" s="213" t="s">
        <v>1105</v>
      </c>
      <c r="E493" s="214">
        <v>2</v>
      </c>
      <c r="F493" s="215">
        <v>8.27</v>
      </c>
      <c r="G493" s="214" t="s">
        <v>1262</v>
      </c>
      <c r="H493" s="214" t="s">
        <v>1258</v>
      </c>
      <c r="I493" s="216">
        <v>52</v>
      </c>
    </row>
    <row r="494" spans="1:9">
      <c r="A494" s="212">
        <v>493</v>
      </c>
      <c r="B494" s="213" t="s">
        <v>1119</v>
      </c>
      <c r="C494" s="213" t="s">
        <v>1101</v>
      </c>
      <c r="D494" s="213" t="s">
        <v>1105</v>
      </c>
      <c r="E494" s="214">
        <v>10</v>
      </c>
      <c r="F494" s="215">
        <v>2.87</v>
      </c>
      <c r="G494" s="214" t="s">
        <v>1262</v>
      </c>
      <c r="H494" s="214" t="s">
        <v>1259</v>
      </c>
      <c r="I494" s="216">
        <v>70</v>
      </c>
    </row>
    <row r="495" spans="1:9">
      <c r="A495" s="212">
        <v>494</v>
      </c>
      <c r="B495" s="213" t="s">
        <v>1146</v>
      </c>
      <c r="C495" s="213" t="s">
        <v>1098</v>
      </c>
      <c r="D495" s="213" t="s">
        <v>1107</v>
      </c>
      <c r="E495" s="214">
        <v>8</v>
      </c>
      <c r="F495" s="215">
        <v>5.66</v>
      </c>
      <c r="G495" s="214" t="s">
        <v>1262</v>
      </c>
      <c r="H495" s="214" t="s">
        <v>1259</v>
      </c>
      <c r="I495" s="216">
        <v>61</v>
      </c>
    </row>
    <row r="496" spans="1:9">
      <c r="A496" s="212">
        <v>495</v>
      </c>
      <c r="B496" s="213" t="s">
        <v>207</v>
      </c>
      <c r="C496" s="213" t="s">
        <v>1098</v>
      </c>
      <c r="D496" s="213" t="s">
        <v>1099</v>
      </c>
      <c r="E496" s="214">
        <v>5</v>
      </c>
      <c r="F496" s="215">
        <v>6.25</v>
      </c>
      <c r="G496" s="214" t="s">
        <v>1261</v>
      </c>
      <c r="H496" s="214" t="s">
        <v>1259</v>
      </c>
      <c r="I496" s="216">
        <v>70</v>
      </c>
    </row>
    <row r="497" spans="1:9">
      <c r="A497" s="212">
        <v>496</v>
      </c>
      <c r="B497" s="213" t="s">
        <v>1114</v>
      </c>
      <c r="C497" s="213" t="s">
        <v>1115</v>
      </c>
      <c r="D497" s="213" t="s">
        <v>1105</v>
      </c>
      <c r="E497" s="214">
        <v>4</v>
      </c>
      <c r="F497" s="215">
        <v>5.28</v>
      </c>
      <c r="G497" s="214" t="s">
        <v>1262</v>
      </c>
      <c r="H497" s="214" t="s">
        <v>1258</v>
      </c>
      <c r="I497" s="216">
        <v>73</v>
      </c>
    </row>
    <row r="498" spans="1:9">
      <c r="A498" s="212">
        <v>497</v>
      </c>
      <c r="B498" s="213" t="s">
        <v>1122</v>
      </c>
      <c r="C498" s="213" t="s">
        <v>1101</v>
      </c>
      <c r="D498" s="213" t="s">
        <v>1099</v>
      </c>
      <c r="E498" s="214">
        <v>8</v>
      </c>
      <c r="F498" s="215">
        <v>1.84</v>
      </c>
      <c r="G498" s="214" t="s">
        <v>1262</v>
      </c>
      <c r="H498" s="214" t="s">
        <v>1259</v>
      </c>
      <c r="I498" s="216">
        <v>56</v>
      </c>
    </row>
    <row r="499" spans="1:9">
      <c r="A499" s="212">
        <v>498</v>
      </c>
      <c r="B499" s="213" t="s">
        <v>1141</v>
      </c>
      <c r="C499" s="213" t="s">
        <v>1101</v>
      </c>
      <c r="D499" s="213" t="s">
        <v>1105</v>
      </c>
      <c r="E499" s="214">
        <v>1</v>
      </c>
      <c r="F499" s="215">
        <v>2.46</v>
      </c>
      <c r="G499" s="214" t="s">
        <v>1262</v>
      </c>
      <c r="H499" s="214" t="s">
        <v>1259</v>
      </c>
      <c r="I499" s="216">
        <v>40</v>
      </c>
    </row>
    <row r="500" spans="1:9">
      <c r="A500" s="212">
        <v>499</v>
      </c>
      <c r="B500" s="213" t="s">
        <v>1109</v>
      </c>
      <c r="C500" s="213" t="s">
        <v>1098</v>
      </c>
      <c r="D500" s="213" t="s">
        <v>1105</v>
      </c>
      <c r="E500" s="214">
        <v>3</v>
      </c>
      <c r="F500" s="215">
        <v>4.4000000000000004</v>
      </c>
      <c r="G500" s="214" t="s">
        <v>1261</v>
      </c>
      <c r="H500" s="214" t="s">
        <v>1259</v>
      </c>
      <c r="I500" s="216">
        <v>32</v>
      </c>
    </row>
    <row r="501" spans="1:9">
      <c r="A501" s="212">
        <v>500</v>
      </c>
      <c r="B501" s="213" t="s">
        <v>1118</v>
      </c>
      <c r="C501" s="213" t="s">
        <v>1098</v>
      </c>
      <c r="D501" s="213" t="s">
        <v>1102</v>
      </c>
      <c r="E501" s="214">
        <v>9</v>
      </c>
      <c r="F501" s="215">
        <v>4.12</v>
      </c>
      <c r="G501" s="214" t="s">
        <v>1262</v>
      </c>
      <c r="H501" s="214" t="s">
        <v>1259</v>
      </c>
      <c r="I501" s="216">
        <v>44</v>
      </c>
    </row>
    <row r="502" spans="1:9">
      <c r="A502" s="212">
        <v>501</v>
      </c>
      <c r="B502" s="213" t="s">
        <v>207</v>
      </c>
      <c r="C502" s="213" t="s">
        <v>1098</v>
      </c>
      <c r="D502" s="213" t="s">
        <v>1099</v>
      </c>
      <c r="E502" s="214">
        <v>10</v>
      </c>
      <c r="F502" s="215">
        <v>7.59</v>
      </c>
      <c r="G502" s="214" t="s">
        <v>1261</v>
      </c>
      <c r="H502" s="214" t="s">
        <v>1259</v>
      </c>
      <c r="I502" s="216">
        <v>64</v>
      </c>
    </row>
    <row r="503" spans="1:9">
      <c r="A503" s="212">
        <v>502</v>
      </c>
      <c r="B503" s="213" t="s">
        <v>1121</v>
      </c>
      <c r="C503" s="213" t="s">
        <v>1098</v>
      </c>
      <c r="D503" s="213" t="s">
        <v>1113</v>
      </c>
      <c r="E503" s="214">
        <v>4</v>
      </c>
      <c r="F503" s="215">
        <v>7.2</v>
      </c>
      <c r="G503" s="214" t="s">
        <v>1262</v>
      </c>
      <c r="H503" s="214" t="s">
        <v>1258</v>
      </c>
      <c r="I503" s="216">
        <v>45</v>
      </c>
    </row>
    <row r="504" spans="1:9">
      <c r="A504" s="212">
        <v>503</v>
      </c>
      <c r="B504" s="213" t="s">
        <v>1136</v>
      </c>
      <c r="C504" s="213" t="s">
        <v>1098</v>
      </c>
      <c r="D504" s="213" t="s">
        <v>1107</v>
      </c>
      <c r="E504" s="214">
        <v>7</v>
      </c>
      <c r="F504" s="215">
        <v>5.98</v>
      </c>
      <c r="G504" s="214" t="s">
        <v>1262</v>
      </c>
      <c r="H504" s="214" t="s">
        <v>1259</v>
      </c>
      <c r="I504" s="216">
        <v>63</v>
      </c>
    </row>
    <row r="505" spans="1:9">
      <c r="A505" s="212">
        <v>504</v>
      </c>
      <c r="B505" s="213" t="s">
        <v>207</v>
      </c>
      <c r="C505" s="213" t="s">
        <v>1098</v>
      </c>
      <c r="D505" s="213" t="s">
        <v>1113</v>
      </c>
      <c r="E505" s="214">
        <v>4</v>
      </c>
      <c r="F505" s="215">
        <v>3.2</v>
      </c>
      <c r="G505" s="214" t="s">
        <v>1262</v>
      </c>
      <c r="H505" s="214" t="s">
        <v>1259</v>
      </c>
      <c r="I505" s="216">
        <v>65</v>
      </c>
    </row>
    <row r="506" spans="1:9">
      <c r="A506" s="212">
        <v>505</v>
      </c>
      <c r="B506" s="213" t="s">
        <v>1138</v>
      </c>
      <c r="C506" s="213" t="s">
        <v>1098</v>
      </c>
      <c r="D506" s="213" t="s">
        <v>1099</v>
      </c>
      <c r="E506" s="214">
        <v>2</v>
      </c>
      <c r="F506" s="215">
        <v>6</v>
      </c>
      <c r="G506" s="214" t="s">
        <v>1261</v>
      </c>
      <c r="H506" s="214" t="s">
        <v>1259</v>
      </c>
      <c r="I506" s="216">
        <v>32</v>
      </c>
    </row>
    <row r="507" spans="1:9">
      <c r="A507" s="212">
        <v>506</v>
      </c>
      <c r="B507" s="213" t="s">
        <v>1139</v>
      </c>
      <c r="C507" s="213" t="s">
        <v>1101</v>
      </c>
      <c r="D507" s="213" t="s">
        <v>1107</v>
      </c>
      <c r="E507" s="214">
        <v>8</v>
      </c>
      <c r="F507" s="215">
        <v>1.22</v>
      </c>
      <c r="G507" s="214" t="s">
        <v>1262</v>
      </c>
      <c r="H507" s="214" t="s">
        <v>1259</v>
      </c>
      <c r="I507" s="216">
        <v>44</v>
      </c>
    </row>
    <row r="508" spans="1:9">
      <c r="A508" s="212">
        <v>507</v>
      </c>
      <c r="B508" s="213" t="s">
        <v>1127</v>
      </c>
      <c r="C508" s="213" t="s">
        <v>1098</v>
      </c>
      <c r="D508" s="213" t="s">
        <v>1102</v>
      </c>
      <c r="E508" s="214">
        <v>4</v>
      </c>
      <c r="F508" s="215">
        <v>4.9800000000000004</v>
      </c>
      <c r="G508" s="214" t="s">
        <v>1261</v>
      </c>
      <c r="H508" s="214" t="s">
        <v>1259</v>
      </c>
      <c r="I508" s="216">
        <v>49</v>
      </c>
    </row>
    <row r="509" spans="1:9">
      <c r="A509" s="212">
        <v>508</v>
      </c>
      <c r="B509" s="213" t="s">
        <v>1140</v>
      </c>
      <c r="C509" s="213" t="s">
        <v>1098</v>
      </c>
      <c r="D509" s="213" t="s">
        <v>1113</v>
      </c>
      <c r="E509" s="214">
        <v>5</v>
      </c>
      <c r="F509" s="215">
        <v>6.6</v>
      </c>
      <c r="G509" s="214" t="s">
        <v>1262</v>
      </c>
      <c r="H509" s="214" t="s">
        <v>1259</v>
      </c>
      <c r="I509" s="216">
        <v>63</v>
      </c>
    </row>
    <row r="510" spans="1:9">
      <c r="A510" s="212">
        <v>509</v>
      </c>
      <c r="B510" s="213" t="s">
        <v>1108</v>
      </c>
      <c r="C510" s="213" t="s">
        <v>1098</v>
      </c>
      <c r="D510" s="213" t="s">
        <v>1105</v>
      </c>
      <c r="E510" s="214">
        <v>2</v>
      </c>
      <c r="F510" s="215">
        <v>5.05</v>
      </c>
      <c r="G510" s="214" t="s">
        <v>1261</v>
      </c>
      <c r="H510" s="214" t="s">
        <v>1259</v>
      </c>
      <c r="I510" s="216">
        <v>63</v>
      </c>
    </row>
    <row r="511" spans="1:9">
      <c r="A511" s="212">
        <v>510</v>
      </c>
      <c r="B511" s="213" t="s">
        <v>1137</v>
      </c>
      <c r="C511" s="213" t="s">
        <v>1104</v>
      </c>
      <c r="D511" s="213" t="s">
        <v>1099</v>
      </c>
      <c r="E511" s="214">
        <v>6</v>
      </c>
      <c r="F511" s="215">
        <v>1.49</v>
      </c>
      <c r="G511" s="214" t="s">
        <v>1262</v>
      </c>
      <c r="H511" s="214" t="s">
        <v>1259</v>
      </c>
      <c r="I511" s="216">
        <v>35</v>
      </c>
    </row>
    <row r="512" spans="1:9">
      <c r="A512" s="212">
        <v>511</v>
      </c>
      <c r="B512" s="213" t="s">
        <v>1124</v>
      </c>
      <c r="C512" s="213" t="s">
        <v>1098</v>
      </c>
      <c r="D512" s="213" t="s">
        <v>1099</v>
      </c>
      <c r="E512" s="214">
        <v>3</v>
      </c>
      <c r="F512" s="215">
        <v>5.97</v>
      </c>
      <c r="G512" s="214" t="s">
        <v>1262</v>
      </c>
      <c r="H512" s="214" t="s">
        <v>1259</v>
      </c>
      <c r="I512" s="216">
        <v>49</v>
      </c>
    </row>
    <row r="513" spans="1:9">
      <c r="A513" s="212">
        <v>512</v>
      </c>
      <c r="B513" s="213" t="s">
        <v>1143</v>
      </c>
      <c r="C513" s="213" t="s">
        <v>1098</v>
      </c>
      <c r="D513" s="213" t="s">
        <v>1107</v>
      </c>
      <c r="E513" s="214">
        <v>6</v>
      </c>
      <c r="F513" s="215">
        <v>2.64</v>
      </c>
      <c r="G513" s="214" t="s">
        <v>1261</v>
      </c>
      <c r="H513" s="214" t="s">
        <v>1259</v>
      </c>
      <c r="I513" s="216">
        <v>60</v>
      </c>
    </row>
    <row r="514" spans="1:9">
      <c r="A514" s="212">
        <v>513</v>
      </c>
      <c r="B514" s="213" t="s">
        <v>1141</v>
      </c>
      <c r="C514" s="213" t="s">
        <v>1101</v>
      </c>
      <c r="D514" s="213" t="s">
        <v>1107</v>
      </c>
      <c r="E514" s="214">
        <v>8</v>
      </c>
      <c r="F514" s="215">
        <v>8.99</v>
      </c>
      <c r="G514" s="214" t="s">
        <v>1262</v>
      </c>
      <c r="H514" s="214" t="s">
        <v>1259</v>
      </c>
      <c r="I514" s="216">
        <v>48</v>
      </c>
    </row>
    <row r="515" spans="1:9">
      <c r="A515" s="212">
        <v>514</v>
      </c>
      <c r="B515" s="213" t="s">
        <v>1109</v>
      </c>
      <c r="C515" s="213" t="s">
        <v>1098</v>
      </c>
      <c r="D515" s="213" t="s">
        <v>1099</v>
      </c>
      <c r="E515" s="214">
        <v>7</v>
      </c>
      <c r="F515" s="215">
        <v>7.86</v>
      </c>
      <c r="G515" s="214" t="s">
        <v>1262</v>
      </c>
      <c r="H515" s="214" t="s">
        <v>1259</v>
      </c>
      <c r="I515" s="216">
        <v>51</v>
      </c>
    </row>
    <row r="516" spans="1:9">
      <c r="A516" s="212">
        <v>515</v>
      </c>
      <c r="B516" s="213" t="s">
        <v>1131</v>
      </c>
      <c r="C516" s="213" t="s">
        <v>1098</v>
      </c>
      <c r="D516" s="213" t="s">
        <v>1105</v>
      </c>
      <c r="E516" s="214">
        <v>2</v>
      </c>
      <c r="F516" s="215">
        <v>8.67</v>
      </c>
      <c r="G516" s="214" t="s">
        <v>1262</v>
      </c>
      <c r="H516" s="214" t="s">
        <v>1259</v>
      </c>
      <c r="I516" s="216">
        <v>47</v>
      </c>
    </row>
    <row r="517" spans="1:9">
      <c r="A517" s="212">
        <v>516</v>
      </c>
      <c r="B517" s="213" t="s">
        <v>1120</v>
      </c>
      <c r="C517" s="213" t="s">
        <v>1101</v>
      </c>
      <c r="D517" s="213" t="s">
        <v>1105</v>
      </c>
      <c r="E517" s="214">
        <v>10</v>
      </c>
      <c r="F517" s="215">
        <v>5.85</v>
      </c>
      <c r="G517" s="214" t="s">
        <v>1261</v>
      </c>
      <c r="H517" s="214" t="s">
        <v>1259</v>
      </c>
      <c r="I517" s="216">
        <v>36</v>
      </c>
    </row>
    <row r="518" spans="1:9">
      <c r="A518" s="212">
        <v>517</v>
      </c>
      <c r="B518" s="213" t="s">
        <v>1136</v>
      </c>
      <c r="C518" s="213" t="s">
        <v>1098</v>
      </c>
      <c r="D518" s="213" t="s">
        <v>1107</v>
      </c>
      <c r="E518" s="214">
        <v>7</v>
      </c>
      <c r="F518" s="215">
        <v>4.9000000000000004</v>
      </c>
      <c r="G518" s="214" t="s">
        <v>1262</v>
      </c>
      <c r="H518" s="214" t="s">
        <v>1259</v>
      </c>
      <c r="I518" s="216">
        <v>42</v>
      </c>
    </row>
    <row r="519" spans="1:9">
      <c r="A519" s="212">
        <v>518</v>
      </c>
      <c r="B519" s="213" t="s">
        <v>1130</v>
      </c>
      <c r="C519" s="213" t="s">
        <v>1101</v>
      </c>
      <c r="D519" s="213" t="s">
        <v>1105</v>
      </c>
      <c r="E519" s="214">
        <v>8</v>
      </c>
      <c r="F519" s="215">
        <v>3.3</v>
      </c>
      <c r="G519" s="214" t="s">
        <v>1261</v>
      </c>
      <c r="H519" s="214" t="s">
        <v>1259</v>
      </c>
      <c r="I519" s="216">
        <v>32</v>
      </c>
    </row>
    <row r="520" spans="1:9">
      <c r="A520" s="212">
        <v>519</v>
      </c>
      <c r="B520" s="213" t="s">
        <v>1132</v>
      </c>
      <c r="C520" s="213" t="s">
        <v>1101</v>
      </c>
      <c r="D520" s="213" t="s">
        <v>1099</v>
      </c>
      <c r="E520" s="214">
        <v>1</v>
      </c>
      <c r="F520" s="215">
        <v>7.76</v>
      </c>
      <c r="G520" s="214" t="s">
        <v>1262</v>
      </c>
      <c r="H520" s="214" t="s">
        <v>1258</v>
      </c>
      <c r="I520" s="216">
        <v>58</v>
      </c>
    </row>
    <row r="521" spans="1:9">
      <c r="A521" s="212">
        <v>520</v>
      </c>
      <c r="B521" s="213" t="s">
        <v>1144</v>
      </c>
      <c r="C521" s="213" t="s">
        <v>1101</v>
      </c>
      <c r="D521" s="213" t="s">
        <v>1099</v>
      </c>
      <c r="E521" s="214">
        <v>5</v>
      </c>
      <c r="F521" s="215">
        <v>2.95</v>
      </c>
      <c r="G521" s="214" t="s">
        <v>1262</v>
      </c>
      <c r="H521" s="214" t="s">
        <v>1259</v>
      </c>
      <c r="I521" s="216">
        <v>43</v>
      </c>
    </row>
    <row r="522" spans="1:9">
      <c r="A522" s="212">
        <v>521</v>
      </c>
      <c r="B522" s="213" t="s">
        <v>1111</v>
      </c>
      <c r="C522" s="213" t="s">
        <v>1098</v>
      </c>
      <c r="D522" s="213" t="s">
        <v>1105</v>
      </c>
      <c r="E522" s="214">
        <v>5</v>
      </c>
      <c r="F522" s="215">
        <v>7.2</v>
      </c>
      <c r="G522" s="214" t="s">
        <v>1261</v>
      </c>
      <c r="H522" s="214" t="s">
        <v>1258</v>
      </c>
      <c r="I522" s="216">
        <v>23</v>
      </c>
    </row>
    <row r="523" spans="1:9">
      <c r="A523" s="212">
        <v>522</v>
      </c>
      <c r="B523" s="213" t="s">
        <v>1106</v>
      </c>
      <c r="C523" s="213" t="s">
        <v>1101</v>
      </c>
      <c r="D523" s="213" t="s">
        <v>1113</v>
      </c>
      <c r="E523" s="214">
        <v>5</v>
      </c>
      <c r="F523" s="215">
        <v>8.25</v>
      </c>
      <c r="G523" s="214" t="s">
        <v>1262</v>
      </c>
      <c r="H523" s="214" t="s">
        <v>1258</v>
      </c>
      <c r="I523" s="216">
        <v>68</v>
      </c>
    </row>
    <row r="524" spans="1:9">
      <c r="A524" s="212">
        <v>523</v>
      </c>
      <c r="B524" s="213" t="s">
        <v>1146</v>
      </c>
      <c r="C524" s="213" t="s">
        <v>1098</v>
      </c>
      <c r="D524" s="213" t="s">
        <v>1099</v>
      </c>
      <c r="E524" s="214">
        <v>7</v>
      </c>
      <c r="F524" s="215">
        <v>9.1300000000000008</v>
      </c>
      <c r="G524" s="214" t="s">
        <v>1262</v>
      </c>
      <c r="H524" s="214" t="s">
        <v>1259</v>
      </c>
      <c r="I524" s="216">
        <v>45</v>
      </c>
    </row>
    <row r="525" spans="1:9">
      <c r="A525" s="212">
        <v>524</v>
      </c>
      <c r="B525" s="213" t="s">
        <v>1136</v>
      </c>
      <c r="C525" s="213" t="s">
        <v>1098</v>
      </c>
      <c r="D525" s="213" t="s">
        <v>1099</v>
      </c>
      <c r="E525" s="214">
        <v>5</v>
      </c>
      <c r="F525" s="215">
        <v>8.4499999999999993</v>
      </c>
      <c r="G525" s="214" t="s">
        <v>1262</v>
      </c>
      <c r="H525" s="214" t="s">
        <v>1258</v>
      </c>
      <c r="I525" s="216">
        <v>26</v>
      </c>
    </row>
    <row r="526" spans="1:9">
      <c r="A526" s="212">
        <v>525</v>
      </c>
      <c r="B526" s="213" t="s">
        <v>1100</v>
      </c>
      <c r="C526" s="213" t="s">
        <v>1101</v>
      </c>
      <c r="D526" s="213" t="s">
        <v>1099</v>
      </c>
      <c r="E526" s="214">
        <v>6</v>
      </c>
      <c r="F526" s="215">
        <v>5.63</v>
      </c>
      <c r="G526" s="214" t="s">
        <v>1262</v>
      </c>
      <c r="H526" s="214" t="s">
        <v>1259</v>
      </c>
      <c r="I526" s="216">
        <v>38</v>
      </c>
    </row>
    <row r="527" spans="1:9">
      <c r="A527" s="212">
        <v>526</v>
      </c>
      <c r="B527" s="213" t="s">
        <v>1133</v>
      </c>
      <c r="C527" s="213" t="s">
        <v>1098</v>
      </c>
      <c r="D527" s="213" t="s">
        <v>1105</v>
      </c>
      <c r="E527" s="214">
        <v>3</v>
      </c>
      <c r="F527" s="215">
        <v>1.21</v>
      </c>
      <c r="G527" s="214" t="s">
        <v>1262</v>
      </c>
      <c r="H527" s="214" t="s">
        <v>1259</v>
      </c>
      <c r="I527" s="216">
        <v>59</v>
      </c>
    </row>
    <row r="528" spans="1:9">
      <c r="A528" s="212">
        <v>527</v>
      </c>
      <c r="B528" s="213" t="s">
        <v>1130</v>
      </c>
      <c r="C528" s="213" t="s">
        <v>1101</v>
      </c>
      <c r="D528" s="213" t="s">
        <v>1105</v>
      </c>
      <c r="E528" s="214">
        <v>9</v>
      </c>
      <c r="F528" s="215">
        <v>8.76</v>
      </c>
      <c r="G528" s="214" t="s">
        <v>1262</v>
      </c>
      <c r="H528" s="214" t="s">
        <v>1259</v>
      </c>
      <c r="I528" s="216">
        <v>71</v>
      </c>
    </row>
    <row r="529" spans="1:9">
      <c r="A529" s="212">
        <v>528</v>
      </c>
      <c r="B529" s="213" t="s">
        <v>1122</v>
      </c>
      <c r="C529" s="213" t="s">
        <v>1101</v>
      </c>
      <c r="D529" s="213" t="s">
        <v>1102</v>
      </c>
      <c r="E529" s="214">
        <v>4</v>
      </c>
      <c r="F529" s="215">
        <v>2.91</v>
      </c>
      <c r="G529" s="214" t="s">
        <v>1261</v>
      </c>
      <c r="H529" s="214" t="s">
        <v>1258</v>
      </c>
      <c r="I529" s="216">
        <v>52</v>
      </c>
    </row>
    <row r="530" spans="1:9">
      <c r="A530" s="212">
        <v>529</v>
      </c>
      <c r="B530" s="213" t="s">
        <v>208</v>
      </c>
      <c r="C530" s="213" t="s">
        <v>1098</v>
      </c>
      <c r="D530" s="213" t="s">
        <v>1099</v>
      </c>
      <c r="E530" s="214">
        <v>9</v>
      </c>
      <c r="F530" s="215">
        <v>6.53</v>
      </c>
      <c r="G530" s="214" t="s">
        <v>1262</v>
      </c>
      <c r="H530" s="214" t="s">
        <v>1259</v>
      </c>
      <c r="I530" s="216">
        <v>46</v>
      </c>
    </row>
    <row r="531" spans="1:9">
      <c r="A531" s="212">
        <v>530</v>
      </c>
      <c r="B531" s="213" t="s">
        <v>1106</v>
      </c>
      <c r="C531" s="213" t="s">
        <v>1101</v>
      </c>
      <c r="D531" s="213" t="s">
        <v>1102</v>
      </c>
      <c r="E531" s="214">
        <v>3</v>
      </c>
      <c r="F531" s="215">
        <v>9.86</v>
      </c>
      <c r="G531" s="214" t="s">
        <v>1262</v>
      </c>
      <c r="H531" s="214" t="s">
        <v>1259</v>
      </c>
      <c r="I531" s="216">
        <v>29</v>
      </c>
    </row>
    <row r="532" spans="1:9">
      <c r="A532" s="212">
        <v>531</v>
      </c>
      <c r="B532" s="213" t="s">
        <v>1109</v>
      </c>
      <c r="C532" s="213" t="s">
        <v>1098</v>
      </c>
      <c r="D532" s="213" t="s">
        <v>1107</v>
      </c>
      <c r="E532" s="214">
        <v>9</v>
      </c>
      <c r="F532" s="215">
        <v>4.68</v>
      </c>
      <c r="G532" s="214" t="s">
        <v>1262</v>
      </c>
      <c r="H532" s="214" t="s">
        <v>1259</v>
      </c>
      <c r="I532" s="216">
        <v>74</v>
      </c>
    </row>
    <row r="533" spans="1:9">
      <c r="A533" s="212">
        <v>532</v>
      </c>
      <c r="B533" s="213" t="s">
        <v>1140</v>
      </c>
      <c r="C533" s="213" t="s">
        <v>1098</v>
      </c>
      <c r="D533" s="213" t="s">
        <v>1107</v>
      </c>
      <c r="E533" s="214">
        <v>1</v>
      </c>
      <c r="F533" s="215">
        <v>7.9</v>
      </c>
      <c r="G533" s="214" t="s">
        <v>1261</v>
      </c>
      <c r="H533" s="214" t="s">
        <v>1259</v>
      </c>
      <c r="I533" s="216">
        <v>53</v>
      </c>
    </row>
    <row r="534" spans="1:9">
      <c r="A534" s="212">
        <v>533</v>
      </c>
      <c r="B534" s="213" t="s">
        <v>1117</v>
      </c>
      <c r="C534" s="213" t="s">
        <v>1098</v>
      </c>
      <c r="D534" s="213" t="s">
        <v>1107</v>
      </c>
      <c r="E534" s="214">
        <v>5</v>
      </c>
      <c r="F534" s="215">
        <v>2.2000000000000002</v>
      </c>
      <c r="G534" s="214" t="s">
        <v>1262</v>
      </c>
      <c r="H534" s="214" t="s">
        <v>1258</v>
      </c>
      <c r="I534" s="216">
        <v>67</v>
      </c>
    </row>
    <row r="535" spans="1:9">
      <c r="A535" s="212">
        <v>534</v>
      </c>
      <c r="B535" s="213" t="s">
        <v>1134</v>
      </c>
      <c r="C535" s="213" t="s">
        <v>1098</v>
      </c>
      <c r="D535" s="213" t="s">
        <v>1099</v>
      </c>
      <c r="E535" s="214">
        <v>1</v>
      </c>
      <c r="F535" s="215">
        <v>8.99</v>
      </c>
      <c r="G535" s="214" t="s">
        <v>1261</v>
      </c>
      <c r="H535" s="214" t="s">
        <v>1259</v>
      </c>
      <c r="I535" s="216">
        <v>76</v>
      </c>
    </row>
    <row r="536" spans="1:9">
      <c r="A536" s="212">
        <v>535</v>
      </c>
      <c r="B536" s="213" t="s">
        <v>1121</v>
      </c>
      <c r="C536" s="213" t="s">
        <v>1098</v>
      </c>
      <c r="D536" s="213" t="s">
        <v>1113</v>
      </c>
      <c r="E536" s="214">
        <v>6</v>
      </c>
      <c r="F536" s="215">
        <v>3.34</v>
      </c>
      <c r="G536" s="214" t="s">
        <v>1261</v>
      </c>
      <c r="H536" s="214" t="s">
        <v>1259</v>
      </c>
      <c r="I536" s="216">
        <v>49</v>
      </c>
    </row>
    <row r="537" spans="1:9">
      <c r="A537" s="212">
        <v>536</v>
      </c>
      <c r="B537" s="213" t="s">
        <v>1124</v>
      </c>
      <c r="C537" s="213" t="s">
        <v>1098</v>
      </c>
      <c r="D537" s="213" t="s">
        <v>1105</v>
      </c>
      <c r="E537" s="214">
        <v>1</v>
      </c>
      <c r="F537" s="215">
        <v>9.99</v>
      </c>
      <c r="G537" s="214" t="s">
        <v>1262</v>
      </c>
      <c r="H537" s="214" t="s">
        <v>1259</v>
      </c>
      <c r="I537" s="216">
        <v>42</v>
      </c>
    </row>
    <row r="538" spans="1:9">
      <c r="A538" s="212">
        <v>537</v>
      </c>
      <c r="B538" s="213" t="s">
        <v>1130</v>
      </c>
      <c r="C538" s="213" t="s">
        <v>1101</v>
      </c>
      <c r="D538" s="213" t="s">
        <v>1105</v>
      </c>
      <c r="E538" s="214">
        <v>1</v>
      </c>
      <c r="F538" s="215">
        <v>5.93</v>
      </c>
      <c r="G538" s="214" t="s">
        <v>1262</v>
      </c>
      <c r="H538" s="214" t="s">
        <v>1259</v>
      </c>
      <c r="I538" s="216">
        <v>57</v>
      </c>
    </row>
    <row r="539" spans="1:9">
      <c r="A539" s="212">
        <v>538</v>
      </c>
      <c r="B539" s="213" t="s">
        <v>1137</v>
      </c>
      <c r="C539" s="213" t="s">
        <v>1104</v>
      </c>
      <c r="D539" s="213" t="s">
        <v>1113</v>
      </c>
      <c r="E539" s="214">
        <v>4</v>
      </c>
      <c r="F539" s="215">
        <v>2.5299999999999998</v>
      </c>
      <c r="G539" s="214" t="s">
        <v>1261</v>
      </c>
      <c r="H539" s="214" t="s">
        <v>1259</v>
      </c>
      <c r="I539" s="216">
        <v>62</v>
      </c>
    </row>
    <row r="540" spans="1:9">
      <c r="A540" s="212">
        <v>539</v>
      </c>
      <c r="B540" s="213" t="s">
        <v>1130</v>
      </c>
      <c r="C540" s="213" t="s">
        <v>1101</v>
      </c>
      <c r="D540" s="213" t="s">
        <v>1102</v>
      </c>
      <c r="E540" s="214">
        <v>5</v>
      </c>
      <c r="F540" s="215">
        <v>5.46</v>
      </c>
      <c r="G540" s="214" t="s">
        <v>1261</v>
      </c>
      <c r="H540" s="214" t="s">
        <v>1258</v>
      </c>
      <c r="I540" s="216">
        <v>49</v>
      </c>
    </row>
    <row r="541" spans="1:9">
      <c r="A541" s="212">
        <v>540</v>
      </c>
      <c r="B541" s="213" t="s">
        <v>207</v>
      </c>
      <c r="C541" s="213" t="s">
        <v>1098</v>
      </c>
      <c r="D541" s="213" t="s">
        <v>1102</v>
      </c>
      <c r="E541" s="214">
        <v>6</v>
      </c>
      <c r="F541" s="215">
        <v>4.53</v>
      </c>
      <c r="G541" s="214" t="s">
        <v>1262</v>
      </c>
      <c r="H541" s="214" t="s">
        <v>1259</v>
      </c>
      <c r="I541" s="216">
        <v>48</v>
      </c>
    </row>
    <row r="542" spans="1:9">
      <c r="A542" s="212">
        <v>541</v>
      </c>
      <c r="B542" s="213" t="s">
        <v>1141</v>
      </c>
      <c r="C542" s="213" t="s">
        <v>1101</v>
      </c>
      <c r="D542" s="213" t="s">
        <v>1113</v>
      </c>
      <c r="E542" s="214">
        <v>7</v>
      </c>
      <c r="F542" s="215">
        <v>7.95</v>
      </c>
      <c r="G542" s="214" t="s">
        <v>1262</v>
      </c>
      <c r="H542" s="214" t="s">
        <v>1259</v>
      </c>
      <c r="I542" s="216">
        <v>27</v>
      </c>
    </row>
    <row r="543" spans="1:9">
      <c r="A543" s="212">
        <v>542</v>
      </c>
      <c r="B543" s="213" t="s">
        <v>208</v>
      </c>
      <c r="C543" s="213" t="s">
        <v>1098</v>
      </c>
      <c r="D543" s="213" t="s">
        <v>1105</v>
      </c>
      <c r="E543" s="214">
        <v>9</v>
      </c>
      <c r="F543" s="215">
        <v>9.7200000000000006</v>
      </c>
      <c r="G543" s="214" t="s">
        <v>1262</v>
      </c>
      <c r="H543" s="214" t="s">
        <v>1259</v>
      </c>
      <c r="I543" s="216">
        <v>69</v>
      </c>
    </row>
    <row r="544" spans="1:9">
      <c r="A544" s="212">
        <v>543</v>
      </c>
      <c r="B544" s="213" t="s">
        <v>1110</v>
      </c>
      <c r="C544" s="213" t="s">
        <v>1098</v>
      </c>
      <c r="D544" s="213" t="s">
        <v>1099</v>
      </c>
      <c r="E544" s="214">
        <v>10</v>
      </c>
      <c r="F544" s="215">
        <v>9.89</v>
      </c>
      <c r="G544" s="214" t="s">
        <v>1261</v>
      </c>
      <c r="H544" s="214" t="s">
        <v>1258</v>
      </c>
      <c r="I544" s="216">
        <v>49</v>
      </c>
    </row>
    <row r="545" spans="1:9">
      <c r="A545" s="212">
        <v>544</v>
      </c>
      <c r="B545" s="213" t="s">
        <v>1106</v>
      </c>
      <c r="C545" s="213" t="s">
        <v>1101</v>
      </c>
      <c r="D545" s="213" t="s">
        <v>1105</v>
      </c>
      <c r="E545" s="214">
        <v>7</v>
      </c>
      <c r="F545" s="215">
        <v>3.74</v>
      </c>
      <c r="G545" s="214" t="s">
        <v>1262</v>
      </c>
      <c r="H545" s="214" t="s">
        <v>1259</v>
      </c>
      <c r="I545" s="216">
        <v>35</v>
      </c>
    </row>
    <row r="546" spans="1:9">
      <c r="A546" s="212">
        <v>545</v>
      </c>
      <c r="B546" s="213" t="s">
        <v>1135</v>
      </c>
      <c r="C546" s="213" t="s">
        <v>1098</v>
      </c>
      <c r="D546" s="213" t="s">
        <v>1107</v>
      </c>
      <c r="E546" s="214">
        <v>9</v>
      </c>
      <c r="F546" s="215">
        <v>7.78</v>
      </c>
      <c r="G546" s="214" t="s">
        <v>1262</v>
      </c>
      <c r="H546" s="214" t="s">
        <v>1259</v>
      </c>
      <c r="I546" s="216">
        <v>40</v>
      </c>
    </row>
    <row r="547" spans="1:9">
      <c r="A547" s="212">
        <v>546</v>
      </c>
      <c r="B547" s="213" t="s">
        <v>1129</v>
      </c>
      <c r="C547" s="213" t="s">
        <v>1098</v>
      </c>
      <c r="D547" s="213" t="s">
        <v>1105</v>
      </c>
      <c r="E547" s="214">
        <v>7</v>
      </c>
      <c r="F547" s="215">
        <v>8.3800000000000008</v>
      </c>
      <c r="G547" s="214" t="s">
        <v>1262</v>
      </c>
      <c r="H547" s="214" t="s">
        <v>1258</v>
      </c>
      <c r="I547" s="216">
        <v>42</v>
      </c>
    </row>
    <row r="548" spans="1:9">
      <c r="A548" s="212">
        <v>547</v>
      </c>
      <c r="B548" s="213" t="s">
        <v>1110</v>
      </c>
      <c r="C548" s="213" t="s">
        <v>1098</v>
      </c>
      <c r="D548" s="213" t="s">
        <v>1102</v>
      </c>
      <c r="E548" s="214">
        <v>2</v>
      </c>
      <c r="F548" s="215">
        <v>9.92</v>
      </c>
      <c r="G548" s="214" t="s">
        <v>1262</v>
      </c>
      <c r="H548" s="214" t="s">
        <v>1258</v>
      </c>
      <c r="I548" s="216">
        <v>50</v>
      </c>
    </row>
    <row r="549" spans="1:9">
      <c r="A549" s="212">
        <v>548</v>
      </c>
      <c r="B549" s="213" t="s">
        <v>1120</v>
      </c>
      <c r="C549" s="213" t="s">
        <v>1101</v>
      </c>
      <c r="D549" s="213" t="s">
        <v>1105</v>
      </c>
      <c r="E549" s="214">
        <v>9</v>
      </c>
      <c r="F549" s="215">
        <v>8.77</v>
      </c>
      <c r="G549" s="214" t="s">
        <v>1262</v>
      </c>
      <c r="H549" s="214" t="s">
        <v>1258</v>
      </c>
      <c r="I549" s="216">
        <v>44</v>
      </c>
    </row>
    <row r="550" spans="1:9">
      <c r="A550" s="212">
        <v>549</v>
      </c>
      <c r="B550" s="213" t="s">
        <v>1127</v>
      </c>
      <c r="C550" s="213" t="s">
        <v>1098</v>
      </c>
      <c r="D550" s="213" t="s">
        <v>1107</v>
      </c>
      <c r="E550" s="214">
        <v>1</v>
      </c>
      <c r="F550" s="215">
        <v>8.0399999999999991</v>
      </c>
      <c r="G550" s="214" t="s">
        <v>1262</v>
      </c>
      <c r="H550" s="214" t="s">
        <v>1259</v>
      </c>
      <c r="I550" s="216">
        <v>69</v>
      </c>
    </row>
    <row r="551" spans="1:9">
      <c r="A551" s="212">
        <v>550</v>
      </c>
      <c r="B551" s="213" t="s">
        <v>1144</v>
      </c>
      <c r="C551" s="213" t="s">
        <v>1101</v>
      </c>
      <c r="D551" s="213" t="s">
        <v>1105</v>
      </c>
      <c r="E551" s="214">
        <v>1</v>
      </c>
      <c r="F551" s="215">
        <v>4.38</v>
      </c>
      <c r="G551" s="214" t="s">
        <v>1262</v>
      </c>
      <c r="H551" s="214" t="s">
        <v>1259</v>
      </c>
      <c r="I551" s="216">
        <v>55</v>
      </c>
    </row>
    <row r="552" spans="1:9">
      <c r="A552" s="212">
        <v>551</v>
      </c>
      <c r="B552" s="213" t="s">
        <v>1140</v>
      </c>
      <c r="C552" s="213" t="s">
        <v>1098</v>
      </c>
      <c r="D552" s="213" t="s">
        <v>1107</v>
      </c>
      <c r="E552" s="214">
        <v>2</v>
      </c>
      <c r="F552" s="215">
        <v>5.09</v>
      </c>
      <c r="G552" s="214" t="s">
        <v>1262</v>
      </c>
      <c r="H552" s="214" t="s">
        <v>1258</v>
      </c>
      <c r="I552" s="216">
        <v>54</v>
      </c>
    </row>
    <row r="553" spans="1:9">
      <c r="A553" s="212">
        <v>552</v>
      </c>
      <c r="B553" s="213" t="s">
        <v>1108</v>
      </c>
      <c r="C553" s="213" t="s">
        <v>1098</v>
      </c>
      <c r="D553" s="213" t="s">
        <v>1105</v>
      </c>
      <c r="E553" s="214">
        <v>7</v>
      </c>
      <c r="F553" s="215">
        <v>1.55</v>
      </c>
      <c r="G553" s="214" t="s">
        <v>1262</v>
      </c>
      <c r="H553" s="214" t="s">
        <v>1259</v>
      </c>
      <c r="I553" s="216">
        <v>50</v>
      </c>
    </row>
    <row r="554" spans="1:9">
      <c r="A554" s="212">
        <v>553</v>
      </c>
      <c r="B554" s="213" t="s">
        <v>1138</v>
      </c>
      <c r="C554" s="213" t="s">
        <v>1098</v>
      </c>
      <c r="D554" s="213" t="s">
        <v>1099</v>
      </c>
      <c r="E554" s="214">
        <v>1</v>
      </c>
      <c r="F554" s="215">
        <v>5.98</v>
      </c>
      <c r="G554" s="214" t="s">
        <v>1261</v>
      </c>
      <c r="H554" s="214" t="s">
        <v>1259</v>
      </c>
      <c r="I554" s="216">
        <v>40</v>
      </c>
    </row>
    <row r="555" spans="1:9">
      <c r="A555" s="212">
        <v>554</v>
      </c>
      <c r="B555" s="213" t="s">
        <v>1120</v>
      </c>
      <c r="C555" s="213" t="s">
        <v>1101</v>
      </c>
      <c r="D555" s="213" t="s">
        <v>1105</v>
      </c>
      <c r="E555" s="214">
        <v>4</v>
      </c>
      <c r="F555" s="215">
        <v>7.77</v>
      </c>
      <c r="G555" s="214" t="s">
        <v>1262</v>
      </c>
      <c r="H555" s="214" t="s">
        <v>1259</v>
      </c>
      <c r="I555" s="216">
        <v>39</v>
      </c>
    </row>
    <row r="556" spans="1:9">
      <c r="A556" s="212">
        <v>555</v>
      </c>
      <c r="B556" s="213" t="s">
        <v>1100</v>
      </c>
      <c r="C556" s="213" t="s">
        <v>1101</v>
      </c>
      <c r="D556" s="213" t="s">
        <v>1107</v>
      </c>
      <c r="E556" s="214">
        <v>6</v>
      </c>
      <c r="F556" s="215">
        <v>5.03</v>
      </c>
      <c r="G556" s="214" t="s">
        <v>1262</v>
      </c>
      <c r="H556" s="214" t="s">
        <v>1258</v>
      </c>
      <c r="I556" s="216">
        <v>51</v>
      </c>
    </row>
    <row r="557" spans="1:9">
      <c r="A557" s="212">
        <v>556</v>
      </c>
      <c r="B557" s="213" t="s">
        <v>1110</v>
      </c>
      <c r="C557" s="213" t="s">
        <v>1098</v>
      </c>
      <c r="D557" s="213" t="s">
        <v>1105</v>
      </c>
      <c r="E557" s="214">
        <v>5</v>
      </c>
      <c r="F557" s="215">
        <v>7.92</v>
      </c>
      <c r="G557" s="214" t="s">
        <v>1261</v>
      </c>
      <c r="H557" s="214" t="s">
        <v>1259</v>
      </c>
      <c r="I557" s="216">
        <v>54</v>
      </c>
    </row>
    <row r="558" spans="1:9">
      <c r="A558" s="212">
        <v>557</v>
      </c>
      <c r="B558" s="213" t="s">
        <v>1123</v>
      </c>
      <c r="C558" s="213" t="s">
        <v>1101</v>
      </c>
      <c r="D558" s="213" t="s">
        <v>1099</v>
      </c>
      <c r="E558" s="214">
        <v>9</v>
      </c>
      <c r="F558" s="215">
        <v>6.63</v>
      </c>
      <c r="G558" s="214" t="s">
        <v>1262</v>
      </c>
      <c r="H558" s="214" t="s">
        <v>1258</v>
      </c>
      <c r="I558" s="216">
        <v>37</v>
      </c>
    </row>
    <row r="559" spans="1:9">
      <c r="A559" s="212">
        <v>558</v>
      </c>
      <c r="B559" s="213" t="s">
        <v>1145</v>
      </c>
      <c r="C559" s="213" t="s">
        <v>1101</v>
      </c>
      <c r="D559" s="213" t="s">
        <v>1099</v>
      </c>
      <c r="E559" s="214">
        <v>2</v>
      </c>
      <c r="F559" s="215">
        <v>4.71</v>
      </c>
      <c r="G559" s="214" t="s">
        <v>1262</v>
      </c>
      <c r="H559" s="214" t="s">
        <v>1259</v>
      </c>
      <c r="I559" s="216">
        <v>48</v>
      </c>
    </row>
    <row r="560" spans="1:9">
      <c r="A560" s="212">
        <v>559</v>
      </c>
      <c r="B560" s="213" t="s">
        <v>1110</v>
      </c>
      <c r="C560" s="213" t="s">
        <v>1098</v>
      </c>
      <c r="D560" s="213" t="s">
        <v>1105</v>
      </c>
      <c r="E560" s="214">
        <v>3</v>
      </c>
      <c r="F560" s="215">
        <v>3.59</v>
      </c>
      <c r="G560" s="214" t="s">
        <v>1262</v>
      </c>
      <c r="H560" s="214" t="s">
        <v>1259</v>
      </c>
      <c r="I560" s="216">
        <v>35</v>
      </c>
    </row>
    <row r="561" spans="1:9">
      <c r="A561" s="212">
        <v>560</v>
      </c>
      <c r="B561" s="213" t="s">
        <v>1145</v>
      </c>
      <c r="C561" s="213" t="s">
        <v>1101</v>
      </c>
      <c r="D561" s="213" t="s">
        <v>1105</v>
      </c>
      <c r="E561" s="214">
        <v>8</v>
      </c>
      <c r="F561" s="215">
        <v>4.45</v>
      </c>
      <c r="G561" s="214" t="s">
        <v>1262</v>
      </c>
      <c r="H561" s="214" t="s">
        <v>1259</v>
      </c>
      <c r="I561" s="216">
        <v>44</v>
      </c>
    </row>
    <row r="562" spans="1:9">
      <c r="A562" s="212">
        <v>561</v>
      </c>
      <c r="B562" s="213" t="s">
        <v>1143</v>
      </c>
      <c r="C562" s="213" t="s">
        <v>1098</v>
      </c>
      <c r="D562" s="213" t="s">
        <v>1107</v>
      </c>
      <c r="E562" s="214">
        <v>5</v>
      </c>
      <c r="F562" s="215">
        <v>1.84</v>
      </c>
      <c r="G562" s="214" t="s">
        <v>1262</v>
      </c>
      <c r="H562" s="214" t="s">
        <v>1258</v>
      </c>
      <c r="I562" s="216">
        <v>54</v>
      </c>
    </row>
    <row r="563" spans="1:9">
      <c r="A563" s="212">
        <v>562</v>
      </c>
      <c r="B563" s="213" t="s">
        <v>1114</v>
      </c>
      <c r="C563" s="213" t="s">
        <v>1115</v>
      </c>
      <c r="D563" s="213" t="s">
        <v>1105</v>
      </c>
      <c r="E563" s="214">
        <v>7</v>
      </c>
      <c r="F563" s="215">
        <v>6.18</v>
      </c>
      <c r="G563" s="214" t="s">
        <v>1261</v>
      </c>
      <c r="H563" s="214" t="s">
        <v>1259</v>
      </c>
      <c r="I563" s="216">
        <v>58</v>
      </c>
    </row>
    <row r="564" spans="1:9">
      <c r="A564" s="212">
        <v>563</v>
      </c>
      <c r="B564" s="213" t="s">
        <v>1097</v>
      </c>
      <c r="C564" s="213" t="s">
        <v>1098</v>
      </c>
      <c r="D564" s="213" t="s">
        <v>1105</v>
      </c>
      <c r="E564" s="214">
        <v>3</v>
      </c>
      <c r="F564" s="215">
        <v>6.7</v>
      </c>
      <c r="G564" s="214" t="s">
        <v>1262</v>
      </c>
      <c r="H564" s="214" t="s">
        <v>1259</v>
      </c>
      <c r="I564" s="216">
        <v>26</v>
      </c>
    </row>
    <row r="565" spans="1:9">
      <c r="A565" s="212">
        <v>564</v>
      </c>
      <c r="B565" s="213" t="s">
        <v>1143</v>
      </c>
      <c r="C565" s="213" t="s">
        <v>1098</v>
      </c>
      <c r="D565" s="213" t="s">
        <v>1105</v>
      </c>
      <c r="E565" s="214">
        <v>7</v>
      </c>
      <c r="F565" s="215">
        <v>4.5</v>
      </c>
      <c r="G565" s="214" t="s">
        <v>1262</v>
      </c>
      <c r="H565" s="214" t="s">
        <v>1259</v>
      </c>
      <c r="I565" s="216">
        <v>79</v>
      </c>
    </row>
    <row r="566" spans="1:9">
      <c r="A566" s="212">
        <v>565</v>
      </c>
      <c r="B566" s="213" t="s">
        <v>1106</v>
      </c>
      <c r="C566" s="213" t="s">
        <v>1101</v>
      </c>
      <c r="D566" s="213" t="s">
        <v>1105</v>
      </c>
      <c r="E566" s="214">
        <v>9</v>
      </c>
      <c r="F566" s="215">
        <v>2.62</v>
      </c>
      <c r="G566" s="214" t="s">
        <v>1262</v>
      </c>
      <c r="H566" s="214" t="s">
        <v>1259</v>
      </c>
      <c r="I566" s="216">
        <v>69</v>
      </c>
    </row>
    <row r="567" spans="1:9">
      <c r="A567" s="212">
        <v>566</v>
      </c>
      <c r="B567" s="213" t="s">
        <v>1126</v>
      </c>
      <c r="C567" s="213" t="s">
        <v>1115</v>
      </c>
      <c r="D567" s="213" t="s">
        <v>1105</v>
      </c>
      <c r="E567" s="214">
        <v>1</v>
      </c>
      <c r="F567" s="215">
        <v>4.0599999999999996</v>
      </c>
      <c r="G567" s="214" t="s">
        <v>1262</v>
      </c>
      <c r="H567" s="214" t="s">
        <v>1258</v>
      </c>
      <c r="I567" s="216">
        <v>32</v>
      </c>
    </row>
    <row r="568" spans="1:9">
      <c r="A568" s="212">
        <v>567</v>
      </c>
      <c r="B568" s="213" t="s">
        <v>1129</v>
      </c>
      <c r="C568" s="213" t="s">
        <v>1098</v>
      </c>
      <c r="D568" s="213" t="s">
        <v>1105</v>
      </c>
      <c r="E568" s="214">
        <v>6</v>
      </c>
      <c r="F568" s="215">
        <v>1.02</v>
      </c>
      <c r="G568" s="214" t="s">
        <v>1262</v>
      </c>
      <c r="H568" s="214" t="s">
        <v>1258</v>
      </c>
      <c r="I568" s="216">
        <v>73</v>
      </c>
    </row>
    <row r="569" spans="1:9">
      <c r="A569" s="212">
        <v>568</v>
      </c>
      <c r="B569" s="213" t="s">
        <v>1142</v>
      </c>
      <c r="C569" s="213" t="s">
        <v>1104</v>
      </c>
      <c r="D569" s="213" t="s">
        <v>1102</v>
      </c>
      <c r="E569" s="214">
        <v>5</v>
      </c>
      <c r="F569" s="215">
        <v>9.6300000000000008</v>
      </c>
      <c r="G569" s="214" t="s">
        <v>1261</v>
      </c>
      <c r="H569" s="214" t="s">
        <v>1259</v>
      </c>
      <c r="I569" s="216">
        <v>57</v>
      </c>
    </row>
    <row r="570" spans="1:9">
      <c r="A570" s="212">
        <v>569</v>
      </c>
      <c r="B570" s="213" t="s">
        <v>1110</v>
      </c>
      <c r="C570" s="213" t="s">
        <v>1098</v>
      </c>
      <c r="D570" s="213" t="s">
        <v>1105</v>
      </c>
      <c r="E570" s="214">
        <v>3</v>
      </c>
      <c r="F570" s="215">
        <v>1.22</v>
      </c>
      <c r="G570" s="214" t="s">
        <v>1262</v>
      </c>
      <c r="H570" s="214" t="s">
        <v>1259</v>
      </c>
      <c r="I570" s="216">
        <v>46</v>
      </c>
    </row>
    <row r="571" spans="1:9">
      <c r="A571" s="212">
        <v>570</v>
      </c>
      <c r="B571" s="213" t="s">
        <v>1112</v>
      </c>
      <c r="C571" s="213" t="s">
        <v>1098</v>
      </c>
      <c r="D571" s="213" t="s">
        <v>1105</v>
      </c>
      <c r="E571" s="214">
        <v>6</v>
      </c>
      <c r="F571" s="215">
        <v>2</v>
      </c>
      <c r="G571" s="214" t="s">
        <v>1262</v>
      </c>
      <c r="H571" s="214" t="s">
        <v>1259</v>
      </c>
      <c r="I571" s="216">
        <v>30</v>
      </c>
    </row>
    <row r="572" spans="1:9">
      <c r="A572" s="212">
        <v>571</v>
      </c>
      <c r="B572" s="213" t="s">
        <v>1114</v>
      </c>
      <c r="C572" s="213" t="s">
        <v>1115</v>
      </c>
      <c r="D572" s="213" t="s">
        <v>1107</v>
      </c>
      <c r="E572" s="214">
        <v>6</v>
      </c>
      <c r="F572" s="215">
        <v>3.07</v>
      </c>
      <c r="G572" s="214" t="s">
        <v>1262</v>
      </c>
      <c r="H572" s="214" t="s">
        <v>1259</v>
      </c>
      <c r="I572" s="216">
        <v>27</v>
      </c>
    </row>
    <row r="573" spans="1:9">
      <c r="A573" s="212">
        <v>572</v>
      </c>
      <c r="B573" s="213" t="s">
        <v>1119</v>
      </c>
      <c r="C573" s="213" t="s">
        <v>1101</v>
      </c>
      <c r="D573" s="213" t="s">
        <v>1105</v>
      </c>
      <c r="E573" s="214">
        <v>3</v>
      </c>
      <c r="F573" s="215">
        <v>9.27</v>
      </c>
      <c r="G573" s="214" t="s">
        <v>1262</v>
      </c>
      <c r="H573" s="214" t="s">
        <v>1259</v>
      </c>
      <c r="I573" s="216">
        <v>46</v>
      </c>
    </row>
    <row r="574" spans="1:9">
      <c r="A574" s="212">
        <v>573</v>
      </c>
      <c r="B574" s="213" t="s">
        <v>1127</v>
      </c>
      <c r="C574" s="213" t="s">
        <v>1098</v>
      </c>
      <c r="D574" s="213" t="s">
        <v>1113</v>
      </c>
      <c r="E574" s="214">
        <v>9</v>
      </c>
      <c r="F574" s="215">
        <v>7.45</v>
      </c>
      <c r="G574" s="214" t="s">
        <v>1261</v>
      </c>
      <c r="H574" s="214" t="s">
        <v>1258</v>
      </c>
      <c r="I574" s="216">
        <v>77</v>
      </c>
    </row>
    <row r="575" spans="1:9">
      <c r="A575" s="212">
        <v>574</v>
      </c>
      <c r="B575" s="213" t="s">
        <v>1140</v>
      </c>
      <c r="C575" s="213" t="s">
        <v>1098</v>
      </c>
      <c r="D575" s="213" t="s">
        <v>1107</v>
      </c>
      <c r="E575" s="214">
        <v>7</v>
      </c>
      <c r="F575" s="215">
        <v>3.84</v>
      </c>
      <c r="G575" s="214" t="s">
        <v>1262</v>
      </c>
      <c r="H575" s="214" t="s">
        <v>1259</v>
      </c>
      <c r="I575" s="216">
        <v>64</v>
      </c>
    </row>
    <row r="576" spans="1:9">
      <c r="A576" s="212">
        <v>575</v>
      </c>
      <c r="B576" s="213" t="s">
        <v>1118</v>
      </c>
      <c r="C576" s="213" t="s">
        <v>1098</v>
      </c>
      <c r="D576" s="213" t="s">
        <v>1105</v>
      </c>
      <c r="E576" s="214">
        <v>6</v>
      </c>
      <c r="F576" s="215">
        <v>6.04</v>
      </c>
      <c r="G576" s="214" t="s">
        <v>1262</v>
      </c>
      <c r="H576" s="214" t="s">
        <v>1259</v>
      </c>
      <c r="I576" s="216">
        <v>53</v>
      </c>
    </row>
    <row r="577" spans="1:9">
      <c r="A577" s="212">
        <v>576</v>
      </c>
      <c r="B577" s="213" t="s">
        <v>1126</v>
      </c>
      <c r="C577" s="213" t="s">
        <v>1115</v>
      </c>
      <c r="D577" s="213" t="s">
        <v>1113</v>
      </c>
      <c r="E577" s="214">
        <v>7</v>
      </c>
      <c r="F577" s="215">
        <v>5.0199999999999996</v>
      </c>
      <c r="G577" s="214" t="s">
        <v>1261</v>
      </c>
      <c r="H577" s="214" t="s">
        <v>1259</v>
      </c>
      <c r="I577" s="216">
        <v>28</v>
      </c>
    </row>
    <row r="578" spans="1:9">
      <c r="A578" s="212">
        <v>577</v>
      </c>
      <c r="B578" s="213" t="s">
        <v>1108</v>
      </c>
      <c r="C578" s="213" t="s">
        <v>1098</v>
      </c>
      <c r="D578" s="213" t="s">
        <v>1099</v>
      </c>
      <c r="E578" s="214">
        <v>7</v>
      </c>
      <c r="F578" s="215">
        <v>7.55</v>
      </c>
      <c r="G578" s="214" t="s">
        <v>1262</v>
      </c>
      <c r="H578" s="214" t="s">
        <v>1259</v>
      </c>
      <c r="I578" s="216">
        <v>52</v>
      </c>
    </row>
    <row r="579" spans="1:9">
      <c r="A579" s="212">
        <v>578</v>
      </c>
      <c r="B579" s="213" t="s">
        <v>1120</v>
      </c>
      <c r="C579" s="213" t="s">
        <v>1101</v>
      </c>
      <c r="D579" s="213" t="s">
        <v>1113</v>
      </c>
      <c r="E579" s="214">
        <v>6</v>
      </c>
      <c r="F579" s="215">
        <v>5.36</v>
      </c>
      <c r="G579" s="214" t="s">
        <v>1262</v>
      </c>
      <c r="H579" s="214" t="s">
        <v>1258</v>
      </c>
      <c r="I579" s="216">
        <v>41</v>
      </c>
    </row>
    <row r="580" spans="1:9">
      <c r="A580" s="212">
        <v>579</v>
      </c>
      <c r="B580" s="213" t="s">
        <v>1125</v>
      </c>
      <c r="C580" s="213" t="s">
        <v>1101</v>
      </c>
      <c r="D580" s="213" t="s">
        <v>1107</v>
      </c>
      <c r="E580" s="214">
        <v>2</v>
      </c>
      <c r="F580" s="215">
        <v>6.73</v>
      </c>
      <c r="G580" s="214" t="s">
        <v>1262</v>
      </c>
      <c r="H580" s="214" t="s">
        <v>1259</v>
      </c>
      <c r="I580" s="216">
        <v>71</v>
      </c>
    </row>
    <row r="581" spans="1:9">
      <c r="A581" s="212">
        <v>580</v>
      </c>
      <c r="B581" s="213" t="s">
        <v>1123</v>
      </c>
      <c r="C581" s="213" t="s">
        <v>1101</v>
      </c>
      <c r="D581" s="213" t="s">
        <v>1099</v>
      </c>
      <c r="E581" s="214">
        <v>9</v>
      </c>
      <c r="F581" s="215">
        <v>3.58</v>
      </c>
      <c r="G581" s="214" t="s">
        <v>1262</v>
      </c>
      <c r="H581" s="214" t="s">
        <v>1259</v>
      </c>
      <c r="I581" s="216">
        <v>34</v>
      </c>
    </row>
    <row r="582" spans="1:9">
      <c r="A582" s="212">
        <v>581</v>
      </c>
      <c r="B582" s="213" t="s">
        <v>1130</v>
      </c>
      <c r="C582" s="213" t="s">
        <v>1101</v>
      </c>
      <c r="D582" s="213" t="s">
        <v>1113</v>
      </c>
      <c r="E582" s="214">
        <v>4</v>
      </c>
      <c r="F582" s="215">
        <v>5.07</v>
      </c>
      <c r="G582" s="214" t="s">
        <v>1262</v>
      </c>
      <c r="H582" s="214" t="s">
        <v>1259</v>
      </c>
      <c r="I582" s="216">
        <v>47</v>
      </c>
    </row>
    <row r="583" spans="1:9">
      <c r="A583" s="212">
        <v>582</v>
      </c>
      <c r="B583" s="213" t="s">
        <v>1109</v>
      </c>
      <c r="C583" s="213" t="s">
        <v>1098</v>
      </c>
      <c r="D583" s="213" t="s">
        <v>1107</v>
      </c>
      <c r="E583" s="214">
        <v>8</v>
      </c>
      <c r="F583" s="215">
        <v>7.85</v>
      </c>
      <c r="G583" s="214" t="s">
        <v>1262</v>
      </c>
      <c r="H583" s="214" t="s">
        <v>1258</v>
      </c>
      <c r="I583" s="216">
        <v>58</v>
      </c>
    </row>
    <row r="584" spans="1:9">
      <c r="A584" s="212">
        <v>583</v>
      </c>
      <c r="B584" s="213" t="s">
        <v>1131</v>
      </c>
      <c r="C584" s="213" t="s">
        <v>1098</v>
      </c>
      <c r="D584" s="213" t="s">
        <v>1107</v>
      </c>
      <c r="E584" s="214">
        <v>10</v>
      </c>
      <c r="F584" s="215">
        <v>3.92</v>
      </c>
      <c r="G584" s="214" t="s">
        <v>1262</v>
      </c>
      <c r="H584" s="214" t="s">
        <v>1259</v>
      </c>
      <c r="I584" s="216">
        <v>20</v>
      </c>
    </row>
    <row r="585" spans="1:9">
      <c r="A585" s="212">
        <v>584</v>
      </c>
      <c r="B585" s="213" t="s">
        <v>1117</v>
      </c>
      <c r="C585" s="213" t="s">
        <v>1098</v>
      </c>
      <c r="D585" s="213" t="s">
        <v>1105</v>
      </c>
      <c r="E585" s="214">
        <v>6</v>
      </c>
      <c r="F585" s="215">
        <v>8.7799999999999994</v>
      </c>
      <c r="G585" s="214" t="s">
        <v>1262</v>
      </c>
      <c r="H585" s="214" t="s">
        <v>1259</v>
      </c>
      <c r="I585" s="216">
        <v>36</v>
      </c>
    </row>
    <row r="586" spans="1:9">
      <c r="A586" s="212">
        <v>585</v>
      </c>
      <c r="B586" s="213" t="s">
        <v>1112</v>
      </c>
      <c r="C586" s="213" t="s">
        <v>1098</v>
      </c>
      <c r="D586" s="213" t="s">
        <v>1099</v>
      </c>
      <c r="E586" s="214">
        <v>5</v>
      </c>
      <c r="F586" s="215">
        <v>6.09</v>
      </c>
      <c r="G586" s="214" t="s">
        <v>1262</v>
      </c>
      <c r="H586" s="214" t="s">
        <v>1259</v>
      </c>
      <c r="I586" s="216">
        <v>56</v>
      </c>
    </row>
    <row r="587" spans="1:9">
      <c r="A587" s="212">
        <v>586</v>
      </c>
      <c r="B587" s="213" t="s">
        <v>1142</v>
      </c>
      <c r="C587" s="213" t="s">
        <v>1104</v>
      </c>
      <c r="D587" s="213" t="s">
        <v>1107</v>
      </c>
      <c r="E587" s="214">
        <v>4</v>
      </c>
      <c r="F587" s="215">
        <v>1.04</v>
      </c>
      <c r="G587" s="214" t="s">
        <v>1262</v>
      </c>
      <c r="H587" s="214" t="s">
        <v>1259</v>
      </c>
      <c r="I587" s="216">
        <v>58</v>
      </c>
    </row>
    <row r="588" spans="1:9">
      <c r="A588" s="212">
        <v>587</v>
      </c>
      <c r="B588" s="213" t="s">
        <v>1140</v>
      </c>
      <c r="C588" s="213" t="s">
        <v>1098</v>
      </c>
      <c r="D588" s="213" t="s">
        <v>1099</v>
      </c>
      <c r="E588" s="214">
        <v>7</v>
      </c>
      <c r="F588" s="215">
        <v>2.81</v>
      </c>
      <c r="G588" s="214" t="s">
        <v>1261</v>
      </c>
      <c r="H588" s="214" t="s">
        <v>1259</v>
      </c>
      <c r="I588" s="216">
        <v>53</v>
      </c>
    </row>
    <row r="589" spans="1:9">
      <c r="A589" s="212">
        <v>588</v>
      </c>
      <c r="B589" s="213" t="s">
        <v>1143</v>
      </c>
      <c r="C589" s="213" t="s">
        <v>1098</v>
      </c>
      <c r="D589" s="213" t="s">
        <v>1099</v>
      </c>
      <c r="E589" s="214">
        <v>3</v>
      </c>
      <c r="F589" s="215">
        <v>5.31</v>
      </c>
      <c r="G589" s="214" t="s">
        <v>1261</v>
      </c>
      <c r="H589" s="214" t="s">
        <v>1259</v>
      </c>
      <c r="I589" s="216">
        <v>61</v>
      </c>
    </row>
    <row r="590" spans="1:9">
      <c r="A590" s="212">
        <v>589</v>
      </c>
      <c r="B590" s="213" t="s">
        <v>1119</v>
      </c>
      <c r="C590" s="213" t="s">
        <v>1101</v>
      </c>
      <c r="D590" s="213" t="s">
        <v>1107</v>
      </c>
      <c r="E590" s="214">
        <v>8</v>
      </c>
      <c r="F590" s="215">
        <v>6.17</v>
      </c>
      <c r="G590" s="214" t="s">
        <v>1262</v>
      </c>
      <c r="H590" s="214" t="s">
        <v>1259</v>
      </c>
      <c r="I590" s="216">
        <v>24</v>
      </c>
    </row>
    <row r="591" spans="1:9">
      <c r="A591" s="212">
        <v>590</v>
      </c>
      <c r="B591" s="213" t="s">
        <v>1144</v>
      </c>
      <c r="C591" s="213" t="s">
        <v>1101</v>
      </c>
      <c r="D591" s="213" t="s">
        <v>1105</v>
      </c>
      <c r="E591" s="214">
        <v>7</v>
      </c>
      <c r="F591" s="215">
        <v>4.4000000000000004</v>
      </c>
      <c r="G591" s="214" t="s">
        <v>1262</v>
      </c>
      <c r="H591" s="214" t="s">
        <v>1259</v>
      </c>
      <c r="I591" s="216">
        <v>51</v>
      </c>
    </row>
    <row r="592" spans="1:9">
      <c r="A592" s="212">
        <v>591</v>
      </c>
      <c r="B592" s="213" t="s">
        <v>1119</v>
      </c>
      <c r="C592" s="213" t="s">
        <v>1101</v>
      </c>
      <c r="D592" s="213" t="s">
        <v>1105</v>
      </c>
      <c r="E592" s="214">
        <v>10</v>
      </c>
      <c r="F592" s="215">
        <v>2.42</v>
      </c>
      <c r="G592" s="214" t="s">
        <v>1261</v>
      </c>
      <c r="H592" s="214" t="s">
        <v>1259</v>
      </c>
      <c r="I592" s="216">
        <v>40</v>
      </c>
    </row>
    <row r="593" spans="1:9">
      <c r="A593" s="212">
        <v>592</v>
      </c>
      <c r="B593" s="213" t="s">
        <v>1127</v>
      </c>
      <c r="C593" s="213" t="s">
        <v>1098</v>
      </c>
      <c r="D593" s="213" t="s">
        <v>1105</v>
      </c>
      <c r="E593" s="214">
        <v>5</v>
      </c>
      <c r="F593" s="215">
        <v>4.21</v>
      </c>
      <c r="G593" s="214" t="s">
        <v>1262</v>
      </c>
      <c r="H593" s="214" t="s">
        <v>1259</v>
      </c>
      <c r="I593" s="216">
        <v>29</v>
      </c>
    </row>
    <row r="594" spans="1:9">
      <c r="A594" s="212">
        <v>593</v>
      </c>
      <c r="B594" s="213" t="s">
        <v>1129</v>
      </c>
      <c r="C594" s="213" t="s">
        <v>1098</v>
      </c>
      <c r="D594" s="213" t="s">
        <v>1113</v>
      </c>
      <c r="E594" s="214">
        <v>5</v>
      </c>
      <c r="F594" s="215">
        <v>8.44</v>
      </c>
      <c r="G594" s="214" t="s">
        <v>1261</v>
      </c>
      <c r="H594" s="214" t="s">
        <v>1259</v>
      </c>
      <c r="I594" s="216">
        <v>37</v>
      </c>
    </row>
    <row r="595" spans="1:9">
      <c r="A595" s="212">
        <v>594</v>
      </c>
      <c r="B595" s="213" t="s">
        <v>1137</v>
      </c>
      <c r="C595" s="213" t="s">
        <v>1104</v>
      </c>
      <c r="D595" s="213" t="s">
        <v>1113</v>
      </c>
      <c r="E595" s="214">
        <v>5</v>
      </c>
      <c r="F595" s="215">
        <v>5.93</v>
      </c>
      <c r="G595" s="214" t="s">
        <v>1262</v>
      </c>
      <c r="H595" s="214" t="s">
        <v>1259</v>
      </c>
      <c r="I595" s="216">
        <v>46</v>
      </c>
    </row>
    <row r="596" spans="1:9">
      <c r="A596" s="212">
        <v>595</v>
      </c>
      <c r="B596" s="213" t="s">
        <v>1108</v>
      </c>
      <c r="C596" s="213" t="s">
        <v>1098</v>
      </c>
      <c r="D596" s="213" t="s">
        <v>1105</v>
      </c>
      <c r="E596" s="214">
        <v>1</v>
      </c>
      <c r="F596" s="215">
        <v>7.39</v>
      </c>
      <c r="G596" s="214" t="s">
        <v>1261</v>
      </c>
      <c r="H596" s="214" t="s">
        <v>1259</v>
      </c>
      <c r="I596" s="216">
        <v>68</v>
      </c>
    </row>
    <row r="597" spans="1:9">
      <c r="A597" s="212">
        <v>596</v>
      </c>
      <c r="B597" s="213" t="s">
        <v>1131</v>
      </c>
      <c r="C597" s="213" t="s">
        <v>1098</v>
      </c>
      <c r="D597" s="213" t="s">
        <v>1099</v>
      </c>
      <c r="E597" s="214">
        <v>10</v>
      </c>
      <c r="F597" s="215">
        <v>9.18</v>
      </c>
      <c r="G597" s="214" t="s">
        <v>1262</v>
      </c>
      <c r="H597" s="214" t="s">
        <v>1258</v>
      </c>
      <c r="I597" s="216">
        <v>49</v>
      </c>
    </row>
    <row r="598" spans="1:9">
      <c r="A598" s="212">
        <v>597</v>
      </c>
      <c r="B598" s="213" t="s">
        <v>1103</v>
      </c>
      <c r="C598" s="213" t="s">
        <v>1104</v>
      </c>
      <c r="D598" s="213" t="s">
        <v>1105</v>
      </c>
      <c r="E598" s="214">
        <v>8</v>
      </c>
      <c r="F598" s="215">
        <v>7.72</v>
      </c>
      <c r="G598" s="214" t="s">
        <v>1262</v>
      </c>
      <c r="H598" s="214" t="s">
        <v>1259</v>
      </c>
      <c r="I598" s="216">
        <v>27</v>
      </c>
    </row>
    <row r="599" spans="1:9">
      <c r="A599" s="212">
        <v>598</v>
      </c>
      <c r="B599" s="213" t="s">
        <v>1140</v>
      </c>
      <c r="C599" s="213" t="s">
        <v>1098</v>
      </c>
      <c r="D599" s="213" t="s">
        <v>1105</v>
      </c>
      <c r="E599" s="214">
        <v>8</v>
      </c>
      <c r="F599" s="215">
        <v>2.64</v>
      </c>
      <c r="G599" s="214" t="s">
        <v>1262</v>
      </c>
      <c r="H599" s="214" t="s">
        <v>1259</v>
      </c>
      <c r="I599" s="216">
        <v>22</v>
      </c>
    </row>
    <row r="600" spans="1:9">
      <c r="A600" s="212">
        <v>599</v>
      </c>
      <c r="B600" s="213" t="s">
        <v>1103</v>
      </c>
      <c r="C600" s="213" t="s">
        <v>1104</v>
      </c>
      <c r="D600" s="213" t="s">
        <v>1105</v>
      </c>
      <c r="E600" s="214">
        <v>3</v>
      </c>
      <c r="F600" s="215">
        <v>3.64</v>
      </c>
      <c r="G600" s="214" t="s">
        <v>1262</v>
      </c>
      <c r="H600" s="214" t="s">
        <v>1259</v>
      </c>
      <c r="I600" s="216">
        <v>71</v>
      </c>
    </row>
    <row r="601" spans="1:9">
      <c r="A601" s="212">
        <v>600</v>
      </c>
      <c r="B601" s="213" t="s">
        <v>1131</v>
      </c>
      <c r="C601" s="213" t="s">
        <v>1098</v>
      </c>
      <c r="D601" s="213" t="s">
        <v>1105</v>
      </c>
      <c r="E601" s="214">
        <v>10</v>
      </c>
      <c r="F601" s="215">
        <v>3.97</v>
      </c>
      <c r="G601" s="214" t="s">
        <v>1262</v>
      </c>
      <c r="H601" s="214" t="s">
        <v>1259</v>
      </c>
      <c r="I601" s="216">
        <v>48</v>
      </c>
    </row>
    <row r="602" spans="1:9">
      <c r="A602" s="212">
        <v>601</v>
      </c>
      <c r="B602" s="213" t="s">
        <v>1143</v>
      </c>
      <c r="C602" s="213" t="s">
        <v>1098</v>
      </c>
      <c r="D602" s="213" t="s">
        <v>1105</v>
      </c>
      <c r="E602" s="214">
        <v>4</v>
      </c>
      <c r="F602" s="215">
        <v>3.35</v>
      </c>
      <c r="G602" s="214" t="s">
        <v>1262</v>
      </c>
      <c r="H602" s="214" t="s">
        <v>1258</v>
      </c>
      <c r="I602" s="216">
        <v>28</v>
      </c>
    </row>
    <row r="603" spans="1:9">
      <c r="A603" s="212">
        <v>602</v>
      </c>
      <c r="B603" s="213" t="s">
        <v>1121</v>
      </c>
      <c r="C603" s="213" t="s">
        <v>1098</v>
      </c>
      <c r="D603" s="213" t="s">
        <v>1099</v>
      </c>
      <c r="E603" s="214">
        <v>9</v>
      </c>
      <c r="F603" s="215">
        <v>1.96</v>
      </c>
      <c r="G603" s="214" t="s">
        <v>1261</v>
      </c>
      <c r="H603" s="214" t="s">
        <v>1259</v>
      </c>
      <c r="I603" s="216">
        <v>76</v>
      </c>
    </row>
    <row r="604" spans="1:9">
      <c r="A604" s="212">
        <v>603</v>
      </c>
      <c r="B604" s="213" t="s">
        <v>1123</v>
      </c>
      <c r="C604" s="213" t="s">
        <v>1101</v>
      </c>
      <c r="D604" s="213" t="s">
        <v>1099</v>
      </c>
      <c r="E604" s="214">
        <v>4</v>
      </c>
      <c r="F604" s="215">
        <v>7.42</v>
      </c>
      <c r="G604" s="214" t="s">
        <v>1261</v>
      </c>
      <c r="H604" s="214" t="s">
        <v>1259</v>
      </c>
      <c r="I604" s="216">
        <v>50</v>
      </c>
    </row>
    <row r="605" spans="1:9">
      <c r="A605" s="212">
        <v>604</v>
      </c>
      <c r="B605" s="213" t="s">
        <v>1109</v>
      </c>
      <c r="C605" s="213" t="s">
        <v>1098</v>
      </c>
      <c r="D605" s="213" t="s">
        <v>1105</v>
      </c>
      <c r="E605" s="214">
        <v>2</v>
      </c>
      <c r="F605" s="215">
        <v>9.75</v>
      </c>
      <c r="G605" s="214" t="s">
        <v>1262</v>
      </c>
      <c r="H605" s="214" t="s">
        <v>1259</v>
      </c>
      <c r="I605" s="216">
        <v>77</v>
      </c>
    </row>
    <row r="606" spans="1:9">
      <c r="A606" s="212">
        <v>605</v>
      </c>
      <c r="B606" s="213" t="s">
        <v>207</v>
      </c>
      <c r="C606" s="213" t="s">
        <v>1098</v>
      </c>
      <c r="D606" s="213" t="s">
        <v>1107</v>
      </c>
      <c r="E606" s="214">
        <v>9</v>
      </c>
      <c r="F606" s="215">
        <v>5.12</v>
      </c>
      <c r="G606" s="214" t="s">
        <v>1262</v>
      </c>
      <c r="H606" s="214" t="s">
        <v>1259</v>
      </c>
      <c r="I606" s="216">
        <v>47</v>
      </c>
    </row>
    <row r="607" spans="1:9">
      <c r="A607" s="212">
        <v>606</v>
      </c>
      <c r="B607" s="213" t="s">
        <v>208</v>
      </c>
      <c r="C607" s="213" t="s">
        <v>1098</v>
      </c>
      <c r="D607" s="213" t="s">
        <v>1107</v>
      </c>
      <c r="E607" s="214">
        <v>5</v>
      </c>
      <c r="F607" s="215">
        <v>6.53</v>
      </c>
      <c r="G607" s="214" t="s">
        <v>1261</v>
      </c>
      <c r="H607" s="214" t="s">
        <v>1258</v>
      </c>
      <c r="I607" s="216">
        <v>30</v>
      </c>
    </row>
    <row r="608" spans="1:9">
      <c r="A608" s="212">
        <v>607</v>
      </c>
      <c r="B608" s="213" t="s">
        <v>1129</v>
      </c>
      <c r="C608" s="213" t="s">
        <v>1098</v>
      </c>
      <c r="D608" s="213" t="s">
        <v>1102</v>
      </c>
      <c r="E608" s="214">
        <v>1</v>
      </c>
      <c r="F608" s="215">
        <v>6.43</v>
      </c>
      <c r="G608" s="214" t="s">
        <v>1261</v>
      </c>
      <c r="H608" s="214" t="s">
        <v>1259</v>
      </c>
      <c r="I608" s="216">
        <v>65</v>
      </c>
    </row>
    <row r="609" spans="1:9">
      <c r="A609" s="212">
        <v>608</v>
      </c>
      <c r="B609" s="213" t="s">
        <v>1136</v>
      </c>
      <c r="C609" s="213" t="s">
        <v>1098</v>
      </c>
      <c r="D609" s="213" t="s">
        <v>1102</v>
      </c>
      <c r="E609" s="214">
        <v>9</v>
      </c>
      <c r="F609" s="215">
        <v>3.72</v>
      </c>
      <c r="G609" s="214" t="s">
        <v>1262</v>
      </c>
      <c r="H609" s="214" t="s">
        <v>1259</v>
      </c>
      <c r="I609" s="216">
        <v>60</v>
      </c>
    </row>
    <row r="610" spans="1:9">
      <c r="A610" s="212">
        <v>609</v>
      </c>
      <c r="B610" s="213" t="s">
        <v>1116</v>
      </c>
      <c r="C610" s="213" t="s">
        <v>1098</v>
      </c>
      <c r="D610" s="213" t="s">
        <v>1102</v>
      </c>
      <c r="E610" s="214">
        <v>2</v>
      </c>
      <c r="F610" s="215">
        <v>2.14</v>
      </c>
      <c r="G610" s="214" t="s">
        <v>1262</v>
      </c>
      <c r="H610" s="214" t="s">
        <v>1259</v>
      </c>
      <c r="I610" s="216">
        <v>52</v>
      </c>
    </row>
    <row r="611" spans="1:9">
      <c r="A611" s="212">
        <v>610</v>
      </c>
      <c r="B611" s="213" t="s">
        <v>1126</v>
      </c>
      <c r="C611" s="213" t="s">
        <v>1115</v>
      </c>
      <c r="D611" s="213" t="s">
        <v>1099</v>
      </c>
      <c r="E611" s="214">
        <v>2</v>
      </c>
      <c r="F611" s="215">
        <v>1.65</v>
      </c>
      <c r="G611" s="214" t="s">
        <v>1262</v>
      </c>
      <c r="H611" s="214" t="s">
        <v>1258</v>
      </c>
      <c r="I611" s="216">
        <v>62</v>
      </c>
    </row>
    <row r="612" spans="1:9">
      <c r="A612" s="212">
        <v>611</v>
      </c>
      <c r="B612" s="213" t="s">
        <v>1122</v>
      </c>
      <c r="C612" s="213" t="s">
        <v>1101</v>
      </c>
      <c r="D612" s="213" t="s">
        <v>1113</v>
      </c>
      <c r="E612" s="214">
        <v>7</v>
      </c>
      <c r="F612" s="215">
        <v>4.12</v>
      </c>
      <c r="G612" s="214" t="s">
        <v>1261</v>
      </c>
      <c r="H612" s="214" t="s">
        <v>1259</v>
      </c>
      <c r="I612" s="216">
        <v>42</v>
      </c>
    </row>
    <row r="613" spans="1:9">
      <c r="A613" s="212">
        <v>612</v>
      </c>
      <c r="B613" s="213" t="s">
        <v>1121</v>
      </c>
      <c r="C613" s="213" t="s">
        <v>1098</v>
      </c>
      <c r="D613" s="213" t="s">
        <v>1105</v>
      </c>
      <c r="E613" s="214">
        <v>3</v>
      </c>
      <c r="F613" s="215">
        <v>1.83</v>
      </c>
      <c r="G613" s="214" t="s">
        <v>1261</v>
      </c>
      <c r="H613" s="214" t="s">
        <v>1259</v>
      </c>
      <c r="I613" s="216">
        <v>57</v>
      </c>
    </row>
    <row r="614" spans="1:9">
      <c r="A614" s="212">
        <v>613</v>
      </c>
      <c r="B614" s="213" t="s">
        <v>1118</v>
      </c>
      <c r="C614" s="213" t="s">
        <v>1098</v>
      </c>
      <c r="D614" s="213" t="s">
        <v>1105</v>
      </c>
      <c r="E614" s="214">
        <v>3</v>
      </c>
      <c r="F614" s="215">
        <v>7.81</v>
      </c>
      <c r="G614" s="214" t="s">
        <v>1262</v>
      </c>
      <c r="H614" s="214" t="s">
        <v>1259</v>
      </c>
      <c r="I614" s="216">
        <v>44</v>
      </c>
    </row>
    <row r="615" spans="1:9">
      <c r="A615" s="212">
        <v>614</v>
      </c>
      <c r="B615" s="213" t="s">
        <v>1128</v>
      </c>
      <c r="C615" s="213" t="s">
        <v>1101</v>
      </c>
      <c r="D615" s="213" t="s">
        <v>1102</v>
      </c>
      <c r="E615" s="214">
        <v>4</v>
      </c>
      <c r="F615" s="215">
        <v>6.16</v>
      </c>
      <c r="G615" s="214" t="s">
        <v>1262</v>
      </c>
      <c r="H615" s="214" t="s">
        <v>1259</v>
      </c>
      <c r="I615" s="216">
        <v>54</v>
      </c>
    </row>
    <row r="616" spans="1:9">
      <c r="A616" s="212">
        <v>615</v>
      </c>
      <c r="B616" s="213" t="s">
        <v>1133</v>
      </c>
      <c r="C616" s="213" t="s">
        <v>1098</v>
      </c>
      <c r="D616" s="213" t="s">
        <v>1107</v>
      </c>
      <c r="E616" s="214">
        <v>3</v>
      </c>
      <c r="F616" s="215">
        <v>3.91</v>
      </c>
      <c r="G616" s="214" t="s">
        <v>1262</v>
      </c>
      <c r="H616" s="214" t="s">
        <v>1259</v>
      </c>
      <c r="I616" s="216">
        <v>74</v>
      </c>
    </row>
    <row r="617" spans="1:9">
      <c r="A617" s="212">
        <v>616</v>
      </c>
      <c r="B617" s="213" t="s">
        <v>1123</v>
      </c>
      <c r="C617" s="213" t="s">
        <v>1101</v>
      </c>
      <c r="D617" s="213" t="s">
        <v>1105</v>
      </c>
      <c r="E617" s="214">
        <v>5</v>
      </c>
      <c r="F617" s="215">
        <v>3.8</v>
      </c>
      <c r="G617" s="214" t="s">
        <v>1262</v>
      </c>
      <c r="H617" s="214" t="s">
        <v>1258</v>
      </c>
      <c r="I617" s="216">
        <v>61</v>
      </c>
    </row>
    <row r="618" spans="1:9">
      <c r="A618" s="212">
        <v>617</v>
      </c>
      <c r="B618" s="213" t="s">
        <v>1127</v>
      </c>
      <c r="C618" s="213" t="s">
        <v>1098</v>
      </c>
      <c r="D618" s="213" t="s">
        <v>1105</v>
      </c>
      <c r="E618" s="214">
        <v>10</v>
      </c>
      <c r="F618" s="215">
        <v>4.08</v>
      </c>
      <c r="G618" s="214" t="s">
        <v>1261</v>
      </c>
      <c r="H618" s="214" t="s">
        <v>1259</v>
      </c>
      <c r="I618" s="216">
        <v>27</v>
      </c>
    </row>
    <row r="619" spans="1:9">
      <c r="A619" s="212">
        <v>618</v>
      </c>
      <c r="B619" s="213" t="s">
        <v>1129</v>
      </c>
      <c r="C619" s="213" t="s">
        <v>1098</v>
      </c>
      <c r="D619" s="213" t="s">
        <v>1099</v>
      </c>
      <c r="E619" s="214">
        <v>7</v>
      </c>
      <c r="F619" s="215">
        <v>3.45</v>
      </c>
      <c r="G619" s="214" t="s">
        <v>1261</v>
      </c>
      <c r="H619" s="214" t="s">
        <v>1259</v>
      </c>
      <c r="I619" s="216">
        <v>59</v>
      </c>
    </row>
    <row r="620" spans="1:9">
      <c r="A620" s="212">
        <v>619</v>
      </c>
      <c r="B620" s="213" t="s">
        <v>1106</v>
      </c>
      <c r="C620" s="213" t="s">
        <v>1101</v>
      </c>
      <c r="D620" s="213" t="s">
        <v>1107</v>
      </c>
      <c r="E620" s="214">
        <v>1</v>
      </c>
      <c r="F620" s="215">
        <v>6.59</v>
      </c>
      <c r="G620" s="214" t="s">
        <v>1261</v>
      </c>
      <c r="H620" s="214" t="s">
        <v>1259</v>
      </c>
      <c r="I620" s="216">
        <v>63</v>
      </c>
    </row>
    <row r="621" spans="1:9">
      <c r="A621" s="212">
        <v>620</v>
      </c>
      <c r="B621" s="213" t="s">
        <v>1112</v>
      </c>
      <c r="C621" s="213" t="s">
        <v>1098</v>
      </c>
      <c r="D621" s="213" t="s">
        <v>1113</v>
      </c>
      <c r="E621" s="214">
        <v>7</v>
      </c>
      <c r="F621" s="215">
        <v>4.96</v>
      </c>
      <c r="G621" s="214" t="s">
        <v>1262</v>
      </c>
      <c r="H621" s="214" t="s">
        <v>1259</v>
      </c>
      <c r="I621" s="216">
        <v>55</v>
      </c>
    </row>
    <row r="622" spans="1:9">
      <c r="A622" s="212">
        <v>621</v>
      </c>
      <c r="B622" s="213" t="s">
        <v>1114</v>
      </c>
      <c r="C622" s="213" t="s">
        <v>1115</v>
      </c>
      <c r="D622" s="213" t="s">
        <v>1099</v>
      </c>
      <c r="E622" s="214">
        <v>8</v>
      </c>
      <c r="F622" s="215">
        <v>8.35</v>
      </c>
      <c r="G622" s="214" t="s">
        <v>1262</v>
      </c>
      <c r="H622" s="214" t="s">
        <v>1258</v>
      </c>
      <c r="I622" s="216">
        <v>55</v>
      </c>
    </row>
    <row r="623" spans="1:9">
      <c r="A623" s="212">
        <v>622</v>
      </c>
      <c r="B623" s="213" t="s">
        <v>1118</v>
      </c>
      <c r="C623" s="213" t="s">
        <v>1098</v>
      </c>
      <c r="D623" s="213" t="s">
        <v>1102</v>
      </c>
      <c r="E623" s="214">
        <v>10</v>
      </c>
      <c r="F623" s="215">
        <v>4.33</v>
      </c>
      <c r="G623" s="214" t="s">
        <v>1262</v>
      </c>
      <c r="H623" s="214" t="s">
        <v>1259</v>
      </c>
      <c r="I623" s="216">
        <v>61</v>
      </c>
    </row>
    <row r="624" spans="1:9">
      <c r="A624" s="212">
        <v>623</v>
      </c>
      <c r="B624" s="213" t="s">
        <v>1138</v>
      </c>
      <c r="C624" s="213" t="s">
        <v>1098</v>
      </c>
      <c r="D624" s="213" t="s">
        <v>1107</v>
      </c>
      <c r="E624" s="214">
        <v>5</v>
      </c>
      <c r="F624" s="215">
        <v>7.17</v>
      </c>
      <c r="G624" s="214" t="s">
        <v>1261</v>
      </c>
      <c r="H624" s="214" t="s">
        <v>1259</v>
      </c>
      <c r="I624" s="216">
        <v>34</v>
      </c>
    </row>
    <row r="625" spans="1:9">
      <c r="A625" s="212">
        <v>624</v>
      </c>
      <c r="B625" s="213" t="s">
        <v>1144</v>
      </c>
      <c r="C625" s="213" t="s">
        <v>1101</v>
      </c>
      <c r="D625" s="213" t="s">
        <v>1105</v>
      </c>
      <c r="E625" s="214">
        <v>4</v>
      </c>
      <c r="F625" s="215">
        <v>4.68</v>
      </c>
      <c r="G625" s="214" t="s">
        <v>1262</v>
      </c>
      <c r="H625" s="214" t="s">
        <v>1259</v>
      </c>
      <c r="I625" s="216">
        <v>52</v>
      </c>
    </row>
    <row r="626" spans="1:9">
      <c r="A626" s="212">
        <v>625</v>
      </c>
      <c r="B626" s="213" t="s">
        <v>1118</v>
      </c>
      <c r="C626" s="213" t="s">
        <v>1098</v>
      </c>
      <c r="D626" s="213" t="s">
        <v>1105</v>
      </c>
      <c r="E626" s="214">
        <v>8</v>
      </c>
      <c r="F626" s="215">
        <v>6.08</v>
      </c>
      <c r="G626" s="214" t="s">
        <v>1262</v>
      </c>
      <c r="H626" s="214" t="s">
        <v>1258</v>
      </c>
      <c r="I626" s="216">
        <v>37</v>
      </c>
    </row>
    <row r="627" spans="1:9">
      <c r="A627" s="212">
        <v>626</v>
      </c>
      <c r="B627" s="213" t="s">
        <v>1116</v>
      </c>
      <c r="C627" s="213" t="s">
        <v>1098</v>
      </c>
      <c r="D627" s="213" t="s">
        <v>1107</v>
      </c>
      <c r="E627" s="214">
        <v>10</v>
      </c>
      <c r="F627" s="215">
        <v>5.22</v>
      </c>
      <c r="G627" s="214" t="s">
        <v>1262</v>
      </c>
      <c r="H627" s="214" t="s">
        <v>1259</v>
      </c>
      <c r="I627" s="216">
        <v>60</v>
      </c>
    </row>
    <row r="628" spans="1:9">
      <c r="A628" s="212">
        <v>627</v>
      </c>
      <c r="B628" s="213" t="s">
        <v>208</v>
      </c>
      <c r="C628" s="213" t="s">
        <v>1098</v>
      </c>
      <c r="D628" s="213" t="s">
        <v>1105</v>
      </c>
      <c r="E628" s="214">
        <v>10</v>
      </c>
      <c r="F628" s="215">
        <v>2.2400000000000002</v>
      </c>
      <c r="G628" s="214" t="s">
        <v>1261</v>
      </c>
      <c r="H628" s="214" t="s">
        <v>1259</v>
      </c>
      <c r="I628" s="216">
        <v>31</v>
      </c>
    </row>
    <row r="629" spans="1:9">
      <c r="A629" s="212">
        <v>628</v>
      </c>
      <c r="B629" s="213" t="s">
        <v>1135</v>
      </c>
      <c r="C629" s="213" t="s">
        <v>1098</v>
      </c>
      <c r="D629" s="213" t="s">
        <v>1107</v>
      </c>
      <c r="E629" s="214">
        <v>10</v>
      </c>
      <c r="F629" s="215">
        <v>3.06</v>
      </c>
      <c r="G629" s="214" t="s">
        <v>1262</v>
      </c>
      <c r="H629" s="214" t="s">
        <v>1259</v>
      </c>
      <c r="I629" s="216">
        <v>41</v>
      </c>
    </row>
    <row r="630" spans="1:9">
      <c r="A630" s="212">
        <v>629</v>
      </c>
      <c r="B630" s="213" t="s">
        <v>1132</v>
      </c>
      <c r="C630" s="213" t="s">
        <v>1101</v>
      </c>
      <c r="D630" s="213" t="s">
        <v>1113</v>
      </c>
      <c r="E630" s="214">
        <v>4</v>
      </c>
      <c r="F630" s="215">
        <v>8.2200000000000006</v>
      </c>
      <c r="G630" s="214" t="s">
        <v>1262</v>
      </c>
      <c r="H630" s="214" t="s">
        <v>1259</v>
      </c>
      <c r="I630" s="216">
        <v>57</v>
      </c>
    </row>
    <row r="631" spans="1:9">
      <c r="A631" s="212">
        <v>630</v>
      </c>
      <c r="B631" s="213" t="s">
        <v>1135</v>
      </c>
      <c r="C631" s="213" t="s">
        <v>1098</v>
      </c>
      <c r="D631" s="213" t="s">
        <v>1107</v>
      </c>
      <c r="E631" s="214">
        <v>6</v>
      </c>
      <c r="F631" s="215">
        <v>6.19</v>
      </c>
      <c r="G631" s="214" t="s">
        <v>1262</v>
      </c>
      <c r="H631" s="214" t="s">
        <v>1259</v>
      </c>
      <c r="I631" s="216">
        <v>34</v>
      </c>
    </row>
    <row r="632" spans="1:9">
      <c r="A632" s="212">
        <v>631</v>
      </c>
      <c r="B632" s="213" t="s">
        <v>208</v>
      </c>
      <c r="C632" s="213" t="s">
        <v>1098</v>
      </c>
      <c r="D632" s="213" t="s">
        <v>1102</v>
      </c>
      <c r="E632" s="214">
        <v>3</v>
      </c>
      <c r="F632" s="215">
        <v>8.84</v>
      </c>
      <c r="G632" s="214" t="s">
        <v>1261</v>
      </c>
      <c r="H632" s="214" t="s">
        <v>1259</v>
      </c>
      <c r="I632" s="216">
        <v>57</v>
      </c>
    </row>
    <row r="633" spans="1:9">
      <c r="A633" s="212">
        <v>632</v>
      </c>
      <c r="B633" s="213" t="s">
        <v>1139</v>
      </c>
      <c r="C633" s="213" t="s">
        <v>1101</v>
      </c>
      <c r="D633" s="213" t="s">
        <v>1113</v>
      </c>
      <c r="E633" s="214">
        <v>5</v>
      </c>
      <c r="F633" s="215">
        <v>5.52</v>
      </c>
      <c r="G633" s="214" t="s">
        <v>1262</v>
      </c>
      <c r="H633" s="214" t="s">
        <v>1259</v>
      </c>
      <c r="I633" s="216">
        <v>57</v>
      </c>
    </row>
    <row r="634" spans="1:9">
      <c r="A634" s="212">
        <v>633</v>
      </c>
      <c r="B634" s="213" t="s">
        <v>1120</v>
      </c>
      <c r="C634" s="213" t="s">
        <v>1101</v>
      </c>
      <c r="D634" s="213" t="s">
        <v>1105</v>
      </c>
      <c r="E634" s="214">
        <v>1</v>
      </c>
      <c r="F634" s="215">
        <v>9.5299999999999994</v>
      </c>
      <c r="G634" s="214" t="s">
        <v>1261</v>
      </c>
      <c r="H634" s="214" t="s">
        <v>1258</v>
      </c>
      <c r="I634" s="216">
        <v>26</v>
      </c>
    </row>
    <row r="635" spans="1:9">
      <c r="A635" s="212">
        <v>634</v>
      </c>
      <c r="B635" s="213" t="s">
        <v>1111</v>
      </c>
      <c r="C635" s="213" t="s">
        <v>1098</v>
      </c>
      <c r="D635" s="213" t="s">
        <v>1107</v>
      </c>
      <c r="E635" s="214">
        <v>9</v>
      </c>
      <c r="F635" s="215">
        <v>6.94</v>
      </c>
      <c r="G635" s="214" t="s">
        <v>1262</v>
      </c>
      <c r="H635" s="214" t="s">
        <v>1259</v>
      </c>
      <c r="I635" s="216">
        <v>57</v>
      </c>
    </row>
    <row r="636" spans="1:9">
      <c r="A636" s="212">
        <v>635</v>
      </c>
      <c r="B636" s="213" t="s">
        <v>1137</v>
      </c>
      <c r="C636" s="213" t="s">
        <v>1104</v>
      </c>
      <c r="D636" s="213" t="s">
        <v>1099</v>
      </c>
      <c r="E636" s="214">
        <v>2</v>
      </c>
      <c r="F636" s="215">
        <v>8.3800000000000008</v>
      </c>
      <c r="G636" s="214" t="s">
        <v>1262</v>
      </c>
      <c r="H636" s="214" t="s">
        <v>1259</v>
      </c>
      <c r="I636" s="216">
        <v>54</v>
      </c>
    </row>
    <row r="637" spans="1:9">
      <c r="A637" s="212">
        <v>636</v>
      </c>
      <c r="B637" s="213" t="s">
        <v>1127</v>
      </c>
      <c r="C637" s="213" t="s">
        <v>1098</v>
      </c>
      <c r="D637" s="213" t="s">
        <v>1107</v>
      </c>
      <c r="E637" s="214">
        <v>3</v>
      </c>
      <c r="F637" s="215">
        <v>8.84</v>
      </c>
      <c r="G637" s="214" t="s">
        <v>1262</v>
      </c>
      <c r="H637" s="214" t="s">
        <v>1258</v>
      </c>
      <c r="I637" s="216">
        <v>63</v>
      </c>
    </row>
    <row r="638" spans="1:9">
      <c r="A638" s="212">
        <v>637</v>
      </c>
      <c r="B638" s="213" t="s">
        <v>1126</v>
      </c>
      <c r="C638" s="213" t="s">
        <v>1115</v>
      </c>
      <c r="D638" s="213" t="s">
        <v>1102</v>
      </c>
      <c r="E638" s="214">
        <v>3</v>
      </c>
      <c r="F638" s="215">
        <v>4.5199999999999996</v>
      </c>
      <c r="G638" s="214" t="s">
        <v>1261</v>
      </c>
      <c r="H638" s="214" t="s">
        <v>1259</v>
      </c>
      <c r="I638" s="216">
        <v>46</v>
      </c>
    </row>
    <row r="639" spans="1:9">
      <c r="A639" s="212">
        <v>638</v>
      </c>
      <c r="B639" s="213" t="s">
        <v>1139</v>
      </c>
      <c r="C639" s="213" t="s">
        <v>1101</v>
      </c>
      <c r="D639" s="213" t="s">
        <v>1099</v>
      </c>
      <c r="E639" s="214">
        <v>2</v>
      </c>
      <c r="F639" s="215">
        <v>4.5199999999999996</v>
      </c>
      <c r="G639" s="214" t="s">
        <v>1261</v>
      </c>
      <c r="H639" s="214" t="s">
        <v>1258</v>
      </c>
      <c r="I639" s="216">
        <v>73</v>
      </c>
    </row>
    <row r="640" spans="1:9">
      <c r="A640" s="212">
        <v>639</v>
      </c>
      <c r="B640" s="213" t="s">
        <v>1130</v>
      </c>
      <c r="C640" s="213" t="s">
        <v>1101</v>
      </c>
      <c r="D640" s="213" t="s">
        <v>1107</v>
      </c>
      <c r="E640" s="214">
        <v>5</v>
      </c>
      <c r="F640" s="215">
        <v>1.95</v>
      </c>
      <c r="G640" s="214" t="s">
        <v>1262</v>
      </c>
      <c r="H640" s="214" t="s">
        <v>1259</v>
      </c>
      <c r="I640" s="216">
        <v>28</v>
      </c>
    </row>
    <row r="641" spans="1:9">
      <c r="A641" s="212">
        <v>640</v>
      </c>
      <c r="B641" s="213" t="s">
        <v>1123</v>
      </c>
      <c r="C641" s="213" t="s">
        <v>1101</v>
      </c>
      <c r="D641" s="213" t="s">
        <v>1102</v>
      </c>
      <c r="E641" s="214">
        <v>10</v>
      </c>
      <c r="F641" s="215">
        <v>9.52</v>
      </c>
      <c r="G641" s="214" t="s">
        <v>1261</v>
      </c>
      <c r="H641" s="214" t="s">
        <v>1259</v>
      </c>
      <c r="I641" s="216">
        <v>60</v>
      </c>
    </row>
    <row r="642" spans="1:9">
      <c r="A642" s="212">
        <v>641</v>
      </c>
      <c r="B642" s="213" t="s">
        <v>1137</v>
      </c>
      <c r="C642" s="213" t="s">
        <v>1104</v>
      </c>
      <c r="D642" s="213" t="s">
        <v>1099</v>
      </c>
      <c r="E642" s="214">
        <v>4</v>
      </c>
      <c r="F642" s="215">
        <v>2.0099999999999998</v>
      </c>
      <c r="G642" s="214" t="s">
        <v>1262</v>
      </c>
      <c r="H642" s="214" t="s">
        <v>1259</v>
      </c>
      <c r="I642" s="216">
        <v>21</v>
      </c>
    </row>
    <row r="643" spans="1:9">
      <c r="A643" s="212">
        <v>642</v>
      </c>
      <c r="B643" s="213" t="s">
        <v>208</v>
      </c>
      <c r="C643" s="213" t="s">
        <v>1098</v>
      </c>
      <c r="D643" s="213" t="s">
        <v>1113</v>
      </c>
      <c r="E643" s="214">
        <v>5</v>
      </c>
      <c r="F643" s="215">
        <v>2.31</v>
      </c>
      <c r="G643" s="214" t="s">
        <v>1262</v>
      </c>
      <c r="H643" s="214" t="s">
        <v>1259</v>
      </c>
      <c r="I643" s="216">
        <v>43</v>
      </c>
    </row>
    <row r="644" spans="1:9">
      <c r="A644" s="212">
        <v>643</v>
      </c>
      <c r="B644" s="213" t="s">
        <v>1131</v>
      </c>
      <c r="C644" s="213" t="s">
        <v>1098</v>
      </c>
      <c r="D644" s="213" t="s">
        <v>1105</v>
      </c>
      <c r="E644" s="214">
        <v>9</v>
      </c>
      <c r="F644" s="215">
        <v>3.27</v>
      </c>
      <c r="G644" s="214" t="s">
        <v>1262</v>
      </c>
      <c r="H644" s="214" t="s">
        <v>1259</v>
      </c>
      <c r="I644" s="216">
        <v>38</v>
      </c>
    </row>
    <row r="645" spans="1:9">
      <c r="A645" s="212">
        <v>644</v>
      </c>
      <c r="B645" s="213" t="s">
        <v>1114</v>
      </c>
      <c r="C645" s="213" t="s">
        <v>1115</v>
      </c>
      <c r="D645" s="213" t="s">
        <v>1105</v>
      </c>
      <c r="E645" s="214">
        <v>9</v>
      </c>
      <c r="F645" s="215">
        <v>5.61</v>
      </c>
      <c r="G645" s="214" t="s">
        <v>1261</v>
      </c>
      <c r="H645" s="214" t="s">
        <v>1259</v>
      </c>
      <c r="I645" s="216">
        <v>43</v>
      </c>
    </row>
    <row r="646" spans="1:9">
      <c r="A646" s="212">
        <v>645</v>
      </c>
      <c r="B646" s="213" t="s">
        <v>1145</v>
      </c>
      <c r="C646" s="213" t="s">
        <v>1101</v>
      </c>
      <c r="D646" s="213" t="s">
        <v>1107</v>
      </c>
      <c r="E646" s="214">
        <v>5</v>
      </c>
      <c r="F646" s="215">
        <v>1.33</v>
      </c>
      <c r="G646" s="214" t="s">
        <v>1262</v>
      </c>
      <c r="H646" s="214" t="s">
        <v>1258</v>
      </c>
      <c r="I646" s="216">
        <v>61</v>
      </c>
    </row>
    <row r="647" spans="1:9">
      <c r="A647" s="212">
        <v>646</v>
      </c>
      <c r="B647" s="213" t="s">
        <v>1120</v>
      </c>
      <c r="C647" s="213" t="s">
        <v>1101</v>
      </c>
      <c r="D647" s="213" t="s">
        <v>1099</v>
      </c>
      <c r="E647" s="214">
        <v>4</v>
      </c>
      <c r="F647" s="215">
        <v>3.08</v>
      </c>
      <c r="G647" s="214" t="s">
        <v>1261</v>
      </c>
      <c r="H647" s="214" t="s">
        <v>1259</v>
      </c>
      <c r="I647" s="216">
        <v>67</v>
      </c>
    </row>
    <row r="648" spans="1:9">
      <c r="A648" s="212">
        <v>647</v>
      </c>
      <c r="B648" s="213" t="s">
        <v>1137</v>
      </c>
      <c r="C648" s="213" t="s">
        <v>1104</v>
      </c>
      <c r="D648" s="213" t="s">
        <v>1105</v>
      </c>
      <c r="E648" s="214">
        <v>8</v>
      </c>
      <c r="F648" s="215">
        <v>7</v>
      </c>
      <c r="G648" s="214" t="s">
        <v>1262</v>
      </c>
      <c r="H648" s="214" t="s">
        <v>1259</v>
      </c>
      <c r="I648" s="216">
        <v>37</v>
      </c>
    </row>
    <row r="649" spans="1:9">
      <c r="A649" s="212">
        <v>648</v>
      </c>
      <c r="B649" s="213" t="s">
        <v>1133</v>
      </c>
      <c r="C649" s="213" t="s">
        <v>1098</v>
      </c>
      <c r="D649" s="213" t="s">
        <v>1107</v>
      </c>
      <c r="E649" s="214">
        <v>8</v>
      </c>
      <c r="F649" s="215">
        <v>3.3</v>
      </c>
      <c r="G649" s="214" t="s">
        <v>1262</v>
      </c>
      <c r="H649" s="214" t="s">
        <v>1259</v>
      </c>
      <c r="I649" s="216">
        <v>60</v>
      </c>
    </row>
    <row r="650" spans="1:9">
      <c r="A650" s="212">
        <v>649</v>
      </c>
      <c r="B650" s="213" t="s">
        <v>207</v>
      </c>
      <c r="C650" s="213" t="s">
        <v>1098</v>
      </c>
      <c r="D650" s="213" t="s">
        <v>1099</v>
      </c>
      <c r="E650" s="214">
        <v>2</v>
      </c>
      <c r="F650" s="215">
        <v>9.83</v>
      </c>
      <c r="G650" s="214" t="s">
        <v>1262</v>
      </c>
      <c r="H650" s="214" t="s">
        <v>1259</v>
      </c>
      <c r="I650" s="216">
        <v>40</v>
      </c>
    </row>
    <row r="651" spans="1:9">
      <c r="A651" s="212">
        <v>650</v>
      </c>
      <c r="B651" s="213" t="s">
        <v>1136</v>
      </c>
      <c r="C651" s="213" t="s">
        <v>1098</v>
      </c>
      <c r="D651" s="213" t="s">
        <v>1105</v>
      </c>
      <c r="E651" s="214">
        <v>7</v>
      </c>
      <c r="F651" s="215">
        <v>5.58</v>
      </c>
      <c r="G651" s="214" t="s">
        <v>1262</v>
      </c>
      <c r="H651" s="214" t="s">
        <v>1259</v>
      </c>
      <c r="I651" s="216">
        <v>55</v>
      </c>
    </row>
    <row r="652" spans="1:9">
      <c r="A652" s="212">
        <v>651</v>
      </c>
      <c r="B652" s="213" t="s">
        <v>1112</v>
      </c>
      <c r="C652" s="213" t="s">
        <v>1098</v>
      </c>
      <c r="D652" s="213" t="s">
        <v>1102</v>
      </c>
      <c r="E652" s="214">
        <v>3</v>
      </c>
      <c r="F652" s="215">
        <v>9.2100000000000009</v>
      </c>
      <c r="G652" s="214" t="s">
        <v>1262</v>
      </c>
      <c r="H652" s="214" t="s">
        <v>1259</v>
      </c>
      <c r="I652" s="216">
        <v>50</v>
      </c>
    </row>
    <row r="653" spans="1:9">
      <c r="A653" s="212">
        <v>652</v>
      </c>
      <c r="B653" s="213" t="s">
        <v>1117</v>
      </c>
      <c r="C653" s="213" t="s">
        <v>1098</v>
      </c>
      <c r="D653" s="213" t="s">
        <v>1105</v>
      </c>
      <c r="E653" s="214">
        <v>2</v>
      </c>
      <c r="F653" s="215">
        <v>6.39</v>
      </c>
      <c r="G653" s="214" t="s">
        <v>1261</v>
      </c>
      <c r="H653" s="214" t="s">
        <v>1259</v>
      </c>
      <c r="I653" s="216">
        <v>51</v>
      </c>
    </row>
    <row r="654" spans="1:9">
      <c r="A654" s="212">
        <v>653</v>
      </c>
      <c r="B654" s="213" t="s">
        <v>1135</v>
      </c>
      <c r="C654" s="213" t="s">
        <v>1098</v>
      </c>
      <c r="D654" s="213" t="s">
        <v>1105</v>
      </c>
      <c r="E654" s="214">
        <v>2</v>
      </c>
      <c r="F654" s="215">
        <v>3.78</v>
      </c>
      <c r="G654" s="214" t="s">
        <v>1262</v>
      </c>
      <c r="H654" s="214" t="s">
        <v>1259</v>
      </c>
      <c r="I654" s="216">
        <v>31</v>
      </c>
    </row>
    <row r="655" spans="1:9">
      <c r="A655" s="212">
        <v>654</v>
      </c>
      <c r="B655" s="213" t="s">
        <v>1145</v>
      </c>
      <c r="C655" s="213" t="s">
        <v>1101</v>
      </c>
      <c r="D655" s="213" t="s">
        <v>1102</v>
      </c>
      <c r="E655" s="214">
        <v>7</v>
      </c>
      <c r="F655" s="215">
        <v>8.65</v>
      </c>
      <c r="G655" s="214" t="s">
        <v>1262</v>
      </c>
      <c r="H655" s="214" t="s">
        <v>1258</v>
      </c>
      <c r="I655" s="216">
        <v>21</v>
      </c>
    </row>
    <row r="656" spans="1:9">
      <c r="A656" s="212">
        <v>655</v>
      </c>
      <c r="B656" s="213" t="s">
        <v>1141</v>
      </c>
      <c r="C656" s="213" t="s">
        <v>1101</v>
      </c>
      <c r="D656" s="213" t="s">
        <v>1102</v>
      </c>
      <c r="E656" s="214">
        <v>10</v>
      </c>
      <c r="F656" s="215">
        <v>6.96</v>
      </c>
      <c r="G656" s="214" t="s">
        <v>1262</v>
      </c>
      <c r="H656" s="214" t="s">
        <v>1259</v>
      </c>
      <c r="I656" s="216">
        <v>56</v>
      </c>
    </row>
    <row r="657" spans="1:9">
      <c r="A657" s="212">
        <v>656</v>
      </c>
      <c r="B657" s="213" t="s">
        <v>1133</v>
      </c>
      <c r="C657" s="213" t="s">
        <v>1098</v>
      </c>
      <c r="D657" s="213" t="s">
        <v>1107</v>
      </c>
      <c r="E657" s="214">
        <v>2</v>
      </c>
      <c r="F657" s="215">
        <v>4.97</v>
      </c>
      <c r="G657" s="214" t="s">
        <v>1262</v>
      </c>
      <c r="H657" s="214" t="s">
        <v>1258</v>
      </c>
      <c r="I657" s="216">
        <v>63</v>
      </c>
    </row>
    <row r="658" spans="1:9">
      <c r="A658" s="212">
        <v>657</v>
      </c>
      <c r="B658" s="213" t="s">
        <v>1110</v>
      </c>
      <c r="C658" s="213" t="s">
        <v>1098</v>
      </c>
      <c r="D658" s="213" t="s">
        <v>1105</v>
      </c>
      <c r="E658" s="214">
        <v>7</v>
      </c>
      <c r="F658" s="215">
        <v>3.27</v>
      </c>
      <c r="G658" s="214" t="s">
        <v>1261</v>
      </c>
      <c r="H658" s="214" t="s">
        <v>1259</v>
      </c>
      <c r="I658" s="216">
        <v>26</v>
      </c>
    </row>
    <row r="659" spans="1:9">
      <c r="A659" s="212">
        <v>658</v>
      </c>
      <c r="B659" s="213" t="s">
        <v>1141</v>
      </c>
      <c r="C659" s="213" t="s">
        <v>1101</v>
      </c>
      <c r="D659" s="213" t="s">
        <v>1099</v>
      </c>
      <c r="E659" s="214">
        <v>8</v>
      </c>
      <c r="F659" s="215">
        <v>8.81</v>
      </c>
      <c r="G659" s="214" t="s">
        <v>1262</v>
      </c>
      <c r="H659" s="214" t="s">
        <v>1259</v>
      </c>
      <c r="I659" s="216">
        <v>35</v>
      </c>
    </row>
    <row r="660" spans="1:9">
      <c r="A660" s="212">
        <v>659</v>
      </c>
      <c r="B660" s="213" t="s">
        <v>1127</v>
      </c>
      <c r="C660" s="213" t="s">
        <v>1098</v>
      </c>
      <c r="D660" s="213" t="s">
        <v>1113</v>
      </c>
      <c r="E660" s="214">
        <v>9</v>
      </c>
      <c r="F660" s="215">
        <v>6.64</v>
      </c>
      <c r="G660" s="214" t="s">
        <v>1262</v>
      </c>
      <c r="H660" s="214" t="s">
        <v>1258</v>
      </c>
      <c r="I660" s="216">
        <v>62</v>
      </c>
    </row>
    <row r="661" spans="1:9">
      <c r="A661" s="212">
        <v>660</v>
      </c>
      <c r="B661" s="213" t="s">
        <v>1108</v>
      </c>
      <c r="C661" s="213" t="s">
        <v>1098</v>
      </c>
      <c r="D661" s="213" t="s">
        <v>1107</v>
      </c>
      <c r="E661" s="214">
        <v>7</v>
      </c>
      <c r="F661" s="215">
        <v>2.2599999999999998</v>
      </c>
      <c r="G661" s="214" t="s">
        <v>1261</v>
      </c>
      <c r="H661" s="214" t="s">
        <v>1259</v>
      </c>
      <c r="I661" s="216">
        <v>72</v>
      </c>
    </row>
    <row r="662" spans="1:9">
      <c r="A662" s="212">
        <v>661</v>
      </c>
      <c r="B662" s="213" t="s">
        <v>1123</v>
      </c>
      <c r="C662" s="213" t="s">
        <v>1101</v>
      </c>
      <c r="D662" s="213" t="s">
        <v>1105</v>
      </c>
      <c r="E662" s="214">
        <v>3</v>
      </c>
      <c r="F662" s="215">
        <v>8.6999999999999993</v>
      </c>
      <c r="G662" s="214" t="s">
        <v>1262</v>
      </c>
      <c r="H662" s="214" t="s">
        <v>1258</v>
      </c>
      <c r="I662" s="216">
        <v>20</v>
      </c>
    </row>
    <row r="663" spans="1:9">
      <c r="A663" s="212">
        <v>662</v>
      </c>
      <c r="B663" s="213" t="s">
        <v>1134</v>
      </c>
      <c r="C663" s="213" t="s">
        <v>1098</v>
      </c>
      <c r="D663" s="213" t="s">
        <v>1099</v>
      </c>
      <c r="E663" s="214">
        <v>6</v>
      </c>
      <c r="F663" s="215">
        <v>6.68</v>
      </c>
      <c r="G663" s="214" t="s">
        <v>1262</v>
      </c>
      <c r="H663" s="214" t="s">
        <v>1258</v>
      </c>
      <c r="I663" s="216">
        <v>47</v>
      </c>
    </row>
    <row r="664" spans="1:9">
      <c r="A664" s="212">
        <v>663</v>
      </c>
      <c r="B664" s="213" t="s">
        <v>1130</v>
      </c>
      <c r="C664" s="213" t="s">
        <v>1101</v>
      </c>
      <c r="D664" s="213" t="s">
        <v>1105</v>
      </c>
      <c r="E664" s="214">
        <v>2</v>
      </c>
      <c r="F664" s="215">
        <v>8.5500000000000007</v>
      </c>
      <c r="G664" s="214" t="s">
        <v>1262</v>
      </c>
      <c r="H664" s="214" t="s">
        <v>1259</v>
      </c>
      <c r="I664" s="216">
        <v>40</v>
      </c>
    </row>
    <row r="665" spans="1:9">
      <c r="A665" s="212">
        <v>664</v>
      </c>
      <c r="B665" s="213" t="s">
        <v>1137</v>
      </c>
      <c r="C665" s="213" t="s">
        <v>1104</v>
      </c>
      <c r="D665" s="213" t="s">
        <v>1099</v>
      </c>
      <c r="E665" s="214">
        <v>6</v>
      </c>
      <c r="F665" s="215">
        <v>9.14</v>
      </c>
      <c r="G665" s="214" t="s">
        <v>1261</v>
      </c>
      <c r="H665" s="214" t="s">
        <v>1258</v>
      </c>
      <c r="I665" s="216">
        <v>72</v>
      </c>
    </row>
    <row r="666" spans="1:9">
      <c r="A666" s="212">
        <v>665</v>
      </c>
      <c r="B666" s="213" t="s">
        <v>1146</v>
      </c>
      <c r="C666" s="213" t="s">
        <v>1098</v>
      </c>
      <c r="D666" s="213" t="s">
        <v>1113</v>
      </c>
      <c r="E666" s="214">
        <v>4</v>
      </c>
      <c r="F666" s="215">
        <v>3.64</v>
      </c>
      <c r="G666" s="214" t="s">
        <v>1262</v>
      </c>
      <c r="H666" s="214" t="s">
        <v>1259</v>
      </c>
      <c r="I666" s="216">
        <v>55</v>
      </c>
    </row>
    <row r="667" spans="1:9">
      <c r="A667" s="212">
        <v>666</v>
      </c>
      <c r="B667" s="213" t="s">
        <v>1106</v>
      </c>
      <c r="C667" s="213" t="s">
        <v>1101</v>
      </c>
      <c r="D667" s="213" t="s">
        <v>1099</v>
      </c>
      <c r="E667" s="214">
        <v>2</v>
      </c>
      <c r="F667" s="215">
        <v>5.43</v>
      </c>
      <c r="G667" s="214" t="s">
        <v>1261</v>
      </c>
      <c r="H667" s="214" t="s">
        <v>1259</v>
      </c>
      <c r="I667" s="216">
        <v>45</v>
      </c>
    </row>
    <row r="668" spans="1:9">
      <c r="A668" s="212">
        <v>667</v>
      </c>
      <c r="B668" s="213" t="s">
        <v>1103</v>
      </c>
      <c r="C668" s="213" t="s">
        <v>1104</v>
      </c>
      <c r="D668" s="213" t="s">
        <v>1105</v>
      </c>
      <c r="E668" s="214">
        <v>3</v>
      </c>
      <c r="F668" s="215">
        <v>7.89</v>
      </c>
      <c r="G668" s="214" t="s">
        <v>1261</v>
      </c>
      <c r="H668" s="214" t="s">
        <v>1259</v>
      </c>
      <c r="I668" s="216">
        <v>65</v>
      </c>
    </row>
    <row r="669" spans="1:9">
      <c r="A669" s="212">
        <v>668</v>
      </c>
      <c r="B669" s="213" t="s">
        <v>1144</v>
      </c>
      <c r="C669" s="213" t="s">
        <v>1101</v>
      </c>
      <c r="D669" s="213" t="s">
        <v>1105</v>
      </c>
      <c r="E669" s="214">
        <v>4</v>
      </c>
      <c r="F669" s="215">
        <v>1.99</v>
      </c>
      <c r="G669" s="214" t="s">
        <v>1262</v>
      </c>
      <c r="H669" s="214" t="s">
        <v>1259</v>
      </c>
      <c r="I669" s="216">
        <v>33</v>
      </c>
    </row>
    <row r="670" spans="1:9">
      <c r="A670" s="212">
        <v>669</v>
      </c>
      <c r="B670" s="213" t="s">
        <v>1106</v>
      </c>
      <c r="C670" s="213" t="s">
        <v>1101</v>
      </c>
      <c r="D670" s="213" t="s">
        <v>1102</v>
      </c>
      <c r="E670" s="214">
        <v>10</v>
      </c>
      <c r="F670" s="215">
        <v>5.63</v>
      </c>
      <c r="G670" s="214" t="s">
        <v>1261</v>
      </c>
      <c r="H670" s="214" t="s">
        <v>1259</v>
      </c>
      <c r="I670" s="216">
        <v>37</v>
      </c>
    </row>
    <row r="671" spans="1:9">
      <c r="A671" s="212">
        <v>670</v>
      </c>
      <c r="B671" s="213" t="s">
        <v>1124</v>
      </c>
      <c r="C671" s="213" t="s">
        <v>1098</v>
      </c>
      <c r="D671" s="213" t="s">
        <v>1105</v>
      </c>
      <c r="E671" s="214">
        <v>8</v>
      </c>
      <c r="F671" s="215">
        <v>9.32</v>
      </c>
      <c r="G671" s="214" t="s">
        <v>1261</v>
      </c>
      <c r="H671" s="214" t="s">
        <v>1259</v>
      </c>
      <c r="I671" s="216">
        <v>55</v>
      </c>
    </row>
    <row r="672" spans="1:9">
      <c r="A672" s="212">
        <v>671</v>
      </c>
      <c r="B672" s="213" t="s">
        <v>1145</v>
      </c>
      <c r="C672" s="213" t="s">
        <v>1101</v>
      </c>
      <c r="D672" s="213" t="s">
        <v>1107</v>
      </c>
      <c r="E672" s="214">
        <v>4</v>
      </c>
      <c r="F672" s="215">
        <v>1.77</v>
      </c>
      <c r="G672" s="214" t="s">
        <v>1261</v>
      </c>
      <c r="H672" s="214" t="s">
        <v>1258</v>
      </c>
      <c r="I672" s="216">
        <v>63</v>
      </c>
    </row>
    <row r="673" spans="1:9">
      <c r="A673" s="212">
        <v>672</v>
      </c>
      <c r="B673" s="213" t="s">
        <v>1129</v>
      </c>
      <c r="C673" s="213" t="s">
        <v>1098</v>
      </c>
      <c r="D673" s="213" t="s">
        <v>1105</v>
      </c>
      <c r="E673" s="214">
        <v>5</v>
      </c>
      <c r="F673" s="215">
        <v>6.74</v>
      </c>
      <c r="G673" s="214" t="s">
        <v>1262</v>
      </c>
      <c r="H673" s="214" t="s">
        <v>1259</v>
      </c>
      <c r="I673" s="216">
        <v>48</v>
      </c>
    </row>
    <row r="674" spans="1:9">
      <c r="A674" s="212">
        <v>673</v>
      </c>
      <c r="B674" s="213" t="s">
        <v>208</v>
      </c>
      <c r="C674" s="213" t="s">
        <v>1098</v>
      </c>
      <c r="D674" s="213" t="s">
        <v>1099</v>
      </c>
      <c r="E674" s="214">
        <v>10</v>
      </c>
      <c r="F674" s="215">
        <v>1.36</v>
      </c>
      <c r="G674" s="214" t="s">
        <v>1262</v>
      </c>
      <c r="H674" s="214" t="s">
        <v>1258</v>
      </c>
      <c r="I674" s="216">
        <v>60</v>
      </c>
    </row>
    <row r="675" spans="1:9">
      <c r="A675" s="212">
        <v>674</v>
      </c>
      <c r="B675" s="213" t="s">
        <v>1145</v>
      </c>
      <c r="C675" s="213" t="s">
        <v>1101</v>
      </c>
      <c r="D675" s="213" t="s">
        <v>1099</v>
      </c>
      <c r="E675" s="214">
        <v>3</v>
      </c>
      <c r="F675" s="215">
        <v>4.93</v>
      </c>
      <c r="G675" s="214" t="s">
        <v>1261</v>
      </c>
      <c r="H675" s="214" t="s">
        <v>1259</v>
      </c>
      <c r="I675" s="216">
        <v>37</v>
      </c>
    </row>
    <row r="676" spans="1:9">
      <c r="A676" s="212">
        <v>675</v>
      </c>
      <c r="B676" s="213" t="s">
        <v>1108</v>
      </c>
      <c r="C676" s="213" t="s">
        <v>1098</v>
      </c>
      <c r="D676" s="213" t="s">
        <v>1107</v>
      </c>
      <c r="E676" s="214">
        <v>4</v>
      </c>
      <c r="F676" s="215">
        <v>3.31</v>
      </c>
      <c r="G676" s="214" t="s">
        <v>1262</v>
      </c>
      <c r="H676" s="214" t="s">
        <v>1259</v>
      </c>
      <c r="I676" s="216">
        <v>36</v>
      </c>
    </row>
    <row r="677" spans="1:9">
      <c r="A677" s="212">
        <v>676</v>
      </c>
      <c r="B677" s="213" t="s">
        <v>1143</v>
      </c>
      <c r="C677" s="213" t="s">
        <v>1098</v>
      </c>
      <c r="D677" s="213" t="s">
        <v>1105</v>
      </c>
      <c r="E677" s="214">
        <v>4</v>
      </c>
      <c r="F677" s="215">
        <v>9.76</v>
      </c>
      <c r="G677" s="214" t="s">
        <v>1262</v>
      </c>
      <c r="H677" s="214" t="s">
        <v>1259</v>
      </c>
      <c r="I677" s="216">
        <v>71</v>
      </c>
    </row>
    <row r="678" spans="1:9">
      <c r="A678" s="212">
        <v>677</v>
      </c>
      <c r="B678" s="213" t="s">
        <v>1119</v>
      </c>
      <c r="C678" s="213" t="s">
        <v>1101</v>
      </c>
      <c r="D678" s="213" t="s">
        <v>1113</v>
      </c>
      <c r="E678" s="214">
        <v>7</v>
      </c>
      <c r="F678" s="215">
        <v>5.46</v>
      </c>
      <c r="G678" s="214" t="s">
        <v>1262</v>
      </c>
      <c r="H678" s="214" t="s">
        <v>1259</v>
      </c>
      <c r="I678" s="216">
        <v>64</v>
      </c>
    </row>
    <row r="679" spans="1:9">
      <c r="A679" s="212">
        <v>678</v>
      </c>
      <c r="B679" s="213" t="s">
        <v>1117</v>
      </c>
      <c r="C679" s="213" t="s">
        <v>1098</v>
      </c>
      <c r="D679" s="213" t="s">
        <v>1105</v>
      </c>
      <c r="E679" s="214">
        <v>3</v>
      </c>
      <c r="F679" s="215">
        <v>7.61</v>
      </c>
      <c r="G679" s="214" t="s">
        <v>1261</v>
      </c>
      <c r="H679" s="214" t="s">
        <v>1259</v>
      </c>
      <c r="I679" s="216">
        <v>20</v>
      </c>
    </row>
    <row r="680" spans="1:9">
      <c r="A680" s="212">
        <v>679</v>
      </c>
      <c r="B680" s="213" t="s">
        <v>1100</v>
      </c>
      <c r="C680" s="213" t="s">
        <v>1101</v>
      </c>
      <c r="D680" s="213" t="s">
        <v>1105</v>
      </c>
      <c r="E680" s="214">
        <v>2</v>
      </c>
      <c r="F680" s="215">
        <v>3.28</v>
      </c>
      <c r="G680" s="214" t="s">
        <v>1262</v>
      </c>
      <c r="H680" s="214" t="s">
        <v>1258</v>
      </c>
      <c r="I680" s="216">
        <v>41</v>
      </c>
    </row>
    <row r="681" spans="1:9">
      <c r="A681" s="212">
        <v>680</v>
      </c>
      <c r="B681" s="213" t="s">
        <v>1139</v>
      </c>
      <c r="C681" s="213" t="s">
        <v>1101</v>
      </c>
      <c r="D681" s="213" t="s">
        <v>1107</v>
      </c>
      <c r="E681" s="214">
        <v>1</v>
      </c>
      <c r="F681" s="215">
        <v>6.9</v>
      </c>
      <c r="G681" s="214" t="s">
        <v>1262</v>
      </c>
      <c r="H681" s="214" t="s">
        <v>1259</v>
      </c>
      <c r="I681" s="216">
        <v>57</v>
      </c>
    </row>
    <row r="682" spans="1:9">
      <c r="A682" s="212">
        <v>681</v>
      </c>
      <c r="B682" s="213" t="s">
        <v>1120</v>
      </c>
      <c r="C682" s="213" t="s">
        <v>1101</v>
      </c>
      <c r="D682" s="213" t="s">
        <v>1107</v>
      </c>
      <c r="E682" s="214">
        <v>8</v>
      </c>
      <c r="F682" s="215">
        <v>8.91</v>
      </c>
      <c r="G682" s="214" t="s">
        <v>1261</v>
      </c>
      <c r="H682" s="214" t="s">
        <v>1259</v>
      </c>
      <c r="I682" s="216">
        <v>72</v>
      </c>
    </row>
    <row r="683" spans="1:9">
      <c r="A683" s="212">
        <v>682</v>
      </c>
      <c r="B683" s="213" t="s">
        <v>1126</v>
      </c>
      <c r="C683" s="213" t="s">
        <v>1115</v>
      </c>
      <c r="D683" s="213" t="s">
        <v>1102</v>
      </c>
      <c r="E683" s="214">
        <v>7</v>
      </c>
      <c r="F683" s="215">
        <v>9.4</v>
      </c>
      <c r="G683" s="214" t="s">
        <v>1261</v>
      </c>
      <c r="H683" s="214" t="s">
        <v>1258</v>
      </c>
      <c r="I683" s="216">
        <v>47</v>
      </c>
    </row>
    <row r="684" spans="1:9">
      <c r="A684" s="212">
        <v>683</v>
      </c>
      <c r="B684" s="213" t="s">
        <v>1110</v>
      </c>
      <c r="C684" s="213" t="s">
        <v>1098</v>
      </c>
      <c r="D684" s="213" t="s">
        <v>1107</v>
      </c>
      <c r="E684" s="214">
        <v>4</v>
      </c>
      <c r="F684" s="215">
        <v>4.3899999999999997</v>
      </c>
      <c r="G684" s="214" t="s">
        <v>1261</v>
      </c>
      <c r="H684" s="214" t="s">
        <v>1259</v>
      </c>
      <c r="I684" s="216">
        <v>31</v>
      </c>
    </row>
    <row r="685" spans="1:9">
      <c r="A685" s="212">
        <v>684</v>
      </c>
      <c r="B685" s="213" t="s">
        <v>1132</v>
      </c>
      <c r="C685" s="213" t="s">
        <v>1101</v>
      </c>
      <c r="D685" s="213" t="s">
        <v>1107</v>
      </c>
      <c r="E685" s="214">
        <v>3</v>
      </c>
      <c r="F685" s="215">
        <v>9.51</v>
      </c>
      <c r="G685" s="214" t="s">
        <v>1261</v>
      </c>
      <c r="H685" s="214" t="s">
        <v>1259</v>
      </c>
      <c r="I685" s="216">
        <v>57</v>
      </c>
    </row>
    <row r="686" spans="1:9">
      <c r="A686" s="212">
        <v>685</v>
      </c>
      <c r="B686" s="213" t="s">
        <v>1124</v>
      </c>
      <c r="C686" s="213" t="s">
        <v>1098</v>
      </c>
      <c r="D686" s="213" t="s">
        <v>1107</v>
      </c>
      <c r="E686" s="214">
        <v>3</v>
      </c>
      <c r="F686" s="215">
        <v>1.22</v>
      </c>
      <c r="G686" s="214" t="s">
        <v>1262</v>
      </c>
      <c r="H686" s="214" t="s">
        <v>1259</v>
      </c>
      <c r="I686" s="216">
        <v>47</v>
      </c>
    </row>
    <row r="687" spans="1:9">
      <c r="A687" s="212">
        <v>686</v>
      </c>
      <c r="B687" s="213" t="s">
        <v>1129</v>
      </c>
      <c r="C687" s="213" t="s">
        <v>1098</v>
      </c>
      <c r="D687" s="213" t="s">
        <v>1099</v>
      </c>
      <c r="E687" s="214">
        <v>9</v>
      </c>
      <c r="F687" s="215">
        <v>8.7100000000000009</v>
      </c>
      <c r="G687" s="214" t="s">
        <v>1262</v>
      </c>
      <c r="H687" s="214" t="s">
        <v>1259</v>
      </c>
      <c r="I687" s="216">
        <v>33</v>
      </c>
    </row>
    <row r="688" spans="1:9">
      <c r="A688" s="212">
        <v>687</v>
      </c>
      <c r="B688" s="213" t="s">
        <v>1124</v>
      </c>
      <c r="C688" s="213" t="s">
        <v>1098</v>
      </c>
      <c r="D688" s="213" t="s">
        <v>1102</v>
      </c>
      <c r="E688" s="214">
        <v>9</v>
      </c>
      <c r="F688" s="215">
        <v>1.38</v>
      </c>
      <c r="G688" s="214" t="s">
        <v>1262</v>
      </c>
      <c r="H688" s="214" t="s">
        <v>1259</v>
      </c>
      <c r="I688" s="216">
        <v>50</v>
      </c>
    </row>
    <row r="689" spans="1:9">
      <c r="A689" s="212">
        <v>688</v>
      </c>
      <c r="B689" s="213" t="s">
        <v>1139</v>
      </c>
      <c r="C689" s="213" t="s">
        <v>1101</v>
      </c>
      <c r="D689" s="213" t="s">
        <v>1102</v>
      </c>
      <c r="E689" s="214">
        <v>2</v>
      </c>
      <c r="F689" s="215">
        <v>8.8800000000000008</v>
      </c>
      <c r="G689" s="214" t="s">
        <v>1262</v>
      </c>
      <c r="H689" s="214" t="s">
        <v>1259</v>
      </c>
      <c r="I689" s="216">
        <v>42</v>
      </c>
    </row>
    <row r="690" spans="1:9">
      <c r="A690" s="212">
        <v>689</v>
      </c>
      <c r="B690" s="213" t="s">
        <v>1106</v>
      </c>
      <c r="C690" s="213" t="s">
        <v>1101</v>
      </c>
      <c r="D690" s="213" t="s">
        <v>1105</v>
      </c>
      <c r="E690" s="214">
        <v>5</v>
      </c>
      <c r="F690" s="215">
        <v>8.84</v>
      </c>
      <c r="G690" s="214" t="s">
        <v>1261</v>
      </c>
      <c r="H690" s="214" t="s">
        <v>1259</v>
      </c>
      <c r="I690" s="216">
        <v>63</v>
      </c>
    </row>
    <row r="691" spans="1:9">
      <c r="A691" s="212">
        <v>690</v>
      </c>
      <c r="B691" s="213" t="s">
        <v>1103</v>
      </c>
      <c r="C691" s="213" t="s">
        <v>1104</v>
      </c>
      <c r="D691" s="213" t="s">
        <v>1113</v>
      </c>
      <c r="E691" s="214">
        <v>1</v>
      </c>
      <c r="F691" s="215">
        <v>5.95</v>
      </c>
      <c r="G691" s="214" t="s">
        <v>1262</v>
      </c>
      <c r="H691" s="214" t="s">
        <v>1259</v>
      </c>
      <c r="I691" s="216">
        <v>23</v>
      </c>
    </row>
    <row r="692" spans="1:9">
      <c r="A692" s="212">
        <v>691</v>
      </c>
      <c r="B692" s="213" t="s">
        <v>1134</v>
      </c>
      <c r="C692" s="213" t="s">
        <v>1098</v>
      </c>
      <c r="D692" s="213" t="s">
        <v>1113</v>
      </c>
      <c r="E692" s="214">
        <v>2</v>
      </c>
      <c r="F692" s="215">
        <v>3.53</v>
      </c>
      <c r="G692" s="214" t="s">
        <v>1262</v>
      </c>
      <c r="H692" s="214" t="s">
        <v>1259</v>
      </c>
      <c r="I692" s="216">
        <v>71</v>
      </c>
    </row>
    <row r="693" spans="1:9">
      <c r="A693" s="212">
        <v>692</v>
      </c>
      <c r="B693" s="213" t="s">
        <v>1130</v>
      </c>
      <c r="C693" s="213" t="s">
        <v>1101</v>
      </c>
      <c r="D693" s="213" t="s">
        <v>1102</v>
      </c>
      <c r="E693" s="214">
        <v>10</v>
      </c>
      <c r="F693" s="215">
        <v>4.46</v>
      </c>
      <c r="G693" s="214" t="s">
        <v>1262</v>
      </c>
      <c r="H693" s="214" t="s">
        <v>1259</v>
      </c>
      <c r="I693" s="216">
        <v>35</v>
      </c>
    </row>
    <row r="694" spans="1:9">
      <c r="A694" s="212">
        <v>693</v>
      </c>
      <c r="B694" s="213" t="s">
        <v>1132</v>
      </c>
      <c r="C694" s="213" t="s">
        <v>1101</v>
      </c>
      <c r="D694" s="213" t="s">
        <v>1113</v>
      </c>
      <c r="E694" s="214">
        <v>8</v>
      </c>
      <c r="F694" s="215">
        <v>4.97</v>
      </c>
      <c r="G694" s="214" t="s">
        <v>1262</v>
      </c>
      <c r="H694" s="214" t="s">
        <v>1259</v>
      </c>
      <c r="I694" s="216">
        <v>48</v>
      </c>
    </row>
    <row r="695" spans="1:9">
      <c r="A695" s="212">
        <v>694</v>
      </c>
      <c r="B695" s="213" t="s">
        <v>1103</v>
      </c>
      <c r="C695" s="213" t="s">
        <v>1104</v>
      </c>
      <c r="D695" s="213" t="s">
        <v>1105</v>
      </c>
      <c r="E695" s="214">
        <v>7</v>
      </c>
      <c r="F695" s="215">
        <v>7.09</v>
      </c>
      <c r="G695" s="214" t="s">
        <v>1261</v>
      </c>
      <c r="H695" s="214" t="s">
        <v>1259</v>
      </c>
      <c r="I695" s="216">
        <v>42</v>
      </c>
    </row>
    <row r="696" spans="1:9">
      <c r="A696" s="212">
        <v>695</v>
      </c>
      <c r="B696" s="213" t="s">
        <v>1118</v>
      </c>
      <c r="C696" s="213" t="s">
        <v>1098</v>
      </c>
      <c r="D696" s="213" t="s">
        <v>1099</v>
      </c>
      <c r="E696" s="214">
        <v>7</v>
      </c>
      <c r="F696" s="215">
        <v>2.0099999999999998</v>
      </c>
      <c r="G696" s="214" t="s">
        <v>1262</v>
      </c>
      <c r="H696" s="214" t="s">
        <v>1259</v>
      </c>
      <c r="I696" s="216">
        <v>62</v>
      </c>
    </row>
    <row r="697" spans="1:9">
      <c r="A697" s="212">
        <v>696</v>
      </c>
      <c r="B697" s="213" t="s">
        <v>1129</v>
      </c>
      <c r="C697" s="213" t="s">
        <v>1098</v>
      </c>
      <c r="D697" s="213" t="s">
        <v>1107</v>
      </c>
      <c r="E697" s="214">
        <v>2</v>
      </c>
      <c r="F697" s="215">
        <v>5.42</v>
      </c>
      <c r="G697" s="214" t="s">
        <v>1261</v>
      </c>
      <c r="H697" s="214" t="s">
        <v>1259</v>
      </c>
      <c r="I697" s="216">
        <v>75</v>
      </c>
    </row>
    <row r="698" spans="1:9">
      <c r="A698" s="212">
        <v>697</v>
      </c>
      <c r="B698" s="213" t="s">
        <v>1124</v>
      </c>
      <c r="C698" s="213" t="s">
        <v>1098</v>
      </c>
      <c r="D698" s="213" t="s">
        <v>1099</v>
      </c>
      <c r="E698" s="214">
        <v>5</v>
      </c>
      <c r="F698" s="215">
        <v>6.49</v>
      </c>
      <c r="G698" s="214" t="s">
        <v>1262</v>
      </c>
      <c r="H698" s="214" t="s">
        <v>1258</v>
      </c>
      <c r="I698" s="216">
        <v>42</v>
      </c>
    </row>
    <row r="699" spans="1:9">
      <c r="A699" s="212">
        <v>698</v>
      </c>
      <c r="B699" s="213" t="s">
        <v>1136</v>
      </c>
      <c r="C699" s="213" t="s">
        <v>1098</v>
      </c>
      <c r="D699" s="213" t="s">
        <v>1105</v>
      </c>
      <c r="E699" s="214">
        <v>7</v>
      </c>
      <c r="F699" s="215">
        <v>7.28</v>
      </c>
      <c r="G699" s="214" t="s">
        <v>1262</v>
      </c>
      <c r="H699" s="214" t="s">
        <v>1259</v>
      </c>
      <c r="I699" s="216">
        <v>35</v>
      </c>
    </row>
    <row r="700" spans="1:9">
      <c r="A700" s="212">
        <v>699</v>
      </c>
      <c r="B700" s="213" t="s">
        <v>1132</v>
      </c>
      <c r="C700" s="213" t="s">
        <v>1101</v>
      </c>
      <c r="D700" s="213" t="s">
        <v>1113</v>
      </c>
      <c r="E700" s="214">
        <v>3</v>
      </c>
      <c r="F700" s="215">
        <v>4.5999999999999996</v>
      </c>
      <c r="G700" s="214" t="s">
        <v>1262</v>
      </c>
      <c r="H700" s="214" t="s">
        <v>1259</v>
      </c>
      <c r="I700" s="216">
        <v>70</v>
      </c>
    </row>
    <row r="701" spans="1:9">
      <c r="A701" s="212">
        <v>700</v>
      </c>
      <c r="B701" s="213" t="s">
        <v>1110</v>
      </c>
      <c r="C701" s="213" t="s">
        <v>1098</v>
      </c>
      <c r="D701" s="213" t="s">
        <v>1107</v>
      </c>
      <c r="E701" s="214">
        <v>8</v>
      </c>
      <c r="F701" s="215">
        <v>4.9400000000000004</v>
      </c>
      <c r="G701" s="214" t="s">
        <v>1262</v>
      </c>
      <c r="H701" s="214" t="s">
        <v>1259</v>
      </c>
      <c r="I701" s="216">
        <v>62</v>
      </c>
    </row>
    <row r="702" spans="1:9">
      <c r="A702" s="212">
        <v>701</v>
      </c>
      <c r="B702" s="213" t="s">
        <v>1126</v>
      </c>
      <c r="C702" s="213" t="s">
        <v>1115</v>
      </c>
      <c r="D702" s="213" t="s">
        <v>1099</v>
      </c>
      <c r="E702" s="214">
        <v>3</v>
      </c>
      <c r="F702" s="215">
        <v>3.37</v>
      </c>
      <c r="G702" s="214" t="s">
        <v>1262</v>
      </c>
      <c r="H702" s="214" t="s">
        <v>1258</v>
      </c>
      <c r="I702" s="216">
        <v>79</v>
      </c>
    </row>
    <row r="703" spans="1:9">
      <c r="A703" s="212">
        <v>702</v>
      </c>
      <c r="B703" s="213" t="s">
        <v>1114</v>
      </c>
      <c r="C703" s="213" t="s">
        <v>1115</v>
      </c>
      <c r="D703" s="213" t="s">
        <v>1099</v>
      </c>
      <c r="E703" s="214">
        <v>10</v>
      </c>
      <c r="F703" s="215">
        <v>1.24</v>
      </c>
      <c r="G703" s="214" t="s">
        <v>1261</v>
      </c>
      <c r="H703" s="214" t="s">
        <v>1259</v>
      </c>
      <c r="I703" s="216">
        <v>42</v>
      </c>
    </row>
    <row r="704" spans="1:9">
      <c r="A704" s="212">
        <v>703</v>
      </c>
      <c r="B704" s="213" t="s">
        <v>1118</v>
      </c>
      <c r="C704" s="213" t="s">
        <v>1098</v>
      </c>
      <c r="D704" s="213" t="s">
        <v>1105</v>
      </c>
      <c r="E704" s="214">
        <v>6</v>
      </c>
      <c r="F704" s="215">
        <v>7.26</v>
      </c>
      <c r="G704" s="214" t="s">
        <v>1262</v>
      </c>
      <c r="H704" s="214" t="s">
        <v>1259</v>
      </c>
      <c r="I704" s="216">
        <v>55</v>
      </c>
    </row>
    <row r="705" spans="1:9">
      <c r="A705" s="212">
        <v>704</v>
      </c>
      <c r="B705" s="213" t="s">
        <v>1144</v>
      </c>
      <c r="C705" s="213" t="s">
        <v>1101</v>
      </c>
      <c r="D705" s="213" t="s">
        <v>1105</v>
      </c>
      <c r="E705" s="214">
        <v>8</v>
      </c>
      <c r="F705" s="215">
        <v>8.09</v>
      </c>
      <c r="G705" s="214" t="s">
        <v>1262</v>
      </c>
      <c r="H705" s="214" t="s">
        <v>1259</v>
      </c>
      <c r="I705" s="216">
        <v>45</v>
      </c>
    </row>
    <row r="706" spans="1:9">
      <c r="A706" s="212">
        <v>705</v>
      </c>
      <c r="B706" s="213" t="s">
        <v>1144</v>
      </c>
      <c r="C706" s="213" t="s">
        <v>1101</v>
      </c>
      <c r="D706" s="213" t="s">
        <v>1107</v>
      </c>
      <c r="E706" s="214">
        <v>5</v>
      </c>
      <c r="F706" s="215">
        <v>4.24</v>
      </c>
      <c r="G706" s="214" t="s">
        <v>1262</v>
      </c>
      <c r="H706" s="214" t="s">
        <v>1259</v>
      </c>
      <c r="I706" s="216">
        <v>46</v>
      </c>
    </row>
    <row r="707" spans="1:9">
      <c r="A707" s="212">
        <v>706</v>
      </c>
      <c r="B707" s="213" t="s">
        <v>1121</v>
      </c>
      <c r="C707" s="213" t="s">
        <v>1098</v>
      </c>
      <c r="D707" s="213" t="s">
        <v>1113</v>
      </c>
      <c r="E707" s="214">
        <v>5</v>
      </c>
      <c r="F707" s="215">
        <v>8.4700000000000006</v>
      </c>
      <c r="G707" s="214" t="s">
        <v>1262</v>
      </c>
      <c r="H707" s="214" t="s">
        <v>1259</v>
      </c>
      <c r="I707" s="216">
        <v>56</v>
      </c>
    </row>
    <row r="708" spans="1:9">
      <c r="A708" s="212">
        <v>707</v>
      </c>
      <c r="B708" s="213" t="s">
        <v>1119</v>
      </c>
      <c r="C708" s="213" t="s">
        <v>1101</v>
      </c>
      <c r="D708" s="213" t="s">
        <v>1113</v>
      </c>
      <c r="E708" s="214">
        <v>4</v>
      </c>
      <c r="F708" s="215">
        <v>3.27</v>
      </c>
      <c r="G708" s="214" t="s">
        <v>1262</v>
      </c>
      <c r="H708" s="214" t="s">
        <v>1259</v>
      </c>
      <c r="I708" s="216">
        <v>39</v>
      </c>
    </row>
    <row r="709" spans="1:9">
      <c r="A709" s="212">
        <v>708</v>
      </c>
      <c r="B709" s="213" t="s">
        <v>1128</v>
      </c>
      <c r="C709" s="213" t="s">
        <v>1101</v>
      </c>
      <c r="D709" s="213" t="s">
        <v>1105</v>
      </c>
      <c r="E709" s="214">
        <v>10</v>
      </c>
      <c r="F709" s="215">
        <v>7.84</v>
      </c>
      <c r="G709" s="214" t="s">
        <v>1262</v>
      </c>
      <c r="H709" s="214" t="s">
        <v>1259</v>
      </c>
      <c r="I709" s="216">
        <v>58</v>
      </c>
    </row>
    <row r="710" spans="1:9">
      <c r="A710" s="212">
        <v>709</v>
      </c>
      <c r="B710" s="213" t="s">
        <v>1132</v>
      </c>
      <c r="C710" s="213" t="s">
        <v>1101</v>
      </c>
      <c r="D710" s="213" t="s">
        <v>1099</v>
      </c>
      <c r="E710" s="214">
        <v>7</v>
      </c>
      <c r="F710" s="215">
        <v>5.97</v>
      </c>
      <c r="G710" s="214" t="s">
        <v>1262</v>
      </c>
      <c r="H710" s="214" t="s">
        <v>1259</v>
      </c>
      <c r="I710" s="216">
        <v>41</v>
      </c>
    </row>
    <row r="711" spans="1:9">
      <c r="A711" s="212">
        <v>710</v>
      </c>
      <c r="B711" s="213" t="s">
        <v>207</v>
      </c>
      <c r="C711" s="213" t="s">
        <v>1098</v>
      </c>
      <c r="D711" s="213" t="s">
        <v>1105</v>
      </c>
      <c r="E711" s="214">
        <v>4</v>
      </c>
      <c r="F711" s="215">
        <v>9.68</v>
      </c>
      <c r="G711" s="214" t="s">
        <v>1262</v>
      </c>
      <c r="H711" s="214" t="s">
        <v>1259</v>
      </c>
      <c r="I711" s="216">
        <v>44</v>
      </c>
    </row>
    <row r="712" spans="1:9">
      <c r="A712" s="212">
        <v>711</v>
      </c>
      <c r="B712" s="213" t="s">
        <v>1146</v>
      </c>
      <c r="C712" s="213" t="s">
        <v>1098</v>
      </c>
      <c r="D712" s="213" t="s">
        <v>1099</v>
      </c>
      <c r="E712" s="214">
        <v>3</v>
      </c>
      <c r="F712" s="215">
        <v>3.52</v>
      </c>
      <c r="G712" s="214" t="s">
        <v>1262</v>
      </c>
      <c r="H712" s="214" t="s">
        <v>1259</v>
      </c>
      <c r="I712" s="216">
        <v>32</v>
      </c>
    </row>
    <row r="713" spans="1:9">
      <c r="A713" s="212">
        <v>712</v>
      </c>
      <c r="B713" s="213" t="s">
        <v>1130</v>
      </c>
      <c r="C713" s="213" t="s">
        <v>1101</v>
      </c>
      <c r="D713" s="213" t="s">
        <v>1099</v>
      </c>
      <c r="E713" s="214">
        <v>8</v>
      </c>
      <c r="F713" s="215">
        <v>7.89</v>
      </c>
      <c r="G713" s="214" t="s">
        <v>1261</v>
      </c>
      <c r="H713" s="214" t="s">
        <v>1259</v>
      </c>
      <c r="I713" s="216">
        <v>41</v>
      </c>
    </row>
    <row r="714" spans="1:9">
      <c r="A714" s="212">
        <v>713</v>
      </c>
      <c r="B714" s="213" t="s">
        <v>1110</v>
      </c>
      <c r="C714" s="213" t="s">
        <v>1098</v>
      </c>
      <c r="D714" s="213" t="s">
        <v>1113</v>
      </c>
      <c r="E714" s="214">
        <v>5</v>
      </c>
      <c r="F714" s="215">
        <v>2.0499999999999998</v>
      </c>
      <c r="G714" s="214" t="s">
        <v>1261</v>
      </c>
      <c r="H714" s="214" t="s">
        <v>1258</v>
      </c>
      <c r="I714" s="216">
        <v>58</v>
      </c>
    </row>
    <row r="715" spans="1:9">
      <c r="A715" s="212">
        <v>714</v>
      </c>
      <c r="B715" s="213" t="s">
        <v>1106</v>
      </c>
      <c r="C715" s="213" t="s">
        <v>1101</v>
      </c>
      <c r="D715" s="213" t="s">
        <v>1105</v>
      </c>
      <c r="E715" s="214">
        <v>6</v>
      </c>
      <c r="F715" s="215">
        <v>5.0599999999999996</v>
      </c>
      <c r="G715" s="214" t="s">
        <v>1262</v>
      </c>
      <c r="H715" s="214" t="s">
        <v>1259</v>
      </c>
      <c r="I715" s="216">
        <v>26</v>
      </c>
    </row>
    <row r="716" spans="1:9">
      <c r="A716" s="212">
        <v>715</v>
      </c>
      <c r="B716" s="213" t="s">
        <v>1109</v>
      </c>
      <c r="C716" s="213" t="s">
        <v>1098</v>
      </c>
      <c r="D716" s="213" t="s">
        <v>1099</v>
      </c>
      <c r="E716" s="214">
        <v>2</v>
      </c>
      <c r="F716" s="215">
        <v>5.18</v>
      </c>
      <c r="G716" s="214" t="s">
        <v>1261</v>
      </c>
      <c r="H716" s="214" t="s">
        <v>1259</v>
      </c>
      <c r="I716" s="216">
        <v>57</v>
      </c>
    </row>
    <row r="717" spans="1:9">
      <c r="A717" s="212">
        <v>716</v>
      </c>
      <c r="B717" s="213" t="s">
        <v>1126</v>
      </c>
      <c r="C717" s="213" t="s">
        <v>1115</v>
      </c>
      <c r="D717" s="213" t="s">
        <v>1099</v>
      </c>
      <c r="E717" s="214">
        <v>1</v>
      </c>
      <c r="F717" s="215">
        <v>2.38</v>
      </c>
      <c r="G717" s="214" t="s">
        <v>1262</v>
      </c>
      <c r="H717" s="214" t="s">
        <v>1259</v>
      </c>
      <c r="I717" s="216">
        <v>45</v>
      </c>
    </row>
    <row r="718" spans="1:9">
      <c r="A718" s="212">
        <v>717</v>
      </c>
      <c r="B718" s="213" t="s">
        <v>1139</v>
      </c>
      <c r="C718" s="213" t="s">
        <v>1101</v>
      </c>
      <c r="D718" s="213" t="s">
        <v>1105</v>
      </c>
      <c r="E718" s="214">
        <v>7</v>
      </c>
      <c r="F718" s="215">
        <v>3.97</v>
      </c>
      <c r="G718" s="214" t="s">
        <v>1262</v>
      </c>
      <c r="H718" s="214" t="s">
        <v>1259</v>
      </c>
      <c r="I718" s="216">
        <v>68</v>
      </c>
    </row>
    <row r="719" spans="1:9">
      <c r="A719" s="212">
        <v>718</v>
      </c>
      <c r="B719" s="213" t="s">
        <v>1124</v>
      </c>
      <c r="C719" s="213" t="s">
        <v>1098</v>
      </c>
      <c r="D719" s="213" t="s">
        <v>1113</v>
      </c>
      <c r="E719" s="214">
        <v>5</v>
      </c>
      <c r="F719" s="215">
        <v>7.26</v>
      </c>
      <c r="G719" s="214" t="s">
        <v>1262</v>
      </c>
      <c r="H719" s="214" t="s">
        <v>1259</v>
      </c>
      <c r="I719" s="216">
        <v>35</v>
      </c>
    </row>
    <row r="720" spans="1:9">
      <c r="A720" s="212">
        <v>719</v>
      </c>
      <c r="B720" s="213" t="s">
        <v>1143</v>
      </c>
      <c r="C720" s="213" t="s">
        <v>1098</v>
      </c>
      <c r="D720" s="213" t="s">
        <v>1107</v>
      </c>
      <c r="E720" s="214">
        <v>8</v>
      </c>
      <c r="F720" s="215">
        <v>8.27</v>
      </c>
      <c r="G720" s="214" t="s">
        <v>1262</v>
      </c>
      <c r="H720" s="214" t="s">
        <v>1258</v>
      </c>
      <c r="I720" s="216">
        <v>29</v>
      </c>
    </row>
    <row r="721" spans="1:9">
      <c r="A721" s="212">
        <v>720</v>
      </c>
      <c r="B721" s="213" t="s">
        <v>1122</v>
      </c>
      <c r="C721" s="213" t="s">
        <v>1101</v>
      </c>
      <c r="D721" s="213" t="s">
        <v>1099</v>
      </c>
      <c r="E721" s="214">
        <v>10</v>
      </c>
      <c r="F721" s="215">
        <v>8.0399999999999991</v>
      </c>
      <c r="G721" s="214" t="s">
        <v>1262</v>
      </c>
      <c r="H721" s="214" t="s">
        <v>1259</v>
      </c>
      <c r="I721" s="216">
        <v>62</v>
      </c>
    </row>
    <row r="722" spans="1:9">
      <c r="A722" s="212">
        <v>721</v>
      </c>
      <c r="B722" s="213" t="s">
        <v>1125</v>
      </c>
      <c r="C722" s="213" t="s">
        <v>1101</v>
      </c>
      <c r="D722" s="213" t="s">
        <v>1102</v>
      </c>
      <c r="E722" s="214">
        <v>7</v>
      </c>
      <c r="F722" s="215">
        <v>5.28</v>
      </c>
      <c r="G722" s="214" t="s">
        <v>1261</v>
      </c>
      <c r="H722" s="214" t="s">
        <v>1259</v>
      </c>
      <c r="I722" s="216">
        <v>70</v>
      </c>
    </row>
    <row r="723" spans="1:9">
      <c r="A723" s="212">
        <v>722</v>
      </c>
      <c r="B723" s="213" t="s">
        <v>1142</v>
      </c>
      <c r="C723" s="213" t="s">
        <v>1104</v>
      </c>
      <c r="D723" s="213" t="s">
        <v>1102</v>
      </c>
      <c r="E723" s="214">
        <v>10</v>
      </c>
      <c r="F723" s="215">
        <v>5.93</v>
      </c>
      <c r="G723" s="214" t="s">
        <v>1261</v>
      </c>
      <c r="H723" s="214" t="s">
        <v>1259</v>
      </c>
      <c r="I723" s="216">
        <v>35</v>
      </c>
    </row>
    <row r="724" spans="1:9">
      <c r="A724" s="212">
        <v>723</v>
      </c>
      <c r="B724" s="213" t="s">
        <v>1134</v>
      </c>
      <c r="C724" s="213" t="s">
        <v>1098</v>
      </c>
      <c r="D724" s="213" t="s">
        <v>1107</v>
      </c>
      <c r="E724" s="214">
        <v>4</v>
      </c>
      <c r="F724" s="215">
        <v>4</v>
      </c>
      <c r="G724" s="214" t="s">
        <v>1262</v>
      </c>
      <c r="H724" s="214" t="s">
        <v>1258</v>
      </c>
      <c r="I724" s="216">
        <v>22</v>
      </c>
    </row>
    <row r="725" spans="1:9">
      <c r="A725" s="212">
        <v>724</v>
      </c>
      <c r="B725" s="213" t="s">
        <v>1136</v>
      </c>
      <c r="C725" s="213" t="s">
        <v>1098</v>
      </c>
      <c r="D725" s="213" t="s">
        <v>1105</v>
      </c>
      <c r="E725" s="214">
        <v>5</v>
      </c>
      <c r="F725" s="215">
        <v>6.96</v>
      </c>
      <c r="G725" s="214" t="s">
        <v>1262</v>
      </c>
      <c r="H725" s="214" t="s">
        <v>1259</v>
      </c>
      <c r="I725" s="216">
        <v>65</v>
      </c>
    </row>
    <row r="726" spans="1:9">
      <c r="A726" s="212">
        <v>725</v>
      </c>
      <c r="B726" s="213" t="s">
        <v>1120</v>
      </c>
      <c r="C726" s="213" t="s">
        <v>1101</v>
      </c>
      <c r="D726" s="213" t="s">
        <v>1105</v>
      </c>
      <c r="E726" s="214">
        <v>8</v>
      </c>
      <c r="F726" s="215">
        <v>2.9</v>
      </c>
      <c r="G726" s="214" t="s">
        <v>1262</v>
      </c>
      <c r="H726" s="214" t="s">
        <v>1258</v>
      </c>
      <c r="I726" s="216">
        <v>53</v>
      </c>
    </row>
    <row r="727" spans="1:9">
      <c r="A727" s="212">
        <v>726</v>
      </c>
      <c r="B727" s="213" t="s">
        <v>1144</v>
      </c>
      <c r="C727" s="213" t="s">
        <v>1101</v>
      </c>
      <c r="D727" s="213" t="s">
        <v>1099</v>
      </c>
      <c r="E727" s="214">
        <v>9</v>
      </c>
      <c r="F727" s="215">
        <v>1.8</v>
      </c>
      <c r="G727" s="214" t="s">
        <v>1262</v>
      </c>
      <c r="H727" s="214" t="s">
        <v>1259</v>
      </c>
      <c r="I727" s="216">
        <v>63</v>
      </c>
    </row>
    <row r="728" spans="1:9">
      <c r="A728" s="212">
        <v>727</v>
      </c>
      <c r="B728" s="213" t="s">
        <v>1117</v>
      </c>
      <c r="C728" s="213" t="s">
        <v>1098</v>
      </c>
      <c r="D728" s="213" t="s">
        <v>1107</v>
      </c>
      <c r="E728" s="214">
        <v>9</v>
      </c>
      <c r="F728" s="215">
        <v>1.65</v>
      </c>
      <c r="G728" s="214" t="s">
        <v>1261</v>
      </c>
      <c r="H728" s="214" t="s">
        <v>1259</v>
      </c>
      <c r="I728" s="216">
        <v>50</v>
      </c>
    </row>
    <row r="729" spans="1:9">
      <c r="A729" s="212">
        <v>728</v>
      </c>
      <c r="B729" s="213" t="s">
        <v>1125</v>
      </c>
      <c r="C729" s="213" t="s">
        <v>1101</v>
      </c>
      <c r="D729" s="213" t="s">
        <v>1099</v>
      </c>
      <c r="E729" s="214">
        <v>10</v>
      </c>
      <c r="F729" s="215">
        <v>4.34</v>
      </c>
      <c r="G729" s="214" t="s">
        <v>1262</v>
      </c>
      <c r="H729" s="214" t="s">
        <v>1259</v>
      </c>
      <c r="I729" s="216">
        <v>25</v>
      </c>
    </row>
    <row r="730" spans="1:9">
      <c r="A730" s="212">
        <v>729</v>
      </c>
      <c r="B730" s="213" t="s">
        <v>1142</v>
      </c>
      <c r="C730" s="213" t="s">
        <v>1104</v>
      </c>
      <c r="D730" s="213" t="s">
        <v>1105</v>
      </c>
      <c r="E730" s="214">
        <v>7</v>
      </c>
      <c r="F730" s="215">
        <v>4.5599999999999996</v>
      </c>
      <c r="G730" s="214" t="s">
        <v>1262</v>
      </c>
      <c r="H730" s="214" t="s">
        <v>1259</v>
      </c>
      <c r="I730" s="216">
        <v>68</v>
      </c>
    </row>
    <row r="731" spans="1:9">
      <c r="A731" s="212">
        <v>730</v>
      </c>
      <c r="B731" s="213" t="s">
        <v>1143</v>
      </c>
      <c r="C731" s="213" t="s">
        <v>1098</v>
      </c>
      <c r="D731" s="213" t="s">
        <v>1099</v>
      </c>
      <c r="E731" s="214">
        <v>7</v>
      </c>
      <c r="F731" s="215">
        <v>7.89</v>
      </c>
      <c r="G731" s="214" t="s">
        <v>1262</v>
      </c>
      <c r="H731" s="214" t="s">
        <v>1259</v>
      </c>
      <c r="I731" s="216">
        <v>59</v>
      </c>
    </row>
    <row r="732" spans="1:9">
      <c r="A732" s="212">
        <v>731</v>
      </c>
      <c r="B732" s="213" t="s">
        <v>207</v>
      </c>
      <c r="C732" s="213" t="s">
        <v>1098</v>
      </c>
      <c r="D732" s="213" t="s">
        <v>1099</v>
      </c>
      <c r="E732" s="214">
        <v>10</v>
      </c>
      <c r="F732" s="215">
        <v>5.98</v>
      </c>
      <c r="G732" s="214" t="s">
        <v>1261</v>
      </c>
      <c r="H732" s="214" t="s">
        <v>1259</v>
      </c>
      <c r="I732" s="216">
        <v>41</v>
      </c>
    </row>
    <row r="733" spans="1:9">
      <c r="A733" s="212">
        <v>732</v>
      </c>
      <c r="B733" s="213" t="s">
        <v>1106</v>
      </c>
      <c r="C733" s="213" t="s">
        <v>1101</v>
      </c>
      <c r="D733" s="213" t="s">
        <v>1099</v>
      </c>
      <c r="E733" s="214">
        <v>6</v>
      </c>
      <c r="F733" s="215">
        <v>1.73</v>
      </c>
      <c r="G733" s="214" t="s">
        <v>1262</v>
      </c>
      <c r="H733" s="214" t="s">
        <v>1259</v>
      </c>
      <c r="I733" s="216">
        <v>72</v>
      </c>
    </row>
    <row r="734" spans="1:9">
      <c r="A734" s="212">
        <v>733</v>
      </c>
      <c r="B734" s="213" t="s">
        <v>1140</v>
      </c>
      <c r="C734" s="213" t="s">
        <v>1098</v>
      </c>
      <c r="D734" s="213" t="s">
        <v>1102</v>
      </c>
      <c r="E734" s="214">
        <v>4</v>
      </c>
      <c r="F734" s="215">
        <v>2.4300000000000002</v>
      </c>
      <c r="G734" s="214" t="s">
        <v>1262</v>
      </c>
      <c r="H734" s="214" t="s">
        <v>1259</v>
      </c>
      <c r="I734" s="216">
        <v>50</v>
      </c>
    </row>
    <row r="735" spans="1:9">
      <c r="A735" s="212">
        <v>734</v>
      </c>
      <c r="B735" s="213" t="s">
        <v>1128</v>
      </c>
      <c r="C735" s="213" t="s">
        <v>1101</v>
      </c>
      <c r="D735" s="213" t="s">
        <v>1105</v>
      </c>
      <c r="E735" s="214">
        <v>3</v>
      </c>
      <c r="F735" s="215">
        <v>6.99</v>
      </c>
      <c r="G735" s="214" t="s">
        <v>1262</v>
      </c>
      <c r="H735" s="214" t="s">
        <v>1259</v>
      </c>
      <c r="I735" s="216">
        <v>33</v>
      </c>
    </row>
    <row r="736" spans="1:9">
      <c r="A736" s="212">
        <v>735</v>
      </c>
      <c r="B736" s="213" t="s">
        <v>1111</v>
      </c>
      <c r="C736" s="213" t="s">
        <v>1098</v>
      </c>
      <c r="D736" s="213" t="s">
        <v>1107</v>
      </c>
      <c r="E736" s="214">
        <v>1</v>
      </c>
      <c r="F736" s="215">
        <v>9.33</v>
      </c>
      <c r="G736" s="214" t="s">
        <v>1262</v>
      </c>
      <c r="H736" s="214" t="s">
        <v>1258</v>
      </c>
      <c r="I736" s="216">
        <v>48</v>
      </c>
    </row>
    <row r="737" spans="1:9">
      <c r="A737" s="212">
        <v>736</v>
      </c>
      <c r="B737" s="213" t="s">
        <v>1125</v>
      </c>
      <c r="C737" s="213" t="s">
        <v>1101</v>
      </c>
      <c r="D737" s="213" t="s">
        <v>1102</v>
      </c>
      <c r="E737" s="214">
        <v>2</v>
      </c>
      <c r="F737" s="215">
        <v>7.77</v>
      </c>
      <c r="G737" s="214" t="s">
        <v>1262</v>
      </c>
      <c r="H737" s="214" t="s">
        <v>1259</v>
      </c>
      <c r="I737" s="216">
        <v>40</v>
      </c>
    </row>
    <row r="738" spans="1:9">
      <c r="A738" s="212">
        <v>737</v>
      </c>
      <c r="B738" s="213" t="s">
        <v>208</v>
      </c>
      <c r="C738" s="213" t="s">
        <v>1098</v>
      </c>
      <c r="D738" s="213" t="s">
        <v>1105</v>
      </c>
      <c r="E738" s="214">
        <v>10</v>
      </c>
      <c r="F738" s="215">
        <v>8.77</v>
      </c>
      <c r="G738" s="214" t="s">
        <v>1262</v>
      </c>
      <c r="H738" s="214" t="s">
        <v>1259</v>
      </c>
      <c r="I738" s="216">
        <v>22</v>
      </c>
    </row>
    <row r="739" spans="1:9">
      <c r="A739" s="212">
        <v>738</v>
      </c>
      <c r="B739" s="213" t="s">
        <v>1126</v>
      </c>
      <c r="C739" s="213" t="s">
        <v>1115</v>
      </c>
      <c r="D739" s="213" t="s">
        <v>1102</v>
      </c>
      <c r="E739" s="214">
        <v>6</v>
      </c>
      <c r="F739" s="215">
        <v>5.26</v>
      </c>
      <c r="G739" s="214" t="s">
        <v>1261</v>
      </c>
      <c r="H739" s="214" t="s">
        <v>1259</v>
      </c>
      <c r="I739" s="216">
        <v>38</v>
      </c>
    </row>
    <row r="740" spans="1:9">
      <c r="A740" s="212">
        <v>739</v>
      </c>
      <c r="B740" s="213" t="s">
        <v>1130</v>
      </c>
      <c r="C740" s="213" t="s">
        <v>1101</v>
      </c>
      <c r="D740" s="213" t="s">
        <v>1107</v>
      </c>
      <c r="E740" s="214">
        <v>8</v>
      </c>
      <c r="F740" s="215">
        <v>3.36</v>
      </c>
      <c r="G740" s="214" t="s">
        <v>1261</v>
      </c>
      <c r="H740" s="214" t="s">
        <v>1259</v>
      </c>
      <c r="I740" s="216">
        <v>53</v>
      </c>
    </row>
    <row r="741" spans="1:9">
      <c r="A741" s="212">
        <v>740</v>
      </c>
      <c r="B741" s="213" t="s">
        <v>1146</v>
      </c>
      <c r="C741" s="213" t="s">
        <v>1098</v>
      </c>
      <c r="D741" s="213" t="s">
        <v>1099</v>
      </c>
      <c r="E741" s="214">
        <v>10</v>
      </c>
      <c r="F741" s="215">
        <v>4.08</v>
      </c>
      <c r="G741" s="214" t="s">
        <v>1262</v>
      </c>
      <c r="H741" s="214" t="s">
        <v>1259</v>
      </c>
      <c r="I741" s="216">
        <v>37</v>
      </c>
    </row>
    <row r="742" spans="1:9">
      <c r="A742" s="212">
        <v>741</v>
      </c>
      <c r="B742" s="213" t="s">
        <v>1119</v>
      </c>
      <c r="C742" s="213" t="s">
        <v>1101</v>
      </c>
      <c r="D742" s="213" t="s">
        <v>1099</v>
      </c>
      <c r="E742" s="214">
        <v>2</v>
      </c>
      <c r="F742" s="215">
        <v>8.64</v>
      </c>
      <c r="G742" s="214" t="s">
        <v>1262</v>
      </c>
      <c r="H742" s="214" t="s">
        <v>1259</v>
      </c>
      <c r="I742" s="216">
        <v>68</v>
      </c>
    </row>
    <row r="743" spans="1:9">
      <c r="A743" s="212">
        <v>742</v>
      </c>
      <c r="B743" s="213" t="s">
        <v>1145</v>
      </c>
      <c r="C743" s="213" t="s">
        <v>1101</v>
      </c>
      <c r="D743" s="213" t="s">
        <v>1105</v>
      </c>
      <c r="E743" s="214">
        <v>1</v>
      </c>
      <c r="F743" s="215">
        <v>7.05</v>
      </c>
      <c r="G743" s="214" t="s">
        <v>1262</v>
      </c>
      <c r="H743" s="214" t="s">
        <v>1258</v>
      </c>
      <c r="I743" s="216">
        <v>35</v>
      </c>
    </row>
    <row r="744" spans="1:9">
      <c r="A744" s="212">
        <v>743</v>
      </c>
      <c r="B744" s="213" t="s">
        <v>1141</v>
      </c>
      <c r="C744" s="213" t="s">
        <v>1101</v>
      </c>
      <c r="D744" s="213" t="s">
        <v>1105</v>
      </c>
      <c r="E744" s="214">
        <v>9</v>
      </c>
      <c r="F744" s="215">
        <v>7.15</v>
      </c>
      <c r="G744" s="214" t="s">
        <v>1261</v>
      </c>
      <c r="H744" s="214" t="s">
        <v>1259</v>
      </c>
      <c r="I744" s="216">
        <v>65</v>
      </c>
    </row>
    <row r="745" spans="1:9">
      <c r="A745" s="212">
        <v>744</v>
      </c>
      <c r="B745" s="213" t="s">
        <v>1122</v>
      </c>
      <c r="C745" s="213" t="s">
        <v>1101</v>
      </c>
      <c r="D745" s="213" t="s">
        <v>1113</v>
      </c>
      <c r="E745" s="214">
        <v>3</v>
      </c>
      <c r="F745" s="215">
        <v>2.86</v>
      </c>
      <c r="G745" s="214" t="s">
        <v>1262</v>
      </c>
      <c r="H745" s="214" t="s">
        <v>1259</v>
      </c>
      <c r="I745" s="216">
        <v>71</v>
      </c>
    </row>
    <row r="746" spans="1:9">
      <c r="A746" s="212">
        <v>745</v>
      </c>
      <c r="B746" s="213" t="s">
        <v>1136</v>
      </c>
      <c r="C746" s="213" t="s">
        <v>1098</v>
      </c>
      <c r="D746" s="213" t="s">
        <v>1099</v>
      </c>
      <c r="E746" s="214">
        <v>8</v>
      </c>
      <c r="F746" s="215">
        <v>1.83</v>
      </c>
      <c r="G746" s="214" t="s">
        <v>1261</v>
      </c>
      <c r="H746" s="214" t="s">
        <v>1259</v>
      </c>
      <c r="I746" s="216">
        <v>41</v>
      </c>
    </row>
    <row r="747" spans="1:9">
      <c r="A747" s="212">
        <v>746</v>
      </c>
      <c r="B747" s="213" t="s">
        <v>1127</v>
      </c>
      <c r="C747" s="213" t="s">
        <v>1098</v>
      </c>
      <c r="D747" s="213" t="s">
        <v>1113</v>
      </c>
      <c r="E747" s="214">
        <v>9</v>
      </c>
      <c r="F747" s="215">
        <v>8.69</v>
      </c>
      <c r="G747" s="214" t="s">
        <v>1262</v>
      </c>
      <c r="H747" s="214" t="s">
        <v>1258</v>
      </c>
      <c r="I747" s="216">
        <v>65</v>
      </c>
    </row>
    <row r="748" spans="1:9">
      <c r="A748" s="212">
        <v>747</v>
      </c>
      <c r="B748" s="213" t="s">
        <v>1112</v>
      </c>
      <c r="C748" s="213" t="s">
        <v>1098</v>
      </c>
      <c r="D748" s="213" t="s">
        <v>1105</v>
      </c>
      <c r="E748" s="214">
        <v>2</v>
      </c>
      <c r="F748" s="215">
        <v>1.17</v>
      </c>
      <c r="G748" s="214" t="s">
        <v>1261</v>
      </c>
      <c r="H748" s="214" t="s">
        <v>1258</v>
      </c>
      <c r="I748" s="216">
        <v>59</v>
      </c>
    </row>
    <row r="749" spans="1:9">
      <c r="A749" s="212">
        <v>748</v>
      </c>
      <c r="B749" s="213" t="s">
        <v>1121</v>
      </c>
      <c r="C749" s="213" t="s">
        <v>1098</v>
      </c>
      <c r="D749" s="213" t="s">
        <v>1113</v>
      </c>
      <c r="E749" s="214">
        <v>4</v>
      </c>
      <c r="F749" s="215">
        <v>1.55</v>
      </c>
      <c r="G749" s="214" t="s">
        <v>1261</v>
      </c>
      <c r="H749" s="214" t="s">
        <v>1259</v>
      </c>
      <c r="I749" s="216">
        <v>43</v>
      </c>
    </row>
    <row r="750" spans="1:9">
      <c r="A750" s="212">
        <v>749</v>
      </c>
      <c r="B750" s="213" t="s">
        <v>1139</v>
      </c>
      <c r="C750" s="213" t="s">
        <v>1101</v>
      </c>
      <c r="D750" s="213" t="s">
        <v>1113</v>
      </c>
      <c r="E750" s="214">
        <v>9</v>
      </c>
      <c r="F750" s="215">
        <v>4.2300000000000004</v>
      </c>
      <c r="G750" s="214" t="s">
        <v>1262</v>
      </c>
      <c r="H750" s="214" t="s">
        <v>1259</v>
      </c>
      <c r="I750" s="216">
        <v>42</v>
      </c>
    </row>
    <row r="751" spans="1:9">
      <c r="A751" s="212">
        <v>750</v>
      </c>
      <c r="B751" s="213" t="s">
        <v>1146</v>
      </c>
      <c r="C751" s="213" t="s">
        <v>1098</v>
      </c>
      <c r="D751" s="213" t="s">
        <v>1105</v>
      </c>
      <c r="E751" s="214">
        <v>3</v>
      </c>
      <c r="F751" s="215">
        <v>7.08</v>
      </c>
      <c r="G751" s="214" t="s">
        <v>1262</v>
      </c>
      <c r="H751" s="214" t="s">
        <v>1258</v>
      </c>
      <c r="I751" s="216">
        <v>63</v>
      </c>
    </row>
    <row r="752" spans="1:9">
      <c r="A752" s="212">
        <v>751</v>
      </c>
      <c r="B752" s="213" t="s">
        <v>1142</v>
      </c>
      <c r="C752" s="213" t="s">
        <v>1104</v>
      </c>
      <c r="D752" s="213" t="s">
        <v>1099</v>
      </c>
      <c r="E752" s="214">
        <v>3</v>
      </c>
      <c r="F752" s="215">
        <v>1.55</v>
      </c>
      <c r="G752" s="214" t="s">
        <v>1262</v>
      </c>
      <c r="H752" s="214" t="s">
        <v>1258</v>
      </c>
      <c r="I752" s="216">
        <v>31</v>
      </c>
    </row>
    <row r="753" spans="1:9">
      <c r="A753" s="212">
        <v>752</v>
      </c>
      <c r="B753" s="213" t="s">
        <v>1110</v>
      </c>
      <c r="C753" s="213" t="s">
        <v>1098</v>
      </c>
      <c r="D753" s="213" t="s">
        <v>1105</v>
      </c>
      <c r="E753" s="214">
        <v>7</v>
      </c>
      <c r="F753" s="215">
        <v>2.36</v>
      </c>
      <c r="G753" s="214" t="s">
        <v>1261</v>
      </c>
      <c r="H753" s="214" t="s">
        <v>1259</v>
      </c>
      <c r="I753" s="216">
        <v>59</v>
      </c>
    </row>
    <row r="754" spans="1:9">
      <c r="A754" s="212">
        <v>753</v>
      </c>
      <c r="B754" s="213" t="s">
        <v>1140</v>
      </c>
      <c r="C754" s="213" t="s">
        <v>1098</v>
      </c>
      <c r="D754" s="213" t="s">
        <v>1099</v>
      </c>
      <c r="E754" s="214">
        <v>8</v>
      </c>
      <c r="F754" s="215">
        <v>8.82</v>
      </c>
      <c r="G754" s="214" t="s">
        <v>1262</v>
      </c>
      <c r="H754" s="214" t="s">
        <v>1259</v>
      </c>
      <c r="I754" s="216">
        <v>39</v>
      </c>
    </row>
    <row r="755" spans="1:9">
      <c r="A755" s="212">
        <v>754</v>
      </c>
      <c r="B755" s="213" t="s">
        <v>207</v>
      </c>
      <c r="C755" s="213" t="s">
        <v>1098</v>
      </c>
      <c r="D755" s="213" t="s">
        <v>1102</v>
      </c>
      <c r="E755" s="214">
        <v>9</v>
      </c>
      <c r="F755" s="215">
        <v>3.58</v>
      </c>
      <c r="G755" s="214" t="s">
        <v>1261</v>
      </c>
      <c r="H755" s="214" t="s">
        <v>1259</v>
      </c>
      <c r="I755" s="216">
        <v>58</v>
      </c>
    </row>
    <row r="756" spans="1:9">
      <c r="A756" s="212">
        <v>755</v>
      </c>
      <c r="B756" s="213" t="s">
        <v>1126</v>
      </c>
      <c r="C756" s="213" t="s">
        <v>1115</v>
      </c>
      <c r="D756" s="213" t="s">
        <v>1107</v>
      </c>
      <c r="E756" s="214">
        <v>6</v>
      </c>
      <c r="F756" s="215">
        <v>7.39</v>
      </c>
      <c r="G756" s="214" t="s">
        <v>1262</v>
      </c>
      <c r="H756" s="214" t="s">
        <v>1259</v>
      </c>
      <c r="I756" s="216">
        <v>44</v>
      </c>
    </row>
    <row r="757" spans="1:9">
      <c r="A757" s="212">
        <v>756</v>
      </c>
      <c r="B757" s="213" t="s">
        <v>1137</v>
      </c>
      <c r="C757" s="213" t="s">
        <v>1104</v>
      </c>
      <c r="D757" s="213" t="s">
        <v>1099</v>
      </c>
      <c r="E757" s="214">
        <v>6</v>
      </c>
      <c r="F757" s="215">
        <v>5.58</v>
      </c>
      <c r="G757" s="214" t="s">
        <v>1261</v>
      </c>
      <c r="H757" s="214" t="s">
        <v>1259</v>
      </c>
      <c r="I757" s="216">
        <v>47</v>
      </c>
    </row>
    <row r="758" spans="1:9">
      <c r="A758" s="212">
        <v>757</v>
      </c>
      <c r="B758" s="213" t="s">
        <v>1103</v>
      </c>
      <c r="C758" s="213" t="s">
        <v>1104</v>
      </c>
      <c r="D758" s="213" t="s">
        <v>1099</v>
      </c>
      <c r="E758" s="214">
        <v>8</v>
      </c>
      <c r="F758" s="215">
        <v>4.34</v>
      </c>
      <c r="G758" s="214" t="s">
        <v>1262</v>
      </c>
      <c r="H758" s="214" t="s">
        <v>1259</v>
      </c>
      <c r="I758" s="216">
        <v>30</v>
      </c>
    </row>
    <row r="759" spans="1:9">
      <c r="A759" s="212">
        <v>758</v>
      </c>
      <c r="B759" s="213" t="s">
        <v>208</v>
      </c>
      <c r="C759" s="213" t="s">
        <v>1098</v>
      </c>
      <c r="D759" s="213" t="s">
        <v>1107</v>
      </c>
      <c r="E759" s="214">
        <v>1</v>
      </c>
      <c r="F759" s="215">
        <v>7.54</v>
      </c>
      <c r="G759" s="214" t="s">
        <v>1262</v>
      </c>
      <c r="H759" s="214" t="s">
        <v>1259</v>
      </c>
      <c r="I759" s="216">
        <v>46</v>
      </c>
    </row>
    <row r="760" spans="1:9">
      <c r="A760" s="212">
        <v>759</v>
      </c>
      <c r="B760" s="213" t="s">
        <v>1141</v>
      </c>
      <c r="C760" s="213" t="s">
        <v>1101</v>
      </c>
      <c r="D760" s="213" t="s">
        <v>1107</v>
      </c>
      <c r="E760" s="214">
        <v>2</v>
      </c>
      <c r="F760" s="215">
        <v>5.5</v>
      </c>
      <c r="G760" s="214" t="s">
        <v>1261</v>
      </c>
      <c r="H760" s="214" t="s">
        <v>1258</v>
      </c>
      <c r="I760" s="216">
        <v>36</v>
      </c>
    </row>
    <row r="761" spans="1:9">
      <c r="A761" s="212">
        <v>760</v>
      </c>
      <c r="B761" s="213" t="s">
        <v>1110</v>
      </c>
      <c r="C761" s="213" t="s">
        <v>1098</v>
      </c>
      <c r="D761" s="213" t="s">
        <v>1105</v>
      </c>
      <c r="E761" s="214">
        <v>3</v>
      </c>
      <c r="F761" s="215">
        <v>4.99</v>
      </c>
      <c r="G761" s="214" t="s">
        <v>1261</v>
      </c>
      <c r="H761" s="214" t="s">
        <v>1259</v>
      </c>
      <c r="I761" s="216">
        <v>62</v>
      </c>
    </row>
    <row r="762" spans="1:9">
      <c r="A762" s="212">
        <v>761</v>
      </c>
      <c r="B762" s="213" t="s">
        <v>208</v>
      </c>
      <c r="C762" s="213" t="s">
        <v>1098</v>
      </c>
      <c r="D762" s="213" t="s">
        <v>1099</v>
      </c>
      <c r="E762" s="214">
        <v>9</v>
      </c>
      <c r="F762" s="215">
        <v>5.2</v>
      </c>
      <c r="G762" s="214" t="s">
        <v>1261</v>
      </c>
      <c r="H762" s="214" t="s">
        <v>1259</v>
      </c>
      <c r="I762" s="216">
        <v>67</v>
      </c>
    </row>
    <row r="763" spans="1:9">
      <c r="A763" s="212">
        <v>762</v>
      </c>
      <c r="B763" s="213" t="s">
        <v>1106</v>
      </c>
      <c r="C763" s="213" t="s">
        <v>1101</v>
      </c>
      <c r="D763" s="213" t="s">
        <v>1105</v>
      </c>
      <c r="E763" s="214">
        <v>7</v>
      </c>
      <c r="F763" s="215">
        <v>6.6</v>
      </c>
      <c r="G763" s="214" t="s">
        <v>1262</v>
      </c>
      <c r="H763" s="214" t="s">
        <v>1258</v>
      </c>
      <c r="I763" s="216">
        <v>47</v>
      </c>
    </row>
    <row r="764" spans="1:9">
      <c r="A764" s="212">
        <v>763</v>
      </c>
      <c r="B764" s="213" t="s">
        <v>1118</v>
      </c>
      <c r="C764" s="213" t="s">
        <v>1098</v>
      </c>
      <c r="D764" s="213" t="s">
        <v>1102</v>
      </c>
      <c r="E764" s="214">
        <v>1</v>
      </c>
      <c r="F764" s="215">
        <v>1.31</v>
      </c>
      <c r="G764" s="214" t="s">
        <v>1262</v>
      </c>
      <c r="H764" s="214" t="s">
        <v>1259</v>
      </c>
      <c r="I764" s="216">
        <v>58</v>
      </c>
    </row>
    <row r="765" spans="1:9">
      <c r="A765" s="212">
        <v>764</v>
      </c>
      <c r="B765" s="213" t="s">
        <v>1126</v>
      </c>
      <c r="C765" s="213" t="s">
        <v>1115</v>
      </c>
      <c r="D765" s="213" t="s">
        <v>1105</v>
      </c>
      <c r="E765" s="214">
        <v>8</v>
      </c>
      <c r="F765" s="215">
        <v>7.82</v>
      </c>
      <c r="G765" s="214" t="s">
        <v>1262</v>
      </c>
      <c r="H765" s="214" t="s">
        <v>1259</v>
      </c>
      <c r="I765" s="216">
        <v>38</v>
      </c>
    </row>
    <row r="766" spans="1:9">
      <c r="A766" s="212">
        <v>765</v>
      </c>
      <c r="B766" s="213" t="s">
        <v>1103</v>
      </c>
      <c r="C766" s="213" t="s">
        <v>1104</v>
      </c>
      <c r="D766" s="213" t="s">
        <v>1113</v>
      </c>
      <c r="E766" s="214">
        <v>10</v>
      </c>
      <c r="F766" s="215">
        <v>8.3000000000000007</v>
      </c>
      <c r="G766" s="214" t="s">
        <v>1262</v>
      </c>
      <c r="H766" s="214" t="s">
        <v>1258</v>
      </c>
      <c r="I766" s="216">
        <v>55</v>
      </c>
    </row>
    <row r="767" spans="1:9">
      <c r="A767" s="212">
        <v>766</v>
      </c>
      <c r="B767" s="213" t="s">
        <v>1117</v>
      </c>
      <c r="C767" s="213" t="s">
        <v>1098</v>
      </c>
      <c r="D767" s="213" t="s">
        <v>1099</v>
      </c>
      <c r="E767" s="214">
        <v>1</v>
      </c>
      <c r="F767" s="215">
        <v>9.67</v>
      </c>
      <c r="G767" s="214" t="s">
        <v>1262</v>
      </c>
      <c r="H767" s="214" t="s">
        <v>1258</v>
      </c>
      <c r="I767" s="216">
        <v>23</v>
      </c>
    </row>
    <row r="768" spans="1:9">
      <c r="A768" s="212">
        <v>767</v>
      </c>
      <c r="B768" s="213" t="s">
        <v>1139</v>
      </c>
      <c r="C768" s="213" t="s">
        <v>1101</v>
      </c>
      <c r="D768" s="213" t="s">
        <v>1105</v>
      </c>
      <c r="E768" s="214">
        <v>2</v>
      </c>
      <c r="F768" s="215">
        <v>8.33</v>
      </c>
      <c r="G768" s="214" t="s">
        <v>1262</v>
      </c>
      <c r="H768" s="214" t="s">
        <v>1258</v>
      </c>
      <c r="I768" s="216">
        <v>53</v>
      </c>
    </row>
    <row r="769" spans="1:9">
      <c r="A769" s="212">
        <v>768</v>
      </c>
      <c r="B769" s="213" t="s">
        <v>1121</v>
      </c>
      <c r="C769" s="213" t="s">
        <v>1098</v>
      </c>
      <c r="D769" s="213" t="s">
        <v>1099</v>
      </c>
      <c r="E769" s="214">
        <v>7</v>
      </c>
      <c r="F769" s="215">
        <v>1.17</v>
      </c>
      <c r="G769" s="214" t="s">
        <v>1262</v>
      </c>
      <c r="H769" s="214" t="s">
        <v>1259</v>
      </c>
      <c r="I769" s="216">
        <v>78</v>
      </c>
    </row>
    <row r="770" spans="1:9">
      <c r="A770" s="212">
        <v>769</v>
      </c>
      <c r="B770" s="213" t="s">
        <v>207</v>
      </c>
      <c r="C770" s="213" t="s">
        <v>1098</v>
      </c>
      <c r="D770" s="213" t="s">
        <v>1113</v>
      </c>
      <c r="E770" s="214">
        <v>7</v>
      </c>
      <c r="F770" s="215">
        <v>1.49</v>
      </c>
      <c r="G770" s="214" t="s">
        <v>1262</v>
      </c>
      <c r="H770" s="214" t="s">
        <v>1258</v>
      </c>
      <c r="I770" s="216">
        <v>51</v>
      </c>
    </row>
    <row r="771" spans="1:9">
      <c r="A771" s="212">
        <v>770</v>
      </c>
      <c r="B771" s="213" t="s">
        <v>1129</v>
      </c>
      <c r="C771" s="213" t="s">
        <v>1098</v>
      </c>
      <c r="D771" s="213" t="s">
        <v>1113</v>
      </c>
      <c r="E771" s="214">
        <v>8</v>
      </c>
      <c r="F771" s="215">
        <v>8.17</v>
      </c>
      <c r="G771" s="214" t="s">
        <v>1262</v>
      </c>
      <c r="H771" s="214" t="s">
        <v>1259</v>
      </c>
      <c r="I771" s="216">
        <v>42</v>
      </c>
    </row>
    <row r="772" spans="1:9">
      <c r="A772" s="212">
        <v>771</v>
      </c>
      <c r="B772" s="213" t="s">
        <v>1139</v>
      </c>
      <c r="C772" s="213" t="s">
        <v>1101</v>
      </c>
      <c r="D772" s="213" t="s">
        <v>1099</v>
      </c>
      <c r="E772" s="214">
        <v>1</v>
      </c>
      <c r="F772" s="215">
        <v>7.81</v>
      </c>
      <c r="G772" s="214" t="s">
        <v>1261</v>
      </c>
      <c r="H772" s="214" t="s">
        <v>1258</v>
      </c>
      <c r="I772" s="216">
        <v>45</v>
      </c>
    </row>
    <row r="773" spans="1:9">
      <c r="A773" s="212">
        <v>772</v>
      </c>
      <c r="B773" s="213" t="s">
        <v>1145</v>
      </c>
      <c r="C773" s="213" t="s">
        <v>1101</v>
      </c>
      <c r="D773" s="213" t="s">
        <v>1107</v>
      </c>
      <c r="E773" s="214">
        <v>2</v>
      </c>
      <c r="F773" s="215">
        <v>3.46</v>
      </c>
      <c r="G773" s="214" t="s">
        <v>1262</v>
      </c>
      <c r="H773" s="214" t="s">
        <v>1259</v>
      </c>
      <c r="I773" s="216">
        <v>43</v>
      </c>
    </row>
    <row r="774" spans="1:9">
      <c r="A774" s="212">
        <v>773</v>
      </c>
      <c r="B774" s="213" t="s">
        <v>1146</v>
      </c>
      <c r="C774" s="213" t="s">
        <v>1098</v>
      </c>
      <c r="D774" s="213" t="s">
        <v>1105</v>
      </c>
      <c r="E774" s="214">
        <v>7</v>
      </c>
      <c r="F774" s="215">
        <v>5.4</v>
      </c>
      <c r="G774" s="214" t="s">
        <v>1261</v>
      </c>
      <c r="H774" s="214" t="s">
        <v>1259</v>
      </c>
      <c r="I774" s="216">
        <v>45</v>
      </c>
    </row>
    <row r="775" spans="1:9">
      <c r="A775" s="212">
        <v>774</v>
      </c>
      <c r="B775" s="213" t="s">
        <v>1127</v>
      </c>
      <c r="C775" s="213" t="s">
        <v>1098</v>
      </c>
      <c r="D775" s="213" t="s">
        <v>1107</v>
      </c>
      <c r="E775" s="214">
        <v>1</v>
      </c>
      <c r="F775" s="215">
        <v>3.41</v>
      </c>
      <c r="G775" s="214" t="s">
        <v>1262</v>
      </c>
      <c r="H775" s="214" t="s">
        <v>1259</v>
      </c>
      <c r="I775" s="216">
        <v>62</v>
      </c>
    </row>
    <row r="776" spans="1:9">
      <c r="A776" s="212">
        <v>775</v>
      </c>
      <c r="B776" s="213" t="s">
        <v>1141</v>
      </c>
      <c r="C776" s="213" t="s">
        <v>1101</v>
      </c>
      <c r="D776" s="213" t="s">
        <v>1102</v>
      </c>
      <c r="E776" s="214">
        <v>5</v>
      </c>
      <c r="F776" s="215">
        <v>2.2200000000000002</v>
      </c>
      <c r="G776" s="214" t="s">
        <v>1262</v>
      </c>
      <c r="H776" s="214" t="s">
        <v>1259</v>
      </c>
      <c r="I776" s="216">
        <v>55</v>
      </c>
    </row>
    <row r="777" spans="1:9">
      <c r="A777" s="212">
        <v>776</v>
      </c>
      <c r="B777" s="213" t="s">
        <v>1116</v>
      </c>
      <c r="C777" s="213" t="s">
        <v>1098</v>
      </c>
      <c r="D777" s="213" t="s">
        <v>1107</v>
      </c>
      <c r="E777" s="214">
        <v>5</v>
      </c>
      <c r="F777" s="215">
        <v>3.01</v>
      </c>
      <c r="G777" s="214" t="s">
        <v>1261</v>
      </c>
      <c r="H777" s="214" t="s">
        <v>1259</v>
      </c>
      <c r="I777" s="216">
        <v>67</v>
      </c>
    </row>
    <row r="778" spans="1:9">
      <c r="A778" s="212">
        <v>777</v>
      </c>
      <c r="B778" s="213" t="s">
        <v>208</v>
      </c>
      <c r="C778" s="213" t="s">
        <v>1098</v>
      </c>
      <c r="D778" s="213" t="s">
        <v>1105</v>
      </c>
      <c r="E778" s="214">
        <v>2</v>
      </c>
      <c r="F778" s="215">
        <v>1.17</v>
      </c>
      <c r="G778" s="214" t="s">
        <v>1262</v>
      </c>
      <c r="H778" s="214" t="s">
        <v>1259</v>
      </c>
      <c r="I778" s="216">
        <v>55</v>
      </c>
    </row>
    <row r="779" spans="1:9">
      <c r="A779" s="212">
        <v>778</v>
      </c>
      <c r="B779" s="213" t="s">
        <v>1146</v>
      </c>
      <c r="C779" s="213" t="s">
        <v>1098</v>
      </c>
      <c r="D779" s="213" t="s">
        <v>1105</v>
      </c>
      <c r="E779" s="214">
        <v>1</v>
      </c>
      <c r="F779" s="215">
        <v>8.27</v>
      </c>
      <c r="G779" s="214" t="s">
        <v>1262</v>
      </c>
      <c r="H779" s="214" t="s">
        <v>1259</v>
      </c>
      <c r="I779" s="216">
        <v>29</v>
      </c>
    </row>
    <row r="780" spans="1:9">
      <c r="A780" s="212">
        <v>779</v>
      </c>
      <c r="B780" s="213" t="s">
        <v>1138</v>
      </c>
      <c r="C780" s="213" t="s">
        <v>1098</v>
      </c>
      <c r="D780" s="213" t="s">
        <v>1107</v>
      </c>
      <c r="E780" s="214">
        <v>8</v>
      </c>
      <c r="F780" s="215">
        <v>1.37</v>
      </c>
      <c r="G780" s="214" t="s">
        <v>1261</v>
      </c>
      <c r="H780" s="214" t="s">
        <v>1259</v>
      </c>
      <c r="I780" s="216">
        <v>65</v>
      </c>
    </row>
    <row r="781" spans="1:9">
      <c r="A781" s="212">
        <v>780</v>
      </c>
      <c r="B781" s="213" t="s">
        <v>1146</v>
      </c>
      <c r="C781" s="213" t="s">
        <v>1098</v>
      </c>
      <c r="D781" s="213" t="s">
        <v>1105</v>
      </c>
      <c r="E781" s="214">
        <v>7</v>
      </c>
      <c r="F781" s="215">
        <v>2.19</v>
      </c>
      <c r="G781" s="214" t="s">
        <v>1262</v>
      </c>
      <c r="H781" s="214" t="s">
        <v>1259</v>
      </c>
      <c r="I781" s="216">
        <v>59</v>
      </c>
    </row>
    <row r="782" spans="1:9">
      <c r="A782" s="212">
        <v>781</v>
      </c>
      <c r="B782" s="213" t="s">
        <v>208</v>
      </c>
      <c r="C782" s="213" t="s">
        <v>1098</v>
      </c>
      <c r="D782" s="213" t="s">
        <v>1099</v>
      </c>
      <c r="E782" s="214">
        <v>2</v>
      </c>
      <c r="F782" s="215">
        <v>4.2699999999999996</v>
      </c>
      <c r="G782" s="214" t="s">
        <v>1262</v>
      </c>
      <c r="H782" s="214" t="s">
        <v>1259</v>
      </c>
      <c r="I782" s="216">
        <v>49</v>
      </c>
    </row>
    <row r="783" spans="1:9">
      <c r="A783" s="212">
        <v>782</v>
      </c>
      <c r="B783" s="213" t="s">
        <v>1121</v>
      </c>
      <c r="C783" s="213" t="s">
        <v>1098</v>
      </c>
      <c r="D783" s="213" t="s">
        <v>1102</v>
      </c>
      <c r="E783" s="214">
        <v>5</v>
      </c>
      <c r="F783" s="215">
        <v>6.81</v>
      </c>
      <c r="G783" s="214" t="s">
        <v>1262</v>
      </c>
      <c r="H783" s="214" t="s">
        <v>1259</v>
      </c>
      <c r="I783" s="216">
        <v>63</v>
      </c>
    </row>
    <row r="784" spans="1:9">
      <c r="A784" s="212">
        <v>783</v>
      </c>
      <c r="B784" s="213" t="s">
        <v>1145</v>
      </c>
      <c r="C784" s="213" t="s">
        <v>1101</v>
      </c>
      <c r="D784" s="213" t="s">
        <v>1099</v>
      </c>
      <c r="E784" s="214">
        <v>8</v>
      </c>
      <c r="F784" s="215">
        <v>6.11</v>
      </c>
      <c r="G784" s="214" t="s">
        <v>1262</v>
      </c>
      <c r="H784" s="214" t="s">
        <v>1259</v>
      </c>
      <c r="I784" s="216">
        <v>36</v>
      </c>
    </row>
    <row r="785" spans="1:9">
      <c r="A785" s="212">
        <v>784</v>
      </c>
      <c r="B785" s="213" t="s">
        <v>1139</v>
      </c>
      <c r="C785" s="213" t="s">
        <v>1101</v>
      </c>
      <c r="D785" s="213" t="s">
        <v>1105</v>
      </c>
      <c r="E785" s="214">
        <v>8</v>
      </c>
      <c r="F785" s="215">
        <v>4.53</v>
      </c>
      <c r="G785" s="214" t="s">
        <v>1262</v>
      </c>
      <c r="H785" s="214" t="s">
        <v>1259</v>
      </c>
      <c r="I785" s="216">
        <v>47</v>
      </c>
    </row>
    <row r="786" spans="1:9">
      <c r="A786" s="212">
        <v>785</v>
      </c>
      <c r="B786" s="213" t="s">
        <v>1140</v>
      </c>
      <c r="C786" s="213" t="s">
        <v>1098</v>
      </c>
      <c r="D786" s="213" t="s">
        <v>1105</v>
      </c>
      <c r="E786" s="214">
        <v>3</v>
      </c>
      <c r="F786" s="215">
        <v>8.1999999999999993</v>
      </c>
      <c r="G786" s="214" t="s">
        <v>1261</v>
      </c>
      <c r="H786" s="214" t="s">
        <v>1259</v>
      </c>
      <c r="I786" s="216">
        <v>49</v>
      </c>
    </row>
    <row r="787" spans="1:9">
      <c r="A787" s="212">
        <v>786</v>
      </c>
      <c r="B787" s="213" t="s">
        <v>1119</v>
      </c>
      <c r="C787" s="213" t="s">
        <v>1101</v>
      </c>
      <c r="D787" s="213" t="s">
        <v>1105</v>
      </c>
      <c r="E787" s="214">
        <v>1</v>
      </c>
      <c r="F787" s="215">
        <v>1.01</v>
      </c>
      <c r="G787" s="214" t="s">
        <v>1262</v>
      </c>
      <c r="H787" s="214" t="s">
        <v>1259</v>
      </c>
      <c r="I787" s="216">
        <v>31</v>
      </c>
    </row>
    <row r="788" spans="1:9">
      <c r="A788" s="212">
        <v>787</v>
      </c>
      <c r="B788" s="213" t="s">
        <v>1130</v>
      </c>
      <c r="C788" s="213" t="s">
        <v>1101</v>
      </c>
      <c r="D788" s="213" t="s">
        <v>1102</v>
      </c>
      <c r="E788" s="214">
        <v>6</v>
      </c>
      <c r="F788" s="215">
        <v>1.95</v>
      </c>
      <c r="G788" s="214" t="s">
        <v>1262</v>
      </c>
      <c r="H788" s="214" t="s">
        <v>1259</v>
      </c>
      <c r="I788" s="216">
        <v>39</v>
      </c>
    </row>
    <row r="789" spans="1:9">
      <c r="A789" s="212">
        <v>788</v>
      </c>
      <c r="B789" s="213" t="s">
        <v>1110</v>
      </c>
      <c r="C789" s="213" t="s">
        <v>1098</v>
      </c>
      <c r="D789" s="213" t="s">
        <v>1105</v>
      </c>
      <c r="E789" s="214">
        <v>8</v>
      </c>
      <c r="F789" s="215">
        <v>4.45</v>
      </c>
      <c r="G789" s="214" t="s">
        <v>1261</v>
      </c>
      <c r="H789" s="214" t="s">
        <v>1259</v>
      </c>
      <c r="I789" s="216">
        <v>77</v>
      </c>
    </row>
    <row r="790" spans="1:9">
      <c r="A790" s="212">
        <v>789</v>
      </c>
      <c r="B790" s="213" t="s">
        <v>1119</v>
      </c>
      <c r="C790" s="213" t="s">
        <v>1101</v>
      </c>
      <c r="D790" s="213" t="s">
        <v>1099</v>
      </c>
      <c r="E790" s="214">
        <v>2</v>
      </c>
      <c r="F790" s="215">
        <v>2.68</v>
      </c>
      <c r="G790" s="214" t="s">
        <v>1262</v>
      </c>
      <c r="H790" s="214" t="s">
        <v>1259</v>
      </c>
      <c r="I790" s="216">
        <v>40</v>
      </c>
    </row>
    <row r="791" spans="1:9">
      <c r="A791" s="212">
        <v>790</v>
      </c>
      <c r="B791" s="213" t="s">
        <v>1103</v>
      </c>
      <c r="C791" s="213" t="s">
        <v>1104</v>
      </c>
      <c r="D791" s="213" t="s">
        <v>1102</v>
      </c>
      <c r="E791" s="214">
        <v>8</v>
      </c>
      <c r="F791" s="215">
        <v>8.65</v>
      </c>
      <c r="G791" s="214" t="s">
        <v>1262</v>
      </c>
      <c r="H791" s="214" t="s">
        <v>1259</v>
      </c>
      <c r="I791" s="216">
        <v>61</v>
      </c>
    </row>
    <row r="792" spans="1:9">
      <c r="A792" s="212">
        <v>791</v>
      </c>
      <c r="B792" s="213" t="s">
        <v>1146</v>
      </c>
      <c r="C792" s="213" t="s">
        <v>1098</v>
      </c>
      <c r="D792" s="213" t="s">
        <v>1113</v>
      </c>
      <c r="E792" s="214">
        <v>7</v>
      </c>
      <c r="F792" s="215">
        <v>9.34</v>
      </c>
      <c r="G792" s="214" t="s">
        <v>1261</v>
      </c>
      <c r="H792" s="214" t="s">
        <v>1259</v>
      </c>
      <c r="I792" s="216">
        <v>71</v>
      </c>
    </row>
    <row r="793" spans="1:9">
      <c r="A793" s="212">
        <v>792</v>
      </c>
      <c r="B793" s="213" t="s">
        <v>1136</v>
      </c>
      <c r="C793" s="213" t="s">
        <v>1098</v>
      </c>
      <c r="D793" s="213" t="s">
        <v>1105</v>
      </c>
      <c r="E793" s="214">
        <v>1</v>
      </c>
      <c r="F793" s="215">
        <v>6.32</v>
      </c>
      <c r="G793" s="214" t="s">
        <v>1261</v>
      </c>
      <c r="H793" s="214" t="s">
        <v>1259</v>
      </c>
      <c r="I793" s="216">
        <v>61</v>
      </c>
    </row>
    <row r="794" spans="1:9">
      <c r="A794" s="212">
        <v>793</v>
      </c>
      <c r="B794" s="213" t="s">
        <v>1127</v>
      </c>
      <c r="C794" s="213" t="s">
        <v>1098</v>
      </c>
      <c r="D794" s="213" t="s">
        <v>1099</v>
      </c>
      <c r="E794" s="214">
        <v>6</v>
      </c>
      <c r="F794" s="215">
        <v>3.51</v>
      </c>
      <c r="G794" s="214" t="s">
        <v>1262</v>
      </c>
      <c r="H794" s="214" t="s">
        <v>1258</v>
      </c>
      <c r="I794" s="216">
        <v>47</v>
      </c>
    </row>
    <row r="795" spans="1:9">
      <c r="A795" s="212">
        <v>794</v>
      </c>
      <c r="B795" s="213" t="s">
        <v>1116</v>
      </c>
      <c r="C795" s="213" t="s">
        <v>1098</v>
      </c>
      <c r="D795" s="213" t="s">
        <v>1105</v>
      </c>
      <c r="E795" s="214">
        <v>1</v>
      </c>
      <c r="F795" s="215">
        <v>9.75</v>
      </c>
      <c r="G795" s="214" t="s">
        <v>1261</v>
      </c>
      <c r="H795" s="214" t="s">
        <v>1258</v>
      </c>
      <c r="I795" s="216">
        <v>33</v>
      </c>
    </row>
    <row r="796" spans="1:9">
      <c r="A796" s="212">
        <v>795</v>
      </c>
      <c r="B796" s="213" t="s">
        <v>1119</v>
      </c>
      <c r="C796" s="213" t="s">
        <v>1101</v>
      </c>
      <c r="D796" s="213" t="s">
        <v>1099</v>
      </c>
      <c r="E796" s="214">
        <v>10</v>
      </c>
      <c r="F796" s="215">
        <v>1.77</v>
      </c>
      <c r="G796" s="214" t="s">
        <v>1262</v>
      </c>
      <c r="H796" s="214" t="s">
        <v>1258</v>
      </c>
      <c r="I796" s="216">
        <v>57</v>
      </c>
    </row>
    <row r="797" spans="1:9">
      <c r="A797" s="212">
        <v>796</v>
      </c>
      <c r="B797" s="213" t="s">
        <v>1112</v>
      </c>
      <c r="C797" s="213" t="s">
        <v>1098</v>
      </c>
      <c r="D797" s="213" t="s">
        <v>1107</v>
      </c>
      <c r="E797" s="214">
        <v>5</v>
      </c>
      <c r="F797" s="215">
        <v>2.48</v>
      </c>
      <c r="G797" s="214" t="s">
        <v>1262</v>
      </c>
      <c r="H797" s="214" t="s">
        <v>1259</v>
      </c>
      <c r="I797" s="216">
        <v>31</v>
      </c>
    </row>
    <row r="798" spans="1:9">
      <c r="A798" s="212">
        <v>797</v>
      </c>
      <c r="B798" s="213" t="s">
        <v>1122</v>
      </c>
      <c r="C798" s="213" t="s">
        <v>1101</v>
      </c>
      <c r="D798" s="213" t="s">
        <v>1102</v>
      </c>
      <c r="E798" s="214">
        <v>9</v>
      </c>
      <c r="F798" s="215">
        <v>8.15</v>
      </c>
      <c r="G798" s="214" t="s">
        <v>1262</v>
      </c>
      <c r="H798" s="214" t="s">
        <v>1258</v>
      </c>
      <c r="I798" s="216">
        <v>61</v>
      </c>
    </row>
    <row r="799" spans="1:9">
      <c r="A799" s="212">
        <v>798</v>
      </c>
      <c r="B799" s="213" t="s">
        <v>1137</v>
      </c>
      <c r="C799" s="213" t="s">
        <v>1104</v>
      </c>
      <c r="D799" s="213" t="s">
        <v>1113</v>
      </c>
      <c r="E799" s="214">
        <v>8</v>
      </c>
      <c r="F799" s="215">
        <v>1.1299999999999999</v>
      </c>
      <c r="G799" s="214" t="s">
        <v>1262</v>
      </c>
      <c r="H799" s="214" t="s">
        <v>1259</v>
      </c>
      <c r="I799" s="216">
        <v>40</v>
      </c>
    </row>
    <row r="800" spans="1:9">
      <c r="A800" s="212">
        <v>799</v>
      </c>
      <c r="B800" s="213" t="s">
        <v>1131</v>
      </c>
      <c r="C800" s="213" t="s">
        <v>1098</v>
      </c>
      <c r="D800" s="213" t="s">
        <v>1102</v>
      </c>
      <c r="E800" s="214">
        <v>7</v>
      </c>
      <c r="F800" s="215">
        <v>2.14</v>
      </c>
      <c r="G800" s="214" t="s">
        <v>1262</v>
      </c>
      <c r="H800" s="214" t="s">
        <v>1258</v>
      </c>
      <c r="I800" s="216">
        <v>54</v>
      </c>
    </row>
    <row r="801" spans="1:9">
      <c r="A801" s="212">
        <v>800</v>
      </c>
      <c r="B801" s="213" t="s">
        <v>1097</v>
      </c>
      <c r="C801" s="213" t="s">
        <v>1098</v>
      </c>
      <c r="D801" s="213" t="s">
        <v>1105</v>
      </c>
      <c r="E801" s="214">
        <v>3</v>
      </c>
      <c r="F801" s="215">
        <v>9.98</v>
      </c>
      <c r="G801" s="214" t="s">
        <v>1261</v>
      </c>
      <c r="H801" s="214" t="s">
        <v>1259</v>
      </c>
      <c r="I801" s="216">
        <v>47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A137A-53EE-4B02-9060-3503F3B23F87}">
  <sheetPr>
    <tabColor rgb="FFFFFF66"/>
  </sheetPr>
  <dimension ref="B2:AQ9"/>
  <sheetViews>
    <sheetView showGridLines="0" workbookViewId="0">
      <selection activeCell="J17" sqref="J17"/>
    </sheetView>
  </sheetViews>
  <sheetFormatPr defaultRowHeight="14.4"/>
  <cols>
    <col min="4" max="4" width="11.5546875" customWidth="1"/>
    <col min="5" max="5" width="9.6640625" customWidth="1"/>
  </cols>
  <sheetData>
    <row r="2" spans="2:43">
      <c r="B2" s="124"/>
      <c r="C2" s="124" t="s">
        <v>253</v>
      </c>
      <c r="D2" s="124" t="s">
        <v>254</v>
      </c>
      <c r="E2" s="124" t="s">
        <v>218</v>
      </c>
    </row>
    <row r="3" spans="2:43">
      <c r="B3" s="124" t="s">
        <v>248</v>
      </c>
      <c r="C3" s="124">
        <v>17</v>
      </c>
      <c r="D3" s="124">
        <v>17</v>
      </c>
      <c r="E3" s="124">
        <v>40</v>
      </c>
    </row>
    <row r="4" spans="2:43">
      <c r="B4" s="124" t="s">
        <v>247</v>
      </c>
      <c r="C4" s="124">
        <v>10</v>
      </c>
      <c r="D4" s="124">
        <v>15</v>
      </c>
      <c r="E4" s="124">
        <v>45</v>
      </c>
    </row>
    <row r="5" spans="2:43">
      <c r="B5" s="124" t="s">
        <v>249</v>
      </c>
      <c r="C5" s="124">
        <v>5</v>
      </c>
      <c r="D5" s="124">
        <v>12</v>
      </c>
      <c r="E5" s="124">
        <v>32</v>
      </c>
    </row>
    <row r="7" spans="2:43">
      <c r="AO7" t="s">
        <v>250</v>
      </c>
      <c r="AP7" t="s">
        <v>251</v>
      </c>
      <c r="AQ7" t="s">
        <v>252</v>
      </c>
    </row>
    <row r="8" spans="2:43">
      <c r="AO8" t="e">
        <f>VLOOKUP($B$8,$B$3:$E$5,AO9,0)</f>
        <v>#N/A</v>
      </c>
      <c r="AP8" t="e">
        <f>VLOOKUP($B$8,$B$3:$E$5,AP9,0)</f>
        <v>#N/A</v>
      </c>
      <c r="AQ8" t="e">
        <f>VLOOKUP($B$8,$B$3:$E$5,AQ9,0)</f>
        <v>#N/A</v>
      </c>
    </row>
    <row r="9" spans="2:43">
      <c r="AO9">
        <v>2</v>
      </c>
      <c r="AP9">
        <v>3</v>
      </c>
      <c r="AQ9">
        <v>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56B1-D2CC-42A9-BA1B-6CC13C85D077}">
  <sheetPr>
    <tabColor rgb="FFFFFF66"/>
  </sheetPr>
  <dimension ref="B1:AQ9"/>
  <sheetViews>
    <sheetView showGridLines="0" zoomScale="130" zoomScaleNormal="130" workbookViewId="0">
      <selection activeCell="G2" sqref="G2"/>
    </sheetView>
  </sheetViews>
  <sheetFormatPr defaultRowHeight="14.4"/>
  <cols>
    <col min="2" max="2" width="10.33203125" customWidth="1"/>
    <col min="4" max="4" width="11.5546875" customWidth="1"/>
    <col min="5" max="5" width="9.6640625" customWidth="1"/>
    <col min="7" max="7" width="11" customWidth="1"/>
    <col min="8" max="8" width="7.88671875" customWidth="1"/>
    <col min="9" max="9" width="11" customWidth="1"/>
    <col min="10" max="10" width="6.33203125" bestFit="1" customWidth="1"/>
  </cols>
  <sheetData>
    <row r="1" spans="2:43">
      <c r="H1" s="282" t="s">
        <v>245</v>
      </c>
      <c r="I1" s="282" t="s">
        <v>246</v>
      </c>
      <c r="J1" s="282" t="s">
        <v>70</v>
      </c>
    </row>
    <row r="2" spans="2:43">
      <c r="B2" s="124"/>
      <c r="C2" s="124" t="s">
        <v>245</v>
      </c>
      <c r="D2" s="124" t="s">
        <v>246</v>
      </c>
      <c r="E2" s="124" t="s">
        <v>70</v>
      </c>
      <c r="G2" s="285" t="s">
        <v>249</v>
      </c>
      <c r="H2" s="283">
        <f>VLOOKUP($G$2,$B$3:$E$5,2,0)</f>
        <v>5</v>
      </c>
      <c r="I2" s="283">
        <f>VLOOKUP($G$2,$B$3:$E$5,3,0)</f>
        <v>12</v>
      </c>
      <c r="J2" s="283">
        <f>VLOOKUP($G$2,$B$3:$E$5,4,0)</f>
        <v>32</v>
      </c>
    </row>
    <row r="3" spans="2:43">
      <c r="B3" s="284" t="s">
        <v>248</v>
      </c>
      <c r="C3" s="284">
        <v>18</v>
      </c>
      <c r="D3" s="284">
        <v>17</v>
      </c>
      <c r="E3" s="284">
        <v>40</v>
      </c>
    </row>
    <row r="4" spans="2:43">
      <c r="B4" s="284" t="s">
        <v>247</v>
      </c>
      <c r="C4" s="284">
        <v>10</v>
      </c>
      <c r="D4" s="284">
        <v>15</v>
      </c>
      <c r="E4" s="284">
        <v>45</v>
      </c>
      <c r="H4" s="199" t="s">
        <v>1264</v>
      </c>
      <c r="I4" s="199"/>
      <c r="J4" s="199"/>
      <c r="K4" s="199"/>
      <c r="L4" s="199"/>
      <c r="M4" s="199"/>
    </row>
    <row r="5" spans="2:43">
      <c r="B5" s="284" t="s">
        <v>249</v>
      </c>
      <c r="C5" s="284">
        <v>5</v>
      </c>
      <c r="D5" s="284">
        <v>12</v>
      </c>
      <c r="E5" s="284">
        <v>32</v>
      </c>
    </row>
    <row r="7" spans="2:43">
      <c r="AO7" t="s">
        <v>250</v>
      </c>
      <c r="AP7" t="s">
        <v>251</v>
      </c>
      <c r="AQ7" t="s">
        <v>252</v>
      </c>
    </row>
    <row r="8" spans="2:43">
      <c r="AO8" t="e">
        <f>VLOOKUP($B$8,$B$3:$E$5,AO9,0)</f>
        <v>#N/A</v>
      </c>
      <c r="AP8" t="e">
        <f>VLOOKUP($B$8,$B$3:$E$5,AP9,0)</f>
        <v>#N/A</v>
      </c>
      <c r="AQ8" t="e">
        <f>VLOOKUP($B$8,$B$3:$E$5,AQ9,0)</f>
        <v>#N/A</v>
      </c>
    </row>
    <row r="9" spans="2:43">
      <c r="AO9">
        <v>2</v>
      </c>
      <c r="AP9">
        <v>3</v>
      </c>
      <c r="AQ9">
        <v>4</v>
      </c>
    </row>
  </sheetData>
  <sheetProtection algorithmName="SHA-512" hashValue="W0aKqNTk/RrOemkwHm1goPEdwupFUnt3WkyhFF3DB9QOMuyiQd0BwwTTap3PLvzOg4/JEKniaPs08TJTYfe3kw==" saltValue="33K3oGW6AFSVYTG9d19JBQ==" spinCount="100000" sheet="1" objects="1" scenarios="1" selectLockedCells="1"/>
  <dataValidations count="1">
    <dataValidation type="list" allowBlank="1" showInputMessage="1" showErrorMessage="1" sqref="G2" xr:uid="{B5EE68E3-A82B-4D78-87FD-EE8E1D1167EE}">
      <formula1>$B$3:$B$5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E207F-BF45-4B81-8508-CFDA8143547E}">
  <sheetPr>
    <tabColor theme="8" tint="0.59999389629810485"/>
  </sheetPr>
  <dimension ref="A1:C22"/>
  <sheetViews>
    <sheetView showGridLines="0" workbookViewId="0">
      <selection activeCell="B1" sqref="B1"/>
    </sheetView>
  </sheetViews>
  <sheetFormatPr defaultColWidth="18.6640625" defaultRowHeight="14.4"/>
  <cols>
    <col min="1" max="1" width="18.6640625" style="60"/>
    <col min="2" max="2" width="7.5546875" style="73" customWidth="1"/>
    <col min="3" max="16384" width="18.6640625" style="60"/>
  </cols>
  <sheetData>
    <row r="1" spans="1:3" ht="16.2">
      <c r="A1" s="68" t="s">
        <v>69</v>
      </c>
      <c r="B1" s="69" t="s">
        <v>70</v>
      </c>
    </row>
    <row r="2" spans="1:3">
      <c r="A2" s="70" t="s">
        <v>71</v>
      </c>
      <c r="B2" s="71">
        <v>70261</v>
      </c>
      <c r="C2" s="72"/>
    </row>
    <row r="3" spans="1:3">
      <c r="A3" s="70" t="s">
        <v>72</v>
      </c>
      <c r="B3" s="71">
        <v>217858</v>
      </c>
      <c r="C3" s="72"/>
    </row>
    <row r="4" spans="1:3">
      <c r="A4" s="70" t="s">
        <v>73</v>
      </c>
      <c r="B4" s="71">
        <v>157774</v>
      </c>
      <c r="C4" s="72"/>
    </row>
    <row r="5" spans="1:3">
      <c r="A5" s="70" t="s">
        <v>74</v>
      </c>
      <c r="B5" s="71">
        <v>53670</v>
      </c>
      <c r="C5" s="72"/>
    </row>
    <row r="6" spans="1:3">
      <c r="A6" s="70" t="s">
        <v>75</v>
      </c>
      <c r="B6" s="71">
        <v>100512</v>
      </c>
      <c r="C6" s="72"/>
    </row>
    <row r="7" spans="1:3">
      <c r="A7" s="70" t="s">
        <v>76</v>
      </c>
      <c r="B7" s="71">
        <v>149742</v>
      </c>
      <c r="C7" s="72"/>
    </row>
    <row r="8" spans="1:3">
      <c r="A8" s="70" t="s">
        <v>77</v>
      </c>
      <c r="B8" s="71">
        <v>249535</v>
      </c>
      <c r="C8" s="72"/>
    </row>
    <row r="9" spans="1:3">
      <c r="A9" s="70" t="s">
        <v>78</v>
      </c>
      <c r="B9" s="71">
        <v>111606</v>
      </c>
      <c r="C9" s="72"/>
    </row>
    <row r="10" spans="1:3">
      <c r="A10" s="70" t="s">
        <v>79</v>
      </c>
      <c r="B10" s="71">
        <v>253703</v>
      </c>
      <c r="C10" s="72"/>
    </row>
    <row r="11" spans="1:3">
      <c r="A11" s="70" t="s">
        <v>80</v>
      </c>
      <c r="B11" s="71">
        <v>129148</v>
      </c>
      <c r="C11" s="72"/>
    </row>
    <row r="12" spans="1:3">
      <c r="A12" s="70" t="s">
        <v>81</v>
      </c>
      <c r="B12" s="71">
        <v>152471</v>
      </c>
      <c r="C12" s="72"/>
    </row>
    <row r="13" spans="1:3">
      <c r="A13" s="70" t="s">
        <v>82</v>
      </c>
      <c r="B13" s="71">
        <v>224524</v>
      </c>
      <c r="C13" s="72"/>
    </row>
    <row r="14" spans="1:3">
      <c r="A14" s="70" t="s">
        <v>83</v>
      </c>
      <c r="B14" s="71">
        <v>124600</v>
      </c>
      <c r="C14" s="72"/>
    </row>
    <row r="15" spans="1:3">
      <c r="A15" s="70" t="s">
        <v>84</v>
      </c>
      <c r="B15" s="71">
        <v>307490</v>
      </c>
      <c r="C15" s="72"/>
    </row>
    <row r="16" spans="1:3">
      <c r="A16" s="70" t="s">
        <v>85</v>
      </c>
      <c r="B16" s="71">
        <v>180167</v>
      </c>
      <c r="C16" s="72"/>
    </row>
    <row r="17" spans="1:3">
      <c r="A17" s="70" t="s">
        <v>86</v>
      </c>
      <c r="B17" s="71">
        <v>190264</v>
      </c>
      <c r="C17" s="72"/>
    </row>
    <row r="18" spans="1:3">
      <c r="A18" s="70" t="s">
        <v>87</v>
      </c>
      <c r="B18" s="71">
        <v>133628</v>
      </c>
      <c r="C18" s="72"/>
    </row>
    <row r="19" spans="1:3">
      <c r="A19" s="70" t="s">
        <v>88</v>
      </c>
      <c r="B19" s="71">
        <v>134039</v>
      </c>
      <c r="C19" s="72"/>
    </row>
    <row r="20" spans="1:3">
      <c r="A20" s="70" t="s">
        <v>89</v>
      </c>
      <c r="B20" s="71">
        <v>120143</v>
      </c>
      <c r="C20" s="72"/>
    </row>
    <row r="21" spans="1:3">
      <c r="A21" s="70" t="s">
        <v>90</v>
      </c>
      <c r="B21" s="71">
        <v>248098</v>
      </c>
      <c r="C21" s="72"/>
    </row>
    <row r="22" spans="1:3">
      <c r="A22" s="70" t="s">
        <v>91</v>
      </c>
      <c r="B22" s="71">
        <v>222389</v>
      </c>
      <c r="C22" s="7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C75FD-AE28-40E4-8E8C-0D45BD5AE783}">
  <sheetPr>
    <tabColor theme="8" tint="0.59999389629810485"/>
  </sheetPr>
  <dimension ref="A1:C22"/>
  <sheetViews>
    <sheetView showGridLines="0" workbookViewId="0">
      <selection activeCell="C5" sqref="C5"/>
    </sheetView>
  </sheetViews>
  <sheetFormatPr defaultColWidth="9.109375" defaultRowHeight="14.4"/>
  <cols>
    <col min="1" max="1" width="10.33203125" style="60" bestFit="1" customWidth="1"/>
    <col min="2" max="2" width="20.6640625" style="60" bestFit="1" customWidth="1"/>
    <col min="3" max="3" width="19.5546875" style="60" customWidth="1"/>
    <col min="4" max="16384" width="9.109375" style="60"/>
  </cols>
  <sheetData>
    <row r="1" spans="1:3" ht="16.2">
      <c r="A1" s="68" t="s">
        <v>92</v>
      </c>
      <c r="B1" s="68" t="s">
        <v>69</v>
      </c>
      <c r="C1" s="74" t="s">
        <v>70</v>
      </c>
    </row>
    <row r="2" spans="1:3">
      <c r="A2" s="70" t="s">
        <v>43</v>
      </c>
      <c r="B2" s="75" t="s">
        <v>71</v>
      </c>
      <c r="C2" s="76">
        <v>70261</v>
      </c>
    </row>
    <row r="3" spans="1:3">
      <c r="A3" s="70" t="s">
        <v>43</v>
      </c>
      <c r="B3" s="75" t="s">
        <v>72</v>
      </c>
      <c r="C3" s="76">
        <v>217858</v>
      </c>
    </row>
    <row r="4" spans="1:3">
      <c r="A4" s="70" t="s">
        <v>43</v>
      </c>
      <c r="B4" s="75" t="s">
        <v>73</v>
      </c>
      <c r="C4" s="76">
        <v>157774</v>
      </c>
    </row>
    <row r="5" spans="1:3">
      <c r="A5" s="70" t="s">
        <v>43</v>
      </c>
      <c r="B5" s="75" t="s">
        <v>74</v>
      </c>
      <c r="C5" s="76">
        <v>53670</v>
      </c>
    </row>
    <row r="6" spans="1:3">
      <c r="A6" s="70" t="s">
        <v>43</v>
      </c>
      <c r="B6" s="75" t="s">
        <v>83</v>
      </c>
      <c r="C6" s="76">
        <v>124600</v>
      </c>
    </row>
    <row r="7" spans="1:3">
      <c r="A7" s="70" t="s">
        <v>43</v>
      </c>
      <c r="B7" s="75" t="s">
        <v>75</v>
      </c>
      <c r="C7" s="76">
        <v>100512</v>
      </c>
    </row>
    <row r="8" spans="1:3">
      <c r="A8" s="70" t="s">
        <v>43</v>
      </c>
      <c r="B8" s="75" t="s">
        <v>76</v>
      </c>
      <c r="C8" s="76">
        <v>149742</v>
      </c>
    </row>
    <row r="9" spans="1:3">
      <c r="A9" s="70" t="s">
        <v>44</v>
      </c>
      <c r="B9" s="75" t="s">
        <v>78</v>
      </c>
      <c r="C9" s="76">
        <v>111606</v>
      </c>
    </row>
    <row r="10" spans="1:3">
      <c r="A10" s="70" t="s">
        <v>44</v>
      </c>
      <c r="B10" s="75" t="s">
        <v>79</v>
      </c>
      <c r="C10" s="76">
        <v>253703</v>
      </c>
    </row>
    <row r="11" spans="1:3">
      <c r="A11" s="70" t="s">
        <v>44</v>
      </c>
      <c r="B11" s="75" t="s">
        <v>80</v>
      </c>
      <c r="C11" s="76">
        <v>129148</v>
      </c>
    </row>
    <row r="12" spans="1:3">
      <c r="A12" s="70" t="s">
        <v>44</v>
      </c>
      <c r="B12" s="75" t="s">
        <v>81</v>
      </c>
      <c r="C12" s="76">
        <v>152471</v>
      </c>
    </row>
    <row r="13" spans="1:3">
      <c r="A13" s="70" t="s">
        <v>44</v>
      </c>
      <c r="B13" s="75" t="s">
        <v>82</v>
      </c>
      <c r="C13" s="76">
        <v>224524</v>
      </c>
    </row>
    <row r="14" spans="1:3">
      <c r="A14" s="70" t="s">
        <v>44</v>
      </c>
      <c r="B14" s="75" t="s">
        <v>77</v>
      </c>
      <c r="C14" s="76">
        <v>249535</v>
      </c>
    </row>
    <row r="15" spans="1:3">
      <c r="A15" s="70" t="s">
        <v>44</v>
      </c>
      <c r="B15" s="75" t="s">
        <v>84</v>
      </c>
      <c r="C15" s="76">
        <v>307490</v>
      </c>
    </row>
    <row r="16" spans="1:3">
      <c r="A16" s="70" t="s">
        <v>44</v>
      </c>
      <c r="B16" s="75" t="s">
        <v>85</v>
      </c>
      <c r="C16" s="76">
        <v>180167</v>
      </c>
    </row>
    <row r="17" spans="1:3">
      <c r="A17" s="70" t="s">
        <v>46</v>
      </c>
      <c r="B17" s="75" t="s">
        <v>86</v>
      </c>
      <c r="C17" s="76">
        <v>190264</v>
      </c>
    </row>
    <row r="18" spans="1:3">
      <c r="A18" s="70" t="s">
        <v>46</v>
      </c>
      <c r="B18" s="75" t="s">
        <v>87</v>
      </c>
      <c r="C18" s="76">
        <v>133628</v>
      </c>
    </row>
    <row r="19" spans="1:3">
      <c r="A19" s="70" t="s">
        <v>46</v>
      </c>
      <c r="B19" s="75" t="s">
        <v>88</v>
      </c>
      <c r="C19" s="76">
        <v>134039</v>
      </c>
    </row>
    <row r="20" spans="1:3">
      <c r="A20" s="70" t="s">
        <v>46</v>
      </c>
      <c r="B20" s="75" t="s">
        <v>89</v>
      </c>
      <c r="C20" s="76">
        <v>120143</v>
      </c>
    </row>
    <row r="21" spans="1:3">
      <c r="A21" s="70" t="s">
        <v>46</v>
      </c>
      <c r="B21" s="75" t="s">
        <v>90</v>
      </c>
      <c r="C21" s="76">
        <v>248098</v>
      </c>
    </row>
    <row r="22" spans="1:3">
      <c r="A22" s="70" t="s">
        <v>46</v>
      </c>
      <c r="B22" s="75" t="s">
        <v>91</v>
      </c>
      <c r="C22" s="76">
        <v>222389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D2B5-641F-45B8-A7B7-8D70EF0A99FF}">
  <dimension ref="A1:P28"/>
  <sheetViews>
    <sheetView topLeftCell="A2" workbookViewId="0">
      <selection activeCell="O9" sqref="O9"/>
    </sheetView>
  </sheetViews>
  <sheetFormatPr defaultRowHeight="14.4"/>
  <cols>
    <col min="1" max="1" width="12.33203125" bestFit="1" customWidth="1"/>
    <col min="11" max="11" width="10.44140625" customWidth="1"/>
    <col min="15" max="15" width="11.109375" bestFit="1" customWidth="1"/>
  </cols>
  <sheetData>
    <row r="1" spans="1:16">
      <c r="A1" s="121" t="s">
        <v>168</v>
      </c>
      <c r="B1" s="125">
        <v>1</v>
      </c>
      <c r="C1" s="125">
        <v>2</v>
      </c>
      <c r="D1" s="125">
        <v>3</v>
      </c>
      <c r="E1" s="125">
        <v>4</v>
      </c>
      <c r="F1" s="125">
        <v>5</v>
      </c>
      <c r="G1" s="125">
        <v>6</v>
      </c>
      <c r="H1" s="125">
        <v>7</v>
      </c>
      <c r="I1" s="125">
        <v>8</v>
      </c>
      <c r="J1" s="125">
        <v>9</v>
      </c>
      <c r="K1" s="121" t="s">
        <v>169</v>
      </c>
      <c r="L1" s="122" t="s">
        <v>167</v>
      </c>
      <c r="M1" s="122" t="s">
        <v>170</v>
      </c>
      <c r="O1" s="122" t="s">
        <v>166</v>
      </c>
      <c r="P1" s="122" t="s">
        <v>167</v>
      </c>
    </row>
    <row r="2" spans="1:16">
      <c r="A2" s="123" t="s">
        <v>155</v>
      </c>
      <c r="B2" s="124">
        <v>12</v>
      </c>
      <c r="C2" s="124">
        <v>11</v>
      </c>
      <c r="D2" s="124">
        <v>0</v>
      </c>
      <c r="E2" s="124">
        <v>0</v>
      </c>
      <c r="F2" s="124">
        <v>0</v>
      </c>
      <c r="G2" s="124">
        <v>0</v>
      </c>
      <c r="H2" s="124">
        <v>0</v>
      </c>
      <c r="I2" s="124">
        <v>0</v>
      </c>
      <c r="J2" s="124">
        <v>0</v>
      </c>
      <c r="K2" s="124">
        <f t="shared" ref="K2:K12" si="0">SUM(B2:J2)</f>
        <v>23</v>
      </c>
      <c r="L2" s="124">
        <f>VLOOKUP(K2,$O$2:$P$6,2,1)</f>
        <v>1</v>
      </c>
      <c r="M2" s="124">
        <f>L2</f>
        <v>1</v>
      </c>
      <c r="O2" s="124">
        <v>0</v>
      </c>
      <c r="P2" s="124">
        <v>1</v>
      </c>
    </row>
    <row r="3" spans="1:16">
      <c r="A3" s="123" t="s">
        <v>156</v>
      </c>
      <c r="B3" s="124">
        <v>4</v>
      </c>
      <c r="C3" s="124">
        <v>0</v>
      </c>
      <c r="D3" s="124">
        <v>11</v>
      </c>
      <c r="E3" s="124">
        <v>5</v>
      </c>
      <c r="F3" s="124">
        <v>6</v>
      </c>
      <c r="G3" s="124">
        <v>7</v>
      </c>
      <c r="H3" s="124">
        <v>8</v>
      </c>
      <c r="I3" s="124">
        <v>11</v>
      </c>
      <c r="J3" s="124">
        <v>10</v>
      </c>
      <c r="K3" s="124">
        <f t="shared" si="0"/>
        <v>62</v>
      </c>
      <c r="L3" s="124">
        <f t="shared" ref="L3:L12" si="1">VLOOKUP(K3,$O$2:$P$6,2,1)</f>
        <v>2</v>
      </c>
      <c r="M3" s="124">
        <f t="shared" ref="M3:M12" si="2">L3</f>
        <v>2</v>
      </c>
      <c r="O3" s="124">
        <v>60</v>
      </c>
      <c r="P3" s="124">
        <v>2</v>
      </c>
    </row>
    <row r="4" spans="1:16">
      <c r="A4" s="123" t="s">
        <v>157</v>
      </c>
      <c r="B4" s="124">
        <v>0</v>
      </c>
      <c r="C4" s="124">
        <v>9</v>
      </c>
      <c r="D4" s="124">
        <v>7</v>
      </c>
      <c r="E4" s="124">
        <v>5</v>
      </c>
      <c r="F4" s="124">
        <v>2</v>
      </c>
      <c r="G4" s="124">
        <v>2</v>
      </c>
      <c r="H4" s="124">
        <v>0</v>
      </c>
      <c r="I4" s="124">
        <v>4</v>
      </c>
      <c r="J4" s="124">
        <v>7</v>
      </c>
      <c r="K4" s="124">
        <f t="shared" si="0"/>
        <v>36</v>
      </c>
      <c r="L4" s="124">
        <f t="shared" si="1"/>
        <v>1</v>
      </c>
      <c r="M4" s="124">
        <f t="shared" si="2"/>
        <v>1</v>
      </c>
      <c r="O4" s="124">
        <v>70</v>
      </c>
      <c r="P4" s="124">
        <v>3</v>
      </c>
    </row>
    <row r="5" spans="1:16">
      <c r="A5" s="123" t="s">
        <v>158</v>
      </c>
      <c r="B5" s="124">
        <v>9</v>
      </c>
      <c r="C5" s="124">
        <v>12</v>
      </c>
      <c r="D5" s="124">
        <v>12</v>
      </c>
      <c r="E5" s="124">
        <v>11</v>
      </c>
      <c r="F5" s="124">
        <v>12</v>
      </c>
      <c r="G5" s="124">
        <v>8</v>
      </c>
      <c r="H5" s="124">
        <v>11</v>
      </c>
      <c r="I5" s="124">
        <v>11</v>
      </c>
      <c r="J5" s="124">
        <v>0</v>
      </c>
      <c r="K5" s="124">
        <f t="shared" si="0"/>
        <v>86</v>
      </c>
      <c r="L5" s="124">
        <f t="shared" si="1"/>
        <v>4</v>
      </c>
      <c r="M5" s="124">
        <f t="shared" si="2"/>
        <v>4</v>
      </c>
      <c r="O5" s="124">
        <v>80</v>
      </c>
      <c r="P5" s="124">
        <v>4</v>
      </c>
    </row>
    <row r="6" spans="1:16">
      <c r="A6" s="123" t="s">
        <v>159</v>
      </c>
      <c r="B6" s="124">
        <v>9</v>
      </c>
      <c r="C6" s="124">
        <v>11</v>
      </c>
      <c r="D6" s="124">
        <v>11</v>
      </c>
      <c r="E6" s="124">
        <v>11</v>
      </c>
      <c r="F6" s="124">
        <v>11</v>
      </c>
      <c r="G6" s="124">
        <v>11</v>
      </c>
      <c r="H6" s="124">
        <v>12</v>
      </c>
      <c r="I6" s="124">
        <v>12</v>
      </c>
      <c r="J6" s="124">
        <v>12</v>
      </c>
      <c r="K6" s="124">
        <f t="shared" si="0"/>
        <v>100</v>
      </c>
      <c r="L6" s="124">
        <f t="shared" si="1"/>
        <v>5</v>
      </c>
      <c r="M6" s="124">
        <f t="shared" si="2"/>
        <v>5</v>
      </c>
      <c r="O6" s="124">
        <v>90</v>
      </c>
      <c r="P6" s="124">
        <v>5</v>
      </c>
    </row>
    <row r="7" spans="1:16">
      <c r="A7" s="123" t="s">
        <v>160</v>
      </c>
      <c r="B7" s="124">
        <v>9</v>
      </c>
      <c r="C7" s="124">
        <v>4</v>
      </c>
      <c r="D7" s="124">
        <v>7</v>
      </c>
      <c r="E7" s="124">
        <v>4</v>
      </c>
      <c r="F7" s="124">
        <v>11</v>
      </c>
      <c r="G7" s="124">
        <v>0</v>
      </c>
      <c r="H7" s="124">
        <v>11</v>
      </c>
      <c r="I7" s="124">
        <v>11</v>
      </c>
      <c r="J7" s="124">
        <v>6</v>
      </c>
      <c r="K7" s="124">
        <f t="shared" si="0"/>
        <v>63</v>
      </c>
      <c r="L7" s="124">
        <f t="shared" si="1"/>
        <v>2</v>
      </c>
      <c r="M7" s="124">
        <f t="shared" si="2"/>
        <v>2</v>
      </c>
    </row>
    <row r="8" spans="1:16">
      <c r="A8" s="123" t="s">
        <v>161</v>
      </c>
      <c r="B8" s="124">
        <v>10</v>
      </c>
      <c r="C8" s="124">
        <v>12</v>
      </c>
      <c r="D8" s="124">
        <v>10</v>
      </c>
      <c r="E8" s="124">
        <v>11</v>
      </c>
      <c r="F8" s="124">
        <v>12</v>
      </c>
      <c r="G8" s="124">
        <v>9</v>
      </c>
      <c r="H8" s="124">
        <v>11</v>
      </c>
      <c r="I8" s="124">
        <v>12</v>
      </c>
      <c r="J8" s="124">
        <v>12</v>
      </c>
      <c r="K8" s="124">
        <f t="shared" si="0"/>
        <v>99</v>
      </c>
      <c r="L8" s="124">
        <f t="shared" si="1"/>
        <v>5</v>
      </c>
      <c r="M8" s="124">
        <f t="shared" si="2"/>
        <v>5</v>
      </c>
    </row>
    <row r="9" spans="1:16">
      <c r="A9" s="123" t="s">
        <v>162</v>
      </c>
      <c r="B9" s="124">
        <v>9</v>
      </c>
      <c r="C9" s="124">
        <v>10</v>
      </c>
      <c r="D9" s="124">
        <v>8</v>
      </c>
      <c r="E9" s="124">
        <v>8</v>
      </c>
      <c r="F9" s="124">
        <v>0</v>
      </c>
      <c r="G9" s="124">
        <v>7</v>
      </c>
      <c r="H9" s="124">
        <v>0</v>
      </c>
      <c r="I9" s="124">
        <v>0</v>
      </c>
      <c r="J9" s="124">
        <v>5</v>
      </c>
      <c r="K9" s="124">
        <f t="shared" si="0"/>
        <v>47</v>
      </c>
      <c r="L9" s="124">
        <f t="shared" si="1"/>
        <v>1</v>
      </c>
      <c r="M9" s="124">
        <f t="shared" si="2"/>
        <v>1</v>
      </c>
    </row>
    <row r="10" spans="1:16">
      <c r="A10" s="123" t="s">
        <v>163</v>
      </c>
      <c r="B10" s="124">
        <v>12</v>
      </c>
      <c r="C10" s="124">
        <v>9</v>
      </c>
      <c r="D10" s="124">
        <v>11</v>
      </c>
      <c r="E10" s="124">
        <v>9</v>
      </c>
      <c r="F10" s="124">
        <v>11</v>
      </c>
      <c r="G10" s="124">
        <v>9</v>
      </c>
      <c r="H10" s="124">
        <v>10</v>
      </c>
      <c r="I10" s="124">
        <v>12</v>
      </c>
      <c r="J10" s="124">
        <v>12</v>
      </c>
      <c r="K10" s="124">
        <f t="shared" si="0"/>
        <v>95</v>
      </c>
      <c r="L10" s="124">
        <f t="shared" si="1"/>
        <v>5</v>
      </c>
      <c r="M10" s="124">
        <f t="shared" si="2"/>
        <v>5</v>
      </c>
    </row>
    <row r="11" spans="1:16">
      <c r="A11" s="123" t="s">
        <v>164</v>
      </c>
      <c r="B11" s="124">
        <v>9</v>
      </c>
      <c r="C11" s="124">
        <v>10</v>
      </c>
      <c r="D11" s="124">
        <v>9</v>
      </c>
      <c r="E11" s="124">
        <v>4</v>
      </c>
      <c r="F11" s="124">
        <v>9</v>
      </c>
      <c r="G11" s="124">
        <v>9</v>
      </c>
      <c r="H11" s="124">
        <v>11</v>
      </c>
      <c r="I11" s="124">
        <v>10</v>
      </c>
      <c r="J11" s="124">
        <v>9</v>
      </c>
      <c r="K11" s="124">
        <f t="shared" si="0"/>
        <v>80</v>
      </c>
      <c r="L11" s="124">
        <f t="shared" si="1"/>
        <v>4</v>
      </c>
      <c r="M11" s="124">
        <f t="shared" si="2"/>
        <v>4</v>
      </c>
    </row>
    <row r="12" spans="1:16">
      <c r="A12" s="123" t="s">
        <v>165</v>
      </c>
      <c r="B12" s="124">
        <v>5</v>
      </c>
      <c r="C12" s="124">
        <v>9</v>
      </c>
      <c r="D12" s="124">
        <v>11</v>
      </c>
      <c r="E12" s="124">
        <v>8</v>
      </c>
      <c r="F12" s="124">
        <v>10</v>
      </c>
      <c r="G12" s="124">
        <v>9</v>
      </c>
      <c r="H12" s="124">
        <v>0</v>
      </c>
      <c r="I12" s="124">
        <v>8</v>
      </c>
      <c r="J12" s="124">
        <v>9</v>
      </c>
      <c r="K12" s="124">
        <f t="shared" si="0"/>
        <v>69</v>
      </c>
      <c r="L12" s="124">
        <f t="shared" si="1"/>
        <v>2</v>
      </c>
      <c r="M12" s="124">
        <f t="shared" si="2"/>
        <v>2</v>
      </c>
    </row>
    <row r="28" spans="11:11">
      <c r="K28" t="s">
        <v>22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5F7C8-01C2-4A9B-B608-FE221ABAD3CA}">
  <sheetPr>
    <tabColor theme="8" tint="0.59999389629810485"/>
  </sheetPr>
  <dimension ref="A1:H27"/>
  <sheetViews>
    <sheetView zoomScale="150" zoomScaleNormal="150" workbookViewId="0">
      <selection activeCell="F17" sqref="F17"/>
    </sheetView>
  </sheetViews>
  <sheetFormatPr defaultRowHeight="14.4"/>
  <cols>
    <col min="1" max="1" width="11.109375" bestFit="1" customWidth="1"/>
    <col min="2" max="2" width="7.33203125" bestFit="1" customWidth="1"/>
    <col min="3" max="3" width="8.44140625" bestFit="1" customWidth="1"/>
    <col min="4" max="4" width="9" bestFit="1" customWidth="1"/>
    <col min="5" max="5" width="9.5546875" bestFit="1" customWidth="1"/>
    <col min="6" max="6" width="6.6640625" bestFit="1" customWidth="1"/>
    <col min="7" max="7" width="5.33203125" bestFit="1" customWidth="1"/>
  </cols>
  <sheetData>
    <row r="1" spans="1:8">
      <c r="B1" s="120" t="s">
        <v>139</v>
      </c>
      <c r="C1" s="120" t="s">
        <v>140</v>
      </c>
      <c r="D1" s="120" t="s">
        <v>141</v>
      </c>
      <c r="E1" s="120" t="s">
        <v>154</v>
      </c>
      <c r="F1" s="120" t="s">
        <v>142</v>
      </c>
      <c r="G1" s="120" t="s">
        <v>143</v>
      </c>
      <c r="H1" s="119"/>
    </row>
    <row r="2" spans="1:8">
      <c r="A2" s="119" t="s">
        <v>144</v>
      </c>
      <c r="B2" s="77">
        <v>545</v>
      </c>
      <c r="C2" s="77">
        <v>867</v>
      </c>
      <c r="D2" s="77">
        <v>188</v>
      </c>
      <c r="E2" s="77">
        <v>758</v>
      </c>
      <c r="F2" s="77">
        <v>991</v>
      </c>
      <c r="G2" s="77">
        <v>920</v>
      </c>
    </row>
    <row r="3" spans="1:8">
      <c r="A3" s="119" t="s">
        <v>145</v>
      </c>
      <c r="B3" s="77">
        <v>562</v>
      </c>
      <c r="C3" s="77">
        <v>954</v>
      </c>
      <c r="D3" s="77">
        <v>612</v>
      </c>
      <c r="E3" s="77">
        <v>358</v>
      </c>
      <c r="F3" s="77">
        <v>403</v>
      </c>
      <c r="G3" s="77">
        <v>847</v>
      </c>
    </row>
    <row r="4" spans="1:8">
      <c r="A4" s="119" t="s">
        <v>146</v>
      </c>
      <c r="B4" s="77">
        <v>827</v>
      </c>
      <c r="C4" s="77">
        <v>408</v>
      </c>
      <c r="D4" s="77">
        <v>527</v>
      </c>
      <c r="E4" s="77">
        <v>262</v>
      </c>
      <c r="F4" s="77">
        <v>642</v>
      </c>
      <c r="G4" s="77">
        <v>839</v>
      </c>
    </row>
    <row r="5" spans="1:8">
      <c r="A5" s="119" t="s">
        <v>147</v>
      </c>
      <c r="B5" s="77">
        <v>115</v>
      </c>
      <c r="C5" s="77">
        <v>885</v>
      </c>
      <c r="D5" s="77">
        <v>323</v>
      </c>
      <c r="E5" s="77">
        <v>435</v>
      </c>
      <c r="F5" s="77">
        <v>289</v>
      </c>
      <c r="G5" s="77">
        <v>153</v>
      </c>
    </row>
    <row r="6" spans="1:8">
      <c r="A6" s="119" t="s">
        <v>148</v>
      </c>
      <c r="B6" s="77">
        <v>376</v>
      </c>
      <c r="C6" s="77">
        <v>224</v>
      </c>
      <c r="D6" s="77">
        <v>266</v>
      </c>
      <c r="E6" s="77">
        <v>107</v>
      </c>
      <c r="F6" s="77">
        <v>783</v>
      </c>
      <c r="G6" s="77">
        <v>457</v>
      </c>
    </row>
    <row r="7" spans="1:8">
      <c r="A7" s="119" t="s">
        <v>149</v>
      </c>
      <c r="B7" s="77">
        <v>828</v>
      </c>
      <c r="C7" s="77">
        <v>614</v>
      </c>
      <c r="D7" s="77">
        <v>411</v>
      </c>
      <c r="E7" s="77">
        <v>111</v>
      </c>
      <c r="F7" s="77">
        <v>940</v>
      </c>
      <c r="G7" s="77">
        <v>980</v>
      </c>
    </row>
    <row r="8" spans="1:8">
      <c r="A8" s="119" t="s">
        <v>150</v>
      </c>
      <c r="B8" s="77">
        <v>407</v>
      </c>
      <c r="C8" s="77">
        <v>665</v>
      </c>
      <c r="D8" s="77">
        <v>297</v>
      </c>
      <c r="E8" s="77">
        <v>863</v>
      </c>
      <c r="F8" s="77">
        <v>426</v>
      </c>
      <c r="G8" s="77">
        <v>366</v>
      </c>
    </row>
    <row r="9" spans="1:8">
      <c r="A9" s="119" t="s">
        <v>151</v>
      </c>
      <c r="B9" s="77">
        <v>536</v>
      </c>
      <c r="C9" s="77">
        <v>370</v>
      </c>
      <c r="D9" s="77">
        <v>512</v>
      </c>
      <c r="E9" s="77">
        <v>951</v>
      </c>
      <c r="F9" s="77">
        <v>293</v>
      </c>
      <c r="G9" s="77">
        <v>536</v>
      </c>
    </row>
    <row r="10" spans="1:8">
      <c r="A10" s="119" t="s">
        <v>152</v>
      </c>
      <c r="B10" s="77">
        <v>645</v>
      </c>
      <c r="C10" s="77">
        <v>956</v>
      </c>
      <c r="D10" s="77">
        <v>743</v>
      </c>
      <c r="E10" s="77">
        <v>846</v>
      </c>
      <c r="F10" s="77">
        <v>347</v>
      </c>
      <c r="G10" s="77">
        <v>391</v>
      </c>
    </row>
    <row r="11" spans="1:8">
      <c r="A11" s="119" t="s">
        <v>153</v>
      </c>
      <c r="B11" s="77">
        <v>647</v>
      </c>
      <c r="C11" s="77">
        <v>697</v>
      </c>
      <c r="D11" s="77">
        <v>358</v>
      </c>
      <c r="E11" s="77">
        <v>721</v>
      </c>
      <c r="F11" s="77">
        <v>996</v>
      </c>
      <c r="G11" s="77">
        <v>763</v>
      </c>
    </row>
    <row r="12" spans="1:8">
      <c r="A12" s="119" t="s">
        <v>93</v>
      </c>
      <c r="B12" s="77">
        <v>857</v>
      </c>
      <c r="C12" s="77">
        <v>232</v>
      </c>
      <c r="D12" s="77">
        <v>853</v>
      </c>
      <c r="E12" s="77">
        <v>777</v>
      </c>
      <c r="F12" s="77">
        <v>457</v>
      </c>
      <c r="G12" s="77">
        <v>142</v>
      </c>
    </row>
    <row r="13" spans="1:8">
      <c r="A13" s="119" t="s">
        <v>94</v>
      </c>
      <c r="B13" s="77">
        <v>638</v>
      </c>
      <c r="C13" s="77">
        <v>272</v>
      </c>
      <c r="D13" s="77">
        <v>210</v>
      </c>
      <c r="E13" s="77">
        <v>928</v>
      </c>
      <c r="F13" s="77">
        <v>368</v>
      </c>
      <c r="G13" s="77">
        <v>579</v>
      </c>
    </row>
    <row r="27" spans="3:3">
      <c r="C27" t="s">
        <v>22</v>
      </c>
    </row>
  </sheetData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BDC7-4719-4C1E-8CF4-0757CEB1C861}">
  <sheetPr>
    <tabColor theme="8" tint="0.59999389629810485"/>
    <pageSetUpPr fitToPage="1"/>
  </sheetPr>
  <dimension ref="A1:AU42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A7" sqref="AA7"/>
    </sheetView>
  </sheetViews>
  <sheetFormatPr defaultColWidth="3.5546875" defaultRowHeight="18.75" customHeight="1"/>
  <cols>
    <col min="1" max="1" width="18.109375" style="118" bestFit="1" customWidth="1"/>
    <col min="2" max="45" width="3.5546875" style="93"/>
    <col min="46" max="46" width="10.6640625" style="93" customWidth="1"/>
    <col min="47" max="47" width="16.44140625" style="93" customWidth="1"/>
    <col min="48" max="16384" width="3.5546875" style="93"/>
  </cols>
  <sheetData>
    <row r="1" spans="1:47" s="85" customFormat="1" ht="94.2">
      <c r="A1" s="78" t="s">
        <v>95</v>
      </c>
      <c r="B1" s="79" t="s">
        <v>96</v>
      </c>
      <c r="C1" s="80" t="s">
        <v>97</v>
      </c>
      <c r="D1" s="80" t="s">
        <v>98</v>
      </c>
      <c r="E1" s="80" t="s">
        <v>99</v>
      </c>
      <c r="F1" s="80" t="s">
        <v>100</v>
      </c>
      <c r="G1" s="80" t="s">
        <v>101</v>
      </c>
      <c r="H1" s="80" t="s">
        <v>102</v>
      </c>
      <c r="I1" s="80" t="s">
        <v>103</v>
      </c>
      <c r="J1" s="80" t="s">
        <v>104</v>
      </c>
      <c r="K1" s="80" t="s">
        <v>105</v>
      </c>
      <c r="L1" s="80" t="s">
        <v>106</v>
      </c>
      <c r="M1" s="80" t="s">
        <v>107</v>
      </c>
      <c r="N1" s="80" t="s">
        <v>108</v>
      </c>
      <c r="O1" s="80" t="s">
        <v>109</v>
      </c>
      <c r="P1" s="80" t="s">
        <v>110</v>
      </c>
      <c r="Q1" s="80" t="s">
        <v>111</v>
      </c>
      <c r="R1" s="80" t="s">
        <v>112</v>
      </c>
      <c r="S1" s="80" t="s">
        <v>113</v>
      </c>
      <c r="T1" s="81" t="s">
        <v>114</v>
      </c>
      <c r="U1" s="82" t="s">
        <v>115</v>
      </c>
      <c r="V1" s="83" t="s">
        <v>116</v>
      </c>
      <c r="W1" s="83" t="s">
        <v>117</v>
      </c>
      <c r="X1" s="83" t="s">
        <v>118</v>
      </c>
      <c r="Y1" s="83" t="s">
        <v>119</v>
      </c>
      <c r="Z1" s="83" t="s">
        <v>120</v>
      </c>
      <c r="AA1" s="83" t="s">
        <v>121</v>
      </c>
      <c r="AB1" s="83" t="s">
        <v>122</v>
      </c>
      <c r="AC1" s="83" t="s">
        <v>123</v>
      </c>
      <c r="AD1" s="83" t="s">
        <v>124</v>
      </c>
      <c r="AE1" s="83" t="s">
        <v>125</v>
      </c>
      <c r="AF1" s="83" t="s">
        <v>126</v>
      </c>
      <c r="AG1" s="83" t="s">
        <v>127</v>
      </c>
      <c r="AH1" s="83" t="s">
        <v>128</v>
      </c>
      <c r="AI1" s="83" t="s">
        <v>129</v>
      </c>
      <c r="AJ1" s="83" t="s">
        <v>130</v>
      </c>
      <c r="AK1" s="83" t="s">
        <v>131</v>
      </c>
      <c r="AL1" s="83" t="s">
        <v>132</v>
      </c>
      <c r="AM1" s="83" t="s">
        <v>133</v>
      </c>
      <c r="AN1" s="83" t="s">
        <v>134</v>
      </c>
      <c r="AO1" s="84" t="s">
        <v>135</v>
      </c>
    </row>
    <row r="2" spans="1:47" ht="18.75" customHeight="1">
      <c r="A2" s="86" t="s">
        <v>96</v>
      </c>
      <c r="B2" s="87"/>
      <c r="C2" s="88">
        <v>216</v>
      </c>
      <c r="D2" s="88">
        <v>231</v>
      </c>
      <c r="E2" s="88">
        <v>158</v>
      </c>
      <c r="F2" s="88">
        <v>126</v>
      </c>
      <c r="G2" s="88">
        <v>189</v>
      </c>
      <c r="H2" s="88">
        <v>81</v>
      </c>
      <c r="I2" s="88">
        <v>177</v>
      </c>
      <c r="J2" s="88">
        <v>234</v>
      </c>
      <c r="K2" s="88">
        <v>205</v>
      </c>
      <c r="L2" s="88">
        <v>109</v>
      </c>
      <c r="M2" s="88">
        <v>165</v>
      </c>
      <c r="N2" s="88">
        <v>67</v>
      </c>
      <c r="O2" s="88">
        <v>153</v>
      </c>
      <c r="P2" s="88">
        <v>108</v>
      </c>
      <c r="Q2" s="88">
        <v>231</v>
      </c>
      <c r="R2" s="88">
        <v>62</v>
      </c>
      <c r="S2" s="88">
        <v>111</v>
      </c>
      <c r="T2" s="89">
        <v>233</v>
      </c>
      <c r="U2" s="90">
        <v>148</v>
      </c>
      <c r="V2" s="91">
        <v>176</v>
      </c>
      <c r="W2" s="91">
        <v>74</v>
      </c>
      <c r="X2" s="91">
        <v>78</v>
      </c>
      <c r="Y2" s="91">
        <v>24</v>
      </c>
      <c r="Z2" s="91">
        <v>30</v>
      </c>
      <c r="AA2" s="91">
        <v>78</v>
      </c>
      <c r="AB2" s="91">
        <v>226</v>
      </c>
      <c r="AC2" s="91">
        <v>216</v>
      </c>
      <c r="AD2" s="91">
        <v>190</v>
      </c>
      <c r="AE2" s="91">
        <v>204</v>
      </c>
      <c r="AF2" s="91">
        <v>110</v>
      </c>
      <c r="AG2" s="91">
        <v>143</v>
      </c>
      <c r="AH2" s="91">
        <v>166</v>
      </c>
      <c r="AI2" s="91">
        <v>220</v>
      </c>
      <c r="AJ2" s="91">
        <v>186</v>
      </c>
      <c r="AK2" s="91">
        <v>153</v>
      </c>
      <c r="AL2" s="91">
        <v>168</v>
      </c>
      <c r="AM2" s="91">
        <v>213</v>
      </c>
      <c r="AN2" s="91">
        <v>156</v>
      </c>
      <c r="AO2" s="92">
        <v>40</v>
      </c>
    </row>
    <row r="3" spans="1:47" ht="18.75" customHeight="1">
      <c r="A3" s="94" t="s">
        <v>97</v>
      </c>
      <c r="B3" s="95">
        <v>216</v>
      </c>
      <c r="C3" s="96"/>
      <c r="D3" s="97">
        <v>137</v>
      </c>
      <c r="E3" s="97">
        <v>200</v>
      </c>
      <c r="F3" s="97">
        <v>340</v>
      </c>
      <c r="G3" s="97">
        <v>323</v>
      </c>
      <c r="H3" s="97">
        <v>136</v>
      </c>
      <c r="I3" s="97">
        <v>235</v>
      </c>
      <c r="J3" s="97">
        <v>187</v>
      </c>
      <c r="K3" s="97">
        <v>285</v>
      </c>
      <c r="L3" s="97">
        <v>260</v>
      </c>
      <c r="M3" s="97">
        <v>103</v>
      </c>
      <c r="N3" s="97">
        <v>278</v>
      </c>
      <c r="O3" s="97">
        <v>241</v>
      </c>
      <c r="P3" s="97">
        <v>119</v>
      </c>
      <c r="Q3" s="97">
        <v>442</v>
      </c>
      <c r="R3" s="97">
        <v>276</v>
      </c>
      <c r="S3" s="97">
        <v>322</v>
      </c>
      <c r="T3" s="98">
        <v>443</v>
      </c>
      <c r="U3" s="99">
        <v>359</v>
      </c>
      <c r="V3" s="97">
        <v>205</v>
      </c>
      <c r="W3" s="97">
        <v>146</v>
      </c>
      <c r="X3" s="97">
        <v>214</v>
      </c>
      <c r="Y3" s="97">
        <v>227</v>
      </c>
      <c r="Z3" s="97">
        <v>208</v>
      </c>
      <c r="AA3" s="97">
        <v>209</v>
      </c>
      <c r="AB3" s="97">
        <v>17</v>
      </c>
      <c r="AC3" s="97">
        <v>155</v>
      </c>
      <c r="AD3" s="97">
        <v>78</v>
      </c>
      <c r="AE3" s="97">
        <v>262</v>
      </c>
      <c r="AF3" s="97">
        <v>123</v>
      </c>
      <c r="AG3" s="97">
        <v>172</v>
      </c>
      <c r="AH3" s="97">
        <v>381</v>
      </c>
      <c r="AI3" s="97">
        <v>430</v>
      </c>
      <c r="AJ3" s="97">
        <v>48</v>
      </c>
      <c r="AK3" s="97">
        <v>241</v>
      </c>
      <c r="AL3" s="97">
        <v>382</v>
      </c>
      <c r="AM3" s="97">
        <v>427</v>
      </c>
      <c r="AN3" s="97">
        <v>83</v>
      </c>
      <c r="AO3" s="98">
        <v>247</v>
      </c>
      <c r="AT3" s="100" t="s">
        <v>136</v>
      </c>
      <c r="AU3" s="101" t="s">
        <v>98</v>
      </c>
    </row>
    <row r="4" spans="1:47" ht="18.75" customHeight="1">
      <c r="A4" s="94" t="s">
        <v>98</v>
      </c>
      <c r="B4" s="95">
        <v>231</v>
      </c>
      <c r="C4" s="97">
        <v>137</v>
      </c>
      <c r="D4" s="96"/>
      <c r="E4" s="97">
        <v>136</v>
      </c>
      <c r="F4" s="97">
        <v>354</v>
      </c>
      <c r="G4" s="97">
        <v>417</v>
      </c>
      <c r="H4" s="97">
        <v>182</v>
      </c>
      <c r="I4" s="97">
        <v>108</v>
      </c>
      <c r="J4" s="97">
        <v>49</v>
      </c>
      <c r="K4" s="97">
        <v>353</v>
      </c>
      <c r="L4" s="97">
        <v>189</v>
      </c>
      <c r="M4" s="97">
        <v>227</v>
      </c>
      <c r="N4" s="97">
        <v>295</v>
      </c>
      <c r="O4" s="97">
        <v>301</v>
      </c>
      <c r="P4" s="97">
        <v>132</v>
      </c>
      <c r="Q4" s="97">
        <v>459</v>
      </c>
      <c r="R4" s="97">
        <v>290</v>
      </c>
      <c r="S4" s="97">
        <v>338</v>
      </c>
      <c r="T4" s="98">
        <v>460</v>
      </c>
      <c r="U4" s="99">
        <v>375</v>
      </c>
      <c r="V4" s="97">
        <v>291</v>
      </c>
      <c r="W4" s="97">
        <v>159</v>
      </c>
      <c r="X4" s="97">
        <v>306</v>
      </c>
      <c r="Y4" s="97">
        <v>251</v>
      </c>
      <c r="Z4" s="97">
        <v>205</v>
      </c>
      <c r="AA4" s="97">
        <v>160</v>
      </c>
      <c r="AB4" s="97">
        <v>126</v>
      </c>
      <c r="AC4" s="97">
        <v>21</v>
      </c>
      <c r="AD4" s="97">
        <v>204</v>
      </c>
      <c r="AE4" s="97">
        <v>135</v>
      </c>
      <c r="AF4" s="97">
        <v>196</v>
      </c>
      <c r="AG4" s="97">
        <v>247</v>
      </c>
      <c r="AH4" s="97">
        <v>394</v>
      </c>
      <c r="AI4" s="97">
        <v>447</v>
      </c>
      <c r="AJ4" s="97">
        <v>163</v>
      </c>
      <c r="AK4" s="97">
        <v>169</v>
      </c>
      <c r="AL4" s="97">
        <v>395</v>
      </c>
      <c r="AM4" s="97">
        <v>440</v>
      </c>
      <c r="AN4" s="97">
        <v>176</v>
      </c>
      <c r="AO4" s="98">
        <v>238</v>
      </c>
      <c r="AT4" s="100" t="s">
        <v>137</v>
      </c>
      <c r="AU4" s="101" t="s">
        <v>104</v>
      </c>
    </row>
    <row r="5" spans="1:47" ht="18.75" customHeight="1">
      <c r="A5" s="94" t="s">
        <v>99</v>
      </c>
      <c r="B5" s="95">
        <v>158</v>
      </c>
      <c r="C5" s="97">
        <v>200</v>
      </c>
      <c r="D5" s="97">
        <v>136</v>
      </c>
      <c r="E5" s="96"/>
      <c r="F5" s="97">
        <v>280</v>
      </c>
      <c r="G5" s="97">
        <v>344</v>
      </c>
      <c r="H5" s="97">
        <v>171</v>
      </c>
      <c r="I5" s="97">
        <v>71</v>
      </c>
      <c r="J5" s="97">
        <v>139</v>
      </c>
      <c r="K5" s="97">
        <v>359</v>
      </c>
      <c r="L5" s="97">
        <v>107</v>
      </c>
      <c r="M5" s="97">
        <v>257</v>
      </c>
      <c r="N5" s="97">
        <v>221</v>
      </c>
      <c r="O5" s="97">
        <v>307</v>
      </c>
      <c r="P5" s="97">
        <v>137</v>
      </c>
      <c r="Q5" s="97">
        <v>385</v>
      </c>
      <c r="R5" s="97">
        <v>217</v>
      </c>
      <c r="S5" s="97">
        <v>265</v>
      </c>
      <c r="T5" s="98">
        <v>387</v>
      </c>
      <c r="U5" s="99">
        <v>302</v>
      </c>
      <c r="V5" s="97">
        <v>280</v>
      </c>
      <c r="W5" s="97">
        <v>138</v>
      </c>
      <c r="X5" s="97">
        <v>233</v>
      </c>
      <c r="Y5" s="97">
        <v>178</v>
      </c>
      <c r="Z5" s="97">
        <v>132</v>
      </c>
      <c r="AA5" s="97">
        <v>87</v>
      </c>
      <c r="AB5" s="97">
        <v>196</v>
      </c>
      <c r="AC5" s="97">
        <v>121</v>
      </c>
      <c r="AD5" s="97">
        <v>219</v>
      </c>
      <c r="AE5" s="97">
        <v>94</v>
      </c>
      <c r="AF5" s="97">
        <v>198</v>
      </c>
      <c r="AG5" s="97">
        <v>235</v>
      </c>
      <c r="AH5" s="97">
        <v>320</v>
      </c>
      <c r="AI5" s="97">
        <v>374</v>
      </c>
      <c r="AJ5" s="97">
        <v>211</v>
      </c>
      <c r="AK5" s="97">
        <v>93</v>
      </c>
      <c r="AL5" s="97">
        <v>322</v>
      </c>
      <c r="AM5" s="97">
        <v>367</v>
      </c>
      <c r="AN5" s="97">
        <v>191</v>
      </c>
      <c r="AO5" s="98">
        <v>165</v>
      </c>
      <c r="AT5"/>
      <c r="AU5"/>
    </row>
    <row r="6" spans="1:47" ht="18.75" customHeight="1">
      <c r="A6" s="94" t="s">
        <v>100</v>
      </c>
      <c r="B6" s="95">
        <v>126</v>
      </c>
      <c r="C6" s="97">
        <v>340</v>
      </c>
      <c r="D6" s="97">
        <v>354</v>
      </c>
      <c r="E6" s="97">
        <v>280</v>
      </c>
      <c r="F6" s="96"/>
      <c r="G6" s="97">
        <v>203</v>
      </c>
      <c r="H6" s="97">
        <v>205</v>
      </c>
      <c r="I6" s="97">
        <v>299</v>
      </c>
      <c r="J6" s="97">
        <v>356</v>
      </c>
      <c r="K6" s="97">
        <v>301</v>
      </c>
      <c r="L6" s="97">
        <v>231</v>
      </c>
      <c r="M6" s="97">
        <v>288</v>
      </c>
      <c r="N6" s="97">
        <v>88</v>
      </c>
      <c r="O6" s="97">
        <v>248</v>
      </c>
      <c r="P6" s="97">
        <v>232</v>
      </c>
      <c r="Q6" s="97">
        <v>121</v>
      </c>
      <c r="R6" s="97">
        <v>66</v>
      </c>
      <c r="S6" s="97">
        <v>81</v>
      </c>
      <c r="T6" s="98">
        <v>155</v>
      </c>
      <c r="U6" s="99">
        <v>94</v>
      </c>
      <c r="V6" s="97">
        <v>271</v>
      </c>
      <c r="W6" s="97">
        <v>198</v>
      </c>
      <c r="X6" s="97">
        <v>174</v>
      </c>
      <c r="Y6" s="97">
        <v>119</v>
      </c>
      <c r="Z6" s="97">
        <v>153</v>
      </c>
      <c r="AA6" s="97">
        <v>201</v>
      </c>
      <c r="AB6" s="97">
        <v>350</v>
      </c>
      <c r="AC6" s="97">
        <v>338</v>
      </c>
      <c r="AD6" s="97">
        <v>313</v>
      </c>
      <c r="AE6" s="97">
        <v>327</v>
      </c>
      <c r="AF6" s="97">
        <v>234</v>
      </c>
      <c r="AG6" s="97">
        <v>256</v>
      </c>
      <c r="AH6" s="97">
        <v>55</v>
      </c>
      <c r="AI6" s="97">
        <v>183</v>
      </c>
      <c r="AJ6" s="97">
        <v>310</v>
      </c>
      <c r="AK6" s="97">
        <v>275</v>
      </c>
      <c r="AL6" s="97">
        <v>56</v>
      </c>
      <c r="AM6" s="97">
        <v>101</v>
      </c>
      <c r="AN6" s="97">
        <v>280</v>
      </c>
      <c r="AO6" s="98">
        <v>162</v>
      </c>
      <c r="AT6" s="126" t="s">
        <v>175</v>
      </c>
    </row>
    <row r="7" spans="1:47" ht="18.75" customHeight="1">
      <c r="A7" s="94" t="s">
        <v>101</v>
      </c>
      <c r="B7" s="95">
        <v>189</v>
      </c>
      <c r="C7" s="97">
        <v>323</v>
      </c>
      <c r="D7" s="97">
        <v>417</v>
      </c>
      <c r="E7" s="97">
        <v>344</v>
      </c>
      <c r="F7" s="97">
        <v>203</v>
      </c>
      <c r="G7" s="96"/>
      <c r="H7" s="97">
        <v>188</v>
      </c>
      <c r="I7" s="97">
        <v>362</v>
      </c>
      <c r="J7" s="97">
        <v>419</v>
      </c>
      <c r="K7" s="97">
        <v>64</v>
      </c>
      <c r="L7" s="97">
        <v>295</v>
      </c>
      <c r="M7" s="97">
        <v>219</v>
      </c>
      <c r="N7" s="97">
        <v>127</v>
      </c>
      <c r="O7" s="97">
        <v>91</v>
      </c>
      <c r="P7" s="97">
        <v>292</v>
      </c>
      <c r="Q7" s="97">
        <v>175</v>
      </c>
      <c r="R7" s="97">
        <v>189</v>
      </c>
      <c r="S7" s="97">
        <v>123</v>
      </c>
      <c r="T7" s="98">
        <v>124</v>
      </c>
      <c r="U7" s="99">
        <v>160</v>
      </c>
      <c r="V7" s="97">
        <v>118</v>
      </c>
      <c r="W7" s="97">
        <v>258</v>
      </c>
      <c r="X7" s="97">
        <v>140</v>
      </c>
      <c r="Y7" s="97">
        <v>174</v>
      </c>
      <c r="Z7" s="97">
        <v>216</v>
      </c>
      <c r="AA7" s="97">
        <v>264</v>
      </c>
      <c r="AB7" s="97">
        <v>333</v>
      </c>
      <c r="AC7" s="97">
        <v>401</v>
      </c>
      <c r="AD7" s="97">
        <v>244</v>
      </c>
      <c r="AE7" s="97">
        <v>390</v>
      </c>
      <c r="AF7" s="97">
        <v>212</v>
      </c>
      <c r="AG7" s="97">
        <v>175</v>
      </c>
      <c r="AH7" s="97">
        <v>236</v>
      </c>
      <c r="AI7" s="97">
        <v>81</v>
      </c>
      <c r="AJ7" s="97">
        <v>276</v>
      </c>
      <c r="AK7" s="97">
        <v>339</v>
      </c>
      <c r="AL7" s="97">
        <v>176</v>
      </c>
      <c r="AM7" s="97">
        <v>213</v>
      </c>
      <c r="AN7" s="97">
        <v>258</v>
      </c>
      <c r="AO7" s="98">
        <v>225</v>
      </c>
    </row>
    <row r="8" spans="1:47" ht="18.75" customHeight="1">
      <c r="A8" s="94" t="s">
        <v>102</v>
      </c>
      <c r="B8" s="95">
        <v>81</v>
      </c>
      <c r="C8" s="97">
        <v>136</v>
      </c>
      <c r="D8" s="97">
        <v>182</v>
      </c>
      <c r="E8" s="97">
        <v>171</v>
      </c>
      <c r="F8" s="97">
        <v>205</v>
      </c>
      <c r="G8" s="97">
        <v>188</v>
      </c>
      <c r="H8" s="96"/>
      <c r="I8" s="97">
        <v>190</v>
      </c>
      <c r="J8" s="97">
        <v>232</v>
      </c>
      <c r="K8" s="97">
        <v>171</v>
      </c>
      <c r="L8" s="97">
        <v>179</v>
      </c>
      <c r="M8" s="97">
        <v>86</v>
      </c>
      <c r="N8" s="97">
        <v>142</v>
      </c>
      <c r="O8" s="97">
        <v>118</v>
      </c>
      <c r="P8" s="97">
        <v>57</v>
      </c>
      <c r="Q8" s="97">
        <v>306</v>
      </c>
      <c r="R8" s="97">
        <v>140</v>
      </c>
      <c r="S8" s="97">
        <v>186</v>
      </c>
      <c r="T8" s="98">
        <v>307</v>
      </c>
      <c r="U8" s="99">
        <v>223</v>
      </c>
      <c r="V8" s="97">
        <v>109</v>
      </c>
      <c r="W8" s="97">
        <v>35</v>
      </c>
      <c r="X8" s="97">
        <v>79</v>
      </c>
      <c r="Y8" s="97">
        <v>91</v>
      </c>
      <c r="Z8" s="97">
        <v>107</v>
      </c>
      <c r="AA8" s="97">
        <v>116</v>
      </c>
      <c r="AB8" s="97">
        <v>146</v>
      </c>
      <c r="AC8" s="97">
        <v>200</v>
      </c>
      <c r="AD8" s="97">
        <v>111</v>
      </c>
      <c r="AE8" s="97">
        <v>217</v>
      </c>
      <c r="AF8" s="97">
        <v>27</v>
      </c>
      <c r="AG8" s="97">
        <v>64</v>
      </c>
      <c r="AH8" s="97">
        <v>245</v>
      </c>
      <c r="AI8" s="97">
        <v>294</v>
      </c>
      <c r="AJ8" s="97">
        <v>105</v>
      </c>
      <c r="AK8" s="97">
        <v>196</v>
      </c>
      <c r="AL8" s="97">
        <v>246</v>
      </c>
      <c r="AM8" s="97">
        <v>291</v>
      </c>
      <c r="AN8" s="97">
        <v>75</v>
      </c>
      <c r="AO8" s="98">
        <v>120</v>
      </c>
    </row>
    <row r="9" spans="1:47" ht="18.75" customHeight="1">
      <c r="A9" s="94" t="s">
        <v>103</v>
      </c>
      <c r="B9" s="95">
        <v>177</v>
      </c>
      <c r="C9" s="97">
        <v>235</v>
      </c>
      <c r="D9" s="97">
        <v>108</v>
      </c>
      <c r="E9" s="97">
        <v>71</v>
      </c>
      <c r="F9" s="97">
        <v>299</v>
      </c>
      <c r="G9" s="97">
        <v>362</v>
      </c>
      <c r="H9" s="97">
        <v>190</v>
      </c>
      <c r="I9" s="96"/>
      <c r="J9" s="97">
        <v>111</v>
      </c>
      <c r="K9" s="97">
        <v>378</v>
      </c>
      <c r="L9" s="97">
        <v>119</v>
      </c>
      <c r="M9" s="97">
        <v>276</v>
      </c>
      <c r="N9" s="97">
        <v>240</v>
      </c>
      <c r="O9" s="97">
        <v>326</v>
      </c>
      <c r="P9" s="97">
        <v>156</v>
      </c>
      <c r="Q9" s="97">
        <v>404</v>
      </c>
      <c r="R9" s="97">
        <v>235</v>
      </c>
      <c r="S9" s="97">
        <v>284</v>
      </c>
      <c r="T9" s="98">
        <v>406</v>
      </c>
      <c r="U9" s="99">
        <v>321</v>
      </c>
      <c r="V9" s="97">
        <v>299</v>
      </c>
      <c r="W9" s="97">
        <v>156</v>
      </c>
      <c r="X9" s="97">
        <v>251</v>
      </c>
      <c r="Y9" s="97">
        <v>197</v>
      </c>
      <c r="Z9" s="97">
        <v>150</v>
      </c>
      <c r="AA9" s="97">
        <v>106</v>
      </c>
      <c r="AB9" s="97">
        <v>229</v>
      </c>
      <c r="AC9" s="97">
        <v>93</v>
      </c>
      <c r="AD9" s="97">
        <v>238</v>
      </c>
      <c r="AE9" s="97">
        <v>32</v>
      </c>
      <c r="AF9" s="97">
        <v>217</v>
      </c>
      <c r="AG9" s="97">
        <v>254</v>
      </c>
      <c r="AH9" s="97">
        <v>339</v>
      </c>
      <c r="AI9" s="97">
        <v>393</v>
      </c>
      <c r="AJ9" s="97">
        <v>228</v>
      </c>
      <c r="AK9" s="97">
        <v>66</v>
      </c>
      <c r="AL9" s="97">
        <v>341</v>
      </c>
      <c r="AM9" s="97">
        <v>386</v>
      </c>
      <c r="AN9" s="97">
        <v>210</v>
      </c>
      <c r="AO9" s="98">
        <v>184</v>
      </c>
    </row>
    <row r="10" spans="1:47" ht="18.75" customHeight="1">
      <c r="A10" s="94" t="s">
        <v>104</v>
      </c>
      <c r="B10" s="95">
        <v>234</v>
      </c>
      <c r="C10" s="97">
        <v>187</v>
      </c>
      <c r="D10" s="97">
        <v>49</v>
      </c>
      <c r="E10" s="97">
        <v>139</v>
      </c>
      <c r="F10" s="97">
        <v>356</v>
      </c>
      <c r="G10" s="97">
        <v>419</v>
      </c>
      <c r="H10" s="97">
        <v>232</v>
      </c>
      <c r="I10" s="97">
        <v>111</v>
      </c>
      <c r="J10" s="96"/>
      <c r="K10" s="97">
        <v>435</v>
      </c>
      <c r="L10" s="97">
        <v>191</v>
      </c>
      <c r="M10" s="97">
        <v>277</v>
      </c>
      <c r="N10" s="97">
        <v>297</v>
      </c>
      <c r="O10" s="97">
        <v>383</v>
      </c>
      <c r="P10" s="97">
        <v>182</v>
      </c>
      <c r="Q10" s="97">
        <v>461</v>
      </c>
      <c r="R10" s="97">
        <v>293</v>
      </c>
      <c r="S10" s="97">
        <v>341</v>
      </c>
      <c r="T10" s="98">
        <v>463</v>
      </c>
      <c r="U10" s="99">
        <v>378</v>
      </c>
      <c r="V10" s="97">
        <v>340</v>
      </c>
      <c r="W10" s="97">
        <v>214</v>
      </c>
      <c r="X10" s="97">
        <v>308</v>
      </c>
      <c r="Y10" s="97">
        <v>254</v>
      </c>
      <c r="Z10" s="97">
        <v>208</v>
      </c>
      <c r="AA10" s="97">
        <v>163</v>
      </c>
      <c r="AB10" s="97">
        <v>176</v>
      </c>
      <c r="AC10" s="97">
        <v>42</v>
      </c>
      <c r="AD10" s="97">
        <v>253</v>
      </c>
      <c r="AE10" s="97">
        <v>137</v>
      </c>
      <c r="AF10" s="97">
        <v>245</v>
      </c>
      <c r="AG10" s="97">
        <v>296</v>
      </c>
      <c r="AH10" s="97">
        <v>396</v>
      </c>
      <c r="AI10" s="97">
        <v>450</v>
      </c>
      <c r="AJ10" s="97">
        <v>212</v>
      </c>
      <c r="AK10" s="97">
        <v>171</v>
      </c>
      <c r="AL10" s="97">
        <v>398</v>
      </c>
      <c r="AM10" s="97">
        <v>443</v>
      </c>
      <c r="AN10" s="97">
        <v>225</v>
      </c>
      <c r="AO10" s="98">
        <v>241</v>
      </c>
    </row>
    <row r="11" spans="1:47" ht="18.75" customHeight="1">
      <c r="A11" s="94" t="s">
        <v>105</v>
      </c>
      <c r="B11" s="95">
        <v>205</v>
      </c>
      <c r="C11" s="97">
        <v>285</v>
      </c>
      <c r="D11" s="97">
        <v>353</v>
      </c>
      <c r="E11" s="97">
        <v>359</v>
      </c>
      <c r="F11" s="97">
        <v>301</v>
      </c>
      <c r="G11" s="97">
        <v>64</v>
      </c>
      <c r="H11" s="97">
        <v>171</v>
      </c>
      <c r="I11" s="97">
        <v>378</v>
      </c>
      <c r="J11" s="97">
        <v>435</v>
      </c>
      <c r="K11" s="96"/>
      <c r="L11" s="97">
        <v>311</v>
      </c>
      <c r="M11" s="97">
        <v>182</v>
      </c>
      <c r="N11" s="97">
        <v>158</v>
      </c>
      <c r="O11" s="97">
        <v>61</v>
      </c>
      <c r="P11" s="97">
        <v>228</v>
      </c>
      <c r="Q11" s="97">
        <v>238</v>
      </c>
      <c r="R11" s="97">
        <v>237</v>
      </c>
      <c r="S11" s="97">
        <v>154</v>
      </c>
      <c r="T11" s="98">
        <v>186</v>
      </c>
      <c r="U11" s="99">
        <v>191</v>
      </c>
      <c r="V11" s="97">
        <v>81</v>
      </c>
      <c r="W11" s="97">
        <v>206</v>
      </c>
      <c r="X11" s="97">
        <v>129</v>
      </c>
      <c r="Y11" s="97">
        <v>181</v>
      </c>
      <c r="Z11" s="97">
        <v>232</v>
      </c>
      <c r="AA11" s="97">
        <v>280</v>
      </c>
      <c r="AB11" s="97">
        <v>295</v>
      </c>
      <c r="AC11" s="97">
        <v>417</v>
      </c>
      <c r="AD11" s="97">
        <v>207</v>
      </c>
      <c r="AE11" s="97">
        <v>406</v>
      </c>
      <c r="AF11" s="97">
        <v>195</v>
      </c>
      <c r="AG11" s="97">
        <v>145</v>
      </c>
      <c r="AH11" s="97">
        <v>267</v>
      </c>
      <c r="AI11" s="97">
        <v>142</v>
      </c>
      <c r="AJ11" s="97">
        <v>239</v>
      </c>
      <c r="AK11" s="97">
        <v>355</v>
      </c>
      <c r="AL11" s="97">
        <v>207</v>
      </c>
      <c r="AM11" s="97">
        <v>277</v>
      </c>
      <c r="AN11" s="97">
        <v>241</v>
      </c>
      <c r="AO11" s="98">
        <v>241</v>
      </c>
    </row>
    <row r="12" spans="1:47" ht="18.75" customHeight="1">
      <c r="A12" s="94" t="s">
        <v>106</v>
      </c>
      <c r="B12" s="95">
        <v>109</v>
      </c>
      <c r="C12" s="97">
        <v>260</v>
      </c>
      <c r="D12" s="97">
        <v>189</v>
      </c>
      <c r="E12" s="97">
        <v>107</v>
      </c>
      <c r="F12" s="97">
        <v>231</v>
      </c>
      <c r="G12" s="97">
        <v>295</v>
      </c>
      <c r="H12" s="97">
        <v>179</v>
      </c>
      <c r="I12" s="97">
        <v>119</v>
      </c>
      <c r="J12" s="97">
        <v>191</v>
      </c>
      <c r="K12" s="97">
        <v>311</v>
      </c>
      <c r="L12" s="96"/>
      <c r="M12" s="97">
        <v>263</v>
      </c>
      <c r="N12" s="97">
        <v>172</v>
      </c>
      <c r="O12" s="97">
        <v>258</v>
      </c>
      <c r="P12" s="97">
        <v>148</v>
      </c>
      <c r="Q12" s="97">
        <v>337</v>
      </c>
      <c r="R12" s="97">
        <v>168</v>
      </c>
      <c r="S12" s="97">
        <v>216</v>
      </c>
      <c r="T12" s="98">
        <v>338</v>
      </c>
      <c r="U12" s="99">
        <v>253</v>
      </c>
      <c r="V12" s="97">
        <v>281</v>
      </c>
      <c r="W12" s="97">
        <v>129</v>
      </c>
      <c r="X12" s="97">
        <v>184</v>
      </c>
      <c r="Y12" s="97">
        <v>129</v>
      </c>
      <c r="Z12" s="97">
        <v>83</v>
      </c>
      <c r="AA12" s="97">
        <v>55</v>
      </c>
      <c r="AB12" s="97">
        <v>265</v>
      </c>
      <c r="AC12" s="97">
        <v>173</v>
      </c>
      <c r="AD12" s="97">
        <v>238</v>
      </c>
      <c r="AE12" s="97">
        <v>87</v>
      </c>
      <c r="AF12" s="97">
        <v>209</v>
      </c>
      <c r="AG12" s="97">
        <v>242</v>
      </c>
      <c r="AH12" s="97">
        <v>272</v>
      </c>
      <c r="AI12" s="97">
        <v>325</v>
      </c>
      <c r="AJ12" s="97">
        <v>235</v>
      </c>
      <c r="AK12" s="97">
        <v>53</v>
      </c>
      <c r="AL12" s="97">
        <v>273</v>
      </c>
      <c r="AM12" s="97">
        <v>318</v>
      </c>
      <c r="AN12" s="97">
        <v>210</v>
      </c>
      <c r="AO12" s="98">
        <v>93</v>
      </c>
    </row>
    <row r="13" spans="1:47" ht="18.75" customHeight="1">
      <c r="A13" s="94" t="s">
        <v>107</v>
      </c>
      <c r="B13" s="95">
        <v>165</v>
      </c>
      <c r="C13" s="97">
        <v>103</v>
      </c>
      <c r="D13" s="97">
        <v>227</v>
      </c>
      <c r="E13" s="97">
        <v>257</v>
      </c>
      <c r="F13" s="97">
        <v>288</v>
      </c>
      <c r="G13" s="97">
        <v>219</v>
      </c>
      <c r="H13" s="97">
        <v>86</v>
      </c>
      <c r="I13" s="97">
        <v>276</v>
      </c>
      <c r="J13" s="97">
        <v>277</v>
      </c>
      <c r="K13" s="97">
        <v>182</v>
      </c>
      <c r="L13" s="97">
        <v>263</v>
      </c>
      <c r="M13" s="96"/>
      <c r="N13" s="97">
        <v>226</v>
      </c>
      <c r="O13" s="97">
        <v>139</v>
      </c>
      <c r="P13" s="97">
        <v>122</v>
      </c>
      <c r="Q13" s="97">
        <v>390</v>
      </c>
      <c r="R13" s="97">
        <v>225</v>
      </c>
      <c r="S13" s="97">
        <v>270</v>
      </c>
      <c r="T13" s="98">
        <v>391</v>
      </c>
      <c r="U13" s="99">
        <v>307</v>
      </c>
      <c r="V13" s="97">
        <v>102</v>
      </c>
      <c r="W13" s="97">
        <v>121</v>
      </c>
      <c r="X13" s="97">
        <v>157</v>
      </c>
      <c r="Y13" s="97">
        <v>175</v>
      </c>
      <c r="Z13" s="97">
        <v>191</v>
      </c>
      <c r="AA13" s="97">
        <v>233</v>
      </c>
      <c r="AB13" s="97">
        <v>113</v>
      </c>
      <c r="AC13" s="97">
        <v>245</v>
      </c>
      <c r="AD13" s="97">
        <v>25</v>
      </c>
      <c r="AE13" s="97">
        <v>304</v>
      </c>
      <c r="AF13" s="97">
        <v>60</v>
      </c>
      <c r="AG13" s="97">
        <v>69</v>
      </c>
      <c r="AH13" s="97">
        <v>328</v>
      </c>
      <c r="AI13" s="97">
        <v>379</v>
      </c>
      <c r="AJ13" s="97">
        <v>57</v>
      </c>
      <c r="AK13" s="97">
        <v>307</v>
      </c>
      <c r="AL13" s="97">
        <v>330</v>
      </c>
      <c r="AM13" s="97">
        <v>375</v>
      </c>
      <c r="AN13" s="97">
        <v>53</v>
      </c>
      <c r="AO13" s="98">
        <v>204</v>
      </c>
    </row>
    <row r="14" spans="1:47" ht="18.75" customHeight="1">
      <c r="A14" s="94" t="s">
        <v>108</v>
      </c>
      <c r="B14" s="95">
        <v>67</v>
      </c>
      <c r="C14" s="97">
        <v>278</v>
      </c>
      <c r="D14" s="97">
        <v>295</v>
      </c>
      <c r="E14" s="97">
        <v>221</v>
      </c>
      <c r="F14" s="97">
        <v>88</v>
      </c>
      <c r="G14" s="97">
        <v>127</v>
      </c>
      <c r="H14" s="97">
        <v>142</v>
      </c>
      <c r="I14" s="97">
        <v>240</v>
      </c>
      <c r="J14" s="97">
        <v>297</v>
      </c>
      <c r="K14" s="97">
        <v>158</v>
      </c>
      <c r="L14" s="97">
        <v>172</v>
      </c>
      <c r="M14" s="97">
        <v>226</v>
      </c>
      <c r="N14" s="96"/>
      <c r="O14" s="97">
        <v>107</v>
      </c>
      <c r="P14" s="97">
        <v>170</v>
      </c>
      <c r="Q14" s="97">
        <v>165</v>
      </c>
      <c r="R14" s="97">
        <v>62</v>
      </c>
      <c r="S14" s="97">
        <v>45</v>
      </c>
      <c r="T14" s="98">
        <v>170</v>
      </c>
      <c r="U14" s="99">
        <v>82</v>
      </c>
      <c r="V14" s="97">
        <v>143</v>
      </c>
      <c r="W14" s="97">
        <v>136</v>
      </c>
      <c r="X14" s="97">
        <v>55</v>
      </c>
      <c r="Y14" s="97">
        <v>52</v>
      </c>
      <c r="Z14" s="97">
        <v>94</v>
      </c>
      <c r="AA14" s="97">
        <v>141</v>
      </c>
      <c r="AB14" s="97">
        <v>288</v>
      </c>
      <c r="AC14" s="97">
        <v>279</v>
      </c>
      <c r="AD14" s="97">
        <v>251</v>
      </c>
      <c r="AE14" s="97">
        <v>268</v>
      </c>
      <c r="AF14" s="97">
        <v>171</v>
      </c>
      <c r="AG14" s="97">
        <v>132</v>
      </c>
      <c r="AH14" s="97">
        <v>128</v>
      </c>
      <c r="AI14" s="97">
        <v>158</v>
      </c>
      <c r="AJ14" s="97">
        <v>247</v>
      </c>
      <c r="AK14" s="97">
        <v>216</v>
      </c>
      <c r="AL14" s="97">
        <v>97</v>
      </c>
      <c r="AM14" s="97">
        <v>174</v>
      </c>
      <c r="AN14" s="97">
        <v>217</v>
      </c>
      <c r="AO14" s="98">
        <v>103</v>
      </c>
    </row>
    <row r="15" spans="1:47" ht="18.75" customHeight="1">
      <c r="A15" s="94" t="s">
        <v>109</v>
      </c>
      <c r="B15" s="95">
        <v>153</v>
      </c>
      <c r="C15" s="97">
        <v>241</v>
      </c>
      <c r="D15" s="97">
        <v>301</v>
      </c>
      <c r="E15" s="97">
        <v>307</v>
      </c>
      <c r="F15" s="97">
        <v>248</v>
      </c>
      <c r="G15" s="97">
        <v>91</v>
      </c>
      <c r="H15" s="97">
        <v>118</v>
      </c>
      <c r="I15" s="97">
        <v>326</v>
      </c>
      <c r="J15" s="97">
        <v>383</v>
      </c>
      <c r="K15" s="97">
        <v>61</v>
      </c>
      <c r="L15" s="97">
        <v>258</v>
      </c>
      <c r="M15" s="97">
        <v>139</v>
      </c>
      <c r="N15" s="97">
        <v>107</v>
      </c>
      <c r="O15" s="96"/>
      <c r="P15" s="97">
        <v>176</v>
      </c>
      <c r="Q15" s="97">
        <v>245</v>
      </c>
      <c r="R15" s="97">
        <v>184</v>
      </c>
      <c r="S15" s="97">
        <v>125</v>
      </c>
      <c r="T15" s="98">
        <v>214</v>
      </c>
      <c r="U15" s="99">
        <v>162</v>
      </c>
      <c r="V15" s="97">
        <v>38</v>
      </c>
      <c r="W15" s="97">
        <v>153</v>
      </c>
      <c r="X15" s="97">
        <v>76</v>
      </c>
      <c r="Y15" s="97">
        <v>129</v>
      </c>
      <c r="Z15" s="97">
        <v>179</v>
      </c>
      <c r="AA15" s="97">
        <v>227</v>
      </c>
      <c r="AB15" s="97">
        <v>251</v>
      </c>
      <c r="AC15" s="97">
        <v>365</v>
      </c>
      <c r="AD15" s="97">
        <v>163</v>
      </c>
      <c r="AE15" s="97">
        <v>353</v>
      </c>
      <c r="AF15" s="97">
        <v>142</v>
      </c>
      <c r="AG15" s="97">
        <v>91</v>
      </c>
      <c r="AH15" s="97">
        <v>288</v>
      </c>
      <c r="AI15" s="97">
        <v>202</v>
      </c>
      <c r="AJ15" s="97">
        <v>196</v>
      </c>
      <c r="AK15" s="97">
        <v>302</v>
      </c>
      <c r="AL15" s="97">
        <v>178</v>
      </c>
      <c r="AM15" s="97">
        <v>272</v>
      </c>
      <c r="AN15" s="97">
        <v>189</v>
      </c>
      <c r="AO15" s="98">
        <v>189</v>
      </c>
    </row>
    <row r="16" spans="1:47" ht="18.75" customHeight="1">
      <c r="A16" s="94" t="s">
        <v>110</v>
      </c>
      <c r="B16" s="95">
        <v>108</v>
      </c>
      <c r="C16" s="97">
        <v>119</v>
      </c>
      <c r="D16" s="97">
        <v>132</v>
      </c>
      <c r="E16" s="97">
        <v>137</v>
      </c>
      <c r="F16" s="97">
        <v>232</v>
      </c>
      <c r="G16" s="97">
        <v>292</v>
      </c>
      <c r="H16" s="97">
        <v>57</v>
      </c>
      <c r="I16" s="97">
        <v>156</v>
      </c>
      <c r="J16" s="97">
        <v>182</v>
      </c>
      <c r="K16" s="97">
        <v>228</v>
      </c>
      <c r="L16" s="97">
        <v>148</v>
      </c>
      <c r="M16" s="97">
        <v>122</v>
      </c>
      <c r="N16" s="97">
        <v>170</v>
      </c>
      <c r="O16" s="97">
        <v>176</v>
      </c>
      <c r="P16" s="96"/>
      <c r="Q16" s="97">
        <v>334</v>
      </c>
      <c r="R16" s="97">
        <v>168</v>
      </c>
      <c r="S16" s="97">
        <v>214</v>
      </c>
      <c r="T16" s="98">
        <v>335</v>
      </c>
      <c r="U16" s="99">
        <v>251</v>
      </c>
      <c r="V16" s="97">
        <v>166</v>
      </c>
      <c r="W16" s="97">
        <v>34</v>
      </c>
      <c r="X16" s="97">
        <v>174</v>
      </c>
      <c r="Y16" s="97">
        <v>119</v>
      </c>
      <c r="Z16" s="97">
        <v>96</v>
      </c>
      <c r="AA16" s="97">
        <v>98</v>
      </c>
      <c r="AB16" s="97">
        <v>125</v>
      </c>
      <c r="AC16" s="97">
        <v>150</v>
      </c>
      <c r="AD16" s="97">
        <v>98</v>
      </c>
      <c r="AE16" s="97">
        <v>183</v>
      </c>
      <c r="AF16" s="97">
        <v>70</v>
      </c>
      <c r="AG16" s="97">
        <v>122</v>
      </c>
      <c r="AH16" s="97">
        <v>273</v>
      </c>
      <c r="AI16" s="97">
        <v>322</v>
      </c>
      <c r="AJ16" s="97">
        <v>95</v>
      </c>
      <c r="AK16" s="97">
        <v>162</v>
      </c>
      <c r="AL16" s="97">
        <v>274</v>
      </c>
      <c r="AM16" s="97">
        <v>319</v>
      </c>
      <c r="AN16" s="97">
        <v>70</v>
      </c>
      <c r="AO16" s="98">
        <v>135</v>
      </c>
    </row>
    <row r="17" spans="1:41" ht="18.75" customHeight="1">
      <c r="A17" s="94" t="s">
        <v>111</v>
      </c>
      <c r="B17" s="95">
        <v>231</v>
      </c>
      <c r="C17" s="97">
        <v>442</v>
      </c>
      <c r="D17" s="97">
        <v>459</v>
      </c>
      <c r="E17" s="97">
        <v>385</v>
      </c>
      <c r="F17" s="97">
        <v>121</v>
      </c>
      <c r="G17" s="97">
        <v>175</v>
      </c>
      <c r="H17" s="97">
        <v>306</v>
      </c>
      <c r="I17" s="97">
        <v>404</v>
      </c>
      <c r="J17" s="97">
        <v>461</v>
      </c>
      <c r="K17" s="97">
        <v>238</v>
      </c>
      <c r="L17" s="97">
        <v>337</v>
      </c>
      <c r="M17" s="97">
        <v>390</v>
      </c>
      <c r="N17" s="97">
        <v>165</v>
      </c>
      <c r="O17" s="97">
        <v>245</v>
      </c>
      <c r="P17" s="97">
        <v>334</v>
      </c>
      <c r="Q17" s="96"/>
      <c r="R17" s="97">
        <v>172</v>
      </c>
      <c r="S17" s="97">
        <v>121</v>
      </c>
      <c r="T17" s="98">
        <v>67</v>
      </c>
      <c r="U17" s="99">
        <v>91</v>
      </c>
      <c r="V17" s="97">
        <v>282</v>
      </c>
      <c r="W17" s="97">
        <v>300</v>
      </c>
      <c r="X17" s="97">
        <v>219</v>
      </c>
      <c r="Y17" s="97">
        <v>216</v>
      </c>
      <c r="Z17" s="97">
        <v>258</v>
      </c>
      <c r="AA17" s="97">
        <v>306</v>
      </c>
      <c r="AB17" s="97">
        <v>452</v>
      </c>
      <c r="AC17" s="97">
        <v>443</v>
      </c>
      <c r="AD17" s="97">
        <v>415</v>
      </c>
      <c r="AE17" s="97">
        <v>432</v>
      </c>
      <c r="AF17" s="97">
        <v>335</v>
      </c>
      <c r="AG17" s="97">
        <v>296</v>
      </c>
      <c r="AH17" s="97">
        <v>113</v>
      </c>
      <c r="AI17" s="97">
        <v>116</v>
      </c>
      <c r="AJ17" s="97">
        <v>412</v>
      </c>
      <c r="AK17" s="97">
        <v>381</v>
      </c>
      <c r="AL17" s="97">
        <v>76</v>
      </c>
      <c r="AM17" s="97">
        <v>66</v>
      </c>
      <c r="AN17" s="97">
        <v>382</v>
      </c>
      <c r="AO17" s="98">
        <v>267</v>
      </c>
    </row>
    <row r="18" spans="1:41" ht="18.75" customHeight="1">
      <c r="A18" s="94" t="s">
        <v>112</v>
      </c>
      <c r="B18" s="95">
        <v>62</v>
      </c>
      <c r="C18" s="97">
        <v>276</v>
      </c>
      <c r="D18" s="97">
        <v>290</v>
      </c>
      <c r="E18" s="97">
        <v>217</v>
      </c>
      <c r="F18" s="97">
        <v>66</v>
      </c>
      <c r="G18" s="97">
        <v>189</v>
      </c>
      <c r="H18" s="97">
        <v>140</v>
      </c>
      <c r="I18" s="97">
        <v>235</v>
      </c>
      <c r="J18" s="97">
        <v>293</v>
      </c>
      <c r="K18" s="97">
        <v>237</v>
      </c>
      <c r="L18" s="97">
        <v>168</v>
      </c>
      <c r="M18" s="97">
        <v>225</v>
      </c>
      <c r="N18" s="97">
        <v>62</v>
      </c>
      <c r="O18" s="97">
        <v>184</v>
      </c>
      <c r="P18" s="97">
        <v>168</v>
      </c>
      <c r="Q18" s="97">
        <v>172</v>
      </c>
      <c r="R18" s="96"/>
      <c r="S18" s="97">
        <v>102</v>
      </c>
      <c r="T18" s="98">
        <v>206</v>
      </c>
      <c r="U18" s="99">
        <v>139</v>
      </c>
      <c r="V18" s="97">
        <v>208</v>
      </c>
      <c r="W18" s="97">
        <v>134</v>
      </c>
      <c r="X18" s="97">
        <v>110</v>
      </c>
      <c r="Y18" s="97">
        <v>55</v>
      </c>
      <c r="Z18" s="97">
        <v>89</v>
      </c>
      <c r="AA18" s="97">
        <v>137</v>
      </c>
      <c r="AB18" s="97">
        <v>286</v>
      </c>
      <c r="AC18" s="97">
        <v>274</v>
      </c>
      <c r="AD18" s="97">
        <v>249</v>
      </c>
      <c r="AE18" s="97">
        <v>263</v>
      </c>
      <c r="AF18" s="97">
        <v>170</v>
      </c>
      <c r="AG18" s="97">
        <v>192</v>
      </c>
      <c r="AH18" s="97">
        <v>106</v>
      </c>
      <c r="AI18" s="97">
        <v>220</v>
      </c>
      <c r="AJ18" s="97">
        <v>246</v>
      </c>
      <c r="AK18" s="97">
        <v>212</v>
      </c>
      <c r="AL18" s="97">
        <v>107</v>
      </c>
      <c r="AM18" s="97">
        <v>153</v>
      </c>
      <c r="AN18" s="97">
        <v>216</v>
      </c>
      <c r="AO18" s="98">
        <v>98</v>
      </c>
    </row>
    <row r="19" spans="1:41" ht="18.75" customHeight="1">
      <c r="A19" s="94" t="s">
        <v>113</v>
      </c>
      <c r="B19" s="95">
        <v>111</v>
      </c>
      <c r="C19" s="97">
        <v>322</v>
      </c>
      <c r="D19" s="97">
        <v>338</v>
      </c>
      <c r="E19" s="97">
        <v>265</v>
      </c>
      <c r="F19" s="97">
        <v>81</v>
      </c>
      <c r="G19" s="97">
        <v>123</v>
      </c>
      <c r="H19" s="97">
        <v>186</v>
      </c>
      <c r="I19" s="97">
        <v>284</v>
      </c>
      <c r="J19" s="97">
        <v>341</v>
      </c>
      <c r="K19" s="97">
        <v>154</v>
      </c>
      <c r="L19" s="97">
        <v>216</v>
      </c>
      <c r="M19" s="97">
        <v>270</v>
      </c>
      <c r="N19" s="97">
        <v>45</v>
      </c>
      <c r="O19" s="97">
        <v>125</v>
      </c>
      <c r="P19" s="97">
        <v>214</v>
      </c>
      <c r="Q19" s="97">
        <v>121</v>
      </c>
      <c r="R19" s="97">
        <v>102</v>
      </c>
      <c r="S19" s="96"/>
      <c r="T19" s="98">
        <v>126</v>
      </c>
      <c r="U19" s="99">
        <v>38</v>
      </c>
      <c r="V19" s="97">
        <v>161</v>
      </c>
      <c r="W19" s="97">
        <v>180</v>
      </c>
      <c r="X19" s="97">
        <v>98</v>
      </c>
      <c r="Y19" s="97">
        <v>96</v>
      </c>
      <c r="Z19" s="97">
        <v>137</v>
      </c>
      <c r="AA19" s="97">
        <v>185</v>
      </c>
      <c r="AB19" s="97">
        <v>331</v>
      </c>
      <c r="AC19" s="97">
        <v>323</v>
      </c>
      <c r="AD19" s="97">
        <v>295</v>
      </c>
      <c r="AE19" s="97">
        <v>311</v>
      </c>
      <c r="AF19" s="97">
        <v>215</v>
      </c>
      <c r="AG19" s="97">
        <v>176</v>
      </c>
      <c r="AH19" s="97">
        <v>114</v>
      </c>
      <c r="AI19" s="97">
        <v>154</v>
      </c>
      <c r="AJ19" s="97">
        <v>291</v>
      </c>
      <c r="AK19" s="97">
        <v>260</v>
      </c>
      <c r="AL19" s="97">
        <v>53</v>
      </c>
      <c r="AM19" s="97">
        <v>148</v>
      </c>
      <c r="AN19" s="97">
        <v>261</v>
      </c>
      <c r="AO19" s="98">
        <v>147</v>
      </c>
    </row>
    <row r="20" spans="1:41" ht="18.75" customHeight="1">
      <c r="A20" s="102" t="s">
        <v>114</v>
      </c>
      <c r="B20" s="103">
        <v>233</v>
      </c>
      <c r="C20" s="104">
        <v>443</v>
      </c>
      <c r="D20" s="104">
        <v>460</v>
      </c>
      <c r="E20" s="104">
        <v>387</v>
      </c>
      <c r="F20" s="104">
        <v>155</v>
      </c>
      <c r="G20" s="104">
        <v>124</v>
      </c>
      <c r="H20" s="104">
        <v>307</v>
      </c>
      <c r="I20" s="104">
        <v>406</v>
      </c>
      <c r="J20" s="104">
        <v>463</v>
      </c>
      <c r="K20" s="104">
        <v>186</v>
      </c>
      <c r="L20" s="104">
        <v>338</v>
      </c>
      <c r="M20" s="104">
        <v>391</v>
      </c>
      <c r="N20" s="104">
        <v>170</v>
      </c>
      <c r="O20" s="104">
        <v>214</v>
      </c>
      <c r="P20" s="104">
        <v>335</v>
      </c>
      <c r="Q20" s="104">
        <v>67</v>
      </c>
      <c r="R20" s="104">
        <v>206</v>
      </c>
      <c r="S20" s="104">
        <v>126</v>
      </c>
      <c r="T20" s="105"/>
      <c r="U20" s="99">
        <v>96</v>
      </c>
      <c r="V20" s="97">
        <v>253</v>
      </c>
      <c r="W20" s="97">
        <v>301</v>
      </c>
      <c r="X20" s="97">
        <v>219</v>
      </c>
      <c r="Y20" s="97">
        <v>218</v>
      </c>
      <c r="Z20" s="97">
        <v>259</v>
      </c>
      <c r="AA20" s="97">
        <v>307</v>
      </c>
      <c r="AB20" s="97">
        <v>453</v>
      </c>
      <c r="AC20" s="97">
        <v>445</v>
      </c>
      <c r="AD20" s="97">
        <v>416</v>
      </c>
      <c r="AE20" s="97">
        <v>433</v>
      </c>
      <c r="AF20" s="97">
        <v>337</v>
      </c>
      <c r="AG20" s="97">
        <v>278</v>
      </c>
      <c r="AH20" s="97">
        <v>145</v>
      </c>
      <c r="AI20" s="97">
        <v>52</v>
      </c>
      <c r="AJ20" s="97">
        <v>413</v>
      </c>
      <c r="AK20" s="97">
        <v>382</v>
      </c>
      <c r="AL20" s="97">
        <v>99</v>
      </c>
      <c r="AM20" s="97">
        <v>115</v>
      </c>
      <c r="AN20" s="97">
        <v>383</v>
      </c>
      <c r="AO20" s="98">
        <v>269</v>
      </c>
    </row>
    <row r="21" spans="1:41" ht="18.75" customHeight="1">
      <c r="A21" s="106" t="s">
        <v>115</v>
      </c>
      <c r="B21" s="107">
        <v>148</v>
      </c>
      <c r="C21" s="108">
        <v>359</v>
      </c>
      <c r="D21" s="108">
        <v>375</v>
      </c>
      <c r="E21" s="108">
        <v>302</v>
      </c>
      <c r="F21" s="108">
        <v>94</v>
      </c>
      <c r="G21" s="108">
        <v>160</v>
      </c>
      <c r="H21" s="108">
        <v>223</v>
      </c>
      <c r="I21" s="108">
        <v>321</v>
      </c>
      <c r="J21" s="108">
        <v>378</v>
      </c>
      <c r="K21" s="108">
        <v>191</v>
      </c>
      <c r="L21" s="108">
        <v>253</v>
      </c>
      <c r="M21" s="108">
        <v>307</v>
      </c>
      <c r="N21" s="108">
        <v>82</v>
      </c>
      <c r="O21" s="108">
        <v>162</v>
      </c>
      <c r="P21" s="108">
        <v>251</v>
      </c>
      <c r="Q21" s="108">
        <v>91</v>
      </c>
      <c r="R21" s="108">
        <v>139</v>
      </c>
      <c r="S21" s="108">
        <v>38</v>
      </c>
      <c r="T21" s="108">
        <v>96</v>
      </c>
      <c r="U21" s="109"/>
      <c r="V21" s="110">
        <v>198</v>
      </c>
      <c r="W21" s="110">
        <v>217</v>
      </c>
      <c r="X21" s="110">
        <v>135</v>
      </c>
      <c r="Y21" s="110">
        <v>133</v>
      </c>
      <c r="Z21" s="110">
        <v>174</v>
      </c>
      <c r="AA21" s="110">
        <v>222</v>
      </c>
      <c r="AB21" s="110">
        <v>368</v>
      </c>
      <c r="AC21" s="110">
        <v>360</v>
      </c>
      <c r="AD21" s="110">
        <v>332</v>
      </c>
      <c r="AE21" s="110">
        <v>348</v>
      </c>
      <c r="AF21" s="110">
        <v>252</v>
      </c>
      <c r="AG21" s="110">
        <v>213</v>
      </c>
      <c r="AH21" s="110">
        <v>118</v>
      </c>
      <c r="AI21" s="110">
        <v>109</v>
      </c>
      <c r="AJ21" s="110">
        <v>328</v>
      </c>
      <c r="AK21" s="110">
        <v>297</v>
      </c>
      <c r="AL21" s="110">
        <v>38</v>
      </c>
      <c r="AM21" s="110">
        <v>118</v>
      </c>
      <c r="AN21" s="110">
        <v>298</v>
      </c>
      <c r="AO21" s="111">
        <v>184</v>
      </c>
    </row>
    <row r="22" spans="1:41" ht="18.75" customHeight="1">
      <c r="A22" s="112" t="s">
        <v>116</v>
      </c>
      <c r="B22" s="113">
        <v>176</v>
      </c>
      <c r="C22" s="110">
        <v>205</v>
      </c>
      <c r="D22" s="110">
        <v>291</v>
      </c>
      <c r="E22" s="110">
        <v>280</v>
      </c>
      <c r="F22" s="110">
        <v>271</v>
      </c>
      <c r="G22" s="110">
        <v>118</v>
      </c>
      <c r="H22" s="110">
        <v>109</v>
      </c>
      <c r="I22" s="110">
        <v>299</v>
      </c>
      <c r="J22" s="110">
        <v>340</v>
      </c>
      <c r="K22" s="110">
        <v>81</v>
      </c>
      <c r="L22" s="110">
        <v>281</v>
      </c>
      <c r="M22" s="110">
        <v>102</v>
      </c>
      <c r="N22" s="110">
        <v>143</v>
      </c>
      <c r="O22" s="110">
        <v>38</v>
      </c>
      <c r="P22" s="110">
        <v>166</v>
      </c>
      <c r="Q22" s="110">
        <v>282</v>
      </c>
      <c r="R22" s="110">
        <v>208</v>
      </c>
      <c r="S22" s="110">
        <v>161</v>
      </c>
      <c r="T22" s="110">
        <v>253</v>
      </c>
      <c r="U22" s="110">
        <v>198</v>
      </c>
      <c r="V22" s="109"/>
      <c r="W22" s="110">
        <v>144</v>
      </c>
      <c r="X22" s="110">
        <v>99</v>
      </c>
      <c r="Y22" s="110">
        <v>152</v>
      </c>
      <c r="Z22" s="110">
        <v>203</v>
      </c>
      <c r="AA22" s="110">
        <v>250</v>
      </c>
      <c r="AB22" s="110">
        <v>214</v>
      </c>
      <c r="AC22" s="110">
        <v>309</v>
      </c>
      <c r="AD22" s="110">
        <v>127</v>
      </c>
      <c r="AE22" s="110">
        <v>326</v>
      </c>
      <c r="AF22" s="110">
        <v>113</v>
      </c>
      <c r="AG22" s="110">
        <v>61</v>
      </c>
      <c r="AH22" s="110">
        <v>312</v>
      </c>
      <c r="AI22" s="110">
        <v>202</v>
      </c>
      <c r="AJ22" s="110">
        <v>159</v>
      </c>
      <c r="AK22" s="110">
        <v>325</v>
      </c>
      <c r="AL22" s="110">
        <v>214</v>
      </c>
      <c r="AM22" s="110">
        <v>309</v>
      </c>
      <c r="AN22" s="110">
        <v>155</v>
      </c>
      <c r="AO22" s="111">
        <v>212</v>
      </c>
    </row>
    <row r="23" spans="1:41" ht="18.75" customHeight="1">
      <c r="A23" s="112" t="s">
        <v>117</v>
      </c>
      <c r="B23" s="113">
        <v>74</v>
      </c>
      <c r="C23" s="110">
        <v>146</v>
      </c>
      <c r="D23" s="110">
        <v>159</v>
      </c>
      <c r="E23" s="110">
        <v>138</v>
      </c>
      <c r="F23" s="110">
        <v>198</v>
      </c>
      <c r="G23" s="110">
        <v>258</v>
      </c>
      <c r="H23" s="110">
        <v>35</v>
      </c>
      <c r="I23" s="110">
        <v>156</v>
      </c>
      <c r="J23" s="110">
        <v>214</v>
      </c>
      <c r="K23" s="110">
        <v>206</v>
      </c>
      <c r="L23" s="110">
        <v>129</v>
      </c>
      <c r="M23" s="110">
        <v>121</v>
      </c>
      <c r="N23" s="110">
        <v>136</v>
      </c>
      <c r="O23" s="110">
        <v>153</v>
      </c>
      <c r="P23" s="110">
        <v>34</v>
      </c>
      <c r="Q23" s="110">
        <v>300</v>
      </c>
      <c r="R23" s="110">
        <v>134</v>
      </c>
      <c r="S23" s="110">
        <v>180</v>
      </c>
      <c r="T23" s="110">
        <v>301</v>
      </c>
      <c r="U23" s="110">
        <v>217</v>
      </c>
      <c r="V23" s="110">
        <v>144</v>
      </c>
      <c r="W23" s="109"/>
      <c r="X23" s="110">
        <v>140</v>
      </c>
      <c r="Y23" s="110">
        <v>85</v>
      </c>
      <c r="Z23" s="110">
        <v>75</v>
      </c>
      <c r="AA23" s="110">
        <v>82</v>
      </c>
      <c r="AB23" s="110">
        <v>151</v>
      </c>
      <c r="AC23" s="110">
        <v>177</v>
      </c>
      <c r="AD23" s="110">
        <v>146</v>
      </c>
      <c r="AE23" s="110">
        <v>184</v>
      </c>
      <c r="AF23" s="110">
        <v>62</v>
      </c>
      <c r="AG23" s="110">
        <v>99</v>
      </c>
      <c r="AH23" s="110">
        <v>239</v>
      </c>
      <c r="AI23" s="110">
        <v>288</v>
      </c>
      <c r="AJ23" s="110">
        <v>121</v>
      </c>
      <c r="AK23" s="110">
        <v>162</v>
      </c>
      <c r="AL23" s="110">
        <v>240</v>
      </c>
      <c r="AM23" s="110">
        <v>285</v>
      </c>
      <c r="AN23" s="110">
        <v>97</v>
      </c>
      <c r="AO23" s="111">
        <v>101</v>
      </c>
    </row>
    <row r="24" spans="1:41" ht="18.75" customHeight="1">
      <c r="A24" s="112" t="s">
        <v>118</v>
      </c>
      <c r="B24" s="113">
        <v>78</v>
      </c>
      <c r="C24" s="110">
        <v>214</v>
      </c>
      <c r="D24" s="110">
        <v>306</v>
      </c>
      <c r="E24" s="110">
        <v>233</v>
      </c>
      <c r="F24" s="110">
        <v>174</v>
      </c>
      <c r="G24" s="110">
        <v>140</v>
      </c>
      <c r="H24" s="110">
        <v>79</v>
      </c>
      <c r="I24" s="110">
        <v>251</v>
      </c>
      <c r="J24" s="110">
        <v>308</v>
      </c>
      <c r="K24" s="110">
        <v>129</v>
      </c>
      <c r="L24" s="110">
        <v>184</v>
      </c>
      <c r="M24" s="110">
        <v>157</v>
      </c>
      <c r="N24" s="110">
        <v>55</v>
      </c>
      <c r="O24" s="110">
        <v>76</v>
      </c>
      <c r="P24" s="110">
        <v>174</v>
      </c>
      <c r="Q24" s="110">
        <v>219</v>
      </c>
      <c r="R24" s="110">
        <v>110</v>
      </c>
      <c r="S24" s="110">
        <v>98</v>
      </c>
      <c r="T24" s="110">
        <v>219</v>
      </c>
      <c r="U24" s="110">
        <v>135</v>
      </c>
      <c r="V24" s="110">
        <v>99</v>
      </c>
      <c r="W24" s="110">
        <v>140</v>
      </c>
      <c r="X24" s="109"/>
      <c r="Y24" s="110">
        <v>54</v>
      </c>
      <c r="Z24" s="110">
        <v>105</v>
      </c>
      <c r="AA24" s="110">
        <v>153</v>
      </c>
      <c r="AB24" s="110">
        <v>224</v>
      </c>
      <c r="AC24" s="110">
        <v>290</v>
      </c>
      <c r="AD24" s="110">
        <v>182</v>
      </c>
      <c r="AE24" s="110">
        <v>279</v>
      </c>
      <c r="AF24" s="110">
        <v>103</v>
      </c>
      <c r="AG24" s="110">
        <v>83</v>
      </c>
      <c r="AH24" s="110">
        <v>214</v>
      </c>
      <c r="AI24" s="110">
        <v>206</v>
      </c>
      <c r="AJ24" s="110">
        <v>179</v>
      </c>
      <c r="AK24" s="110">
        <v>228</v>
      </c>
      <c r="AL24" s="110">
        <v>151</v>
      </c>
      <c r="AM24" s="110">
        <v>260</v>
      </c>
      <c r="AN24" s="110">
        <v>149</v>
      </c>
      <c r="AO24" s="111">
        <v>114</v>
      </c>
    </row>
    <row r="25" spans="1:41" ht="18.75" customHeight="1">
      <c r="A25" s="112" t="s">
        <v>119</v>
      </c>
      <c r="B25" s="113">
        <v>24</v>
      </c>
      <c r="C25" s="110">
        <v>227</v>
      </c>
      <c r="D25" s="110">
        <v>251</v>
      </c>
      <c r="E25" s="110">
        <v>178</v>
      </c>
      <c r="F25" s="110">
        <v>119</v>
      </c>
      <c r="G25" s="110">
        <v>174</v>
      </c>
      <c r="H25" s="110">
        <v>91</v>
      </c>
      <c r="I25" s="110">
        <v>197</v>
      </c>
      <c r="J25" s="110">
        <v>254</v>
      </c>
      <c r="K25" s="110">
        <v>181</v>
      </c>
      <c r="L25" s="110">
        <v>129</v>
      </c>
      <c r="M25" s="110">
        <v>175</v>
      </c>
      <c r="N25" s="110">
        <v>52</v>
      </c>
      <c r="O25" s="110">
        <v>129</v>
      </c>
      <c r="P25" s="110">
        <v>119</v>
      </c>
      <c r="Q25" s="110">
        <v>216</v>
      </c>
      <c r="R25" s="110">
        <v>55</v>
      </c>
      <c r="S25" s="110">
        <v>96</v>
      </c>
      <c r="T25" s="110">
        <v>218</v>
      </c>
      <c r="U25" s="110">
        <v>133</v>
      </c>
      <c r="V25" s="110">
        <v>152</v>
      </c>
      <c r="W25" s="110">
        <v>85</v>
      </c>
      <c r="X25" s="110">
        <v>54</v>
      </c>
      <c r="Y25" s="109"/>
      <c r="Z25" s="110">
        <v>50</v>
      </c>
      <c r="AA25" s="110">
        <v>98</v>
      </c>
      <c r="AB25" s="110">
        <v>237</v>
      </c>
      <c r="AC25" s="110">
        <v>236</v>
      </c>
      <c r="AD25" s="110">
        <v>200</v>
      </c>
      <c r="AE25" s="110">
        <v>224</v>
      </c>
      <c r="AF25" s="110">
        <v>121</v>
      </c>
      <c r="AG25" s="110">
        <v>136</v>
      </c>
      <c r="AH25" s="110">
        <v>159</v>
      </c>
      <c r="AI25" s="110">
        <v>205</v>
      </c>
      <c r="AJ25" s="110">
        <v>197</v>
      </c>
      <c r="AK25" s="110">
        <v>173</v>
      </c>
      <c r="AL25" s="110">
        <v>161</v>
      </c>
      <c r="AM25" s="110">
        <v>206</v>
      </c>
      <c r="AN25" s="110">
        <v>167</v>
      </c>
      <c r="AO25" s="111">
        <v>60</v>
      </c>
    </row>
    <row r="26" spans="1:41" ht="18.75" customHeight="1">
      <c r="A26" s="112" t="s">
        <v>120</v>
      </c>
      <c r="B26" s="113">
        <v>30</v>
      </c>
      <c r="C26" s="110">
        <v>208</v>
      </c>
      <c r="D26" s="110">
        <v>205</v>
      </c>
      <c r="E26" s="110">
        <v>132</v>
      </c>
      <c r="F26" s="110">
        <v>153</v>
      </c>
      <c r="G26" s="110">
        <v>216</v>
      </c>
      <c r="H26" s="110">
        <v>107</v>
      </c>
      <c r="I26" s="110">
        <v>150</v>
      </c>
      <c r="J26" s="110">
        <v>208</v>
      </c>
      <c r="K26" s="110">
        <v>232</v>
      </c>
      <c r="L26" s="110">
        <v>83</v>
      </c>
      <c r="M26" s="110">
        <v>191</v>
      </c>
      <c r="N26" s="110">
        <v>94</v>
      </c>
      <c r="O26" s="110">
        <v>179</v>
      </c>
      <c r="P26" s="110">
        <v>96</v>
      </c>
      <c r="Q26" s="110">
        <v>258</v>
      </c>
      <c r="R26" s="110">
        <v>89</v>
      </c>
      <c r="S26" s="110">
        <v>137</v>
      </c>
      <c r="T26" s="110">
        <v>259</v>
      </c>
      <c r="U26" s="110">
        <v>174</v>
      </c>
      <c r="V26" s="110">
        <v>203</v>
      </c>
      <c r="W26" s="110">
        <v>75</v>
      </c>
      <c r="X26" s="110">
        <v>105</v>
      </c>
      <c r="Y26" s="110">
        <v>50</v>
      </c>
      <c r="Z26" s="109"/>
      <c r="AA26" s="110">
        <v>52</v>
      </c>
      <c r="AB26" s="110">
        <v>213</v>
      </c>
      <c r="AC26" s="110">
        <v>190</v>
      </c>
      <c r="AD26" s="110">
        <v>216</v>
      </c>
      <c r="AE26" s="110">
        <v>178</v>
      </c>
      <c r="AF26" s="110">
        <v>136</v>
      </c>
      <c r="AG26" s="110">
        <v>169</v>
      </c>
      <c r="AH26" s="110">
        <v>193</v>
      </c>
      <c r="AI26" s="110">
        <v>246</v>
      </c>
      <c r="AJ26" s="110">
        <v>212</v>
      </c>
      <c r="AK26" s="110">
        <v>127</v>
      </c>
      <c r="AL26" s="110">
        <v>194</v>
      </c>
      <c r="AM26" s="110">
        <v>239</v>
      </c>
      <c r="AN26" s="110">
        <v>182</v>
      </c>
      <c r="AO26" s="111">
        <v>28</v>
      </c>
    </row>
    <row r="27" spans="1:41" ht="18.75" customHeight="1">
      <c r="A27" s="112" t="s">
        <v>121</v>
      </c>
      <c r="B27" s="113">
        <v>78</v>
      </c>
      <c r="C27" s="110">
        <v>209</v>
      </c>
      <c r="D27" s="110">
        <v>160</v>
      </c>
      <c r="E27" s="110">
        <v>87</v>
      </c>
      <c r="F27" s="110">
        <v>201</v>
      </c>
      <c r="G27" s="110">
        <v>264</v>
      </c>
      <c r="H27" s="110">
        <v>116</v>
      </c>
      <c r="I27" s="110">
        <v>106</v>
      </c>
      <c r="J27" s="110">
        <v>163</v>
      </c>
      <c r="K27" s="110">
        <v>280</v>
      </c>
      <c r="L27" s="110">
        <v>55</v>
      </c>
      <c r="M27" s="110">
        <v>233</v>
      </c>
      <c r="N27" s="110">
        <v>141</v>
      </c>
      <c r="O27" s="110">
        <v>227</v>
      </c>
      <c r="P27" s="110">
        <v>98</v>
      </c>
      <c r="Q27" s="110">
        <v>306</v>
      </c>
      <c r="R27" s="110">
        <v>137</v>
      </c>
      <c r="S27" s="110">
        <v>185</v>
      </c>
      <c r="T27" s="110">
        <v>307</v>
      </c>
      <c r="U27" s="110">
        <v>222</v>
      </c>
      <c r="V27" s="110">
        <v>250</v>
      </c>
      <c r="W27" s="110">
        <v>82</v>
      </c>
      <c r="X27" s="110">
        <v>153</v>
      </c>
      <c r="Y27" s="110">
        <v>98</v>
      </c>
      <c r="Z27" s="110">
        <v>52</v>
      </c>
      <c r="AA27" s="109"/>
      <c r="AB27" s="110">
        <v>211</v>
      </c>
      <c r="AC27" s="110">
        <v>145</v>
      </c>
      <c r="AD27" s="110">
        <v>188</v>
      </c>
      <c r="AE27" s="110">
        <v>133</v>
      </c>
      <c r="AF27" s="110">
        <v>178</v>
      </c>
      <c r="AG27" s="110">
        <v>211</v>
      </c>
      <c r="AH27" s="110">
        <v>241</v>
      </c>
      <c r="AI27" s="110">
        <v>294</v>
      </c>
      <c r="AJ27" s="110">
        <v>185</v>
      </c>
      <c r="AK27" s="110">
        <v>83</v>
      </c>
      <c r="AL27" s="110">
        <v>242</v>
      </c>
      <c r="AM27" s="110">
        <v>287</v>
      </c>
      <c r="AN27" s="110">
        <v>160</v>
      </c>
      <c r="AO27" s="111">
        <v>85</v>
      </c>
    </row>
    <row r="28" spans="1:41" ht="18.75" customHeight="1">
      <c r="A28" s="112" t="s">
        <v>122</v>
      </c>
      <c r="B28" s="113">
        <v>226</v>
      </c>
      <c r="C28" s="110">
        <v>17</v>
      </c>
      <c r="D28" s="110">
        <v>126</v>
      </c>
      <c r="E28" s="110">
        <v>196</v>
      </c>
      <c r="F28" s="110">
        <v>350</v>
      </c>
      <c r="G28" s="110">
        <v>333</v>
      </c>
      <c r="H28" s="110">
        <v>146</v>
      </c>
      <c r="I28" s="110">
        <v>229</v>
      </c>
      <c r="J28" s="110">
        <v>176</v>
      </c>
      <c r="K28" s="110">
        <v>295</v>
      </c>
      <c r="L28" s="110">
        <v>265</v>
      </c>
      <c r="M28" s="110">
        <v>113</v>
      </c>
      <c r="N28" s="110">
        <v>288</v>
      </c>
      <c r="O28" s="110">
        <v>251</v>
      </c>
      <c r="P28" s="110">
        <v>125</v>
      </c>
      <c r="Q28" s="110">
        <v>452</v>
      </c>
      <c r="R28" s="110">
        <v>286</v>
      </c>
      <c r="S28" s="110">
        <v>331</v>
      </c>
      <c r="T28" s="110">
        <v>453</v>
      </c>
      <c r="U28" s="110">
        <v>368</v>
      </c>
      <c r="V28" s="110">
        <v>214</v>
      </c>
      <c r="W28" s="110">
        <v>151</v>
      </c>
      <c r="X28" s="110">
        <v>224</v>
      </c>
      <c r="Y28" s="110">
        <v>237</v>
      </c>
      <c r="Z28" s="110">
        <v>213</v>
      </c>
      <c r="AA28" s="110">
        <v>211</v>
      </c>
      <c r="AB28" s="109"/>
      <c r="AC28" s="110">
        <v>149</v>
      </c>
      <c r="AD28" s="110">
        <v>88</v>
      </c>
      <c r="AE28" s="110">
        <v>256</v>
      </c>
      <c r="AF28" s="110">
        <v>133</v>
      </c>
      <c r="AG28" s="110">
        <v>181</v>
      </c>
      <c r="AH28" s="110">
        <v>390</v>
      </c>
      <c r="AI28" s="110">
        <v>440</v>
      </c>
      <c r="AJ28" s="110">
        <v>58</v>
      </c>
      <c r="AK28" s="110">
        <v>238</v>
      </c>
      <c r="AL28" s="110">
        <v>391</v>
      </c>
      <c r="AM28" s="110">
        <v>437</v>
      </c>
      <c r="AN28" s="110">
        <v>93</v>
      </c>
      <c r="AO28" s="111">
        <v>253</v>
      </c>
    </row>
    <row r="29" spans="1:41" ht="18.75" customHeight="1">
      <c r="A29" s="112" t="s">
        <v>123</v>
      </c>
      <c r="B29" s="113">
        <v>216</v>
      </c>
      <c r="C29" s="110">
        <v>155</v>
      </c>
      <c r="D29" s="110">
        <v>21</v>
      </c>
      <c r="E29" s="110">
        <v>121</v>
      </c>
      <c r="F29" s="110">
        <v>338</v>
      </c>
      <c r="G29" s="110">
        <v>401</v>
      </c>
      <c r="H29" s="110">
        <v>200</v>
      </c>
      <c r="I29" s="110">
        <v>93</v>
      </c>
      <c r="J29" s="110">
        <v>42</v>
      </c>
      <c r="K29" s="110">
        <v>417</v>
      </c>
      <c r="L29" s="110">
        <v>173</v>
      </c>
      <c r="M29" s="110">
        <v>245</v>
      </c>
      <c r="N29" s="110">
        <v>279</v>
      </c>
      <c r="O29" s="110">
        <v>365</v>
      </c>
      <c r="P29" s="110">
        <v>150</v>
      </c>
      <c r="Q29" s="110">
        <v>443</v>
      </c>
      <c r="R29" s="110">
        <v>274</v>
      </c>
      <c r="S29" s="110">
        <v>323</v>
      </c>
      <c r="T29" s="110">
        <v>445</v>
      </c>
      <c r="U29" s="110">
        <v>360</v>
      </c>
      <c r="V29" s="110">
        <v>309</v>
      </c>
      <c r="W29" s="110">
        <v>177</v>
      </c>
      <c r="X29" s="110">
        <v>290</v>
      </c>
      <c r="Y29" s="110">
        <v>236</v>
      </c>
      <c r="Z29" s="110">
        <v>190</v>
      </c>
      <c r="AA29" s="110">
        <v>145</v>
      </c>
      <c r="AB29" s="110">
        <v>149</v>
      </c>
      <c r="AC29" s="109"/>
      <c r="AD29" s="110">
        <v>221</v>
      </c>
      <c r="AE29" s="110">
        <v>119</v>
      </c>
      <c r="AF29" s="110">
        <v>213</v>
      </c>
      <c r="AG29" s="110">
        <v>264</v>
      </c>
      <c r="AH29" s="110">
        <v>378</v>
      </c>
      <c r="AI29" s="110">
        <v>432</v>
      </c>
      <c r="AJ29" s="110">
        <v>180</v>
      </c>
      <c r="AK29" s="110">
        <v>153</v>
      </c>
      <c r="AL29" s="110">
        <v>380</v>
      </c>
      <c r="AM29" s="110">
        <v>425</v>
      </c>
      <c r="AN29" s="110">
        <v>194</v>
      </c>
      <c r="AO29" s="111">
        <v>223</v>
      </c>
    </row>
    <row r="30" spans="1:41" ht="18.75" customHeight="1">
      <c r="A30" s="112" t="s">
        <v>124</v>
      </c>
      <c r="B30" s="113">
        <v>190</v>
      </c>
      <c r="C30" s="110">
        <v>78</v>
      </c>
      <c r="D30" s="110">
        <v>204</v>
      </c>
      <c r="E30" s="110">
        <v>219</v>
      </c>
      <c r="F30" s="110">
        <v>313</v>
      </c>
      <c r="G30" s="110">
        <v>244</v>
      </c>
      <c r="H30" s="110">
        <v>111</v>
      </c>
      <c r="I30" s="110">
        <v>238</v>
      </c>
      <c r="J30" s="110">
        <v>253</v>
      </c>
      <c r="K30" s="110">
        <v>207</v>
      </c>
      <c r="L30" s="110">
        <v>238</v>
      </c>
      <c r="M30" s="110">
        <v>25</v>
      </c>
      <c r="N30" s="110">
        <v>251</v>
      </c>
      <c r="O30" s="110">
        <v>163</v>
      </c>
      <c r="P30" s="110">
        <v>98</v>
      </c>
      <c r="Q30" s="110">
        <v>415</v>
      </c>
      <c r="R30" s="110">
        <v>249</v>
      </c>
      <c r="S30" s="110">
        <v>295</v>
      </c>
      <c r="T30" s="110">
        <v>416</v>
      </c>
      <c r="U30" s="110">
        <v>332</v>
      </c>
      <c r="V30" s="110">
        <v>127</v>
      </c>
      <c r="W30" s="110">
        <v>146</v>
      </c>
      <c r="X30" s="110">
        <v>182</v>
      </c>
      <c r="Y30" s="110">
        <v>200</v>
      </c>
      <c r="Z30" s="110">
        <v>216</v>
      </c>
      <c r="AA30" s="110">
        <v>188</v>
      </c>
      <c r="AB30" s="110">
        <v>88</v>
      </c>
      <c r="AC30" s="110">
        <v>221</v>
      </c>
      <c r="AD30" s="109"/>
      <c r="AE30" s="110">
        <v>266</v>
      </c>
      <c r="AF30" s="110">
        <v>68</v>
      </c>
      <c r="AG30" s="110">
        <v>94</v>
      </c>
      <c r="AH30" s="110">
        <v>353</v>
      </c>
      <c r="AI30" s="110">
        <v>403</v>
      </c>
      <c r="AJ30" s="110">
        <v>32</v>
      </c>
      <c r="AK30" s="110">
        <v>244</v>
      </c>
      <c r="AL30" s="110">
        <v>355</v>
      </c>
      <c r="AM30" s="110">
        <v>400</v>
      </c>
      <c r="AN30" s="110">
        <v>30</v>
      </c>
      <c r="AO30" s="111">
        <v>229</v>
      </c>
    </row>
    <row r="31" spans="1:41" ht="18.75" customHeight="1">
      <c r="A31" s="112" t="s">
        <v>125</v>
      </c>
      <c r="B31" s="113">
        <v>204</v>
      </c>
      <c r="C31" s="110">
        <v>262</v>
      </c>
      <c r="D31" s="110">
        <v>135</v>
      </c>
      <c r="E31" s="110">
        <v>94</v>
      </c>
      <c r="F31" s="110">
        <v>327</v>
      </c>
      <c r="G31" s="110">
        <v>390</v>
      </c>
      <c r="H31" s="110">
        <v>217</v>
      </c>
      <c r="I31" s="110">
        <v>32</v>
      </c>
      <c r="J31" s="110">
        <v>137</v>
      </c>
      <c r="K31" s="110">
        <v>406</v>
      </c>
      <c r="L31" s="110">
        <v>87</v>
      </c>
      <c r="M31" s="110">
        <v>304</v>
      </c>
      <c r="N31" s="110">
        <v>268</v>
      </c>
      <c r="O31" s="110">
        <v>353</v>
      </c>
      <c r="P31" s="110">
        <v>183</v>
      </c>
      <c r="Q31" s="110">
        <v>432</v>
      </c>
      <c r="R31" s="110">
        <v>263</v>
      </c>
      <c r="S31" s="110">
        <v>311</v>
      </c>
      <c r="T31" s="110">
        <v>433</v>
      </c>
      <c r="U31" s="110">
        <v>348</v>
      </c>
      <c r="V31" s="110">
        <v>326</v>
      </c>
      <c r="W31" s="110">
        <v>184</v>
      </c>
      <c r="X31" s="110">
        <v>279</v>
      </c>
      <c r="Y31" s="110">
        <v>224</v>
      </c>
      <c r="Z31" s="110">
        <v>178</v>
      </c>
      <c r="AA31" s="110">
        <v>133</v>
      </c>
      <c r="AB31" s="110">
        <v>256</v>
      </c>
      <c r="AC31" s="110">
        <v>119</v>
      </c>
      <c r="AD31" s="110">
        <v>266</v>
      </c>
      <c r="AE31" s="109"/>
      <c r="AF31" s="110">
        <v>245</v>
      </c>
      <c r="AG31" s="110">
        <v>282</v>
      </c>
      <c r="AH31" s="110">
        <v>367</v>
      </c>
      <c r="AI31" s="110">
        <v>420</v>
      </c>
      <c r="AJ31" s="110">
        <v>256</v>
      </c>
      <c r="AK31" s="110">
        <v>34</v>
      </c>
      <c r="AL31" s="110">
        <v>368</v>
      </c>
      <c r="AM31" s="110">
        <v>413</v>
      </c>
      <c r="AN31" s="110">
        <v>238</v>
      </c>
      <c r="AO31" s="111">
        <v>211</v>
      </c>
    </row>
    <row r="32" spans="1:41" ht="18.75" customHeight="1">
      <c r="A32" s="112" t="s">
        <v>126</v>
      </c>
      <c r="B32" s="113">
        <v>110</v>
      </c>
      <c r="C32" s="110">
        <v>123</v>
      </c>
      <c r="D32" s="110">
        <v>196</v>
      </c>
      <c r="E32" s="110">
        <v>198</v>
      </c>
      <c r="F32" s="110">
        <v>234</v>
      </c>
      <c r="G32" s="110">
        <v>212</v>
      </c>
      <c r="H32" s="110">
        <v>27</v>
      </c>
      <c r="I32" s="110">
        <v>217</v>
      </c>
      <c r="J32" s="110">
        <v>245</v>
      </c>
      <c r="K32" s="110">
        <v>195</v>
      </c>
      <c r="L32" s="110">
        <v>209</v>
      </c>
      <c r="M32" s="110">
        <v>60</v>
      </c>
      <c r="N32" s="110">
        <v>171</v>
      </c>
      <c r="O32" s="110">
        <v>142</v>
      </c>
      <c r="P32" s="110">
        <v>70</v>
      </c>
      <c r="Q32" s="110">
        <v>335</v>
      </c>
      <c r="R32" s="110">
        <v>170</v>
      </c>
      <c r="S32" s="110">
        <v>215</v>
      </c>
      <c r="T32" s="110">
        <v>337</v>
      </c>
      <c r="U32" s="110">
        <v>252</v>
      </c>
      <c r="V32" s="110">
        <v>113</v>
      </c>
      <c r="W32" s="110">
        <v>62</v>
      </c>
      <c r="X32" s="110">
        <v>103</v>
      </c>
      <c r="Y32" s="110">
        <v>121</v>
      </c>
      <c r="Z32" s="110">
        <v>136</v>
      </c>
      <c r="AA32" s="110">
        <v>178</v>
      </c>
      <c r="AB32" s="110">
        <v>133</v>
      </c>
      <c r="AC32" s="110">
        <v>213</v>
      </c>
      <c r="AD32" s="110">
        <v>68</v>
      </c>
      <c r="AE32" s="110">
        <v>245</v>
      </c>
      <c r="AF32" s="109"/>
      <c r="AG32" s="110">
        <v>50</v>
      </c>
      <c r="AH32" s="110">
        <v>274</v>
      </c>
      <c r="AI32" s="110">
        <v>324</v>
      </c>
      <c r="AJ32" s="110">
        <v>78</v>
      </c>
      <c r="AK32" s="110">
        <v>223</v>
      </c>
      <c r="AL32" s="110">
        <v>275</v>
      </c>
      <c r="AM32" s="110">
        <v>320</v>
      </c>
      <c r="AN32" s="110">
        <v>48</v>
      </c>
      <c r="AO32" s="111">
        <v>149</v>
      </c>
    </row>
    <row r="33" spans="1:41" ht="18.75" customHeight="1">
      <c r="A33" s="112" t="s">
        <v>127</v>
      </c>
      <c r="B33" s="113">
        <v>143</v>
      </c>
      <c r="C33" s="110">
        <v>172</v>
      </c>
      <c r="D33" s="110">
        <v>247</v>
      </c>
      <c r="E33" s="110">
        <v>235</v>
      </c>
      <c r="F33" s="110">
        <v>256</v>
      </c>
      <c r="G33" s="110">
        <v>175</v>
      </c>
      <c r="H33" s="110">
        <v>64</v>
      </c>
      <c r="I33" s="110">
        <v>254</v>
      </c>
      <c r="J33" s="110">
        <v>296</v>
      </c>
      <c r="K33" s="110">
        <v>145</v>
      </c>
      <c r="L33" s="110">
        <v>242</v>
      </c>
      <c r="M33" s="110">
        <v>69</v>
      </c>
      <c r="N33" s="110">
        <v>132</v>
      </c>
      <c r="O33" s="110">
        <v>91</v>
      </c>
      <c r="P33" s="110">
        <v>122</v>
      </c>
      <c r="Q33" s="110">
        <v>296</v>
      </c>
      <c r="R33" s="110">
        <v>192</v>
      </c>
      <c r="S33" s="110">
        <v>176</v>
      </c>
      <c r="T33" s="110">
        <v>278</v>
      </c>
      <c r="U33" s="110">
        <v>213</v>
      </c>
      <c r="V33" s="110">
        <v>61</v>
      </c>
      <c r="W33" s="110">
        <v>99</v>
      </c>
      <c r="X33" s="110">
        <v>83</v>
      </c>
      <c r="Y33" s="110">
        <v>136</v>
      </c>
      <c r="Z33" s="110">
        <v>169</v>
      </c>
      <c r="AA33" s="110">
        <v>211</v>
      </c>
      <c r="AB33" s="110">
        <v>181</v>
      </c>
      <c r="AC33" s="110">
        <v>264</v>
      </c>
      <c r="AD33" s="110">
        <v>94</v>
      </c>
      <c r="AE33" s="110">
        <v>282</v>
      </c>
      <c r="AF33" s="110">
        <v>50</v>
      </c>
      <c r="AG33" s="109"/>
      <c r="AH33" s="110">
        <v>296</v>
      </c>
      <c r="AI33" s="110">
        <v>265</v>
      </c>
      <c r="AJ33" s="110">
        <v>126</v>
      </c>
      <c r="AK33" s="110">
        <v>286</v>
      </c>
      <c r="AL33" s="110">
        <v>228</v>
      </c>
      <c r="AM33" s="110">
        <v>342</v>
      </c>
      <c r="AN33" s="110">
        <v>96</v>
      </c>
      <c r="AO33" s="111">
        <v>183</v>
      </c>
    </row>
    <row r="34" spans="1:41" ht="18.75" customHeight="1">
      <c r="A34" s="112" t="s">
        <v>128</v>
      </c>
      <c r="B34" s="113">
        <v>166</v>
      </c>
      <c r="C34" s="110">
        <v>381</v>
      </c>
      <c r="D34" s="110">
        <v>394</v>
      </c>
      <c r="E34" s="110">
        <v>320</v>
      </c>
      <c r="F34" s="110">
        <v>55</v>
      </c>
      <c r="G34" s="110">
        <v>236</v>
      </c>
      <c r="H34" s="110">
        <v>245</v>
      </c>
      <c r="I34" s="110">
        <v>339</v>
      </c>
      <c r="J34" s="110">
        <v>396</v>
      </c>
      <c r="K34" s="110">
        <v>267</v>
      </c>
      <c r="L34" s="110">
        <v>272</v>
      </c>
      <c r="M34" s="110">
        <v>328</v>
      </c>
      <c r="N34" s="110">
        <v>128</v>
      </c>
      <c r="O34" s="110">
        <v>288</v>
      </c>
      <c r="P34" s="110">
        <v>273</v>
      </c>
      <c r="Q34" s="110">
        <v>113</v>
      </c>
      <c r="R34" s="110">
        <v>106</v>
      </c>
      <c r="S34" s="110">
        <v>114</v>
      </c>
      <c r="T34" s="110">
        <v>145</v>
      </c>
      <c r="U34" s="110">
        <v>118</v>
      </c>
      <c r="V34" s="110">
        <v>312</v>
      </c>
      <c r="W34" s="110">
        <v>239</v>
      </c>
      <c r="X34" s="110">
        <v>214</v>
      </c>
      <c r="Y34" s="110">
        <v>159</v>
      </c>
      <c r="Z34" s="110">
        <v>193</v>
      </c>
      <c r="AA34" s="110">
        <v>241</v>
      </c>
      <c r="AB34" s="110">
        <v>390</v>
      </c>
      <c r="AC34" s="110">
        <v>378</v>
      </c>
      <c r="AD34" s="110">
        <v>353</v>
      </c>
      <c r="AE34" s="110">
        <v>367</v>
      </c>
      <c r="AF34" s="110">
        <v>274</v>
      </c>
      <c r="AG34" s="110">
        <v>296</v>
      </c>
      <c r="AH34" s="109"/>
      <c r="AI34" s="110">
        <v>193</v>
      </c>
      <c r="AJ34" s="110">
        <v>350</v>
      </c>
      <c r="AK34" s="110">
        <v>315</v>
      </c>
      <c r="AL34" s="110">
        <v>80</v>
      </c>
      <c r="AM34" s="110">
        <v>89</v>
      </c>
      <c r="AN34" s="110">
        <v>320</v>
      </c>
      <c r="AO34" s="111">
        <v>202</v>
      </c>
    </row>
    <row r="35" spans="1:41" ht="18.75" customHeight="1">
      <c r="A35" s="112" t="s">
        <v>129</v>
      </c>
      <c r="B35" s="113">
        <v>220</v>
      </c>
      <c r="C35" s="110">
        <v>430</v>
      </c>
      <c r="D35" s="110">
        <v>447</v>
      </c>
      <c r="E35" s="110">
        <v>374</v>
      </c>
      <c r="F35" s="110">
        <v>183</v>
      </c>
      <c r="G35" s="110">
        <v>81</v>
      </c>
      <c r="H35" s="110">
        <v>294</v>
      </c>
      <c r="I35" s="110">
        <v>393</v>
      </c>
      <c r="J35" s="110">
        <v>450</v>
      </c>
      <c r="K35" s="110">
        <v>142</v>
      </c>
      <c r="L35" s="110">
        <v>325</v>
      </c>
      <c r="M35" s="110">
        <v>379</v>
      </c>
      <c r="N35" s="110">
        <v>158</v>
      </c>
      <c r="O35" s="110">
        <v>202</v>
      </c>
      <c r="P35" s="110">
        <v>322</v>
      </c>
      <c r="Q35" s="110">
        <v>116</v>
      </c>
      <c r="R35" s="110">
        <v>220</v>
      </c>
      <c r="S35" s="110">
        <v>154</v>
      </c>
      <c r="T35" s="110">
        <v>52</v>
      </c>
      <c r="U35" s="110">
        <v>109</v>
      </c>
      <c r="V35" s="110">
        <v>202</v>
      </c>
      <c r="W35" s="110">
        <v>288</v>
      </c>
      <c r="X35" s="110">
        <v>206</v>
      </c>
      <c r="Y35" s="110">
        <v>205</v>
      </c>
      <c r="Z35" s="110">
        <v>246</v>
      </c>
      <c r="AA35" s="110">
        <v>294</v>
      </c>
      <c r="AB35" s="110">
        <v>440</v>
      </c>
      <c r="AC35" s="110">
        <v>432</v>
      </c>
      <c r="AD35" s="110">
        <v>403</v>
      </c>
      <c r="AE35" s="110">
        <v>420</v>
      </c>
      <c r="AF35" s="110">
        <v>324</v>
      </c>
      <c r="AG35" s="110">
        <v>265</v>
      </c>
      <c r="AH35" s="110">
        <v>193</v>
      </c>
      <c r="AI35" s="109"/>
      <c r="AJ35" s="110">
        <v>400</v>
      </c>
      <c r="AK35" s="110">
        <v>369</v>
      </c>
      <c r="AL35" s="110">
        <v>127</v>
      </c>
      <c r="AM35" s="110">
        <v>163</v>
      </c>
      <c r="AN35" s="110">
        <v>370</v>
      </c>
      <c r="AO35" s="111">
        <v>256</v>
      </c>
    </row>
    <row r="36" spans="1:41" ht="18.75" customHeight="1">
      <c r="A36" s="112" t="s">
        <v>130</v>
      </c>
      <c r="B36" s="113">
        <v>186</v>
      </c>
      <c r="C36" s="110">
        <v>48</v>
      </c>
      <c r="D36" s="110">
        <v>163</v>
      </c>
      <c r="E36" s="110">
        <v>211</v>
      </c>
      <c r="F36" s="110">
        <v>310</v>
      </c>
      <c r="G36" s="110">
        <v>276</v>
      </c>
      <c r="H36" s="110">
        <v>105</v>
      </c>
      <c r="I36" s="110">
        <v>228</v>
      </c>
      <c r="J36" s="110">
        <v>212</v>
      </c>
      <c r="K36" s="110">
        <v>239</v>
      </c>
      <c r="L36" s="110">
        <v>235</v>
      </c>
      <c r="M36" s="110">
        <v>57</v>
      </c>
      <c r="N36" s="110">
        <v>247</v>
      </c>
      <c r="O36" s="110">
        <v>196</v>
      </c>
      <c r="P36" s="110">
        <v>95</v>
      </c>
      <c r="Q36" s="110">
        <v>412</v>
      </c>
      <c r="R36" s="110">
        <v>246</v>
      </c>
      <c r="S36" s="110">
        <v>291</v>
      </c>
      <c r="T36" s="110">
        <v>413</v>
      </c>
      <c r="U36" s="110">
        <v>328</v>
      </c>
      <c r="V36" s="110">
        <v>159</v>
      </c>
      <c r="W36" s="110">
        <v>121</v>
      </c>
      <c r="X36" s="110">
        <v>179</v>
      </c>
      <c r="Y36" s="110">
        <v>197</v>
      </c>
      <c r="Z36" s="110">
        <v>212</v>
      </c>
      <c r="AA36" s="110">
        <v>185</v>
      </c>
      <c r="AB36" s="110">
        <v>58</v>
      </c>
      <c r="AC36" s="110">
        <v>180</v>
      </c>
      <c r="AD36" s="110">
        <v>32</v>
      </c>
      <c r="AE36" s="110">
        <v>256</v>
      </c>
      <c r="AF36" s="110">
        <v>78</v>
      </c>
      <c r="AG36" s="110">
        <v>126</v>
      </c>
      <c r="AH36" s="110">
        <v>350</v>
      </c>
      <c r="AI36" s="110">
        <v>400</v>
      </c>
      <c r="AJ36" s="109"/>
      <c r="AK36" s="110">
        <v>241</v>
      </c>
      <c r="AL36" s="110">
        <v>351</v>
      </c>
      <c r="AM36" s="110">
        <v>396</v>
      </c>
      <c r="AN36" s="110">
        <v>37</v>
      </c>
      <c r="AO36" s="111">
        <v>226</v>
      </c>
    </row>
    <row r="37" spans="1:41" ht="18.75" customHeight="1">
      <c r="A37" s="112" t="s">
        <v>131</v>
      </c>
      <c r="B37" s="113">
        <v>153</v>
      </c>
      <c r="C37" s="110">
        <v>241</v>
      </c>
      <c r="D37" s="110">
        <v>169</v>
      </c>
      <c r="E37" s="110">
        <v>93</v>
      </c>
      <c r="F37" s="110">
        <v>275</v>
      </c>
      <c r="G37" s="110">
        <v>339</v>
      </c>
      <c r="H37" s="110">
        <v>196</v>
      </c>
      <c r="I37" s="110">
        <v>66</v>
      </c>
      <c r="J37" s="110">
        <v>171</v>
      </c>
      <c r="K37" s="110">
        <v>355</v>
      </c>
      <c r="L37" s="110">
        <v>53</v>
      </c>
      <c r="M37" s="110">
        <v>307</v>
      </c>
      <c r="N37" s="110">
        <v>216</v>
      </c>
      <c r="O37" s="110">
        <v>302</v>
      </c>
      <c r="P37" s="110">
        <v>162</v>
      </c>
      <c r="Q37" s="110">
        <v>381</v>
      </c>
      <c r="R37" s="110">
        <v>212</v>
      </c>
      <c r="S37" s="110">
        <v>260</v>
      </c>
      <c r="T37" s="110">
        <v>382</v>
      </c>
      <c r="U37" s="110">
        <v>297</v>
      </c>
      <c r="V37" s="110">
        <v>325</v>
      </c>
      <c r="W37" s="110">
        <v>162</v>
      </c>
      <c r="X37" s="110">
        <v>228</v>
      </c>
      <c r="Y37" s="110">
        <v>173</v>
      </c>
      <c r="Z37" s="110">
        <v>127</v>
      </c>
      <c r="AA37" s="110">
        <v>83</v>
      </c>
      <c r="AB37" s="110">
        <v>238</v>
      </c>
      <c r="AC37" s="110">
        <v>153</v>
      </c>
      <c r="AD37" s="110">
        <v>244</v>
      </c>
      <c r="AE37" s="110">
        <v>34</v>
      </c>
      <c r="AF37" s="110">
        <v>223</v>
      </c>
      <c r="AG37" s="110">
        <v>286</v>
      </c>
      <c r="AH37" s="110">
        <v>315</v>
      </c>
      <c r="AI37" s="110">
        <v>369</v>
      </c>
      <c r="AJ37" s="110">
        <v>241</v>
      </c>
      <c r="AK37" s="109"/>
      <c r="AL37" s="110">
        <v>317</v>
      </c>
      <c r="AM37" s="110">
        <v>362</v>
      </c>
      <c r="AN37" s="110">
        <v>216</v>
      </c>
      <c r="AO37" s="111">
        <v>160</v>
      </c>
    </row>
    <row r="38" spans="1:41" ht="18.75" customHeight="1">
      <c r="A38" s="112" t="s">
        <v>132</v>
      </c>
      <c r="B38" s="113">
        <v>168</v>
      </c>
      <c r="C38" s="110">
        <v>382</v>
      </c>
      <c r="D38" s="110">
        <v>395</v>
      </c>
      <c r="E38" s="110">
        <v>322</v>
      </c>
      <c r="F38" s="110">
        <v>56</v>
      </c>
      <c r="G38" s="110">
        <v>176</v>
      </c>
      <c r="H38" s="110">
        <v>246</v>
      </c>
      <c r="I38" s="110">
        <v>341</v>
      </c>
      <c r="J38" s="110">
        <v>398</v>
      </c>
      <c r="K38" s="110">
        <v>207</v>
      </c>
      <c r="L38" s="110">
        <v>273</v>
      </c>
      <c r="M38" s="110">
        <v>330</v>
      </c>
      <c r="N38" s="110">
        <v>97</v>
      </c>
      <c r="O38" s="110">
        <v>178</v>
      </c>
      <c r="P38" s="110">
        <v>274</v>
      </c>
      <c r="Q38" s="110">
        <v>76</v>
      </c>
      <c r="R38" s="110">
        <v>107</v>
      </c>
      <c r="S38" s="110">
        <v>53</v>
      </c>
      <c r="T38" s="110">
        <v>99</v>
      </c>
      <c r="U38" s="110">
        <v>38</v>
      </c>
      <c r="V38" s="110">
        <v>214</v>
      </c>
      <c r="W38" s="110">
        <v>240</v>
      </c>
      <c r="X38" s="110">
        <v>151</v>
      </c>
      <c r="Y38" s="110">
        <v>161</v>
      </c>
      <c r="Z38" s="110">
        <v>194</v>
      </c>
      <c r="AA38" s="110">
        <v>242</v>
      </c>
      <c r="AB38" s="110">
        <v>391</v>
      </c>
      <c r="AC38" s="110">
        <v>380</v>
      </c>
      <c r="AD38" s="110">
        <v>355</v>
      </c>
      <c r="AE38" s="110">
        <v>368</v>
      </c>
      <c r="AF38" s="110">
        <v>275</v>
      </c>
      <c r="AG38" s="110">
        <v>228</v>
      </c>
      <c r="AH38" s="110">
        <v>80</v>
      </c>
      <c r="AI38" s="110">
        <v>127</v>
      </c>
      <c r="AJ38" s="110">
        <v>351</v>
      </c>
      <c r="AK38" s="110">
        <v>317</v>
      </c>
      <c r="AL38" s="109"/>
      <c r="AM38" s="110">
        <v>90</v>
      </c>
      <c r="AN38" s="110">
        <v>321</v>
      </c>
      <c r="AO38" s="111">
        <v>204</v>
      </c>
    </row>
    <row r="39" spans="1:41" ht="18.75" customHeight="1">
      <c r="A39" s="112" t="s">
        <v>133</v>
      </c>
      <c r="B39" s="113">
        <v>213</v>
      </c>
      <c r="C39" s="110">
        <v>427</v>
      </c>
      <c r="D39" s="110">
        <v>440</v>
      </c>
      <c r="E39" s="110">
        <v>367</v>
      </c>
      <c r="F39" s="110">
        <v>101</v>
      </c>
      <c r="G39" s="110">
        <v>213</v>
      </c>
      <c r="H39" s="110">
        <v>291</v>
      </c>
      <c r="I39" s="110">
        <v>386</v>
      </c>
      <c r="J39" s="110">
        <v>443</v>
      </c>
      <c r="K39" s="110">
        <v>277</v>
      </c>
      <c r="L39" s="110">
        <v>318</v>
      </c>
      <c r="M39" s="110">
        <v>375</v>
      </c>
      <c r="N39" s="110">
        <v>174</v>
      </c>
      <c r="O39" s="110">
        <v>272</v>
      </c>
      <c r="P39" s="110">
        <v>319</v>
      </c>
      <c r="Q39" s="110">
        <v>66</v>
      </c>
      <c r="R39" s="110">
        <v>153</v>
      </c>
      <c r="S39" s="110">
        <v>148</v>
      </c>
      <c r="T39" s="110">
        <v>115</v>
      </c>
      <c r="U39" s="110">
        <v>118</v>
      </c>
      <c r="V39" s="110">
        <v>309</v>
      </c>
      <c r="W39" s="110">
        <v>285</v>
      </c>
      <c r="X39" s="110">
        <v>260</v>
      </c>
      <c r="Y39" s="110">
        <v>206</v>
      </c>
      <c r="Z39" s="110">
        <v>239</v>
      </c>
      <c r="AA39" s="110">
        <v>287</v>
      </c>
      <c r="AB39" s="110">
        <v>437</v>
      </c>
      <c r="AC39" s="110">
        <v>425</v>
      </c>
      <c r="AD39" s="110">
        <v>400</v>
      </c>
      <c r="AE39" s="110">
        <v>413</v>
      </c>
      <c r="AF39" s="110">
        <v>320</v>
      </c>
      <c r="AG39" s="110">
        <v>342</v>
      </c>
      <c r="AH39" s="110">
        <v>89</v>
      </c>
      <c r="AI39" s="110">
        <v>163</v>
      </c>
      <c r="AJ39" s="110">
        <v>396</v>
      </c>
      <c r="AK39" s="110">
        <v>362</v>
      </c>
      <c r="AL39" s="110">
        <v>90</v>
      </c>
      <c r="AM39" s="109"/>
      <c r="AN39" s="110">
        <v>367</v>
      </c>
      <c r="AO39" s="111">
        <v>249</v>
      </c>
    </row>
    <row r="40" spans="1:41" ht="18.75" customHeight="1">
      <c r="A40" s="112" t="s">
        <v>134</v>
      </c>
      <c r="B40" s="113">
        <v>156</v>
      </c>
      <c r="C40" s="110">
        <v>83</v>
      </c>
      <c r="D40" s="110">
        <v>176</v>
      </c>
      <c r="E40" s="110">
        <v>191</v>
      </c>
      <c r="F40" s="110">
        <v>280</v>
      </c>
      <c r="G40" s="110">
        <v>258</v>
      </c>
      <c r="H40" s="110">
        <v>75</v>
      </c>
      <c r="I40" s="110">
        <v>210</v>
      </c>
      <c r="J40" s="110">
        <v>225</v>
      </c>
      <c r="K40" s="110">
        <v>241</v>
      </c>
      <c r="L40" s="110">
        <v>210</v>
      </c>
      <c r="M40" s="110">
        <v>53</v>
      </c>
      <c r="N40" s="110">
        <v>217</v>
      </c>
      <c r="O40" s="110">
        <v>189</v>
      </c>
      <c r="P40" s="110">
        <v>70</v>
      </c>
      <c r="Q40" s="110">
        <v>382</v>
      </c>
      <c r="R40" s="110">
        <v>216</v>
      </c>
      <c r="S40" s="110">
        <v>261</v>
      </c>
      <c r="T40" s="110">
        <v>383</v>
      </c>
      <c r="U40" s="110">
        <v>298</v>
      </c>
      <c r="V40" s="110">
        <v>155</v>
      </c>
      <c r="W40" s="110">
        <v>97</v>
      </c>
      <c r="X40" s="110">
        <v>149</v>
      </c>
      <c r="Y40" s="110">
        <v>167</v>
      </c>
      <c r="Z40" s="110">
        <v>182</v>
      </c>
      <c r="AA40" s="110">
        <v>160</v>
      </c>
      <c r="AB40" s="110">
        <v>93</v>
      </c>
      <c r="AC40" s="110">
        <v>194</v>
      </c>
      <c r="AD40" s="110">
        <v>30</v>
      </c>
      <c r="AE40" s="110">
        <v>238</v>
      </c>
      <c r="AF40" s="110">
        <v>48</v>
      </c>
      <c r="AG40" s="110">
        <v>96</v>
      </c>
      <c r="AH40" s="110">
        <v>320</v>
      </c>
      <c r="AI40" s="110">
        <v>370</v>
      </c>
      <c r="AJ40" s="110">
        <v>37</v>
      </c>
      <c r="AK40" s="110">
        <v>216</v>
      </c>
      <c r="AL40" s="110">
        <v>321</v>
      </c>
      <c r="AM40" s="110">
        <v>367</v>
      </c>
      <c r="AN40" s="109"/>
      <c r="AO40" s="111">
        <v>196</v>
      </c>
    </row>
    <row r="41" spans="1:41" ht="18.75" customHeight="1">
      <c r="A41" s="114" t="s">
        <v>135</v>
      </c>
      <c r="B41" s="115">
        <v>40</v>
      </c>
      <c r="C41" s="116">
        <v>247</v>
      </c>
      <c r="D41" s="116">
        <v>238</v>
      </c>
      <c r="E41" s="116">
        <v>165</v>
      </c>
      <c r="F41" s="116">
        <v>162</v>
      </c>
      <c r="G41" s="116">
        <v>225</v>
      </c>
      <c r="H41" s="116">
        <v>120</v>
      </c>
      <c r="I41" s="116">
        <v>184</v>
      </c>
      <c r="J41" s="116">
        <v>241</v>
      </c>
      <c r="K41" s="116">
        <v>241</v>
      </c>
      <c r="L41" s="116">
        <v>93</v>
      </c>
      <c r="M41" s="116">
        <v>204</v>
      </c>
      <c r="N41" s="116">
        <v>103</v>
      </c>
      <c r="O41" s="116">
        <v>189</v>
      </c>
      <c r="P41" s="116">
        <v>135</v>
      </c>
      <c r="Q41" s="116">
        <v>267</v>
      </c>
      <c r="R41" s="116">
        <v>98</v>
      </c>
      <c r="S41" s="116">
        <v>147</v>
      </c>
      <c r="T41" s="116">
        <v>269</v>
      </c>
      <c r="U41" s="116">
        <v>184</v>
      </c>
      <c r="V41" s="116">
        <v>212</v>
      </c>
      <c r="W41" s="116">
        <v>101</v>
      </c>
      <c r="X41" s="116">
        <v>114</v>
      </c>
      <c r="Y41" s="116">
        <v>60</v>
      </c>
      <c r="Z41" s="116">
        <v>28</v>
      </c>
      <c r="AA41" s="116">
        <v>85</v>
      </c>
      <c r="AB41" s="116">
        <v>253</v>
      </c>
      <c r="AC41" s="116">
        <v>223</v>
      </c>
      <c r="AD41" s="116">
        <v>229</v>
      </c>
      <c r="AE41" s="116">
        <v>211</v>
      </c>
      <c r="AF41" s="116">
        <v>149</v>
      </c>
      <c r="AG41" s="116">
        <v>183</v>
      </c>
      <c r="AH41" s="116">
        <v>202</v>
      </c>
      <c r="AI41" s="116">
        <v>256</v>
      </c>
      <c r="AJ41" s="116">
        <v>226</v>
      </c>
      <c r="AK41" s="116">
        <v>160</v>
      </c>
      <c r="AL41" s="116">
        <v>204</v>
      </c>
      <c r="AM41" s="116">
        <v>249</v>
      </c>
      <c r="AN41" s="116">
        <v>196</v>
      </c>
      <c r="AO41" s="117"/>
    </row>
    <row r="42" spans="1:41" ht="18.75" customHeight="1">
      <c r="A42" s="293" t="s">
        <v>138</v>
      </c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</row>
  </sheetData>
  <mergeCells count="1">
    <mergeCell ref="A42:AO42"/>
  </mergeCells>
  <dataValidations disablePrompts="1" count="1">
    <dataValidation type="list" allowBlank="1" showInputMessage="1" showErrorMessage="1" sqref="AU3:AU4" xr:uid="{7AFFCB64-5092-4165-8212-2CE30032B88D}">
      <formula1>$A$2:$A$41</formula1>
    </dataValidation>
  </dataValidations>
  <hyperlinks>
    <hyperlink ref="A42" r:id="rId1" xr:uid="{D934C2B2-C69D-4F56-9D45-28D98B48639F}"/>
  </hyperlinks>
  <printOptions horizontalCentered="1"/>
  <pageMargins left="0" right="0" top="0" bottom="0" header="0" footer="0"/>
  <pageSetup paperSize="9" scale="67" orientation="portrait" horizontalDpi="1200" verticalDpi="12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2BE6C-0E0A-492F-9BCD-7E1473C1BA0E}">
  <sheetPr>
    <tabColor theme="8" tint="0.59999389629810485"/>
  </sheetPr>
  <dimension ref="A1:F27"/>
  <sheetViews>
    <sheetView zoomScaleNormal="100" workbookViewId="0">
      <selection activeCell="F15" sqref="F15"/>
    </sheetView>
  </sheetViews>
  <sheetFormatPr defaultColWidth="12.6640625" defaultRowHeight="13.2"/>
  <cols>
    <col min="1" max="1" width="19" style="127" customWidth="1"/>
    <col min="2" max="5" width="12.6640625" style="127"/>
    <col min="6" max="7" width="22.88671875" style="127" bestFit="1" customWidth="1"/>
    <col min="8" max="16384" width="12.6640625" style="127"/>
  </cols>
  <sheetData>
    <row r="1" spans="1:6" ht="15" customHeight="1" thickBot="1">
      <c r="A1" s="295" t="s">
        <v>184</v>
      </c>
      <c r="B1" s="295"/>
      <c r="C1" s="295"/>
      <c r="D1" s="295"/>
      <c r="E1" s="295"/>
      <c r="F1" s="295"/>
    </row>
    <row r="2" spans="1:6">
      <c r="A2" s="128" t="s">
        <v>176</v>
      </c>
    </row>
    <row r="3" spans="1:6">
      <c r="B3" s="129" t="s">
        <v>144</v>
      </c>
      <c r="C3" s="129" t="s">
        <v>145</v>
      </c>
      <c r="D3" s="129" t="s">
        <v>146</v>
      </c>
      <c r="E3" s="129" t="s">
        <v>147</v>
      </c>
      <c r="F3" s="129" t="s">
        <v>177</v>
      </c>
    </row>
    <row r="4" spans="1:6" ht="18" customHeight="1">
      <c r="A4" s="130" t="s">
        <v>178</v>
      </c>
      <c r="B4" s="132">
        <v>750</v>
      </c>
      <c r="C4" s="132">
        <v>600</v>
      </c>
      <c r="D4" s="132">
        <v>800</v>
      </c>
      <c r="E4" s="132">
        <v>850</v>
      </c>
      <c r="F4" s="131"/>
    </row>
    <row r="5" spans="1:6" ht="18" customHeight="1">
      <c r="A5" s="130" t="s">
        <v>179</v>
      </c>
      <c r="B5" s="132">
        <v>200</v>
      </c>
      <c r="C5" s="132">
        <v>220</v>
      </c>
      <c r="D5" s="132">
        <v>230</v>
      </c>
      <c r="E5" s="132">
        <v>195</v>
      </c>
      <c r="F5" s="131"/>
    </row>
    <row r="6" spans="1:6" ht="18" customHeight="1">
      <c r="A6" s="130" t="s">
        <v>180</v>
      </c>
      <c r="B6" s="132">
        <v>200</v>
      </c>
      <c r="C6" s="132">
        <v>175</v>
      </c>
      <c r="D6" s="132">
        <v>225</v>
      </c>
      <c r="E6" s="132">
        <v>230</v>
      </c>
      <c r="F6" s="131"/>
    </row>
    <row r="7" spans="1:6" ht="18" customHeight="1">
      <c r="A7" s="130" t="s">
        <v>181</v>
      </c>
      <c r="B7" s="132">
        <v>800</v>
      </c>
      <c r="C7" s="132">
        <v>825</v>
      </c>
      <c r="D7" s="132">
        <v>675</v>
      </c>
      <c r="E7" s="132">
        <v>750</v>
      </c>
      <c r="F7" s="131"/>
    </row>
    <row r="8" spans="1:6" ht="18" customHeight="1">
      <c r="A8" s="130" t="s">
        <v>182</v>
      </c>
      <c r="B8" s="132">
        <v>850</v>
      </c>
      <c r="C8" s="132">
        <v>875</v>
      </c>
      <c r="D8" s="132">
        <v>1152</v>
      </c>
      <c r="E8" s="132">
        <v>1200</v>
      </c>
      <c r="F8" s="131"/>
    </row>
    <row r="9" spans="1:6" ht="18" customHeight="1">
      <c r="A9" s="130" t="s">
        <v>183</v>
      </c>
      <c r="B9" s="132">
        <v>450</v>
      </c>
      <c r="C9" s="132">
        <v>400</v>
      </c>
      <c r="D9" s="132">
        <v>500</v>
      </c>
      <c r="E9" s="132">
        <v>480</v>
      </c>
      <c r="F9" s="131"/>
    </row>
    <row r="11" spans="1:6" ht="15" thickBot="1">
      <c r="A11" s="295" t="s">
        <v>185</v>
      </c>
      <c r="B11" s="295"/>
      <c r="C11" s="295"/>
      <c r="D11" s="295"/>
      <c r="E11" s="295"/>
      <c r="F11" s="295"/>
    </row>
    <row r="12" spans="1:6">
      <c r="A12" s="128" t="s">
        <v>176</v>
      </c>
    </row>
    <row r="13" spans="1:6">
      <c r="B13" s="129" t="s">
        <v>144</v>
      </c>
      <c r="C13" s="129" t="s">
        <v>145</v>
      </c>
      <c r="D13" s="129" t="s">
        <v>146</v>
      </c>
      <c r="E13" s="129" t="s">
        <v>147</v>
      </c>
      <c r="F13" s="129" t="s">
        <v>177</v>
      </c>
    </row>
    <row r="14" spans="1:6" ht="19.2" customHeight="1">
      <c r="A14" s="130" t="s">
        <v>178</v>
      </c>
      <c r="B14" s="132">
        <v>750</v>
      </c>
      <c r="C14" s="132">
        <v>600</v>
      </c>
      <c r="D14" s="132">
        <v>800</v>
      </c>
      <c r="E14" s="132">
        <v>850</v>
      </c>
      <c r="F14" s="131"/>
    </row>
    <row r="15" spans="1:6" ht="19.2" customHeight="1">
      <c r="A15" s="130" t="s">
        <v>179</v>
      </c>
      <c r="B15" s="132">
        <v>200</v>
      </c>
      <c r="C15" s="132">
        <v>220</v>
      </c>
      <c r="D15" s="132">
        <v>230</v>
      </c>
      <c r="E15" s="132">
        <v>195</v>
      </c>
      <c r="F15" s="131"/>
    </row>
    <row r="16" spans="1:6" ht="19.2" customHeight="1">
      <c r="A16" s="130" t="s">
        <v>180</v>
      </c>
      <c r="B16" s="132">
        <v>200</v>
      </c>
      <c r="C16" s="132">
        <v>175</v>
      </c>
      <c r="D16" s="132">
        <v>225</v>
      </c>
      <c r="E16" s="132">
        <v>230</v>
      </c>
      <c r="F16" s="131"/>
    </row>
    <row r="17" spans="1:6" ht="19.2" customHeight="1">
      <c r="A17" s="130" t="s">
        <v>181</v>
      </c>
      <c r="B17" s="132">
        <v>800</v>
      </c>
      <c r="C17" s="132">
        <v>-1000</v>
      </c>
      <c r="D17" s="132">
        <v>675</v>
      </c>
      <c r="E17" s="132">
        <v>750</v>
      </c>
      <c r="F17" s="131"/>
    </row>
    <row r="18" spans="1:6" ht="19.2" customHeight="1">
      <c r="A18" s="130" t="s">
        <v>182</v>
      </c>
      <c r="B18" s="132">
        <v>850</v>
      </c>
      <c r="C18" s="132">
        <v>875</v>
      </c>
      <c r="D18" s="132">
        <v>-1500</v>
      </c>
      <c r="E18" s="132">
        <v>1200</v>
      </c>
      <c r="F18" s="131"/>
    </row>
    <row r="19" spans="1:6" ht="19.2" customHeight="1">
      <c r="A19" s="130" t="s">
        <v>183</v>
      </c>
      <c r="B19" s="132">
        <v>450</v>
      </c>
      <c r="C19" s="132">
        <v>400</v>
      </c>
      <c r="D19" s="132">
        <v>500</v>
      </c>
      <c r="E19" s="132">
        <v>480</v>
      </c>
      <c r="F19" s="131"/>
    </row>
    <row r="20" spans="1:6">
      <c r="A20" s="130"/>
      <c r="B20" s="130"/>
    </row>
    <row r="21" spans="1:6" ht="15" thickBot="1">
      <c r="A21" s="295" t="s">
        <v>195</v>
      </c>
      <c r="B21" s="295"/>
      <c r="C21" s="295"/>
      <c r="D21" s="295"/>
      <c r="E21" s="295"/>
      <c r="F21" s="295"/>
    </row>
    <row r="22" spans="1:6">
      <c r="A22" s="133" t="s">
        <v>196</v>
      </c>
      <c r="B22" s="133" t="s">
        <v>186</v>
      </c>
      <c r="C22" s="133" t="s">
        <v>187</v>
      </c>
      <c r="D22" s="133" t="s">
        <v>188</v>
      </c>
      <c r="E22" s="133" t="s">
        <v>189</v>
      </c>
      <c r="F22" s="133" t="s">
        <v>195</v>
      </c>
    </row>
    <row r="23" spans="1:6">
      <c r="A23" s="134" t="s">
        <v>190</v>
      </c>
      <c r="B23" s="136">
        <v>-1</v>
      </c>
      <c r="C23" s="136">
        <v>1</v>
      </c>
      <c r="D23" s="136">
        <v>-1</v>
      </c>
      <c r="E23" s="136">
        <v>1</v>
      </c>
      <c r="F23" s="135"/>
    </row>
    <row r="24" spans="1:6">
      <c r="A24" s="134" t="s">
        <v>191</v>
      </c>
      <c r="B24" s="136">
        <v>-1</v>
      </c>
      <c r="C24" s="136">
        <v>-1</v>
      </c>
      <c r="D24" s="136">
        <v>1</v>
      </c>
      <c r="E24" s="136">
        <v>1</v>
      </c>
      <c r="F24" s="135"/>
    </row>
    <row r="25" spans="1:6">
      <c r="A25" s="134" t="s">
        <v>192</v>
      </c>
      <c r="B25" s="136">
        <v>-1</v>
      </c>
      <c r="C25" s="136">
        <v>1</v>
      </c>
      <c r="D25" s="136">
        <v>-1</v>
      </c>
      <c r="E25" s="136">
        <v>1</v>
      </c>
      <c r="F25" s="135"/>
    </row>
    <row r="26" spans="1:6">
      <c r="A26" s="134" t="s">
        <v>193</v>
      </c>
      <c r="B26" s="136">
        <v>1</v>
      </c>
      <c r="C26" s="136">
        <v>1</v>
      </c>
      <c r="D26" s="136">
        <v>1</v>
      </c>
      <c r="E26" s="136">
        <v>1</v>
      </c>
      <c r="F26" s="135"/>
    </row>
    <row r="27" spans="1:6">
      <c r="A27" s="134" t="s">
        <v>194</v>
      </c>
      <c r="B27" s="136">
        <v>-1</v>
      </c>
      <c r="C27" s="136">
        <v>-1</v>
      </c>
      <c r="D27" s="136">
        <v>-1</v>
      </c>
      <c r="E27" s="136">
        <v>1</v>
      </c>
      <c r="F27" s="135"/>
    </row>
  </sheetData>
  <mergeCells count="3">
    <mergeCell ref="A1:F1"/>
    <mergeCell ref="A11:F11"/>
    <mergeCell ref="A21:F21"/>
  </mergeCells>
  <conditionalFormatting sqref="B23:E27">
    <cfRule type="cellIs" dxfId="4" priority="1" operator="greaterThan">
      <formula>0</formula>
    </cfRule>
    <cfRule type="cellIs" dxfId="3" priority="2" operator="lessThan">
      <formula>0</formula>
    </cfRule>
  </conditionalFormatting>
  <printOptions gridLines="1" gridLinesSet="0"/>
  <pageMargins left="0.75" right="0.75" top="1" bottom="1" header="0.5" footer="0.5"/>
  <pageSetup orientation="portrait" horizontalDpi="360" verticalDpi="360" r:id="rId1"/>
  <headerFooter alignWithMargins="0">
    <oddHeader>&amp;A</oddHeader>
    <oddFooter>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27BE1762155EEE488B8057F974E1611C" ma:contentTypeVersion="2" ma:contentTypeDescription="Új dokumentum létrehozása." ma:contentTypeScope="" ma:versionID="75bb6508971dbedb5a4b3835e7e13913">
  <xsd:schema xmlns:xsd="http://www.w3.org/2001/XMLSchema" xmlns:xs="http://www.w3.org/2001/XMLSchema" xmlns:p="http://schemas.microsoft.com/office/2006/metadata/properties" xmlns:ns3="0dfb0dd2-d4fb-481b-84f0-4d6fd7b5dd13" targetNamespace="http://schemas.microsoft.com/office/2006/metadata/properties" ma:root="true" ma:fieldsID="1f9497969082fb3ae2cfaf9ec60c50c2" ns3:_="">
    <xsd:import namespace="0dfb0dd2-d4fb-481b-84f0-4d6fd7b5dd1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b0dd2-d4fb-481b-84f0-4d6fd7b5dd1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Megosztási tipp kivonata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4C4BC0-9A66-48FB-9777-CB216CA3B8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b0dd2-d4fb-481b-84f0-4d6fd7b5d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DBE2FA-8F84-4588-9665-EA41A1AF9784}">
  <ds:schemaRefs>
    <ds:schemaRef ds:uri="0dfb0dd2-d4fb-481b-84f0-4d6fd7b5dd13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D36E6C-5F1F-47B9-9296-5E0672298E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Táblák formázása</vt:lpstr>
      <vt:lpstr>Speciális formátumok</vt:lpstr>
      <vt:lpstr>Feltételes formázás 1</vt:lpstr>
      <vt:lpstr>Feltételes formázás 2</vt:lpstr>
      <vt:lpstr>Feltételes formázás 3 - gyak.</vt:lpstr>
      <vt:lpstr>Feltételes form. 4 - Gyak </vt:lpstr>
      <vt:lpstr>Feltételes formázás 5 - dupl.</vt:lpstr>
      <vt:lpstr>Felt. form - 6 Település Mátrix</vt:lpstr>
      <vt:lpstr>Értékgörbék</vt:lpstr>
      <vt:lpstr>Értékgörbék gyak.</vt:lpstr>
      <vt:lpstr>Csop. - Halm. - 100%-ig halm.</vt:lpstr>
      <vt:lpstr>Kördiagram</vt:lpstr>
      <vt:lpstr>Pont és buborék</vt:lpstr>
      <vt:lpstr>Kombinált diagram</vt:lpstr>
      <vt:lpstr>Másodlagos tengely</vt:lpstr>
      <vt:lpstr>Térkép</vt:lpstr>
      <vt:lpstr>Térkép Hu gyakorlás</vt:lpstr>
      <vt:lpstr>Árfolyam</vt:lpstr>
      <vt:lpstr>Felület</vt:lpstr>
      <vt:lpstr>Sugár - Pókháló</vt:lpstr>
      <vt:lpstr>Fatérkép</vt:lpstr>
      <vt:lpstr>Többszintű gyűrű</vt:lpstr>
      <vt:lpstr>Hisztogram</vt:lpstr>
      <vt:lpstr>Doboz diagram</vt:lpstr>
      <vt:lpstr>Vízesés</vt:lpstr>
      <vt:lpstr>Tölcsér</vt:lpstr>
      <vt:lpstr>Diagram sablon</vt:lpstr>
      <vt:lpstr>Vezérlők - Kölcsön törlesztése</vt:lpstr>
      <vt:lpstr>Vezérlők - Kölcsön törl. kész</vt:lpstr>
      <vt:lpstr>Pivot tábla 1.</vt:lpstr>
      <vt:lpstr>Pivot tábla 2.</vt:lpstr>
      <vt:lpstr>SMARTART</vt:lpstr>
      <vt:lpstr>SMARTART kész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Jambor Istvan</dc:creator>
  <cp:lastModifiedBy>Jámbor István</cp:lastModifiedBy>
  <cp:lastPrinted>2023-01-27T10:56:04Z</cp:lastPrinted>
  <dcterms:created xsi:type="dcterms:W3CDTF">2015-01-13T15:19:37Z</dcterms:created>
  <dcterms:modified xsi:type="dcterms:W3CDTF">2024-10-23T15:28:30Z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0x01010027BE1762155EEE488B8057F974E1611C</vt:lpwstr>
  </property>
</Properties>
</file>