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charts/chart3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Ex1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2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1.xml" ContentType="application/vnd.openxmlformats-officedocument.drawing+xml"/>
  <Override PartName="/xl/charts/chartEx3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charts/chartEx4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Ex5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drawings/drawing26.xml" ContentType="application/vnd.openxmlformats-officedocument.drawing+xml"/>
  <Override PartName="/xl/charts/chart4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7.xml" ContentType="application/vnd.openxmlformats-officedocument.drawing+xml"/>
  <Override PartName="/xl/charts/chart4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9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pivotTables/pivotTable3.xml" ContentType="application/vnd.openxmlformats-officedocument.spreadsheetml.pivotTable+xml"/>
  <Override PartName="/xl/drawings/drawing30.xml" ContentType="application/vnd.openxmlformats-officedocument.drawing+xml"/>
  <Override PartName="/xl/tables/table1.xml" ContentType="application/vnd.openxmlformats-officedocument.spreadsheetml.table+xml"/>
  <Override PartName="/xl/timelines/timeline1.xml" ContentType="application/vnd.ms-excel.timelin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D:\Downloads\DASHBOARDS TOBBHETES\MINTA FILE\"/>
    </mc:Choice>
  </mc:AlternateContent>
  <xr:revisionPtr revIDLastSave="0" documentId="8_{5BCEA95E-274B-4631-9276-6310E47897F8}" xr6:coauthVersionLast="47" xr6:coauthVersionMax="47" xr10:uidLastSave="{00000000-0000-0000-0000-000000000000}"/>
  <bookViews>
    <workbookView xWindow="-108" yWindow="-108" windowWidth="23256" windowHeight="12456" firstSheet="28" activeTab="30" xr2:uid="{00000000-000D-0000-FFFF-FFFF00000000}"/>
  </bookViews>
  <sheets>
    <sheet name="Táblák formázása" sheetId="2" r:id="rId1"/>
    <sheet name="Speciális formátumok" sheetId="4" r:id="rId2"/>
    <sheet name="Feltételes formázás 1" sheetId="6" r:id="rId3"/>
    <sheet name="Feltételes formázás 2" sheetId="7" r:id="rId4"/>
    <sheet name="Feltételes formázás 3 - gyak." sheetId="8" r:id="rId5"/>
    <sheet name="Feltételes form. 4 - Gyak " sheetId="11" r:id="rId6"/>
    <sheet name="Feltételes formázás 5 - dupl." sheetId="9" r:id="rId7"/>
    <sheet name="Felt. form - 6 Település Mátrix" sheetId="10" r:id="rId8"/>
    <sheet name="Értékgörbék" sheetId="44" r:id="rId9"/>
    <sheet name="Értékgörbék gyak." sheetId="13" r:id="rId10"/>
    <sheet name="Csop. - Halm. - 100%-ig halm." sheetId="15" r:id="rId11"/>
    <sheet name="Kördiagram" sheetId="16" r:id="rId12"/>
    <sheet name="Pont és buborék" sheetId="17" r:id="rId13"/>
    <sheet name="Kombinált diagram" sheetId="19" r:id="rId14"/>
    <sheet name="Másodlagos tengely" sheetId="20" r:id="rId15"/>
    <sheet name="Térkép" sheetId="32" r:id="rId16"/>
    <sheet name="Térkép Hu gyakorlás" sheetId="34" r:id="rId17"/>
    <sheet name="Árfolyam" sheetId="33" r:id="rId18"/>
    <sheet name="Felület" sheetId="35" r:id="rId19"/>
    <sheet name="Sugár - Pókháló" sheetId="36" r:id="rId20"/>
    <sheet name="Fatérkép" sheetId="37" r:id="rId21"/>
    <sheet name="Többszintű gyűrű" sheetId="38" r:id="rId22"/>
    <sheet name="Hisztogram" sheetId="39" r:id="rId23"/>
    <sheet name="Doboz diagram" sheetId="40" r:id="rId24"/>
    <sheet name="Vízesés" sheetId="41" r:id="rId25"/>
    <sheet name="Tölcsér" sheetId="42" r:id="rId26"/>
    <sheet name="Diagram sablon" sheetId="43" r:id="rId27"/>
    <sheet name="Vezérlők - Kölcsön törlesztése" sheetId="22" r:id="rId28"/>
    <sheet name="Vezérlők - Kölcsön törl. kész" sheetId="21" r:id="rId29"/>
    <sheet name="Pivot tábla 1." sheetId="24" r:id="rId30"/>
    <sheet name="Pivot tábla 2." sheetId="25" r:id="rId31"/>
    <sheet name="SMARTART" sheetId="28" r:id="rId32"/>
    <sheet name="SMARTART kész" sheetId="27" r:id="rId33"/>
  </sheets>
  <externalReferences>
    <externalReference r:id="rId34"/>
    <externalReference r:id="rId35"/>
  </externalReferences>
  <definedNames>
    <definedName name="_xlnm._FilterDatabase" localSheetId="29" hidden="1">'Pivot tábla 1.'!$A$1:$L$801</definedName>
    <definedName name="_xlchart.v1.10" hidden="1">Fatérkép!$K$29:$K$52</definedName>
    <definedName name="_xlchart.v1.11" hidden="1">Fatérkép!$I$29:$J$52</definedName>
    <definedName name="_xlchart.v1.12" hidden="1">Fatérkép!$K$28</definedName>
    <definedName name="_xlchart.v1.13" hidden="1">Fatérkép!$K$29:$K$52</definedName>
    <definedName name="_xlchart.v1.8" hidden="1">Fatérkép!$I$29:$J$52</definedName>
    <definedName name="_xlchart.v1.9" hidden="1">Fatérkép!$K$28</definedName>
    <definedName name="_xlchart.v5.0" hidden="1">Térkép!$A$1</definedName>
    <definedName name="_xlchart.v5.1" hidden="1">Térkép!$A$2:$A$56</definedName>
    <definedName name="_xlchart.v5.14" hidden="1">Vízesés!$B$4:$B$17</definedName>
    <definedName name="_xlchart.v5.15" hidden="1">Vízesés!$C$3</definedName>
    <definedName name="_xlchart.v5.16" hidden="1">Vízesés!$C$4:$C$17</definedName>
    <definedName name="_xlchart.v5.2" hidden="1">Térkép!$C$1</definedName>
    <definedName name="_xlchart.v5.3" hidden="1">Térkép!$C$2:$C$56</definedName>
    <definedName name="_xlchart.v5.4" hidden="1">Térkép!$A$1</definedName>
    <definedName name="_xlchart.v5.5" hidden="1">Térkép!$A$2:$A$56</definedName>
    <definedName name="_xlchart.v5.6" hidden="1">Térkép!$B$1</definedName>
    <definedName name="_xlchart.v5.7" hidden="1">Térkép!$B$2:$B$56</definedName>
    <definedName name="also">[1]rajzol!$A$3</definedName>
    <definedName name="Bérek" localSheetId="8">#REF!</definedName>
    <definedName name="Bérek">#REF!</definedName>
    <definedName name="Bérleti_díjak" localSheetId="8">#REF!</definedName>
    <definedName name="Bérleti_díjak">#REF!</definedName>
    <definedName name="Biztosítás" localSheetId="8">#REF!</definedName>
    <definedName name="Biztosítás">#REF!</definedName>
    <definedName name="bound1" localSheetId="8">[2]Data!#REF!</definedName>
    <definedName name="bound1">[2]Data!#REF!</definedName>
    <definedName name="bound2" localSheetId="8">[2]Data!#REF!</definedName>
    <definedName name="bound2">[2]Data!#REF!</definedName>
    <definedName name="Energia" localSheetId="8">#REF!</definedName>
    <definedName name="Energia">#REF!</definedName>
    <definedName name="Február" localSheetId="8">#REF!</definedName>
    <definedName name="Február">#REF!</definedName>
    <definedName name="felso">[1]rajzol!$B$3</definedName>
    <definedName name="graf">[1]szamolasok!$C$2:$C$802</definedName>
    <definedName name="I.félév" localSheetId="8">#REF!</definedName>
    <definedName name="I.félév">#REF!</definedName>
    <definedName name="Irodai_költségek" localSheetId="8">#REF!</definedName>
    <definedName name="Irodai_költségek">#REF!</definedName>
    <definedName name="Január" localSheetId="8">#REF!</definedName>
    <definedName name="Január">#REF!</definedName>
    <definedName name="Jutalékok" localSheetId="8">#REF!</definedName>
    <definedName name="Jutalékok">#REF!</definedName>
    <definedName name="Kamatok" localSheetId="8">#REF!</definedName>
    <definedName name="Kamatok">#REF!</definedName>
    <definedName name="Last7">OFFSET([2]Sheet9!$B$2,COUNTA([2]Sheet9!$B:$B)-7-1,0,7,1)</definedName>
    <definedName name="Március" localSheetId="8">#REF!</definedName>
    <definedName name="Március">#REF!</definedName>
    <definedName name="NatívIdősor_Dátum">#N/A</definedName>
    <definedName name="PctOfTargetYtd" localSheetId="8">#REF!+#REF!</definedName>
    <definedName name="PctOfTargetYtd">#REF!+#REF!</definedName>
    <definedName name="px">[1]szamolasok!$B$2:$B$802</definedName>
    <definedName name="RR" localSheetId="8">#REF!</definedName>
    <definedName name="RR">#REF!</definedName>
    <definedName name="Scale">[2]Data!#REF!</definedName>
    <definedName name="Sign">[2]Data!#REF!</definedName>
    <definedName name="solver_shJ" hidden="1">0</definedName>
    <definedName name="solver_tip" hidden="1">100</definedName>
    <definedName name="solver_tm–" hidden="1">0</definedName>
    <definedName name="solver_toÂ" hidden="1">0.05</definedName>
    <definedName name="solver_typ" hidden="1">2</definedName>
    <definedName name="solver_val" hidden="1">0</definedName>
    <definedName name="Takaríás">#REF!</definedName>
    <definedName name="Units">[2]Data!#REF!</definedName>
    <definedName name="Üzemanyag" localSheetId="8">#REF!</definedName>
    <definedName name="Üzemanyag">#REF!</definedName>
    <definedName name="x">[1]szamolasok!$A$2:$A$802</definedName>
    <definedName name="YDT_Now">[2]Data!#REF!</definedName>
    <definedName name="YTD">[2]Data!#REF!</definedName>
    <definedName name="YTD_Targets_Now">[2]Data!#REF!</definedName>
    <definedName name="YTDTargets">[2]Data!#REF!</definedName>
  </definedNames>
  <calcPr calcId="191029"/>
  <pivotCaches>
    <pivotCache cacheId="20" r:id="rId36"/>
    <pivotCache cacheId="21" r:id="rId37"/>
    <pivotCache cacheId="22" r:id="rId38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39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9" l="1"/>
  <c r="E4" i="19"/>
  <c r="E5" i="19"/>
  <c r="E6" i="19"/>
  <c r="E7" i="19"/>
  <c r="E8" i="19"/>
  <c r="E9" i="19"/>
  <c r="E10" i="19"/>
  <c r="E2" i="19"/>
  <c r="C2" i="32"/>
  <c r="F13" i="4"/>
  <c r="F7" i="4"/>
  <c r="F8" i="4"/>
  <c r="F9" i="4"/>
  <c r="F10" i="4"/>
  <c r="F11" i="4"/>
  <c r="F12" i="4"/>
  <c r="F6" i="4"/>
  <c r="F14" i="4" s="1"/>
  <c r="D14" i="4"/>
  <c r="E14" i="4"/>
  <c r="C14" i="4"/>
  <c r="J2" i="27"/>
  <c r="I2" i="27"/>
  <c r="H2" i="27"/>
  <c r="J4" i="21" l="1"/>
  <c r="J5" i="21" s="1"/>
  <c r="E16" i="22"/>
  <c r="C17" i="41"/>
  <c r="F25" i="36"/>
  <c r="E25" i="36"/>
  <c r="D25" i="36"/>
  <c r="C25" i="36"/>
  <c r="B25" i="36"/>
  <c r="B2" i="35"/>
  <c r="C2" i="35" s="1"/>
  <c r="C492" i="33"/>
  <c r="C491" i="33"/>
  <c r="C490" i="33"/>
  <c r="C489" i="33"/>
  <c r="C488" i="33"/>
  <c r="C487" i="33"/>
  <c r="C486" i="33"/>
  <c r="C485" i="33"/>
  <c r="C484" i="33"/>
  <c r="C483" i="33"/>
  <c r="C482" i="33"/>
  <c r="C481" i="33"/>
  <c r="C480" i="33"/>
  <c r="C479" i="33"/>
  <c r="C478" i="33"/>
  <c r="C477" i="33"/>
  <c r="C476" i="33"/>
  <c r="C475" i="33"/>
  <c r="C474" i="33"/>
  <c r="C473" i="33"/>
  <c r="C472" i="33"/>
  <c r="C471" i="33"/>
  <c r="C470" i="33"/>
  <c r="C469" i="33"/>
  <c r="C468" i="33"/>
  <c r="C467" i="33"/>
  <c r="C466" i="33"/>
  <c r="C465" i="33"/>
  <c r="C464" i="33"/>
  <c r="C463" i="33"/>
  <c r="C462" i="33"/>
  <c r="C461" i="33"/>
  <c r="C460" i="33"/>
  <c r="C459" i="33"/>
  <c r="C458" i="33"/>
  <c r="C457" i="33"/>
  <c r="C456" i="33"/>
  <c r="C455" i="33"/>
  <c r="C454" i="33"/>
  <c r="C453" i="33"/>
  <c r="C452" i="33"/>
  <c r="C451" i="33"/>
  <c r="C450" i="33"/>
  <c r="C449" i="33"/>
  <c r="C448" i="33"/>
  <c r="C447" i="33"/>
  <c r="C446" i="33"/>
  <c r="C445" i="33"/>
  <c r="C444" i="33"/>
  <c r="C443" i="33"/>
  <c r="C442" i="33"/>
  <c r="C441" i="33"/>
  <c r="C440" i="33"/>
  <c r="C439" i="33"/>
  <c r="C438" i="33"/>
  <c r="C437" i="33"/>
  <c r="C436" i="33"/>
  <c r="C435" i="33"/>
  <c r="C434" i="33"/>
  <c r="C433" i="33"/>
  <c r="C432" i="33"/>
  <c r="C431" i="33"/>
  <c r="C430" i="33"/>
  <c r="C429" i="33"/>
  <c r="C428" i="33"/>
  <c r="C427" i="33"/>
  <c r="C426" i="33"/>
  <c r="C425" i="33"/>
  <c r="C424" i="33"/>
  <c r="C423" i="33"/>
  <c r="C422" i="33"/>
  <c r="C421" i="33"/>
  <c r="C420" i="33"/>
  <c r="C419" i="33"/>
  <c r="C418" i="33"/>
  <c r="C417" i="33"/>
  <c r="C416" i="33"/>
  <c r="C415" i="33"/>
  <c r="C414" i="33"/>
  <c r="C413" i="33"/>
  <c r="C412" i="33"/>
  <c r="C411" i="33"/>
  <c r="C410" i="33"/>
  <c r="C409" i="33"/>
  <c r="C408" i="33"/>
  <c r="C407" i="33"/>
  <c r="C406" i="33"/>
  <c r="C405" i="33"/>
  <c r="C404" i="33"/>
  <c r="C403" i="33"/>
  <c r="C402" i="33"/>
  <c r="C401" i="33"/>
  <c r="C400" i="33"/>
  <c r="C399" i="33"/>
  <c r="C398" i="33"/>
  <c r="C397" i="33"/>
  <c r="C396" i="33"/>
  <c r="C395" i="33"/>
  <c r="C394" i="33"/>
  <c r="C393" i="33"/>
  <c r="C392" i="33"/>
  <c r="C391" i="33"/>
  <c r="C390" i="33"/>
  <c r="C389" i="33"/>
  <c r="C388" i="33"/>
  <c r="C387" i="33"/>
  <c r="C386" i="33"/>
  <c r="C385" i="33"/>
  <c r="C384" i="33"/>
  <c r="C383" i="33"/>
  <c r="C382" i="33"/>
  <c r="C381" i="33"/>
  <c r="C380" i="33"/>
  <c r="C379" i="33"/>
  <c r="C378" i="33"/>
  <c r="C377" i="33"/>
  <c r="C376" i="33"/>
  <c r="C375" i="33"/>
  <c r="C374" i="33"/>
  <c r="C373" i="33"/>
  <c r="C372" i="33"/>
  <c r="C371" i="33"/>
  <c r="C370" i="33"/>
  <c r="C369" i="33"/>
  <c r="C368" i="33"/>
  <c r="C367" i="33"/>
  <c r="C366" i="33"/>
  <c r="C365" i="33"/>
  <c r="C364" i="33"/>
  <c r="C363" i="33"/>
  <c r="C362" i="33"/>
  <c r="C361" i="33"/>
  <c r="C360" i="33"/>
  <c r="C359" i="33"/>
  <c r="C358" i="33"/>
  <c r="C357" i="33"/>
  <c r="C356" i="33"/>
  <c r="C355" i="33"/>
  <c r="C354" i="33"/>
  <c r="C353" i="33"/>
  <c r="C352" i="33"/>
  <c r="C351" i="33"/>
  <c r="C350" i="33"/>
  <c r="C349" i="33"/>
  <c r="C348" i="33"/>
  <c r="C347" i="33"/>
  <c r="C346" i="33"/>
  <c r="C345" i="33"/>
  <c r="C344" i="33"/>
  <c r="C343" i="33"/>
  <c r="C342" i="33"/>
  <c r="C341" i="33"/>
  <c r="C340" i="33"/>
  <c r="C339" i="33"/>
  <c r="C338" i="33"/>
  <c r="C337" i="33"/>
  <c r="C336" i="33"/>
  <c r="C335" i="33"/>
  <c r="C334" i="33"/>
  <c r="C333" i="33"/>
  <c r="C332" i="33"/>
  <c r="C331" i="33"/>
  <c r="C330" i="33"/>
  <c r="C329" i="33"/>
  <c r="C328" i="33"/>
  <c r="C327" i="33"/>
  <c r="C326" i="33"/>
  <c r="C325" i="33"/>
  <c r="C324" i="33"/>
  <c r="C323" i="33"/>
  <c r="C322" i="33"/>
  <c r="C321" i="33"/>
  <c r="C320" i="33"/>
  <c r="C319" i="33"/>
  <c r="C318" i="33"/>
  <c r="C317" i="33"/>
  <c r="C316" i="33"/>
  <c r="C315" i="33"/>
  <c r="C314" i="33"/>
  <c r="C313" i="33"/>
  <c r="C312" i="33"/>
  <c r="C311" i="33"/>
  <c r="C310" i="33"/>
  <c r="C309" i="33"/>
  <c r="C308" i="33"/>
  <c r="C307" i="33"/>
  <c r="C306" i="33"/>
  <c r="C305" i="33"/>
  <c r="C304" i="33"/>
  <c r="C303" i="33"/>
  <c r="C302" i="33"/>
  <c r="C301" i="33"/>
  <c r="C300" i="33"/>
  <c r="C299" i="33"/>
  <c r="C298" i="33"/>
  <c r="C297" i="33"/>
  <c r="C296" i="33"/>
  <c r="C295" i="33"/>
  <c r="C294" i="33"/>
  <c r="C293" i="33"/>
  <c r="C292" i="33"/>
  <c r="C291" i="33"/>
  <c r="C290" i="33"/>
  <c r="C289" i="33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4" i="33"/>
  <c r="C263" i="33"/>
  <c r="C262" i="33"/>
  <c r="C261" i="33"/>
  <c r="C260" i="33"/>
  <c r="C259" i="33"/>
  <c r="C258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5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216" i="33"/>
  <c r="C215" i="33"/>
  <c r="C214" i="33"/>
  <c r="C213" i="33"/>
  <c r="C212" i="33"/>
  <c r="C211" i="33"/>
  <c r="C210" i="33"/>
  <c r="C209" i="33"/>
  <c r="C208" i="33"/>
  <c r="C207" i="33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4" i="33"/>
  <c r="C3" i="33"/>
  <c r="C2" i="33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B3" i="35" l="1"/>
  <c r="B4" i="35" s="1"/>
  <c r="B5" i="35" s="1"/>
  <c r="B6" i="35" s="1"/>
  <c r="B7" i="35" s="1"/>
  <c r="B8" i="35" s="1"/>
  <c r="B9" i="35" s="1"/>
  <c r="B10" i="35" s="1"/>
  <c r="B11" i="35" s="1"/>
  <c r="C3" i="35"/>
  <c r="C4" i="35" s="1"/>
  <c r="C5" i="35" s="1"/>
  <c r="C6" i="35" s="1"/>
  <c r="C7" i="35" s="1"/>
  <c r="C8" i="35" s="1"/>
  <c r="C9" i="35" s="1"/>
  <c r="C10" i="35" s="1"/>
  <c r="C11" i="35" s="1"/>
  <c r="D2" i="35"/>
  <c r="D3" i="35" l="1"/>
  <c r="D4" i="35" s="1"/>
  <c r="D5" i="35" s="1"/>
  <c r="D6" i="35" s="1"/>
  <c r="D7" i="35" s="1"/>
  <c r="D8" i="35" s="1"/>
  <c r="D9" i="35" s="1"/>
  <c r="D10" i="35" s="1"/>
  <c r="D11" i="35" s="1"/>
  <c r="E2" i="35"/>
  <c r="E3" i="35" l="1"/>
  <c r="E4" i="35" s="1"/>
  <c r="E5" i="35" s="1"/>
  <c r="E6" i="35" s="1"/>
  <c r="E7" i="35" s="1"/>
  <c r="E8" i="35" s="1"/>
  <c r="E9" i="35" s="1"/>
  <c r="E10" i="35" s="1"/>
  <c r="E11" i="35" s="1"/>
  <c r="F2" i="35"/>
  <c r="F3" i="35" l="1"/>
  <c r="F4" i="35" s="1"/>
  <c r="G2" i="35"/>
  <c r="F5" i="35" l="1"/>
  <c r="F6" i="35" s="1"/>
  <c r="F7" i="35" s="1"/>
  <c r="F8" i="35" s="1"/>
  <c r="F9" i="35" s="1"/>
  <c r="F10" i="35" s="1"/>
  <c r="F11" i="35" s="1"/>
  <c r="H2" i="35"/>
  <c r="G3" i="35"/>
  <c r="G4" i="35" s="1"/>
  <c r="G5" i="35" s="1"/>
  <c r="G6" i="35" l="1"/>
  <c r="G7" i="35" s="1"/>
  <c r="G8" i="35" s="1"/>
  <c r="G9" i="35" s="1"/>
  <c r="G10" i="35" s="1"/>
  <c r="G11" i="35" s="1"/>
  <c r="H3" i="35"/>
  <c r="H4" i="35" s="1"/>
  <c r="H5" i="35" s="1"/>
  <c r="H6" i="35" s="1"/>
  <c r="H7" i="35" s="1"/>
  <c r="H8" i="35" s="1"/>
  <c r="H9" i="35" s="1"/>
  <c r="H10" i="35" s="1"/>
  <c r="H11" i="35" s="1"/>
  <c r="I2" i="35"/>
  <c r="I3" i="35" l="1"/>
  <c r="I4" i="35" s="1"/>
  <c r="I5" i="35" s="1"/>
  <c r="I6" i="35" s="1"/>
  <c r="I7" i="35" s="1"/>
  <c r="I8" i="35" s="1"/>
  <c r="I9" i="35" s="1"/>
  <c r="I10" i="35" s="1"/>
  <c r="I11" i="35" s="1"/>
  <c r="J2" i="35"/>
  <c r="K2" i="35" l="1"/>
  <c r="J3" i="35"/>
  <c r="J4" i="35" s="1"/>
  <c r="J5" i="35" s="1"/>
  <c r="J6" i="35" s="1"/>
  <c r="J7" i="35" s="1"/>
  <c r="J8" i="35" s="1"/>
  <c r="J9" i="35" s="1"/>
  <c r="J10" i="35" s="1"/>
  <c r="J11" i="35" s="1"/>
  <c r="K3" i="35" l="1"/>
  <c r="K4" i="35" s="1"/>
  <c r="K5" i="35" s="1"/>
  <c r="K6" i="35" s="1"/>
  <c r="K7" i="35" s="1"/>
  <c r="K8" i="35" s="1"/>
  <c r="K9" i="35" s="1"/>
  <c r="K10" i="35" s="1"/>
  <c r="K11" i="35" s="1"/>
  <c r="AQ8" i="28" l="1"/>
  <c r="AP8" i="28"/>
  <c r="AO8" i="28"/>
  <c r="AQ8" i="27"/>
  <c r="AP8" i="27"/>
  <c r="AO8" i="27"/>
  <c r="C20" i="22" l="1"/>
  <c r="F7" i="22"/>
  <c r="C20" i="21"/>
  <c r="E16" i="21"/>
  <c r="E20" i="21" s="1"/>
  <c r="F7" i="21"/>
  <c r="K4" i="21" s="1"/>
  <c r="E20" i="22" l="1"/>
  <c r="P8" i="22"/>
  <c r="J6" i="21"/>
  <c r="R8" i="21"/>
  <c r="L4" i="21"/>
  <c r="M4" i="21" l="1"/>
  <c r="K5" i="21" s="1"/>
  <c r="L5" i="21"/>
  <c r="J7" i="21"/>
  <c r="L6" i="21"/>
  <c r="M5" i="21" l="1"/>
  <c r="K6" i="21" s="1"/>
  <c r="M6" i="21" s="1"/>
  <c r="K7" i="21" s="1"/>
  <c r="L7" i="21"/>
  <c r="J8" i="21"/>
  <c r="M7" i="21" l="1"/>
  <c r="K8" i="21" s="1"/>
  <c r="J9" i="21"/>
  <c r="L8" i="21"/>
  <c r="C3" i="20"/>
  <c r="C4" i="20"/>
  <c r="C5" i="20"/>
  <c r="C6" i="20"/>
  <c r="C7" i="20"/>
  <c r="C8" i="20"/>
  <c r="C9" i="20"/>
  <c r="C10" i="20"/>
  <c r="C2" i="20"/>
  <c r="E6" i="15"/>
  <c r="C12" i="15"/>
  <c r="E8" i="15"/>
  <c r="E11" i="15"/>
  <c r="D11" i="19"/>
  <c r="C11" i="19"/>
  <c r="B11" i="19"/>
  <c r="F10" i="19"/>
  <c r="F9" i="19"/>
  <c r="F8" i="19"/>
  <c r="F7" i="19"/>
  <c r="F6" i="19"/>
  <c r="F5" i="19"/>
  <c r="F4" i="19"/>
  <c r="F3" i="19"/>
  <c r="F2" i="19"/>
  <c r="D11" i="16"/>
  <c r="C11" i="16"/>
  <c r="B11" i="16"/>
  <c r="E11" i="16" s="1"/>
  <c r="E10" i="16"/>
  <c r="E9" i="16"/>
  <c r="E8" i="16"/>
  <c r="E7" i="16"/>
  <c r="E6" i="16"/>
  <c r="E5" i="16"/>
  <c r="E4" i="16"/>
  <c r="E3" i="16"/>
  <c r="E2" i="16"/>
  <c r="E10" i="15"/>
  <c r="E9" i="15"/>
  <c r="E7" i="15"/>
  <c r="E5" i="15"/>
  <c r="E4" i="15"/>
  <c r="F11" i="19" l="1"/>
  <c r="M8" i="21"/>
  <c r="K9" i="21" s="1"/>
  <c r="L9" i="21"/>
  <c r="J10" i="21"/>
  <c r="D12" i="15"/>
  <c r="B12" i="15"/>
  <c r="E3" i="15"/>
  <c r="E12" i="15" l="1"/>
  <c r="M9" i="21"/>
  <c r="K10" i="21" s="1"/>
  <c r="J11" i="21"/>
  <c r="L10" i="21"/>
  <c r="K12" i="11"/>
  <c r="L12" i="11" s="1"/>
  <c r="M12" i="11" s="1"/>
  <c r="K11" i="11"/>
  <c r="L11" i="11" s="1"/>
  <c r="M11" i="11" s="1"/>
  <c r="K10" i="11"/>
  <c r="L10" i="11" s="1"/>
  <c r="M10" i="11" s="1"/>
  <c r="K9" i="11"/>
  <c r="L9" i="11" s="1"/>
  <c r="M9" i="11" s="1"/>
  <c r="K8" i="11"/>
  <c r="L8" i="11" s="1"/>
  <c r="M8" i="11" s="1"/>
  <c r="K7" i="11"/>
  <c r="L7" i="11" s="1"/>
  <c r="M7" i="11" s="1"/>
  <c r="K6" i="11"/>
  <c r="L6" i="11" s="1"/>
  <c r="M6" i="11" s="1"/>
  <c r="K5" i="11"/>
  <c r="L5" i="11" s="1"/>
  <c r="M5" i="11" s="1"/>
  <c r="K4" i="11"/>
  <c r="L4" i="11" s="1"/>
  <c r="M4" i="11" s="1"/>
  <c r="K3" i="11"/>
  <c r="L3" i="11" s="1"/>
  <c r="M3" i="11" s="1"/>
  <c r="K2" i="11"/>
  <c r="L2" i="11" s="1"/>
  <c r="M2" i="11" s="1"/>
  <c r="M10" i="21" l="1"/>
  <c r="K11" i="21" s="1"/>
  <c r="L11" i="21"/>
  <c r="J12" i="21"/>
  <c r="G14" i="2"/>
  <c r="H12" i="2" s="1"/>
  <c r="E14" i="2"/>
  <c r="F9" i="2" s="1"/>
  <c r="M11" i="21" l="1"/>
  <c r="K12" i="21" s="1"/>
  <c r="L12" i="21"/>
  <c r="J13" i="21"/>
  <c r="F5" i="2"/>
  <c r="F11" i="2"/>
  <c r="H13" i="2"/>
  <c r="H9" i="2"/>
  <c r="F6" i="2"/>
  <c r="F4" i="2"/>
  <c r="F8" i="2"/>
  <c r="F10" i="2"/>
  <c r="F12" i="2"/>
  <c r="F7" i="2"/>
  <c r="F13" i="2"/>
  <c r="H7" i="2"/>
  <c r="H5" i="2"/>
  <c r="H11" i="2"/>
  <c r="H6" i="2"/>
  <c r="H4" i="2"/>
  <c r="H8" i="2"/>
  <c r="H10" i="2"/>
  <c r="M12" i="21" l="1"/>
  <c r="K13" i="21" s="1"/>
  <c r="L13" i="21"/>
  <c r="J14" i="21"/>
  <c r="M13" i="21" l="1"/>
  <c r="K14" i="21" s="1"/>
  <c r="L14" i="21"/>
  <c r="J15" i="21"/>
  <c r="M14" i="21" l="1"/>
  <c r="K15" i="21" s="1"/>
  <c r="L15" i="21"/>
  <c r="J16" i="21"/>
  <c r="M15" i="21" l="1"/>
  <c r="K16" i="21" s="1"/>
  <c r="J17" i="21"/>
  <c r="L16" i="21"/>
  <c r="M16" i="21" l="1"/>
  <c r="K17" i="21" s="1"/>
  <c r="L17" i="21"/>
  <c r="J18" i="21"/>
  <c r="M17" i="21" l="1"/>
  <c r="K18" i="21" s="1"/>
  <c r="J19" i="21"/>
  <c r="L18" i="21"/>
  <c r="M18" i="21" l="1"/>
  <c r="K19" i="21" s="1"/>
  <c r="J20" i="21"/>
  <c r="L19" i="21"/>
  <c r="M19" i="21" l="1"/>
  <c r="K20" i="21" s="1"/>
  <c r="L20" i="21"/>
  <c r="J21" i="21"/>
  <c r="M20" i="21" l="1"/>
  <c r="K21" i="21" s="1"/>
  <c r="J22" i="21"/>
  <c r="L21" i="21"/>
  <c r="M21" i="21" l="1"/>
  <c r="K22" i="21" s="1"/>
  <c r="L22" i="21"/>
  <c r="J23" i="21"/>
  <c r="M22" i="21" l="1"/>
  <c r="K23" i="21" s="1"/>
  <c r="J24" i="21"/>
  <c r="L23" i="21"/>
  <c r="M23" i="21" l="1"/>
  <c r="K24" i="21" s="1"/>
  <c r="L24" i="21"/>
  <c r="J25" i="21"/>
  <c r="M24" i="21" l="1"/>
  <c r="K25" i="21" s="1"/>
  <c r="J26" i="21"/>
  <c r="L25" i="21"/>
  <c r="M25" i="21" l="1"/>
  <c r="K26" i="21" s="1"/>
  <c r="L26" i="21"/>
  <c r="J27" i="21"/>
  <c r="M26" i="21" l="1"/>
  <c r="K27" i="21" s="1"/>
  <c r="J28" i="21"/>
  <c r="L27" i="21"/>
  <c r="M27" i="21" l="1"/>
  <c r="K28" i="21" s="1"/>
  <c r="L28" i="21"/>
  <c r="J29" i="21"/>
  <c r="M28" i="21" l="1"/>
  <c r="K29" i="21" s="1"/>
  <c r="J30" i="21"/>
  <c r="L29" i="21"/>
  <c r="M29" i="21" l="1"/>
  <c r="K30" i="21" s="1"/>
  <c r="L30" i="21"/>
  <c r="J31" i="21"/>
  <c r="M30" i="21" l="1"/>
  <c r="K31" i="21" s="1"/>
  <c r="J32" i="21"/>
  <c r="L31" i="21"/>
  <c r="M31" i="21" l="1"/>
  <c r="K32" i="21" s="1"/>
  <c r="L32" i="21"/>
  <c r="J33" i="21"/>
  <c r="M32" i="21" l="1"/>
  <c r="K33" i="21" s="1"/>
  <c r="J34" i="21"/>
  <c r="L33" i="21"/>
  <c r="M33" i="21" l="1"/>
  <c r="K34" i="21" s="1"/>
  <c r="L34" i="21"/>
  <c r="J35" i="21"/>
  <c r="M34" i="21" l="1"/>
  <c r="K35" i="21" s="1"/>
  <c r="J36" i="21"/>
  <c r="L35" i="21"/>
  <c r="M35" i="21" l="1"/>
  <c r="K36" i="21" s="1"/>
  <c r="L36" i="21"/>
  <c r="J37" i="21"/>
  <c r="M36" i="21" l="1"/>
  <c r="K37" i="21" s="1"/>
  <c r="J38" i="21"/>
  <c r="L37" i="21"/>
  <c r="M37" i="21" l="1"/>
  <c r="K38" i="21" s="1"/>
  <c r="L38" i="21"/>
  <c r="J39" i="21"/>
  <c r="M38" i="21" l="1"/>
  <c r="K39" i="21" s="1"/>
  <c r="J40" i="21"/>
  <c r="L39" i="21"/>
  <c r="M39" i="21" l="1"/>
  <c r="K40" i="21" s="1"/>
  <c r="L40" i="21"/>
  <c r="J41" i="21"/>
  <c r="M40" i="21" l="1"/>
  <c r="J42" i="21"/>
  <c r="L41" i="21"/>
  <c r="K41" i="21"/>
  <c r="M41" i="21" l="1"/>
  <c r="K42" i="21" s="1"/>
  <c r="L42" i="21"/>
  <c r="J43" i="21"/>
  <c r="M42" i="21" l="1"/>
  <c r="K43" i="21" s="1"/>
  <c r="J44" i="21"/>
  <c r="L43" i="21"/>
  <c r="M43" i="21" l="1"/>
  <c r="L44" i="21"/>
  <c r="K44" i="21"/>
  <c r="J45" i="21"/>
  <c r="M44" i="21" l="1"/>
  <c r="K45" i="21" s="1"/>
  <c r="J46" i="21"/>
  <c r="L45" i="21"/>
  <c r="M45" i="21" l="1"/>
  <c r="K46" i="21" s="1"/>
  <c r="L46" i="21"/>
  <c r="J47" i="21"/>
  <c r="M46" i="21" l="1"/>
  <c r="K47" i="21" s="1"/>
  <c r="J48" i="21"/>
  <c r="L47" i="21"/>
  <c r="M47" i="21" l="1"/>
  <c r="K48" i="21" s="1"/>
  <c r="L48" i="21"/>
  <c r="J49" i="21"/>
  <c r="M48" i="21" l="1"/>
  <c r="K49" i="21" s="1"/>
  <c r="J50" i="21"/>
  <c r="L49" i="21"/>
  <c r="M49" i="21" l="1"/>
  <c r="L50" i="21"/>
  <c r="K50" i="21"/>
  <c r="J51" i="21"/>
  <c r="M50" i="21" l="1"/>
  <c r="K51" i="21" s="1"/>
  <c r="J52" i="21"/>
  <c r="L51" i="21"/>
  <c r="M51" i="21" l="1"/>
  <c r="L52" i="21"/>
  <c r="K52" i="21"/>
  <c r="J53" i="21"/>
  <c r="M52" i="21" l="1"/>
  <c r="K53" i="21" s="1"/>
  <c r="J54" i="21"/>
  <c r="L53" i="21"/>
  <c r="M53" i="21" l="1"/>
  <c r="K54" i="21" s="1"/>
  <c r="L54" i="21"/>
  <c r="J55" i="21"/>
  <c r="M54" i="21" l="1"/>
  <c r="K55" i="21" s="1"/>
  <c r="J56" i="21"/>
  <c r="L55" i="21"/>
  <c r="M55" i="21" l="1"/>
  <c r="K56" i="21" s="1"/>
  <c r="L56" i="21"/>
  <c r="J57" i="21"/>
  <c r="M56" i="21" l="1"/>
  <c r="K57" i="21" s="1"/>
  <c r="J58" i="21"/>
  <c r="L57" i="21"/>
  <c r="M57" i="21" l="1"/>
  <c r="K58" i="21" s="1"/>
  <c r="L58" i="21"/>
  <c r="J59" i="21"/>
  <c r="M58" i="21" l="1"/>
  <c r="J60" i="21"/>
  <c r="L59" i="21"/>
  <c r="K59" i="21"/>
  <c r="M59" i="21" s="1"/>
  <c r="L60" i="21" l="1"/>
  <c r="K60" i="21"/>
  <c r="J61" i="21"/>
  <c r="M60" i="21" l="1"/>
  <c r="K61" i="21" s="1"/>
  <c r="J62" i="21"/>
  <c r="L61" i="21"/>
  <c r="M61" i="21" l="1"/>
  <c r="L62" i="21"/>
  <c r="K62" i="21"/>
  <c r="J63" i="21"/>
  <c r="M62" i="21" l="1"/>
  <c r="K63" i="21" s="1"/>
  <c r="J64" i="21"/>
  <c r="L63" i="21"/>
  <c r="M63" i="21" l="1"/>
  <c r="L64" i="21"/>
  <c r="K64" i="21"/>
  <c r="J65" i="21"/>
  <c r="M64" i="21" l="1"/>
  <c r="J66" i="21"/>
  <c r="K65" i="21"/>
  <c r="L65" i="21"/>
  <c r="M65" i="21" l="1"/>
  <c r="K66" i="21" s="1"/>
  <c r="L66" i="21"/>
  <c r="J67" i="21"/>
  <c r="M66" i="21" l="1"/>
  <c r="K67" i="21" s="1"/>
  <c r="J68" i="21"/>
  <c r="L67" i="21"/>
  <c r="M67" i="21" l="1"/>
  <c r="K68" i="21" s="1"/>
  <c r="L68" i="21"/>
  <c r="J69" i="21"/>
  <c r="M68" i="21" l="1"/>
  <c r="K69" i="21" s="1"/>
  <c r="J70" i="21"/>
  <c r="L69" i="21"/>
  <c r="M69" i="21" l="1"/>
  <c r="K70" i="21" s="1"/>
  <c r="L70" i="21"/>
  <c r="J71" i="21"/>
  <c r="M70" i="21" l="1"/>
  <c r="K71" i="21" s="1"/>
  <c r="J72" i="21"/>
  <c r="L71" i="21"/>
  <c r="M71" i="21" l="1"/>
  <c r="K72" i="21" s="1"/>
  <c r="L72" i="21"/>
  <c r="J73" i="21"/>
  <c r="M72" i="21" l="1"/>
  <c r="K73" i="21" s="1"/>
  <c r="J74" i="21"/>
  <c r="L73" i="21"/>
  <c r="M73" i="21" l="1"/>
  <c r="K74" i="21" s="1"/>
  <c r="L74" i="21"/>
  <c r="J75" i="21"/>
  <c r="M74" i="21" l="1"/>
  <c r="J76" i="21"/>
  <c r="L75" i="21"/>
  <c r="K75" i="21"/>
  <c r="M75" i="21" s="1"/>
  <c r="L76" i="21" l="1"/>
  <c r="K76" i="21"/>
  <c r="J77" i="21"/>
  <c r="M76" i="21" l="1"/>
  <c r="K77" i="21" s="1"/>
  <c r="J78" i="21"/>
  <c r="L77" i="21"/>
  <c r="M77" i="21" l="1"/>
  <c r="L78" i="21"/>
  <c r="K78" i="21"/>
  <c r="J79" i="21"/>
  <c r="M78" i="21" l="1"/>
  <c r="K79" i="21" s="1"/>
  <c r="J80" i="21"/>
  <c r="L79" i="21"/>
  <c r="M79" i="21" l="1"/>
  <c r="L80" i="21"/>
  <c r="K80" i="21"/>
  <c r="J81" i="21"/>
  <c r="M80" i="21" l="1"/>
  <c r="J82" i="21"/>
  <c r="K81" i="21"/>
  <c r="L81" i="21"/>
  <c r="M81" i="21" l="1"/>
  <c r="L82" i="21"/>
  <c r="K82" i="21"/>
  <c r="J83" i="21"/>
  <c r="M82" i="21" l="1"/>
  <c r="K83" i="21" s="1"/>
  <c r="J84" i="21"/>
  <c r="L83" i="21"/>
  <c r="M83" i="21" l="1"/>
  <c r="K84" i="21" s="1"/>
  <c r="L84" i="21"/>
  <c r="J85" i="21"/>
  <c r="M84" i="21" l="1"/>
  <c r="K85" i="21" s="1"/>
  <c r="J86" i="21"/>
  <c r="L85" i="21"/>
  <c r="M85" i="21" l="1"/>
  <c r="K86" i="21" s="1"/>
  <c r="L86" i="21"/>
  <c r="J87" i="21"/>
  <c r="M86" i="21" l="1"/>
  <c r="K87" i="21" s="1"/>
  <c r="J88" i="21"/>
  <c r="L87" i="21"/>
  <c r="M87" i="21" l="1"/>
  <c r="K88" i="21" s="1"/>
  <c r="L88" i="21"/>
  <c r="J89" i="21"/>
  <c r="M88" i="21" l="1"/>
  <c r="K89" i="21" s="1"/>
  <c r="J90" i="21"/>
  <c r="L89" i="21"/>
  <c r="M89" i="21" l="1"/>
  <c r="K90" i="21" s="1"/>
  <c r="L90" i="21"/>
  <c r="J91" i="21"/>
  <c r="M90" i="21" l="1"/>
  <c r="K91" i="21" s="1"/>
  <c r="J92" i="21"/>
  <c r="L91" i="21"/>
  <c r="M91" i="21" l="1"/>
  <c r="L92" i="21"/>
  <c r="K92" i="21"/>
  <c r="J93" i="21"/>
  <c r="M92" i="21" l="1"/>
  <c r="J94" i="21"/>
  <c r="L93" i="21"/>
  <c r="K93" i="21"/>
  <c r="M93" i="21" s="1"/>
  <c r="L94" i="21" l="1"/>
  <c r="K94" i="21"/>
  <c r="J95" i="21"/>
  <c r="M94" i="21" l="1"/>
  <c r="K95" i="21" s="1"/>
  <c r="J96" i="21"/>
  <c r="L95" i="21"/>
  <c r="M95" i="21" l="1"/>
  <c r="L96" i="21"/>
  <c r="K96" i="21"/>
  <c r="J97" i="21"/>
  <c r="M96" i="21" l="1"/>
  <c r="J98" i="21"/>
  <c r="K97" i="21"/>
  <c r="L97" i="21"/>
  <c r="M97" i="21" l="1"/>
  <c r="K98" i="21" s="1"/>
  <c r="L98" i="21"/>
  <c r="J99" i="21"/>
  <c r="M98" i="21" l="1"/>
  <c r="J100" i="21"/>
  <c r="L99" i="21"/>
  <c r="K99" i="21"/>
  <c r="M99" i="21" s="1"/>
  <c r="L100" i="21" l="1"/>
  <c r="K100" i="21"/>
  <c r="M100" i="21" s="1"/>
  <c r="J101" i="21"/>
  <c r="J102" i="21" l="1"/>
  <c r="L101" i="21"/>
  <c r="K101" i="21"/>
  <c r="M101" i="21" l="1"/>
  <c r="K102" i="21" s="1"/>
  <c r="L102" i="21"/>
  <c r="J103" i="21"/>
  <c r="M102" i="21" l="1"/>
  <c r="K103" i="21" s="1"/>
  <c r="J104" i="21"/>
  <c r="L103" i="21"/>
  <c r="M103" i="21" l="1"/>
  <c r="K104" i="21" s="1"/>
  <c r="L104" i="21"/>
  <c r="J105" i="21"/>
  <c r="M104" i="21" l="1"/>
  <c r="K105" i="21" s="1"/>
  <c r="J106" i="21"/>
  <c r="L105" i="21"/>
  <c r="M105" i="21" l="1"/>
  <c r="K106" i="21" s="1"/>
  <c r="L106" i="21"/>
  <c r="J107" i="21"/>
  <c r="M106" i="21" l="1"/>
  <c r="J108" i="21"/>
  <c r="L107" i="21"/>
  <c r="K107" i="21"/>
  <c r="M107" i="21" l="1"/>
  <c r="K108" i="21" s="1"/>
  <c r="L108" i="21"/>
  <c r="J109" i="21"/>
  <c r="M108" i="21" l="1"/>
  <c r="K109" i="21" s="1"/>
  <c r="J110" i="21"/>
  <c r="L109" i="21"/>
  <c r="M109" i="21" l="1"/>
  <c r="K110" i="21" s="1"/>
  <c r="L110" i="21"/>
  <c r="J111" i="21"/>
  <c r="M110" i="21" l="1"/>
  <c r="K111" i="21" s="1"/>
  <c r="J112" i="21"/>
  <c r="L111" i="21"/>
  <c r="M111" i="21" l="1"/>
  <c r="K112" i="21" s="1"/>
  <c r="L112" i="21"/>
  <c r="J113" i="21"/>
  <c r="M112" i="21" l="1"/>
  <c r="K113" i="21" s="1"/>
  <c r="J114" i="21"/>
  <c r="L113" i="21"/>
  <c r="M113" i="21" l="1"/>
  <c r="K114" i="21" s="1"/>
  <c r="L114" i="21"/>
  <c r="J115" i="21"/>
  <c r="M114" i="21" l="1"/>
  <c r="K115" i="21" s="1"/>
  <c r="J116" i="21"/>
  <c r="L115" i="21"/>
  <c r="M115" i="21" l="1"/>
  <c r="L116" i="21"/>
  <c r="K116" i="21"/>
  <c r="J117" i="21"/>
  <c r="M116" i="21" l="1"/>
  <c r="J118" i="21"/>
  <c r="L117" i="21"/>
  <c r="K117" i="21"/>
  <c r="M117" i="21" l="1"/>
  <c r="K118" i="21" s="1"/>
  <c r="L118" i="21"/>
  <c r="J119" i="21"/>
  <c r="M118" i="21" l="1"/>
  <c r="K119" i="21" s="1"/>
  <c r="J120" i="21"/>
  <c r="L119" i="21"/>
  <c r="M119" i="21" l="1"/>
  <c r="K120" i="21" s="1"/>
  <c r="L120" i="21"/>
  <c r="J121" i="21"/>
  <c r="M120" i="21" l="1"/>
  <c r="K121" i="21" s="1"/>
  <c r="J122" i="21"/>
  <c r="L121" i="21"/>
  <c r="M121" i="21" l="1"/>
  <c r="K122" i="21" s="1"/>
  <c r="M122" i="21" s="1"/>
  <c r="L122" i="21"/>
  <c r="J123" i="21"/>
  <c r="L123" i="21" l="1"/>
  <c r="K123" i="21"/>
  <c r="M123" i="21" l="1"/>
</calcChain>
</file>

<file path=xl/sharedStrings.xml><?xml version="1.0" encoding="utf-8"?>
<sst xmlns="http://schemas.openxmlformats.org/spreadsheetml/2006/main" count="12055" uniqueCount="1277">
  <si>
    <t>Top 10 Domestic Routes by Revenue</t>
  </si>
  <si>
    <t>Revenue</t>
  </si>
  <si>
    <t>Margin</t>
  </si>
  <si>
    <t>Per Passenger</t>
  </si>
  <si>
    <t>From</t>
  </si>
  <si>
    <t>To</t>
  </si>
  <si>
    <t>Revenue per Passenger</t>
  </si>
  <si>
    <t>Margin  per Passenger</t>
  </si>
  <si>
    <t xml:space="preserve">Atlanta </t>
  </si>
  <si>
    <t>New York</t>
  </si>
  <si>
    <t xml:space="preserve">Chicago </t>
  </si>
  <si>
    <t xml:space="preserve">Columbus (Ohio) </t>
  </si>
  <si>
    <t xml:space="preserve">New York </t>
  </si>
  <si>
    <t>Detroit</t>
  </si>
  <si>
    <t>Washington</t>
  </si>
  <si>
    <t>Philadelphia</t>
  </si>
  <si>
    <t>San Francisco</t>
  </si>
  <si>
    <t>Phoenix</t>
  </si>
  <si>
    <t xml:space="preserve"> </t>
  </si>
  <si>
    <t>Toronto</t>
  </si>
  <si>
    <t>Seattle</t>
  </si>
  <si>
    <t>Total Domestic routes</t>
  </si>
  <si>
    <t>Better Formatting for Percentages</t>
  </si>
  <si>
    <t>Jim</t>
  </si>
  <si>
    <t>Tim</t>
  </si>
  <si>
    <t>Kim</t>
  </si>
  <si>
    <t>Budapest</t>
  </si>
  <si>
    <t>Debrecen</t>
  </si>
  <si>
    <t>Pécs</t>
  </si>
  <si>
    <t>Sopron</t>
  </si>
  <si>
    <t>Szeged</t>
  </si>
  <si>
    <t>Miskolc</t>
  </si>
  <si>
    <t>Kecskemét</t>
  </si>
  <si>
    <t>Győr</t>
  </si>
  <si>
    <t>January</t>
  </si>
  <si>
    <t>February</t>
  </si>
  <si>
    <t>March</t>
  </si>
  <si>
    <t>Total</t>
  </si>
  <si>
    <t>Formatting positive and negative numbers</t>
  </si>
  <si>
    <t>North</t>
  </si>
  <si>
    <t>South</t>
  </si>
  <si>
    <t>East</t>
  </si>
  <si>
    <t>West</t>
  </si>
  <si>
    <t>Zeros…</t>
  </si>
  <si>
    <t>Printer</t>
  </si>
  <si>
    <t>Copier</t>
  </si>
  <si>
    <t>Scanner</t>
  </si>
  <si>
    <t>Support</t>
  </si>
  <si>
    <t>Guarantee</t>
  </si>
  <si>
    <t>Special conditions</t>
  </si>
  <si>
    <t>Formatting dates</t>
  </si>
  <si>
    <t>Nagy számok formázása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</si>
  <si>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</si>
  <si>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</si>
  <si>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</si>
  <si>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</si>
  <si>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</si>
  <si>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</si>
  <si>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</si>
  <si>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</si>
  <si>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</si>
  <si>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</si>
  <si>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</si>
  <si>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</si>
  <si>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TOP 40%</t>
  </si>
  <si>
    <t>MARKET</t>
  </si>
  <si>
    <t>Sales</t>
  </si>
  <si>
    <t>Great Lakes</t>
  </si>
  <si>
    <t>New England</t>
  </si>
  <si>
    <t>New York North</t>
  </si>
  <si>
    <t>New York South</t>
  </si>
  <si>
    <t>Ohio</t>
  </si>
  <si>
    <t>Shenandoah Valley</t>
  </si>
  <si>
    <t>South Carolina</t>
  </si>
  <si>
    <t>Florida</t>
  </si>
  <si>
    <t>Gulf Coast</t>
  </si>
  <si>
    <t>Illinois</t>
  </si>
  <si>
    <t>Indiana</t>
  </si>
  <si>
    <t>Kentucky</t>
  </si>
  <si>
    <t>North Carolina</t>
  </si>
  <si>
    <t>Tennessee</t>
  </si>
  <si>
    <t>Texas</t>
  </si>
  <si>
    <t>California</t>
  </si>
  <si>
    <t>Central</t>
  </si>
  <si>
    <t>Colorado</t>
  </si>
  <si>
    <t>North West</t>
  </si>
  <si>
    <t>Southwest</t>
  </si>
  <si>
    <t>Topeka</t>
  </si>
  <si>
    <t>REGION</t>
  </si>
  <si>
    <t>November</t>
  </si>
  <si>
    <t>December</t>
  </si>
  <si>
    <t>Települések távolsága közúton (km)</t>
  </si>
  <si>
    <t xml:space="preserve"> Budapest</t>
  </si>
  <si>
    <t xml:space="preserve"> Békéscsaba</t>
  </si>
  <si>
    <t xml:space="preserve"> Debrecen</t>
  </si>
  <si>
    <t xml:space="preserve"> Eger</t>
  </si>
  <si>
    <t xml:space="preserve"> Győr</t>
  </si>
  <si>
    <t xml:space="preserve"> Kaposvár</t>
  </si>
  <si>
    <t xml:space="preserve"> Kecskemét</t>
  </si>
  <si>
    <t xml:space="preserve"> Miskolc</t>
  </si>
  <si>
    <t xml:space="preserve"> Nyíregyháza</t>
  </si>
  <si>
    <t xml:space="preserve"> Pécs</t>
  </si>
  <si>
    <t xml:space="preserve"> Salgótarján</t>
  </si>
  <si>
    <t xml:space="preserve"> Szeged</t>
  </si>
  <si>
    <t xml:space="preserve"> Székesfehérvár</t>
  </si>
  <si>
    <t xml:space="preserve"> Szekszárd</t>
  </si>
  <si>
    <t xml:space="preserve"> Szolnok</t>
  </si>
  <si>
    <t xml:space="preserve"> Szombathely</t>
  </si>
  <si>
    <t xml:space="preserve"> Tatabánya</t>
  </si>
  <si>
    <t xml:space="preserve"> Veszprém</t>
  </si>
  <si>
    <t xml:space="preserve"> Zalaegerszeg</t>
  </si>
  <si>
    <t xml:space="preserve"> Ajka</t>
  </si>
  <si>
    <t xml:space="preserve"> Baja</t>
  </si>
  <si>
    <t xml:space="preserve"> Cegléd</t>
  </si>
  <si>
    <t xml:space="preserve"> Dunaújváros</t>
  </si>
  <si>
    <t xml:space="preserve"> Érd</t>
  </si>
  <si>
    <t xml:space="preserve"> Gödöllő</t>
  </si>
  <si>
    <t xml:space="preserve"> Gyöngyös</t>
  </si>
  <si>
    <t xml:space="preserve"> Gyula</t>
  </si>
  <si>
    <t xml:space="preserve"> Hajdúböszörmény</t>
  </si>
  <si>
    <t xml:space="preserve"> Hódmezővásárhely</t>
  </si>
  <si>
    <t xml:space="preserve"> Kazincbarcika</t>
  </si>
  <si>
    <t xml:space="preserve"> Kiskunfélegyháza</t>
  </si>
  <si>
    <t xml:space="preserve"> Kiskunhalas</t>
  </si>
  <si>
    <t xml:space="preserve"> Mosonmagyaróvár</t>
  </si>
  <si>
    <t xml:space="preserve"> Nagykanizsa</t>
  </si>
  <si>
    <t xml:space="preserve"> Orosháza</t>
  </si>
  <si>
    <t xml:space="preserve"> Ózd</t>
  </si>
  <si>
    <t xml:space="preserve"> Pápa</t>
  </si>
  <si>
    <t xml:space="preserve"> Sopron</t>
  </si>
  <si>
    <t xml:space="preserve"> Szentes</t>
  </si>
  <si>
    <t xml:space="preserve"> Vác</t>
  </si>
  <si>
    <t>Kiindulás</t>
  </si>
  <si>
    <t>Cél</t>
  </si>
  <si>
    <t>http://www.psoft.hu</t>
  </si>
  <si>
    <t>Telefon</t>
  </si>
  <si>
    <t>Tankolás</t>
  </si>
  <si>
    <t>Vendéglő</t>
  </si>
  <si>
    <t>Utazás</t>
  </si>
  <si>
    <t>Ruha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</si>
  <si>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</si>
  <si>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</si>
  <si>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</si>
  <si>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</si>
  <si>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</si>
  <si>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</si>
  <si>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</si>
  <si>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</si>
  <si>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</si>
  <si>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</si>
  <si>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Élelmiszer</t>
  </si>
  <si>
    <t>Kiss Béla</t>
  </si>
  <si>
    <t>Kökény József</t>
  </si>
  <si>
    <t>Mángor Olga</t>
  </si>
  <si>
    <t>Meg Győző</t>
  </si>
  <si>
    <t>Daj Kálmán</t>
  </si>
  <si>
    <t>Zúz Mara</t>
  </si>
  <si>
    <t>Emanci Pál</t>
  </si>
  <si>
    <t>Feles Elek</t>
  </si>
  <si>
    <t>Szüre Tibor</t>
  </si>
  <si>
    <t>Bekre Pál</t>
  </si>
  <si>
    <t>Teo Dóra</t>
  </si>
  <si>
    <t>Ponthatárok</t>
  </si>
  <si>
    <t>Jegy</t>
  </si>
  <si>
    <t>Név</t>
  </si>
  <si>
    <t>Összesen</t>
  </si>
  <si>
    <t>Sikerült?</t>
  </si>
  <si>
    <t>Adatsávok</t>
  </si>
  <si>
    <t>Színskálák</t>
  </si>
  <si>
    <t>Ikonkészletek</t>
  </si>
  <si>
    <t>Nagyobb, mint 400</t>
  </si>
  <si>
    <t>VAGY(ÉS($A2=$AU$3;B$1=$AU$4);ÉS($A2=$AU$4;B$1=$AU$3))</t>
  </si>
  <si>
    <t>I. negyedév</t>
  </si>
  <si>
    <t>Forgalom</t>
  </si>
  <si>
    <t>Energia</t>
  </si>
  <si>
    <t>Üzemanyag</t>
  </si>
  <si>
    <t>Irodai kiadások</t>
  </si>
  <si>
    <t>Bérleti díj</t>
  </si>
  <si>
    <t>Kamatok</t>
  </si>
  <si>
    <t>Jutalékok</t>
  </si>
  <si>
    <t>VONAL</t>
  </si>
  <si>
    <t>OSZLOP</t>
  </si>
  <si>
    <t>1.</t>
  </si>
  <si>
    <t>2.</t>
  </si>
  <si>
    <t>3.</t>
  </si>
  <si>
    <t>4.</t>
  </si>
  <si>
    <t>Videoton</t>
  </si>
  <si>
    <t>Újpest</t>
  </si>
  <si>
    <t>Ferencváros</t>
  </si>
  <si>
    <t>Tatabánya</t>
  </si>
  <si>
    <t>Zalaegerszeg</t>
  </si>
  <si>
    <t>NYERESÉG/VESZTESÉG</t>
  </si>
  <si>
    <t>Csapat</t>
  </si>
  <si>
    <t>Product Line</t>
  </si>
  <si>
    <t>Women's shoes</t>
  </si>
  <si>
    <t>Men's shoes</t>
  </si>
  <si>
    <t>Children's shoes</t>
  </si>
  <si>
    <t>Women's hats</t>
  </si>
  <si>
    <t>Men's hats</t>
  </si>
  <si>
    <t>Children's hats</t>
  </si>
  <si>
    <t>6-Month Trend</t>
  </si>
  <si>
    <t xml:space="preserve"> (Pct change)</t>
  </si>
  <si>
    <t>GDP (per capita)</t>
  </si>
  <si>
    <t>Spain</t>
  </si>
  <si>
    <t>Ireland</t>
  </si>
  <si>
    <t>India</t>
  </si>
  <si>
    <t>Január ($)</t>
  </si>
  <si>
    <t>Január (Ft)</t>
  </si>
  <si>
    <t>Bútorok</t>
  </si>
  <si>
    <t>Járművek</t>
  </si>
  <si>
    <t>Felújítások</t>
  </si>
  <si>
    <t>Megnevezés</t>
  </si>
  <si>
    <t>USDHUF árfolyam</t>
  </si>
  <si>
    <t>Év</t>
  </si>
  <si>
    <t>Bevétel</t>
  </si>
  <si>
    <t>TYPE</t>
  </si>
  <si>
    <t>Gyakoriság</t>
  </si>
  <si>
    <t>Eleje/vége</t>
  </si>
  <si>
    <t>Kamat a görgetősávból</t>
  </si>
  <si>
    <t>Kamat per periódus</t>
  </si>
  <si>
    <t>Részletek mutatása</t>
  </si>
  <si>
    <t>eleje</t>
  </si>
  <si>
    <t>vége</t>
  </si>
  <si>
    <t>Szorzó</t>
  </si>
  <si>
    <t>Éves</t>
  </si>
  <si>
    <t>Féléves</t>
  </si>
  <si>
    <t>Negyedéves</t>
  </si>
  <si>
    <t>Havi</t>
  </si>
  <si>
    <t>eleje/vége</t>
  </si>
  <si>
    <t>Periódus</t>
  </si>
  <si>
    <t>Kezdő egyenleg</t>
  </si>
  <si>
    <t>Törlesztés</t>
  </si>
  <si>
    <t>Záró egyenleg</t>
  </si>
  <si>
    <t>Kölcsön paraméterei</t>
  </si>
  <si>
    <t>Kölcsön</t>
  </si>
  <si>
    <t>Vásárlási ár</t>
  </si>
  <si>
    <t>Önrész</t>
  </si>
  <si>
    <t>Évek</t>
  </si>
  <si>
    <t>Törlesztés az időszakban</t>
  </si>
  <si>
    <t>Éves kamatláb</t>
  </si>
  <si>
    <t>Részletek</t>
  </si>
  <si>
    <t>Plan</t>
  </si>
  <si>
    <t>Production</t>
  </si>
  <si>
    <t>Mercedes</t>
  </si>
  <si>
    <t>Audi</t>
  </si>
  <si>
    <t>BMW</t>
  </si>
  <si>
    <t>egy</t>
  </si>
  <si>
    <t>ketto</t>
  </si>
  <si>
    <t>harom</t>
  </si>
  <si>
    <t>Terv</t>
  </si>
  <si>
    <t>Gyártás</t>
  </si>
  <si>
    <t>ARO</t>
  </si>
  <si>
    <t>SVY-048</t>
  </si>
  <si>
    <t>Johnny</t>
  </si>
  <si>
    <t>Veszprém</t>
  </si>
  <si>
    <t>DT</t>
  </si>
  <si>
    <t>KD</t>
  </si>
  <si>
    <t>YDJ-517</t>
  </si>
  <si>
    <t>Jack</t>
  </si>
  <si>
    <t>Borsod-Abaúj-Zemplén</t>
  </si>
  <si>
    <t>AF</t>
  </si>
  <si>
    <t>ÉM</t>
  </si>
  <si>
    <t>PEUGEOT</t>
  </si>
  <si>
    <t>RHU-823</t>
  </si>
  <si>
    <t>Baranya</t>
  </si>
  <si>
    <t>DD</t>
  </si>
  <si>
    <t>DVS-343</t>
  </si>
  <si>
    <t>Jász-Nagykun-Szolnok</t>
  </si>
  <si>
    <t>ÉA</t>
  </si>
  <si>
    <t>SEAT</t>
  </si>
  <si>
    <t>ZXO-621</t>
  </si>
  <si>
    <t>Vas</t>
  </si>
  <si>
    <t>NyD</t>
  </si>
  <si>
    <t>ODB-746</t>
  </si>
  <si>
    <t>Nógrád</t>
  </si>
  <si>
    <t>IBN-026</t>
  </si>
  <si>
    <t>Pest</t>
  </si>
  <si>
    <t>KM</t>
  </si>
  <si>
    <t>NISSAN</t>
  </si>
  <si>
    <t>DUD-501</t>
  </si>
  <si>
    <t>Bács-Kiskun</t>
  </si>
  <si>
    <t>DA</t>
  </si>
  <si>
    <t>FIAT</t>
  </si>
  <si>
    <t>GYQ-465</t>
  </si>
  <si>
    <t>Győr-Moson-Sopron</t>
  </si>
  <si>
    <t>RENAULT</t>
  </si>
  <si>
    <t>RPX-641</t>
  </si>
  <si>
    <t>Komárom-Esztergom</t>
  </si>
  <si>
    <t>MERCEDES</t>
  </si>
  <si>
    <t>OOJ-032</t>
  </si>
  <si>
    <t>XMW-858</t>
  </si>
  <si>
    <t>SUZUKI</t>
  </si>
  <si>
    <t>GZT-760</t>
  </si>
  <si>
    <t>Hajdú-Bihar</t>
  </si>
  <si>
    <t>MAZDA</t>
  </si>
  <si>
    <t>DSP-104</t>
  </si>
  <si>
    <t>Heves</t>
  </si>
  <si>
    <t>EWP-857</t>
  </si>
  <si>
    <t>Csongrád-Csanád</t>
  </si>
  <si>
    <t>FORD</t>
  </si>
  <si>
    <t>GRK-889</t>
  </si>
  <si>
    <t>LUR-313</t>
  </si>
  <si>
    <t>Somogy</t>
  </si>
  <si>
    <t>SIQ-724</t>
  </si>
  <si>
    <t>OPEL</t>
  </si>
  <si>
    <t>BUC-723</t>
  </si>
  <si>
    <t>Szabolcs-Szatmár-Bereg</t>
  </si>
  <si>
    <t>IEJ-075</t>
  </si>
  <si>
    <t>ZWY-937</t>
  </si>
  <si>
    <t>SKODA</t>
  </si>
  <si>
    <t>CZU-531</t>
  </si>
  <si>
    <t>TOC-435</t>
  </si>
  <si>
    <t>ELL-912</t>
  </si>
  <si>
    <t>HLF-294</t>
  </si>
  <si>
    <t>QFI-942</t>
  </si>
  <si>
    <t>OKO-355</t>
  </si>
  <si>
    <t>WVH-606</t>
  </si>
  <si>
    <t>Budapest (főváros)</t>
  </si>
  <si>
    <t>ZUN-583</t>
  </si>
  <si>
    <t>ECB-762</t>
  </si>
  <si>
    <t>MIL-486</t>
  </si>
  <si>
    <t>YPF-709</t>
  </si>
  <si>
    <t>PZP-178</t>
  </si>
  <si>
    <t>LGU-355</t>
  </si>
  <si>
    <t>Tolna</t>
  </si>
  <si>
    <t>UDZ-749</t>
  </si>
  <si>
    <t>EXO-225</t>
  </si>
  <si>
    <t>Zala</t>
  </si>
  <si>
    <t>RMW-058</t>
  </si>
  <si>
    <t>GMA-032</t>
  </si>
  <si>
    <t>Fejér</t>
  </si>
  <si>
    <t>GQB-284</t>
  </si>
  <si>
    <t>BBR-665</t>
  </si>
  <si>
    <t>XJX-956</t>
  </si>
  <si>
    <t>PAK-062</t>
  </si>
  <si>
    <t>NHB-860</t>
  </si>
  <si>
    <t>YSE-185</t>
  </si>
  <si>
    <t>YKM-956</t>
  </si>
  <si>
    <t>VLR-980</t>
  </si>
  <si>
    <t>GUU-078</t>
  </si>
  <si>
    <t>UTL-799</t>
  </si>
  <si>
    <t>IPU-421</t>
  </si>
  <si>
    <t>BCQ-235</t>
  </si>
  <si>
    <t>VVA-887</t>
  </si>
  <si>
    <t>Békés</t>
  </si>
  <si>
    <t>QHQ-464</t>
  </si>
  <si>
    <t>VSB-219</t>
  </si>
  <si>
    <t>SRI-374</t>
  </si>
  <si>
    <t>NMT-238</t>
  </si>
  <si>
    <t>YGV-673</t>
  </si>
  <si>
    <t>MYQ-070</t>
  </si>
  <si>
    <t>BTN-527</t>
  </si>
  <si>
    <t>LOV-456</t>
  </si>
  <si>
    <t>LZR-304</t>
  </si>
  <si>
    <t>IWH-341</t>
  </si>
  <si>
    <t>MHR-813</t>
  </si>
  <si>
    <t>ZYP-345</t>
  </si>
  <si>
    <t>ZAN-440</t>
  </si>
  <si>
    <t>BTX-787</t>
  </si>
  <si>
    <t>UGY-376</t>
  </si>
  <si>
    <t>XRB-385</t>
  </si>
  <si>
    <t>TWQ-204</t>
  </si>
  <si>
    <t>OJD-546</t>
  </si>
  <si>
    <t>JWX-698</t>
  </si>
  <si>
    <t>AFJ-934</t>
  </si>
  <si>
    <t>IKT-577</t>
  </si>
  <si>
    <t>JEX-928</t>
  </si>
  <si>
    <t>ZYW-095</t>
  </si>
  <si>
    <t>PTK-079</t>
  </si>
  <si>
    <t>DBF-770</t>
  </si>
  <si>
    <t>ZCX-026</t>
  </si>
  <si>
    <t>JWS-209</t>
  </si>
  <si>
    <t>DLE-705</t>
  </si>
  <si>
    <t>ODF-681</t>
  </si>
  <si>
    <t>ZDM-991</t>
  </si>
  <si>
    <t>YZL-197</t>
  </si>
  <si>
    <t>BRG-267</t>
  </si>
  <si>
    <t>FEI-331</t>
  </si>
  <si>
    <t>TVI-552</t>
  </si>
  <si>
    <t>XAC-446</t>
  </si>
  <si>
    <t>UID-347</t>
  </si>
  <si>
    <t>RCP-924</t>
  </si>
  <si>
    <t>QLY-587</t>
  </si>
  <si>
    <t>OTZ-114</t>
  </si>
  <si>
    <t>GEM-730</t>
  </si>
  <si>
    <t>HSQ-098</t>
  </si>
  <si>
    <t>RIN-919</t>
  </si>
  <si>
    <t>YEI-996</t>
  </si>
  <si>
    <t>JNM-553</t>
  </si>
  <si>
    <t>YJQ-978</t>
  </si>
  <si>
    <t>OVH-700</t>
  </si>
  <si>
    <t>QBQ-993</t>
  </si>
  <si>
    <t>UJW-779</t>
  </si>
  <si>
    <t>XJS-575</t>
  </si>
  <si>
    <t>GSZ-167</t>
  </si>
  <si>
    <t>EZC-395</t>
  </si>
  <si>
    <t>AGD-537</t>
  </si>
  <si>
    <t>MDA-841</t>
  </si>
  <si>
    <t>UNP-718</t>
  </si>
  <si>
    <t>CED-248</t>
  </si>
  <si>
    <t>LCR-592</t>
  </si>
  <si>
    <t>QJX-773</t>
  </si>
  <si>
    <t>SXA-813</t>
  </si>
  <si>
    <t>JDM-112</t>
  </si>
  <si>
    <t>FHM-608</t>
  </si>
  <si>
    <t>RFQ-147</t>
  </si>
  <si>
    <t>WAY-159</t>
  </si>
  <si>
    <t>CWV-575</t>
  </si>
  <si>
    <t>DTI-212</t>
  </si>
  <si>
    <t>HAK-652</t>
  </si>
  <si>
    <t>PNO-282</t>
  </si>
  <si>
    <t>SYI-838</t>
  </si>
  <si>
    <t>PER-246</t>
  </si>
  <si>
    <t>UCC-400</t>
  </si>
  <si>
    <t>UFW-192</t>
  </si>
  <si>
    <t>JBA-121</t>
  </si>
  <si>
    <t>SHG-555</t>
  </si>
  <si>
    <t>KYH-812</t>
  </si>
  <si>
    <t>UVX-121</t>
  </si>
  <si>
    <t>FYX-069</t>
  </si>
  <si>
    <t>KQY-154</t>
  </si>
  <si>
    <t>BOI-849</t>
  </si>
  <si>
    <t>CIF-314</t>
  </si>
  <si>
    <t>SFQ-117</t>
  </si>
  <si>
    <t>UQS-013</t>
  </si>
  <si>
    <t>RIG-828</t>
  </si>
  <si>
    <t>RVQ-908</t>
  </si>
  <si>
    <t>AQJ-192</t>
  </si>
  <si>
    <t>HXK-599</t>
  </si>
  <si>
    <t>ZXN-417</t>
  </si>
  <si>
    <t>CRK-545</t>
  </si>
  <si>
    <t>QBQ-363</t>
  </si>
  <si>
    <t>RIZ-610</t>
  </si>
  <si>
    <t>MMZ-488</t>
  </si>
  <si>
    <t>HIK-091</t>
  </si>
  <si>
    <t>XLT-937</t>
  </si>
  <si>
    <t>CDC-328</t>
  </si>
  <si>
    <t>FMP-591</t>
  </si>
  <si>
    <t>BGV-608</t>
  </si>
  <si>
    <t>UVS-306</t>
  </si>
  <si>
    <t>HFK-923</t>
  </si>
  <si>
    <t>OFA-794</t>
  </si>
  <si>
    <t>FTP-898</t>
  </si>
  <si>
    <t>ZMY-291</t>
  </si>
  <si>
    <t>IYT-439</t>
  </si>
  <si>
    <t>BVA-181</t>
  </si>
  <si>
    <t>QZP-481</t>
  </si>
  <si>
    <t>ELD-082</t>
  </si>
  <si>
    <t>PDL-744</t>
  </si>
  <si>
    <t>EJR-563</t>
  </si>
  <si>
    <t>BRN-310</t>
  </si>
  <si>
    <t>NEL-612</t>
  </si>
  <si>
    <t>WLZ-645</t>
  </si>
  <si>
    <t>QJN-138</t>
  </si>
  <si>
    <t>GFC-435</t>
  </si>
  <si>
    <t>ELX-754</t>
  </si>
  <si>
    <t>GBF-939</t>
  </si>
  <si>
    <t>YHD-545</t>
  </si>
  <si>
    <t>QNG-841</t>
  </si>
  <si>
    <t>WEH-970</t>
  </si>
  <si>
    <t>WSX-213</t>
  </si>
  <si>
    <t>TNT-689</t>
  </si>
  <si>
    <t>SXQ-963</t>
  </si>
  <si>
    <t>SZF-150</t>
  </si>
  <si>
    <t>WHT-687</t>
  </si>
  <si>
    <t>ZTL-064</t>
  </si>
  <si>
    <t>BCN-307</t>
  </si>
  <si>
    <t>WRY-911</t>
  </si>
  <si>
    <t>EQG-949</t>
  </si>
  <si>
    <t>RBD-505</t>
  </si>
  <si>
    <t>BBR-942</t>
  </si>
  <si>
    <t>WOL-870</t>
  </si>
  <si>
    <t>BEX-864</t>
  </si>
  <si>
    <t>OBX-352</t>
  </si>
  <si>
    <t>YUG-374</t>
  </si>
  <si>
    <t>JJT-635</t>
  </si>
  <si>
    <t>GVU-364</t>
  </si>
  <si>
    <t>ZDY-872</t>
  </si>
  <si>
    <t>QOJ-611</t>
  </si>
  <si>
    <t>GCI-682</t>
  </si>
  <si>
    <t>HIW-077</t>
  </si>
  <si>
    <t>QOO-141</t>
  </si>
  <si>
    <t>LCF-040</t>
  </si>
  <si>
    <t>PYM-372</t>
  </si>
  <si>
    <t>EPL-815</t>
  </si>
  <si>
    <t>XHK-229</t>
  </si>
  <si>
    <t>YCN-745</t>
  </si>
  <si>
    <t>AAD-492</t>
  </si>
  <si>
    <t>ASB-971</t>
  </si>
  <si>
    <t>UGW-778</t>
  </si>
  <si>
    <t>BBI-818</t>
  </si>
  <si>
    <t>OLQ-083</t>
  </si>
  <si>
    <t>RMT-261</t>
  </si>
  <si>
    <t>CZN-197</t>
  </si>
  <si>
    <t>ZHT-363</t>
  </si>
  <si>
    <t>YCZ-906</t>
  </si>
  <si>
    <t>EXO-903</t>
  </si>
  <si>
    <t>QJR-762</t>
  </si>
  <si>
    <t>DUP-982</t>
  </si>
  <si>
    <t>UWS-370</t>
  </si>
  <si>
    <t>ZZH-948</t>
  </si>
  <si>
    <t>AZU-888</t>
  </si>
  <si>
    <t>QHQ-370</t>
  </si>
  <si>
    <t>JHF-786</t>
  </si>
  <si>
    <t>MEN-680</t>
  </si>
  <si>
    <t>NMH-694</t>
  </si>
  <si>
    <t>CHS-843</t>
  </si>
  <si>
    <t>MHG-535</t>
  </si>
  <si>
    <t>WIF-246</t>
  </si>
  <si>
    <t>IMA-645</t>
  </si>
  <si>
    <t>HPZ-613</t>
  </si>
  <si>
    <t>NPE-758</t>
  </si>
  <si>
    <t>SEU-088</t>
  </si>
  <si>
    <t>KKR-643</t>
  </si>
  <si>
    <t>FXA-781</t>
  </si>
  <si>
    <t>HYX-276</t>
  </si>
  <si>
    <t>YLS-793</t>
  </si>
  <si>
    <t>NTP-464</t>
  </si>
  <si>
    <t>GWX-201</t>
  </si>
  <si>
    <t>JTV-469</t>
  </si>
  <si>
    <t>UBH-167</t>
  </si>
  <si>
    <t>PRO-207</t>
  </si>
  <si>
    <t>FHI-761</t>
  </si>
  <si>
    <t>QVZ-885</t>
  </si>
  <si>
    <t>JPU-301</t>
  </si>
  <si>
    <t>XMX-370</t>
  </si>
  <si>
    <t>EQU-827</t>
  </si>
  <si>
    <t>JEU-433</t>
  </si>
  <si>
    <t>KIY-825</t>
  </si>
  <si>
    <t>APP-530</t>
  </si>
  <si>
    <t>JLA-004</t>
  </si>
  <si>
    <t>NZB-450</t>
  </si>
  <si>
    <t>SHT-966</t>
  </si>
  <si>
    <t>XXC-913</t>
  </si>
  <si>
    <t>TIJ-228</t>
  </si>
  <si>
    <t>ZRN-251</t>
  </si>
  <si>
    <t>DFR-178</t>
  </si>
  <si>
    <t>QWN-873</t>
  </si>
  <si>
    <t>ZEX-593</t>
  </si>
  <si>
    <t>TAH-190</t>
  </si>
  <si>
    <t>PFU-730</t>
  </si>
  <si>
    <t>WZK-351</t>
  </si>
  <si>
    <t>OKH-621</t>
  </si>
  <si>
    <t>QVX-177</t>
  </si>
  <si>
    <t>NOO-957</t>
  </si>
  <si>
    <t>UYA-526</t>
  </si>
  <si>
    <t>MPQ-325</t>
  </si>
  <si>
    <t>JKU-488</t>
  </si>
  <si>
    <t>XCY-019</t>
  </si>
  <si>
    <t>IXM-054</t>
  </si>
  <si>
    <t>PCP-718</t>
  </si>
  <si>
    <t>TZC-244</t>
  </si>
  <si>
    <t>FLZ-007</t>
  </si>
  <si>
    <t>PHP-175</t>
  </si>
  <si>
    <t>CWJ-023</t>
  </si>
  <si>
    <t>UWS-433</t>
  </si>
  <si>
    <t>PQP-302</t>
  </si>
  <si>
    <t>DDX-185</t>
  </si>
  <si>
    <t>LCZ-757</t>
  </si>
  <si>
    <t>BZN-413</t>
  </si>
  <si>
    <t>BKU-741</t>
  </si>
  <si>
    <t>TTA-021</t>
  </si>
  <si>
    <t>UGJ-535</t>
  </si>
  <si>
    <t>LWF-829</t>
  </si>
  <si>
    <t>KEW-629</t>
  </si>
  <si>
    <t>YNF-540</t>
  </si>
  <si>
    <t>ZWF-663</t>
  </si>
  <si>
    <t>OZR-750</t>
  </si>
  <si>
    <t>NHH-115</t>
  </si>
  <si>
    <t>IUA-203</t>
  </si>
  <si>
    <t>ZUA-461</t>
  </si>
  <si>
    <t>KNE-000</t>
  </si>
  <si>
    <t>MTG-090</t>
  </si>
  <si>
    <t>XYI-778</t>
  </si>
  <si>
    <t>SMR-265</t>
  </si>
  <si>
    <t>IIQ-737</t>
  </si>
  <si>
    <t>FLI-775</t>
  </si>
  <si>
    <t>PYX-236</t>
  </si>
  <si>
    <t>VQR-156</t>
  </si>
  <si>
    <t>DWO-641</t>
  </si>
  <si>
    <t>FOJ-260</t>
  </si>
  <si>
    <t>PSW-628</t>
  </si>
  <si>
    <t>AGN-599</t>
  </si>
  <si>
    <t>XRN-859</t>
  </si>
  <si>
    <t>ERR-852</t>
  </si>
  <si>
    <t>MPV-107</t>
  </si>
  <si>
    <t>YDA-532</t>
  </si>
  <si>
    <t>GAR-114</t>
  </si>
  <si>
    <t>BAP-308</t>
  </si>
  <si>
    <t>KPL-023</t>
  </si>
  <si>
    <t>OXU-402</t>
  </si>
  <si>
    <t>NFO-913</t>
  </si>
  <si>
    <t>HPK-987</t>
  </si>
  <si>
    <t>KJH-297</t>
  </si>
  <si>
    <t>SQV-639</t>
  </si>
  <si>
    <t>LLI-197</t>
  </si>
  <si>
    <t>QDH-352</t>
  </si>
  <si>
    <t>VSF-352</t>
  </si>
  <si>
    <t>UYQ-288</t>
  </si>
  <si>
    <t>LCE-411</t>
  </si>
  <si>
    <t>UVA-503</t>
  </si>
  <si>
    <t>HZR-404</t>
  </si>
  <si>
    <t>SBZ-975</t>
  </si>
  <si>
    <t>NWC-839</t>
  </si>
  <si>
    <t>KJF-988</t>
  </si>
  <si>
    <t>KTC-353</t>
  </si>
  <si>
    <t>HDB-168</t>
  </si>
  <si>
    <t>MDI-501</t>
  </si>
  <si>
    <t>TCF-884</t>
  </si>
  <si>
    <t>YVQ-752</t>
  </si>
  <si>
    <t>WYI-935</t>
  </si>
  <si>
    <t>IKN-344</t>
  </si>
  <si>
    <t>XDU-946</t>
  </si>
  <si>
    <t>UOZ-737</t>
  </si>
  <si>
    <t>NCC-434</t>
  </si>
  <si>
    <t>MJZ-157</t>
  </si>
  <si>
    <t>IFO-721</t>
  </si>
  <si>
    <t>FBZ-353</t>
  </si>
  <si>
    <t>XEH-340</t>
  </si>
  <si>
    <t>PFQ-627</t>
  </si>
  <si>
    <t>FTD-834</t>
  </si>
  <si>
    <t>FVG-127</t>
  </si>
  <si>
    <t>RCR-099</t>
  </si>
  <si>
    <t>JMD-379</t>
  </si>
  <si>
    <t>HUH-985</t>
  </si>
  <si>
    <t>UOD-191</t>
  </si>
  <si>
    <t>MYQ-560</t>
  </si>
  <si>
    <t>KGH-022</t>
  </si>
  <si>
    <t>NVT-311</t>
  </si>
  <si>
    <t>ZRS-110</t>
  </si>
  <si>
    <t>KAM-187</t>
  </si>
  <si>
    <t>SDR-896</t>
  </si>
  <si>
    <t>FDD-121</t>
  </si>
  <si>
    <t>SAC-232</t>
  </si>
  <si>
    <t>TAG-075</t>
  </si>
  <si>
    <t>VZP-103</t>
  </si>
  <si>
    <t>AIV-182</t>
  </si>
  <si>
    <t>OJL-239</t>
  </si>
  <si>
    <t>FYF-962</t>
  </si>
  <si>
    <t>PVS-539</t>
  </si>
  <si>
    <t>FUF-806</t>
  </si>
  <si>
    <t>RYF-719</t>
  </si>
  <si>
    <t>JWD-100</t>
  </si>
  <si>
    <t>LWK-725</t>
  </si>
  <si>
    <t>ZYX-565</t>
  </si>
  <si>
    <t>KCG-781</t>
  </si>
  <si>
    <t>WFP-707</t>
  </si>
  <si>
    <t>VUA-902</t>
  </si>
  <si>
    <t>PNU-129</t>
  </si>
  <si>
    <t>JAV-108</t>
  </si>
  <si>
    <t>PTW-574</t>
  </si>
  <si>
    <t>DEP-633</t>
  </si>
  <si>
    <t>XVV-228</t>
  </si>
  <si>
    <t>EOF-267</t>
  </si>
  <si>
    <t>RZJ-878</t>
  </si>
  <si>
    <t>NJR-614</t>
  </si>
  <si>
    <t>HHJ-106</t>
  </si>
  <si>
    <t>HQO-542</t>
  </si>
  <si>
    <t>UYD-899</t>
  </si>
  <si>
    <t>DXU-251</t>
  </si>
  <si>
    <t>JQX-937</t>
  </si>
  <si>
    <t>ODQ-309</t>
  </si>
  <si>
    <t>EJS-203</t>
  </si>
  <si>
    <t>LJL-042</t>
  </si>
  <si>
    <t>OCB-762</t>
  </si>
  <si>
    <t>ZRZ-645</t>
  </si>
  <si>
    <t>KZL-396</t>
  </si>
  <si>
    <t>EOD-413</t>
  </si>
  <si>
    <t>VZR-836</t>
  </si>
  <si>
    <t>BCQ-008</t>
  </si>
  <si>
    <t>OPD-363</t>
  </si>
  <si>
    <t>UME-142</t>
  </si>
  <si>
    <t>ZTS-136</t>
  </si>
  <si>
    <t>SHF-748</t>
  </si>
  <si>
    <t>GJL-594</t>
  </si>
  <si>
    <t>XRN-522</t>
  </si>
  <si>
    <t>VAM-153</t>
  </si>
  <si>
    <t>JWY-603</t>
  </si>
  <si>
    <t>PUR-640</t>
  </si>
  <si>
    <t>FOH-712</t>
  </si>
  <si>
    <t>GHK-698</t>
  </si>
  <si>
    <t>DHA-915</t>
  </si>
  <si>
    <t>DTJ-593</t>
  </si>
  <si>
    <t>YMV-969</t>
  </si>
  <si>
    <t>TCO-228</t>
  </si>
  <si>
    <t>LYV-399</t>
  </si>
  <si>
    <t>THJ-898</t>
  </si>
  <si>
    <t>XNY-999</t>
  </si>
  <si>
    <t>PUH-110</t>
  </si>
  <si>
    <t>JVO-716</t>
  </si>
  <si>
    <t>WBO-784</t>
  </si>
  <si>
    <t>ZAH-426</t>
  </si>
  <si>
    <t>PEY-393</t>
  </si>
  <si>
    <t>UYG-965</t>
  </si>
  <si>
    <t>ZOB-499</t>
  </si>
  <si>
    <t>DJO-297</t>
  </si>
  <si>
    <t>BJB-115</t>
  </si>
  <si>
    <t>BPC-664</t>
  </si>
  <si>
    <t>KOH-590</t>
  </si>
  <si>
    <t>JQR-486</t>
  </si>
  <si>
    <t>VMT-079</t>
  </si>
  <si>
    <t>YGL-133</t>
  </si>
  <si>
    <t>MSW-963</t>
  </si>
  <si>
    <t>KXL-201</t>
  </si>
  <si>
    <t>TTP-825</t>
  </si>
  <si>
    <t>AFH-302</t>
  </si>
  <si>
    <t>AAD-786</t>
  </si>
  <si>
    <t>CIS-329</t>
  </si>
  <si>
    <t>ZRS-588</t>
  </si>
  <si>
    <t>DQZ-151</t>
  </si>
  <si>
    <t>EYQ-676</t>
  </si>
  <si>
    <t>CMF-178</t>
  </si>
  <si>
    <t>XLB-051</t>
  </si>
  <si>
    <t>AIN-243</t>
  </si>
  <si>
    <t>PMC-435</t>
  </si>
  <si>
    <t>XPK-357</t>
  </si>
  <si>
    <t>NPI-491</t>
  </si>
  <si>
    <t>JNM-567</t>
  </si>
  <si>
    <t>EYN-497</t>
  </si>
  <si>
    <t>STO-967</t>
  </si>
  <si>
    <t>NPA-558</t>
  </si>
  <si>
    <t>EDO-342</t>
  </si>
  <si>
    <t>KHG-705</t>
  </si>
  <si>
    <t>DHX-036</t>
  </si>
  <si>
    <t>BDJ-340</t>
  </si>
  <si>
    <t>EPL-914</t>
  </si>
  <si>
    <t>NFO-316</t>
  </si>
  <si>
    <t>WBP-958</t>
  </si>
  <si>
    <t>VTK-186</t>
  </si>
  <si>
    <t>VGQ-377</t>
  </si>
  <si>
    <t>AOO-324</t>
  </si>
  <si>
    <t>OIE-139</t>
  </si>
  <si>
    <t>RMD-472</t>
  </si>
  <si>
    <t>WTK-609</t>
  </si>
  <si>
    <t>RUW-079</t>
  </si>
  <si>
    <t>APB-447</t>
  </si>
  <si>
    <t>EAF-028</t>
  </si>
  <si>
    <t>ANI-284</t>
  </si>
  <si>
    <t>DST-359</t>
  </si>
  <si>
    <t>WQT-560</t>
  </si>
  <si>
    <t>TIK-100</t>
  </si>
  <si>
    <t>QKA-277</t>
  </si>
  <si>
    <t>HLO-445</t>
  </si>
  <si>
    <t>LLG-110</t>
  </si>
  <si>
    <t>DVL-254</t>
  </si>
  <si>
    <t>DHS-386</t>
  </si>
  <si>
    <t>RWY-034</t>
  </si>
  <si>
    <t>RJS-283</t>
  </si>
  <si>
    <t>GVI-489</t>
  </si>
  <si>
    <t>QIW-332</t>
  </si>
  <si>
    <t>DLL-061</t>
  </si>
  <si>
    <t>RPX-748</t>
  </si>
  <si>
    <t>BUL-775</t>
  </si>
  <si>
    <t>RRY-726</t>
  </si>
  <si>
    <t>UJZ-873</t>
  </si>
  <si>
    <t>LGW-067</t>
  </si>
  <si>
    <t>HLP-529</t>
  </si>
  <si>
    <t>VUB-857</t>
  </si>
  <si>
    <t>DXD-116</t>
  </si>
  <si>
    <t>SZI-439</t>
  </si>
  <si>
    <t>RKS-063</t>
  </si>
  <si>
    <t>TWK-730</t>
  </si>
  <si>
    <t>MPF-128</t>
  </si>
  <si>
    <t>ZPU-190</t>
  </si>
  <si>
    <t>ETN-241</t>
  </si>
  <si>
    <t>OBX-274</t>
  </si>
  <si>
    <t>DCS-552</t>
  </si>
  <si>
    <t>LIE-859</t>
  </si>
  <si>
    <t>RHB-479</t>
  </si>
  <si>
    <t>HJG-502</t>
  </si>
  <si>
    <t>KCN-278</t>
  </si>
  <si>
    <t>DKX-711</t>
  </si>
  <si>
    <t>JEI-964</t>
  </si>
  <si>
    <t>DWM-231</t>
  </si>
  <si>
    <t>IZJ-448</t>
  </si>
  <si>
    <t>BAX-210</t>
  </si>
  <si>
    <t>WZU-109</t>
  </si>
  <si>
    <t>SSQ-449</t>
  </si>
  <si>
    <t>SAN-614</t>
  </si>
  <si>
    <t>BRC-795</t>
  </si>
  <si>
    <t>VIC-519</t>
  </si>
  <si>
    <t>PAV-392</t>
  </si>
  <si>
    <t>BBF-206</t>
  </si>
  <si>
    <t>XCE-701</t>
  </si>
  <si>
    <t>URQ-649</t>
  </si>
  <si>
    <t>DZD-861</t>
  </si>
  <si>
    <t>KSN-805</t>
  </si>
  <si>
    <t>NUL-197</t>
  </si>
  <si>
    <t>NZZ-372</t>
  </si>
  <si>
    <t>ODI-486</t>
  </si>
  <si>
    <t>SXP-073</t>
  </si>
  <si>
    <t>XYN-232</t>
  </si>
  <si>
    <t>CYF-705</t>
  </si>
  <si>
    <t>RAZ-312</t>
  </si>
  <si>
    <t>MFL-314</t>
  </si>
  <si>
    <t>SFW-110</t>
  </si>
  <si>
    <t>WEJ-659</t>
  </si>
  <si>
    <t>HDP-453</t>
  </si>
  <si>
    <t>NAH-117</t>
  </si>
  <si>
    <t>PDR-700</t>
  </si>
  <si>
    <t>CZB-267</t>
  </si>
  <si>
    <t>YJY-816</t>
  </si>
  <si>
    <t>TJX-108</t>
  </si>
  <si>
    <t>NYX-951</t>
  </si>
  <si>
    <t>HTG-016</t>
  </si>
  <si>
    <t>UOJ-291</t>
  </si>
  <si>
    <t>UTA-073</t>
  </si>
  <si>
    <t>EFY-683</t>
  </si>
  <si>
    <t>TWR-718</t>
  </si>
  <si>
    <t>ZBR-929</t>
  </si>
  <si>
    <t>TIY-360</t>
  </si>
  <si>
    <t>DVJ-866</t>
  </si>
  <si>
    <t>ZBR-255</t>
  </si>
  <si>
    <t>JHQ-520</t>
  </si>
  <si>
    <t>ZIZ-308</t>
  </si>
  <si>
    <t>QMI-539</t>
  </si>
  <si>
    <t>AXG-636</t>
  </si>
  <si>
    <t>YAJ-459</t>
  </si>
  <si>
    <t>YTP-954</t>
  </si>
  <si>
    <t>MVP-115</t>
  </si>
  <si>
    <t>CQG-766</t>
  </si>
  <si>
    <t>CWM-234</t>
  </si>
  <si>
    <t>GNA-098</t>
  </si>
  <si>
    <t>ANM-428</t>
  </si>
  <si>
    <t>DMV-051</t>
  </si>
  <si>
    <t>DSE-323</t>
  </si>
  <si>
    <t>MTY-200</t>
  </si>
  <si>
    <t>MYS-280</t>
  </si>
  <si>
    <t>IGO-784</t>
  </si>
  <si>
    <t>TMJ-153</t>
  </si>
  <si>
    <t>DBZ-144</t>
  </si>
  <si>
    <t>HHK-075</t>
  </si>
  <si>
    <t>BWU-390</t>
  </si>
  <si>
    <t>DMY-833</t>
  </si>
  <si>
    <t>YDJ-130</t>
  </si>
  <si>
    <t>XES-131</t>
  </si>
  <si>
    <t>CGB-406</t>
  </si>
  <si>
    <t>BYK-361</t>
  </si>
  <si>
    <t>TKY-008</t>
  </si>
  <si>
    <t>ZWN-043</t>
  </si>
  <si>
    <t>TMO-840</t>
  </si>
  <si>
    <t>OEQ-626</t>
  </si>
  <si>
    <t>LQR-575</t>
  </si>
  <si>
    <t>OGQ-918</t>
  </si>
  <si>
    <t>DMU-266</t>
  </si>
  <si>
    <t>ZCO-915</t>
  </si>
  <si>
    <t>SAF-555</t>
  </si>
  <si>
    <t>YPX-649</t>
  </si>
  <si>
    <t>ERM-149</t>
  </si>
  <si>
    <t>TAK-988</t>
  </si>
  <si>
    <t>GWE-393</t>
  </si>
  <si>
    <t>ZCO-082</t>
  </si>
  <si>
    <t>TIA-257</t>
  </si>
  <si>
    <t>YFM-322</t>
  </si>
  <si>
    <t>LYT-087</t>
  </si>
  <si>
    <t>CUQ-776</t>
  </si>
  <si>
    <t>FJP-628</t>
  </si>
  <si>
    <t>DFN-412</t>
  </si>
  <si>
    <t>HGP-591</t>
  </si>
  <si>
    <t>DKF-729</t>
  </si>
  <si>
    <t>HDM-321</t>
  </si>
  <si>
    <t>EWI-211</t>
  </si>
  <si>
    <t>DEJ-999</t>
  </si>
  <si>
    <t>ZDJ-153</t>
  </si>
  <si>
    <t>ACH-004</t>
  </si>
  <si>
    <t>GWA-597</t>
  </si>
  <si>
    <t>HHO-510</t>
  </si>
  <si>
    <t>HML-102</t>
  </si>
  <si>
    <t>PCN-417</t>
  </si>
  <si>
    <t>QNX-089</t>
  </si>
  <si>
    <t>YEU-123</t>
  </si>
  <si>
    <t>OMS-719</t>
  </si>
  <si>
    <t>TEQ-867</t>
  </si>
  <si>
    <t>YCD-666</t>
  </si>
  <si>
    <t>DIM-702</t>
  </si>
  <si>
    <t>MFI-011</t>
  </si>
  <si>
    <t>AUK-615</t>
  </si>
  <si>
    <t>AKL-305</t>
  </si>
  <si>
    <t>RHI-173</t>
  </si>
  <si>
    <t>HRR-701</t>
  </si>
  <si>
    <t>NGA-770</t>
  </si>
  <si>
    <t>MWV-210</t>
  </si>
  <si>
    <t>HKZ-050</t>
  </si>
  <si>
    <t>XNM-661</t>
  </si>
  <si>
    <t>BON-289</t>
  </si>
  <si>
    <t>CVC-987</t>
  </si>
  <si>
    <t>KCP-638</t>
  </si>
  <si>
    <t>KLH-727</t>
  </si>
  <si>
    <t>SXK-539</t>
  </si>
  <si>
    <t>IXZ-702</t>
  </si>
  <si>
    <t>SCT-409</t>
  </si>
  <si>
    <t>KLJ-832</t>
  </si>
  <si>
    <t>VXF-609</t>
  </si>
  <si>
    <t>IDB-860</t>
  </si>
  <si>
    <t>LBP-123</t>
  </si>
  <si>
    <t>TZE-859</t>
  </si>
  <si>
    <t>QAG-621</t>
  </si>
  <si>
    <t>ZWV-741</t>
  </si>
  <si>
    <t>FIP-958</t>
  </si>
  <si>
    <t>GJT-312</t>
  </si>
  <si>
    <t>GVG-359</t>
  </si>
  <si>
    <t>HDW-237</t>
  </si>
  <si>
    <t>CTL-856</t>
  </si>
  <si>
    <t>DWU-773</t>
  </si>
  <si>
    <t>FQL-747</t>
  </si>
  <si>
    <t>IDB-268</t>
  </si>
  <si>
    <t>JOY-874</t>
  </si>
  <si>
    <t>FVY-035</t>
  </si>
  <si>
    <t>LHC-422</t>
  </si>
  <si>
    <t>DXU-010</t>
  </si>
  <si>
    <t>QAG-086</t>
  </si>
  <si>
    <t>UDX-339</t>
  </si>
  <si>
    <t>KOD-956</t>
  </si>
  <si>
    <t>DNG-297</t>
  </si>
  <si>
    <t>MYX-850</t>
  </si>
  <si>
    <t>PDQ-395</t>
  </si>
  <si>
    <t>TKJ-077</t>
  </si>
  <si>
    <t>HBJ-729</t>
  </si>
  <si>
    <t>TFF-026</t>
  </si>
  <si>
    <t>NRM-700</t>
  </si>
  <si>
    <t>DGP-457</t>
  </si>
  <si>
    <t>UDE-103</t>
  </si>
  <si>
    <t>XOM-718</t>
  </si>
  <si>
    <t>KJE-593</t>
  </si>
  <si>
    <t>DDV-209</t>
  </si>
  <si>
    <t>JJI-343</t>
  </si>
  <si>
    <t>PGS-642</t>
  </si>
  <si>
    <t>GLO-718</t>
  </si>
  <si>
    <t>OGC-884</t>
  </si>
  <si>
    <t>RJF-988</t>
  </si>
  <si>
    <t>MSZ-313</t>
  </si>
  <si>
    <t>TNV-049</t>
  </si>
  <si>
    <t>RTW-855</t>
  </si>
  <si>
    <t>CIX-644</t>
  </si>
  <si>
    <t>NEI-668</t>
  </si>
  <si>
    <t>EOA-891</t>
  </si>
  <si>
    <t>QVU-493</t>
  </si>
  <si>
    <t>ZUS-542</t>
  </si>
  <si>
    <t>DVW-651</t>
  </si>
  <si>
    <t>SEL-375</t>
  </si>
  <si>
    <t>WXY-456</t>
  </si>
  <si>
    <t>NPV-436</t>
  </si>
  <si>
    <t>CMJ-800</t>
  </si>
  <si>
    <t>JYS-832</t>
  </si>
  <si>
    <t>NHF-380</t>
  </si>
  <si>
    <t>ZLV-229</t>
  </si>
  <si>
    <t>RJF-266</t>
  </si>
  <si>
    <t>TYY-295</t>
  </si>
  <si>
    <t>UQX-338</t>
  </si>
  <si>
    <t>KCN-096</t>
  </si>
  <si>
    <t>FNV-097</t>
  </si>
  <si>
    <t>ZXV-435</t>
  </si>
  <si>
    <t>LVD-250</t>
  </si>
  <si>
    <t>LPN-647</t>
  </si>
  <si>
    <t>IBN-537</t>
  </si>
  <si>
    <t>HMO-527</t>
  </si>
  <si>
    <t>SVY-092</t>
  </si>
  <si>
    <t>XEL-131</t>
  </si>
  <si>
    <t>BIL-442</t>
  </si>
  <si>
    <t>WNO-411</t>
  </si>
  <si>
    <t>CDO-581</t>
  </si>
  <si>
    <t>HDJ-438</t>
  </si>
  <si>
    <t>AYR-227</t>
  </si>
  <si>
    <t>FRV-963</t>
  </si>
  <si>
    <t>HCL-357</t>
  </si>
  <si>
    <t>RGC-118</t>
  </si>
  <si>
    <t>LIZ-826</t>
  </si>
  <si>
    <t>WVA-179</t>
  </si>
  <si>
    <t>RVQ-478</t>
  </si>
  <si>
    <t>LPU-477</t>
  </si>
  <si>
    <t>JTP-278</t>
  </si>
  <si>
    <t>JME-790</t>
  </si>
  <si>
    <t>SLP-739</t>
  </si>
  <si>
    <t>DFH-838</t>
  </si>
  <si>
    <t>MUK-459</t>
  </si>
  <si>
    <t>CTJ-114</t>
  </si>
  <si>
    <t>CAE-289</t>
  </si>
  <si>
    <t>UEY-977</t>
  </si>
  <si>
    <t>DYY-169</t>
  </si>
  <si>
    <t>KHI-133</t>
  </si>
  <si>
    <t>FZG-495</t>
  </si>
  <si>
    <t>SEX-698</t>
  </si>
  <si>
    <t>OZS-477</t>
  </si>
  <si>
    <t>IOT-986</t>
  </si>
  <si>
    <t>YBU-145</t>
  </si>
  <si>
    <t>LVX-610</t>
  </si>
  <si>
    <t>EXQ-139</t>
  </si>
  <si>
    <t>KSF-627</t>
  </si>
  <si>
    <t>MAL-987</t>
  </si>
  <si>
    <t>BLU-886</t>
  </si>
  <si>
    <t>PZP-305</t>
  </si>
  <si>
    <t>IKQ-403</t>
  </si>
  <si>
    <t>EXO-843</t>
  </si>
  <si>
    <t>PYY-917</t>
  </si>
  <si>
    <t>ROV-172</t>
  </si>
  <si>
    <t>NNJ-802</t>
  </si>
  <si>
    <t>HDI-736</t>
  </si>
  <si>
    <t>ZAK-410</t>
  </si>
  <si>
    <t>SKO-854</t>
  </si>
  <si>
    <t>UAZ-412</t>
  </si>
  <si>
    <t>KYM-158</t>
  </si>
  <si>
    <t>XEO-205</t>
  </si>
  <si>
    <t>CBD-247</t>
  </si>
  <si>
    <t>FSO-843</t>
  </si>
  <si>
    <t>NPX-293</t>
  </si>
  <si>
    <t>AJE-137</t>
  </si>
  <si>
    <t>KCV-643</t>
  </si>
  <si>
    <t>HRW-351</t>
  </si>
  <si>
    <t>NPH-358</t>
  </si>
  <si>
    <t>XNL-920</t>
  </si>
  <si>
    <t>TPY-408</t>
  </si>
  <si>
    <t>OXJ-187</t>
  </si>
  <si>
    <t>XAM-080</t>
  </si>
  <si>
    <t>BCQ-673</t>
  </si>
  <si>
    <t>BML-182</t>
  </si>
  <si>
    <t>GHU-769</t>
  </si>
  <si>
    <t>FIQ-592</t>
  </si>
  <si>
    <t>WAX-796</t>
  </si>
  <si>
    <t>UFK-250</t>
  </si>
  <si>
    <t>NQY-257</t>
  </si>
  <si>
    <t>YPZ-213</t>
  </si>
  <si>
    <t>NSV-238</t>
  </si>
  <si>
    <t>XHD-490</t>
  </si>
  <si>
    <t>CBP-430</t>
  </si>
  <si>
    <t>JYS-118</t>
  </si>
  <si>
    <t>VVB-852</t>
  </si>
  <si>
    <t>TOJ-374</t>
  </si>
  <si>
    <t>UOR-428</t>
  </si>
  <si>
    <t>ADY-379</t>
  </si>
  <si>
    <t>CCT-852</t>
  </si>
  <si>
    <t>BQX-102</t>
  </si>
  <si>
    <t>AGL-369</t>
  </si>
  <si>
    <t>EHK-094</t>
  </si>
  <si>
    <t>TKI-111</t>
  </si>
  <si>
    <t>WVH-266</t>
  </si>
  <si>
    <t>MRQ-424</t>
  </si>
  <si>
    <t>CKX-797</t>
  </si>
  <si>
    <t>TSA-453</t>
  </si>
  <si>
    <t>ZFC-471</t>
  </si>
  <si>
    <t>JEX-187</t>
  </si>
  <si>
    <t>NSJ-034</t>
  </si>
  <si>
    <t>AVH-115</t>
  </si>
  <si>
    <t>UDZ-943</t>
  </si>
  <si>
    <t>ASM-416</t>
  </si>
  <si>
    <t>FWJ-768</t>
  </si>
  <si>
    <t>LYQ-818</t>
  </si>
  <si>
    <t>DNH-788</t>
  </si>
  <si>
    <t>JQM-309</t>
  </si>
  <si>
    <t>ZGX-107</t>
  </si>
  <si>
    <t>NQP-774</t>
  </si>
  <si>
    <t>NLP-490</t>
  </si>
  <si>
    <t>GEE-875</t>
  </si>
  <si>
    <t>UDH-701</t>
  </si>
  <si>
    <t>NPV-513</t>
  </si>
  <si>
    <t>YRY-421</t>
  </si>
  <si>
    <t>QBB-920</t>
  </si>
  <si>
    <t>DXZ-426</t>
  </si>
  <si>
    <t>QRB-639</t>
  </si>
  <si>
    <t>WHJ-342</t>
  </si>
  <si>
    <t>AYL-092</t>
  </si>
  <si>
    <t>PHL-339</t>
  </si>
  <si>
    <t>KBQ-983</t>
  </si>
  <si>
    <t>QFB-988</t>
  </si>
  <si>
    <t>LSU-269</t>
  </si>
  <si>
    <t>FYE-706</t>
  </si>
  <si>
    <t>KJG-628</t>
  </si>
  <si>
    <t>UTK-019</t>
  </si>
  <si>
    <t>EXK-445</t>
  </si>
  <si>
    <t>YRX-533</t>
  </si>
  <si>
    <t>NOC-034</t>
  </si>
  <si>
    <t>LBA-113</t>
  </si>
  <si>
    <t>DOL-853</t>
  </si>
  <si>
    <t>XXA-047</t>
  </si>
  <si>
    <t>AZO-185</t>
  </si>
  <si>
    <t>JTD-786</t>
  </si>
  <si>
    <t>PJI-563</t>
  </si>
  <si>
    <t>SEX-790</t>
  </si>
  <si>
    <t>OSP-391</t>
  </si>
  <si>
    <t>WJC-731</t>
  </si>
  <si>
    <t>SCH-223</t>
  </si>
  <si>
    <t>SBY-001</t>
  </si>
  <si>
    <t>ELU-349</t>
  </si>
  <si>
    <t>EFP-974</t>
  </si>
  <si>
    <t>ZCQ-642</t>
  </si>
  <si>
    <t>BSM-584</t>
  </si>
  <si>
    <t>WQV-689</t>
  </si>
  <si>
    <t>MNP-460</t>
  </si>
  <si>
    <t>ANS-041</t>
  </si>
  <si>
    <t>SJQ-203</t>
  </si>
  <si>
    <t>UFZ-918</t>
  </si>
  <si>
    <t>DEM-065</t>
  </si>
  <si>
    <t>TEY-605</t>
  </si>
  <si>
    <t>UPW-293</t>
  </si>
  <si>
    <t>San Marino</t>
  </si>
  <si>
    <t>WESTERN EUROPE</t>
  </si>
  <si>
    <t>Mastercard</t>
  </si>
  <si>
    <t>Ukraine</t>
  </si>
  <si>
    <t>EASTERN EUROPE</t>
  </si>
  <si>
    <t>Switch</t>
  </si>
  <si>
    <t>Estonia</t>
  </si>
  <si>
    <t>BALTICS</t>
  </si>
  <si>
    <t>Visa</t>
  </si>
  <si>
    <t>Hungary</t>
  </si>
  <si>
    <t>American Express</t>
  </si>
  <si>
    <t>Luxembourg</t>
  </si>
  <si>
    <t>Italy</t>
  </si>
  <si>
    <t>Monaco</t>
  </si>
  <si>
    <t>Netherlands</t>
  </si>
  <si>
    <t>France</t>
  </si>
  <si>
    <t>Store Card</t>
  </si>
  <si>
    <t>Cyprus</t>
  </si>
  <si>
    <t>NEAR EAST</t>
  </si>
  <si>
    <t>Switzerland</t>
  </si>
  <si>
    <t>Germany</t>
  </si>
  <si>
    <t>Andorra</t>
  </si>
  <si>
    <t>Slovenia</t>
  </si>
  <si>
    <t>Bulgaria</t>
  </si>
  <si>
    <t>Iceland</t>
  </si>
  <si>
    <t>Slovakia</t>
  </si>
  <si>
    <t>Bosnia and Herzegovina</t>
  </si>
  <si>
    <t>Malta</t>
  </si>
  <si>
    <t>Romania</t>
  </si>
  <si>
    <t>Turkey</t>
  </si>
  <si>
    <t>Liechtenstein</t>
  </si>
  <si>
    <t>Montenegro</t>
  </si>
  <si>
    <t>Gibraltar</t>
  </si>
  <si>
    <t>Albania</t>
  </si>
  <si>
    <t>Norway</t>
  </si>
  <si>
    <t>Kosovo</t>
  </si>
  <si>
    <t>United Kingdom</t>
  </si>
  <si>
    <t>Austria</t>
  </si>
  <si>
    <t>Sweden</t>
  </si>
  <si>
    <t>Portugal</t>
  </si>
  <si>
    <t>Latvia</t>
  </si>
  <si>
    <t>Finland</t>
  </si>
  <si>
    <t>Serbia</t>
  </si>
  <si>
    <t>Belgium</t>
  </si>
  <si>
    <t>Poland</t>
  </si>
  <si>
    <t>Lithuania</t>
  </si>
  <si>
    <t>Denmark</t>
  </si>
  <si>
    <t>Czech Republic</t>
  </si>
  <si>
    <t>Croatia</t>
  </si>
  <si>
    <t>Greece</t>
  </si>
  <si>
    <t>Élettartam</t>
  </si>
  <si>
    <t>Demográfia</t>
  </si>
  <si>
    <t>Japán</t>
  </si>
  <si>
    <t>Spanyolország</t>
  </si>
  <si>
    <t>Brazília</t>
  </si>
  <si>
    <t>Írország</t>
  </si>
  <si>
    <t>Szül. ráta</t>
  </si>
  <si>
    <t>Vatican City</t>
  </si>
  <si>
    <t>Åland Islands (Finland)</t>
  </si>
  <si>
    <t>Gibraltar (UK)</t>
  </si>
  <si>
    <t>Faroe Islands (Denmark)</t>
  </si>
  <si>
    <t>Guernsey (UK)</t>
  </si>
  <si>
    <t>Isle of Man (UK)</t>
  </si>
  <si>
    <t>Jersey (UK)</t>
  </si>
  <si>
    <t>North Macedonia</t>
  </si>
  <si>
    <t>Moldova</t>
  </si>
  <si>
    <t>Armenia</t>
  </si>
  <si>
    <t>Georgia</t>
  </si>
  <si>
    <t>Belarus</t>
  </si>
  <si>
    <t>Azerbaijan</t>
  </si>
  <si>
    <t>Kicsi</t>
  </si>
  <si>
    <t>Közepes</t>
  </si>
  <si>
    <t>Nagy</t>
  </si>
  <si>
    <t>Határok</t>
  </si>
  <si>
    <t>Kategória</t>
  </si>
  <si>
    <t>Ország</t>
  </si>
  <si>
    <t>Népesség</t>
  </si>
  <si>
    <t>&lt;TICKER&gt;</t>
  </si>
  <si>
    <t>date</t>
  </si>
  <si>
    <t>&lt;VOL&gt;</t>
  </si>
  <si>
    <t>open</t>
  </si>
  <si>
    <t>high</t>
  </si>
  <si>
    <t>low</t>
  </si>
  <si>
    <t>close</t>
  </si>
  <si>
    <t>EURGBP</t>
  </si>
  <si>
    <t>Megye</t>
  </si>
  <si>
    <t>Székhely</t>
  </si>
  <si>
    <t>Országrész</t>
  </si>
  <si>
    <t>Régió</t>
  </si>
  <si>
    <t>Terület</t>
  </si>
  <si>
    <t>Népsűrűség</t>
  </si>
  <si>
    <t>–</t>
  </si>
  <si>
    <t>Székesfehérvár</t>
  </si>
  <si>
    <t>Nyíregyháza</t>
  </si>
  <si>
    <t>Eger</t>
  </si>
  <si>
    <t>Szombathely</t>
  </si>
  <si>
    <t>Salgótarján</t>
  </si>
  <si>
    <t>Szolnok</t>
  </si>
  <si>
    <t>Békéscsaba</t>
  </si>
  <si>
    <t>Szekszárd</t>
  </si>
  <si>
    <t>Kaposvár</t>
  </si>
  <si>
    <t>https://hu.wikipedia.org/wiki/Magyarorsz%C3%A1g_megy%C3%A9i</t>
  </si>
  <si>
    <t>Geography</t>
  </si>
  <si>
    <t>TÍPUS</t>
  </si>
  <si>
    <t>SZÍN</t>
  </si>
  <si>
    <t>DAEWOO</t>
  </si>
  <si>
    <t>KIA</t>
  </si>
  <si>
    <t>Átlag</t>
  </si>
  <si>
    <t>Jó</t>
  </si>
  <si>
    <t>Rossz</t>
  </si>
  <si>
    <t>Ár</t>
  </si>
  <si>
    <t>Minőség</t>
  </si>
  <si>
    <t>Választás</t>
  </si>
  <si>
    <t>Hangulat</t>
  </si>
  <si>
    <t>Szolgáltatás</t>
  </si>
  <si>
    <t>Ügyfél 1</t>
  </si>
  <si>
    <t>Ügyfél 2</t>
  </si>
  <si>
    <t>Ügyfél 3</t>
  </si>
  <si>
    <t>Ügyfél 4</t>
  </si>
  <si>
    <t>Ügyfél 5</t>
  </si>
  <si>
    <t>Ügyfél</t>
  </si>
  <si>
    <t>Típus</t>
  </si>
  <si>
    <t>Szín</t>
  </si>
  <si>
    <t>Narancssárga</t>
  </si>
  <si>
    <t>Piros</t>
  </si>
  <si>
    <t>Lila</t>
  </si>
  <si>
    <t>Kék</t>
  </si>
  <si>
    <t>Zöld</t>
  </si>
  <si>
    <t>Összeg / Ár</t>
  </si>
  <si>
    <t>Fekete</t>
  </si>
  <si>
    <t>Használt/Új</t>
  </si>
  <si>
    <t>Használt</t>
  </si>
  <si>
    <t>Új</t>
  </si>
  <si>
    <t>Barna</t>
  </si>
  <si>
    <t>Azonosító</t>
  </si>
  <si>
    <t>Életkor</t>
  </si>
  <si>
    <t>Fiúk</t>
  </si>
  <si>
    <t>Lányok</t>
  </si>
  <si>
    <t>Kezdet</t>
  </si>
  <si>
    <t>Záró állapot</t>
  </si>
  <si>
    <t>1. negyedév</t>
  </si>
  <si>
    <t>Levonva a kiadásokat</t>
  </si>
  <si>
    <t>Levonva az adót</t>
  </si>
  <si>
    <t>Levonva az osztalékot</t>
  </si>
  <si>
    <t>Térköz</t>
  </si>
  <si>
    <t>Érték</t>
  </si>
  <si>
    <t>Adatok</t>
  </si>
  <si>
    <t>Rendszám</t>
  </si>
  <si>
    <t>Dátum</t>
  </si>
  <si>
    <t>Fogyasztás</t>
  </si>
  <si>
    <t>Kereskedő</t>
  </si>
  <si>
    <t>Regió</t>
  </si>
  <si>
    <t>fekete</t>
  </si>
  <si>
    <t>zöld</t>
  </si>
  <si>
    <t>fehér</t>
  </si>
  <si>
    <t>lila</t>
  </si>
  <si>
    <t>kék</t>
  </si>
  <si>
    <t>Fizetési mód</t>
  </si>
  <si>
    <t>Mennyiség</t>
  </si>
  <si>
    <t>Nem</t>
  </si>
  <si>
    <t>Házas/Egyedülálló</t>
  </si>
  <si>
    <t>Egyedülálló</t>
  </si>
  <si>
    <t>Házas</t>
  </si>
  <si>
    <t>piros</t>
  </si>
  <si>
    <t>Férfi</t>
  </si>
  <si>
    <t>Nő</t>
  </si>
  <si>
    <t>Ez a munkalap védett, de az űrlapvezérlők működnek és a sárga cellákba is tudtok gépelni!</t>
  </si>
  <si>
    <t>Ez a munkalap védett, de a sárga cellákba tudtok gépelni.</t>
  </si>
  <si>
    <t>Revenue 
$ (000's)</t>
  </si>
  <si>
    <t>Revenue 
%</t>
  </si>
  <si>
    <t>Margin 
$ (000's)</t>
  </si>
  <si>
    <t>Margin 
%</t>
  </si>
  <si>
    <t>szintvonal</t>
  </si>
  <si>
    <t>Sorcímkék</t>
  </si>
  <si>
    <t>Végösszeg</t>
  </si>
  <si>
    <t>Mennyiség / Nem</t>
  </si>
  <si>
    <t>Mennyiség / Életkor</t>
  </si>
  <si>
    <t>11-20</t>
  </si>
  <si>
    <t>21-30</t>
  </si>
  <si>
    <t>31-40</t>
  </si>
  <si>
    <t>41-50</t>
  </si>
  <si>
    <t>51-60</t>
  </si>
  <si>
    <t>61-70</t>
  </si>
  <si>
    <t>71-80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</si>
</sst>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3" formatCode="_-* #,##0.00_-;\-* #,##0.00_-;_-* &quot;-&quot;??_-;_-@_-"/>
    <numFmt numFmtId="164" formatCode="&quot;Ft&quot;#,##0"/>
    <numFmt numFmtId="165" formatCode="&quot;Ft&quot;#,##0.00"/>
    <numFmt numFmtId="166" formatCode="#,##0_);[Red]\(#,##0\);&quot;nulla&quot;"/>
    <numFmt numFmtId="167" formatCode="0&quot;. zh&quot;"/>
    <numFmt numFmtId="168" formatCode="_-&quot;Ft&quot;* #,##0.00_-;\-&quot;Ft&quot;* #,##0.00_-;_-&quot;Ft&quot;* &quot;-&quot;??_-;_-@_-"/>
    <numFmt numFmtId="169" formatCode="_-&quot;Ft&quot;* #,##0_-;\-&quot;Ft&quot;* #,##0_-;_-&quot;Ft&quot;* &quot;-&quot;??_-;_-@_-"/>
    <numFmt numFmtId="170" formatCode="_-[$$-409]* #,##0.00_ ;_-[$$-409]* \-#,##0.00\ ;_-[$$-409]* &quot;-&quot;??_ ;_-@_ "/>
    <numFmt numFmtId="171" formatCode="_-[$$-409]* #,##0_ ;_-[$$-409]* \-#,##0\ ;_-[$$-409]* &quot;-&quot;??_ ;_-@_ "/>
    <numFmt numFmtId="172" formatCode="_-* #,##0\ [$Ft-40E]_-;\-* #,##0\ [$Ft-40E]_-;_-* &quot;-&quot;??\ [$Ft-40E]_-;_-@_-"/>
    <numFmt numFmtId="173" formatCode="[$$-409]#,##0.00"/>
    <numFmt numFmtId="174" formatCode="0.0%"/>
    <numFmt numFmtId="175" formatCode="_-* #,##0_-;\-* #,##0_-;_-* &quot;-&quot;??_-;_-@_-"/>
    <numFmt numFmtId="176" formatCode="0,&quot;e&quot;"/>
    <numFmt numFmtId="177" formatCode="0.00,,&quot;m Ft&quot;"/>
    <numFmt numFmtId="178" formatCode="#,##0,"/>
  </numFmts>
  <fonts count="5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indexed="63"/>
      <name val="Calibri"/>
      <family val="2"/>
    </font>
    <font>
      <sz val="11"/>
      <color indexed="16"/>
      <name val="Calibri"/>
      <family val="2"/>
      <scheme val="minor"/>
    </font>
    <font>
      <b/>
      <sz val="11"/>
      <color indexed="63"/>
      <name val="Calibri"/>
      <family val="2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b/>
      <u val="singleAccounting"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0"/>
      <name val="Tahoma"/>
      <family val="2"/>
      <charset val="238"/>
    </font>
    <font>
      <sz val="9"/>
      <name val="Tahoma"/>
      <family val="2"/>
      <charset val="238"/>
    </font>
    <font>
      <b/>
      <sz val="9"/>
      <color indexed="52"/>
      <name val="Tahoma"/>
      <family val="2"/>
      <charset val="238"/>
    </font>
    <font>
      <b/>
      <sz val="9"/>
      <color indexed="57"/>
      <name val="Tahoma"/>
      <family val="2"/>
      <charset val="238"/>
    </font>
    <font>
      <b/>
      <sz val="9"/>
      <color indexed="48"/>
      <name val="Tahoma"/>
      <family val="2"/>
      <charset val="238"/>
    </font>
    <font>
      <sz val="8"/>
      <color indexed="52"/>
      <name val="Tahoma"/>
      <family val="2"/>
      <charset val="238"/>
    </font>
    <font>
      <sz val="8"/>
      <name val="Tahoma"/>
      <family val="2"/>
      <charset val="238"/>
    </font>
    <font>
      <sz val="8"/>
      <color indexed="57"/>
      <name val="Tahoma"/>
      <family val="2"/>
      <charset val="238"/>
    </font>
    <font>
      <sz val="8"/>
      <color indexed="48"/>
      <name val="Tahoma"/>
      <family val="2"/>
      <charset val="238"/>
    </font>
    <font>
      <u/>
      <sz val="10"/>
      <color theme="10"/>
      <name val="Tahoma"/>
      <family val="2"/>
      <charset val="238"/>
    </font>
    <font>
      <sz val="9"/>
      <color indexed="23"/>
      <name val="Tahoma"/>
      <family val="2"/>
      <charset val="238"/>
    </font>
    <font>
      <b/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MT"/>
      <family val="2"/>
    </font>
    <font>
      <b/>
      <sz val="10"/>
      <name val="Arial MT"/>
    </font>
    <font>
      <sz val="10"/>
      <name val="Arial"/>
      <family val="2"/>
    </font>
    <font>
      <sz val="10"/>
      <color rgb="FFC00000"/>
      <name val="Arial MT"/>
      <family val="2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i/>
      <sz val="10"/>
      <name val="Arial MT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u/>
      <sz val="10"/>
      <name val="Arial"/>
      <family val="2"/>
    </font>
    <font>
      <sz val="8"/>
      <color rgb="FF000000"/>
      <name val="Segoe UI"/>
      <family val="2"/>
    </font>
    <font>
      <b/>
      <sz val="14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Times New Roman"/>
      <family val="1"/>
    </font>
    <font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color theme="1"/>
      <name val="Times New Roman"/>
      <family val="1"/>
    </font>
    <font>
      <sz val="11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sz val="11"/>
      <color rgb="FF0070C0"/>
      <name val="Calibri"/>
      <family val="2"/>
      <charset val="238"/>
      <scheme val="minor"/>
    </font>
    <font>
      <sz val="11"/>
      <color rgb="FF0070C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8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thin">
        <color indexed="64"/>
      </top>
      <bottom style="hair">
        <color indexed="23"/>
      </bottom>
      <diagonal/>
    </border>
    <border>
      <left/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hair">
        <color indexed="23"/>
      </right>
      <top/>
      <bottom style="hair">
        <color indexed="23"/>
      </bottom>
      <diagonal/>
    </border>
    <border>
      <left style="hair">
        <color indexed="23"/>
      </left>
      <right style="thin">
        <color indexed="64"/>
      </right>
      <top/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/>
      <right style="hair">
        <color indexed="23"/>
      </right>
      <top style="hair">
        <color indexed="23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1"/>
      </top>
      <bottom style="thin">
        <color theme="4" tint="0.39997558519241921"/>
      </bottom>
      <diagonal/>
    </border>
    <border>
      <left/>
      <right/>
      <top style="thin">
        <color theme="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1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double">
        <color theme="0" tint="-0.24994659260841701"/>
      </bottom>
      <diagonal/>
    </border>
    <border>
      <left/>
      <right/>
      <top style="thin">
        <color theme="1"/>
      </top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6" fillId="2" borderId="1" applyNumberFormat="0" applyAlignment="0" applyProtection="0"/>
    <xf numFmtId="9" fontId="11" fillId="0" borderId="0" applyFont="0" applyFill="0" applyBorder="0" applyAlignment="0" applyProtection="0"/>
    <xf numFmtId="0" fontId="12" fillId="8" borderId="0" applyNumberFormat="0" applyBorder="0" applyAlignment="0" applyProtection="0"/>
    <xf numFmtId="0" fontId="14" fillId="9" borderId="0" applyNumberFormat="0" applyBorder="0" applyAlignment="0" applyProtection="0"/>
    <xf numFmtId="0" fontId="15" fillId="0" borderId="0"/>
    <xf numFmtId="0" fontId="18" fillId="0" borderId="0"/>
    <xf numFmtId="0" fontId="27" fillId="0" borderId="0" applyNumberFormat="0" applyFill="0" applyBorder="0" applyAlignment="0" applyProtection="0"/>
    <xf numFmtId="0" fontId="30" fillId="0" borderId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3" fillId="0" borderId="0"/>
    <xf numFmtId="43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</cellStyleXfs>
  <cellXfs count="311">
    <xf numFmtId="0" fontId="0" fillId="0" borderId="0" xfId="0"/>
    <xf numFmtId="0" fontId="1" fillId="0" borderId="0" xfId="1"/>
    <xf numFmtId="165" fontId="1" fillId="0" borderId="0" xfId="1" applyNumberFormat="1"/>
    <xf numFmtId="0" fontId="3" fillId="0" borderId="0" xfId="1" applyFont="1"/>
    <xf numFmtId="0" fontId="5" fillId="4" borderId="11" xfId="3" applyFont="1" applyFill="1" applyBorder="1" applyAlignment="1">
      <alignment horizontal="center"/>
    </xf>
    <xf numFmtId="0" fontId="7" fillId="3" borderId="12" xfId="4" applyFont="1" applyFill="1" applyBorder="1" applyAlignment="1"/>
    <xf numFmtId="0" fontId="3" fillId="0" borderId="0" xfId="1" applyFont="1" applyAlignment="1">
      <alignment horizontal="left"/>
    </xf>
    <xf numFmtId="0" fontId="1" fillId="0" borderId="0" xfId="1" applyAlignment="1">
      <alignment horizontal="center"/>
    </xf>
    <xf numFmtId="0" fontId="6" fillId="6" borderId="1" xfId="4" applyNumberFormat="1" applyFill="1" applyAlignment="1">
      <alignment horizontal="center"/>
    </xf>
    <xf numFmtId="0" fontId="9" fillId="6" borderId="15" xfId="2" applyNumberFormat="1" applyFont="1" applyFill="1" applyBorder="1" applyAlignment="1">
      <alignment horizontal="center"/>
    </xf>
    <xf numFmtId="166" fontId="6" fillId="3" borderId="1" xfId="4" applyNumberFormat="1" applyFill="1" applyAlignment="1">
      <alignment horizontal="center"/>
    </xf>
    <xf numFmtId="166" fontId="6" fillId="7" borderId="1" xfId="4" applyNumberFormat="1" applyFill="1" applyAlignment="1">
      <alignment horizontal="center"/>
    </xf>
    <xf numFmtId="14" fontId="1" fillId="0" borderId="0" xfId="1" applyNumberFormat="1"/>
    <xf numFmtId="0" fontId="1" fillId="0" borderId="0" xfId="8" applyFont="1"/>
    <xf numFmtId="0" fontId="1" fillId="0" borderId="0" xfId="8" applyFont="1" applyAlignment="1">
      <alignment horizontal="center"/>
    </xf>
    <xf numFmtId="0" fontId="1" fillId="0" borderId="16" xfId="8" applyFont="1" applyBorder="1" applyAlignment="1">
      <alignment horizontal="right"/>
    </xf>
    <xf numFmtId="0" fontId="1" fillId="0" borderId="17" xfId="8" applyFont="1" applyBorder="1" applyAlignment="1">
      <alignment horizontal="center"/>
    </xf>
    <xf numFmtId="0" fontId="1" fillId="0" borderId="18" xfId="8" applyFont="1" applyBorder="1" applyAlignment="1">
      <alignment horizontal="right"/>
    </xf>
    <xf numFmtId="0" fontId="1" fillId="0" borderId="19" xfId="8" applyFont="1" applyBorder="1" applyAlignment="1">
      <alignment horizontal="center"/>
    </xf>
    <xf numFmtId="0" fontId="1" fillId="0" borderId="7" xfId="8" applyFont="1" applyBorder="1" applyAlignment="1">
      <alignment horizontal="right"/>
    </xf>
    <xf numFmtId="0" fontId="1" fillId="0" borderId="20" xfId="8" applyFont="1" applyBorder="1" applyAlignment="1">
      <alignment horizontal="center"/>
    </xf>
    <xf numFmtId="2" fontId="16" fillId="3" borderId="0" xfId="8" applyNumberFormat="1" applyFont="1" applyFill="1"/>
    <xf numFmtId="3" fontId="16" fillId="3" borderId="0" xfId="8" applyNumberFormat="1" applyFont="1" applyFill="1"/>
    <xf numFmtId="0" fontId="17" fillId="0" borderId="21" xfId="8" applyFont="1" applyBorder="1"/>
    <xf numFmtId="3" fontId="17" fillId="5" borderId="21" xfId="8" applyNumberFormat="1" applyFont="1" applyFill="1" applyBorder="1"/>
    <xf numFmtId="3" fontId="1" fillId="0" borderId="0" xfId="8" applyNumberFormat="1" applyFont="1"/>
    <xf numFmtId="3" fontId="1" fillId="0" borderId="0" xfId="8" applyNumberFormat="1" applyFont="1" applyAlignment="1">
      <alignment horizontal="right"/>
    </xf>
    <xf numFmtId="2" fontId="16" fillId="3" borderId="0" xfId="8" applyNumberFormat="1" applyFont="1" applyFill="1" applyAlignment="1">
      <alignment horizontal="center"/>
    </xf>
    <xf numFmtId="0" fontId="17" fillId="5" borderId="21" xfId="8" applyFont="1" applyFill="1" applyBorder="1"/>
    <xf numFmtId="3" fontId="17" fillId="0" borderId="21" xfId="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9" fillId="0" borderId="22" xfId="9" applyFont="1" applyBorder="1" applyAlignment="1">
      <alignment horizontal="center" vertical="center" wrapText="1"/>
    </xf>
    <xf numFmtId="0" fontId="20" fillId="0" borderId="23" xfId="9" applyFont="1" applyBorder="1" applyAlignment="1">
      <alignment horizontal="center" textRotation="90"/>
    </xf>
    <xf numFmtId="0" fontId="21" fillId="0" borderId="24" xfId="9" applyFont="1" applyBorder="1" applyAlignment="1">
      <alignment horizontal="center" textRotation="90"/>
    </xf>
    <xf numFmtId="0" fontId="21" fillId="0" borderId="25" xfId="9" applyFont="1" applyBorder="1" applyAlignment="1">
      <alignment horizontal="center" textRotation="90"/>
    </xf>
    <xf numFmtId="0" fontId="22" fillId="0" borderId="23" xfId="9" applyFont="1" applyBorder="1" applyAlignment="1">
      <alignment horizontal="center" textRotation="90"/>
    </xf>
    <xf numFmtId="0" fontId="22" fillId="0" borderId="24" xfId="9" applyFont="1" applyBorder="1" applyAlignment="1">
      <alignment horizontal="center" textRotation="90"/>
    </xf>
    <xf numFmtId="0" fontId="22" fillId="0" borderId="25" xfId="9" applyFont="1" applyBorder="1" applyAlignment="1">
      <alignment horizontal="center" textRotation="90"/>
    </xf>
    <xf numFmtId="0" fontId="19" fillId="0" borderId="0" xfId="9" applyFont="1" applyAlignment="1">
      <alignment horizontal="center" textRotation="90"/>
    </xf>
    <xf numFmtId="0" fontId="20" fillId="0" borderId="26" xfId="9" applyFont="1" applyBorder="1" applyAlignment="1">
      <alignment horizontal="left" vertical="center"/>
    </xf>
    <xf numFmtId="0" fontId="23" fillId="10" borderId="27" xfId="9" applyFont="1" applyFill="1" applyBorder="1" applyAlignment="1">
      <alignment horizontal="center" vertical="center"/>
    </xf>
    <xf numFmtId="0" fontId="23" fillId="0" borderId="28" xfId="9" applyFont="1" applyBorder="1" applyAlignment="1">
      <alignment horizontal="center" vertical="center"/>
    </xf>
    <xf numFmtId="0" fontId="23" fillId="0" borderId="29" xfId="9" applyFont="1" applyBorder="1" applyAlignment="1">
      <alignment horizontal="center" vertical="center"/>
    </xf>
    <xf numFmtId="0" fontId="23" fillId="0" borderId="30" xfId="9" applyFont="1" applyBorder="1" applyAlignment="1">
      <alignment horizontal="center" vertical="center"/>
    </xf>
    <xf numFmtId="0" fontId="23" fillId="0" borderId="31" xfId="9" applyFont="1" applyBorder="1" applyAlignment="1">
      <alignment horizontal="center" vertical="center"/>
    </xf>
    <xf numFmtId="0" fontId="23" fillId="0" borderId="32" xfId="9" applyFont="1" applyBorder="1" applyAlignment="1">
      <alignment horizontal="center" vertical="center"/>
    </xf>
    <xf numFmtId="0" fontId="24" fillId="0" borderId="0" xfId="9" applyFont="1" applyAlignment="1">
      <alignment horizontal="center" vertical="center"/>
    </xf>
    <xf numFmtId="0" fontId="21" fillId="0" borderId="33" xfId="9" applyFont="1" applyBorder="1" applyAlignment="1">
      <alignment horizontal="left" vertical="center"/>
    </xf>
    <xf numFmtId="0" fontId="25" fillId="0" borderId="34" xfId="9" applyFont="1" applyBorder="1" applyAlignment="1">
      <alignment horizontal="center" vertical="center"/>
    </xf>
    <xf numFmtId="0" fontId="25" fillId="10" borderId="35" xfId="9" applyFont="1" applyFill="1" applyBorder="1" applyAlignment="1">
      <alignment horizontal="center" vertical="center"/>
    </xf>
    <xf numFmtId="0" fontId="25" fillId="0" borderId="35" xfId="9" applyFont="1" applyBorder="1" applyAlignment="1">
      <alignment horizontal="center" vertical="center"/>
    </xf>
    <xf numFmtId="0" fontId="25" fillId="0" borderId="36" xfId="9" applyFont="1" applyBorder="1" applyAlignment="1">
      <alignment horizontal="center" vertical="center"/>
    </xf>
    <xf numFmtId="0" fontId="25" fillId="0" borderId="37" xfId="9" applyFont="1" applyBorder="1" applyAlignment="1">
      <alignment horizontal="center" vertical="center"/>
    </xf>
    <xf numFmtId="0" fontId="24" fillId="11" borderId="0" xfId="9" applyFont="1" applyFill="1" applyAlignment="1">
      <alignment horizontal="left" vertical="center"/>
    </xf>
    <xf numFmtId="0" fontId="24" fillId="12" borderId="0" xfId="9" applyFont="1" applyFill="1" applyAlignment="1">
      <alignment horizontal="center" vertical="center"/>
    </xf>
    <xf numFmtId="0" fontId="21" fillId="0" borderId="38" xfId="9" applyFont="1" applyBorder="1" applyAlignment="1">
      <alignment horizontal="left" vertical="center"/>
    </xf>
    <xf numFmtId="0" fontId="25" fillId="0" borderId="39" xfId="9" applyFont="1" applyBorder="1" applyAlignment="1">
      <alignment horizontal="center" vertical="center"/>
    </xf>
    <xf numFmtId="0" fontId="25" fillId="0" borderId="40" xfId="9" applyFont="1" applyBorder="1" applyAlignment="1">
      <alignment horizontal="center" vertical="center"/>
    </xf>
    <xf numFmtId="0" fontId="25" fillId="10" borderId="41" xfId="9" applyFont="1" applyFill="1" applyBorder="1" applyAlignment="1">
      <alignment horizontal="center" vertical="center"/>
    </xf>
    <xf numFmtId="0" fontId="22" fillId="0" borderId="26" xfId="9" applyFont="1" applyBorder="1" applyAlignment="1">
      <alignment horizontal="left" vertical="center"/>
    </xf>
    <xf numFmtId="0" fontId="26" fillId="0" borderId="30" xfId="9" applyFont="1" applyBorder="1" applyAlignment="1">
      <alignment horizontal="center" vertical="center"/>
    </xf>
    <xf numFmtId="0" fontId="26" fillId="0" borderId="31" xfId="9" applyFont="1" applyBorder="1" applyAlignment="1">
      <alignment horizontal="center" vertical="center"/>
    </xf>
    <xf numFmtId="0" fontId="26" fillId="10" borderId="35" xfId="9" applyFont="1" applyFill="1" applyBorder="1" applyAlignment="1">
      <alignment horizontal="center" vertical="center"/>
    </xf>
    <xf numFmtId="0" fontId="26" fillId="0" borderId="35" xfId="9" applyFont="1" applyBorder="1" applyAlignment="1">
      <alignment horizontal="center" vertical="center"/>
    </xf>
    <xf numFmtId="0" fontId="26" fillId="0" borderId="36" xfId="9" applyFont="1" applyBorder="1" applyAlignment="1">
      <alignment horizontal="center" vertical="center"/>
    </xf>
    <xf numFmtId="0" fontId="22" fillId="0" borderId="33" xfId="9" applyFont="1" applyBorder="1" applyAlignment="1">
      <alignment horizontal="left" vertical="center"/>
    </xf>
    <xf numFmtId="0" fontId="26" fillId="0" borderId="37" xfId="9" applyFont="1" applyBorder="1" applyAlignment="1">
      <alignment horizontal="center" vertical="center"/>
    </xf>
    <xf numFmtId="0" fontId="22" fillId="0" borderId="38" xfId="9" applyFont="1" applyBorder="1" applyAlignment="1">
      <alignment horizontal="left" vertical="center"/>
    </xf>
    <xf numFmtId="0" fontId="26" fillId="0" borderId="42" xfId="9" applyFont="1" applyBorder="1" applyAlignment="1">
      <alignment horizontal="center" vertical="center"/>
    </xf>
    <xf numFmtId="0" fontId="26" fillId="0" borderId="40" xfId="9" applyFont="1" applyBorder="1" applyAlignment="1">
      <alignment horizontal="center" vertical="center"/>
    </xf>
    <xf numFmtId="0" fontId="26" fillId="10" borderId="41" xfId="9" applyFont="1" applyFill="1" applyBorder="1" applyAlignment="1">
      <alignment horizontal="center" vertical="center"/>
    </xf>
    <xf numFmtId="0" fontId="19" fillId="0" borderId="0" xfId="9" applyFont="1" applyAlignment="1">
      <alignment horizontal="left" vertical="center"/>
    </xf>
    <xf numFmtId="0" fontId="29" fillId="0" borderId="0" xfId="0" applyFont="1"/>
    <xf numFmtId="0" fontId="29" fillId="0" borderId="0" xfId="0" applyFont="1" applyAlignment="1">
      <alignment horizontal="center"/>
    </xf>
    <xf numFmtId="0" fontId="29" fillId="0" borderId="12" xfId="0" applyFont="1" applyBorder="1"/>
    <xf numFmtId="0" fontId="29" fillId="0" borderId="12" xfId="0" applyFon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167" fontId="29" fillId="0" borderId="12" xfId="0" applyNumberFormat="1" applyFont="1" applyBorder="1" applyAlignment="1">
      <alignment horizontal="center"/>
    </xf>
    <xf numFmtId="0" fontId="24" fillId="0" borderId="0" xfId="9" applyFont="1" applyAlignment="1">
      <alignment horizontal="left" vertical="center"/>
    </xf>
    <xf numFmtId="0" fontId="31" fillId="0" borderId="0" xfId="11" applyFont="1"/>
    <xf numFmtId="0" fontId="32" fillId="0" borderId="0" xfId="11" applyFont="1" applyAlignment="1">
      <alignment horizontal="left"/>
    </xf>
    <xf numFmtId="0" fontId="32" fillId="0" borderId="44" xfId="11" applyFont="1" applyBorder="1" applyAlignment="1">
      <alignment horizontal="center"/>
    </xf>
    <xf numFmtId="0" fontId="31" fillId="0" borderId="0" xfId="11" applyFont="1" applyAlignment="1">
      <alignment horizontal="left"/>
    </xf>
    <xf numFmtId="169" fontId="34" fillId="0" borderId="0" xfId="13" applyNumberFormat="1" applyFont="1" applyAlignment="1" applyProtection="1">
      <alignment horizontal="center" vertical="center"/>
    </xf>
    <xf numFmtId="3" fontId="31" fillId="0" borderId="0" xfId="12" applyNumberFormat="1" applyFont="1" applyAlignment="1">
      <alignment horizontal="center"/>
    </xf>
    <xf numFmtId="0" fontId="35" fillId="0" borderId="0" xfId="11" applyFont="1" applyAlignment="1">
      <alignment horizontal="center"/>
    </xf>
    <xf numFmtId="0" fontId="36" fillId="0" borderId="0" xfId="11" applyFont="1" applyAlignment="1">
      <alignment horizontal="center"/>
    </xf>
    <xf numFmtId="0" fontId="30" fillId="0" borderId="0" xfId="11"/>
    <xf numFmtId="0" fontId="30" fillId="0" borderId="0" xfId="11" applyAlignment="1">
      <alignment horizontal="center"/>
    </xf>
    <xf numFmtId="0" fontId="38" fillId="0" borderId="0" xfId="0" applyFont="1"/>
    <xf numFmtId="0" fontId="37" fillId="13" borderId="45" xfId="0" applyFont="1" applyFill="1" applyBorder="1"/>
    <xf numFmtId="0" fontId="37" fillId="13" borderId="46" xfId="0" applyFont="1" applyFill="1" applyBorder="1" applyAlignment="1">
      <alignment horizontal="center"/>
    </xf>
    <xf numFmtId="0" fontId="37" fillId="13" borderId="47" xfId="0" applyFont="1" applyFill="1" applyBorder="1" applyAlignment="1">
      <alignment horizontal="center"/>
    </xf>
    <xf numFmtId="0" fontId="0" fillId="14" borderId="45" xfId="0" applyFill="1" applyBorder="1"/>
    <xf numFmtId="0" fontId="0" fillId="14" borderId="46" xfId="0" applyFill="1" applyBorder="1" applyAlignment="1">
      <alignment horizontal="right" indent="1"/>
    </xf>
    <xf numFmtId="0" fontId="39" fillId="15" borderId="49" xfId="0" applyFont="1" applyFill="1" applyBorder="1"/>
    <xf numFmtId="0" fontId="39" fillId="15" borderId="50" xfId="0" applyFont="1" applyFill="1" applyBorder="1" applyAlignment="1">
      <alignment horizontal="right" indent="1"/>
    </xf>
    <xf numFmtId="9" fontId="39" fillId="15" borderId="50" xfId="5" applyFont="1" applyFill="1" applyBorder="1" applyAlignment="1">
      <alignment horizontal="right" indent="1"/>
    </xf>
    <xf numFmtId="0" fontId="39" fillId="15" borderId="50" xfId="5" applyNumberFormat="1" applyFont="1" applyFill="1" applyBorder="1" applyAlignment="1">
      <alignment horizontal="right" indent="1"/>
    </xf>
    <xf numFmtId="0" fontId="0" fillId="16" borderId="45" xfId="0" applyFill="1" applyBorder="1"/>
    <xf numFmtId="0" fontId="0" fillId="16" borderId="46" xfId="0" applyFill="1" applyBorder="1" applyAlignment="1">
      <alignment horizontal="right" indent="1"/>
    </xf>
    <xf numFmtId="0" fontId="39" fillId="3" borderId="49" xfId="0" applyFont="1" applyFill="1" applyBorder="1"/>
    <xf numFmtId="0" fontId="39" fillId="3" borderId="50" xfId="0" applyFont="1" applyFill="1" applyBorder="1" applyAlignment="1">
      <alignment horizontal="right" indent="1"/>
    </xf>
    <xf numFmtId="0" fontId="39" fillId="3" borderId="50" xfId="5" applyNumberFormat="1" applyFont="1" applyFill="1" applyBorder="1" applyAlignment="1">
      <alignment horizontal="right" indent="1"/>
    </xf>
    <xf numFmtId="0" fontId="32" fillId="0" borderId="44" xfId="15" applyFont="1" applyBorder="1" applyAlignment="1">
      <alignment horizontal="right"/>
    </xf>
    <xf numFmtId="0" fontId="31" fillId="0" borderId="0" xfId="15" applyFont="1"/>
    <xf numFmtId="0" fontId="31" fillId="0" borderId="0" xfId="15" applyFont="1" applyAlignment="1">
      <alignment horizontal="left"/>
    </xf>
    <xf numFmtId="0" fontId="31" fillId="0" borderId="0" xfId="16" applyNumberFormat="1" applyFont="1"/>
    <xf numFmtId="0" fontId="31" fillId="0" borderId="0" xfId="17" applyNumberFormat="1" applyFont="1" applyProtection="1"/>
    <xf numFmtId="0" fontId="31" fillId="0" borderId="54" xfId="15" applyFont="1" applyBorder="1" applyAlignment="1">
      <alignment horizontal="left"/>
    </xf>
    <xf numFmtId="0" fontId="31" fillId="0" borderId="54" xfId="17" applyNumberFormat="1" applyFont="1" applyBorder="1" applyProtection="1"/>
    <xf numFmtId="0" fontId="33" fillId="0" borderId="0" xfId="15"/>
    <xf numFmtId="0" fontId="11" fillId="0" borderId="0" xfId="18" applyAlignment="1">
      <alignment horizontal="center"/>
    </xf>
    <xf numFmtId="0" fontId="11" fillId="0" borderId="0" xfId="18"/>
    <xf numFmtId="0" fontId="35" fillId="0" borderId="0" xfId="15" applyFont="1"/>
    <xf numFmtId="0" fontId="32" fillId="0" borderId="44" xfId="15" applyFont="1" applyBorder="1" applyAlignment="1">
      <alignment horizontal="center"/>
    </xf>
    <xf numFmtId="0" fontId="33" fillId="0" borderId="0" xfId="15" applyAlignment="1">
      <alignment horizontal="center"/>
    </xf>
    <xf numFmtId="0" fontId="40" fillId="0" borderId="44" xfId="15" applyFont="1" applyBorder="1"/>
    <xf numFmtId="0" fontId="43" fillId="0" borderId="0" xfId="15" applyFont="1"/>
    <xf numFmtId="0" fontId="0" fillId="0" borderId="12" xfId="0" applyBorder="1" applyProtection="1">
      <protection locked="0"/>
    </xf>
    <xf numFmtId="0" fontId="0" fillId="17" borderId="2" xfId="0" applyFill="1" applyBorder="1"/>
    <xf numFmtId="0" fontId="0" fillId="17" borderId="4" xfId="0" applyFill="1" applyBorder="1"/>
    <xf numFmtId="0" fontId="0" fillId="0" borderId="60" xfId="0" applyBorder="1"/>
    <xf numFmtId="0" fontId="0" fillId="0" borderId="57" xfId="0" applyBorder="1"/>
    <xf numFmtId="173" fontId="0" fillId="0" borderId="0" xfId="0" applyNumberFormat="1" applyAlignment="1">
      <alignment horizontal="center"/>
    </xf>
    <xf numFmtId="0" fontId="13" fillId="0" borderId="12" xfId="0" applyFont="1" applyBorder="1"/>
    <xf numFmtId="171" fontId="13" fillId="0" borderId="12" xfId="0" applyNumberFormat="1" applyFont="1" applyBorder="1" applyProtection="1">
      <protection locked="0"/>
    </xf>
    <xf numFmtId="0" fontId="46" fillId="18" borderId="12" xfId="0" applyFont="1" applyFill="1" applyBorder="1" applyAlignment="1">
      <alignment horizontal="center"/>
    </xf>
    <xf numFmtId="171" fontId="13" fillId="18" borderId="12" xfId="0" applyNumberFormat="1" applyFont="1" applyFill="1" applyBorder="1" applyAlignment="1" applyProtection="1">
      <alignment horizontal="center"/>
      <protection locked="0"/>
    </xf>
    <xf numFmtId="174" fontId="0" fillId="0" borderId="12" xfId="5" applyNumberFormat="1" applyFont="1" applyBorder="1"/>
    <xf numFmtId="0" fontId="13" fillId="0" borderId="1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12" xfId="0" applyBorder="1" applyAlignment="1" applyProtection="1">
      <alignment horizontal="center"/>
      <protection locked="0"/>
    </xf>
    <xf numFmtId="0" fontId="47" fillId="0" borderId="0" xfId="0" applyFont="1" applyAlignment="1">
      <alignment horizontal="center"/>
    </xf>
    <xf numFmtId="0" fontId="0" fillId="0" borderId="61" xfId="0" applyBorder="1"/>
    <xf numFmtId="0" fontId="0" fillId="0" borderId="62" xfId="0" applyBorder="1"/>
    <xf numFmtId="0" fontId="0" fillId="0" borderId="7" xfId="0" applyBorder="1"/>
    <xf numFmtId="0" fontId="0" fillId="0" borderId="20" xfId="0" applyBorder="1"/>
    <xf numFmtId="0" fontId="0" fillId="0" borderId="5" xfId="0" applyBorder="1"/>
    <xf numFmtId="0" fontId="0" fillId="0" borderId="6" xfId="0" applyBorder="1"/>
    <xf numFmtId="0" fontId="0" fillId="0" borderId="59" xfId="0" applyBorder="1"/>
    <xf numFmtId="0" fontId="0" fillId="12" borderId="0" xfId="0" applyFill="1"/>
    <xf numFmtId="0" fontId="11" fillId="0" borderId="12" xfId="18" applyBorder="1" applyAlignment="1">
      <alignment horizontal="center"/>
    </xf>
    <xf numFmtId="1" fontId="11" fillId="0" borderId="12" xfId="18" applyNumberFormat="1" applyBorder="1" applyAlignment="1">
      <alignment horizontal="center"/>
    </xf>
    <xf numFmtId="14" fontId="11" fillId="0" borderId="12" xfId="18" applyNumberFormat="1" applyBorder="1" applyAlignment="1">
      <alignment horizontal="center"/>
    </xf>
    <xf numFmtId="3" fontId="11" fillId="0" borderId="12" xfId="18" applyNumberFormat="1" applyBorder="1" applyAlignment="1">
      <alignment horizontal="center"/>
    </xf>
    <xf numFmtId="2" fontId="11" fillId="0" borderId="12" xfId="18" applyNumberFormat="1" applyBorder="1" applyAlignment="1">
      <alignment horizontal="center"/>
    </xf>
    <xf numFmtId="0" fontId="48" fillId="0" borderId="63" xfId="0" applyFont="1" applyBorder="1" applyAlignment="1">
      <alignment horizontal="center" wrapText="1"/>
    </xf>
    <xf numFmtId="0" fontId="48" fillId="0" borderId="64" xfId="0" applyFont="1" applyBorder="1" applyAlignment="1">
      <alignment horizontal="left" wrapText="1"/>
    </xf>
    <xf numFmtId="0" fontId="48" fillId="0" borderId="64" xfId="0" applyFont="1" applyBorder="1" applyAlignment="1">
      <alignment horizontal="center" wrapText="1"/>
    </xf>
    <xf numFmtId="0" fontId="48" fillId="0" borderId="65" xfId="0" applyFont="1" applyBorder="1" applyAlignment="1">
      <alignment horizontal="center" wrapText="1"/>
    </xf>
    <xf numFmtId="0" fontId="49" fillId="0" borderId="51" xfId="0" applyFont="1" applyBorder="1" applyAlignment="1">
      <alignment horizontal="center"/>
    </xf>
    <xf numFmtId="0" fontId="49" fillId="0" borderId="52" xfId="0" applyFont="1" applyBorder="1" applyAlignment="1">
      <alignment horizontal="left"/>
    </xf>
    <xf numFmtId="0" fontId="49" fillId="0" borderId="52" xfId="0" applyFont="1" applyBorder="1" applyAlignment="1">
      <alignment horizontal="center"/>
    </xf>
    <xf numFmtId="2" fontId="49" fillId="0" borderId="52" xfId="0" applyNumberFormat="1" applyFont="1" applyBorder="1" applyAlignment="1">
      <alignment horizontal="center"/>
    </xf>
    <xf numFmtId="0" fontId="49" fillId="0" borderId="53" xfId="0" applyFont="1" applyBorder="1"/>
    <xf numFmtId="175" fontId="0" fillId="0" borderId="12" xfId="19" applyNumberFormat="1" applyFont="1" applyFill="1" applyBorder="1" applyAlignment="1">
      <alignment horizontal="center"/>
    </xf>
    <xf numFmtId="175" fontId="0" fillId="0" borderId="12" xfId="19" applyNumberFormat="1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6" fillId="0" borderId="12" xfId="0" applyFont="1" applyBorder="1"/>
    <xf numFmtId="14" fontId="0" fillId="0" borderId="12" xfId="0" applyNumberFormat="1" applyBorder="1" applyAlignment="1">
      <alignment horizontal="center"/>
    </xf>
    <xf numFmtId="0" fontId="13" fillId="11" borderId="12" xfId="0" applyFont="1" applyFill="1" applyBorder="1" applyAlignment="1">
      <alignment horizontal="center"/>
    </xf>
    <xf numFmtId="0" fontId="0" fillId="19" borderId="12" xfId="0" applyFill="1" applyBorder="1"/>
    <xf numFmtId="3" fontId="0" fillId="19" borderId="12" xfId="0" applyNumberFormat="1" applyFill="1" applyBorder="1"/>
    <xf numFmtId="0" fontId="0" fillId="0" borderId="55" xfId="0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56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6" xfId="0" applyBorder="1" applyAlignment="1">
      <alignment horizontal="center"/>
    </xf>
    <xf numFmtId="0" fontId="13" fillId="0" borderId="57" xfId="0" applyFont="1" applyBorder="1" applyAlignment="1">
      <alignment horizontal="center"/>
    </xf>
    <xf numFmtId="0" fontId="13" fillId="0" borderId="58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13" fillId="0" borderId="0" xfId="0" applyFont="1"/>
    <xf numFmtId="0" fontId="13" fillId="20" borderId="12" xfId="0" applyFont="1" applyFill="1" applyBorder="1"/>
    <xf numFmtId="0" fontId="0" fillId="20" borderId="12" xfId="0" applyFill="1" applyBorder="1" applyAlignment="1">
      <alignment horizontal="center"/>
    </xf>
    <xf numFmtId="1" fontId="35" fillId="0" borderId="66" xfId="0" applyNumberFormat="1" applyFont="1" applyBorder="1" applyAlignment="1">
      <alignment horizontal="center" vertical="center" wrapText="1"/>
    </xf>
    <xf numFmtId="1" fontId="0" fillId="0" borderId="66" xfId="0" applyNumberFormat="1" applyBorder="1" applyAlignment="1">
      <alignment horizontal="center"/>
    </xf>
    <xf numFmtId="3" fontId="0" fillId="0" borderId="66" xfId="0" applyNumberFormat="1" applyBorder="1" applyAlignment="1">
      <alignment horizontal="center"/>
    </xf>
    <xf numFmtId="175" fontId="0" fillId="0" borderId="0" xfId="0" applyNumberFormat="1"/>
    <xf numFmtId="1" fontId="50" fillId="0" borderId="66" xfId="0" applyNumberFormat="1" applyFont="1" applyBorder="1" applyAlignment="1">
      <alignment horizontal="center"/>
    </xf>
    <xf numFmtId="1" fontId="35" fillId="0" borderId="12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66" xfId="0" applyNumberFormat="1" applyBorder="1" applyAlignment="1">
      <alignment horizontal="center"/>
    </xf>
    <xf numFmtId="0" fontId="0" fillId="0" borderId="0" xfId="0" pivotButton="1"/>
    <xf numFmtId="0" fontId="51" fillId="0" borderId="12" xfId="0" applyFont="1" applyBorder="1" applyAlignment="1">
      <alignment horizontal="center" vertical="center" wrapText="1"/>
    </xf>
    <xf numFmtId="0" fontId="0" fillId="7" borderId="8" xfId="0" applyFill="1" applyBorder="1"/>
    <xf numFmtId="0" fontId="0" fillId="7" borderId="68" xfId="0" applyFill="1" applyBorder="1"/>
    <xf numFmtId="0" fontId="13" fillId="7" borderId="55" xfId="0" applyFont="1" applyFill="1" applyBorder="1" applyAlignment="1">
      <alignment horizontal="center"/>
    </xf>
    <xf numFmtId="0" fontId="0" fillId="7" borderId="71" xfId="0" applyFill="1" applyBorder="1" applyAlignment="1">
      <alignment horizontal="center"/>
    </xf>
    <xf numFmtId="0" fontId="40" fillId="0" borderId="12" xfId="0" applyFont="1" applyBorder="1"/>
    <xf numFmtId="0" fontId="32" fillId="0" borderId="12" xfId="0" applyFont="1" applyBorder="1" applyAlignment="1">
      <alignment horizontal="right"/>
    </xf>
    <xf numFmtId="0" fontId="31" fillId="0" borderId="12" xfId="0" applyFont="1" applyBorder="1" applyAlignment="1">
      <alignment horizontal="left"/>
    </xf>
    <xf numFmtId="0" fontId="31" fillId="0" borderId="12" xfId="19" applyNumberFormat="1" applyFont="1" applyBorder="1"/>
    <xf numFmtId="170" fontId="0" fillId="0" borderId="12" xfId="0" applyNumberFormat="1" applyBorder="1" applyAlignment="1">
      <alignment horizontal="center"/>
    </xf>
    <xf numFmtId="171" fontId="31" fillId="0" borderId="12" xfId="19" applyNumberFormat="1" applyFont="1" applyBorder="1"/>
    <xf numFmtId="0" fontId="31" fillId="0" borderId="0" xfId="16" applyNumberFormat="1" applyFont="1" applyAlignment="1">
      <alignment horizontal="center"/>
    </xf>
    <xf numFmtId="0" fontId="0" fillId="0" borderId="51" xfId="0" applyBorder="1"/>
    <xf numFmtId="0" fontId="37" fillId="13" borderId="73" xfId="0" applyFont="1" applyFill="1" applyBorder="1"/>
    <xf numFmtId="0" fontId="37" fillId="13" borderId="74" xfId="0" applyFont="1" applyFill="1" applyBorder="1" applyAlignment="1">
      <alignment horizontal="center"/>
    </xf>
    <xf numFmtId="0" fontId="37" fillId="13" borderId="75" xfId="0" applyFont="1" applyFill="1" applyBorder="1" applyAlignment="1">
      <alignment horizontal="center"/>
    </xf>
    <xf numFmtId="0" fontId="0" fillId="14" borderId="73" xfId="0" applyFill="1" applyBorder="1"/>
    <xf numFmtId="0" fontId="0" fillId="14" borderId="74" xfId="0" applyFill="1" applyBorder="1" applyAlignment="1">
      <alignment horizontal="right" indent="1"/>
    </xf>
    <xf numFmtId="0" fontId="0" fillId="14" borderId="75" xfId="0" applyFill="1" applyBorder="1" applyAlignment="1">
      <alignment horizontal="right" indent="1"/>
    </xf>
    <xf numFmtId="0" fontId="0" fillId="0" borderId="73" xfId="0" applyBorder="1"/>
    <xf numFmtId="0" fontId="0" fillId="0" borderId="74" xfId="0" applyBorder="1" applyAlignment="1">
      <alignment horizontal="right" indent="1"/>
    </xf>
    <xf numFmtId="0" fontId="0" fillId="0" borderId="75" xfId="0" applyBorder="1" applyAlignment="1">
      <alignment horizontal="right" indent="1"/>
    </xf>
    <xf numFmtId="0" fontId="0" fillId="0" borderId="52" xfId="0" applyBorder="1" applyAlignment="1">
      <alignment horizontal="right" indent="1"/>
    </xf>
    <xf numFmtId="0" fontId="0" fillId="0" borderId="53" xfId="0" applyBorder="1" applyAlignment="1">
      <alignment horizontal="right" indent="1"/>
    </xf>
    <xf numFmtId="171" fontId="13" fillId="12" borderId="12" xfId="0" applyNumberFormat="1" applyFont="1" applyFill="1" applyBorder="1" applyProtection="1">
      <protection locked="0"/>
    </xf>
    <xf numFmtId="0" fontId="0" fillId="12" borderId="0" xfId="0" applyFill="1" applyAlignment="1">
      <alignment horizontal="center"/>
    </xf>
    <xf numFmtId="0" fontId="0" fillId="0" borderId="77" xfId="0" applyBorder="1" applyAlignment="1">
      <alignment horizontal="center"/>
    </xf>
    <xf numFmtId="172" fontId="0" fillId="11" borderId="76" xfId="0" applyNumberFormat="1" applyFill="1" applyBorder="1"/>
    <xf numFmtId="0" fontId="0" fillId="12" borderId="12" xfId="0" applyFill="1" applyBorder="1" applyAlignment="1" applyProtection="1">
      <alignment horizontal="center"/>
      <protection locked="0"/>
    </xf>
    <xf numFmtId="0" fontId="0" fillId="21" borderId="76" xfId="0" applyFill="1" applyBorder="1" applyProtection="1">
      <protection locked="0"/>
    </xf>
    <xf numFmtId="176" fontId="7" fillId="12" borderId="12" xfId="4" applyNumberFormat="1" applyFont="1" applyFill="1" applyBorder="1" applyAlignment="1">
      <alignment horizontal="center"/>
    </xf>
    <xf numFmtId="177" fontId="8" fillId="5" borderId="14" xfId="1" applyNumberFormat="1" applyFont="1" applyFill="1" applyBorder="1"/>
    <xf numFmtId="177" fontId="8" fillId="5" borderId="13" xfId="1" applyNumberFormat="1" applyFont="1" applyFill="1" applyBorder="1"/>
    <xf numFmtId="0" fontId="2" fillId="0" borderId="0" xfId="1" applyFont="1"/>
    <xf numFmtId="164" fontId="2" fillId="0" borderId="0" xfId="1" applyNumberFormat="1" applyFont="1"/>
    <xf numFmtId="164" fontId="2" fillId="0" borderId="0" xfId="2" applyNumberFormat="1" applyFont="1" applyFill="1" applyBorder="1"/>
    <xf numFmtId="10" fontId="0" fillId="0" borderId="78" xfId="2" applyNumberFormat="1" applyFont="1" applyFill="1" applyBorder="1" applyAlignment="1">
      <alignment horizontal="center"/>
    </xf>
    <xf numFmtId="3" fontId="1" fillId="0" borderId="78" xfId="1" applyNumberFormat="1" applyBorder="1" applyAlignment="1">
      <alignment horizontal="center"/>
    </xf>
    <xf numFmtId="10" fontId="0" fillId="0" borderId="79" xfId="2" applyNumberFormat="1" applyFont="1" applyFill="1" applyBorder="1" applyAlignment="1">
      <alignment horizontal="center"/>
    </xf>
    <xf numFmtId="3" fontId="1" fillId="0" borderId="79" xfId="1" applyNumberFormat="1" applyBorder="1" applyAlignment="1">
      <alignment horizontal="center"/>
    </xf>
    <xf numFmtId="178" fontId="1" fillId="0" borderId="78" xfId="1" applyNumberFormat="1" applyBorder="1"/>
    <xf numFmtId="178" fontId="1" fillId="0" borderId="79" xfId="1" applyNumberFormat="1" applyBorder="1"/>
    <xf numFmtId="178" fontId="2" fillId="0" borderId="0" xfId="1" applyNumberFormat="1" applyFont="1"/>
    <xf numFmtId="178" fontId="1" fillId="0" borderId="78" xfId="1" applyNumberFormat="1" applyBorder="1" applyAlignment="1">
      <alignment horizontal="right"/>
    </xf>
    <xf numFmtId="178" fontId="1" fillId="0" borderId="79" xfId="1" applyNumberFormat="1" applyBorder="1" applyAlignment="1">
      <alignment horizontal="right"/>
    </xf>
    <xf numFmtId="178" fontId="2" fillId="0" borderId="0" xfId="1" applyNumberFormat="1" applyFont="1" applyAlignment="1">
      <alignment horizontal="right"/>
    </xf>
    <xf numFmtId="3" fontId="2" fillId="0" borderId="0" xfId="1" applyNumberFormat="1" applyFont="1" applyAlignment="1">
      <alignment horizontal="center"/>
    </xf>
    <xf numFmtId="0" fontId="52" fillId="0" borderId="0" xfId="1" applyFont="1" applyAlignment="1">
      <alignment wrapText="1"/>
    </xf>
    <xf numFmtId="0" fontId="52" fillId="0" borderId="78" xfId="1" applyFont="1" applyBorder="1"/>
    <xf numFmtId="0" fontId="52" fillId="0" borderId="79" xfId="1" applyFont="1" applyBorder="1"/>
    <xf numFmtId="0" fontId="53" fillId="0" borderId="0" xfId="1" applyFont="1"/>
    <xf numFmtId="0" fontId="52" fillId="0" borderId="0" xfId="1" applyFont="1"/>
    <xf numFmtId="0" fontId="54" fillId="0" borderId="0" xfId="1" applyFont="1"/>
    <xf numFmtId="0" fontId="52" fillId="0" borderId="0" xfId="1" applyFont="1" applyAlignment="1">
      <alignment horizontal="center" wrapText="1"/>
    </xf>
    <xf numFmtId="9" fontId="56" fillId="0" borderId="78" xfId="2" applyFont="1" applyFill="1" applyBorder="1" applyAlignment="1">
      <alignment horizontal="center"/>
    </xf>
    <xf numFmtId="9" fontId="56" fillId="0" borderId="79" xfId="2" applyFont="1" applyFill="1" applyBorder="1" applyAlignment="1">
      <alignment horizontal="center"/>
    </xf>
    <xf numFmtId="3" fontId="57" fillId="0" borderId="78" xfId="1" applyNumberFormat="1" applyFont="1" applyBorder="1" applyAlignment="1">
      <alignment horizontal="center"/>
    </xf>
    <xf numFmtId="3" fontId="57" fillId="0" borderId="79" xfId="1" applyNumberFormat="1" applyFont="1" applyBorder="1" applyAlignment="1">
      <alignment horizontal="center"/>
    </xf>
    <xf numFmtId="9" fontId="58" fillId="0" borderId="78" xfId="2" applyFont="1" applyFill="1" applyBorder="1" applyAlignment="1">
      <alignment horizontal="center"/>
    </xf>
    <xf numFmtId="0" fontId="52" fillId="0" borderId="80" xfId="1" applyFont="1" applyBorder="1"/>
    <xf numFmtId="178" fontId="1" fillId="0" borderId="80" xfId="1" applyNumberFormat="1" applyBorder="1" applyAlignment="1">
      <alignment horizontal="right"/>
    </xf>
    <xf numFmtId="10" fontId="0" fillId="0" borderId="80" xfId="2" applyNumberFormat="1" applyFont="1" applyFill="1" applyBorder="1" applyAlignment="1">
      <alignment horizontal="center"/>
    </xf>
    <xf numFmtId="178" fontId="1" fillId="0" borderId="80" xfId="1" applyNumberFormat="1" applyBorder="1"/>
    <xf numFmtId="9" fontId="56" fillId="0" borderId="80" xfId="2" applyFont="1" applyFill="1" applyBorder="1" applyAlignment="1">
      <alignment horizontal="center"/>
    </xf>
    <xf numFmtId="3" fontId="1" fillId="0" borderId="80" xfId="1" applyNumberFormat="1" applyBorder="1" applyAlignment="1">
      <alignment horizontal="center"/>
    </xf>
    <xf numFmtId="3" fontId="57" fillId="0" borderId="80" xfId="1" applyNumberFormat="1" applyFont="1" applyBorder="1" applyAlignment="1">
      <alignment horizontal="center"/>
    </xf>
    <xf numFmtId="0" fontId="52" fillId="0" borderId="81" xfId="1" applyFont="1" applyBorder="1"/>
    <xf numFmtId="0" fontId="31" fillId="12" borderId="0" xfId="16" applyNumberFormat="1" applyFont="1" applyFill="1"/>
    <xf numFmtId="0" fontId="41" fillId="12" borderId="12" xfId="15" applyFont="1" applyFill="1" applyBorder="1" applyAlignment="1">
      <alignment horizontal="center" vertical="center" wrapText="1"/>
    </xf>
    <xf numFmtId="0" fontId="42" fillId="12" borderId="12" xfId="15" applyFont="1" applyFill="1" applyBorder="1" applyAlignment="1">
      <alignment horizontal="center" vertical="center" wrapText="1"/>
    </xf>
    <xf numFmtId="0" fontId="13" fillId="12" borderId="55" xfId="18" applyFont="1" applyFill="1" applyBorder="1"/>
    <xf numFmtId="0" fontId="13" fillId="12" borderId="9" xfId="18" applyFont="1" applyFill="1" applyBorder="1" applyAlignment="1">
      <alignment horizontal="center"/>
    </xf>
    <xf numFmtId="0" fontId="13" fillId="12" borderId="10" xfId="18" applyFont="1" applyFill="1" applyBorder="1" applyAlignment="1">
      <alignment horizontal="center"/>
    </xf>
    <xf numFmtId="0" fontId="13" fillId="12" borderId="56" xfId="18" applyFont="1" applyFill="1" applyBorder="1"/>
    <xf numFmtId="0" fontId="11" fillId="12" borderId="0" xfId="18" applyFill="1" applyAlignment="1">
      <alignment horizontal="center"/>
    </xf>
    <xf numFmtId="175" fontId="11" fillId="12" borderId="57" xfId="19" applyNumberFormat="1" applyFill="1" applyBorder="1" applyAlignment="1">
      <alignment horizontal="center"/>
    </xf>
    <xf numFmtId="0" fontId="13" fillId="12" borderId="58" xfId="18" applyFont="1" applyFill="1" applyBorder="1"/>
    <xf numFmtId="0" fontId="11" fillId="12" borderId="6" xfId="18" applyFill="1" applyBorder="1" applyAlignment="1">
      <alignment horizontal="center"/>
    </xf>
    <xf numFmtId="175" fontId="11" fillId="12" borderId="59" xfId="19" applyNumberFormat="1" applyFill="1" applyBorder="1" applyAlignment="1">
      <alignment horizontal="center"/>
    </xf>
    <xf numFmtId="0" fontId="0" fillId="12" borderId="12" xfId="0" applyFill="1" applyBorder="1" applyAlignment="1">
      <alignment horizontal="center"/>
    </xf>
    <xf numFmtId="175" fontId="0" fillId="12" borderId="12" xfId="19" applyNumberFormat="1" applyFont="1" applyFill="1" applyBorder="1" applyAlignment="1">
      <alignment horizontal="center"/>
    </xf>
    <xf numFmtId="0" fontId="33" fillId="12" borderId="0" xfId="15" applyFill="1"/>
    <xf numFmtId="171" fontId="31" fillId="12" borderId="0" xfId="16" applyNumberFormat="1" applyFont="1" applyFill="1" applyAlignment="1">
      <alignment horizontal="center"/>
    </xf>
    <xf numFmtId="172" fontId="33" fillId="11" borderId="0" xfId="15" applyNumberFormat="1" applyFill="1" applyAlignment="1">
      <alignment horizontal="center"/>
    </xf>
    <xf numFmtId="0" fontId="33" fillId="21" borderId="0" xfId="15" applyFill="1" applyAlignment="1">
      <alignment horizontal="center"/>
    </xf>
    <xf numFmtId="0" fontId="0" fillId="12" borderId="67" xfId="0" applyFill="1" applyBorder="1"/>
    <xf numFmtId="0" fontId="0" fillId="12" borderId="70" xfId="0" applyFill="1" applyBorder="1" applyAlignment="1">
      <alignment horizontal="center"/>
    </xf>
    <xf numFmtId="0" fontId="0" fillId="12" borderId="69" xfId="0" applyFill="1" applyBorder="1"/>
    <xf numFmtId="0" fontId="0" fillId="12" borderId="72" xfId="0" applyFill="1" applyBorder="1" applyAlignment="1">
      <alignment horizontal="center"/>
    </xf>
    <xf numFmtId="0" fontId="0" fillId="0" borderId="0" xfId="0" applyAlignment="1">
      <alignment horizontal="left"/>
    </xf>
    <xf numFmtId="172" fontId="0" fillId="0" borderId="0" xfId="0" applyNumberFormat="1"/>
    <xf numFmtId="0" fontId="0" fillId="0" borderId="0" xfId="0" applyAlignment="1">
      <alignment horizontal="left" indent="1"/>
    </xf>
    <xf numFmtId="0" fontId="11" fillId="0" borderId="84" xfId="18" applyBorder="1" applyAlignment="1">
      <alignment horizontal="center"/>
    </xf>
    <xf numFmtId="0" fontId="11" fillId="0" borderId="85" xfId="18" applyBorder="1" applyAlignment="1">
      <alignment horizontal="center"/>
    </xf>
    <xf numFmtId="1" fontId="35" fillId="0" borderId="20" xfId="18" applyNumberFormat="1" applyFont="1" applyBorder="1" applyAlignment="1">
      <alignment horizontal="center" vertical="center" wrapText="1"/>
    </xf>
    <xf numFmtId="1" fontId="35" fillId="0" borderId="86" xfId="18" applyNumberFormat="1" applyFont="1" applyBorder="1" applyAlignment="1">
      <alignment horizontal="center" vertical="center" wrapText="1"/>
    </xf>
    <xf numFmtId="0" fontId="35" fillId="0" borderId="86" xfId="18" applyFont="1" applyBorder="1" applyAlignment="1">
      <alignment horizontal="center" vertical="center" wrapText="1"/>
    </xf>
    <xf numFmtId="2" fontId="35" fillId="0" borderId="86" xfId="18" applyNumberFormat="1" applyFont="1" applyBorder="1" applyAlignment="1">
      <alignment horizontal="center" vertical="center" wrapText="1"/>
    </xf>
    <xf numFmtId="2" fontId="35" fillId="0" borderId="7" xfId="18" applyNumberFormat="1" applyFont="1" applyBorder="1" applyAlignment="1">
      <alignment horizontal="center" vertical="center" wrapText="1"/>
    </xf>
    <xf numFmtId="0" fontId="11" fillId="0" borderId="83" xfId="18" applyBorder="1" applyAlignment="1">
      <alignment horizontal="center"/>
    </xf>
    <xf numFmtId="1" fontId="11" fillId="0" borderId="77" xfId="18" applyNumberFormat="1" applyBorder="1" applyAlignment="1">
      <alignment horizontal="center"/>
    </xf>
    <xf numFmtId="14" fontId="11" fillId="0" borderId="77" xfId="18" applyNumberFormat="1" applyBorder="1" applyAlignment="1">
      <alignment horizontal="center"/>
    </xf>
    <xf numFmtId="0" fontId="11" fillId="0" borderId="77" xfId="18" applyBorder="1" applyAlignment="1">
      <alignment horizontal="center"/>
    </xf>
    <xf numFmtId="3" fontId="11" fillId="0" borderId="77" xfId="18" applyNumberFormat="1" applyBorder="1" applyAlignment="1">
      <alignment horizontal="center"/>
    </xf>
    <xf numFmtId="0" fontId="11" fillId="0" borderId="82" xfId="18" applyBorder="1" applyAlignment="1">
      <alignment horizontal="center"/>
    </xf>
    <xf numFmtId="0" fontId="55" fillId="0" borderId="0" xfId="1" applyFont="1" applyAlignment="1">
      <alignment horizontal="center"/>
    </xf>
    <xf numFmtId="0" fontId="1" fillId="0" borderId="0" xfId="8" applyFont="1" applyAlignment="1">
      <alignment horizontal="center"/>
    </xf>
    <xf numFmtId="0" fontId="27" fillId="0" borderId="43" xfId="10" applyFill="1" applyBorder="1" applyAlignment="1">
      <alignment horizontal="right" vertical="center"/>
    </xf>
    <xf numFmtId="0" fontId="28" fillId="0" borderId="43" xfId="9" applyFont="1" applyBorder="1" applyAlignment="1">
      <alignment horizontal="right" vertical="center"/>
    </xf>
    <xf numFmtId="0" fontId="12" fillId="8" borderId="6" xfId="6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>
      <alignment horizontal="center"/>
    </xf>
    <xf numFmtId="0" fontId="0" fillId="15" borderId="48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5" fillId="17" borderId="3" xfId="7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74" fontId="0" fillId="0" borderId="12" xfId="5" applyNumberFormat="1" applyFont="1" applyBorder="1" applyAlignment="1" applyProtection="1">
      <alignment horizontal="center"/>
      <protection locked="0"/>
    </xf>
    <xf numFmtId="0" fontId="45" fillId="17" borderId="0" xfId="0" applyFont="1" applyFill="1" applyAlignment="1">
      <alignment horizontal="center"/>
    </xf>
    <xf numFmtId="170" fontId="45" fillId="17" borderId="0" xfId="0" applyNumberFormat="1" applyFont="1" applyFill="1" applyAlignment="1">
      <alignment horizontal="center"/>
    </xf>
  </cellXfs>
  <cellStyles count="20">
    <cellStyle name="Comma 2" xfId="12" xr:uid="{9E1000CF-E9DA-4977-8656-B521A4A12FED}"/>
    <cellStyle name="Currency 2" xfId="13" xr:uid="{0B7A1564-E419-4617-902E-7D0FD0DB8351}"/>
    <cellStyle name="Ezres" xfId="19" builtinId="3"/>
    <cellStyle name="Ezres 2" xfId="16" xr:uid="{08686B5B-CFFA-41D7-A61A-E54FAFD7D185}"/>
    <cellStyle name="Hyperlink 2" xfId="10" xr:uid="{93277E15-700F-4705-BED5-9AED26E0D790}"/>
    <cellStyle name="Jelölőszín 2" xfId="7" builtinId="33"/>
    <cellStyle name="Jó" xfId="6" builtinId="26"/>
    <cellStyle name="Kimenet 2" xfId="4" xr:uid="{00000000-0005-0000-0000-000000000000}"/>
    <cellStyle name="Normál" xfId="0" builtinId="0"/>
    <cellStyle name="Normal 2" xfId="18" xr:uid="{D241661D-40C8-4825-A102-94139CD548DF}"/>
    <cellStyle name="Normál 2" xfId="1" xr:uid="{00000000-0005-0000-0000-000002000000}"/>
    <cellStyle name="Normal 2 2" xfId="9" xr:uid="{EC2A9EFB-B74D-478F-99DE-E50A55A25946}"/>
    <cellStyle name="Normál 2 2" xfId="8" xr:uid="{8669D32D-ACF2-46A6-89DB-90C2B921EDFF}"/>
    <cellStyle name="Normal 3" xfId="11" xr:uid="{CECFD1E4-7F5A-4ED3-BADD-292C8648E7B6}"/>
    <cellStyle name="Normál 3" xfId="15" xr:uid="{D06CCD15-D288-40D1-9FF3-011CBEE8768E}"/>
    <cellStyle name="Normal_Sheet3_1" xfId="3" xr:uid="{00000000-0005-0000-0000-000003000000}"/>
    <cellStyle name="Pénznem 2" xfId="17" xr:uid="{F78E86F0-EA85-4C49-A342-A03EC11B4C86}"/>
    <cellStyle name="Percent 2" xfId="14" xr:uid="{319F3AE0-4C40-4B3A-A19F-EA501833C186}"/>
    <cellStyle name="Százalék" xfId="5" builtinId="5"/>
    <cellStyle name="Százalék 2" xfId="2" xr:uid="{00000000-0005-0000-0000-000004000000}"/>
  </cellStyles>
  <dxfs count="3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yyyy/mm/d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5" formatCode="_-* #,##0_-;\-* #,##0_-;_-* &quot;-&quot;??_-;_-@_-"/>
    </dxf>
    <dxf>
      <numFmt numFmtId="175" formatCode="_-* #,##0_-;\-* #,##0_-;_-* &quot;-&quot;??_-;_-@_-"/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mentorklub" table="0" count="4" xr9:uid="{3199DAEC-E67B-40C4-863B-F320B8B88023}">
      <tableStyleElement type="wholeTable" dxfId="31"/>
      <tableStyleElement type="headerRow" dxfId="30"/>
      <tableStyleElement type="firstRowStripe" dxfId="29"/>
      <tableStyleElement type="secondRowStripe" dxfId="28"/>
    </tableStyle>
  </tableStyles>
  <colors>
    <mruColors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1/relationships/timelineCache" Target="timelineCaches/timelineCach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3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hyperlink" Target="https://www.pngall.com/japan-flag-png/download/9603" TargetMode="Externa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'Speciális formátumok'!$A$48:$A$51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'Speciális formátumok'!$B$48:$B$51</c:f>
              <c:numCache>
                <c:formatCode>General</c:formatCode>
                <c:ptCount val="4"/>
                <c:pt idx="0">
                  <c:v>0.47</c:v>
                </c:pt>
                <c:pt idx="1">
                  <c:v>0.5</c:v>
                </c:pt>
                <c:pt idx="2">
                  <c:v>-0.23</c:v>
                </c:pt>
                <c:pt idx="3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93-BD18-FDE1DA276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1782192"/>
        <c:axId val="381782584"/>
      </c:barChart>
      <c:catAx>
        <c:axId val="38178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584"/>
        <c:crosses val="autoZero"/>
        <c:auto val="1"/>
        <c:lblAlgn val="ctr"/>
        <c:lblOffset val="100"/>
        <c:noMultiLvlLbl val="0"/>
      </c:catAx>
      <c:valAx>
        <c:axId val="38178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178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B-495A-97B4-8B1ACE485BB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B-495A-97B4-8B1ACE485BB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B-495A-97B4-8B1ACE48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4-462F-9C52-E0B4DA154A3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4-462F-9C52-E0B4DA154A3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4-462F-9C52-E0B4DA15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8-48E1-8511-0F59B6770862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8-48E1-8511-0F59B6770862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8-48E1-8511-0F59B677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5-4227-B1F3-FC93E61CEE6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5-4227-B1F3-FC93E61CEE6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5-4227-B1F3-FC93E61CE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B-42A3-8740-A88F9591890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B-42A3-8740-A88F9591890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B-42A3-8740-A88F9591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line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B-47A7-AC9F-700AB4FFA11C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B-47A7-AC9F-700AB4FFA11C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B-47A7-AC9F-700AB4FF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094717823"/>
      </c:line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2094717823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5-4C88-8CC0-FCEEB9E09E0A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5-4C88-8CC0-FCEEB9E09E0A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5-4C88-8CC0-FCEEB9E0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7-458D-8C43-3B0D77B0332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7-458D-8C43-3B0D77B0332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7-458D-8C43-3B0D77B0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5-4921-8EB2-0E29E75A21F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5-4921-8EB2-0E29E75A21F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5-4921-8EB2-0E29E75A2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1-45CF-B33D-F77419F1388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1-45CF-B33D-F77419F1388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1-45CF-B33D-F77419F13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C-4408-B713-AB41A224614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C-4408-B713-AB41A224614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C-4408-B713-AB41A2246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C-45D5-8419-7FB961A67DDB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C-45D5-8419-7FB961A67DDB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C-45D5-8419-7FB961A67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1AC-B8F6-7D71DCFD0A7D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1AC-B8F6-7D71DCFD0A7D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6-41AC-B8F6-7D71DCFD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73B-9A9F-F37E815718D0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73B-9A9F-F37E815718D0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9A-473B-9A9F-F37E8157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F-4185-B33B-46527FB28C8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F-4185-B33B-46527FB28C8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F-4185-B33B-46527FB2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A-41C4-8A8B-8336D391CD2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A-41C4-8A8B-8336D391CD2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DA-41C4-8A8B-8336D391C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</c:area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1-4F20-93BA-26129E295D27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1-4F20-93BA-26129E295D27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91-4F20-93BA-26129E29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2113804799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  <c:serAx>
        <c:axId val="2113804799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A-42B5-8FAD-5E989226170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A-42B5-8FAD-5E989226170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A-42B5-8FAD-5E989226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5-4825-AB06-9B6A1034F895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5-4825-AB06-9B6A1034F895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5-4825-AB06-9B6A1034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2752"/>
        <c:axId val="119244288"/>
        <c:axId val="0"/>
      </c:area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4-41AB-9AA3-27DDCD44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577392"/>
        <c:axId val="778136656"/>
      </c:barChart>
      <c:catAx>
        <c:axId val="83857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78136656"/>
        <c:crosses val="autoZero"/>
        <c:auto val="1"/>
        <c:lblAlgn val="ctr"/>
        <c:lblOffset val="100"/>
        <c:noMultiLvlLbl val="0"/>
      </c:catAx>
      <c:valAx>
        <c:axId val="77813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3857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89-4BF5-98F2-6B1AE960B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89-4BF5-98F2-6B1AE960B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789-4BF5-98F2-6B1AE960B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789-4BF5-98F2-6B1AE960B9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789-4BF5-98F2-6B1AE960B9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789-4BF5-98F2-6B1AE960B9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789-4BF5-98F2-6B1AE960B9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789-4BF5-98F2-6B1AE960B9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789-4BF5-98F2-6B1AE960B9E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789-4BF5-98F2-6B1AE960B9E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789-4BF5-98F2-6B1AE960B9E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789-4BF5-98F2-6B1AE960B9E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789-4BF5-98F2-6B1AE960B9E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789-4BF5-98F2-6B1AE960B9E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9789-4BF5-98F2-6B1AE960B9E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9789-4BF5-98F2-6B1AE960B9E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9789-4BF5-98F2-6B1AE960B9E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9789-4BF5-98F2-6B1AE960B9E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10</c:v>
                </c:pt>
                <c:pt idx="4">
                  <c:v>20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89-4BF5-98F2-6B1AE960B9E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47B-BF22-96126E094FC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47B-BF22-96126E094FC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B-447B-BF22-96126E09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hu-HU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10</c:v>
                </c:pt>
                <c:pt idx="4">
                  <c:v>20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C-4F3F-A3B2-2C91C59C3684}"/>
            </c:ext>
          </c:extLst>
        </c:ser>
        <c:ser>
          <c:idx val="1"/>
          <c:order val="1"/>
          <c:tx>
            <c:strRef>
              <c:f>Kördiagram!$C$1</c:f>
              <c:strCache>
                <c:ptCount val="1"/>
                <c:pt idx="0">
                  <c:v>Február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55C-4F3F-A3B2-2C91C59C3684}"/>
            </c:ext>
          </c:extLst>
        </c:ser>
        <c:ser>
          <c:idx val="2"/>
          <c:order val="2"/>
          <c:tx>
            <c:strRef>
              <c:f>Kördiagram!$D$1</c:f>
              <c:strCache>
                <c:ptCount val="1"/>
                <c:pt idx="0">
                  <c:v>Március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955C-4F3F-A3B2-2C91C59C368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955C-4F3F-A3B2-2C91C59C368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955C-4F3F-A3B2-2C91C59C368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955C-4F3F-A3B2-2C91C59C368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955C-4F3F-A3B2-2C91C59C3684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955C-4F3F-A3B2-2C91C59C3684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955C-4F3F-A3B2-2C91C59C3684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955C-4F3F-A3B2-2C91C59C3684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955C-4F3F-A3B2-2C91C59C3684}"/>
              </c:ext>
            </c:extLst>
          </c:dPt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955C-4F3F-A3B2-2C91C59C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6D0-4980-AD1B-4C403DA1559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6D0-4980-AD1B-4C403DA1559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6D0-4980-AD1B-4C403DA1559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6D0-4980-AD1B-4C403DA1559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6D0-4980-AD1B-4C403DA1559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56D0-4980-AD1B-4C403DA1559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56D0-4980-AD1B-4C403DA1559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56D0-4980-AD1B-4C403DA1559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56D0-4980-AD1B-4C403DA15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10</c:v>
                </c:pt>
                <c:pt idx="4">
                  <c:v>20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D0-4980-AD1B-4C403DA1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4D-451E-936E-79E94E872FD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4D-451E-936E-79E94E872FD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4D-451E-936E-79E94E872FD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4D-451E-936E-79E94E872FD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4D-451E-936E-79E94E872FD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4D-451E-936E-79E94E872FD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4D-451E-936E-79E94E872FD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4D-451E-936E-79E94E872FD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74D-451E-936E-79E94E872FD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74D-451E-936E-79E94E872F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10</c:v>
                </c:pt>
                <c:pt idx="4">
                  <c:v>20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4D-451E-936E-79E94E872FD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56"/>
        <c:splitType val="percent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Kördiagram!$B$1</c:f>
          <c:strCache>
            <c:ptCount val="1"/>
            <c:pt idx="0">
              <c:v>Január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5FA-455E-B8DC-ACA17124F1D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5FA-455E-B8DC-ACA17124F1D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5FA-455E-B8DC-ACA17124F1D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5FA-455E-B8DC-ACA17124F1D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5FA-455E-B8DC-ACA17124F1D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5FA-455E-B8DC-ACA17124F1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5FA-455E-B8DC-ACA17124F1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5FA-455E-B8DC-ACA17124F1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A5FA-455E-B8DC-ACA17124F1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A5FA-455E-B8DC-ACA17124F1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10</c:v>
                </c:pt>
                <c:pt idx="4">
                  <c:v>20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FA-455E-B8DC-ACA17124F1D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55"/>
        <c:splitType val="percent"/>
        <c:splitPos val="5"/>
        <c:secondPieSize val="76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bar"/>
        <c:varyColors val="1"/>
        <c:ser>
          <c:idx val="0"/>
          <c:order val="0"/>
          <c:tx>
            <c:strRef>
              <c:f>Kördiagram!$B$1</c:f>
              <c:strCache>
                <c:ptCount val="1"/>
                <c:pt idx="0">
                  <c:v>Január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F-4BA0-B94E-E8217DBBCA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CF-4BA0-B94E-E8217DBBCA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CF-4BA0-B94E-E8217DBBCA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CF-4BA0-B94E-E8217DBBCAF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F-4BA0-B94E-E8217DBBCAF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6CF-4BA0-B94E-E8217DBBCAF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6CF-4BA0-B94E-E8217DBBCAF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6CF-4BA0-B94E-E8217DBBCAF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6CF-4BA0-B94E-E8217DBBCAF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6CF-4BA0-B94E-E8217DBBCA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Kördiagram!$A$2:$A$10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Kördiagram!$B$2:$B$10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10</c:v>
                </c:pt>
                <c:pt idx="4">
                  <c:v>20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2-4EF8-95DF-FF9B8515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val"/>
        <c:splitPos val="5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'Pont és buborék'!$B$32</c:f>
          <c:strCache>
            <c:ptCount val="1"/>
            <c:pt idx="0">
              <c:v>Demográfia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invertIfNegative val="0"/>
          <c:dPt>
            <c:idx val="0"/>
            <c:invertIfNegative val="0"/>
            <c:bubble3D val="1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1-2BE5-44F1-9778-ED3C108BCB1C}"/>
              </c:ext>
            </c:extLst>
          </c:dPt>
          <c:dPt>
            <c:idx val="1"/>
            <c:invertIfNegative val="0"/>
            <c:bubble3D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3-2BE5-44F1-9778-ED3C108BCB1C}"/>
              </c:ext>
            </c:extLst>
          </c:dPt>
          <c:dPt>
            <c:idx val="2"/>
            <c:invertIfNegative val="0"/>
            <c:bubble3D val="1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5-2BE5-44F1-9778-ED3C108BCB1C}"/>
              </c:ext>
            </c:extLst>
          </c:dPt>
          <c:dPt>
            <c:idx val="3"/>
            <c:invertIfNegative val="0"/>
            <c:bubble3D val="1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7-2BE5-44F1-9778-ED3C108BCB1C}"/>
              </c:ext>
            </c:extLst>
          </c:dPt>
          <c:dPt>
            <c:idx val="4"/>
            <c:invertIfNegative val="0"/>
            <c:bubble3D val="1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</c:spPr>
            <c:extLst>
              <c:ext xmlns:c16="http://schemas.microsoft.com/office/drawing/2014/chart" uri="{C3380CC4-5D6E-409C-BE32-E72D297353CC}">
                <c16:uniqueId val="{00000009-2BE5-44F1-9778-ED3C108BCB1C}"/>
              </c:ext>
            </c:extLst>
          </c:dPt>
          <c:dLbls>
            <c:dLbl>
              <c:idx val="0"/>
              <c:tx>
                <c:strRef>
                  <c:f>'Pont és buborék'!$E$33</c:f>
                  <c:strCache>
                    <c:ptCount val="1"/>
                    <c:pt idx="0">
                      <c:v> 36 200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{2CE5BAB6-C8D4-41B4-977E-38DBA4BD84FA}</c15:txfldGUID>
                      <c15:f>'Pont és buborék'!$E$33</c15:f>
                      <c15:dlblFieldTableCache>
                        <c:ptCount val="1"/>
                        <c:pt idx="0">
                          <c:v> 36 200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BE5-44F1-9778-ED3C108BCB1C}"/>
                </c:ext>
              </c:extLst>
            </c:dLbl>
            <c:dLbl>
              <c:idx val="1"/>
              <c:layout>
                <c:manualLayout>
                  <c:x val="-3.9263803680981597E-2"/>
                  <c:y val="-0.10256410256410256"/>
                </c:manualLayout>
              </c:layout>
              <c:tx>
                <c:strRef>
                  <c:f>'Pont és buborék'!$E$34</c:f>
                  <c:strCache>
                    <c:ptCount val="1"/>
                    <c:pt idx="0">
                      <c:v> 30 400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{A02D0098-1463-446D-AEE6-D671E97B314F}</c15:txfldGUID>
                      <c15:f>'Pont és buborék'!$E$34</c15:f>
                      <c15:dlblFieldTableCache>
                        <c:ptCount val="1"/>
                        <c:pt idx="0">
                          <c:v> 30 400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BE5-44F1-9778-ED3C108BCB1C}"/>
                </c:ext>
              </c:extLst>
            </c:dLbl>
            <c:dLbl>
              <c:idx val="2"/>
              <c:tx>
                <c:strRef>
                  <c:f>'Pont és buborék'!$E$35</c:f>
                  <c:strCache>
                    <c:ptCount val="1"/>
                    <c:pt idx="0">
                      <c:v> 36 700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{E2816355-19C0-40AE-B51B-9D4F58E0C154}</c15:txfldGUID>
                      <c15:f>'Pont és buborék'!$E$35</c15:f>
                      <c15:dlblFieldTableCache>
                        <c:ptCount val="1"/>
                        <c:pt idx="0">
                          <c:v> 36 700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BE5-44F1-9778-ED3C108BCB1C}"/>
                </c:ext>
              </c:extLst>
            </c:dLbl>
            <c:dLbl>
              <c:idx val="3"/>
              <c:tx>
                <c:strRef>
                  <c:f>'Pont és buborék'!$E$36</c:f>
                  <c:strCache>
                    <c:ptCount val="1"/>
                    <c:pt idx="0">
                      <c:v> 41 700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{1E2D506E-4D6E-485B-95B3-448CA2C5E04F}</c15:txfldGUID>
                      <c15:f>'Pont és buborék'!$E$36</c15:f>
                      <c15:dlblFieldTableCache>
                        <c:ptCount val="1"/>
                        <c:pt idx="0">
                          <c:v> 41 700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BE5-44F1-9778-ED3C108BCB1C}"/>
                </c:ext>
              </c:extLst>
            </c:dLbl>
            <c:dLbl>
              <c:idx val="4"/>
              <c:layout>
                <c:manualLayout>
                  <c:x val="-4.9079754601226997E-3"/>
                  <c:y val="-5.2747252747252747E-2"/>
                </c:manualLayout>
              </c:layout>
              <c:tx>
                <c:strRef>
                  <c:f>'Pont és buborék'!$E$37</c:f>
                  <c:strCache>
                    <c:ptCount val="1"/>
                    <c:pt idx="0">
                      <c:v> 3 900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{F0F85629-3A80-4290-93CE-03FE29425A0C}</c15:txfldGUID>
                      <c15:f>'Pont és buborék'!$E$37</c15:f>
                      <c15:dlblFieldTableCache>
                        <c:ptCount val="1"/>
                        <c:pt idx="0">
                          <c:v> 3 900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BE5-44F1-9778-ED3C108BCB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A-2BE5-44F1-9778-ED3C108B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09708800"/>
        <c:axId val="109710720"/>
      </c:bubbleChart>
      <c:valAx>
        <c:axId val="109708800"/>
        <c:scaling>
          <c:orientation val="minMax"/>
          <c:min val="5"/>
        </c:scaling>
        <c:delete val="0"/>
        <c:axPos val="b"/>
        <c:title>
          <c:tx>
            <c:strRef>
              <c:f>'Pont és buborék'!$C$32</c:f>
              <c:strCache>
                <c:ptCount val="1"/>
                <c:pt idx="0">
                  <c:v>Szül. ráta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109710720"/>
        <c:crosses val="autoZero"/>
        <c:crossBetween val="midCat"/>
      </c:valAx>
      <c:valAx>
        <c:axId val="109710720"/>
        <c:scaling>
          <c:orientation val="minMax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strRef>
              <c:f>'Pont és buborék'!$D$32</c:f>
              <c:strCache>
                <c:ptCount val="1"/>
                <c:pt idx="0">
                  <c:v>Élettartam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09708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'Pont és buborék'!$C$2</c:f>
              <c:strCache>
                <c:ptCount val="1"/>
                <c:pt idx="0">
                  <c:v>Bevétel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6648950131233595E-2"/>
                  <c:y val="-0.182230606590842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'Pont és buborék'!$B$3:$B$14</c:f>
              <c:numCache>
                <c:formatCode>General</c:formatCode>
                <c:ptCount val="12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</c:numCache>
            </c:numRef>
          </c:xVal>
          <c:yVal>
            <c:numRef>
              <c:f>'Pont és buborék'!$C$3:$C$14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43</c:v>
                </c:pt>
                <c:pt idx="4">
                  <c:v>55</c:v>
                </c:pt>
                <c:pt idx="5">
                  <c:v>54</c:v>
                </c:pt>
                <c:pt idx="6">
                  <c:v>82</c:v>
                </c:pt>
                <c:pt idx="7">
                  <c:v>86</c:v>
                </c:pt>
                <c:pt idx="8">
                  <c:v>108</c:v>
                </c:pt>
                <c:pt idx="9">
                  <c:v>121</c:v>
                </c:pt>
                <c:pt idx="10">
                  <c:v>155</c:v>
                </c:pt>
                <c:pt idx="11">
                  <c:v>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0D-40B6-A3B7-7AE63B876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536592"/>
        <c:axId val="835839088"/>
      </c:scatterChart>
      <c:valAx>
        <c:axId val="83853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35839088"/>
        <c:crosses val="autoZero"/>
        <c:crossBetween val="midCat"/>
      </c:valAx>
      <c:valAx>
        <c:axId val="83583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3853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'Pont és buborék'!$B$32</c:f>
              <c:strCache>
                <c:ptCount val="1"/>
                <c:pt idx="0">
                  <c:v>Demográfia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1"/>
            <c:spPr>
              <a:blipFill>
                <a:blip xmlns:r="http://schemas.openxmlformats.org/officeDocument/2006/relationships" r:embed="rId3">
                  <a:extLst>
                    <a:ext uri="{837473B0-CC2E-450A-ABE3-18F120FF3D39}">
                      <a1611:picAttrSrcUrl xmlns:a1611="http://schemas.microsoft.com/office/drawing/2016/11/main" r:id="rId4"/>
                    </a:ext>
                  </a:extLst>
                </a:blip>
                <a:stretch>
                  <a:fillRect/>
                </a:stretch>
              </a:blip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52-41EF-A0A7-C53573F83822}"/>
              </c:ext>
            </c:extLst>
          </c:dPt>
          <c:xVal>
            <c:numRef>
              <c:f>'Pont és buborék'!$C$33:$C$37</c:f>
              <c:numCache>
                <c:formatCode>General</c:formatCode>
                <c:ptCount val="5"/>
                <c:pt idx="0">
                  <c:v>8.39</c:v>
                </c:pt>
                <c:pt idx="1">
                  <c:v>10.4</c:v>
                </c:pt>
                <c:pt idx="2">
                  <c:v>15.2</c:v>
                </c:pt>
                <c:pt idx="3">
                  <c:v>15.81</c:v>
                </c:pt>
                <c:pt idx="4">
                  <c:v>20.6</c:v>
                </c:pt>
              </c:numCache>
            </c:numRef>
          </c:xVal>
          <c:yVal>
            <c:numRef>
              <c:f>'Pont és buborék'!$D$33:$D$37</c:f>
              <c:numCache>
                <c:formatCode>General</c:formatCode>
                <c:ptCount val="5"/>
                <c:pt idx="0">
                  <c:v>83.91</c:v>
                </c:pt>
                <c:pt idx="1">
                  <c:v>81.27</c:v>
                </c:pt>
                <c:pt idx="2">
                  <c:v>72.790000000000006</c:v>
                </c:pt>
                <c:pt idx="3">
                  <c:v>80.319999999999993</c:v>
                </c:pt>
                <c:pt idx="4">
                  <c:v>67.14</c:v>
                </c:pt>
              </c:numCache>
            </c:numRef>
          </c:yVal>
          <c:bubbleSize>
            <c:numRef>
              <c:f>'Pont és buborék'!$E$33:$E$37</c:f>
              <c:numCache>
                <c:formatCode>_-* #\ ##0_-;\-* #\ ##0_-;_-* "-"??_-;_-@_-</c:formatCode>
                <c:ptCount val="5"/>
                <c:pt idx="0">
                  <c:v>36200</c:v>
                </c:pt>
                <c:pt idx="1">
                  <c:v>30400</c:v>
                </c:pt>
                <c:pt idx="2">
                  <c:v>36700</c:v>
                </c:pt>
                <c:pt idx="3">
                  <c:v>41700</c:v>
                </c:pt>
                <c:pt idx="4">
                  <c:v>3900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2-D152-41EF-A0A7-C53573F83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838540912"/>
        <c:axId val="673925248"/>
      </c:bubbleChart>
      <c:valAx>
        <c:axId val="838540912"/>
        <c:scaling>
          <c:orientation val="minMax"/>
          <c:max val="22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73925248"/>
        <c:crosses val="autoZero"/>
        <c:crossBetween val="midCat"/>
      </c:valAx>
      <c:valAx>
        <c:axId val="673925248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38540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'Kombinált diagram'!$A$1</c:f>
          <c:strCache>
            <c:ptCount val="1"/>
            <c:pt idx="0">
              <c:v>Megnevezés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1-4018-880E-3692785E440D}"/>
            </c:ext>
          </c:extLst>
        </c:ser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Március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09344"/>
        <c:axId val="40415232"/>
      </c:barChart>
      <c:lineChart>
        <c:grouping val="standar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ln w="666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1-4018-880E-3692785E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9344"/>
        <c:axId val="40415232"/>
      </c:lineChart>
      <c:catAx>
        <c:axId val="4040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15232"/>
        <c:crosses val="autoZero"/>
        <c:auto val="1"/>
        <c:lblAlgn val="ctr"/>
        <c:lblOffset val="100"/>
        <c:noMultiLvlLbl val="0"/>
      </c:catAx>
      <c:valAx>
        <c:axId val="4041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04093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'Kombinált diagram'!$B$1</c:f>
              <c:strCache>
                <c:ptCount val="1"/>
                <c:pt idx="0">
                  <c:v>Január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4-4502-A33D-9994D19310B8}"/>
            </c:ext>
          </c:extLst>
        </c:ser>
        <c:ser>
          <c:idx val="1"/>
          <c:order val="1"/>
          <c:tx>
            <c:strRef>
              <c:f>'Kombinált diagram'!$C$1</c:f>
              <c:strCache>
                <c:ptCount val="1"/>
                <c:pt idx="0">
                  <c:v>Február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diagram'!$C$2:$C$10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D4-4502-A33D-9994D19310B8}"/>
            </c:ext>
          </c:extLst>
        </c:ser>
        <c:ser>
          <c:idx val="2"/>
          <c:order val="2"/>
          <c:tx>
            <c:strRef>
              <c:f>'Kombinált diagram'!$D$1</c:f>
              <c:strCache>
                <c:ptCount val="1"/>
                <c:pt idx="0">
                  <c:v>Március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'Kombinált diagram'!$A$2:$A$10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'Kombinált diagram'!$D$2:$D$10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D4-4502-A33D-9994D1931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1863856"/>
        <c:axId val="593088384"/>
      </c:barChart>
      <c:lineChart>
        <c:grouping val="standard"/>
        <c:varyColors val="0"/>
        <c:ser>
          <c:idx val="3"/>
          <c:order val="3"/>
          <c:tx>
            <c:strRef>
              <c:f>'Kombinált diagram'!$E$1</c:f>
              <c:strCache>
                <c:ptCount val="1"/>
                <c:pt idx="0">
                  <c:v>szintvonal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'Kombinált diagram'!$E$2:$E$10</c:f>
              <c:numCache>
                <c:formatCode>General</c:formatCode>
                <c:ptCount val="9"/>
                <c:pt idx="0">
                  <c:v>800</c:v>
                </c:pt>
                <c:pt idx="1">
                  <c:v>800</c:v>
                </c:pt>
                <c:pt idx="2">
                  <c:v>800</c:v>
                </c:pt>
                <c:pt idx="3">
                  <c:v>800</c:v>
                </c:pt>
                <c:pt idx="4">
                  <c:v>800</c:v>
                </c:pt>
                <c:pt idx="5">
                  <c:v>800</c:v>
                </c:pt>
                <c:pt idx="6">
                  <c:v>800</c:v>
                </c:pt>
                <c:pt idx="7">
                  <c:v>800</c:v>
                </c:pt>
                <c:pt idx="8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D4-4502-A33D-9994D1931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863856"/>
        <c:axId val="593088384"/>
      </c:lineChart>
      <c:catAx>
        <c:axId val="59186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93088384"/>
        <c:crosses val="autoZero"/>
        <c:auto val="1"/>
        <c:lblAlgn val="ctr"/>
        <c:lblOffset val="100"/>
        <c:noMultiLvlLbl val="0"/>
      </c:catAx>
      <c:valAx>
        <c:axId val="59308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9186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B-4BEE-BA6A-53A5E4791E24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B-4BEE-BA6A-53A5E4791E24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B-4BEE-BA6A-53A5E479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242752"/>
        <c:axId val="119244288"/>
      </c:bar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'Másodlagos tengely'!$B$1</c:f>
              <c:strCache>
                <c:ptCount val="1"/>
                <c:pt idx="0">
                  <c:v>Január ($)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'Másodlagos tengely'!$A$2:$A$10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'Másodlagos tengely'!$B$2:$B$10</c:f>
              <c:numCache>
                <c:formatCode>_-[$$-409]* #\ ##0_ ;_-[$$-409]* \-#\ ##0\ ;_-[$$-409]* "-"??_ ;_-@_ </c:formatCode>
                <c:ptCount val="9"/>
                <c:pt idx="0">
                  <c:v>750</c:v>
                </c:pt>
                <c:pt idx="1">
                  <c:v>200</c:v>
                </c:pt>
                <c:pt idx="2">
                  <c:v>600</c:v>
                </c:pt>
                <c:pt idx="3">
                  <c:v>100</c:v>
                </c:pt>
                <c:pt idx="4">
                  <c:v>200</c:v>
                </c:pt>
                <c:pt idx="5">
                  <c:v>800</c:v>
                </c:pt>
                <c:pt idx="6">
                  <c:v>850</c:v>
                </c:pt>
                <c:pt idx="7">
                  <c:v>325</c:v>
                </c:pt>
                <c:pt idx="8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6-438F-800F-5F50CE12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770768"/>
        <c:axId val="785941840"/>
      </c:barChart>
      <c:lineChart>
        <c:grouping val="standard"/>
        <c:varyColors val="0"/>
        <c:ser>
          <c:idx val="1"/>
          <c:order val="1"/>
          <c:tx>
            <c:strRef>
              <c:f>'Másodlagos tengely'!$C$1</c:f>
              <c:strCache>
                <c:ptCount val="1"/>
                <c:pt idx="0">
                  <c:v>Január (Ft)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'Másodlagos tengely'!$A$2:$A$10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'Másodlagos tengely'!$C$2:$C$10</c:f>
              <c:numCache>
                <c:formatCode>_-* #\ ##0\ [$Ft-40E]_-;\-* #\ ##0\ [$Ft-40E]_-;_-* "-"??\ [$Ft-40E]_-;_-@_-</c:formatCode>
                <c:ptCount val="9"/>
                <c:pt idx="0">
                  <c:v>270000</c:v>
                </c:pt>
                <c:pt idx="1">
                  <c:v>72000</c:v>
                </c:pt>
                <c:pt idx="2">
                  <c:v>216000</c:v>
                </c:pt>
                <c:pt idx="3">
                  <c:v>36000</c:v>
                </c:pt>
                <c:pt idx="4">
                  <c:v>72000</c:v>
                </c:pt>
                <c:pt idx="5">
                  <c:v>288000</c:v>
                </c:pt>
                <c:pt idx="6">
                  <c:v>306000</c:v>
                </c:pt>
                <c:pt idx="7">
                  <c:v>117000</c:v>
                </c:pt>
                <c:pt idx="8">
                  <c:v>162000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76-438F-800F-5F50CE12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813936"/>
        <c:axId val="1523700928"/>
      </c:lineChart>
      <c:catAx>
        <c:axId val="18077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5941840"/>
        <c:crosses val="autoZero"/>
        <c:auto val="1"/>
        <c:lblAlgn val="ctr"/>
        <c:lblOffset val="100"/>
        <c:noMultiLvlLbl val="0"/>
      </c:catAx>
      <c:valAx>
        <c:axId val="78594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409]* #\ ##0_ ;_-[$$-409]* \-#\ ##0\ ;_-[$$-409]* &quot;-&quot;??_ ;_-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0770768"/>
        <c:crosses val="autoZero"/>
        <c:crossBetween val="between"/>
      </c:valAx>
      <c:valAx>
        <c:axId val="1523700928"/>
        <c:scaling>
          <c:orientation val="minMax"/>
        </c:scaling>
        <c:delete val="0"/>
        <c:axPos val="r"/>
        <c:numFmt formatCode="_-* #\ ##0\ [$Ft-40E]_-;\-* #\ ##0\ [$Ft-40E]_-;_-* &quot;-&quot;??\ [$Ft-40E]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14813936"/>
        <c:crosses val="max"/>
        <c:crossBetween val="between"/>
      </c:valAx>
      <c:catAx>
        <c:axId val="151481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3700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Árfolyam!$D$1</c:f>
              <c:strCache>
                <c:ptCount val="1"/>
                <c:pt idx="0">
                  <c:v>&lt;VOL&gt;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8575">
              <a:noFill/>
            </a:ln>
          </c:spPr>
          <c:invertIfNegative val="0"/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Árfolyam!$D$2:$D$20</c:f>
              <c:numCache>
                <c:formatCode>General</c:formatCode>
                <c:ptCount val="19"/>
                <c:pt idx="0">
                  <c:v>5748</c:v>
                </c:pt>
                <c:pt idx="1">
                  <c:v>5036</c:v>
                </c:pt>
                <c:pt idx="2">
                  <c:v>236</c:v>
                </c:pt>
                <c:pt idx="3">
                  <c:v>5752</c:v>
                </c:pt>
                <c:pt idx="4">
                  <c:v>5740</c:v>
                </c:pt>
                <c:pt idx="5">
                  <c:v>5744</c:v>
                </c:pt>
                <c:pt idx="6">
                  <c:v>5748</c:v>
                </c:pt>
                <c:pt idx="7">
                  <c:v>5044</c:v>
                </c:pt>
                <c:pt idx="8">
                  <c:v>240</c:v>
                </c:pt>
                <c:pt idx="9">
                  <c:v>5752</c:v>
                </c:pt>
                <c:pt idx="10">
                  <c:v>5744</c:v>
                </c:pt>
                <c:pt idx="11">
                  <c:v>5744</c:v>
                </c:pt>
                <c:pt idx="12">
                  <c:v>5748</c:v>
                </c:pt>
                <c:pt idx="13">
                  <c:v>5040</c:v>
                </c:pt>
                <c:pt idx="14">
                  <c:v>240</c:v>
                </c:pt>
                <c:pt idx="15">
                  <c:v>5748</c:v>
                </c:pt>
                <c:pt idx="16">
                  <c:v>5760</c:v>
                </c:pt>
                <c:pt idx="17">
                  <c:v>5748</c:v>
                </c:pt>
                <c:pt idx="18">
                  <c:v>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09280"/>
        <c:axId val="119010816"/>
      </c:barChart>
      <c:stockChart>
        <c:ser>
          <c:idx val="1"/>
          <c:order val="1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E-4553-BEE4-0F0916D94405}"/>
            </c:ext>
          </c:extLst>
        </c:ser>
        <c:ser>
          <c:idx val="2"/>
          <c:order val="2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E-4553-BEE4-0F0916D94405}"/>
            </c:ext>
          </c:extLst>
        </c:ser>
        <c:ser>
          <c:idx val="3"/>
          <c:order val="3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E-4553-BEE4-0F0916D94405}"/>
            </c:ext>
          </c:extLst>
        </c:ser>
        <c:ser>
          <c:idx val="4"/>
          <c:order val="4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7E-4553-BEE4-0F0916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50016"/>
        <c:axId val="119012352"/>
      </c:stockChart>
      <c:dateAx>
        <c:axId val="119009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010816"/>
        <c:crosses val="autoZero"/>
        <c:auto val="1"/>
        <c:lblOffset val="100"/>
        <c:baseTimeUnit val="days"/>
      </c:dateAx>
      <c:valAx>
        <c:axId val="119010816"/>
        <c:scaling>
          <c:orientation val="minMax"/>
          <c:max val="5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09280"/>
        <c:crosses val="autoZero"/>
        <c:crossBetween val="between"/>
      </c:valAx>
      <c:valAx>
        <c:axId val="119012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19350016"/>
        <c:crosses val="max"/>
        <c:crossBetween val="between"/>
      </c:valAx>
      <c:catAx>
        <c:axId val="1193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01235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EURGBP</a:t>
            </a:r>
          </a:p>
        </c:rich>
      </c:tx>
      <c:overlay val="0"/>
    </c:title>
    <c:autoTitleDeleted val="0"/>
    <c:plotArea>
      <c:layout/>
      <c:stockChart>
        <c:ser>
          <c:idx val="0"/>
          <c:order val="0"/>
          <c:tx>
            <c:strRef>
              <c:f>Árfolyam!$E$1</c:f>
              <c:strCache>
                <c:ptCount val="1"/>
                <c:pt idx="0">
                  <c:v>open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Árfolyam!$E$2:$E$20</c:f>
              <c:numCache>
                <c:formatCode>General</c:formatCode>
                <c:ptCount val="19"/>
                <c:pt idx="0">
                  <c:v>0.81089999999999995</c:v>
                </c:pt>
                <c:pt idx="1">
                  <c:v>0.80989999999999995</c:v>
                </c:pt>
                <c:pt idx="2">
                  <c:v>0.81320000000000003</c:v>
                </c:pt>
                <c:pt idx="3">
                  <c:v>0.81310000000000004</c:v>
                </c:pt>
                <c:pt idx="4">
                  <c:v>0.81369999999999998</c:v>
                </c:pt>
                <c:pt idx="5">
                  <c:v>0.81440000000000001</c:v>
                </c:pt>
                <c:pt idx="6">
                  <c:v>0.81489999999999996</c:v>
                </c:pt>
                <c:pt idx="7">
                  <c:v>0.82099999999999995</c:v>
                </c:pt>
                <c:pt idx="8">
                  <c:v>0.82850000000000001</c:v>
                </c:pt>
                <c:pt idx="9">
                  <c:v>0.82830000000000004</c:v>
                </c:pt>
                <c:pt idx="10">
                  <c:v>0.83189999999999997</c:v>
                </c:pt>
                <c:pt idx="11">
                  <c:v>0.82769999999999999</c:v>
                </c:pt>
                <c:pt idx="12">
                  <c:v>0.83050000000000002</c:v>
                </c:pt>
                <c:pt idx="13">
                  <c:v>0.8367</c:v>
                </c:pt>
                <c:pt idx="14">
                  <c:v>0.83950000000000002</c:v>
                </c:pt>
                <c:pt idx="15">
                  <c:v>0.8397</c:v>
                </c:pt>
                <c:pt idx="16">
                  <c:v>0.84030000000000005</c:v>
                </c:pt>
                <c:pt idx="17">
                  <c:v>0.84050000000000002</c:v>
                </c:pt>
                <c:pt idx="18">
                  <c:v>0.84030000000000005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F79-B2E5-7A496B992D7D}"/>
            </c:ext>
          </c:extLst>
        </c:ser>
        <c:ser>
          <c:idx val="1"/>
          <c:order val="1"/>
          <c:tx>
            <c:strRef>
              <c:f>Árfolyam!$F$1</c:f>
              <c:strCache>
                <c:ptCount val="1"/>
                <c:pt idx="0">
                  <c:v>high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Árfolyam!$F$2:$F$20</c:f>
              <c:numCache>
                <c:formatCode>General</c:formatCode>
                <c:ptCount val="19"/>
                <c:pt idx="0">
                  <c:v>0.81179999999999997</c:v>
                </c:pt>
                <c:pt idx="1">
                  <c:v>0.81420000000000003</c:v>
                </c:pt>
                <c:pt idx="2">
                  <c:v>0.8135</c:v>
                </c:pt>
                <c:pt idx="3">
                  <c:v>0.81469999999999998</c:v>
                </c:pt>
                <c:pt idx="4">
                  <c:v>0.81589999999999996</c:v>
                </c:pt>
                <c:pt idx="5">
                  <c:v>0.81599999999999995</c:v>
                </c:pt>
                <c:pt idx="6">
                  <c:v>0.82120000000000004</c:v>
                </c:pt>
                <c:pt idx="7">
                  <c:v>0.82840000000000003</c:v>
                </c:pt>
                <c:pt idx="8">
                  <c:v>0.82850000000000001</c:v>
                </c:pt>
                <c:pt idx="9">
                  <c:v>0.83240000000000003</c:v>
                </c:pt>
                <c:pt idx="10">
                  <c:v>0.83220000000000005</c:v>
                </c:pt>
                <c:pt idx="11">
                  <c:v>0.83160000000000001</c:v>
                </c:pt>
                <c:pt idx="12">
                  <c:v>0.83679999999999999</c:v>
                </c:pt>
                <c:pt idx="13">
                  <c:v>0.83940000000000003</c:v>
                </c:pt>
                <c:pt idx="14">
                  <c:v>0.84</c:v>
                </c:pt>
                <c:pt idx="15">
                  <c:v>0.84189999999999998</c:v>
                </c:pt>
                <c:pt idx="16">
                  <c:v>0.84379999999999999</c:v>
                </c:pt>
                <c:pt idx="17">
                  <c:v>0.84179999999999999</c:v>
                </c:pt>
                <c:pt idx="18">
                  <c:v>0.8478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F79-B2E5-7A496B992D7D}"/>
            </c:ext>
          </c:extLst>
        </c:ser>
        <c:ser>
          <c:idx val="2"/>
          <c:order val="2"/>
          <c:tx>
            <c:strRef>
              <c:f>Árfolyam!$G$1</c:f>
              <c:strCache>
                <c:ptCount val="1"/>
                <c:pt idx="0">
                  <c:v>low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Árfolyam!$G$2:$G$20</c:f>
              <c:numCache>
                <c:formatCode>General</c:formatCode>
                <c:ptCount val="19"/>
                <c:pt idx="0">
                  <c:v>0.80830000000000002</c:v>
                </c:pt>
                <c:pt idx="1">
                  <c:v>0.8095</c:v>
                </c:pt>
                <c:pt idx="2">
                  <c:v>0.81299999999999994</c:v>
                </c:pt>
                <c:pt idx="3">
                  <c:v>0.81030000000000002</c:v>
                </c:pt>
                <c:pt idx="4">
                  <c:v>0.81340000000000001</c:v>
                </c:pt>
                <c:pt idx="5">
                  <c:v>0.81310000000000004</c:v>
                </c:pt>
                <c:pt idx="6">
                  <c:v>0.81420000000000003</c:v>
                </c:pt>
                <c:pt idx="7">
                  <c:v>0.82020000000000004</c:v>
                </c:pt>
                <c:pt idx="8">
                  <c:v>0.82820000000000005</c:v>
                </c:pt>
                <c:pt idx="9">
                  <c:v>0.82779999999999998</c:v>
                </c:pt>
                <c:pt idx="10">
                  <c:v>0.82650000000000001</c:v>
                </c:pt>
                <c:pt idx="11">
                  <c:v>0.82640000000000002</c:v>
                </c:pt>
                <c:pt idx="12">
                  <c:v>0.82979999999999998</c:v>
                </c:pt>
                <c:pt idx="13">
                  <c:v>0.83530000000000004</c:v>
                </c:pt>
                <c:pt idx="14">
                  <c:v>0.83930000000000005</c:v>
                </c:pt>
                <c:pt idx="15">
                  <c:v>0.83760000000000001</c:v>
                </c:pt>
                <c:pt idx="16">
                  <c:v>0.83620000000000005</c:v>
                </c:pt>
                <c:pt idx="17">
                  <c:v>0.8377</c:v>
                </c:pt>
                <c:pt idx="18">
                  <c:v>0.83889999999999998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3-4F79-B2E5-7A496B992D7D}"/>
            </c:ext>
          </c:extLst>
        </c:ser>
        <c:ser>
          <c:idx val="3"/>
          <c:order val="3"/>
          <c:tx>
            <c:strRef>
              <c:f>Árfolyam!$H$1</c:f>
              <c:strCache>
                <c:ptCount val="1"/>
                <c:pt idx="0">
                  <c:v>close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numRef>
              <c:f>Árfolyam!$C$2:$C$20</c:f>
              <c:numCache>
                <c:formatCode>m/d/yyyy</c:formatCode>
                <c:ptCount val="19"/>
                <c:pt idx="0">
                  <c:v>41277</c:v>
                </c:pt>
                <c:pt idx="1">
                  <c:v>41278</c:v>
                </c:pt>
                <c:pt idx="2">
                  <c:v>41280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41287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41294</c:v>
                </c:pt>
                <c:pt idx="15">
                  <c:v>41295</c:v>
                </c:pt>
                <c:pt idx="16">
                  <c:v>41296</c:v>
                </c:pt>
                <c:pt idx="17">
                  <c:v>41297</c:v>
                </c:pt>
                <c:pt idx="18">
                  <c:v>41298</c:v>
                </c:pt>
              </c:numCache>
            </c:numRef>
          </c:cat>
          <c:val>
            <c:numRef>
              <c:f>Árfolyam!$H$2:$H$20</c:f>
              <c:numCache>
                <c:formatCode>General</c:formatCode>
                <c:ptCount val="19"/>
                <c:pt idx="0">
                  <c:v>0.80979999999999996</c:v>
                </c:pt>
                <c:pt idx="1">
                  <c:v>0.81340000000000001</c:v>
                </c:pt>
                <c:pt idx="2">
                  <c:v>0.81310000000000004</c:v>
                </c:pt>
                <c:pt idx="3">
                  <c:v>0.81379999999999997</c:v>
                </c:pt>
                <c:pt idx="4">
                  <c:v>0.81440000000000001</c:v>
                </c:pt>
                <c:pt idx="5">
                  <c:v>0.81489999999999996</c:v>
                </c:pt>
                <c:pt idx="6">
                  <c:v>0.82089999999999996</c:v>
                </c:pt>
                <c:pt idx="7">
                  <c:v>0.82709999999999995</c:v>
                </c:pt>
                <c:pt idx="8">
                  <c:v>0.82840000000000003</c:v>
                </c:pt>
                <c:pt idx="9">
                  <c:v>0.83189999999999997</c:v>
                </c:pt>
                <c:pt idx="10">
                  <c:v>0.82769999999999999</c:v>
                </c:pt>
                <c:pt idx="11">
                  <c:v>0.83040000000000003</c:v>
                </c:pt>
                <c:pt idx="12">
                  <c:v>0.83679999999999999</c:v>
                </c:pt>
                <c:pt idx="13">
                  <c:v>0.83879999999999999</c:v>
                </c:pt>
                <c:pt idx="14">
                  <c:v>0.8397</c:v>
                </c:pt>
                <c:pt idx="15">
                  <c:v>0.84030000000000005</c:v>
                </c:pt>
                <c:pt idx="16">
                  <c:v>0.84040000000000004</c:v>
                </c:pt>
                <c:pt idx="17">
                  <c:v>0.84040000000000004</c:v>
                </c:pt>
                <c:pt idx="18">
                  <c:v>0.84689999999999999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3-4F79-B2E5-7A496B99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00B050"/>
              </a:solidFill>
            </c:spPr>
          </c:upBars>
          <c:downBars>
            <c:spPr>
              <a:solidFill>
                <a:srgbClr val="FF0000"/>
              </a:solidFill>
            </c:spPr>
          </c:downBars>
        </c:upDownBars>
        <c:axId val="119361920"/>
        <c:axId val="119363456"/>
      </c:stockChart>
      <c:dateAx>
        <c:axId val="1193619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19363456"/>
        <c:crosses val="autoZero"/>
        <c:auto val="1"/>
        <c:lblOffset val="100"/>
        <c:baseTimeUnit val="days"/>
      </c:dateAx>
      <c:valAx>
        <c:axId val="11936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3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tx>
            <c:strRef>
              <c:f>Felület!$A$20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Felület!$B$20:$I$20</c:f>
              <c:numCache>
                <c:formatCode>General</c:formatCode>
                <c:ptCount val="8"/>
                <c:pt idx="0">
                  <c:v>300</c:v>
                </c:pt>
                <c:pt idx="1">
                  <c:v>230</c:v>
                </c:pt>
                <c:pt idx="2">
                  <c:v>190</c:v>
                </c:pt>
                <c:pt idx="3">
                  <c:v>150</c:v>
                </c:pt>
                <c:pt idx="4">
                  <c:v>160</c:v>
                </c:pt>
                <c:pt idx="5">
                  <c:v>15</c:v>
                </c:pt>
                <c:pt idx="6">
                  <c:v>150</c:v>
                </c:pt>
                <c:pt idx="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1-4A40-ACB1-DCC88967EDFA}"/>
            </c:ext>
          </c:extLst>
        </c:ser>
        <c:ser>
          <c:idx val="1"/>
          <c:order val="1"/>
          <c:tx>
            <c:strRef>
              <c:f>Felület!$A$21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Felület!$B$21:$I$21</c:f>
              <c:numCache>
                <c:formatCode>General</c:formatCode>
                <c:ptCount val="8"/>
                <c:pt idx="0">
                  <c:v>400</c:v>
                </c:pt>
                <c:pt idx="1">
                  <c:v>310</c:v>
                </c:pt>
                <c:pt idx="2">
                  <c:v>200</c:v>
                </c:pt>
                <c:pt idx="3">
                  <c:v>160</c:v>
                </c:pt>
                <c:pt idx="4">
                  <c:v>200</c:v>
                </c:pt>
                <c:pt idx="5">
                  <c:v>200</c:v>
                </c:pt>
                <c:pt idx="6">
                  <c:v>190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1-4A40-ACB1-DCC88967EDFA}"/>
            </c:ext>
          </c:extLst>
        </c:ser>
        <c:ser>
          <c:idx val="2"/>
          <c:order val="2"/>
          <c:tx>
            <c:strRef>
              <c:f>Felület!$A$22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Felület!$B$22:$I$22</c:f>
              <c:numCache>
                <c:formatCode>General</c:formatCode>
                <c:ptCount val="8"/>
                <c:pt idx="0">
                  <c:v>430</c:v>
                </c:pt>
                <c:pt idx="1">
                  <c:v>410</c:v>
                </c:pt>
                <c:pt idx="2">
                  <c:v>250</c:v>
                </c:pt>
                <c:pt idx="3">
                  <c:v>220</c:v>
                </c:pt>
                <c:pt idx="4">
                  <c:v>250</c:v>
                </c:pt>
                <c:pt idx="5">
                  <c:v>340</c:v>
                </c:pt>
                <c:pt idx="6">
                  <c:v>540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1-4A40-ACB1-DCC88967EDFA}"/>
            </c:ext>
          </c:extLst>
        </c:ser>
        <c:ser>
          <c:idx val="3"/>
          <c:order val="3"/>
          <c:tx>
            <c:strRef>
              <c:f>Felület!$A$23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Felület!$B$23:$I$23</c:f>
              <c:numCache>
                <c:formatCode>General</c:formatCode>
                <c:ptCount val="8"/>
                <c:pt idx="0">
                  <c:v>400</c:v>
                </c:pt>
                <c:pt idx="1">
                  <c:v>340</c:v>
                </c:pt>
                <c:pt idx="2">
                  <c:v>340</c:v>
                </c:pt>
                <c:pt idx="3">
                  <c:v>400</c:v>
                </c:pt>
                <c:pt idx="4">
                  <c:v>510</c:v>
                </c:pt>
                <c:pt idx="5">
                  <c:v>520</c:v>
                </c:pt>
                <c:pt idx="6">
                  <c:v>480</c:v>
                </c:pt>
                <c:pt idx="7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1-4A40-ACB1-DCC88967EDFA}"/>
            </c:ext>
          </c:extLst>
        </c:ser>
        <c:ser>
          <c:idx val="4"/>
          <c:order val="4"/>
          <c:tx>
            <c:strRef>
              <c:f>Felület!$A$24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Felület!$B$19:$I$19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cat>
          <c:val>
            <c:numRef>
              <c:f>Felület!$B$24:$I$24</c:f>
              <c:numCache>
                <c:formatCode>General</c:formatCode>
                <c:ptCount val="8"/>
                <c:pt idx="0">
                  <c:v>380</c:v>
                </c:pt>
                <c:pt idx="1">
                  <c:v>390</c:v>
                </c:pt>
                <c:pt idx="2">
                  <c:v>340</c:v>
                </c:pt>
                <c:pt idx="3">
                  <c:v>520</c:v>
                </c:pt>
                <c:pt idx="4">
                  <c:v>570</c:v>
                </c:pt>
                <c:pt idx="5">
                  <c:v>410</c:v>
                </c:pt>
                <c:pt idx="6">
                  <c:v>430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1-4A40-ACB1-DCC88967EDFA}"/>
            </c:ext>
          </c:extLst>
        </c:ser>
        <c:bandFmts/>
        <c:axId val="174551424"/>
        <c:axId val="174552960"/>
        <c:axId val="142527552"/>
      </c:surface3DChart>
      <c:catAx>
        <c:axId val="1745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4552960"/>
        <c:crosses val="autoZero"/>
        <c:auto val="1"/>
        <c:lblAlgn val="ctr"/>
        <c:lblOffset val="100"/>
        <c:noMultiLvlLbl val="0"/>
      </c:catAx>
      <c:valAx>
        <c:axId val="17455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551424"/>
        <c:crosses val="autoZero"/>
        <c:crossBetween val="midCat"/>
      </c:valAx>
      <c:serAx>
        <c:axId val="142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552960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1"/>
        <c:ser>
          <c:idx val="0"/>
          <c:order val="0"/>
          <c:tx>
            <c:strRef>
              <c:f>Felület!$A$2</c:f>
              <c:strCache>
                <c:ptCount val="1"/>
                <c:pt idx="0">
                  <c:v>1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Felület!$B$2:$K$2</c:f>
              <c:numCache>
                <c:formatCode>General</c:formatCode>
                <c:ptCount val="10"/>
                <c:pt idx="0">
                  <c:v>0.45464871341284091</c:v>
                </c:pt>
                <c:pt idx="1">
                  <c:v>0.81692676594665592</c:v>
                </c:pt>
                <c:pt idx="2">
                  <c:v>9.659170127936631E-2</c:v>
                </c:pt>
                <c:pt idx="3">
                  <c:v>-0.7532747721029438</c:v>
                </c:pt>
                <c:pt idx="4">
                  <c:v>-0.69948993759884137</c:v>
                </c:pt>
                <c:pt idx="5">
                  <c:v>-0.21380054647960287</c:v>
                </c:pt>
                <c:pt idx="6">
                  <c:v>0.64202805958302811</c:v>
                </c:pt>
                <c:pt idx="7">
                  <c:v>0.79236016229985362</c:v>
                </c:pt>
                <c:pt idx="8">
                  <c:v>0.28937592124167222</c:v>
                </c:pt>
                <c:pt idx="9">
                  <c:v>-0.52140188035301838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A-4358-9CC2-16C468CFD6AF}"/>
            </c:ext>
          </c:extLst>
        </c:ser>
        <c:ser>
          <c:idx val="1"/>
          <c:order val="1"/>
          <c:tx>
            <c:strRef>
              <c:f>Felület!$A$3</c:f>
              <c:strCache>
                <c:ptCount val="1"/>
                <c:pt idx="0">
                  <c:v>2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Felület!$B$3:$K$3</c:f>
              <c:numCache>
                <c:formatCode>General</c:formatCode>
                <c:ptCount val="10"/>
                <c:pt idx="0">
                  <c:v>-0.18274952648369686</c:v>
                </c:pt>
                <c:pt idx="1">
                  <c:v>0.71690548660756692</c:v>
                </c:pt>
                <c:pt idx="2">
                  <c:v>7.2701765423571485E-2</c:v>
                </c:pt>
                <c:pt idx="3">
                  <c:v>-0.68222427168403399</c:v>
                </c:pt>
                <c:pt idx="4">
                  <c:v>-0.49972098989725461</c:v>
                </c:pt>
                <c:pt idx="5">
                  <c:v>-0.18622983817559233</c:v>
                </c:pt>
                <c:pt idx="6">
                  <c:v>0.58846686712889396</c:v>
                </c:pt>
                <c:pt idx="7">
                  <c:v>0.59224676853116542</c:v>
                </c:pt>
                <c:pt idx="8">
                  <c:v>0.23675507605242424</c:v>
                </c:pt>
                <c:pt idx="9">
                  <c:v>-0.48420142841494934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A-4358-9CC2-16C468CFD6AF}"/>
            </c:ext>
          </c:extLst>
        </c:ser>
        <c:ser>
          <c:idx val="2"/>
          <c:order val="2"/>
          <c:tx>
            <c:strRef>
              <c:f>Felület!$A$4</c:f>
              <c:strCache>
                <c:ptCount val="1"/>
                <c:pt idx="0">
                  <c:v>3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Felület!$B$4:$K$4</c:f>
              <c:numCache>
                <c:formatCode>General</c:formatCode>
                <c:ptCount val="10"/>
                <c:pt idx="0">
                  <c:v>0.17991529398589678</c:v>
                </c:pt>
                <c:pt idx="1">
                  <c:v>0.64644942432171493</c:v>
                </c:pt>
                <c:pt idx="2">
                  <c:v>5.7981442308736052E-2</c:v>
                </c:pt>
                <c:pt idx="3">
                  <c:v>-0.62946143925126752</c:v>
                </c:pt>
                <c:pt idx="4">
                  <c:v>-0.38734314240233159</c:v>
                </c:pt>
                <c:pt idx="5">
                  <c:v>-0.17143818696706367</c:v>
                </c:pt>
                <c:pt idx="6">
                  <c:v>0.54694909977999462</c:v>
                </c:pt>
                <c:pt idx="7">
                  <c:v>0.47678979042862546</c:v>
                </c:pt>
                <c:pt idx="8">
                  <c:v>0.20839080790870793</c:v>
                </c:pt>
                <c:pt idx="9">
                  <c:v>-0.45543065125337412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A-4358-9CC2-16C468CFD6AF}"/>
            </c:ext>
          </c:extLst>
        </c:ser>
        <c:ser>
          <c:idx val="3"/>
          <c:order val="3"/>
          <c:tx>
            <c:strRef>
              <c:f>Felület!$A$5</c:f>
              <c:strCache>
                <c:ptCount val="1"/>
                <c:pt idx="0">
                  <c:v>4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Felület!$B$5:$K$5</c:f>
              <c:numCache>
                <c:formatCode>General</c:formatCode>
                <c:ptCount val="10"/>
                <c:pt idx="0">
                  <c:v>-0.11696706518527923</c:v>
                </c:pt>
                <c:pt idx="1">
                  <c:v>0.59824023176835961</c:v>
                </c:pt>
                <c:pt idx="2">
                  <c:v>4.7884847101194603E-2</c:v>
                </c:pt>
                <c:pt idx="3">
                  <c:v>-0.58803468633076827</c:v>
                </c:pt>
                <c:pt idx="4">
                  <c:v>-0.31428340608527011</c:v>
                </c:pt>
                <c:pt idx="5">
                  <c:v>-0.16224334290318029</c:v>
                </c:pt>
                <c:pt idx="6">
                  <c:v>0.51325377714415821</c:v>
                </c:pt>
                <c:pt idx="7">
                  <c:v>0.3997969880974655</c:v>
                </c:pt>
                <c:pt idx="8">
                  <c:v>0.19057078406363734</c:v>
                </c:pt>
                <c:pt idx="9">
                  <c:v>-0.43188620405003192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A-4358-9CC2-16C468CFD6AF}"/>
            </c:ext>
          </c:extLst>
        </c:ser>
        <c:ser>
          <c:idx val="4"/>
          <c:order val="4"/>
          <c:tx>
            <c:strRef>
              <c:f>Felület!$A$6</c:f>
              <c:strCache>
                <c:ptCount val="1"/>
                <c:pt idx="0">
                  <c:v>5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Felület!$B$6:$K$6</c:f>
              <c:numCache>
                <c:formatCode>General</c:formatCode>
                <c:ptCount val="10"/>
                <c:pt idx="0">
                  <c:v>-3.3103529492622318E-2</c:v>
                </c:pt>
                <c:pt idx="1">
                  <c:v>0.56288064498157653</c:v>
                </c:pt>
                <c:pt idx="2">
                  <c:v>4.0481767152996347E-2</c:v>
                </c:pt>
                <c:pt idx="3">
                  <c:v>-0.55427241664293059</c:v>
                </c:pt>
                <c:pt idx="4">
                  <c:v>-0.26285247224745178</c:v>
                </c:pt>
                <c:pt idx="5">
                  <c:v>-0.15598429342049414</c:v>
                </c:pt>
                <c:pt idx="6">
                  <c:v>0.48505301587752619</c:v>
                </c:pt>
                <c:pt idx="7">
                  <c:v>0.34433360203145841</c:v>
                </c:pt>
                <c:pt idx="8">
                  <c:v>0.17830057605724145</c:v>
                </c:pt>
                <c:pt idx="9">
                  <c:v>-0.41194853248125329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A-4358-9CC2-16C468CFD6AF}"/>
            </c:ext>
          </c:extLst>
        </c:ser>
        <c:ser>
          <c:idx val="5"/>
          <c:order val="5"/>
          <c:tx>
            <c:strRef>
              <c:f>Felület!$A$7</c:f>
              <c:strCache>
                <c:ptCount val="1"/>
                <c:pt idx="0">
                  <c:v>6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Felület!$B$7:$K$7</c:f>
              <c:numCache>
                <c:formatCode>General</c:formatCode>
                <c:ptCount val="10"/>
                <c:pt idx="0">
                  <c:v>-3.1779220483689197E-2</c:v>
                </c:pt>
                <c:pt idx="1">
                  <c:v>0.53335519569680157</c:v>
                </c:pt>
                <c:pt idx="2">
                  <c:v>3.4849574523733419E-2</c:v>
                </c:pt>
                <c:pt idx="3">
                  <c:v>-0.5260052108678982</c:v>
                </c:pt>
                <c:pt idx="4">
                  <c:v>-0.22471137527292792</c:v>
                </c:pt>
                <c:pt idx="5">
                  <c:v>-0.15144671613797503</c:v>
                </c:pt>
                <c:pt idx="6">
                  <c:v>0.46091843235994528</c:v>
                </c:pt>
                <c:pt idx="7">
                  <c:v>0.30234220107919418</c:v>
                </c:pt>
                <c:pt idx="8">
                  <c:v>0.16931272065317807</c:v>
                </c:pt>
                <c:pt idx="9">
                  <c:v>-0.39467027681518607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A-4358-9CC2-16C468CFD6AF}"/>
            </c:ext>
          </c:extLst>
        </c:ser>
        <c:ser>
          <c:idx val="6"/>
          <c:order val="6"/>
          <c:tx>
            <c:strRef>
              <c:f>Felület!$A$8</c:f>
              <c:strCache>
                <c:ptCount val="1"/>
                <c:pt idx="0">
                  <c:v>7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Felület!$B$8:$K$8</c:f>
              <c:numCache>
                <c:formatCode>General</c:formatCode>
                <c:ptCount val="10"/>
                <c:pt idx="0">
                  <c:v>-2.3954393489870784E-2</c:v>
                </c:pt>
                <c:pt idx="1">
                  <c:v>0.50827951330428944</c:v>
                </c:pt>
                <c:pt idx="2">
                  <c:v>3.0437838010775667E-2</c:v>
                </c:pt>
                <c:pt idx="3">
                  <c:v>-0.50185002207518392</c:v>
                </c:pt>
                <c:pt idx="4">
                  <c:v>-0.1953493684475979</c:v>
                </c:pt>
                <c:pt idx="5">
                  <c:v>-0.14799891579807231</c:v>
                </c:pt>
                <c:pt idx="6">
                  <c:v>0.43990870856375336</c:v>
                </c:pt>
                <c:pt idx="7">
                  <c:v>0.26940770371268369</c:v>
                </c:pt>
                <c:pt idx="8">
                  <c:v>0.16242674688214695</c:v>
                </c:pt>
                <c:pt idx="9">
                  <c:v>-0.37944289964655797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A-4358-9CC2-16C468CFD6AF}"/>
            </c:ext>
          </c:extLst>
        </c:ser>
        <c:ser>
          <c:idx val="7"/>
          <c:order val="7"/>
          <c:tx>
            <c:strRef>
              <c:f>Felület!$A$9</c:f>
              <c:strCache>
                <c:ptCount val="1"/>
                <c:pt idx="0">
                  <c:v>8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Felület!$B$9:$K$9</c:f>
              <c:numCache>
                <c:formatCode>General</c:formatCode>
                <c:ptCount val="10"/>
                <c:pt idx="0">
                  <c:v>3.4850317475926492E-3</c:v>
                </c:pt>
                <c:pt idx="1">
                  <c:v>0.48667202434978435</c:v>
                </c:pt>
                <c:pt idx="2">
                  <c:v>2.6899674475594857E-2</c:v>
                </c:pt>
                <c:pt idx="3">
                  <c:v>-0.48087423339345586</c:v>
                </c:pt>
                <c:pt idx="4">
                  <c:v>-0.17209550892353573</c:v>
                </c:pt>
                <c:pt idx="5">
                  <c:v>-0.14528096462075235</c:v>
                </c:pt>
                <c:pt idx="6">
                  <c:v>0.4213705799085482</c:v>
                </c:pt>
                <c:pt idx="7">
                  <c:v>0.24287927948190582</c:v>
                </c:pt>
                <c:pt idx="8">
                  <c:v>0.1569671202210797</c:v>
                </c:pt>
                <c:pt idx="9">
                  <c:v>-0.36584929334289246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A-4358-9CC2-16C468CFD6AF}"/>
            </c:ext>
          </c:extLst>
        </c:ser>
        <c:ser>
          <c:idx val="8"/>
          <c:order val="8"/>
          <c:tx>
            <c:strRef>
              <c:f>Felület!$A$10</c:f>
              <c:strCache>
                <c:ptCount val="1"/>
                <c:pt idx="0">
                  <c:v>9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Felület!$B$10:$K$10</c:f>
              <c:numCache>
                <c:formatCode>General</c:formatCode>
                <c:ptCount val="10"/>
                <c:pt idx="0">
                  <c:v>-3.1753114612555994E-3</c:v>
                </c:pt>
                <c:pt idx="1">
                  <c:v>0.46768454738617216</c:v>
                </c:pt>
                <c:pt idx="2">
                  <c:v>2.4008144800164961E-2</c:v>
                </c:pt>
                <c:pt idx="3">
                  <c:v>-0.46242113984986905</c:v>
                </c:pt>
                <c:pt idx="4">
                  <c:v>-0.15326203445390274</c:v>
                </c:pt>
                <c:pt idx="5">
                  <c:v>-0.14307349111399634</c:v>
                </c:pt>
                <c:pt idx="6">
                  <c:v>0.40483242929941188</c:v>
                </c:pt>
                <c:pt idx="7">
                  <c:v>0.22105852350278196</c:v>
                </c:pt>
                <c:pt idx="8">
                  <c:v>0.15251934932435873</c:v>
                </c:pt>
                <c:pt idx="9">
                  <c:v>-0.35358964018775074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A-4358-9CC2-16C468CFD6AF}"/>
            </c:ext>
          </c:extLst>
        </c:ser>
        <c:ser>
          <c:idx val="9"/>
          <c:order val="9"/>
          <c:tx>
            <c:strRef>
              <c:f>Felület!$A$11</c:f>
              <c:strCache>
                <c:ptCount val="1"/>
                <c:pt idx="0">
                  <c:v>10</c:v>
                </c:pt>
              </c:strCache>
            </c:strRef>
          </c:tx>
          <c:cat>
            <c:numRef>
              <c:f>Felület!$B$1:$K$1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Felület!$B$11:$K$11</c:f>
              <c:numCache>
                <c:formatCode>General</c:formatCode>
                <c:ptCount val="10"/>
                <c:pt idx="0">
                  <c:v>2.6643089658895799E-3</c:v>
                </c:pt>
                <c:pt idx="1">
                  <c:v>0.45081908898269613</c:v>
                </c:pt>
                <c:pt idx="2">
                  <c:v>2.1607427793235132E-2</c:v>
                </c:pt>
                <c:pt idx="3">
                  <c:v>-0.44601213452266109</c:v>
                </c:pt>
                <c:pt idx="4">
                  <c:v>-0.13772843176098612</c:v>
                </c:pt>
                <c:pt idx="5">
                  <c:v>-0.141235642932073</c:v>
                </c:pt>
                <c:pt idx="6">
                  <c:v>0.38994295606684359</c:v>
                </c:pt>
                <c:pt idx="7">
                  <c:v>0.20280263783734326</c:v>
                </c:pt>
                <c:pt idx="8">
                  <c:v>0.14881507780315456</c:v>
                </c:pt>
                <c:pt idx="9">
                  <c:v>-0.34244046326332678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A-4358-9CC2-16C468CFD6AF}"/>
            </c:ext>
          </c:extLst>
        </c:ser>
        <c:bandFmts/>
        <c:axId val="93913088"/>
        <c:axId val="93914624"/>
        <c:axId val="146853888"/>
      </c:surface3DChart>
      <c:catAx>
        <c:axId val="939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914624"/>
        <c:crosses val="autoZero"/>
        <c:auto val="1"/>
        <c:lblAlgn val="ctr"/>
        <c:lblOffset val="100"/>
        <c:noMultiLvlLbl val="0"/>
      </c:catAx>
      <c:valAx>
        <c:axId val="939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913088"/>
        <c:crosses val="autoZero"/>
        <c:crossBetween val="midCat"/>
      </c:valAx>
      <c:serAx>
        <c:axId val="14685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93914624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="1"/>
              <a:t>Profit alakulása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Tölcsér!$A$21</c:f>
              <c:strCache>
                <c:ptCount val="1"/>
                <c:pt idx="0">
                  <c:v>Bevétel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666666666666665"/>
                  <c:y val="-3.087283154967027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Tölcsér!$B$21</c:f>
              <c:numCache>
                <c:formatCode>_-[$$-409]* #\ ##0_ ;_-[$$-409]* \-#\ ##0\ ;_-[$$-409]* "-"??_ ;_-@_ </c:formatCode>
                <c:ptCount val="1"/>
                <c:pt idx="0">
                  <c:v>850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1-D10B-48FC-A92D-3E49A8AA7138}"/>
            </c:ext>
          </c:extLst>
        </c:ser>
        <c:ser>
          <c:idx val="1"/>
          <c:order val="1"/>
          <c:tx>
            <c:strRef>
              <c:f>Tölcsér!$A$22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2-D10B-48FC-A92D-3E49A8AA7138}"/>
            </c:ext>
          </c:extLst>
        </c:ser>
        <c:ser>
          <c:idx val="2"/>
          <c:order val="2"/>
          <c:tx>
            <c:strRef>
              <c:f>Tölcsér!$A$23</c:f>
              <c:strCache>
                <c:ptCount val="1"/>
                <c:pt idx="0">
                  <c:v>Levonva a kiadásokat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0833333333333335"/>
                  <c:y val="-2.315454769489191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Tölcsér!$B$23</c:f>
              <c:numCache>
                <c:formatCode>_-[$$-409]* #\ ##0_ ;_-[$$-409]* \-#\ ##0\ ;_-[$$-409]* "-"??_ ;_-@_ </c:formatCode>
                <c:ptCount val="1"/>
                <c:pt idx="0">
                  <c:v>600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4-D10B-48FC-A92D-3E49A8AA7138}"/>
            </c:ext>
          </c:extLst>
        </c:ser>
        <c:ser>
          <c:idx val="3"/>
          <c:order val="3"/>
          <c:tx>
            <c:strRef>
              <c:f>Tölcsér!$A$24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Tölcsér!$B$24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5-D10B-48FC-A92D-3E49A8AA7138}"/>
            </c:ext>
          </c:extLst>
        </c:ser>
        <c:ser>
          <c:idx val="4"/>
          <c:order val="4"/>
          <c:tx>
            <c:strRef>
              <c:f>Tölcsér!$A$25</c:f>
              <c:strCache>
                <c:ptCount val="1"/>
                <c:pt idx="0">
                  <c:v>Levonva az adót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1111111111111112"/>
                  <c:y val="-3.473166960761642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Tölcsér!$B$25</c:f>
              <c:numCache>
                <c:formatCode>_-[$$-409]* #\ ##0_ ;_-[$$-409]* \-#\ ##0\ ;_-[$$-409]* "-"??_ ;_-@_ </c:formatCode>
                <c:ptCount val="1"/>
                <c:pt idx="0">
                  <c:v>325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7-D10B-48FC-A92D-3E49A8AA7138}"/>
            </c:ext>
          </c:extLst>
        </c:ser>
        <c:ser>
          <c:idx val="5"/>
          <c:order val="5"/>
          <c:tx>
            <c:strRef>
              <c:f>Tölcsér!$A$26</c:f>
              <c:strCache>
                <c:ptCount val="1"/>
                <c:pt idx="0">
                  <c:v>Térköz</c:v>
                </c:pt>
              </c:strCache>
            </c:strRef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Tölcsér!$B$26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8-D10B-48FC-A92D-3E49A8AA7138}"/>
            </c:ext>
          </c:extLst>
        </c:ser>
        <c:ser>
          <c:idx val="6"/>
          <c:order val="6"/>
          <c:tx>
            <c:strRef>
              <c:f>Tölcsér!$A$27</c:f>
              <c:strCache>
                <c:ptCount val="1"/>
                <c:pt idx="0">
                  <c:v>Levonva az osztalékot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3"/>
                  <c:y val="-5.016884505605935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B-48FC-A92D-3E49A8AA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Tölcsér!$B$20</c:f>
              <c:strCache>
                <c:ptCount val="1"/>
                <c:pt idx="0">
                  <c:v>Érték</c:v>
                </c:pt>
              </c:strCache>
            </c:strRef>
          </c:cat>
          <c:val>
            <c:numRef>
              <c:f>Tölcsér!$B$27</c:f>
              <c:numCache>
                <c:formatCode>_-[$$-409]* #\ ##0_ ;_-[$$-409]* \-#\ ##0\ ;_-[$$-409]* "-"??_ ;_-@_ </c:formatCode>
                <c:ptCount val="1"/>
                <c:pt idx="0">
                  <c:v>200</c:v>
                </c:pt>
              </c:numCache>
            </c:numRef>
          </c:val>
          <c:shape val="pyramidToMax"/>
          <c:extLst>
            <c:ext xmlns:c16="http://schemas.microsoft.com/office/drawing/2014/chart" uri="{C3380CC4-5D6E-409C-BE32-E72D297353CC}">
              <c16:uniqueId val="{0000000A-D10B-48FC-A92D-3E49A8AA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pyramidToMax"/>
        <c:axId val="1600513551"/>
        <c:axId val="854900671"/>
        <c:axId val="0"/>
      </c:bar3DChart>
      <c:catAx>
        <c:axId val="1600513551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54900671"/>
        <c:crosses val="autoZero"/>
        <c:auto val="1"/>
        <c:lblAlgn val="ctr"/>
        <c:lblOffset val="100"/>
        <c:noMultiLvlLbl val="0"/>
      </c:catAx>
      <c:valAx>
        <c:axId val="854900671"/>
        <c:scaling>
          <c:orientation val="maxMin"/>
        </c:scaling>
        <c:delete val="1"/>
        <c:axPos val="l"/>
        <c:numFmt formatCode="_-[$$-409]* #\ ##0_ ;_-[$$-409]* \-#\ ##0\ ;_-[$$-409]* &quot;-&quot;??_ ;_-@_ " sourceLinked="1"/>
        <c:majorTickMark val="none"/>
        <c:minorTickMark val="none"/>
        <c:tickLblPos val="nextTo"/>
        <c:crossAx val="1600513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'Diagram sablon'!$B$1</c:f>
              <c:strCache>
                <c:ptCount val="1"/>
                <c:pt idx="0">
                  <c:v>Január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'Diagram sablon'!$A$2:$A$10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'Diagram sablon'!$B$2:$B$10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D-4E23-B178-0D5B256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4006608"/>
        <c:axId val="1164002032"/>
        <c:axId val="0"/>
      </c:bar3DChart>
      <c:catAx>
        <c:axId val="116400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2032"/>
        <c:crosses val="autoZero"/>
        <c:auto val="1"/>
        <c:lblAlgn val="ctr"/>
        <c:lblOffset val="100"/>
        <c:noMultiLvlLbl val="0"/>
      </c:catAx>
      <c:valAx>
        <c:axId val="116400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4006608"/>
        <c:crosses val="autoZero"/>
        <c:crossBetween val="between"/>
      </c:valAx>
      <c:spPr>
        <a:gradFill>
          <a:gsLst>
            <a:gs pos="0">
              <a:srgbClr val="5B9BD5">
                <a:lumMod val="5000"/>
                <a:lumOff val="95000"/>
              </a:srgbClr>
            </a:gs>
            <a:gs pos="74000">
              <a:srgbClr val="5B9BD5">
                <a:lumMod val="45000"/>
                <a:lumOff val="55000"/>
              </a:srgbClr>
            </a:gs>
            <a:gs pos="83000">
              <a:srgbClr val="5B9BD5">
                <a:lumMod val="45000"/>
                <a:lumOff val="55000"/>
              </a:srgbClr>
            </a:gs>
            <a:gs pos="100000">
              <a:srgbClr val="5B9BD5">
                <a:lumMod val="30000"/>
                <a:lumOff val="70000"/>
              </a:srgbClr>
            </a:gs>
          </a:gsLst>
          <a:lin ang="5400000" scaled="1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5B9BD5">
            <a:lumMod val="5000"/>
            <a:lumOff val="95000"/>
          </a:srgbClr>
        </a:gs>
        <a:gs pos="74000">
          <a:srgbClr val="5B9BD5">
            <a:lumMod val="45000"/>
            <a:lumOff val="55000"/>
          </a:srgbClr>
        </a:gs>
        <a:gs pos="83000">
          <a:srgbClr val="5B9BD5">
            <a:lumMod val="45000"/>
            <a:lumOff val="55000"/>
          </a:srgbClr>
        </a:gs>
        <a:gs pos="100000">
          <a:srgbClr val="5B9BD5">
            <a:lumMod val="30000"/>
            <a:lumOff val="70000"/>
          </a:srgb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1-4357-B1E1-84DC2E9CEC5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1-4357-B1E1-84DC2E9CEC5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1-4357-B1E1-84DC2E9CE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E-4ADA-BC03-E192965AC998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E-4ADA-BC03-E192965AC998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E-4ADA-BC03-E192965A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B-4481-AB99-E4F45AC198B1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B-4481-AB99-E4F45AC198B1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B-4481-AB99-E4F45AC19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0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8-4940-83FF-56B44E403C3F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8-4940-83FF-56B44E403C3F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invertIfNegative val="0"/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8-4940-83FF-56B44E40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42752"/>
        <c:axId val="119244288"/>
        <c:axId val="1759748255"/>
      </c:bar3D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  <c:serAx>
        <c:axId val="1759748255"/>
        <c:scaling>
          <c:orientation val="minMax"/>
        </c:scaling>
        <c:delete val="0"/>
        <c:axPos val="b"/>
        <c:majorTickMark val="out"/>
        <c:minorTickMark val="none"/>
        <c:tickLblPos val="nextTo"/>
        <c:crossAx val="119244288"/>
        <c:crosses val="autoZero"/>
      </c:ser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'Csop. - Halm. - 100%-ig halm.'!$A$2</c:f>
          <c:strCache>
            <c:ptCount val="1"/>
            <c:pt idx="0">
              <c:v>Megnevezés</c:v>
            </c:pt>
          </c:strCache>
        </c:strRef>
      </c:tx>
      <c:overlay val="0"/>
      <c:txPr>
        <a:bodyPr/>
        <a:lstStyle/>
        <a:p>
          <a:pPr>
            <a:defRPr/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'Csop. - Halm. - 100%-ig halm.'!$B$2</c:f>
              <c:strCache>
                <c:ptCount val="1"/>
                <c:pt idx="0">
                  <c:v>Január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halm.'!$B$3:$B$11</c:f>
              <c:numCache>
                <c:formatCode>General</c:formatCode>
                <c:ptCount val="9"/>
                <c:pt idx="0">
                  <c:v>981</c:v>
                </c:pt>
                <c:pt idx="1">
                  <c:v>680</c:v>
                </c:pt>
                <c:pt idx="2">
                  <c:v>854</c:v>
                </c:pt>
                <c:pt idx="3">
                  <c:v>639</c:v>
                </c:pt>
                <c:pt idx="4">
                  <c:v>269</c:v>
                </c:pt>
                <c:pt idx="5">
                  <c:v>387</c:v>
                </c:pt>
                <c:pt idx="6">
                  <c:v>775</c:v>
                </c:pt>
                <c:pt idx="7">
                  <c:v>754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B-47C0-B888-21D317BABBB6}"/>
            </c:ext>
          </c:extLst>
        </c:ser>
        <c:ser>
          <c:idx val="1"/>
          <c:order val="1"/>
          <c:tx>
            <c:strRef>
              <c:f>'Csop. - Halm. - 100%-ig halm.'!$C$2</c:f>
              <c:strCache>
                <c:ptCount val="1"/>
                <c:pt idx="0">
                  <c:v>Február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halm.'!$C$3:$C$11</c:f>
              <c:numCache>
                <c:formatCode>General</c:formatCode>
                <c:ptCount val="9"/>
                <c:pt idx="0">
                  <c:v>213</c:v>
                </c:pt>
                <c:pt idx="1">
                  <c:v>454</c:v>
                </c:pt>
                <c:pt idx="2">
                  <c:v>500</c:v>
                </c:pt>
                <c:pt idx="3">
                  <c:v>778</c:v>
                </c:pt>
                <c:pt idx="4">
                  <c:v>604</c:v>
                </c:pt>
                <c:pt idx="5">
                  <c:v>895</c:v>
                </c:pt>
                <c:pt idx="6">
                  <c:v>152</c:v>
                </c:pt>
                <c:pt idx="7">
                  <c:v>841</c:v>
                </c:pt>
                <c:pt idx="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B-47C0-B888-21D317BABBB6}"/>
            </c:ext>
          </c:extLst>
        </c:ser>
        <c:ser>
          <c:idx val="2"/>
          <c:order val="2"/>
          <c:tx>
            <c:strRef>
              <c:f>'Csop. - Halm. - 100%-ig halm.'!$D$2</c:f>
              <c:strCache>
                <c:ptCount val="1"/>
                <c:pt idx="0">
                  <c:v>Március</c:v>
                </c:pt>
              </c:strCache>
            </c:strRef>
          </c:tx>
          <c:marker>
            <c:symbol val="none"/>
          </c:marker>
          <c:cat>
            <c:strRef>
              <c:f>'Csop. - Halm. - 100%-ig halm.'!$A$3:$A$11</c:f>
              <c:strCache>
                <c:ptCount val="9"/>
                <c:pt idx="0">
                  <c:v>Energia</c:v>
                </c:pt>
                <c:pt idx="1">
                  <c:v>Üzemanyag</c:v>
                </c:pt>
                <c:pt idx="2">
                  <c:v>Irodai kiadások</c:v>
                </c:pt>
                <c:pt idx="3">
                  <c:v>Bérleti díj</c:v>
                </c:pt>
                <c:pt idx="4">
                  <c:v>Kamatok</c:v>
                </c:pt>
                <c:pt idx="5">
                  <c:v>Jutalékok</c:v>
                </c:pt>
                <c:pt idx="6">
                  <c:v>Bútorok</c:v>
                </c:pt>
                <c:pt idx="7">
                  <c:v>Járművek</c:v>
                </c:pt>
                <c:pt idx="8">
                  <c:v>Felújítások</c:v>
                </c:pt>
              </c:strCache>
            </c:strRef>
          </c:cat>
          <c:val>
            <c:numRef>
              <c:f>'Csop. - Halm. - 100%-ig halm.'!$D$3:$D$11</c:f>
              <c:numCache>
                <c:formatCode>General</c:formatCode>
                <c:ptCount val="9"/>
                <c:pt idx="0">
                  <c:v>688</c:v>
                </c:pt>
                <c:pt idx="1">
                  <c:v>564</c:v>
                </c:pt>
                <c:pt idx="2">
                  <c:v>380</c:v>
                </c:pt>
                <c:pt idx="3">
                  <c:v>810</c:v>
                </c:pt>
                <c:pt idx="4">
                  <c:v>277</c:v>
                </c:pt>
                <c:pt idx="5">
                  <c:v>948</c:v>
                </c:pt>
                <c:pt idx="6">
                  <c:v>706</c:v>
                </c:pt>
                <c:pt idx="7">
                  <c:v>107</c:v>
                </c:pt>
                <c:pt idx="8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B-47C0-B888-21D317BA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42752"/>
        <c:axId val="119244288"/>
      </c:lineChart>
      <c:catAx>
        <c:axId val="1192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244288"/>
        <c:crosses val="autoZero"/>
        <c:auto val="1"/>
        <c:lblAlgn val="ctr"/>
        <c:lblOffset val="100"/>
        <c:noMultiLvlLbl val="0"/>
      </c:catAx>
      <c:valAx>
        <c:axId val="11924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4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GB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Népességi adatok</a:t>
            </a:r>
            <a:endParaRPr lang="hu-HU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regionMap" uniqueId="{805FDD7D-9959-4C8A-9566-E8D00905BC8E}">
          <cx:tx>
            <cx:txData>
              <cx:f>_xlchart.v5.6</cx:f>
              <cx:v>Népesség</cx:v>
            </cx:txData>
          </cx:tx>
          <cx:dataId val="0"/>
          <cx:layoutPr>
            <cx:regionLabelLayout val="showAll"/>
            <cx:geography viewedRegionType="dataOnly" cultureLanguage="hu-HU" cultureRegion="HU" attribution="Szolgáltató: Bing">
              <cx:geoCache provider="{E9337A44-BEBE-4D9F-B70C-5C5E7DAFC167}">
                <cx:binary>7H1Jcxw5suZfken02myCFYEAAoi27memWHLhIq5SFXUJS1EpxI7Yt/sc5jDXudexz232DmNz0x8b
T5JJZYIpbpXPyEOyyqqtA4lMD3f49sHh+MdV9/ereD4r3nVJnJZ/v+r++d6vquzvv/1WXvnzZFbu
JcFVIUrxvdq7Eslv4vv34Gr+27di1gYp/w2pGv7typ8V1bx7/5//gG/jc3EormZVINLTel70Z/Oy
jqvygbGNQ++uRJ1Wi+kcvumf7z/UZVUEs/fv5mkVVP1Fn83/+X7tM+/f/SZ/071ffRcDYVX9DeZi
ukcYVamK6ft3sUj57XMN72lYNRnTiXr9py1/8+MsgXlAyPAYJdd0zL59K+Zl+e72f1dnrtG9OhCU
wr55b1ssiPxwcf1Wv63z9T//IT2A95SerLBeZspjQzLnnXmazIpoyYW/znlC9kwdaaZOiXn9ty4A
tmcybKq6jm/4r8LwjdBvBOD8+DN9eCFsZv9ynsT85WOZ9c7B67P+oi6ieb98/b/OeX3BW1MFztNN
nNfJHtZ1pBON3rBeX/70DecvfvxX8eO/IlGUw48/+XJsE1mbJSDPlyQhD8sSuTh7fYmcx6KZRQ8v
v2faIbYHVghTSm6ZjtbNkbmHGWaqoRpLht8I43wAUn78+QgtmwWxOlcSwuqQLIDzN6AS43mRzNIt
6gTR9lRTMxk11E06oal7OlPhH4Zuhs11MXz88a9kXr1YJaTpkjCkUVkejvv6CjEqZunVfMmTTbbg
mepg7BkI1jvBeJM40B4mTKdY1W6lIYnjmpxg9mJ5yPMlgcjDskRGb8BEnYh4ln7bnkQI2tMQNig4
7DsNWI2XwECpKkYGkwzU4Tzl/Tx+sSjk+ZIo5GFZFCeHr68cn9Kgmn97dwCR8jeRbFEk+p6JdQau
+lYibM1nKGiPEJUYWL0NYVXwKashlAuCKX/8v7gC0ooff8Z9+SJ//ouvkQT1i0/J8hpbry+vw7qb
J1/r4sHY5pn2zNyj1GAIm7f2bF1UBjgfkKKmarfBrpRtPImizU5+ZaokkZURWQqHn15fCh+GefF1
Fn4bYFWmy4W7Bc8CntzUDV01b4PfdUlAPkgZRaA36EYUkiSeTNVmaUjTJYlIo7JUPnx5falMq1m8
xbAL63sEETBT7DbNA3avehVwOgbIQaO3aiP5+eN4Vg4vdi3rsyVZrA/Kopi+gYx8HHwtZnEFoM1/
fDr42/Y0RDf2NN3QMKL6Xf63IhOF7OkYIBOm/cKt3NL148/iIZo268fqXEkgq0OyOMbT19eM8+bH
v749YS0+z3EQc8+AxQ8W6TbxWDdXAFOBoWIAYd2CKJKCPJWozdJYny3JY31Qlsj5G0hKDmdVs80c
nRh7jEDOocF/rv8gnlpRDIT3TERVw7h1LKYki8N59fIMcW2yJIm1MVkQh59fXzU+iqKd9Q9Zg2cr
hanpOpgndiMIyWuoe1RnpmGCrqzGu0AG6Ch/eEls1oSVqRLzV0Zk1n88fn3Wf4qKWZBuMzM39xZR
KoEYam316xrEVYa5SEfWub6gIExny4ebIrjNPL+bKHH87rnM708fXp/fP/5Pkfz4V9pv3RFgWNSG
aSDDuMU81uFyjMFP6AYke+ad015d+8+ga7M07n2BJJV747J0Phy9vnRAWSv/3dHsav5NPLJ78DyL
hLU9iFMhkMVLRGpNOZAG6K4Ge0xsM17143+VwyxSrgn78e9HKPuFfO5/hSyh+5+QZXT0BqDd8wwM
1kPW4pmSWeR7wPul2iycworTViABIVg3FluAd75kVXGAHNDml+NX8nxJKPKwLBH3/PW15kik1Tyd
80JsUSwI8mwD4Pa7aGlNLJq5h4hmmJQssa3lT99se9yR9OPfy4GnO5a1yZI81sZkYRy9gaD2Q/x1
9oiBeKaCaJDumSYmkmYgdU81iLpAre4A31XFAEJeuAX7c6bE/J8DMuc/vAEY90zAltPDweMzOU/2
mG5SyO827oAv8gmGiUGotAELhLyQ8z9nSpz/OSBz/uwNBLHrWMzNItyk7s9k/w572lSjcx1eyOU7
cjXIaFaI+btpudhjKt/9x21xyN8essXPE46B9hAATDrGkr+msA0F4BMk4ptDqdEcihPmxbtyCPi8
mj9YsLI5krr/DZKy3P+ArDSjN6A05+3823yLgdQOidpY0vYkdfk4r/x5ca0s21MR2JFF4B6ghmo9
FSSwdW6YGqO3maCKl795EztNRLyg5GFPtlk1VqZKOrEyIivDxzfguyd1ymfFFiEo2CfSDIKYvsz3
1s0UxK9YQxoz8RIMXJfB0Yz3YEJfWkIlTZdkIY3K8pi8gc09ax7zoN7mXri6t8A+CKQUN35hXScA
HTE0BDj5LWCoSiHVE+jZrBF3EyUZ3D2XuW+9gRziF3vx2wqsyK4u4emu4qYw+mle5Cn49fPCLHDq
OyS9ehL37UJA1fiDOPbzeI/JosQcIQbx7PWftIth7GHEYJtDheerifdksQz+fPlWkjxfslzysGzA
Jmevj0idQ2nIVkWB95AOxbUI3Wbi694coBC6KHuDevQ7Sa1K5HxRqvIwPZu9x91ESQZ3z2Xmn70B
OHBczOfbrPWEcnQNSj11HbTh+g988wpCi8CbQKCFsSFtLI2v69D5i4Moeb4kA3lYFsX4DeiBTOO2
PPhOJC9GRuxhfuW/O5tn9dc4uFpa7i2gVVBBqEORIIP/Xv+tmygNqnJ0jQKauPzJm2TPLuf+izVk
bbKkHmtjsm7Yb6BSbRSk6RPe/Hk+29Ah5zaglJPcJhJgk1ZtFZxpQnCOgCyK1hZ/kut+Ik2bncXa
ZEkaa2OyNEbT1/fYsK8yu9rm/pEO6rDQhuUG0bo6UEi/qQmHB35RUPs4OZtlsJwnsX/5WOb8kf36
nL8p8xW7cmb5cOS905L/recnF0fG5tvdPoI6TQ0AJmOJQa1DHlAayBAUMRMEz9ej1cWRsX89Qsvm
9X9zLuxmrqQDq0OyHpy/AQt0ArUfNZ/FS2b8dZesQ20mgxOscGZvzQsodM+EAUCilpvXkgRuSIET
Fy/JGdYmSzJYG5OFcPIGapbBT233WNLOIYt7p+yvVfexHbybswZBONviFhHUqO3OVjwd+pM3VadX
8y0rx3UFgcaglH/dQGmQckMJJ5yrWG5fLK3iTdYwHR4jZLN7WM6TzNLysWyRpm8AzQCgflbU5fL9
/7pXAPR7UQWoQ9H+GtMR21Ph+Bfs10neYDT3f/wL9oLEXzjKsuk7JCFs+ogsEOvy9ePV8zaoAE97
bAE+L2/DULqvanDEbnnCTl+TDVvAf6ZBjGW6IEFNcNbhz/DqoTWyWR+W8yRRLB/L7Lcnr89+q45h
p/ThwOSZvIdSPwKnhUzYoLv+u5czQ68JlWqQsC2BjdVwdUEQnCV6mKLN7F+ZKklgZUQWgjV+fSFM
iy17AqgVYAbRoH789kzXugwWESukywTgoxsRycDFj//98s3q1bmSGFaHZDlM38BG6QF0PGq2iVrA
kWymweFTettlwlwzQ7DPwJiJCMW3UpLgIyBngNTt3883RD9nShL4OQBtk6TuQfce/LcmyOO5KB45
m/Nsu6NBxxTIwm6P8q7b/MXRU6gKZ7pxOyzZ/HHx4/8OL7E6dxMlVt89l1f6+A2s9KPFSdKH1tXz
eA89hBhjGhQhbdzTAWwCw9Yn1MeATFaN/REkxQ/TsdnSL+dJLF8+ljl+9AZS4SMRf4MuQsv3/+uB
J5QkIdjBhK5NN350cf5wFZtmexjquVWoOL6x8ZJxeQI9v+D98kVk5i+f3+O+8/oe9lknbp639ndn
ge76/V0vGBmJeEbFiyVKgCnfQbXiu8m8GOZcNMHDRwmfKSro8mcwXcUYaiRXdEVbdIGAcAn6dSz1
8yYxBoIGoEgBaq6eQM1mhdn4JZLybPyMrEjWh9dXpM9QFHM1S9/Z0I5xyast2DJtb9H7D8pfNvZ/
0hYNoJDJyDJelWzZgqjokbYhm2Xzc6YkkJ8DshQ+vwEpfCiSLW8u7I6bxpvrwp5hvg6Dyq+3e2YI
umbqcFoRSo9va5HWE7lFsQygTNDZ8TbukhQDKAIo40VbPytTJdVYGZF14/ANBFqHAVRkwAHGsppv
9WApVIBDjbeK2XpeYcKBUsQA65BgvieTsdkwSdPviWDtHe+JYfr6jsItq+2euSYMtt/gyDuCuu/r
PwlvXZyugw6n9LqDEIS8kiosIsCXF1Guz5aksT4oC8N9A+me3DZvW4Vjuy6BLy8c67Ot7kPoi80f
gPvu8I11M6XrYL6IBtXFt5CfpB528Bg5m+3Ucp6kEsvHsjLYl69vmfbnRTnvn9RFS0LIHmui/YxY
Ac5Szt+J79CcIn1lSj6k0MaqmG0xmAfUcxGum+QnrLmabO0RSmCLUm5t/AQ6Ni/Bu4nSGrx7Li/C
D28AkFhtb7Yta7zr5AZ54NoFBNcLRgYk5H14ub3vtsQBm5C7psa/uhriSZI5B+N4BLuT6Tb3ZCBl
0hkc/IBiuuu/9UrSBdQAe/aAEAFEtApVP42WzRZqda5kpFaHZDt1/gZaKMnt+belHLtLCTZqwDMi
iDHcs5K+fiDz438uSjd+9oa4Lfn721J7fgUO/veFVlL//G2t2N2VAX/Jli+LwrYlDmNX7Hbv1iU5
spG7jW2L99eFn7sma/f4/wzrfdfVcmsy2TXqXC2NllVhpQJsaxzfFbo9BojIUvjZd2xrQtg1Vdu8
byWzfqVjz7Z4v+tIdH3L4cZAXmb/aunjFvm/q/J8Pt6zdpR5W7LAu/PaD5cByQqxdnZtW1LYHdFb
vX71SYZp7TaBbclhd3XCaiz6jLRA6uW2LXns2tf9Jexi01mqbYlmd35s/Zrj56YUT7mZ+ZlVors7
op+WUizPtW1LFXan9uDO9Cc57buGYVtj/a4j2tNzueXl4dti/u5q9Keu+59V2dviPZze2FWePyNA
Xb0pfGsy2F2G3j9DBHLHzq2JYdeg9PCFadvdWc+tyQJuQt0dZn1iNLRef70tEezqzV/e2mbjcbZt
CQbuvtud4vuLSfMTLnN6ZtK8u1bqaanbyumpbSnE7pDYs1Hv1e6F2xIDwBe7Bo1Pz6J/tiLZmgB2
7Vbu6t/l7bblgZxt8Xp33OipmAU0C765TvPhRj7PdLe7+zRf1gdz2SJma3qw63zz6PmaZ1zR9zwt
2N0aeK9n18r2GbTvuskSnFk1c9MKOnY8efQXU29PxGys6b/RqOm3f77XVDhTA/3Ffv762kmazfjV
3cT5rKzgO+BGNbjWbnE/C5xbhX6B8JXt/HpE38Nwrxe6vmuNqdgw37+Dzv+V/8/3EIERnRnQ9tFg
hqrDjcLv35Wivh5Ce9A93mTQLgEv7mkj+vslgSci7rlI79h1+//fpXVyIoK0KoEa+KLs5mMLOinS
MFxSgin8GDSeJ9BSDMavZmdByhef/h8Np93Q0M6zcJm4ojFjO2QiG4khEFaYto1tZlkyTXNk2B0J
hR2xNtsfvCaahFXwh5mpjV0gP5voaXsqfFO7uVPvhqFPoo9A2wgDblEhwAgDGv1J9Ik64o1aK5bX
uwXp+/FQZr0Vqvwq8ozaLsPUcyOtry2vSrlbx/7XGKWWoefTxjBbBydoIsLgtDHsFUlvIgzEts44
IMxEcPqTQrcdAncNrxOWDiTtU6XgdlsjYosKO6jzjzQ1HEZkoFNRx3RKTW2wgcNfh6GuXKZo3BJR
cNh6FbcYDZzBF9GXuMzHZRVntsebm+s5f809dUHFmniJjuFWBx06u2KCGYGuG6vi9RBRBzU1uI0x
H0aKSJg9+F5oB4PSRRb0Fk2nAiufypp/8klsjhWj890Kh8eFQvFZ3Sl8mpvYt6oy+ta1g/idR95H
I1T/CHkSOaQyCodRr3RojDNHrUnt+EGi2HqQ+vtdoPVW2rW+lWGtmAjmRQ5SQjEp6963g5Kop50z
HzqORnFQDk4S1oHb6Smflkpd2Cql5ZGhNmMtFtQZdD0+abtUs6KEjJKcdkc1VU5AUYypTiM2IXWW
WZ4yWCZR0nHa08xixeCN+j7xbZ0FBx7ptAMQ5YQ3dXTQK1y3GjREVhCVxphwxRvVXYaO+9DKlXgY
hVnnOzoPcivXROVGZT3x6iQ90BVR2ywT+wkljeU3SvExg4/u17qwwwHFk7zF0bTkQzvS8rofVVVi
x4qODo2mcqhXhAeFGSajALeNpURZMWmSYt+M1M9arApHYTF3/IqG8NaomKZGX9q8Nfc5icwxM1m4
j1j2tU70+EjD/ZzF1BvH0dCNOA5qp88rl8da+tkn4jDyBu+A1jEZPbLyF2tGXlPIgGaQcCyaIQMt
NGPFZBRdHfqJoXLbr22UNsVhTCo8rjHdz/piGHtdmAITYuQ0ogtcxeu+iXbgVtS02h8Pk6JvIsU0
KMKL5nDwL/QCWCWFwRVlCWe+YvlDNVXBDFtJYo5B20ai1bSDmOqWl3b6qG6HagQL/7MSpNhpTeE7
mhF5FjIH5IRBix29z7qPvbhkDeX7SVwaI62m35UWcZc3lev3WekmIrzIh7Zx25ZbLc2Jq/Z56YjW
bxwS6ueBEaKx0hYHD7+lBgc2ZYYT1VShKz84C9Vc3Cy8+pZghwq16JhnmdyMj+o6yQ+Us9YYdIf5
uHO5blf+1KgOIkonDcrjsY9iPkrrIAG9ZdYj1CwsriR+okFPYvBX0IcSFsE6NVS0HfaUQLFw/lXT
tG+6T/XTWo+PwVzGDkdGOfYEx5YSM2E1QVbaquIF1lDHTpx9KnPh72d+Ojh11mAwHo+QBwZsA30U
juxr4DfA8jHZMAu/ZpGSKZbe/m6IQh/rtc4sgw1HtItDawj1gzAbLg299ieUgiXWMt1zhibx3Ras
xmWokavaS8pjrHRW3yvqflXHwWToU/8Y1rZdlnUxaZPYszvRis+gH1d1oZT7GQuPusbrLcUrPTsq
yYlfNrWtBNTiykGOO3H5LRMJGLaGHwwx4Z+7jp0SGI6EiP9g1D8NkBJbRSsKi/vx955FvdXX+khB
WX9kDBNSDNVh5seaw4rIKorCKiscTWhANbc2O8vLO5vnirefhzVywyG7FFVluswT5riLAgb+veOT
rGu+al1gjuPhHH4q2hd9HruiJ920Cwix4iKsrbDP/H2sDo2DOCttVBmHWcPRkdoX/TTMjJOwaa5C
LeX7sN6IK8DUO8hrIXAgHbZUPZi0OSoPWJ1f0KwoLjyzOeLUnGRFcqSmPp0gAzMrGLrWCnizH/rx
7x6vtP2k9Bur58UAi/kEV2EDypzXbpgR9XOLAuoYMT7JlJY4VYLQpwjCDgcunrIjg9VuVjelW2Da
21jvVcsTXTZKgkJ1vLhmdpSnIz9vvcu4rRzSFGNh1nRimsKFe0qmbWqWbkWzatp37bRSzpWMNMdV
MXyNgeujWDWPgzzV7BQFE2/IrljdKp8MGh6gQQMjx7PfW1hMlhHV3WTQsgmB5XUOVvBTlWrHTK20
g9rDR1FWwe8iHIzMCt6KN8Y4o+CIk1ItJ2jI0nHELG1wi1D3XLCtpiVyz5iCF3TMIZzhbBBW0WWJ
09aJZgUkp+BfdMNq/W+mkZSfOqGfCQgDrNRj/KBT88LWkrw7KXjj7ZvdablgGsvJ71hrfuekjEYN
fCMq6Dz21HLKsyq3vKKsjjRRnnRaK2wWDWKMsgFYmoM5QZpqw6tzl7Udd4dIAb7y2Lc1LewtVW3n
emJO/UhRR4oeqBYa1EMdUw8CAn8f9PKg6vuRDtbJanzOrY6237mK3KRX4UcSmlgGD+Z67iHLowP4
x47lFm8Uvs9bZglvqC1h2HE47VuITEPeiX3cMOKIKugdU0PEGTyaW02cJE6k0GJKc0W1s6FS7YEX
xbkPLwys1c6aIjfHKfeNCfFUYjO9dxLi0XFe5N+j0p8WXey0oWjONLOobIWyaaTU3UmTetgyw7ia
IqUNLc8ImjnBH4nnH6dJt+gPe5dMnNyY1LXYfIN3g+u6TBXajBgqBDKL8RVH6xlel/aoUixudLbZ
eK3NEzOzTBGcIJPrnwx4r4IaF1FYeU7QM9Pi0KLeZn4W3DQO+XUguSHaNcCYY6QjCMShq8A6KU1h
agLMkGK1paqPRBdC3Ot3xCo0/7JIg8YpMhJYume24C5TYSOajSmB4C1NypMkG0InZ+240MLK1n2k
2qr+xQv75jHjv/D3km+CPEan0I0acpl7oQlhRRG0eqJYVVKb1gA6YXPU+JAPtKHrO6mhH2ngZI9Z
YipT1esbu88+IVwMfyQcXSzabk3TopqLuM7sINXqS5ZAlBAHuJnkxDwP26yfPizk62jpHsnQj40a
dOFRqSTkAtr/V1XQKBC5FPU0qEtwlQPqnKKuy1Gii9LBOJ94vWqMGpPPKiU7SHKIRXBqjlUuZl6I
K0vRy2aSqPT4OiEzYC26KfRXgvAU65aSBCME6uDQUikcYMenyGgTu2HpUYXz4hBCx0eWC9okB7iV
FN6JaBSaykkRS2IIMgSYcVuorHWyzusmdYyOQi8eXLOl5ahTIc+gKFQsYvilGzPDSXNtnpWpo8QQ
cynw3VbalnRcB3ptJTSf8SYSdu5p+sjDnX+Ijfrrw6LQFqyWRWFAugmWgmmLf9YXuUH8ouxyHZKl
rKV2LDw0MfvqCOeHOaK94/cYrB2JFKfkpm9pvj4FzU+tnPH45GFS6IYgBjJLuAQLmg9ByKdJaW8X
p0pP45rbqI7VcdQVzFLYuGn63GmGfHCbHnLJugqyg5Z1mq2mbXYSFD6ZQFqpj6hPnNSMq3O1ZFfg
NquLwOx+H2LBrRQV4blP8rOSZIeZ1npjEYBiElS5qArLaZWJSRh4g8to51uRqQZWm0cHIql6m0fm
RNRa6hQMx5MU1mxmttWs87liBTnHH1MlQtOWDd/jiGujHqcjQ4sLq+bdVDXM4qMRUzc1q5MyUBuL
10pmdaL29uuucURWF/t8gE+2uKnsuEvQyK/iQzHEdlLF4oAn2VWbg00vI0FOy+4wytXaFmYWfaLc
nMZ6d1EA+HLYmb5ia3o/y1D2WOyrk/srBLqDE0iqAZPQmCGtkKTNhI7KQbHKhUPV49SqO608SJqo
smhu9C5YyUOe4cotaFmACWm/40G4wix1K0aDm3BFd4aaiINWR24JDh78Do1ckrjIAB/r4Utad8c1
6iHjNIbKrXQhLNZWsPITiAuqlDArz/ps1KCDIetsra2o00RZelRHXgYGWHlElfWFZZeUAlr7w79Q
xgO33aoLlqw6oSKOeaAG3KYNwxYPsWYhrp6ovDwtIDE79jtV2FWT+1ZjqtTtcB05wjeiowgiWwG+
wIq8MHU7pHn7IYJIsfnCo7A5j/xuEg8VslKhf1SSnLvC9ysIuBOxH3YCosAm1NymE4MN6Ah2W5L6
0zLvkW2k6u9Kk2qXefu55Ci/aT7zS1+3uARNemOsG0yFC0sNCGfg8uT1NzZppkShaBVrUPzWqiK9
nBRJcTYE6r7eZMHJoqUty5pp2KSBxYbUsBsIRaZY6ePPHIVguYfLXPPNE19J1INAQYbTRqix2kD3
D0w/uFA4YDFxM3j7bWkYtjeQ7qRvILihPUfjqFbbMYmFBtCbB0vDz12ReOpJDz74CDUQF7YDHZeB
jqzWqCIbZYV2XGGuWS0LbJbUn0SJvP3eHGVFcM51xbCFHltt4bVOCuCYWyXVgachzaoF5/agsqlS
xIemGpPDqPUsY0jNSeSjEmKLRn0sl71vY7EOeToG5BI8tXbN/JXlxHw/ivOgUyzILQIn0CBS5BkL
LE6M2sKQOypKi10IUyNwag23FRYV8Mblud7D0n/YymqLVHV9bQMx0Hl+gWRQyBelqCbpCxUVOUi6
Fzw4zZk/ohTZcVYGdqtwgADKdqIh9LEikGtnnu/4EC6OY2WemLx+BOlE920LEAOLbnH/AHS7Jwuk
doUztTI0VVz7EFgtgtO+DEMw1lwdxQs7kPqltz+UpuXHfuEK1Bl20GAra9LKJkY6nKvaIpVSPA7r
sN5POsj9ie+XIzXUEkvtcm8/y1VQL6OcpaXHx0poQNoSBnYYQXb4MF8XF0PJfF1g0wDK0IWgrx3t
yquYqqfUolYVy/SdwEwnVVVrh9xIcwtA8hPSZvkl8Wy1UpOJ4avMVjR6GC5wK2GAb/BGmQirSaMA
ZmoWi7WhE2U/933PYWF/yvUSfW7ADClVikaKlkK+qRTfu5jplzqfPPIq9/BxApexEjB+ugmdca83
BFalgnCnRU0PrxIXdeL0qtmOIhaSg1iPLsH3R4HJjwuefzazFlmdXjm8rpuL1kgB4YQgkuBUOcCe
/zktCnM/05TeKvxwXGQG3g+TULWiipMRhNbmKE5VRzfT9jiiMWRank8fMeUa2vAygPDDBY8MwH64
N15yX0amhElbA5gedFi1USyE7VHvMy47z6FhcoLiPhilgiojEVAbEIN+1GthYVV+xyxVS4OTqPtG
Q2fQ6vwLQv1YhFwDH1UiW1OTzIK4z62iszS6SGnVuKoqIggTSguilfpkDveBWiT2yj/izEcWqHkC
Cs+TaROp5AwZsGLNUOcfu6poLNGRatL3zdgHrBNsMDI+ESUwbS08jpPYOPcUsA0DKRsHLLhwjDpj
h2k+XDaRclh4VXY0lOgLa0RxTn3tHHZN3KI183PqtaEDEU6h4vSjMXTNYVdQ4tABktwO94XdI8g/
AYtmQ3mY+pCV1v6g2mWsXiq0Na2mCQ4RLdRRTgigMMpUV8rIFaqajPOxd+6H2YlptoVtKKpqtyKj
NlYji4aA6vC0H5tM921aQX5upDUaDTQaRqXSB06UV4DQA6hL8ko45gI0w/nAPgYl6myF97GDOwiR
0VAnXxSI5OMUs6lXiXBaBd9gX8F04kq0xxCLj2AfwPJQjr8YNAH4KEraUVoCyhn4heoqmOUnqRep
bsoL4jR+Vo0X7rSviXpZRp2w8jj/VKsVOQhg6yKhXnhYJvknRgAn60gnHsl+2AajZ2CqMga2z4Cu
+FJ0QRNmtGUPRo9q3WCxsg4cpajJAcWh7tQRtUITEBdLY6dVOUz8DMUX2aCwfY+EPSA6vcNypl7g
ARZw7OnBSOXqFFNAY2jSfGuZX1htEmRTpBcFIGdV7ZihXbVm/yVI9bGvqeiMRyrgHqJ3eafiMY+b
xIrUxDwIAG23UxMA7Tw2wZd23XeeVuGplmutFdasOkiUSUF9b4o7WBlqoo9x0zI7blKrjbr8EGDr
fVph5SgGNOGY4wjS0L4eRVxNvxp6ATi5plqZ12QnFfOJjXzaQMldVdpKoygTr6v2YRfr91qYxREx
Mu5qNG3cLOAXw4D1s7xe8Guo9rFfKpdd3pk2CdpiXLRgYoYow/soSE03DGj0R+9fDp7vFnHTfzE0
L7eoZxiWXxWh43lmfNCR4dRjiXaow7bB8+0nXN4CsSODpuOaurjmfdV+gtsK0xIhQGOznlhwcwJx
OA9MMDCwG1Q3i4Vd0svcDwFQ9w+CJlaO+zLTbU94hpvEJJ9oMaGjohfTuAEYBAlKTiBxGqxQJ+2o
DZTSpnGZOTo4sxEJD6J2jjriuUqt1o/4tQ3QMjYY5LMmXFkPu2loEdys+LUiUbomga0zqyzjwA2r
8Cgwqt/TUPxRYc8E8x8OCykQ28uLAMA+ULahrFurjL0vva74p6SsmEWVyDWjpDxAJhXHhRmfMgVB
m12QThNTyH1JPONaY476aohc1GXtWNS+owQdJKVFetlU+lcEvjRFWj8xh8C3vJr+ofC0maYMbEsH
uLXXRumZ3iR2lRA2jrxSQI4xkAufF6M8RZGdVp0+AXD9EDDF5NQw68KByGRa9LRzRRm37sPrQLuv
6AT0G1BdiglcA3BtCFZYF/gAv5YhbJcSwDTsti2PwpJccmWInKiJLnSM9hUO2yeNQo48EpxWblC2
F7juvkQKEJ9oZv+Ia98Q/QFJsHEL6RyFjSJ5o8Bv/KbVm4rbne5/Lvrms5/BRkHRtgB6BorNMz+z
eBslYAXawWoUH9BQs+FuF2dAWGs8Eo3q970zMQxtsbkPOBvEgJJ3bjyF8CCKATTRAO8Fgktb4LT9
zAE6jf5IvaSFrYVcdeFtansIfSdhAN6WIRAdpWk+UTz/Ki4hBatYNDaUXlhKMJx1AHieFpoxHSIT
clDwf3kShy73EsgpCwYhoaIDbjxYQRqoTpOW2sjoILlBnu76THFCkp5WqDiNkZcftX17/vDC0Bdv
tR6Dw1sDZmcYoFVExZIHqAyV9g2D/JLAFniQt6nFCJuaRlCPKjNVIQmKSrsv/RxgMRw5SprEx6k/
nNW1gB2eLJuKKLqoehJ/jDnurACgrWkeBb1l4jC3mwECjJp80XzsNKzCnwG290bR/yfsypYktbXt
FxHBLHgFcq6ssaeqF6Kqq1tCE0hMQl9/V/q8XNsnTr/Y0XZHJgnS3muvQbBsqkXEDiyd09qW27L7
6+cl7scC+PSHJhf9mzzFT8whwRegPG9D5d/LBuQM3fXS0Nq25C0kYNW3fH1w3gIj3qjyzWfXtOVr
lRm0e+uHXzj4tf/P/g76MqqoQduy5TzvltyfAr7L5r77g6Eh/vcwhP1JCN7EBaUxgb7396scrclp
uYByktnyFQzEgYWZPInYb1UrK0GJqMOuA8OInajjIqzmzX2hkn+Lbio6RslD0C+Y9vnq6lWkU6NX
7nYzeeI9IQdZxPNpLYMfaGjn/72E/stGJqgrNxX4Vpkhlf79ykNKfDnk2Mib9/REOq8r3rHyMG6d
rHO76gfFsmvhVVrdzBbY9ekuT3LYRfpzwmzyh438b08NgAyoErzBr8gJHvptPPp/tU51MovDDAB1
Li2pFDr4XqwpbyCqNl646C5gsFSsAfkind2AR+K3jkCQ+mtM+0vpLz1kOiL3f3FAf7hbtyb19w1H
cHkx3qcW4g0Ucf4Px08UpKvSRQo1eW2jOxa6qpTE1NDRX1vwIgdMO22zKGOBBcv+NO8TQ79uYfbl
f1/HX9aTf1xHAZIeDij8bvzrH+st30KerT2aaTKb19aX0lcjW++31fpjoEp9iMcIzG9WqKZbGN/n
KdcVM5jCVr9C/AqjZDdm0/Ma3SQfDG+HoS32sx/kLhNOg73JyoMozVxRyF6HMPpGAHiI1xeHllrB
q8WrxGS2gRFF7Wazfg+CAORy5pKDlcndUND+Eo5khJgw+r1XZXnSKn1ZYvG03ZB7tNJ7LQpMpUkx
1EE7g6PVw5eizUJMsGTa8XacqrLN8sYEA4PIlwTnpfXx/n/fyf/iD8BLvxD+zcnNTVb805AB203b
MQVxJtdan4pvLYndOWsbO4IuBc3aN6lN6i7R53AN05qv/WOLiWNnRtZe2lTYP2yAv9Sgfzxa0Dsl
xn9QK1hp/9wAfZcXa0jQWfkCzVE0kDEc5Jg5wZVAbSCx4JWkYqiC8FazxdYfF2lVw8MEU2Q8d2+g
gp6HLv+kRq8nzG70KfHRzgapuHAr84ZgLoOoL9uL06qt2eLsUQT5o0UtFbM4R9MWH/M+0RVJphGe
m2edrcXTxra1TnlwlxTob1tA2NcuGHSdyP49LUPVpOMwPikY0uokXughY7lqQsm2P8zi5b93IZ5V
jFd8kiS+WRX+sfp556KN24HVm87IKfBpe5miqLuEWTRulRpQM4A1bmOIevFbDiFtTdGm3XySZrK7
gDn4nrK8GsnwTPVYHnrbyZ3x1tWJHusyfi8WmR4AXfJm2orfINqiUyiLj0QX8RkqffgUcjRV1iVh
Y8X8Og+OXxdB+LU0Ub5vx9s83jlI/pLE19JXzKbT1ZHxAtOXOjKxqEvbKXVZwi0HR+1401kVPy85
vpGDsXuYuP/mQS8dCB1lw4rtc0z9YY7nx3FM8j21UZOk2wA9d2ubPJrymk3Tq5h2g4ROMOWxqgYI
w5conr4NmW4GkVeYM4KK10HpzonJhyfSDU1c0G8+ztKzAQUEeRz2JxzEvitz0e05y9xBAkQk/CWe
0roFM3UBAQWfTGGOA+H2HIsf1H9we2Oq8bLzfanL8O4//yiTPzz2/8LAFCFeF53Dv4m6h5dL/L01
9OnAyyFeab3Q55BB1Sn0Z9IHD90SmTrTZbXKNbj4ntXWTkBhnb7r+q07F5gbCu6rrJu3C6xj9WT6
3Ty6l87xis1x+6R6f0joNpz+og8L1c1VEY8j7JziD0ghuvXTv2/vmwaCF3YSDAi3lxD+/UfAIBML
k7UAqqzsD+BelpOV44G4WF+7Y+iLM2mL53kLdu3E3T2Ua71fY2DV7Eq71N3hMstGgPGtne9f4UlU
d5oXP/9QFf/LDsvxymI8+AjOI7x17O9XyUZUw3HGctFOLE0euK90gxvIzEW244qu1dZB/229VpUE
r3vQ2EluaIN60pAA//fF3O7IP+4Y3vcUxrDZZmUGN+vfryU3qdzKQVFMFkFtynGfDfoPRTf6tziF
UhLeWuqNX8f7B/+xtkwhRS9mwurChzOrMFhORyANd2e63lXgLcxu1l16SfqMNt2cY2OCJAmXpTKd
3OYmauXvcjHtnUhoe2cFsLWK5Rnysxwqpof4OCXRoQSIm6oEW/WOHhbAnLt8c59DB01qorNBpR1g
xEzaGEziuv3E+uwucM9ByFiNqcbBrJWWa3kJ6Yzynw/LIZygl3UcWsQc+vnbto0NYFVyjpeXsRXz
3eambk/0uFbrmrytKSaUaAKa0p2veSnf8wT8WmlxAV06sboV+1VisaVyjE75xpspzL+5TvtqUMM5
9nCmGtM2bKXzaTPrR2LC6KjlYwJZvUkznl6dnHYJVPE9Clq7ywDTE6fYGTCJXhL2hfkRJiKYphpZ
xt9GgtXFWkWaLpvi0xyEz5kEU6ksvU4aMxtnkziUW6weZemfjE2vsEPQO22366bh1JgnIfe9wYXL
rIXfC7auRRTXRa9BU2yp2FkBdbFfBOp317Nnmp+hQQ6npbssQ9ndLwrKSbC0L4ELVZ06/rDA83Tq
2zG4EoHpwYSt3aUijS5dN4Je6HA/azq2ZJ/JqbzDpsiPgddXyH/Rhaw+uqzaVnkszZkFQ3iJTRFX
aULXBoRadk4Ams4WBZgWaXBwcUbxHFf1p+377ypz64wJ3vOEZw0dvPiHh8AtTq8zoazG+PiebLR7
SP3ywxKSnDBiDVX0c8q77bxwkRxaKJS1JDq4k9vYN0Z4PC5+MxGHUNkkD7abtw8zYUwc1Hshd74f
7yAQ8+MKw8sZC2as16nI67TQP8cBpkBMiMW0BAALeVGtgyUH+H7umRjGe7vwS+5/lMEiYOiuQeO/
RZNiJyKJOqZTfN+RLjzGzt6vbWmfgjLzh6U/6ziL7uJkuuqtnnnansOsp2emfkH6EL7K3QAjV8ih
ew9Z9NCaEylYe05XMV+YQAlFW9YV9IT4gXOTPLiSp5DI77kNt6rbWH8fEdvf+3j4oDq7d2AJYYJy
5iQy8yQT/x6ObjvQlFecS2ztrKOVjLLxgK5cmdV0+2HD8NeWcDjSE88AnLXL4E6EAWoSRTPiF7YL
GOZ4vNF2RohKwqHUiNIvxy6iEoT3VfAY9KMF4suGuS7ppsBigQKHuSrceZuuEPqHDKaPbLlfB/Ic
FT2c2YnTewXkA5JwbbKhBKizeXtaISUzE2WXAcPjRcGAANvlRa65ggWESgwDVP9hVsebWv9FSJDk
VqHBDCXljbf8R60mhk6b4FhPg5nbittTNGeN7aPvY6yW/TySOvfbTzbC01SEg7tpGGLXdZhVUkW+
wfPt62TsAFXK+ZSslGFzmH3i2Ufcg1UauugnSRbcu4C+962AujVgjfeM7vgY+J3oIYlbFjRl3Ic1
n8xjJNoXwNBP3bon1tKvg4aj3s+PaGSHAOThuC5uN7RjBObA73jCvucdPrF9BWElTpM0cDlnIHVK
LH2ohFPVjvIQbHgK1Nmg3tJ+P8ho2rs1+BxHSAO5R9HIYfWSq4SnT0Me5WGwT8fxKIlg+5ktthry
7An4tmq77ViM6mUlem4ow8VPuYeGGYharV/6tvwVb2NcibEdb/awoeJ59pNsrNqmnFeIZgD9p7QW
icGk7JOPZGhmrMpqCXF7YBkwBo4JiJhZ1Y3InAz9i1PLLpCtqiLSsj2crLd7Gb4P01QAEcW0Cth0
Kb50sIntdQaP2ezFM2aeDUbAZKndwIAkWyRZbIHsCmg8lqSvoxqaMTLulOE+TlHiGtePHORr+LZJ
nx2o8VVogn5nsheLxdG0w3YptC3qrWQ72LfgC4RyoyFX73jWh/AgZod5I/eG8DPCNnFFrdBVyOkb
PI13EQuuQWHQpAbcHHhnygpq3AU65nleIYguG7hGSXmdIGCxamgSHi2/iYbgByrQ66bKsUqtTOvJ
wW2R409iIwCFnDQ8zx9gALjnaT/vWg4vcRDIe95JEK1dYus+YA8sDt4hWl5aHTczw8dglhurbHDN
FPRtXRLY9ZeR+SZQ1abnkxoBvQc1F7uFyle6kBc/iHNquo+AxY9yyxIU1e6XKH+no3jCInktC/za
NtrbEtCfKxFVE0m+tuPa1UopDU3LfK5juVQjyl3OWMMXhIuSvIS5V34PE3bkqs8xHi5yp/shruf8
sZj4e8SDq1nxU+cSN84Hy6+cL0fhMMnkFP8lkteElz1CxKOodALKs6Pi92p73OBUf+VRPRJ6jTn+
77yZoi6TnDeM0Qca8ffS9y9dq7aGLBBXRjz2ZMRywJ1f6ow8uS7FtwCy1K7AfhGuPbcOeDHKCvjL
ffIZD9m+cPYyT/GAVEHsa7LGvIp6fmGjSevQvjGv7/wEkwGR7aNIsmcaKQw/xUWEpod6FYG0HTOx
D0DPVj49Uk76KopBgRrlGepm4GswJUeyZh8e3gbg1xnSHoFWV84YkR48auJNFJONL0Ea6vbVG4R+
Qt/DqKYnODYVvCd99+Yi0Mpb9+Wv7YonyHaGFDVhHFGqPLtrGXaSLm5buVt+l+1czcTijk8FLMUk
BT5on2MzfcHmuccipDsyDvDypPM+oCGtuhQPI5D2gZrpfYBftLHuF4I0MINFQGuIIP30KwxLME8P
j/1UfGaJVqBFGdnRAh+eqLnpeahRTYLKZuI1MA6PRT3ncG2Cty7fA2zKEr8nA1KrGeIxlXjKtjms
ei2rgoW/xRBolFv5qhi+1nV+z8QEH62IGk3L7rAIvmu1eErCzqPxwCYDi2pFvcfJAJ427gg7jYL3
oD85keLHtO49HnEXw7j/TnJ1ccq+O0h0VZd8j4LxfR6LpAYqB2BcPumAijXG271GtZI9nIutwINe
+vlQLOmvbDi4LFhqLRUKJhUv4RCdiWYvpaQvpkjSWo6o8oXD/MZLWwOHfYbcPSsyftN+2S1FAPbe
A9PC13wXh92d0fi1IcFd5x5zYlvi66PgmxmSDO5J0PtDETzFAzluK8qt2ohqrkMfYOGGhcdH1Xls
oqZrOZY4yNNqhr8theERjzRHHxJa1h7smoRtKIKiH0D0quH5nep2anrVz0jaocLvSekgP/cUotyM
x9t2/SEV9CkXj0G/IlsYaIjXXr4MY/DoM7VUg2lNE2QPwZyJxoYsRcJQfzC+6QqcYdlsluz6wv0c
hD3CnY5ExsJE7Wcstoibx6Cwv22BJRsmahelCzxR9KxTxZtgw0rlZH1pxfTFouBXSzvAijFAop1A
s4Mb+tmV5ILA2d7lC3JxWSAPXfF9mMuyIhLePjYHBiZLKBJb8qJ1/AN5uKRpEbeotVkvQyrQXPr9
VnJS5QxrxuZ9TQvaVnpI1mZZ4KEqXLlLlv0QU1NlK34eIzSvNnhZxIKHRQ3t6jH9HtgRfF0sPpVz
MNJ3KKatr9dwQYoqHgtYKOl6/usf+K54lMnOe0CUmyM1LmFKx/ueb1aeL0DSP/PCiDoHYK5ptO0c
shUVUPrPZaCISq7yzrOE3uzxG5wQfu8QHKvgGjuVUzTv0iDsq6kvf4MGO69h+4UVWEwTjCpZgFog
QzxUPRX3kZrvVm8bl42wvrMH0oavNgxS1MkRvv0lewUJB+ZUgHElUYlmNXzPMvIj2hCfQlikhWen
GLCXDjOf33vNeO1yAMByG9cGrauGDwIoB7STCHNonyUI3b6UD1lssJ4jquuiaLQFYTJNHuJcyp9T
iSfcfZcKJGP7rVDhm3VYjBFlKz4kfm2xu4tttI0ohvcUfFLQW7igEdpYyvFH38JAF27RWaZuqIxX
9ahQVYcJiZjZJN8ntb2VrO0atdEfq6Vftg3NP9UMNjps7LCNR/Q5h8cFCmmNwuFoc6aqgFMwcymt
PAnUDrMEyDB1bPWGhJyt9ex/58K21Rz7Kh4wNOZuBELiaW1yJA99bC5OrGE1ZUgrjt38EAwmr7iD
Ow5wCC5U7G7uJRAaIMKWlJ92MK9h6aZ92z6OBfJA0jMMzxl94HMPNFcW6W6Sz2qx7Q6jxKcMobwj
NLHUqUKXM+pCljE7APC9iDlBmMa++xV9Usr+R5BarI0xzKq4K74OE0Jw2H6IKq3vxcpUs2SZ3ifQ
mVdYM4SQTZc/zB19GSeIbf2mKraurKEp5FzIvft4Aobrc/4ywQFSq/nXEOXL/VKyz3i7UyP2Xxul
hzBGNcMS+J63BrUtQ+wjwBIWUPwjFtqmJdFBYZHCoyOLalOwv2GddlH5nZZBNWdLjqeKZ4hx9hso
16uW5ftcwouhVFg0PgDuKQd7mkqkcEws39cStrgIv3hRHKgKhi7oIRkWDppEzGVZlbg2jOhDy0FR
ihjEQ8sqEu7h1gYN7Q3MKi6P6k5FaFMdP83e+j3h/Dka5StJ0EOLLfiiVbhjRtumA6qsMkooZNlt
PdDhkwYrzNeJeI6W2O1K/zM15nfSd+E+UWMtthwpo0xn2MpUwB6V1DqEnOH1qOvVOdT2yufb0JTp
ljXrxIBfBkJPbk3sXoPA2ZMOFQ0FvQKRArK4T98U7HUMYtE5LuxYt53t6inUtdJ0rqOtBAMQPQkz
RJWDVLLLs+w8glPf0VUm1dAvhyVV4SmDotKZYwJGPQ7ZgYokrpI8G/aj+x2FRmLOyfcWsaEGQ+O0
U+vbMMwSlhhMlMG27NUCwxFyMByukJ+GMvZgBlMgGbB6GFFhvXRCNyZPs3pC7MUwe4TmvVz6OD6v
c7FeN/cBqZjuUx1DDrLlPopifgwcacqW9KdM0OuCKbWKtwxEkkF8J0/tj9ZLWSGk0Nej346RT9h/
vLpt/ARd/HuZY5prJVcV6Kn7iIffwKqd80gRVGQPIodMdViwHxtX59CCjIix6DpZskPciZ/KYNGD
t69K3OlqDn+uLRl2W6LTfdxnX7TrPifOQPX68i4NFpC7493gciB2HaZAPvqw+uETk9DDIOIRdcbC
Ze4EIKKdfuAv6koJkeKFUV9aScNqRKCtzg1WRI9g29aaH061Aeb37CmnjFaJDXiVkuE60RHuMTxq
omwlSPkSzOVauQgFwuQXxpCmn9cReGSDCywGkziruRIrrEklnSDJbahYmKEB4lFFfTh+IlzZYlzs
u50GY4hqxgSU6gkSNjb7F5USW9OevDmOEEE3VVRNO3DI7NpC0unNnDaZVugRS34qFCx9PqMLdslw
Csy6HYe0q5BMeF/KPIPRQb3ZUAAR3UY45tyhm1RY01LVKot+cwY2U4rOgOVCuV22E0itfRtBL+wX
83ucWIdeIBqYio8h1lsko70vC9xIpb7rdW2Q95z2pMjR5dptxGR2mgyS5O1CK1IOP6RlMUZACUtj
oR8pjm/YY4Oo/ZKmb5MqJ8yTAC4+ij5mAoqKbG2CqjGJJkWMDvI5++4j9xk6ROTl1OHGRrDNm1tc
EMUIDsEIigf9NdFtqt1SHJX3CR47fzWCH/NMmCqdXzZjn12WWHTHtp6zzUDsIcgjhy6445TA8gcV
hFokSRmzXzFM5t2KHE4EQT536hjG7kRNh3m6n65ER6LpSHu169wMM/qvGKfbQNYsySCr0Qm+p/OE
YEcVbdlvS7yt2MBVk63JRWQbHCVRkR2WwR22ZbXHDs7pzNsnEeE6lhYEU4BVKlqEfYwdVuDMwB34
VXoe1ktU6rOKafptKMtfM5ZWlRO7oIEm+F1KsyOeXQcVeAUR5dO1skl2GGDLhvsA0YIQ7cA4WDa7
RMJIXtwHQ1Re03SptFUhmOPvSLTiaSec3GdRgKfyF13R9/ezqzI3u73b0EtZWKoDQ4I64KKatijY
zWCxmyReBUbl4CuNDdLWcfkFpzu4us22Dy7GRzr6b/HC5WGC97XyDNb0llkF6ZLcE8AvUNwQ6ZbN
Y8Nl7XVWMXp7MbaIhZSoCOqlHMMGsLzOb//Tu0pqe1iS/DlYgW47/gDBsK/7bowuZpvuyy9Rgsko
XmH3BxF+XFMz7o2Zv9IeSh1NyKXbfL3IidS9Bc3JsGnNgJA7Q5TyGKupYbPAYRidQpDHvyh4xZst
2t6FRN0LKdwbrBS1NOqDy6BrGFI8QQQ2MliSc5E6DeDSPZsBn7ykqCFOHHgyrwdWwj+b8N9zyuYm
N1bC2jY15dqrak6H62owiKdbYCsAJHpL9URbAfstpT89KzfA4UxVdqDbJSHvCxm7swjatxHT56mF
bJMGqLKuN2Bf7fyEhvnW3igJkfUdho0MQ2JqD6Atv0y6+Bj0ux8BlnXp39ahfQKyn6p1omcLY8B+
7r5A5zzkXb9WiV9gHpA52hegVgGeuH3XibmkmVgrmfaitvMInDMfUt2BkSR5bYPkiqHqqw63Ff2l
R8SR4Z4B+sQdrMoYLtn0wEjZ7X2MiTSJL6QLuj3NoMUQHl3HKXoCcfYtp3BpYpkgC8TIGQUSCXIK
NpB06BDJZ5rgRArYYBumkQXyXX4/hMEpHdTD0EYfCtnmaaKfZQ/pI52e0lACfsndwDBeTaZe89FU
mIQWtr71OJKlxp83cAX2pnPtCtgJI5E+JoF/Auc571VP3xGq3Q6xbk9aBw9OkcchsgboupBw5Pd3
a99Z0DA1Qo83mN14jUft3a6gpNhFLf9YuyFvRk6vlqg6gbyEPv04ufSi1iW9Qpm7ekwX8JGL01AK
caZBgRQFvWpHynr2TWZbe0jC9l6XgW/GArbrpH0KWR9XwEMS13ng863qjA821MsRXRIyLikcLJf8
VKRbd5D0B9aXTPbOR5jiDc7SMKP5qiN3yz0aDgQoP4vSfHZZh9UboeaXzMFYoxGbHUdeFQV5Rg37
MHKtFvel1WAPlAhB/C4WqF3Pn1yuV6LIcVDmDUxVfJ+m4qMVywf46/BYaogzuY09PNkCAFvrOnKY
/TML+Di0oamB1nVd4tZ79QrjHkaQYF/4+ScGz3Ufp8tbbL1FDpsOl94l/UUCbsILGJ/FkPn9ktzO
KQl/29vfDqf5l5lzvh9NgkdqYSwJhxoqLVL7U/c2S0Ou2bwBnSaWIGKmK+gS7k4twdt6Ow0nITg3
IJgmg4DNmNe8598yGMqIUr7JE+zdAKBNw6p8QC4ZOrkt4K77Hgja7bI27XZyapwLxv08mPc4tLKZ
fBHvTZ6A8W53UWlw6kOQYFMO6G2x4XXc3UUGPJjL569TLECI4dwcJFdIiEj6PSYthiiCXTFhlrTJ
s3HdJZ0WdTtLt5PdslaDi5+WmQQX3kte9w7tLGmz5KjoJirH56OwYIw5K3VNGbRVuP0HVHCHMaqc
rvEm0VYZsG4Qu31qAiTtiQf/G76ABzfBLXxlx+455kOT5uRrGtA6ZDVbi2WXw0UFSTTum24gsBCu
04GCBQvgnbrLpvGug/faKxQDOEoQPucLBhbp+NOmYQ0OaQDDDaQmq97K1hlcRICeWphGkuCV4FAc
uKD5B1B2eM5W6xRm+nBqVoedFmXRPUnNvQz1dOAhHAp9jnNMPCKPXIKnwGBIKjOmV/zo4rzRgJzj
2Hy6nMv9FChkJ5EUqyG5gkphPYiOYc73eRZ/ZNKn9Vgh1agOZRw+o1Xc+Q3iI5zrpsif5rR76hjS
NAUsShpmCfB8DRw+GkwHtNVp8GcblQfeldtzmQ4nEqESJ25TOxOBKdtwgsBuEx2Guza4JwJ0NacP
25zKfRBmZs+sBA+pe/6W6ozXA5F4tSzMQJMYfwR1GyhVJUEE+3sCCJiV+67IrnDpnzJHfs55u+9L
perY8w/kMp7dlM67Gz2FJmLvEmTbgJ6fo97A/0EvMTpHN6X9r2lZIePshFzecDKD2tkNih2kxuQO
FXJXZNbVM3KvwVtM+8+A+BH6Caz2YK/Tm6vcHgvBL2OCgWhe83THpt0Ymw61OcOpJq5aFKjOnqXQ
SiYY54jKz7lnD3IwZw80AgVErU1R2HMyLbebDIYs6929zKJfyTa/lh2QmpFpXgfhdgT1/q3D4rmP
bfd9kPkbGkTeQEB8UAlahR2xxXK/4P6A1y2ydK5hfATzNZbIdSAsxEwQwQGZf+vkcoXFBEdhLKne
WXPtRnZoEdCMeoFakIM4mYNHo+lXSX62aViVyANAD4fTjagUSZwMCAIJXvDFHQ5Dasu7cH0oeOtR
THVw4Dw8phTnVGgLU5clwdOwjH29jPiGYmM/+83eL4kJDkUIAUOPyK3AusUR+dfQwmb1O0gQeQoD
/k5DMNwaRyBhGzzKXCt4vtN1N63hd5GybZ+r4mPECTTAMpj0fYdvcTgBqgbA+gXF9kseB/EFTh10
JjHuRpIi77K9mq0D2BPosgZ9fCmFwQk9UwygA/K2J+Br5aW15Us2LXdTcR7SBRAY3x0HygHI94CE
KeLTkdoVMFLZmXz1lGJNpDN05a8mn156cTOOtBkOFIiQ1F/XrkDlhI0OCh6k0DJ9o7BW7fqV7LFP
zzabg2+wGOP8C+SUEQCzZsJ5QxGUASTxKjqFx3WDezWcZ3PKBhxXMCyYlzuJpFWmO4SAATmrPuXg
q5GGG9NYNywJZDPEwdcNoJ2WOsNRQL3crTqC5j2grwk/7FIHugTVO8YHKgpyxIDJRVdb1nzdIeN9
iFBkcDIKlFC73woc6uJC2kQ5tLDsdu5BMvHzZnMKWx5ib24eL6XUcIZR2HrXZYL+2tWWre0JvPhD
yqJrmMQ/Oj0PFxZQVw0ZeQ6seZRjuiDiRiRUGR7u+erR2ojar+EQ7FCDT0t05RRVOaIbzg5Bx4Rv
9xqU/ruyG1j7/yPsPJYcR5qs+0RhBi22JEGdTC03sMwSQAAIaBHA089Brf6Z77eZTVt3W3V1FglE
uF+/9/j05Yowu8rZPRhzmOwbh2lONhk/LbLg0dRBhjhJ2GZIhzNH3HeS5JJ8rHs1/Wmn11lFXK0u
fq2/Amd8GJr5Oy5lA+AJmhwOsI2nnPhGfAI1qtu0VZ/txyF81wYXgG1/DZ0QGwatxoUp/dFTiXus
yC77zXKEihee5z741cvixQruFP/eo12VFfJJ6tNJWfVJjsYBO+gJO3QTYba49D3Otrw/mMycQHug
MaMa7RnGppETG09o7FEyhMR8js5C5Vnq4OJ5c3onpuUlnJprr3xxmGzpckuXKMjyj9ubFcEK76fJ
PJ+SdbnlcfKp23ZX0dHAUuGVJdSaUBcEf5tUMQh2+OkY3qGbWVwnAT7ZIx5I49Cm3mPspftCi2mP
0MWEwTNsjEMZDfh8T3sAgAXpetfNIt9308RF3Q0HE9ATwdhw2cd1RoLNHd5Ccj5PfiGuoZ5PXWu4
N2TR42Ci0bju8m4FxUxF6G16m/u5m6me8WidpdBY9+rita5y/5AX5mu/NOZlRJ0VVUffvVS/ndy+
yKoG6rLmCHP9tRj2T6gGykbQIpCZPtNCj0cH2WlTwjTwhsxl5lV/5zM0AQqtmpneSQGgYYR2tGq6
SSfxmGOU00seiKvI2ijUwUsZMjQOeoG0hfYAZo5nOqQMwtBPTqRJr7xfHDkZQ3wdWPleh/Yr6Tyy
S94XHglEiDF/1imtSsHDwgdDfIeiyaz+BJZ6gz7Uc2lV9qnPhwcuT4bKKdP0Jg5u3lADDoA1Jaih
RBZsh8HlWAiGU6XyYVvYSKpWzvjUS72dq4tIVn8DPB6HtHUT2tjhl5flzTWuwH8AGySyn60jHXrO
5VXnvXPMksgOGHA7BUFQ2xZkXIJ976AwEJp8GjDZbJ3evh/q/os04gMeGNKtxoLmNmtGYbTJbRr8
Nqrv3vS/Ch/Fl3Dcfq6634zHmOZCbzBb+yM06mGD/PgX4sQ1JJZxpAZCebQIOLpW0JGMOvnadqN6
ZYdpBsMeRLbt6NTetpzRAhi3chE3e0ghryT1wj0XyF2aqGIP4op7L/ceKLguGurYpg8s8qIcIEwo
mAP2M3y6ctVtfZPuhUAUxWaw1IzmkyOjM8BYqZO9wCwgx9zfY51EBfqHYfEey3IdSTOpjBK1zFHR
TK8ZBYN0oFMtsvyoHazcZjXobW2hfLXh0aCI3iwj4TpHI0YRmowKs3ZOBfwgn7H/FgV/h39lH4z2
b5kJi6fN2i4qfpbM/IihNtulWq+6VO8CIeut0jNpAVs8yS48msFZcvUDL8k3ecrMkc7vGCj3E4ro
X2BIKfPx7hCgLWH2XlxmQXbwBTuCaFgDbMku7pCzPvmvoRm24m+3VNlGpuUx1Mu24m2fTffgj8nA
/FyiZMSwHB360CZWka0pq+cWK8hQ8K9L75W37jAYut4yACOwpfO9bX90afdiDAjRGX7RjVMxNlKF
/xk3XQYO4m9ZNfqznZ0TTIKXvpmdc5xY332XnPucIU1R6e/Ghirp5yfd3C3INathKIPOhSjEpCpL
yq8i09CpzMrepp1zsucnJbp3DGq/K/55W6hDx3Tq6GWwWRzbZBRFao6TDUVw9mbUkWQ86rr+LDAC
nGxZVxtFCbf+Ho4M80OSiINnjVffFAQ1nR/TmQ4Zsl/Xuj0WkirZxT2/Ps3y341D8nCIU+7W7rkN
LyZ/17cQAioSHcbUb8Pu0pnGIVvkg6tTYycMlPLUn+Vm9O2CUJI9bGyzeGxFshtQObeu7ZZbf6Fr
SQMbS9HY/eYS+8E55mD7XTU8pg3uFzagjcpE1MONjFxLHKTb9vtpetfeDHHNpDMbluLQ9j/2xHtt
1t1F2kwzyVonEZr9MyN8DPHBzmjH7gpBrJIZeUHDSbeMxE8yXF5mZfyKyzWBYQZb6U/GU6jEhaOK
ek9mb7BPPrKg+0U4sjx01R28rvcxCB/zAbnIwNK7yS17u3Szv01tPglnfeFUW9tIEzkTdqQuBhHt
AdBBtzPsX8yfTFSXeJ2K0CY3GYA9r1CoK8w5obBkO+YDJ7pYWp52TTHHXridZnJJaVpG6dLyHk0O
hL32lBsFWjiTTa8zogH34sYb6/xg2NvGQglxwoTZ/WJ/ZOlywdE/bSqRM8D0gkd/oo4mx4BmOTE9
DG1F04TYPDRpxO/DjNvmK64dPZAzaI6OSofDIuZf2D16N8fvFuf1HgZOmAXD0ekU2YYZf28eIEgl
mmDoMNPrcr6EBUQTf7Y4rpEe5aoRMuM+E4DTjPgq0szt3Jxnlb8U5ugykiiZy8XeY6LNnTsMCGiB
3VHS2Icl8K5Ep3HMTvXWnjRfYLr88lS1x+2MJIADaGebvbtrwoVfZU9MiVA5J4cAuuzGA1+Ese+y
EDdYX3yCLwx4vsB59lCl7NLllQEjOWQd16mBp7bvCrBAAQwkH58bLTRVtKV5cvLXiVE4Opb5RX8k
esl95fECTkNxDrEWRbplbiRL403JuNlz+29mzVndtIxiwFSpTazyeyO23zh/D70J0S0v56/aDnP8
WIu/wwFY83hynk8uXljLQOwtyuBptKv5EOMYoTPtZkRfD2PBUGUMEhHpMMO7T0Pq0+cuPFp1cKM0
65kXFOG+C/Wd9hqYgS0V2xS+EuMCjyKb3dKT3Lffmm7E+SQrftSCnmjN3V66egrOzfShSAdtea54
k1FHNrXh3Yl4MaLEN9JIC3P9nyGOd5924YqoLqtDVbg1nga1A8RXYknCUDiakuMgmLfdtKDed0yu
vZZfXL8zXE0ObctkY2Y6XjRvZlhVewo5AnhLiW7YYqdqvfyIH5WH3sJPWXrcJb1AgHJwwrXNXB6a
aryFGhQuTZa506B1sGSX0G77YptoG6U45bKPSbEqdMLYw/LjuXRJcR/wNvHdJkP5xxbJ+2QHf1RM
S2T2jKearHrpMMvscPx+eswXtIGgIgOx9zL7wykqL8rnNpoARTCBN+JtFeAfU/CnIskcnDvLTsjJ
V5sCAso2Lfj8EqcCipRaqxuvH/duOeJK9EraZD3FK1wW5wv2W9HIo7R4B+OAY2acc6qa6r5IB7Vl
HuaiJdRPhVWh9/DWpmBU8GcwVm3H+NaXzYef4NhIcouhQY2DjTYww/DBo3li8jZvGgyye4up5Ma0
GyeCschP7foyqif72E4oiRZz35iB8O7fURnIifc+zDZjDTM7Td0/U9YdRztnst51ZJ2Wd6QWczuU
336BoDaN5XrLSr7lOq8jlfv7sTWjklknNFLPPmuOx8pmdAP9DSSWtN0dWBTGRdO9Rfu1MXwbuYGO
n6Obyt/1m5ONP4MmbdjKeEC4XEPgKTfvhcecQg9xfuNhtMLNW9Ybt68elMyvferOl1aMBIcTPA42
nqyyErtcca3mLZMx/C7i2I8D4q5b4UaxlgOCG9Yz2Ren0qzWehYndn/AMZ9uwxZvHJ3HnuF/dsUb
rcL8gpkhPpL4f/aG0IIwgkFmgsRXjilqSSfbe255c5MpKHcYVCDWFLTSblEy1yaZXtpDvLcSJChv
ynck3WjG7eZd4F3l80e9qKzud2paX9AKRnjRs7FL8Na5rXcqBw4BvfEkw2Gwv3LrJdVdqjNzoxqM
Cr3V4TDBTBCZg3U/x3dTDLVSpiOBISMTOBpa4D94OnAqdEeSE92u1Ml3gQlLCeKi5kAPi1z1Ydmz
HRUlVVqxCikBM6ksaBn6N+0u8UW10Q5Ca29aTD2wqkVE77k4K4ic2KR3QafbsyuMx7bL2zsnBL6a
JjSBFjN/rOkfFozNKijayAy67kTgmXfZ/Vr8CdnWQJn2av3SSJoO0Hl8jL5+cEY97DRWJzCsPW2I
fcRP/2RZ2BkkF+nB6/KRO4EyHFIVRCE95OvR864CGsPZ7J/DKdn1bfiz0g6HPDImDIfasKc9DlYy
x0u9G+Nib0iUirRs0YOq8SxEOFIjDz2I7ZDqykRl1SO/H9wKegqqhZdJh9eC898axMvC7NEdJiYS
QDdymENBNR6NkNQYWMOC9oOeBB+uxxR7k+c40HC6v+Zd/t6DV9gSsjB2eZlgCQrKm4C1l7ghEw10
aArd9CD8uGAIfzKT4bc719isVsHXLVbrkVn99tTymMQajlbeRFNFOHlxlnCryS78K2/iEMALJNZ+
m5XNC4/jArcGKaeCUc515WGqaH/8bv4M4vveo+9qFemlcrkv2yRECWSuWxXAcetk28v0hXyHeSga
xgAFnUWamggqUvRgtvhYATvSWPJPBTmOYu7nQ1mBpilCA6Vb6nSf+wM1TMwgWsWNwOamLkLUn0mK
cd+jbUUspwLkImU0VfBnQK4pp1fRyaNDBRotGrtDXDj9ufbSeNMyxhZjiyMhtMudPOGndLaznTzP
HUqQWF59r8h2HbbahsQcN7q1d/vaBYwLYr8y7T4qNPeKlwPSwwT02PnYOZRw4dAoSaWrDsXYqF1D
xPRotxXvjq3+YLSGm5LLX+hwLwEG/QGz3p0v6vtG+x+0eX/hDePkYfC3tYaFkKGujUjmQ4QASjxA
NK8qNV/6FOPn4EDJLZT7GMiMMWvW3eEWk1sz8RqaHSRfSyM+uYi1lt0dQmziK0142PIBjofMG54k
Y6EjRO/vInR/+561TUv30uTTT1lk3c5iRE2DQDzHRIfGHP3ND9+eNT70Da09jgjLhQFm/m3rIb0W
Un15MfKjj7MN35heHoywiNoL2kdwXxfyIR1RzgIJctYI8o94xkk8KsVOAPFtx7Cu+5C7LCvWcW1e
PqSZ6754aXkjJPFXWqgzLpHQ7zHgCnRBG5aYn6NJTOdF1OEhcXEi9a28NVK96sVoTgPF7eSJ32ln
qi15/T4CmoMiIOuvqbHtC2o08qsR3IP7cC8lLB2Rae/oOCeosiOeR0aVozWOl6QrD8aSglBE7q0y
GwANSDBiwU/SzXExVWN2wB3DCQLfZF9n3j24A8L2awZ6BK57bw/9/YQBaUcS6bUn1MDEH4eVsUKm
8UpEnFrZvm+9l3+/geUON7T5cAccZ76kLT8Gw8G9H9vTiShxHS09dPCU1FkkKG6XIPZuK4SgKjqM
ckEgd5bLdFZJgb2pR+Uth5E4Ez9a1XDbdtq55XlnPYaxdRrVkB8shpB7bc35fvHec9+Bp2kKCdVX
rC5/vBwBKluMS8uDoiu1oo9dNSC/O8xu5Ue4NXZjV6Km1Cy7SOiRysDoTsrmJFVt6UE7Ryby7fdk
ttyISBIeOno2pohthNc/Iy+xLLtaxod/lM1aqGzr81tRRnO3awhN29jInV0rqZstU6ZH9GYUsfzZ
VYYTFdDStvNoY2foqysI2Gtva/FSfQtMwREuoPj8Dy+ZN7c8LYLjnE7PKSrKwVp8f++1kDWkNKwT
LtG7zIgNyrAF5kDTZ0TTMdJADvWZ7nILhU1LJd9pjIylpvIC3J8YJNlyn3BShkeslsbJWtcSLNLG
edVzyMVlivdfhyFY12YnC2Z+5Bc2q3Vs45LtOcWmNiJ/6LkTIfJggwReWlsU/+mSyUMcF2gljqn2
TdVCN8rGa2WIgSkLYl7deUwSanF0J48TopqWyLGy8iUNxTY0H9p+4t3uwi+Zm3Cgs+QtLFubRLD5
Oc6jsQ+a+m2Axn8jpYz6E/gPOfI8dsW7Sc76mbA34im8s4QS483xg+d/MP/GDf6Cbyi3FlPeBEX+
OlgWoUaoIKMOOBMSvlYzIVDTtwhKWfI7p/+9LRVlgTXwuPSw3aJ4wpo/mzG3OeXsB0D4U2G2t1mD
bsZgSgm90HPkpsP4MG2zL1mou1KsFfnSBJcgwS4S2vWxsE3vferSLZJd/MfJ9YfI6CQ9+9GxsZUY
xKg3c2ta96FV/lErqRvVFPu/VsOtJZ4g1xg2ir979JX71Et2lDQo+CaVwdlfrY/cYeY9fiYX10Ya
RnW/XGGuqzd+MuOG1newLAiISxB8tIxoqdQ3zPuYa2HDuVQVReCY22/l4DtbnVsJLxlfIsVOf/M7
sgvWAys/ugdFLHVnDXEXpSroI0/18QbFsLqUSbLHpFqjDE4W83znxZuccQt3t8MmNlyFPRGSmMS+
DFJUvyHIIrt6IqEwvlFBQtPzW9IGXnmdLAbTDYZwp0YUGl4BnDj3xqhYRkK3mGjnoxmYnNYQODe1
8sMd7bd6Wzp367tx9SSxwHVpbRwaSxaHJhvFW6qsXcgiiCXDQxAbzBzJwzDlQ8ARRzL1wfOS09UP
/VoD+SEshdp3LiYmhZlO8JdYowN+qpgadcatD5W8Tyv8JmPF5TBNVXJUYNceisEpdzFjmShZxJOZ
iPFOkN87JFoWu7C85j4m8Jg79prDvcIwSic8xe4YVUmJw11YamfZzZO/WO9Ll9/Msin2o26Aia1v
aUj8+cHM8MFNfwtE7CQczEti/gkgcF463HzLgO/Rn2xzV7gk8Di62pOER4A0+WmHlX1mB0hUjH3w
oXBl1yYTTaNUzT5Wzp+61M2D34+k/nxHRHoqe2QrVz8NGZX0eJlCdNO6MLIHRBiS4vnGbOPsjBql
jy5bUmLDy54wglzNsJ82NCQG8K7xZbadS04nc9AtE1PYcFsrEeYbSa/hWAA4cLzJOGCSPhr/OCps
AHIYq+DpUEsUz/N3g4H9jnx8dTRG6UZpxiB/bI1P6RD5X9VE1x3zx7zyrY2VGurq90tBayH7fZAn
+cmCf0UdFJcHGrAxyjI53oW0YrUIxYEREM2pw+CqM8bLGOAs7el8TEscJ96Fo4VJvu28XVC72YGV
EFZkr052Xr094QaMdElQX//RPFs3G/aBp6F8JwWGdDO2qanq9AoC6lQv9Wc5vk3jLB8SNd4GE6IR
Xhh8qpTPoBPGd16GvIWboZjMTHJFAa4PVyY7jFdVbD7nIt2DvTlnfVNfePuOXju0p85hNuDGoXjQ
TABZEjIn9+HACVI6+tPOx3twvGf6IlYe9LDkRe8GvER3+KS6Y4UkeUGA/8ryjKdAKgdrwho9y7/a
WNiMu3meyK2g/4bVj2+Yr8DoeF1V8dHOnXsG1Y8E5915ZjPd4RrRUeyv6luPI5yjxX4QeflpWNzk
M+Dy68KdfXRnmRyyfryh/uXXMpirvQyt8+w0/rWsMID7aItDKtuLmICcYt+strBAWGvkyec8K+ZT
M5m4TXVZ3hs/3sKCHDS8+ZpoJkRIUozZBAmO2hrT57ZlwmzL6dFxRH724TCdlcuUy+7QG52yEBgD
CE5lcYOQOI5UGMN1XLAxpHpK7gaoDodwIPFK8b0BZDOwyqDMpnCfxsj2ofHV5IqJRpPrhywOTiUx
+7cyJ0ZJAmC99kjVjHX2qux+jv6tK+kK5j22tZLcPAZ9yTz2d0gO6Val9TVlFrDxEDw2JVHOvJso
ECqvPC72Ul8yFfzSFE07MNSEWsIs3E0hC2pA/9Y7rPYsRfBo46Ac/+pHUo2QYKLOGPLvKXvLKLGI
XUlzC9r4p7PhzQ5p7EQzIiy+k5Tq3M4eWfhETJHejlcJAEnS9W+kzjeD9tHtMufBDTt9G1bMW51W
OPEo1n362mGZM4a/gcaBgvoazEj0LNEaz+p1KCrxpxLyLNvsbxhaAwWJwGSq+ulTzDxmcXHOA1gp
Q/feNYVmQxIjD9gxfwxiFUxJfMqOWSU7QW6Pt4JSeJ6xplfPvhDuo/Q0GonFJ8SMlCzSyCsefFk9
4G0zT5e9E+AGD1uUOZm9uI4e7x3+BF4z3vPtvSQtQpHZD9gebVCgpntrOdU3QGR+cMLtZgKZXw4X
dpd4P0y5zVcxdz8pdy3ZsPeU+MK71vnL2NTh2cWARrpgYI7uBx8M63ezwlME5375mNa/m2uT1iOO
h3NSxGxQ8BaDqB//EZZWjlNB0WYQ5Pgt6G/GhfRuOQX5LenGH1ksFMazCKMBufPiVLC0YZrshC+t
L0w4p0JUZ11M8wfQtwgBd0EKynKYDc+pFeLMd/PuVIWMb6v6mMS1uhoWqrzpgyWTCTjeenTvKoTL
x4Xx29UALeMh1AwIiUnJxHAVGj1u3AHsVeusbnOXOnDRvwqRu5g2mZ2KepUL3fBcC5me1EhkRZ4B
5HJLdmD1Foq7TWqyHMDqhw+a8RRXrA3kbW7qE3DJj7gs8jO5nurQdF21x/F2pcvnT62UubdY5rDx
/Rr9nSGNKN+kWyes+uKQYT5AEizt37NkMa8mtHFJZVMVlaKTdGj36yaPFvZYGUgTgwhOWTOFFxuc
OaES1uqkyVPVud7LgK0Js1a5F1Y5AxAIlwvv6rcSnn/OsEwrTwo+wupOxeNzH8dQYmPe2H6YWEvi
lF+LWQYR+dg2nqFhYLidWyXOgg1auE19n0+hq2/FfHAoWB6VydfhO3AsMwDyJbLMUZYIrElm3OmF
oQNfpb+z8xZvm+n+lNaARWVGjWPlycYwK+LkMiC06+cvokEzp/fEH1h/hGxlOqRc1oaEYCsAsO5V
wJCLhC5+wfRc5vYvngvmucj+meXMu74rIzdP/W03vAcO6VLATagM/CQbqNRsghnSvwGFhNHG7s0b
f1tAJraZmasjlH/wQJJ1bWGHBdkOsL3o6mWARnhQ3vxKuyb2LqGt3cQEZQv5nZwvwPv9PK2Gl65Z
iynzOiRpHU343eG54A53bvbczcelsr7gLRN/scIHrhdkmKAdDknP46ZN7WOPz5uL3336JO5ugTUj
zKr5LLEjrlVwtm1cgaWBOgka4N4wDIm7BGain86fYpLPwby6LXrNjAwhVTnYOlTiRbaninPPZWe0
C3CvCR77vyu98BmIDgY4lD4+Lsa/lomyEKfAWzDxECV+mfGQMXAxPJSy1ORxnZBHDrPqfqYAvAT6
5jkwqxc7ZsubMUK0RY9HSTeSdy+gnYLnpl4CKhSUvJXv0s1WfJTK7i5D3VlPRoV7Y+hJOKf4HWip
OaMqpihy7pzr7GZIpQQENN3CTmdwcIAD/Pva2sFgciKq56biNeHVzemMQdZ7meCVxj51qbJpbwPa
f5oNPjtDg4GWGKPIvm3tbCi3LV/8lj0my7OQM3nCdI8MNWIavGljdq5ZjT8Ca2p6w3fHqMJgKcu0
pCJKzeCeDVCrjc5vXxvX3vh5/Jq27Y1zKHQwb3eSJj+li9nWnsDQ6sYeYjEL88h4YLsm8h7SNoX2
pS5YSoF9NdO4p+ysiubeFbsYI9fBXTrv2hX5aWRLj2hG+7Flp9e2ns+zl/m/RtxgbvvFdHD+rUhX
r6QKcEyUutROPRs3YvghaaquZi7GfdO+y0b1dzGbZNhwFXPReAz4CxsXVpW33lO14pdnqwcrRZBs
JsT45OcEQtmoI68wLELzY+z78sGo0/xYaLNd7ZgPA0sinicfIuGi8Sw1qJR3rbwE9hLB+cX7vdYx
lndmL4n5E0wMnwT/Q7x+4rFfj4/MMJtbk03du485CmTn7D6MKQ+K6MHnWt1TLhNGywDJtnGqkgeR
qLPIio9yKsofGVvntgCGY+jk0SwRTWo3hDbMGre1UfnfQUj/ue4GO7vpG6yEseiZzX8b/f4fNiLe
Uun7BDi3TPIQf5j3J2VIsZRGAMyqM61ofmC3AwcBBoea+EZcEUpo5+nYm94xZe1bNIbv82JQReK7
rK3g0A5wJhM5m8zenJsPGnozrdsmuL92PZX3tcaEEfVdx03bqOn/+BMF/7GqxcdI5NmBBYcmDA3/
f8Lu8iE0swpZcjbaZ2359yIkScKg0wH4sc21j3jK9X0S7JArRLnnqJYH/mhN6GZAsozmFrIFJC4j
S2fOnZnhCY0lIoMc0PC7DuZ2udiveFjsM2Y7KCNCi0OiLPc+Gcd102T1Dve7I0TBX4TD+N1WnAJz
5pRX9kSeg1Pv2tVjp5L6rGyeAxbIqAtzuK8Ac+WZzoQJTANOZexDhFso9Mns3beK/LCN5WynfCe5
S4UGB2uAg2mU8TM6hcavikW0AOF4lPyUZ2u2Lv9+qWd/dUXQnbqGzC7D0cc2n/UNqzNT6yr0Hhby
Ji4m/qtKcF+ZIKfZgxL1dCMX5Vbmnd8tQQTvTG5Z/mHcu8yn9oFTspMusE7NDFVwHnAS/+/Ppf0f
8F2+RVh8jgWx0F5X4v53QleN5pMhUcot0LOH3m6DY7KuhiRCchUJqYiYhVJXKygPILT6fZ/y6pem
vVIVyY87BpQf7oxqxHtfsC0ANmSgOUfz40Du/xazHiSR7GREOGMb3ZJCJpw+p9J5IcM17uXQpjvt
DM8NZ0Zrwyv17B7nfwfnr8Od5yyqvzes6QCHMPg/tp2Y/7/HN/DZeGS4BlQ39388vl43Oxkc0/XL
JiNPaVMdlroZ2PQy29zgHLNLirbqFw4F6BSifLu0x//Hpx/+ByLXd4GXsSPZMT2LnUf/AxNObNKY
vGTC8dbmHD6JADqL+wiIr/G6+plwvl7bYrj6ujXe+3F5I3GBQ03rP6TG30iGh5/KT39pq/YOa8oO
+nVDwHoCBHjCbdhs+sUinoa6jTFcbcFFQYkSFOCLGN6kVX17C9la32FJ1gRR3GEPFdlO4qc1njci
5ejia+HXhRfuPUwTMXseswncQDn+nejhI0peWLNoN6VD8A8nIAXY0N1wCG06LyMdMkmwZTpq5nk6
2TGBlQGX1kIcc+c27GVyQ6KAZoPmYKHQ0Yh5W9Lor4X8nBO8tA6Rz22ekczpQ+c9SFmTlPOvY2PN
0DNI6xeEKLcS3+uXWLGLaTNQn2/wl9VIkEThZyLlCzHBnFOA1TtPCeUjyBSYvItxj4DHwDhlHk0I
nKyre2w7OJmDSWvEuDiuDDqBwLFRbl8NvFQzf4BISZbxDirFGBQDTCu9MBpH0e3AwazLe7+xPmdR
16LOpOH0MbgseYLAj15fh5EhvRfS3liGIL3IdVFp16lt3s3Jvl+r+SSprxhbr4TCnpQJ5rxLWIQL
Hu7DDUgArScL1XYPqQrXYE81GHDeDwFGTixBLQC8s5+Tt/c0OnwWgKqw1E9tGQ9rQ51bQwC+B39R
7PiaR2Ek1C6882KVD1kbzIx9pqO7eN9GC9EnGev7yWeRcVu+OUbzKQWJOz1BEbZx+SfDJLeWy//X
IsWDbbe+t6BzLHTCHSkG6DXlFs7sc6dNvHMWBl1t3hqlNM7OVO3pRPXg89F684FtIPWebBI2Rkiu
2oEIMLoNA+QBnXZiOw55DUg9lUrbAwNW3NRseeCO6YP7Knt121od1MCKKKTHSPU4lYeGny0Iq+WJ
Vmx5ChzyuHORZWfQzHgj05cSLvqxrnFp1cKIL43F96lRn/b4Lip2fMcajqMFVUjmhyUZwws5U3Gz
LJLZzlSdai9Ud0m8qLsxe8xqyz/z0BuXvrIBQJg2daqX83j2Gk2jlIgvRZozdXEt6+SaVnILUx77
3Kk/MhPMw1QhhQ7udj1GQy4poKAe3yrtd1Fhuaqd1fsFqHWN2lHmTYTksvC+pp28T0f/uerwAMSz
h+16dVMYucfIrejuQwejgMQUE5W2U15k4rzY5pTeW6n6O84qOAUFhVnSl/c92xVRINOtO1u3fEjr
QyY84CxuWh5ME1OEBIpwIka7prOxeIfAYb2YnRQljgvmbXdzYcB5ZjS5ZzTpRYE9/ibGj+2mRExi
FYjF4sw/oxoxuwwOuH2n84J9gMnALNl1wuZ4b9xYeh4vJQADCATEDQY6CFMiqbBz4KkLkCp06l0t
aw1b4cTaesr6mgbXvgM68iqmIjiXssDqlYDWUqnTnvBe9rU+sQV+fRQoKvpx7o9BQCmEcSZhOXL5
pb2W5UA49mAkIPioJZYPZcv0LZa2eSWNHriDx+zRASqv1N9usOVJFqLeBnH/kNn0YzgyaNC85YUo
fHspcQETrtTjZ1btfXxHRTzOD3XsYefOXIKCRZ9d5NTPm3xo9KMRJFGPceIZSMbQZsUdt8MrhMXu
oWuWpwUmESdifxLVQi9MyGRNnfMJBrG6k2P9SV0BRlS6xc43kue2z76WqoLjaH/Z63gMvZZUQ1rv
yszjC5syIAmyZSPRaBaIRMjA/6CQda7v6pqaJWfTmmbiGfldAASwqd77xuweYbRd5pbHt/TSbJdp
lFs25JTbQZf5SVbMbnEuAtIWLmpUxbViQCQ5LDP7C0ePRBoO/PSdwHXkuyDJDW2Hx65GOx9rgE+l
l72XnrIj0fg80bAkZIZfA9BnGpUWereYcEWWTaBemnWX5Sq1/u/373rH/zc86Xr72v9F2pnuRq5c
W/pVLs5/ujkPwLWBm0kyR81z/SFUKonzPPNt+ln6xe7HY19bYiWU3W7AKOBYVYpkMhiM2Hutb6kc
hyzEbgTbf9389I05kobdRYi4wZjUJIACsE56PCGVtMW2dKOHbIH+HPN/fclZq//2n/z3W16M9BmD
ZvGff7vPU/73n/O/+eff+fov/nYRvlV5nX803/6tzXt++Zq+18u/9OU3M/o/Pp392rx++Q8na8Jm
vGnfq/EWvFPS/Pkp/Pd8/pv/tz/8j/c/f8v9WLz/9Y+3vM2a+bf5YZ798Y8f7X799Q/yDf4ZAjv/
9n/8aP74f/3jv6b36udr9Guq/8//Xv6r99e64Z+Lf6GfNNOD5z0bgAEor/37/BNV/YuhK2zgYL+K
piwqgA2zvGoCfiT9xRJNkQqBhbzKYHf9x3/UeTv/SDH/MtNxodJaKsd6JtUf/3Pt13+fIn+/aXwX
//jvL5G1i5kkajo7aJqDCKxNPBHmYiZFUyPTavNkR47AyXP0vioQ3iPK7DEJIhv3sy1983VE/Bee
fkLKJxiPVtc++SY0cNnynwpMQoi3BhzNCUFfn77NE59vQS7++8djnylp0P8UZRmrafpR2ValJXPO
jq7xmVk3Q5+AnC886goR3c56P5J9qSZoBb8feXG+4GRkEf4wf83wf4lvWNCI6Wd4WtEIjSPi1BgI
T8hv+gAq9mC43w/EEXpBGxY1U9I4X8v6vJ8nOXiRh5C0YWNKJUoKVBaIDSRziJ8bWguQRhp4uEhy
2/0wkPwKSa98UtESs9umXorKcepV/dVkF1jaRd3GO6nyFQydXUXbJadLjxphKzX+z85HoQKVXdzn
YiJw9mwsnMcWeAk2AuNuhIN2w9IM4K3r6htSlPM7gpbrg1rpqA8y0D2vvI/wqeVy3EtrWgOqG9KV
Q+EkQh0h6nlL8V9/aPu8/iAYWrxLwaW7dayYgRM3YsL5iL0KNW5BjT6k0Cc7R6vCn32s4UFSBXU4
JHjHU6JQ0U6ndY4LDLwrjBy0cONH34AZ95NRd9RwYuM9WUa5pVls3YheU7uNgc4VMd2gPZnTpG9a
rwGbBLrjTfBr9sXYU7CRxhOy8l5M5E1fDXiFI85NtihGOaWWJGwFt+LFx9G1NLDhZ8PenCiwtWOQ
uJU0+XdZKqh2yvaTFpU1CWSDFuxSykB/1qifQIi19KsIxDsZk0rrIxpuix9sp8GxhIp55Y1C6Ojw
kqmryuZxiIR+XQda4OoIYNZ9NlQbkOzvNOBNA2FRYnRUifryKQEEDAHWNBA04NUu8JyZXvbDB9/3
VJmYG6ShzF6mztD3Gn5sV59aHINKFUDqbOQWT3uZt3h/U99ym1IXj3UQ79mKow7iDUPQsCCjU21l
KltwKwmb1Etq+DgmmqPse93WMHJzN6Mrn6lVyvcSL8yRhueQBa5mNC0yHwjamMPTbE/z1rrDOfpM
X+tQ9FG6aXvPuzEAniVIWIP4peIQRTsp7s3rsm1jzLBaSCdQ7rXypVHFPdZyHRERzs0RbZVTehmb
I/xsqCkJBLI91hysED7MA0u95JCTYIX0nnHeZI5vDbimpvBgRMNTGKXPE6wHnOV+v8H3qr6odNIO
soljyacbAfelwYcJvYR126DG2Te7VGyfKq3am3lxkVfjFsvJ06D6B7+0+iO632oTkTXB3OS7g2RG
H0zQdBAamVrxImbXsK5oGGzIWTcORsxrmb387F3+mII23Itju4unZmOWFuC7nAPliGycHmjhaIT6
WlMbrqISuz+YRdnGUG/h/hfDy8IEK1uA8CNGCJEnIrOfsMP8Tep3ImDbdKbGKOLKQHzjUt+YPoRW
IeLFpN4YevlNnhV3kVxcIHXfDWawSURkzUoAiFswHU8gv15OvJukTK4qKb5l7Qc8WLYiGkGoRBxI
bFSDgT2qjSsR9YbF2sa781y32eBKBqigBgVVUf5o2dGtas14ymgX1ZWAzyqmYo9F0g2DWTs8Yi2u
wzpBAihIN31KjF2n4UlkOviCtRsIN26m7FkvC28jhqyEWUcfKLzIp+pA6J1r0XxsIv2pFaynDizK
OMdlSGG4wbqpbxNewUfRQ6/vQ+Dn3Gk2x270Hvw2esgjlBLs8AJkPhoT49BnNcu54R/1ONqUbJpR
ssjRJbapHkvP+Ep+GdrKIe/XBKw/eaBkKoWUi5Y3nFKEgBIsoIAixI9IbG+ERr4j/dId66a6FVRR
oew/HoMYNIgvtNBShpo4v2oissH6qMLphm8N6+p4Z2ozwCxPftQAii0aJm0nIUOCnaWJT/ksiZ+a
RtnyYoVEOT12gnSs4/g4oCkzgBdA3kD7bHY4kKykfsw1zU468eAXU72FDXA0IG3rA3Ijw2w3JSof
VZ856TnZdcVlJGpbjfM/+Cu+xTJATq5hyrSmnaVB5ejj+M7zIhtNFKKYSrsggQLQX/DqVVkJ5tbg
RJrdUQ4AV0JPS6ssB9AefqXkHpv5PmimS1/tDhYxcHkoH+gAXY1aKV7rfR+7gT/etmSlHjzDwmrY
Tbt+yB/HMEW3kV4xYaJVwRPHt1cmSHIFg6Db4q6evNtGrS57Vbsom97VWuOgIeYBu1lWbkjD5lIs
y8rhCEmNmdgSGQnmYKkgh9KWsgrnTHVUsAoFwbuaqtGexrluj3LU8ytBJKNHUAAq1m+KWkk7PKPE
3guVq0jhBimxbao0XptkPOiZ3xiQZhX1F9/Qo2L5yPX94ZHYnAst1D+Msn5WRuAsAM8dSwy8l9Kf
1L3f53Bd4qIz90Ndv6dtubHmuGUgwVux0W+DVr/IQvMY+5lbww8Sx4lONCHKaQ4UOFXw8dQDsLUZ
fxR2P4fY0BysRztCSZATYPzR6r3Y45BQSpg9KvUsKfwRmYWCDomGQVtBj0VKH6cZi6SIxoRUAphx
JRjRMonldV/GwcXgqeXaKDGl1GIpruQ4O2QzywntJX/446Xfqhe1xRlRMzYBLVgsZMe6EzybE56w
4rf9qnppF6vdkzL5I7nwGFF6aBsrJQzwCFfDs95qB3Y0khP5Vs+yryOvrgVH7KqEeS/ct7g46MsE
dOs1DlpaLCPS8e5qFSk1Sdba0SCrlezu/kjfpsFvM6mXkTJ667ohENJUg2oF/2zvy9RcpjiBbZWm
BC4PdCdYdtd9x4DV0EyYr5D6Vyruz7qSLiBaTG4I4wq+s49xkBN8hRaivIYEEt8iEIz3oZQBZzbW
WTZYgFhEkppTraQ9Q1DqOCab3uRUq8fpj07unyn9ps+JNLavclHpxziLirntVazqPhWu0950M3Dp
17LV+o+qHLyUIbV6xDCK2dIj6JGEYGMQEgOzQLuXcI8DHqvvZAWnIEArnEUmlkdoWMpVw4e7TavA
+AhNWmoqKyzJCzit0eYfYon/qxV88yqoM+9NHWQ02WEZIy3o6Ed6mhB8DJR7olXV4Q8I0mB8T1Or
+Bk3KWywNkR26XBOhLoJdAFYQxP5qb5t61h+AWQpWQdwCJO+i81YNreJP+MqIsMnT5NKAJxpgKeR
9zb4vubDl2cDSrChbEkv+JfYv6KQvIyMEO15IqF2VSoh3GlF4UHVHiI2uAPpZHdZ1aJ1LNqqAvAW
hv5jkUlmT/amnF4l9J+NJ25R/dL5g78Fdkb1JghL7Zgb3oA8FCxKNxjJti5JiJWTQX0TsFQRmItk
SFNIqumKgmmUtwa1Cpqy/q6vVeWaF7pwRAVnPpT05G/NJFSvEb9Wtl70I/6Suqt/6oTbXpidl7/I
RcFaHWr9pWHwkCMOhCZGxwbPUDldjaVPn4vCFQsFAuzqbkQa/ygaUX3dSDh6ehCVKka20NxDFpDu
fNEq9vRRQlcZhv5Dm3LhwqSNyoKuPKR8D/6VITdEU5RFTzYGkwVoR3c1KoRErkRN0q5KIHUrsVLY
dzaRSeCm1G5iXVQJ5yGU7aXHrvJWpCngFbGnSad4oh2xlrlZlFqOMHGmGIVSekbjFs48+wkkGgyS
5qBheEBqDhjeBVpK+Qbq8o0IzYNoQ1k4CNjqL+paafGeasWd5XmURMIxby5LNvew4mV/rl9ZkC7N
zOd0yb77occyeJcmAVmhQh5SGs/a6KYea+sxA85kK55PmTMLoYjlsoqIeKiU3QgK/5iAuWd9CCva
ePFYdMcxSUiL48ZZj80QZNcCJqPrKWkyuOGSkbAQyTUVzrzXcBAZmUbqgULh6dLPW3lfSoQAU0up
rXszlqrDCO8I8XQi7UsVBhbZjCC2VlJG3BTvlDDELiDEs0KfyqVWIFTWxSq/aMhhe/faxroV/H56
YUfNxm3qTXxRybzep/nOiEaJ/XuErjfV8CXmio5V08+GlWIm8M8M9PC+KLZ2a0TlTp6RDtCnYmfM
2EMpJMXCqtc6qu1S/IuqPVqboED4p7TJWi4NlQJnd92TXLLKiCVAD4sENk6EZI0imFgVAVRC3FEo
nSBR7zofJCEePdEusO9Qfizk2yiD89rnIhJ0qG14uZgNnQ5Nc/Bk5bKu1JgeX9IfcfzlyBdTjkzU
q51xzp0M9MLcTB0ys0JGBky+PeZFBCzxiJgtVFJ2kHVvUFkeqKOD0qTwDYypJIptQxYCYJHUozGv
WwUuATimpj/6t6jeVdpZIL3HBO7RkOq8CXtY6SaRtHbfNqyDshdFiC7gwJVd6dvA1u9Z1MSbLIp/
hrVcYoWAQxMp897a1CN6MI3XgPAQOpADAZB+qyNmLiQu/BCXUzgbsGRHR6+AEJTaH8aw7KMv0+5W
klXJzQpsoGyqySFR0UXUaAb3sgaMsSblbK/L+EI1Qxng00a6LcY0SQADy/eqadSg1CTebFGiCqzR
MJYlyCrktyizrLtt9hoycHdKfLI6dCnZDL5GdganHSZwr7nITjx0Uol1643sRJmmA/uXFr1EUAyE
GkTKBpsD7w1dYSMhZQEMK0mKHsxWaK9VhAU/xtKbwxhIvtl6+pTdAwEl0Qdc4PgiV0NwUReF8MYZ
W8MXi635AA5BvB7Tvuxg1DVZsk1VH5lV1XPm6CJaEdhB2MHlEJda7JvFvgyHrLCraSzue4UNjyOl
Da3zMTTx6prw60nLoIexlVmp3YEHssY2G3s3StKjL6gDQDR2qGoEDPiYVuu4HHdZZ0B27qOitBxf
UpMfVh8L21KdeX66CeGU7qBZlXbGe/sBoo73UJtCNCu2opuY5j+m7UBSrkQ/Ly6V3B/HYxN6yqai
Qn2t6viQlDAujiLPN6V1VbuNDbPCp4gtgo6OimMp4bNe6W03gFmt2m2aGVq8EnMTSmZgtdaamgXH
ZVOwwsiVMSTgV4B0RUiNB9jHiFTEs0QiXcpard01vJHAezUtQmqL8xtcNRk1s1UXwTauK//W1Lta
B/Mr9Hjg68o7SoitmGi4YDVBjtwg6EKnFZNyG3PSQEAN6+CpEgTEnEUToAHTa7IawGfIQe8QbTh+
wEvM1xa7Vk40vSJ8+HnTb+g7xA7RyOYzeq74AuQwGRiVZe7ioRFckDRYdsOi3dSIfy+9LDXe+6JS
b8G9iehnS1ndyXmtX0QCByZvKAawOvgh1nps9W8gvqKrqoMfP+BKb9Y5jUCOy3qbI5ynEFWv/Uqq
rgLVYxdmdQXAMnKP1oHUkyQZGA20Dxy0SKeVZrg2QkzggGBpkQ5tBotJH8eSpKeivg4p+xQQRueG
YOPxaFuy1xx1ggAOKI/MdcN8m13FRvOogGd9McO2sbHoQeBXmgSAk0ZyHooc09/KwIDXqRdVMFi8
AaugUkVP8H7FHeqAbpdklr4bChJX1mnTENzeZUa/Ig+opFeG23andFL8WoIEeoUiqb7pQxvgOoJV
1HOataUhMEnt61FnSLpnvfSVJ0F7R5eHWIYQltvKrKdDMpj+vdaUU8/5X6IfWyeN/oGDCMsugqHm
LVIy5VVNsB35KI1plOfddEOjvLka5p0TdMaw25GQ4T8iD8sxYeH6jRs4CJRu0dvphpY9QdUK9p1V
yVeS2VTHwev9+94k3SRC8YG30wN1MG/fk1eKOKFjtBnawWIscWxW+E5L6eeALvhGxe3EjmUsL+Ik
ru5zNak2Y18SUigUEBXZplWhi8KGE0scwsahf5/cSZHxUessxBO/B7t8Th787HUMHAiD8tYaEbUk
sSgeaXtWW0H1+p3QFKkbWXGLkrcr8Vq1hu5tOVl7oKnFfk31nPehWij7nKr6dYoN86CirCIeDhrt
WvbSmhsMpXoVeTEvLnhrbzJOw9s4FTiMCUnERt5M0+u+saBcU4YgL0dq+p8qVFTozZxF0BenMXq3
IDaR3CSoqDPpLQQ/Twdap4kd+eJzEhnSAfKYTx+fz8bKLAluawmkAjKRQGuoWKRN5JiJXuF894YJ
FFCFcwPxnAFJYcTI3ZSpd0jrUbd9rRKf4zKUgWEY3rZOovgu1Jpo5+mt8jF0fsGObo57UcBWIOgM
s/6FUD/4K7g+SeZARHtjgrG7aJWKbBmhL3PsgTM0S+Ad9EpHN9TWbT5m+z+rcF6sTo9ihPFMnmDl
kHdBpFFkaNVlkZfVQWuC/mrU1XKfBdxagEXdzosheIN2mWmzhmhPUMV5RYPnJHm1faCSBMNF8Kd1
KPVQSA3gYnFWaFe4+a1bsh45hsqyB/e0nSaCVODDJatI0oE4C6WwG6pW09d5Q20VYoCUu3qeGJcV
yDV0FgMKQZjTq5GG3TYU6HTrTZLsMN0OG9yINI8TzpHh0GGuL1LyqHJUIxd6YqUEqaGJHGFGbZCF
sJ8x1GnYiX4BDw9j7hvMjeagjpL1EBS99jMUMT+zLYjv4zoLbilOaFes2shIknq8Sq1AeO3jrnfM
KTAvvL6S+p2H4QVBWRFcVLXCCcCqPQlMDlFEbv3n1pZSLCfhUo7SncR7cluYyHi9aXhJiGZzQ0g2
0JGbn3FV98dKy6HqtV64k0Qz3WHeLXYx+8ILYkAaR2jRcDYSx1P0WP46qKbkrUoV4bqItIGCNR9U
f/KTUmiZ3x5d5TnBB+WHEsEsyvLMui7lmL1jLUgilJcSginKLic12GXEOf7HrhGNl6KCPZT7pdCv
JIJ/bd3k3KWok76yWGS3Yw3hmmgP9cJLLe1aJ4uaBjmxq1rQIH0MNPEO471KcIyMW4jJK9tETFMR
i/SMLFm5k0NEMk2rb7VmiDYNK0Fm63RhaRqzwAA2V7vmkSjTMkVsHQ4qRqACbbOplPA+pcF/g8I7
m5vRh3HQ6RHNyWSb1a02afaUGtNO5CesZiXGxABe8MozMaiblD3J9sJZMRmxCK4SabZNv7+8I2cQ
s28m1OoVm5Ji3bDbdj3Iyk89IlALamQwkUoAFbslJXcQn9DvBxfAtKPrGQjyHomJdgPqKf7wFA2y
L1u/4kc10JmldE9vgZcuPq2BtoZKuQHnQGVFhfN9K0n5rZtnSrpqWoakQUmWtWXTSrDappEpUUEF
QAxstgXoA+yOyLLAIF1mxmjd5sWAAjjpNKjhIVmF3SRihk+vomyk4FqT4iIQINf1iNd6IdwQuSaX
6/ltfCWXOM1AiNR3o0CYLW6sfjfS0SB1Iez8DwJom6vM81IqPCNtGonIDyKYj/DJtjS/3jEbIFfr
xxZpONOxj8HlN76S7FpkuWf0aTRPv3bIadyR1UsnTQKxZWrmUiVHnA9lxQBgWpkLXJgW9BcICiJk
Rj1PWoY/+ZWzaIxBNasuSnxMjxE8zE2dCdObDBhDIIVxPpfROEK/bo4DipkUIT55LHsPlhDo62aO
t9Ymfp3EB3jUqyT/adXteOfLBcZLOR6FQ26GnMZkXR43nabjP40BCLO9ohjyYHm0CteU7HrMDpX+
EsckwpIeBI9OTSJKiapwr1qCeTkqMhqumOQPJyr1bq8SnHgRUN5zukE2Ha3AHtQQn7xOsfi+8cgT
FUw/ac8GlkJL389Cld7o1beWYslRaEb2wqWeEPHVKdOvSU3aferXxT7w+uhBRUCDGNUbQZLnfTs8
VMRG79COGfdxr5YbSRk0t8MAxLtwkGkvDSruLgzhG0rqkCtkSEirCoPM3IzxyUcauyddgQjGq9Sy
qS+ol6JvkuoiIo6jmyPxhnArql6uak3JOx2U4oJKMkq+koKAzLtIsw2zz36OiTq5wgAMSpdlOpb5
pGsHdhNgLWcrso6wZaMoveIGA76/vs/0bSXkOsGI6OXRRak7nLLKjmWlvUy1UbhjO8sREPJD9ZB5
sbeWqq5x1IECcsP0OJS6UFNRyXGoq1F/U00Dha0SQcpLY+bNhhNc50qTWL2D9uie87KQ8Pxb+OY5
xLujkKe7sKm9bVMRltoqQ3LHIkQBuZSCo046Cy72CHk0yr50qOTrVhl7EpBDz6bt/txTnqTcK8t4
GJQ0OFa4jNe+iK5LJmn6rq+x+0RZEOI1VaVNZWX6ZeTpwxZO0LTvZYV0HisLjfc8LIvbkRQLuxYG
eRfKOno+lZi+91QRiV6RcI61AojDMm66a/jKFHsCAzMALcwBakvXdDcVLsIAwuNYbEU0TL8gvZBR
wRp31GsPnUs1gIDV4BYcIC/AbmvSNsHg6Y/KmshG+KdjD6ZEyrP0VajbcIt5rn7kn1ZzVKH6o5hG
ZZOnUqBhTlDGq4mTzRXr67WVZp6bjGT6xOMYHmIM+fuyE1jYY7O6Av6KQiqeRHgHDSdveDj9DzmI
IpJgqUQ+B7LhPRYldpBJrcxrVcnUn0HMKmV1VnhGKiAh4UBOMwIemgUiBosNfrGZQqxLCCkQ3/Lz
Txr5gtqNgeBZdmoHP4/L5oTaF+0FV3IAjvOdeGf0P6dGRBhiUQVHBaLyx9cRG3+YClkn24IOPFFX
O8MNHdMOBXd0edG65pkXy1J0PF/hl/EQxXy+QsqgiKCTUKa2Y6nFumtN/ZX2PZ13WqfrXkn7tzAa
fpKAI/5owI09CaNhVfb3rzdpkfT526dYfM/0ZtKy67lquhjmRnXIKtuZcCu45tA1zo124q5+ueb5
ZfvprlINVAAxMJp0x9FxA0h3V78Ma9mFc2EHZ95YCz313y9NJiHNsGRJ1oyF3KRr/Q4bQiY7apnn
2wxvAGj2NK9uKJYHtiT0/rU3KWB7OAKemb6/bRrme2tpzFycHjyRi6HTNgrAf/qyo9GMFdUezKwT
m8K2pkomeeaZ0aTfxC6L4eab/OlrVeAARRJYfqdxW0dxY27mmugs8mptoF/r/IrYjvTn9zPn1Jiz
xAY9lSjy5+ISQ6U1RvSqRMFU1W5IahdQypkhpN93HLOGyjAlVdc1RFWLR6TAwyEYDWPQN3ale4iM
TrxW9rgfbHage+H++0s6uQR8Hm/xMEipKXbSPF7t9I66BrBKS8dl1mxI4HzQb78fbv5tiyVOYZnR
TV2X5tmy0Il52AwKK0wRYnXPrMzoxcdXJc4fQBad8eecvFefRpp//ml+lHiGdVWDqewlxZFIj03g
N0/fX4wy3+/l1bBQKTLiSVXR5cUclOqpskZcS06HBYv2APpPrVQ3qixqRNLSzAg1HD5UgM3gSorg
g1oJz2S/kWkoV/6vPFUftHSiZIn0U00feGMLeneblib9Wc0Rq/JGEj23bMhNxak8Yg1HgfArKYfQ
HmvZOPc2OLUuKugFsWqplkEm3NevrBhCCi8xiDoAQbboAIrYyjtjozihG5yxn5yaB/MYmqxIjKcs
hqrwxnWAeZnlsIAEYz4LeFedCZsy0c9c1vzALG/S56EWqrii7BWlAYaOolq/btLcZttDzsj46/vJ
8OfNXo6ji6KkEGGFAHK59GZNEgIi1iSCTMdtVKf1tsoU4SohLfg5MIg8y9s42+pZom8GTPLHYhQ5
HCVKusJDQiFGBsmg68NESpJRX0D89wl8yYHEEwY/rAcN8ANIF1B3RH+eeS+felageWs6993ij8U8
xkOiUlwzEI7w+zWEBfrV91/OidcSS5mEzwoDoGEai0UmxJcQolyjYZ9iK6d8p44zSRuVEmog/JlQ
t9zvRzy1jn4ZcvnapfhNpZ8hpStxLa8zN7kjh3Xctra3IqlxK/VnXr2nVlJVljWQQYauSlzq18en
ImuZDprKRe46W7KBlkYbgHNr1U1JIjq/mTrxpmA8E8kSDyyH9cUK5xVTKLQVxsh+DRLdzux4uFHy
vbXuHHqxzpg+Yws/863Kvz9MOAllnCOGJJnicsMoRfjGxsRjQ7rvdhXwSRv44LrcSU7g+HfemXl5
4tH9Mtr8809rOE8fTLCQ0SoIoqXwHg53yCtW31/TiX3Ll0EWc7Mwcf1RXJUcqxxcLY83dX+IU3AH
MsTR7sxg565oMSsp0hoy2jTJQYOKwChd4ejGf3b//SWd2md/uabFVKyjQK41iDDzVNxld4H9lu6o
z2zOLeOnttKaLEsWEjZDN0V9cT2J2I0mISeio1y1jr/lyEIRbjWtgy3t2ODM7DuxTH0ZbHFVmaAp
YaswGPu+/kby5fGW4Bj7zHd3Yj7wVpovijcgUvHFpAv1VqgzRHAOVHbhqG4GmwRvoiW38Tr7oLpF
PolbbLQdyqPh+vuxf5OpcxL7PPRiKk4Glcy8aPk2g1cCXxU4o65X3QspgRVIuFYdnUJK598PevIe
KiIWAcpbSNWVxQVLcV9GpUwwqWDt5+PQfAQUMbA49T1a1c33o526h58HW1xikXhTAwOMwVLBKbXc
kdTq7vshTjxjqG7+dT2LOVlUbJ70KhPhYvjwXxK9JOoVCWpZZ6Xz/VCn3jJYaCRNowjGxkldnAim
ukFFUyaio0K2ABSxqt8DW//Vpc5op3ajr2cK95k15ORXKCMm1clRxZq6uD5zNNtkagPGJI9hU5h1
+uq3fnH5/aWd/BYN9uiqKGs6m5qva68ZskEzQhBlSUvRu7Xpi678/t94opVPgyxmQ0itL9V7OKBJ
EN1IAD8n/2xV5cRrUuOxkjC7yQpF8sWq0ZDsCwFZRDCzyTHbO2S52KF8zHe5jasbHqp97gadnBWa
bMxOHZWTsLz47vIx1CerRqMzn+H8A13yTfTUuhj3XHmr36aH72/VyfHYvymiKuPlYUPw9V5pQ51Q
/WvZuEsrLNsuqRV2uAGn1DmchN3q4dxTfGqvgzMZ25jB/sMEhPB1xKjVW7FDHO4IW3WPH3aPDHrl
rbR1RFEjOrODn+/QYmetW7pisTmVZFFXF5enREkG/pVouKiTVrOjuSbKvinv2HIjGvuomu7MIjU/
QYsBDR6sWXvIUVVb7uS8RErHRGHAPkIAXtCuGKASdYp4Heb5PYqkp+9v4KnxOAtrEpxTA2vX4oji
IagrFTJgHL8M6lsrUDInBTGzAZNBnNRkjGuhkONza9eJvRzeMBm3r2GwYFqLhy9ojAGGPKMGu2qn
HSM7Xc+vbu+52WTrc/fwxCV+GWz++aetnITHxLNQk3OqVd8SlZQGQhHGFZyVWx7bm6D1fn3/nZ5Y
v0zqmrO3zVQopi4ee30qk6IuS2oaSXlVqzpQV4KbtOjMMnnqujDlUc/gHQAKZPEgTLmmR5aWDY5s
lCQoQBwYpebYC8NBb7SXAE3cmdX/xHVZIsotTRQ1Q+Kw9vWLJLs2CjG593TkIqBXfI8EUQI0/jdm
x5dx5s/x6YaNtChGHS2EU9mjI9mEQE7s9VtbdauNpa01+//5dn0ZbjEZJ/rzuWgwnODfSjoOWfpd
rXTuqv58khZP9pdhFtPQ83vZJ2yUtrjdO/o6dHJ8PCt/zylcc6Kr6AVhEfU2lb6qLVL7YNO8pgG5
zj9icYUXwx263blH49Ty/eVDLaYq2OugLJDR8LqYS3BAUB1hTR6tI7oYklz9zJQ9scv8MtxitYm0
OByseThluvOkp44IMaG/lMvBbpP7VL7PYv//7+YuS8Nd3FqTVDBiB/mAipdLiBNEu4YW5vez6FRV
+PO1mYtKBjEaFWlejFQ7I/c3Im9wC2sc9ed6PhPXP0OXbsz3g558IllAZVkUVZPX1OJJaYsuE9D+
OJXu9LQCu9aboy7OjHLqlWuxO//nMMsHsvAKMI4M8/dZQrPtoTrUdrlLAbOuzk3K+Xn77UH5NNry
eYwEynbzaHmiH2ESyO1u6ncs3GcqQ9KJl/tcTjcltksGTvTF5K+MmrbrPJB+AXxum9m+U22H0J0r
J+YKVewKld0B0wPGxnNr3Imt4ZexF09C3WD1GnvGHt5ITbKJf8zfdRvzIzF40GFXqMrOPAl/Oo1/
+17/dbnL9wWvklCXKobs3OBaf6wvsIEiA9vFjnBrONNa2ATb7gYlZ7v9N2bpp4EXT4bVGTlNUAau
WvXeg36WhXe+V50rcJyepp/GmXcdn94bJhk5FAT+fAIlN1hL20zdAcm0uawHrduem6fy/IL97gud
7/Gn8ZqQbX88zx+chC78EFt2CGe5Br+zDlzx2tyRSPXaHts7uA5ghc/d0Pnh/m74xcOPEpu8h/k1
6UX13qsuJDjR39+4s9/o4sHHUx56pG3OD/5ci6jXiFnDDQmfm9QFO3sOiSWdevSp59DH06hnY7v9
+o2CHTKx9DAeBRDJRUYXb1LNDmxjPa0lXJ/OXfYj653o4dy5aQmJm7uXcyXpf0ZePhwEkIqwMLiX
jU28zKMEDP8SzlAZ29RxqwOXDStjY9oNp+scxyFhcSv5EoKkZ0/BOzDTjbULn4wzK++Z70NfPDly
mCMqU+YnB44yeYxbbbgwCdCRc+/mzK0+9Sr5/AUsHp6IEBrDGhiKcsIlfva1svVvhHX/Zq6UdWon
8YpQ1jOnq1Mz+POYiwcIU0teSg23mxTPVdl5a7XzznyDp9b4z0MsH5LY70MIJOg7+nDaJ7mEZi/E
DaabP5OJqLd2ApovvH7/ZZ7YmTOZaDhwskLDuyxgiJLgobvmulpxO0QH0XL0St+m9U0TnT0On77A
f421eFtiJWkVIWQslBvPopPZ9YD2xSZb6z7dAcaFr7dRsevdhHb0fu4Gnpo0Mqdxk9Y77XdjMWlm
Z2pAk31wCixalhzafhpuqsH/N+bJ52EW84T2DfBBk2G8Hq8HuTWQwvDkAhr7/r6dmo+IeA1Llw0q
ysvNopGMcTSqxeBY0nuIjzxvz+x/T76DP4+weKD9RkiRwTKC+YDXYZ+5gev1++JJuhwzdh2DQ2Kc
E7BnFOhPnXkUTryvqDWJhsm6agAe1Bera+H3VmzIyKPFveKSsbXuN0DF6PKLu2GPSNeBPkjD1bxU
dsHu3FL2+1T5MviyR6nMLd4gYXAp2Mgk0ycYiXr/5fsbeHIQOlPIT3jo2RJ/fX8EBTafRgWw3FIi
F5pda0BI6o7fD3LirahR0qPpoNETEP+buvNKjhzLEuyK0Ab1IH4Bd8C1ouYPjCICWmvspjfRG6iN
zXFmtU1m9ljVzOdYRrqRjKALiCeuOAfGxF9fhRIzJZZbAsnaWfFszAO2W6/uyb3QTVfi8q9f7X9e
k399sftH/tMio6Hrq59sXiyjyFEFAMWAufrXL/F/2LoIILG6ideUbb3xc+H86TWMqJtmkacyCxlM
K/0LBo57do1aQqiSa8l4SL3g9s/lyz95R5c/Vip/wy/97dv/S9TSufpVPHTNr1/d8aP6/4C3RI7y
TyfgfxCXHv/xX80//gtacLv84z/DP4Oafn7xD+gSaCX2JT9BdtkErHQP5P4BXVLFfxhkXckQGeRN
OGmM+P8NXVL/A5YoUTWd00me9L4H/W/okuD57kkWhUv25wn/X6BLP3DMP609VZ20L/F5i22nuDN1
/zYiVwQ+e0aY3m0su/f7mo7UuTN3WWCUkDxicPgUdFQfrRho8cjsCkDJoEtQhIPMQdQIljSRhwed
Rqgz73ebWU9lfIr0pTnAYoJbQ6tu5jTKpO7kFKCiIqef8IxIZ+d9v0Pfsa+l6LuxMrjM9GQWMApB
iQGwrh7kHJePNUeEoxvs3BlNWA0lF7hc7l2vVGl6YNYnP+rE9ecvg7Z2snxp1rSL/B7xdVxjKaN2
uss3Cq7a/ZyqGFYgLK2HDGB62MhHOy5UT0oAoNDR8FmM6b+pUFHln+TNX4+vdS+DlxVDQfTNVPTX
uz7tW7yotRjcHDCiY0wiQO7UBqeGzhOKuat6rTQNS9J+/IxFmJ0UuABP0TB+djR5AcnJHtROUVbN
GEcX0jSFr9a5tY9ok3baAuETy9ssx3lx+PlFlBD6Yx0eaRTVnib12arybh9PAIKpmNJe9Gi6FAsl
QdUck3OfYBBxsNTtz+/+fJsjftmWrdfq1nRdliJco1e+fyVzGqAw7YHm7wzFrh/T6nk08tGNsz7Z
KHoYP+hVykKltV2tFO0Zccm9KZU2zJdcD1LE28HoyEHOukZVyq29DNSjdmJcqVMxPWtktUHGZZpH
I6fxVObrKU2jQyQyr6dW8ETDn3WKRDtoTqFDuonRR3jyABcxbJLXLkG9W4JpgJthx69xbe3uoM4I
sgQ9QglgTAI6qU8bERyqUQ/mVU1D1lKNw4sAkUHRqBqjIeHbMpjOTT9SBBFhBta1qVgNbCiOtcCo
fjfFvNNx5QmLspMsb6NNhIdxu8Cd98Gx/3zYJc3VU2Kk28Lq9mFvRpxXFKyibQHkDzrXeVIPzDNz
vB7DPnpL9KbeQJWDCJOG0Zsk95sCYBLdK7NEn7E6yNpx1L1RzAiZc9pM6LgYaVYqNu1Co7/eiOAi
04hS9bp+BDT8VmnTcNCAiKyVRai+2i2i9WTTprQRU+WqIHsAoJNTueh46025XNllKP0a5/QpQQ0H
IHXaxGZnHjVJM4/g8B9UMmK+EQix/3lY5AHFuIFyWDGnk047x7Zr6hJoSigOY++JGpR2DoLrgPp3
xXqhdccOymtJd+UxAPXPegzUOPCG8GOS5gMaMGsbsbg/0kMt/LhDxzTDs77pLHcnMGPnn++kbIjg
BukUtkVt69O1CTFrxFpXC/pgF1SAb4gie7AhOZ1PmXaii+5tscrm9EPzBJb6MMxSdhooS6GptAQY
PH1pFDmcywzUTaVR7F9Ph2Rs6mOvtPnGzuF00NJkkLO0odfovX4II/E9QDTYl0b2soy5fNT6fkPf
d3WgS+gBOLn9kKbVdsiab7WyOz9WGsPNmkWc57C+WRbtmZNhXiSwys5kzAP0LOtBpBbA1rI+Asjq
blQVWNvFiJxi/mUu7aug4fBBX5CTgt4yDsNgPw1UNNMlYsYUm2jxvhnVyM8TqvFJAT2oTfWkVOMt
aOjqqobyaN0fwkWb9zqOZUg65amyaVdHewoD3BqyrWaNJYCgEnzAtJiXSRiS1/ahTb/BtFEjc9kZ
emkeAXQRQVgM4tndFJyqpFFOuEKq+zekeb1MxfkDTsS89AoGemWCSvbzhHR1pqsklEyvYQBxgeLP
W7lQwsdKcKALcDV3g31/mMrp3ZJD+zJksG2XYrJ8qVGsCxONfelKtVnPFQa0//2zMBvAYapxC86Y
f6IV4DSn0dD3Q4BdUqVT1bfHoniUhrreBmB63TQ180db4aPqmAN//jKb58gvW4lu+hj9QTim2fsS
0cn889UfP5vg/i+LJp+EXKBkitvfnRYfs9Q036SyU1xwRNrmjxHZxjDiSo06YbZS+7c8KwGcWqNP
t+vs1XGiPcElV7ZJjKJayuhgSKDq3dIUNGlDA6HfiVB1S7gKuGvujDDDegFoAJ3XDOWN+FEYTHqi
rmjhlS4/D/1YoBjtxG6KDW3dS6qvtdKtC+nXMbP1aOtPxJaLFTuvJ1RMVO9Fjl4tr21pXRPAVnlg
uwbdEWzhd3MW7VtNZesyA9Z5rpXipgz4q3TaR01+1Br+ErUeLS8YVuTNQPNebKVcVJJfgzKps3cI
28dJzl5Ku6gx11pelBT4TYC4TKqHSB3Vk7Ge02YnqSXwtA8VNl8XKDBKShgQCf3zDCzQGQY5XIuB
hC2texbArJT+ClkFANbXKxWEmBSavkGHvpppzFjCXTJG+HLejUwDMtqrJs6vgdGuByh4CMQRk9Hm
3En2tYnTbSDs1YDadxRnhlOPBlXS+NwbfbCVhX5knXPLQt3LgvEY0TRW6d6C6xbbsQdklflyPrLQ
oyXIdiYMDWmJ4wmhXavDCTHXTRT5HfqDoG+pXoeWBssOQ5jbR+NhyOz9/SDeD8RiShcKl2mTzGG9
h9BKjDVO2BVAC4xtaveGB9lTp1exLBiUnmVN2hYSvmE1cOM4X5s1TWCwoVNJdfUocKFTHjOcLFmq
eE3tLYFGa+Z40KXI1yZl3SW6H8sEMHEJUzLqdtq010Y85KJem1q4rWbN69FawrM7LpN+DqRqi9Bx
LdfpsxFCO8/KY7tMnIcJHfSCTK7YhsBamkFfKfV4CIiRxOYEfSV7bkrrNEDvpseKUYYcWQsppC7W
ydyvbK30IGU55kWNNZzi0Rqw9r11zdCivYWygDRuVgZbGsq8vIgPdhm4WUVdq91sdC2/xhp+A0ar
UV3pUCpmnK2tZOG0WfwSC62i1Li0F78OzasctusulJ1qDiMHMuo7hmv6EfFymgXzhg6giI5hdTDc
GqRvJFPtb21FF59am2sSk6gm8eSsAUK8f5PcQJAe91o4nIH5r7MqXCMldazButXNNlJHL+ODfUQq
OaPMOhpW7lk2XDIoRnnIwjrKS/f+mjb44h5mRTrXqyloN1ql+3hsuMB+IwF/p79lO7fRoSrBP/T2
GhuXEW2QVX1RhQywBsSD2qwgVu7kqvIlVPHYf9eRioxHki5xKJ6TsD3enyV+bJbEH4KevjwMgax4
uHIy8z7qhde+FU5vixP8yQ0aJq+FBEN/ot+nwG2GYZUmqheE0sNQfdettYmGxiMTjnEQ22gb+/fr
OW7nY9F1z62s7YN4uWRqsuOdr6ClscZdh12+i4M7pA5L6dgiqUHdw8/txjymVnmoE3WbGx0t4PIx
sptd0uceG3Wvr0ZHh2+jGfNZzyzA1h19hoiGZOtA9y0n775ROeaFtdX0CPvqtAsEuGOwKwPYsIZT
eT/HrTjJ1Z00RNrZmndKe7ifZLIWmF0rJkD0gGN0gCi9SQ3tXGNKu7+5UdUx10w7aDnOWOXP97Ew
t+cT8L91+xphwKHIwoOCDQIgv6Z5v+lV+W0eAT56BT7mSJ1PwOpcS8F81nuz8nUfz7I9s9tVhyjZ
LPaWvPQBFj2jWE/zguRguXpk0eZ2dK8lc3pRUkrnDbgkGh32qnYRkK/L1H7VxLLTCEMuFUvN18YO
1/WSHu9nocNUplDrTSEDRJ0SvMUMCxtiYlO8DgJGCv+LkV8rdXBE+EUm+CpMtP5YTG9tGJwK8OiU
zT8FdbnOFerFaZXu4v7MIEHLtuo3UcfNzI0TtjtE4Z4yN55qDmfBgBkWHzR/c/yN2yRQ7BZacIoC
3FlDgHMZ3WzqE+Cjae5w71ugFGUlSzhNE91t5nBXUe0+9/MRLvutMu8ycA1pAN1dDYj3CSSAkIct
IIO9RjBDXQhmF+JNDMYxV4EXdCsVvaRFz5DDsgZ/TyG/JKmEXKSO35deBxAqZwzz1nqc5ydbewJc
eIUusc/sjK0uB3M0aaCcssShGHtjaOrJik3U9CBHSuM1aYJiNeHri8PpreP6NeTqtZg3c0znGYya
HajvBzoJD2NhOkX4rrXXILRfqBVbWfRrGEV9bGoDfE25i4C7z3axD1C4MBSEb7lUPMmStIpbOp3l
ZvCFVPHb+kephK8wzo7p3XBtpLK+0m3Z0fVHSY0YEYdNFqSb0NzMgsimMaOOXCzziZjcuph12oLn
nMYQSKJUKXCRqtehpG6RFmmHFdIv1vqHIBu/bWN4F328pjwZbCDLulblLpSWd+AxmsxR1iSDw59e
f6m1fahl4xNyi+5oQfXFzugg6ZpXwfVoMaTrMYAvaCb7oqYHDgdMll1Jp2Fy1qrOHU3jc5wA502n
Sa+uYUwncd9egka59SP6F+MxtKInO9LXaZUCo9Mpk5WHV6ORC2eiZbShGzbH2ZCYyyGcC+Sh6nu5
vM6L8ixXIJmGpnnv+vBAxeZHXA6+oY/PmgnnJAnKo0RZdAcqHw2Jl8bVhm22TzRnTWXMZi61jxK9
t8bpK6bS1+hbCOPWXwpplyxrk4vKzSVtP5j1K/6TwUnNmtvxFNXNwxTbb4YBhQGKyy7+rsto31QC
IhOwUWa4hm12qT2nSNca3b6pY3KSylOrWjdtzo6dDbEsSr6HdNn1TfBbRjlvS0yuZXIRGezgsdrF
jIcly7PWpqjK7lmkKLtJfhRye02U+bOY8nMd2jfB+DcCGFCRtXN3xgvGE/Xu/VJWttJ9azFbqVx5
tiukb1Jn9S7krEp9AdWPENqPoGVMCue6FG8lhCyz2Ko/xNrqtbaGG9fMc1dWb4rEehyaE4TQ72Wq
TroUDm7ftfShfFCtxOhSsJvGMHxmG0G/qStLyV4N3pUZbZxt7Jql/B5bCZxOsJxSZRZujSmjqXEa
jdEJelFc6WdrCeAc1dJ3x/rB0b87LYOUiGzbnQF6NZn8VcLfA5iVVfge7Dte0IcB8iiZd/NhhDmN
wUxBpxlqPgvHSdlhDoIx2BTnOLGPek/De2xLmxh7nzTiKUq1z9jMdjEeUN0A2pMOphd2d0Jzn+4z
VcLpoeskDspzBWxqXbMB8yuzAvWCjrrT4amZE24yC1wYdFRHYkngyEgKkRdXUcztb78sib0BIMi2
XWwqZFurRZ4+c9nwuoqlJ7CyLrXe7ihQCrqZXMtdqpgfttReSqoIRBeuapZbjWltWxoL5MFbhn5f
MuoP8IgVBGNJMq3soXsKdeWAuvfFCIcrGF3KDi/grph7380QF1mQsZY+0q5K51BOs3dfqmj+mmM8
Wcc6tNRVjzFiRfhv00v24E9TtR8Khs5FrumplylhrPMxJBhIYkPnR2Y9MxAkxCYYOz0jrB+Y2Qso
UbnmjpPxldo0wgZJkTspC5NRVX1g0T6YNTcgOcvW3uBGAx/lAEGp8cgM8DG1o1qZ16bwyzm5LM10
nSaqePO0f5+KB30Qvm0p51K2NloOfg5aUEla5WtJl30JsY8Qx7Uzi+vE5t0vMDGag/I0KO2nlXMj
BLS+JWXhNCZYNStmlrmpc7ULQ+m0CMIxx6Eq8T9ysmqQH4qU/G4FuOQgLd7vKnqN3b4OGEGnV5MR
84C7CmKxeVXzGnevvRdFeOvj4azAImsAO0eh6oX06tRSzIpA3uZq7Jb989ADAwnSgz2aPh7plzos
1mzCvUgbAZk/0dK469JgJVKxVrJPiUlInqtjnKlUkuHrttnxgHfxOpbFcDFkj2r0ra49Qbtet2O0
XarPbERDm8ZrGz0NQECM24MPHmOlQKJpjekhK1pnUhl+iJ6+9jEFoR3bKrmlWR4rk1mp0yalv8yN
82LbQ6Hs7GhNIQYrq1E/DwRjsH8pb2xiH6w+Hw6dzSmsSeKPUuhheb0NAdYL0bIfSQ737v2AQkZ1
av3xkN45VHUkniBhOe0A8WjIT/aiZg7Id6YaylXBGaaqU0rhGfO5Bzb4IZTov+2El8SdH+X20RwA
0Wk1U9BvnXk/n7+tjh1Gvey4dTsXeMJJVvQ1qErPLsZNJccrfTauuhl6ZdWsExaASyD9LiqgkSmI
RNDMzUcpWc+TQstgTkd/2f4alQQELDhEO3PhojGPkdtrUH0QJUatAd2iuO++ZOmQ4MLUodxPugER
Mnk0o9EDEOra6lECfaNF2qGq4i/JKLchlQe5AQsKSoKRp7YDPfRsszaVtW5X9ZEfZLIv4tiLg+y5
urag6CvcRL/MZgBkzlABqE7Y1QZxT3gfaN70sN2MOIh7gBSDvBxnPdhCfWVnWK2VfNVIBOeHxvbB
wN9iVd4VBkagWBDqG83w08ijO8hGW5dt97tRgtucx4ajWS/FkPJ9tRUQlCk0vkjpxKBdVn6JdEBF
nejOrC/T1gIP324mGW9xbf1Oq6Nxn40C1zLv/ET5OU2mjY1IVg64U0bV6enO07tqnWq3qjd8yoV/
xahwITjtm0UmHlx6OuzHRBGXxJD2QQYrtewuwkyfyhnGdD1dLPyfy8gNJ0eHRWZkxJbFVui1G75Q
QG2jKfCWMHLlKgQIkBDMsdwmST+HVl01eo5Vqd40FrVRerjLquzYKs3aMCmxKxi1lQrrUam+oER3
9ZQFtI0mObMG5PXl53DfTg7WClqO1waZFyTjCtkGXG3qeJ0Ew9A9AeplohugYig00KFd1/PgDQWS
17T2Hl6B5Ix9ddYGOqO5ZTLtvVezr8li7KQ0l5jHs7jTiUPZDxnLZvENf8+FTX2GRrNfymFV6hNj
v/Gbs8hBBlgzLNkW7PvnKD7M6a2SIWeb+jdgxX0LtQ4ugUNU2Mv1+XUYEUjZEUFRoTlQnL2ZZpI4
lBwC6mCIAmeu6VAyu5eytVd0gMDytQlYzJpjG0joYGfBNvFSLX+UdHNX4zeYGoUglgZpmXlFGVAr
9g82Im2n0sSxKnrXbrBySMIbQ+0y8qwmwWXuVABURL1zdjKzoMY/r9ULuV1Uuo+B8VGoO/7Utbma
Qh17HgxG6KjPAm5/qU1eCdlSGzcFrXQ4rLazrG+WFJpjIimwxChoUtpdIparIXerJrIBci07UHz7
LhuPSwbGqVHe68HSnVYrfgeyTc04riR9uaO9l2d8HpkbEWpkit5lCH/ArzpWae96LE9OA1cEv8du
rpP7UsSFa+e26iGF4yqxxg2M0IGX7IxGBaGtebjrXWNL7CzuobKkHnCOdq0cbmIKYxRAI6Gp+OYQ
7GSRXaGfjE5VpOj6kpVG+KmYhacUAVJvMKNg+0VjFZ5a2qc4QoXUgOlP1naX5cyh6iUlGmAq7UnJ
aQQfC8ZeGHPq51Sb69QO1VMxPeb3ZZtpo7bvp1Xaa7fFivaEsR/H5VfNVllPIiC8GrVPmGh7k01+
u81rorsZEkgScRtVB70q/LFu/V49zM3ky4b9GHaxz1r+gyLZg4ikE8kRf5g/9W3LRgK2nOT00nKj
rMOzqwqAOKyg9Fc/grUNwrUJzi/Dbz9VbHSJ9uiD9SR6iM6BtslRaGngdxS3TCD0LpX8K2m1A2xK
i/nZcAOJj4qevFl0VxmstTlIH/rA3k/HVm0gWgUe/R7njjVlW6WjbDCTTkjBXM0keTnoRNlluz62
zRlN5HakgRz1UsHI94D5A0VYytGliBtwJaNeA1h/9gs53CYzH0hYbpyUvmHtdXmLfcylzcSLiAgI
AppV44EwAq7qTlO8Z2PhhgxA2lh5FBZtlqoEYAg81comzNP2ReLWUqC/Emm6+7YcauR37HapxM/d
fpQuCYgmGDVuK6qjCkHRLCUu1HItycvKqh7msV0ZiNgmtV+Z/U1u1ml8aJP2yw7Kddvfrbf4/qL2
YHbv2bxLRnoySLuVyzFXxNr8Sstv4JQ72pbogGQD7y45AV45QO2wpeQYPvRGLt4k5VFOnuT0Y+Cj
m9+4By6LHa1spoIhAGoUSxTXxMiac9/aGs28Yyhe5I5Qo+lYDTmpjPWw+TEu5gOA1rVRD5wGnVAc
Jrmocgx9cQq/Ch+SiBanKVmzCTTifRs859AYi8I8Dqy3VAUUYwVrKdnkB+bFvE0IJfU7a9xJUGXZ
JcH4WVytSNeR+Uq6cq8qrBC6cG1EBEo79RIW7530otdbO9gnun4CMrYyu19jHo+OKFDczuZJNrdU
gZF/+x0nIVC09tW01qnYT1bg0vWy1WWDgNY7ANTVUkknorkqihO1615pmVpHMXF7cO1EkPp7qnpn
mRslbrcGo0i2wJeUXhpdO7AXYwUAKWiUkb9Xy8VaDoTe+ualmAlWBZIra+KULhTuVLJPQZ2fFIET
L4qbGoaHKMK35PQMQvkaZckW+Jpj5kT/cldUpUsH4Q085F2LJq1mBbUMIbtZYe0yOzLmT1dtEddX
1j3kp/tGOB80GSx+PhFcKrudGnq4imNnHIQNTm+BEl7LlReOEtd2ql1KbZ0qtXKIwkg5UNG9IRHd
wZtVA5pueGiIe6uiBxAzWG6+VIBLK7s5NKwZWJg2YcalOJvnvJ+6m3RHV1bxps8pjUIZS6ybNAty
6TTaq1bi0q/I0gsL3jElsbIdIujRyDvEg6xE6bpM2dG2unQC9i0fTDIlpEVmloFasa2nMfjVjtqB
UOeLLYXzRopT/STrkQI2tP1N2hJOhDLP7NXDef/zbaPJMOPytmLVx9/+PCDXfY978WI0SnNNRpFf
TOk5HOpPsnhiD2lsVeu2df55iEdomlpqRatCacS+R0Rnw3x6yRT0MIId/rlPD9zfFtG0WDkAb9J9
vDrk7ecwQJLeBvJNqWPifhVtWtYwyzcw/bcCuOwmjou7uk2d39uFIooF/DmB3EI4VbCEx2xm0hCl
pXt6ZSxOXjXZye4C8dAX6T4cg/DNHJ6mmficZFZ0TLDHbYBUMkwpJNanoGMv37ZnwIuVK01x82mn
3zpNHMQTp4zAooWGEFPP7uergrCuH6o5qymTXIAz3nPcUnWwEjV/rPDDA8bSW0CFkChr2VKfqmrf
q714RD5ODKspmn282F4hT/GrFE7/puzp7/VwFLFQQkN/qUVvA2Xj4u/ViwWe9mwwe1cK+slFMsic
K+zs2UyACOt3FUPXTr/DKpA/CQoVVZMeNGh6h8U3m9IvA0GCUc0u+QBAEPxavk66ViF2GyEZYiPv
/alI6J/lUn8Wnal/qyrl7doagjPGfpW+R9Jdf6sJkZZOC+VRdmstxGiDaCUcq+UkdTLrgzlcy9Jc
XChzDXBJ3lPbRlOdU43UOI3Pwd5YOnbrc5UyznuQ7pdrMWdhBccX6QWA4r1hZXeCK0+sm3ngkHNe
/wgvfx6WpPuVK0//+hP9vdz7/olo8aV1XzaBj5k/VrE/1Z2h/rPiMotkl127dcA/U5+blrdZltJp
gsS20gDyrlPzDqszqngnCXRWgTE+pXlOLMI0xI0T65b6PF20rrL9f/P+7lVMf63C4c4StCjCRqPv
7ef9/+n9DaEtBkkFgp9yson9TgNOT462lgCWRGJB/CNG2Lgydck6RMPjAj7bzzh6p5+H8N+2xv2d
9KLqHCpZ0+ku1CAyUtD112tAiSSrt+/xUdFSmdcr0rDqixJzozosh6LakNjrH5OUK0OGZkyP5TaM
5BR1FfXb2NqrbaHvGi07hQb6SUFyt+kJYgi7lp9FXROJSEbz9q+P4v2y/PNBFLxRm3GcJR6ILtp2
//qWVbS0uZwK4KrhlbS6cODhWZ//+jU0zZDvpbN/eR12Tga3FfBQg0K6v/OdQLZVQQQ/3W2Mj2T+
JYtLVQGXIz5cbSXjo+m4S8CfLuvB2k5fi/41xDdL9cXgRyCgSxC9q1z9gJA+GZ/V9NBL62h4kMI3
eK++NviawEK3FX224/l7AzRS5urxjuxCnX6LehcoLUs3j/RArxs3ess5J2RUVH9WPTjwKygqfiPf
5Gw9W4nfZAcyGq4+VZdcAyJ6UfSPTlpWFdQemZv4VcZpspB4spSaDYZJSoZCHKDPtCyRpYXHV98i
gi1V/dA3FzQX7bgdWoNJcYOs6aovPkJnCcPOgaler/Yr6rOD6DXLDqO97umUJhnRbIqS+20TTx9G
Ql5gsVYApB0J+IPOaWLUXRnLNZGetHZFSIGodJxhcVqlw1dXi1XRFU+phD63at7EFPhzaMEOlPPw
KR1RKeUbK71kyz6xr1G8voeeLMKlyowRl4SLlJ2pK4lrTyqdCthlxeZKnCeEWkoE0soTkUlwKHeI
sLDaHm5JS2KJWTKscIyJX4V8qtt4pVQoJTZEsEO0XGFJS7hJdXjwq5nFCf0BTqieefVDYoXPgEio
ukpaAnH5RdSpsipk9DpW44pEYPbKUbSGlCElNesgO7B/z9NHq1j7piCLOrM/HS8UCM5GQpeYGZiu
om+pnyD0z/RIG6wJ+XQieuXpuemaDYoW/WNqZnYG0HlLChSzFImgRrxMcZIuWbUxK7VKOBHWtsof
lBfekluXleNoEpcFwPnCs6a3QqHiI9xbgb0um+cxPUGWdzNKPhZ2Sdy5FgFrpnG1+B4FVOwiXS39
g5TbTmFdG+lYQg2nS8khGe2pgU7690sPXmqWlEGDo2fYGfVe7ReHyjTKVO7ZgLUo7wBNhNOKFxR8
pppcyXLHwS8nHFTXctGCB1Ym7pRNj7q0HEoBTikhHlGEINPfIy7EfqQNCjBFIFjAU1NSw+4c18qc
nMJEPvRdBw20AwwNnXVdGpe6prDLodxLgs0P1wdGKTT/h/ZJvJifzZkgOEXW761T3sYP6TX6VmIc
QE58yx7rZ2L7XbPKpF2fbrTX/KP8EFSWtI6iErN0psNySDf5poYTIDboL5/S967Bac9a0FFe6mP5
FF6HvfXWfDafMzn5g8F/wQYA2rl8tZ+yPcyoSXb7NxMjTuP0FGbxygcgdSo7+o2WrZcbVNZNtwGz
sCo8rzmbvF68ZwV6AObvF4fskByig/IwneEPH8WjfDMfxWP8EjypV+lBeS22+Ul1hTdtK699732I
L2vxSp2BqI8IpBhHssDpn6PvCYGOc+8wa30EV7CnF2ox9xwzQ19Zb9YdoEvdFjUvjn0bXpLzskk8
lm0AqGwnuiSP98NjUmrwrL1Gj9qXdSVnVM9OjjT7PXyOn20se870CpF+nqmbdSukifla+6qfxReu
mbLGyu2w7cTSwz/kT26u8J8VnA3yQuf4OR4JLDgtYVrCiK/Kl/QQXIlubEi9H4eH4UE+dg8shM/p
tX7KnywkSk78q3m5dzZNvh15SbCyLtNe2Y++k29W4T7Ypbf2Q/oqHsNb/sGrs6ssnUx1rGv8QYj2
et8F/ObVxsapfytf5XP9THLFfJW+ou+UC4ZOvFN/qnfmvrx6+VV7Sa/Ky8J1pzvhu/LZ/qq4EvyK
Y68cmsfxoz5Jr/Zr+1E8LhBvYodRJWWT8FAc+FQLYwkJego+lNXM/d+5xNDZ84D1T39zLLFVFhol
HF5FQZK4HwTtoRX7ETED49Ohzn0OUNa7/CPMXRIlQJQnl46Cb4N+85uQUDs7+NAl2bknnZDmoX0u
HCk+j8k+Gjz4WkG8Z15z82TVCzdGLJlvy8kDDCT3VCisqPrimmUgnamo2VIiIX1EnxxlKb9fLhqF
2SScSAk/oZgcHP2jYj/90X2XO/GZMjR/gl/kvshDVwYg1q8aMqmFo0/O9NiezNfwNr1aVGtSZOQU
lFq8p9gdHJtVfcN1R9AP9L4zsgknKfLHR6RvbHErFcicq1+TAzOahgs7cI1iQ5W4GB3XsoDmO8mv
AYHXV/SY7+3XfOEj85LLIxEZvuJ7DtGIOcLh1lZJSbB3d5EmqR/ItcgCYtbE7rM3b9ptfptCh1mf
9iD+cDPMbwV1UXQtj07C+NJ7lEkpJsaVc2N5HRUExJ1QwcIUG9aCoB1Fia1rQRcnGkf5GCqLFoua
Y36ON/W5PhWXjON2DX8XX6S/yY8MNqB4ahAdEj8kM4cABwsEJSfd91fTIvnudFBCJQoD7u8zDV3u
WeqZCfYFfOyCUZrAlAPiCaF79IX7K0E1F8Dio2r6fnGMOWmYFYeTuNDSuwx17P6wtSTf1u94H/0v
ks5rt3FsiaJfRIA5vJJUzsGy1S+EbNnMOfPr7+JcTGMw3e2xJZGsU7Vrh68GgAv7YDz8BIWmBE6M
U8UsaOzx0F6Bltl6yo/qjn8vNB4ZbClw2Z6Mj/ZYnfJ//HSehPhXf3Z8ShB0yKM71f/Ul9LZ4lxx
yKJHEqRynzlkPQ0U/dZhyxG++r/A40c6QA2Ak8l9jrqFQtva9bywcUh0wkQ3srW39Ax+Le7Ap8PO
IflXNjYo89Db/nfx48UQDhasePilanaI5TJpqIGTv6Yl4uBJpsO2q3v76u79Pz6g9lB/IMnkwgS4
Ey65Oty1XB2AknN81X7qv/LP+2id+I9sr547UnaoRxQnKhbZJXgcSqkjPtjK4NqSBKusdgkDnbAO
N13uruxdH+N1e2hBgiSHR0VUKUyUQZsAS8BJFVdtSsev/68l3Sp3oBZleCVAUC1cji0IeWHr8nWx
CfK/NMlzx+UnXJKiCCPM8uYrHuDjVbjcEjA9+Q9urgY+s/8rXKnh/CXvhzsaihHEDfbY0CsI0tIk
iK82snTf3FuhBnGMc2GdBut0cBqipohO+sWlsSLhUHTzcqmY893EPdWQYjfQyrgtpzOAEgEKsd1f
R8LA56OzHm2fdQcBzL7bJm7MUzzYKX0fnEjSGXqHpCqzXQoAlZ5jRSvAsh6n8sGGOUKf4XVLcB6c
IYVgKwvstthBLgYCzAgKzZ2xdgBe8xqiEnFC9nQrvjAIgqpJjbC4IiDy8KPhj2YLUD35JXT28Aaa
k8m04L2YRElBeHdplkaf7Ypb/sO6HHPf7jQeuzsFQdpLzDtEcADtn9uPlA06wG62CcZ90sFb36vD
NsrhvLg84+D7bGLLaNEYNooEojtUgj3+hAvJCsOroF3QYZ3Y0z/MVOpztMZ6gxX5aIfvAe9MNs4c
cP+Ug3LF4v6X5zfmquQuuyVRsGkbKup3ASHSDki+/kcJUs/DN12NwnNY2u1vw71L5BILgEu57Y/F
meeVhfjU0auyTXGyOwc9D/ZAeGPgcHZQUSeif6iiOqvZpYr8ubX9vxqPLzo3cUFiq4+PX+Qamd39
wBUjDyB1Kob20hnu0Zfs0+o6Kd1J7ASyo8tLajk1iBdUt1ClbL+FQjiXPgmDindi2ETM0OKMPwN3
AaF37cqQLu24LCk4PJOJA/cQ2ofyr33K54oFFhglCSU3xDK7aa/9tJy+wxcMDOErefo7onY+88Gu
gbu/23+40E4CZfcQWgs8oflTah63P+eboqy9aLZ3KaQF0gRV30feTs2AfOfiG/8Lfqa7ss/eDYb8
WBBbOPS7teGG7DtUtnILkizkkVZ0rjiY0hJjmI9Oi7s3yQCKXRG9zcoKBjY0g29uRkRsEdYuThMv
MmywcZklPuEbIhB3zy3lI27ZLJPhYRtP6TycuADxYz7UOHq+FDJu7u2xP0Y/bISgq/CQ6b/kpEQ/
6VZaNzvxiVMkhwj9DGdu+hvdkpP0XSIiuaTb7jYF8/jZnfg/2sv4b7pLWCE4/TX6KS+EHF/a35wR
vbTL3+AEQ/xbfrfPZIeG5oLAoSKkj2wEW7+Zt/5HKKimNv8uSZWq7OBh/BNPjDvJH9dIvQkfdK8/
xgdz5FU/m89pXR+KU79KF+pHvKvukB6TbkVIIibSmAKnjqv2rlJtwtSNAndZxlvRW8R/JgcW1Twh
F26bQtJhboE9we7raG75ZtvkRMtOcBKtBU0oGxwpp9LAQkYqA5/ZAd+eO5h4PkDHQ7jrH9IXsgvz
YhqOq+scRC4jdFBtaohI43yuyOmC/pKdzhBwk7ryH/8JTVeZv8pVINPwDgywInd6M/lNBBUr9PqO
1l0YwBTidj6UU0oPKJyIPN30HBcw+hSYUxLG/HQEDFt28W0+g1t7SNcsu40v9S9GC0OIL52ieGgP
xY3ei8mE2poiHf2uL/VV+69D49jo6cU7R/3jH/pmIliJCmC1wZ0IsRYWQugwzUZPmhY4iP1V+PR0
hxYgaW2ZrLcHVUt+jA/hp+ILeFRQcvxw9NFCquCHL50QPTawkR3P9+50ixgcCL/g1c0/564Rnjwf
SVS6eEDSwVxiG+05Xw1rNsUcigYLLJJuPo3P+jJteHfiQ/jKX3JFQBBNC7OHW6/TTymyVbBVvvjK
GjH9nm90RB3j1r82nq0+evL9vpq3YHtbX1yU1+Jcna1d+S+7hZfmc+SeVP6ZNIGY6HANfIZZ3HRc
ot4nF10QtVff6L3TkHfZunQ7CkHl9D//72l5zOZtnK1Ci3mK5+B7fFsx2VQOPA6drlpdELnQVq5J
cre2gIgOfxtGaE12s2ZXf9JFvKnv7NvmZuOXYNh0rJSi6bOInRQuIucyPZDucILy3PHRV6Ir/3KI
0FnxO4pPH6wbbUNVrilPnIa4GuyW0Vn6oupWPyqfrbpqxB2IAZnLPAEBAZX0/ZQTUGKiFDm9fpjH
kDHQo81Yz4UWOWhtflxwM59whmgvWxwklPmDgbMWqASj297d/+0+8b2nf+HSabUjwU3y7fAj+0w+
2fGJrd2Mzkj9aomcXBIkm/1p/4yauA4iRR1WiSJNExfZ4BWiZLJ9ykjrKvAqiiUhOD7Ru1TxyEGI
AmeckQAqCJ8u+R+MtZqjY8c3OArVmEOTsyd7eyNUR95NdufN8IdK53SYCMHzIl9u7v84m2jvCraA
Gi2tSwPJ4O3vYC7RJFHwbsWTTSh3uvhR3OYw1s/2KSrzjZGNDttFA8ke1ZaQ5MyhwnvP/Lf+yC/q
orarc3P3qDZYCKHquUtfww+bCj225SNbWYNXWCyGZ9XbBt0dTTGTVWiTvMQsQRIK/UNDuJhJsKXN
A0ffzRNHWkv3jr6GW/Xs//XH8RGc3ekr/0sDxyQT4N/IXriHBWFjW0L4nVtBIWts9dtvOHYdFiva
07oT28FjnLoxLrIeJKVF9EY0yAIkBXQnSU6xu9v423MBbsWneJbf6pOGj8fP9x3atDlHWpobRuSZ
iQXn4xFrn4G6DlkL6g5uyVO5YrOUqsehXMFbJPnwxLEQ/Uh3lZXosyS4HLZbZefznEuzxHxbfcmF
kyN7gBJ76ebPBEIBtS5tbB7fgJdCl4rfDJ/dJ+HxvCf9U//kt8Kd/pqxlGGet8OlNke7ftFzIHXi
imt8ZPr8CzJ50OBPMc/VgWwTOZj+AQswzpHYo2u0VWT7LETulrtFLWbsn+y6timKFv+D4sbX/JU+
xMvwzL8diCABJJSBbDonKpYtU15EVu3cBYKNpTtwhlecul27SmuiqZy6dKL3+JruFMjxkF7GX5rW
Af8xCgx/woZSQEjhdMxIv/1Ae0NcrJ091QeXhXfALMO87/Z/+YPnl2afz8rr3OIrCG3aTZ8FnkSR
tBu3IIicSKfCkeiC6aGJRWIUhf19lZ6e5eI84ttQ2Zu5vyVwdyI4xq7QKtFe8rSnzhjaexnxCz0z
dwjUh5YGaP5339qsIqhkko26hL2pws1vwf6DqeqopLsPENpx/Y4WwUU4W08SQ8tvgXNrTihyBnaZ
0pLg9kFRtlU77rum3A1ievnmvuj/dYwVwYawRZpgSpn4Mdz0h/gK3tZ8hpR/4R8nRvwNR5tvx40A
c7v7HbmXX/lZ5aLxfGyj3XBILsKm/PQ/iYPmDbw46IE1+j9/wv0pvXIuDXeCJRi8v4p39pzuMY8J
NyWyzCsQ+PcIhHmaPqdvbvbe31b1rkq+Ssw9RZ4geqzawXqMg56hCJaLYS3VX5TLDYEjZxnnGEZI
EfypPo4fzKugVMm3eR+u9JsBaAEviMQXNDo/zSPQl0N5JPsbqYGGmpM9MnMEe472OOX7iBkmdptf
p1yWG22rn6iVVWUP1/ZJ1WsBRZQbDaXMIBvdEW0zjiGdQd7NNNU0zjJ7cihWzZrC1geH/EUvmSSI
D20Garo7itkICgL5nfcAoQqBFQONsTW+hU/9lSiuYq6BYhmHEYJZkgu23Gs2YHNkS09MwhD+kiHP
iyyohSoYJkVwpUsOA1HK+6HoKGcaFmEX7cGV2kdyrom6Q6jDkUioJZNc8bLie9IdSyDkpAVu9Jm8
L3mxj9JDx6yIkK05abTGiII815jo9aJXRfzqjNfZLOJDYunwYAlXdbgIfCjslIaNPkIwXDrij3WI
/saT/PbetArBrfyQdimdXM4U9qBbiZ48W5gMOmRIEWxWlrx+u6rW7EJz0kj/m9u0dq4k6VFkOTLd
GDg0Pj3VIbcI5hWzJlwvprf6s8IOqVxNxQKMhe5g9jYxkPxvZ6rvsqmW+AEk2pJgKu8nyxbN8AEd
ug+vEVYkP+Mp+cxEzi2XAboL8Zla5/GOhoz1iCw88mTBSqB4k69eNF9pCXGPMZ9YRTKlD2WFdur8
H0y38qOb/63OAWgoMv+an+aL98PbCFTH2zJvih/5P1rTkNsZJislxDxQVFPLOyg5xbnI1F9Psm6h
kElbWPpXQyn+CeawLMwyYySjFRE0eU1M8TJ5QjASQOmJ+OvmetVkB9PfZM0tslJbMv7l/7R98s7u
XnEOlYtpUobUwD6Ex4yenua7MdfIW4Wf4h0B5G2nYNVm7owBENW+gshjAyTH2qZGHAs7z21GxNf1
VstOUQAo18MxuibvcNeditP4S09kMIIyxVPVKA9Q6GYfK1udzRYppVsvfmfKYsrspRK64guhCyh6
FkBm/DWtY/4KztU7+qHclvox0156L21lIi7TSrBzfsQtXWRIa8x76z9NvNe7lvtjOUHPZ/r11m2w
NN4dEZnZml9Ils/RpWMDuRQ8ZQdYhrBjP1I4Klk86dxPumMIrgYUpu3T/LNq7mF203uepfRDN89C
BgxHs12CmZLUa9cGZ85RzbZW+kpMxiJSUq/hg3MOnSFQLH0evSa8tNZ0AKdN8zOmlcrvWcd3yB5m
8Nnqrk4ep7iLGrfuKOMikPYPRwEfKglheKiSVGxbb/+zE9iZYBrLkmgEbGltRpCuWcnaLrBOlbfV
9HXP50orLaCBE93qV/fm0+vR9E8RGKLfpNWq1DZkQk/yLpN3NdUq51wbzAlFH5skwZz73aFkrGF0
AkEp74B05osH32oFZyJMGmg6vWSnnuxnCLFcjzdxaUbgBm+mbajjDBJg9Ryv/oJGNfxE6zMUzcuM
LkW3LtvfzvtjK+rCuCyinUfnn0XnFhFHMXmPRLhGba8cqvGrzPAksMU7ZGqMSl8JrKKTll796err
WyF9ddmrNC5AvLVAuROgBWnVps3PUM0CCICAD/ToM3TJeCtR9kik7tdUAeN7HoWAbNEp1bNiiAOD
3eBW28v0iTvVbeClVOwc3cig43E1cqLNC3pMT8Id4BRNO83/9sPDyE2B+kHWl3D4AK859hleKXhw
6u28uEXl11jtiKANw5NQnyTl0xi/tOAnJrwmGwpbsq6Rty7HBVzRGTowNkhZJcUFxYeDmj7yq/mg
6QAJjsYfefrqQLd+2ys7z/TaPmZWt49Mxulc8EmGWFAzGjIP5CnaKt1OIntUXMXpKktYADjuGHHu
bxF5avlyLBZWx+fKU+Y5tbKhd8siHu5dNKw0D1naRhBWXB6pOQU9OihUwpDaljqNfkyOVHcydsWN
mmLm1xz+nzij3RxrTN31r/ENwAOuZP6mIrRTd6f+mo+Ce/iVnYt7+Spf0Z1O0rxoJ/MAKrYaV+Q1
kuWj3ZMv76XJjiC6rDNATCxv2V/AT/TDuPUOxsk/ihXaW0e/cBDJK5+IW9ZY1RLcYad/KHfjLuwN
13cRop2wca1Yfm67A1bVEyPqTf4EJCRqKdNnUqx1Ns5reh6eFO0ZfYAHAySiSPZPuOdZ55YqYdzz
nbAuvuAdbvxjQca5zc5JYukg/pkG6IQbH+XtAYZC/vAO2qnfttvhHH42CMQPNKV6vTT/ZPK4ebd/
NLnasrxKDDBvk+0Qa/FjsZG+CrgtYMN2iNgWmGFGFRqQPTrC0al+mMMZ+IA5YDY1ksvZrtwYSZT7
TEUiWYds1VKuGMgzpCQcUH7JTOZ4Fm2j561sZWJ4jBdm6i4HfR0w3LH3qVNoOhSOzyJbZyI00D+r
2i1z9Vb43MOCqzDoVHF3UlP/a0SkoHbPGLZyYOagU+2s3iHrIX5P8SkpMEGgKRQhDZf+b7PWI7Ce
/A/VGCbCEMGVVtsobIRrWjx9RsWFpTicxGS8dv6D5HE/VRlqXlPO1K5/oF2gCNUJjqdYB3gybDZ9
3ahfaKps26JiB9WaQEW+i3LHNcypeZtKedMZLKvsYU3CPauvojxdGqlZh/Rxo34z+rxhog6PMoOS
yNDWAQ94cyJ0Xn0hZAVNp68hg9fw8FZFn8ibh03apm4Io3Uw1gmnpAWqoz08NoSOYLItjwnWPSuh
fIELX8x7HIjUDYCeUC281FPgnXu4bUTBR8uqguNOjXZ+vIP8h3MCVj16fZ/mKMeK0W9p5qfWWsn5
ptDPUcAF6qZ1LP4J/akNPkqwXLzd4+I6RuFb9bVfM1IWAuYh3W2ALwUoCkbaM99he9AErRvHwGL5
dwhYo5D5aQsn4TulEVaaaFcU+S3Q+psQKa5wFdWjKfwlGuzca9X9Nt85e2hwPlzkudTeQY2L7VB9
DjomRTt+qFtV6UdDmcKIaJ2kIH+cTnDrkxroUkGHo7F45GDMDGoOwetwQldBC4BqLAODQUZp26Xa
REvSp3ubK2N+KxLGD4RRShlC52mvKGCfcCRy1HhBQHazr92h9hsFE8t1YLAi4GdRygclqY5if5Vy
ccaQVXAGa9xXJHtXeHnUwbXG58fH6LhGqkxOpSHDhUDmNIohD2KyyNn2m9i8qQITFg2JB+4ah4oN
cJ76G2bqfADWW7VU4Mz40eWVtG8pcvP6kwm6yNc+wP+Hbe3kh/yXTvlK0JHmjRb69j3ijLVe2GJI
E1D7W0B5TQgX4b+Ko5L9lsjgdo0TGr6mZi9J8zwt0+iNzG8B6c9N0kOts7qlCGnBMqwYx/dlvIxg
0NZ//krfpId4G8XlsT8w6KLeBoJjXGjKi0+7bIlHoAeaJj/+jCxzoUgcx3KpLfqU/l7lorKmTHbe
o6yOVfVs4mvgpKvOkU8ymP2w1c/xRWHjCNP+qN1C6zzmt6HSkSyxsGdd3/YxWnqJ433bytvCX+FJ
omvSqYYyY7EEsTzxrvcykMQqMr/lGmLLhGy+YlUkcaJ9CdGH8TU+uqxw5GyB9/0CTIFzoIiAJiLx
SsPYg84Y0WvwMVpVWf2MUq24VSw9yRi8tXxutVH8FsIhQQywT8xy0ygs0iHkCIO2N81xmaf9SoRH
UkasKU1DOwjT9BFXL1UbF2jUw0DZ9FZ78zRhMcqwDXowxkYKNmZs7tIw2mT9dIp08yO0JJgMElvy
ADRbGlaZ8DCL1YwPZ7+hckJBzcw2wk7B9wGgFrhvadb7fjuAfE8cA35hB3Q6qOKMQz1evGHTAO8F
/jGkYFaHod4M+mnU7n1zpX+kjAVC7ojlI6guFhgYVBXfW+TqiaRoCrYi/0kUjEzeV4D/1dI18wXn
gRR9dPODRV+Urah4FvyVqF5P49lDRW/C3yHM9lqueeWZcpWTdUAlnoDOlIWSW9xnu4HWJzI+qvgj
kfHlar9MYPmrpKOY6b4Cgjki/KD2pbIyi2XprzuGHgXBpz20WxH8DuesTDpXyb8U5VMaX2T/0EnE
N+ENdRQgQ3FlYuUuQPxv9l53VeNNWdA2V49M+OjVzPVKJuHqmFibpeuJzzraNERk1ssYJoK/AOxq
MWGrL5L1DaQj6YulZa0k9Q/mVeF9N+KnLp58eDTNMgHME11r+snKrYQzBiUyXapO5x8ND3HRoqBn
nfXOhzxfAIqi0RpGd0jcIFsxiE69uyoFSGxLNd8P5lIzGP0XfAXo8XKkYaEqD/WnhP6kGX8K78lv
Zj8YST/kHTpzuGMvI9+O3YKOaHjzFAbZ0lLnoVSGQY91DwfZgHTC7a291ew6IKXhPhjUo3LFS/P8
NZYm/DBrclk4zn2Fn7pc0zpb9KjjhQWKh+qpfNYf+EB4wlopP2G+d+VqCabMBQURTcJrUy/c+cEl
PosNk+sXe/RmcrTThXUuYRi+UiN3SSg0LkhaeYqLncpTIB78Zi+YHz4dcab+GfE/dToNKnf72ZOf
tbHD64q7ADu9vt3HxXlg8d9u825fIombAEFdtu+Cek1adGqsMdeivCr5XiNEA8lE1LWEsZKabEvt
6gkIw8+fQJtnOaM90opoWxHJ4XAK5L1x0ir6fQdUxAx+pbUeY2/lRmABJH2PK9xWwDylet1GGya2
Wl0OxkvxfooWUviqq7/6aBPAX5l55TYThB3uUKUBU6XjHdyTS2N9yy8+KsA2EQs37YxfgWTAJXM1
AOKuXGvL1FpgW1EpC1iGrFIiLDSitWJ9BNpi8GiYcH+Bv8DVoLSNZCojuDdXgbUJpKPc7XVMjvB+
woynXLFaZ1fOZ+3ymTCId9YqDA6WPfJd71a1hsVAJ1j+ynAL72qKOvqE0xeL5yR0lwbgiLYEyBAn
B9MaAQX2eJXzhech1UKPYdNQipfUeMo5yBP0TGrdXG07awZG4yNEj2EGl9gGmNJKR+xnHjXz1GVL
Gqgy2+WJq/GlxXxx4bOgHQxRvabuTDkY3KDGxmGZixsTD5xswe6yalhhbBnipGzJugtdXJqduW+Y
tqbiJHUrgJbWXDBlAcN68Y3mI+jn7TAwL12X9Z3HLhdC8FZagOPSQhZX0bBrPe5XsIT4QNfbQ+R6
s0hCI4+8qS+Rhs5YKon3FsMtxCbrMAjLiCBmy+Vdo8bF0IudaOIMPcvVVR3/B8wgGR1dT3OkEDLc
0ohnrknfu5q68DO3xAtjN37w2fB4QGlgJ8peINXo8pB4s3veAOCCtZviJTC+QYG562PTjZgRBqcP
bql4kixb+EnAKQoXuArSlvDZnbVvixfVw6GhRM9go+a5PIPzohn7R6au0W6QHWnLGN84oJ5vCUge
sKRYENTOqwHTtFBfLmqIHs0SyWUGNmScU/bBDIL4TdFYgOd5yP20L1DqkoKg7zyeShTp6VaVVyh3
uG9hGaQMAd5x3tjQN0AmApzCsQ3KieoM6TwjQpjzTbcL9n25J/0r1c56th/iS1VQOHHzOQZLrbp5
T0X7y3PHbmBq7uR4y8mHAPVn0M+9tCh81wcwlel0Ol7BNrVd07CTVTKwAcYIaiG163yHo1C/Jak1
ccrwVAecHwhvfB04xmBURgC9qEz9XNV+tKlFcO/IiNJjhSh/0Yuwliv1PGZoVHt5XRj7IfwJoVqM
kwBOkZpXrdJj+EvxtL5kQ2aiD+RffTiaRxXbBa8Oj0nkCa46GQZ6InSq5SFgn1nKCLbGf9G4y6UR
AG/bNduJ+QpSroi5VItYJcpWcQPdByRKBv7UIR40nN7/yOeUO0enSEdnjvYcDCZbC/12Ch/ldGV/
43HvlRhGXUR1TxSNy85CZMnf3fwe6Ncm33VlhjL4VaMU64xE+RsqTLbR9dXkLhS981Qc0vS3N4+R
9ZqFoHmlr1wE9YWy0mbh+1HUmH7WlsAAa+u5bajs9h19TTjDq/e2knjxSjfdaCtHvWkLMBPEorCG
O05cVD73gsR5JMdX/PitBmBj32qHWF27zUE0imOvCi8sgoRFIQWFK3Lez4Qu2RUvClu+hnILu9ta
gGWAFrRYOFbLbBUuU/7mc6q3jARmuMEqo9ew6NzHBmvNJTWgFFF9rSEmolQwFHeArwXscZM2brmU
r2wzky8gCygkxjk/db/Wm3kXqOqnWfknoIATyKhyk68JdI9/bE2mHzbQHzMmdFXe3AuwKNR/aE2R
ikNNmYQ1VgX6Vd85xoGXsgbzRplY3rQ3L0g94scWfWjv/uL907fTyUQ4biwaJoD6vz19OnOCckjF
taMjofJcJVog9nO7HtG7K0Cj+sJ4AbwnP2O982aNxFJjtBDgL/JyAdY+mQsEtEgpq2LJusY3Lm3Q
JAwCwnevp/dA0i6CyQ5XZYDpkJv2Az17YAjstpscCCPciv7wN7WsYoGzzGE3Eg5P4anWVZ9QMTAC
7Ktj3xydJnnEqbGNk2Rl5PlEiMMIour1lpN3D/NapfWi7UMW8yHG67Eb64wR8nLK8CBdaOC6NahQ
cDaUh6cWNFDZTYJQSZgYfgqAzG3Oqli2WDf26keOXq4VQPci75hOsAD7d278M4XkgIMFtp/4v9TC
Wapw1VKbf5ry6yLhcuISCeVJUXZSvAjFH40jiu1DLF1LgXuhABWsH6UpXKVW2iaK6STenzbQU8cA
QWEHHaeBXZRBIMuTGqkptCJ9vMh5iUh0kIFpFH1nDaVjCvoH9mtgksFCw91ECOuFB0sqi7Di3alI
byETscJ/ucJtOqesSdh+n6TmmSIJJjcCQHhaT0uap4S+RmcVtxghP30Zf/4P9plqhOlD/jmlpyC4
asWdhiXHrURY6sq/Zsw+0mHclN0D65blToOlXoJalXw+8ZcGd6TASrCw/si/roruqGQNR2y6x2Au
rD2wQO8eisVFFxCR18EFMfO2zLRbQM8hqpUr45piduWv5GsARaX0i+XybzxO20ik/+4G8133cxcw
gCenSnmfVKjKMBMlIV13lrU0Je+nNqVLYSH3wEhEHIxyG3KuV0HnH4J6gJQRWMqyM7V4Lzbor2qV
vailwtVGvGSh/XTCUXYmTlfTv6jGLmDtHTJN6XfRB3SXOrbz8asQP5scO0UOODmJXUUvVmFxjKRo
2RiDq9K9ZUq1RrV5rFNtVyl4M+AxijvQ0/ODf5EX4M5hbYyhWBRIDLyRqltfh5bN7xQDzUryr24K
91pprjVkIymqPpSWpX1d3eJZPTFOJXV4l4zlLomETQrJpxy0gVBxbAysaYU7qNZD642MGC4EYDqG
OFzzzTSITws2pBypkMMFjIzRxv4r2lXVZrtptp5pWsbpye2mlEMTysBS48Qq2fypvMYWHnc5Ul82
5giJtvlDzmnrLTgjBOvGgq4GxkZGn1MWLOCz1/xXOoQ7CXQ4Eadlz0LPwhmuD5HTLgzr4CGImUqY
g425jaRqn4zJwmdC8qsfOcMPhlaogcjV0OEhCoMKza4bEHEEN/QBPUO3KTJ7BFYeki7fze2tyorz
puafsn4fPBNUQQUaRPntChkdYNWY7xQZRl9dTeNWJ3/lzCrnzKPxMcIUma7JN0dzUUJv1tLI8ePh
XPcvkjZpyzjs+olF4OwAwJ5IKlY4hEDGsGiV0KtBcaMHwucXr26Zx0Bsr6E1fHDEkjk+sTDvJtsy
PkzeBNJEbjpaGGbMNIs2HpCJl/6yOZGlrVkrkA5zp8s6Y6s1bOY7hD5W/cVtx/CtVThIZ/MehhfT
uAqsJ0/rUaeja/H5UYP2XUl/xVxL531/Ux5S37IcTaVq+tlvKT3jaUNjgy80+CoMpK7d0CJ3tCIc
lPVqbJDYTFu/++orqEEDUBcdTiQobhseJiPfi4rB6ST1jKnfivppcVa3/UO/cm7ALpDHKyehKuVH
nQn21GK5pCeY0AncAmV093XuK3RDHS1wH/P9ofsN9aXptnG1l5CXmFsjr/9m4EaO3wZ97HjMynbX
ZP8qdb8UJeyOeLo/ygY+1r9W/5rbQ/liVZdhxJSOhDbvqI7/VInNHpvRvZ7uchRFyXgs/Jeav5Me
w1bju23wBn0NxofBYmCq0TdlZx7WdDyFNABYUajDqR/XerKS3nG71HuUMudUwoY/ZL00uUZ3YSkT
pNdy3LTpDktJLFzwY04hwGgNNBttGagPP92KoXyyKtfyV26c3kLlXnchlc7kHuVgNvHBelvSnhqB
h8Mi8xil5oHGPOH4YmFIpu/lasfuJ2tOKrxO5bOFFqMcubsV7VsXnyLnhDj+w7t0XlfBX4v2vm5b
1aasfwys+/gkUhIPkZLu1WrPzBc0LpApGxjqM5ZUIiz8m5qsaMMDxZkN4ePuQ/Jfif7TaFh4gqyL
J3E6ifmvBKk7f2c0aeOxBWsTXrX/5ZtfifFTQJdjgGCONekPaevU8DNTfryUpYv87tMAhtecKRM6
E0+0G+WnkM/JZ18nIFBrH5H5qGGGBJ0I7+hrSF9R8MA1VBiOUbVRGu9pZOZ6oLZpA3vB/paxauKx
wfrl5EtPYzxO1qlu9lMFRDN++uOHlnzo1dE3z6kB9dq7JPKxMREywMIp+CJXRP1mGZAd1xJkg6yi
Zc5gUWnfpn5X+x86arYj9QknKNHaWXKwIXPNBhYzUE6Jfwl8ryh99XCNcpZ4PqO+qfzz6/5AIaen
8x8mNA4Dn9Z61o5hNIEQzw6Fz4KVcczBEW7LHn90Bt3xJE3nLhteYveqALWSGG66OANHo7SS6i9d
o/wJ8m9E6m7Rf2riX5e8ouaZBdIun6d9OYXqwYvIzYytQbHra39doRFUtBHnO3i1GD3GQwM1sPYx
/CCxMdShBE6BsjIyTHYt5hZPFI91UgZHOkJpZMW069WEGgyR2hmPCk+IAO5SdtOrZ8M2+M+qxO6Q
SvchlYgi1e3Q4+p0LmHbeUHODGg4SKcZb/Qvcf5smvSe5tlerCp/2dYTnY0mnT2hwSRyjo5NVcNb
yTF8uTiUOTcMCFaCFS6nqTcvgAN1AE6Ixf0K26rfRkpIo9JRksKiL8cf9X8kndeSq1i2Rb+ICLx5
TSGQ9ykp9UKkOcJ7z9f3oDrurejydVKCvdeaFv24SQpwWQGfoPvUMYuA3nbYUsRgFn/i1nPlju9u
1JZ66kKTlt5DFXacDWK6hWTLrEvm0U528sKbEv+EmHsGV4kOms8hwDPjX7m14+zsl6tAdI36HpuX
pAPX6S8x52u07Pu2XculOifqHsKiME5eAA+YgNDkwCfesBsyfVXCPrQlnDMadVqBbJWVNELHZpac
k8hyUuS+RLata465wlNQXzaJupQ9LrcuBrv2DWhrT1gLTeKKyRODbfj0Y76h1jPtRTQuSPkC1OG2
TdNlUZtu5lcgAb6dF8tOJsUZehdtWkU+CRl7ji6yb3721jYT1kqmQcaFGYQDHBsKjXJAEChoajiH
LeGHSWTEFJlY2lJbXwR5KNitrRcCtEl9UZxhIdQIXimevEkDxU0IER5JWTDSehVHDCzywhc0qA/h
rlYXHwGcoFQ3L4k/+0WdJxdZtpA8eC0Ef7UVsnY1zsoxAkjF19DmdjBgBSWCjdwL3S7sfAkYH/N3
6qRXiu+wYxIi4U3/7M91x5pcKxvPEF/WIJOcDr9v6vVXyH9aS7VDm4Qr2adNa0CEjNW+SPs/pSFQ
Sdkr1RGDsys4IaVAa02VCRsxfpWGg4K1YldJBB5xuyVIAhJmDMTLvlb8sOOAYcnVu+7878As2ddU
6SQrpqPHk9N2fzpvnhyw/QSCF64JX/kyY8ThgcduB4xtVicvQ06p/SmT/pV7nABFq8JbtLeCuGKc
mdjy0Apk3Vkx7p1x9+tDZB6zpD2oA7GRmb5vSAc1NfEMJ3nssIu16rNHFqcSdNoMNQLW0WdUJnRM
7NC+6v1A+F8zAS264pRgBgnldai2awWCWJSMpdrmywGZVhvWe72cdfay/C+s8x+zRkTTltuyntV4
Ynk20d8K2DjGNtyqfKmxUK8MEYlg1Dtdkh+ZRw9+hUfJwKKMGcM2YhtOKkh13soUB5y14UdJPCTY
Bg+mwAueosXtghZFbDNGdqnMafnpqcoDfHI9WElnkY7e8M9a4a0ueTnzkUwc/ra64ICddQDMVWSb
2UKdv8SqeBj6KmtQGMjCvq+4bXU4QEDSBWcKhdgpaTpTsTHgnatB2uUoEn0rdUJ+o/DFDcBVWdVF
AQcB+RjQWwhe/FL+DBP1qkcSI36NXbMteMiaT72kTpzu317sT2XdXdvA3PDMgrKQlu8m5bP5JN7j
aJXtSts5Cmxpw6FaETRowWNuxZElfl2AhbCP4Nv9QLL93bM1Dcaa13+h1IMTNQTChnhjzJDsJBKF
gUOk1RRWn8RcDAuAuV+ZC4deDKLegvFLoIvDLt967BGQCmyYvL2EPdX0UU8jn6yjZ0e4bRsyBpDS
BYEDk6UDBfNbXf5kPpkskYRNeboQG3tRhLMcWExSHndyWCUEi4u2VxW2xLYeM9SKbAgjEsKG2bSm
LEEKLkn8Ag+CCYnkt8JbXrDwWIgQgpBFgPeAARENSGf8SPPMFHa4Jhvb6kuOpwbFGuEonWUnYonL
8tjUhOXxQvvjy5fL5QT5VGBcVsRbFmpuMHIlTWby46W9E0dMlQEya1I1ZhMUT2o7aP+IaeA/ov7W
uoe6e1pIQf8rFTxPiOKM4SI0GgFS+XZM//tXz3+eW1cOinWKzpBs7UVMNlw9Cp95Gf0Mifjpc0fq
PERGfVYrFkNdZQeSleavqJeRhQ5AgJq2eEpGPh7iYhcjh1LAm9ZO8TkYUcNZ6SlH0uAb+adQa9rS
Cq1D4QGojMtcxqZRJCdSFLZ6DOZWOp53kvNTMTx6xilFedf3tEcSxkGs3Mvk0Rm/QHycq/K7rR02
E0DUadxOaDy06QFeis9OkBhjX2WysuqVI+ZvodkM00Et7op8t6qn3fQPBWtJ1SgbmdPSr3Vb4JRN
3mP/mvgLJimHsZO0uP564VPNgguTxmnImqfHzJsgPorz6KeI4q2A0MvCcwAL0ooK0fzxg9qaPZF+
SKNyz7dlowA8T3nWKyswHb/m99rpWNSrKFeeehwQLUWeHohVSw9MjH2tgAhAxyZN2W3Iqo1aOaon
l6C8tZOZHrYAPGt1CMzDrG5017lrgZAwDifS8AKYUjz16jJT4a19cSHyBMjoyYaBJaORvGvQXw0l
uIscmlJFBy1ftqKDxJrDsSutT421OIrq72re1v3yVy+qemnFFA6YunenYQL1pe49LLF56VW4SoZH
NlwjxNWQpiZzhswZjOz5vyNrqpfzu8Q4kJYQSTk/q0pYYWlQvdFbH7In77PQW3T81pCW3svWWuav
B8WczHnySIQHA9dV3x5N0vGn69hdGiBElAoIIyAV+CxAJ4JxW+BvNCBH0E3uVblyCBg/S0ozJwLu
/S7/bVnHAt49nfPT8qpbNiobfFzIyDIEo1Csc6XpDFGE8UZN3vXSvESbbJp28jbZl9sJ/ZPAF5zt
oER21paKiD2jb99L821KMkUuMF/hc4nFe404ts60Z81fDA3rT66UQz0XMpTWj6IPBy8sj35GPKSW
YFSSvwcTBYscAR03hGz0j9STLmIGcoxvNcY76FU6n1yAuFUiTG2Sp5b8+wLM8hRJqM8njntTJZeP
q4RkJe8PzcJSQ/fRVaGbs62AgXA5DszD4C0tnvMegUYc0gQRWtws/ctQfuv0HylLbNowuvzjQAju
jEf4HtGelYnCHveesMzhrUO8p1ItEL9vLcM+dzvYJYvr0w9p+DNuVodRu7Lo+1nlWFZGVqKEq0Hi
kQ+s4B7G3t/Y8p9lDDrVnCp86WYd4jLrnZrMxZB8jQBZVRX5+1D2HPL43Gws10EH9R3wUMU4qBrq
Mf51nKqtSLBtyqvsHxpr2KhEvE3ifV5hEhk1B1rvvPxti3sCEhRnyB8Z7xLUmmbyjuuLBwwzwOfB
3o7jmuISPgpz3CvdQ2eRTlkvK35mLtsI/4OJDodwMi6iX8wdJOkKwZbejnS8VMg3i9nvGJ0tPvDW
UZo9m3IVvtr8riCinNj12f21SySVC7sSD6FwiC3Blcn57IGbxSxZ9aZxC81nN17jZDPvVvD8qL1B
I/Hu8z8LcmIknZhFJOnnlIEJsaiwHqRt2Gwt6y4h0otwRuk4aRTK3Yl6EQhI3Jtwb9GZwQU4z9tQ
UYixiz7LrFuWCHDjIOhm+7wcP0Ipg39iAwP7EbN3gEGqlM8NOU/BRZ3ASZaDT5AcwrMlByUSxokC
nR7rGK/tRorcIt4q6A8n7qYgk/mrT8wtBu7g0UufGY1f1I1xT4bZRx9RUBWqX9i5GcCD/EvzNjnB
uTIQNzlrdiAeiuo2yTZggi7tB+0+1n88FtxP57S/qNIapZaBV5t4NN/ta6c0tiOJwOUeka5sFzmx
c1cC/w2gDWHnVciY+SY7AqmCSsPeDW1CPJ3aoELslI0lT0dV722LNHfT1Rj84VtK9Ab4+pSnQih7
7SJUmRHQ7FPKPgWTs42PUCQJPFGJDD3EGEgJHUlXE8q5Dp0Hzh3GNXY0uxtPanbokkX1hELpU7fA
NzgPDxXbfUscNeg8T7xBxsxvWe906mOsPZfQ/ERW4S4XXXGutjj3BBV4SMrxh2k3ybjP//EUD5Iy
GHSQYDNhgg67Yk+yGAJ8+lXIhbSinzG8Wf1GvQxhzL2lH+icwc+UQ9nIfrpX826pyyKZmO3aI69x
7FRWx4nXgcG/NN3tAOQ5pJde3Zv9bkJ8nrij/mWNwUI2dDfqgmvYRBg0MQDgWlCmljGRlmaZNq01
ezI5PZOAWWXg4QaWLgpcSMVjmnIn1w1ELj0YNOY1EG3ifirq86I6WSfW2w/R3yNhYNI7i5Xq5op0
0uRsP4k1zi6CcpnDnZiHoWiStSmvZWsb83wPYXfoo/NQ+a4JaYUUHCJT454FzuhOUcGEhliD1J5q
kyXZ2jGREniEXQvFSxFT5DYgJoLJes6ZpCFyHCzrpaGXRXqtTvsBeWvJpSxK50q9NI3blGtxuOAX
3Vn1MQSKUL2toO9Uy/4T9CVMWDY4TeyMIpmxSJGHl1n8JoC7JcAcBxB4nK4+pfIZqs+cbxetCveL
mP7WLW5I8FQjiE8kFNkeEKQlMBZ2Tld+mISOIh4ayCkom0NWmdVllDF55132pOvcI67xtx0R3pss
iqrQIy1vD2gxsvrmY9iJfove0U0MGKP1o3vdO8EB40uaY/IFajHbjrqsiKc3mcYNejvCTjqW5nAX
PI+X7kflIh9i4YNkCESoGIkpFfhQGdnDgtegSpe6ZHzRcYUm3++3eZreGlnaJ3VE6GBiUj2gxTmo
ioF8N4W9DH053xS6SZRBCPwm0iVeUs9GAED3T4JF69vLaPlPTQMi93K36DuooypADFg9/MoEanay
6JIbW8E6NgG/w/HHxZ28U0wZWWjnKUSWyA1Sk36p2lGFAC98CWLw0SWXuP/1lH2gXHrrVLLX+AqZ
FiUZ5bCgfo9kdo45I6YV5G4e3xOYhRRfl9YvlDFDHdu8vAhORZ81dx0Cl6j4R7zltz8MrIfAL4B+
yFWYNj1xk+r4rdDFwqRZUACMhlOnbANqfgnG27SDAIJxEQPJLWb1JL/GSse3NVqfQi5y3pEzZeRb
RZQWlsZGZ0k0j0FR2dzummHu8yA9DbF/yiV+5JoabU3aqIUbdDzwxtgthnbZYzgwiHaRJOlPERhe
ugB6iInOHvNA32iFru+sQrCLVEY9ZCY2ioSYqGzMfv6sTRFIWqhMpYUZ88i+kTaBUWWuKkIGJHjv
ItI00WxE60LclvA1HW3Mmdbu8ox/GyWAasiSApWPqocWFZNGgRHVAabtPPuLhugpkQ6nj1gOfGh3
jrYeIrjvA2JFe0Q4NRY6SKPidwBjDzhAoyjZYHruQaYkGCQNSarOmj/zABa8BGJYgK3uURiccXx4
CXg83IBtEnjZs/Jzy469DpzNpBNzdo5kqxvYVfMGGCxgCPOmaSOK8PDcASbPQu8X6zhzO+XdD0a0
KODrMgNIHHCzZ5FrVLyiMtgzPSdTB5Dli1ffGy6qSeCYx1iT0hsTMoIVqNUybWJKp4LYe2hz85KI
g6pgI62L4p715Moa0rGVKmcatZVMcviohVs7FPJ7yk9fd+QGKILbdwbWN3MnGth2GsXRmfEqWCyd
TJPZdZS9W+lr5mAQVvbT2gguvoRuzYx3Xlq9AtaroqCwIxYOmQdkLy/5VR6qCNlmgCSzj5c0qxWQ
07hD5I1BTgBckSDv8LbkRsoUafI0b0zr6hX3iYna5L8ZFqhJKZhggogZGT36duB6cmI3N9g4+7fY
XDTjB0jYIsLAy8lPzv418SvBGpSUN59sCnE9q2OSa52C2+NwtLTftEcWpPzz+Y9W+Vevz0p6aeTd
XmqjMyJRDZam/NV4R5ISIEmQ4WMxRTBzraqbEoCW/iewY0HkuITw5m9B8fMrv2fTPBMBH5psm941
mhzPQNjFbrpt79W6WY/f1S3EhvlHYobmTLuiw1bKR/Cxp7piXf35W80Zl9Uaq+FaOIpvXChYg3Hz
W7/eWTiGB3UjOei6F+2BULulsiIUAO9ydM33wRXj/Jd5IoX4hKGuegjLYQsCtABgWfhbFOPiHaJf
uNK1+VUf1Ht9YSccv6Wdv5Vsxq61sTK2JCAQLPUBqfVBZyzi3cFGrPVEb6s9nfHdiKeZX00wfebb
Zie+0REDT2e34IQl4ZZeYD/w4zIr+vmDpYsYknTjvY0CtoL4RseqbuWBjju7pt69XWjpLsvYRrYN
ra72HT0Z/weSVHxF4XemLaXwgsOFX8dPv8+HFRzD/39ZxD4SJ/tWyrMo7hPvODgp1AIOekcG7wKy
bhdESH6EHNz//zcSwse7kScrQufSFDAUqVB07fMHr28WM7tj0BrDZgexiYFNP3thu6unkvC86Bgi
PemF+Ei9Ikte0WRuEKoPPW23vWRcvFlxFW9y71ThNG344Fh2ctQl7GV0twEI17uaQcwOx2MqIX6+
NNamEBh4zjKDlgQKGrZvRwNs72uelNrfDYXw1srUacx4jtvZN8Ut0n41tCtF/fSbH4M8pCwV1vRj
onQ9zhttlzgKtQY6qlhQ1Fg6AxxCU3Fam81JrrdZjLqJPD4zXIwZD7P4a1oTAodkuFhJ8oyF2YtJ
5mNCHgvHHGcbdVKh2qRu5WkwHP8ZpNH7ST3mrJiLyhG08Mea8m0UxbzeQx/tOjR1yPFVQZZdATgV
XlR3Sx1bWt5TLeBRNrfoNFqHlCog0w1fkT9hOykt1G4SwUTjSOxCeuGnXjTtutF3g3yoRVdIMNd0
Odf64L3jDH+yvqxwRIF3ig09T+DQbVmueJURlVbAjuhG+2GvzgcGf5In1hAPSrMmKJPtqC5P6axX
5ejW6foxBif2HVQuc8ybnizDaluWVz2vPkyk7B6tK9Shp+HGjmjEEwAws0zk3JnWIiqTzr/IXbRT
MboJSnf3mos5prsRidWApsGvFCpZIbE9jTR/VqbmW9J+pEncFAQgtH2yFxJaGmKMmAniai7sPSoj
vQCeS7s/FI65xmOJ9oDFn0UXGepc3tScQqj2qXsMWE9j1NcxgmGhSe+Kbu4zrVqqaHrSCsyIYgMr
/DTPhrFGa16SAG/+oA9epXj/yFuVwoLpiJcB0AIzDUuaHc4fhagTmMz+DftMTIQMDQLQLCLS9rhs
UgwScdPZIbSPRGTV0Oxrjf4iSzCXHsZb8wNBbAUroq9a1dupsklQOp5vJE0a5uzRO+SF+D2K7UMo
+VbrKv72eVD42JCkSQSV5b/UBaLdbAjlVm8FplJdpT1PGVGic+5SkoCUI0b1EKuAzrMIJ0qR1UXL
sqv2WQz4QNMgCkuA/HBcQdlID+S0Md8AnI7uhDS6wcqF68G6GNaFLjs8kUFF3NWyeyrKsn4T0OeT
UnQapafaXwgMoQZiaFwTM3WlXNLK8b45KgZhBQJZFCjjUTx/FBLTyBq0jCkXGgqIcOoWBnWa/H/o
oPPsPiCjYI7L+tCFpxg1LEuJ8tu2n3J+8IsDnw1WKIs5jEQjdL1F8+i0tT6cZSAzSpuXNU+zRVkH
00CMgm5YmpkdtNhhYU7cqPzyCc8xTTxZlvzhFNKp8b5zfy/y94H91i+0bU358tU9/KfpPVAqMj+8
S+3mp1Rpfgo0b1FdzXh0nZSBLUBahfImja/odmbaTXmVEb3QNHP99fJGmrD5vghI9XM3jh8xpZ4V
SslLPZEAgoSbPNZqTkSSMxDc8EsnBMzwboLwVYOLZ0TybGuCWPN/oy9vNczkdFuLPAC+fwbezIFg
MMpVePW1bfejlN4xruAHHFrxvrzhmw9rqJ4wlnZBvHpUnhPyXqWVpK3pEsnqa1QtK9GRpyXulnja
R154KgSC7HRmBd7qfNVXi5lbdhtAz0DYGxnC3Gkhykd/vOjYTmH5giflYQBfsyBvg+ecSPNbhmWc
QDeod23aUU5KMcYVjRkZVNHT4aeuuCxQXVNhDjdOPwDpIr58lg0y6JakDwyWExWbsqh30qM917nb
BvAmpDNVTuwty8IFwI7n275Q7JSWRPpsTo4wZ8nktd2OGLWatSGzzLGaU2qALRSTKScrqjEEKGQn
EGuSNw67ScoftNTXoWTzXKzsE+cmJhqOP3hWMnQAasZh6cub0uOce9c5h6krZU+dSP6C5J5+OTBV
YGEW/zJSlOqfEgmsB3zInOKl0nnAblFvu5p47f5L1/xTlpL1qq+kOd2LFIZ5mZ6h2iZ6TeOzMoNl
G1YrWUa9XC59rG6mQZPzfiSMTVXQT3vWVu8icgU8xyzvqYKu9iYhjsREEzmOOi2jr9wkZtKd1WrZ
wZCuusGPAinrAeBbKXIF/bMixlAv/0ppXYx/dai4ir6hj95O6P+IWE988cXqS8sbd4J+yurEcSb9
qFFBmd06BT7iZuJngKA1jkDuQLbSr44qpIH78X3i5GCBvpQSSqUOYMKaBjXCW0LaRK6T2f6MyF0a
idSD8t43oa2M8IJR4IqpRYJEg+Cf+sUZ5cSQF+K3DGLwfswzHNYWoo/aeKLGS3GOpU6G7D4impkR
sUvSBWM3urLEW6FBNYpXHXJzZ6tmPJTmAbDEJjumUN+5Dj/TENNAZKqC/Titti0oY6EMhHlXbqmR
J8vHxTpBwRom0O6h1BvjK03dMlrpucyEV0B1M/fkEN24NXGQo1Oru58sJMqqrGOCPod34vHDjoRJ
r0qB7qF/hUZe1NdAvRkyMlZIkcYfCI1fNWT1jYnNh7v+hPs4qphgDvHAWSKD1ig5fShqWA7nIY5P
gdKdJshoSTyZwV6JP1MWupYLWhmIUFX/jPKmA5sUvOfWJ0O11W9ZNAcMEV/tHOozrjXg814+DihD
IzyqXb/pkCunX/64RDdDXrSn0G67YbWEYRL5N0sK6qsbUCMIj2bCyx7k4cgNqYqUlG9CgFhJels8
gma0EgYO9m0/2oyVfA0gaUN2FPqrqj1TLLcc6h1pTlTn5qd8WicknwTHYjgYyl+ivouC2oLiWMwN
QyzoiqovBO1uMXlIKiMCxws9Qziov5L62fBHkfbHoifH61A6yhaBR+2q9x2jWJsCqZopCXjbssPF
4XYE5hbuaJxAZLmXTcx8/kLxLzPEoPAzz+GSn0LwQk8CcCQne021i38IUjnfknxhyivAgZyarWyd
RezCu0g/oeQJrGMYPkKuOKxBWpX8lZ1vuBx6pXDKpkNU7olRG1Om7ht9DhZzFaSZwPv6TNQ79WhI
mUblXBGrzA8jSntvWFLYxkIHqQW/MTMm0pLBeBCwmh01+aHlexnSvbuG+jmlvIp9QP2d18HyhBxV
M9biC9gPwA+EpxhcshhKb8mvB2YFnRliO+zmUXfmO75H2Q7Ye1T3ZXSl7HoRFPsOpi0qXwrXfMMl
RJ1mu5bMb6ngKfiLtU01PP3haEg8a8yu5grwpI83ZGya6AOU3Tx7NP7dqNYc6x17YrCcrgj5SvyF
lN1zqJP4sZTxIVY2bjSnlVeRiKDCFdFaM/5IG3G8DNllSH704kGq9jJtSVBaYdCp9JXKbTGesJdg
WKUcsKaI16cGz9V61l8EU/xqu2tiukp/TbtP5MVKvziXneNpblsuo47aC9cnCrIp9tRrxbSwwTJc
tYYLea3nhzT7F+k/Gf1zoJjyKiv2lnG0FCAKN57YCpYFEAm90NaWRb8s3S5YERVU6c0+KYJqWYho
ZQqslpZZ/1Ba58R3UGyazRR5ERNh9yT4Dusx8sk3FTOBP6cGGyVulwVsvUqjwTf2erKN6ZXGd47U
8zFyZXiM3fEP1IGasZE/Eat08aFC0xw4Vn4GhfAD1uVzrdGvRheEJfDMUxF+aGIO0ZrxIy9/Im/v
da+BkVQnICBcK+qJyNWsdRmx7SZ3UNY26bH1HmihC/O7K9e8+K2ylulhYlGvT6L2UnqMkvfk5aOg
FRiydkn+iR4FGxLczhHhNybuDGG4bNSrwrrjFoeygWK1Vbme7ICVqdIKshm6cJ9DxUSoGYPiaeiY
b1rel0rlioMRHKyPnouhN7pV3+luTipnHDLhWR3QSrg0i3KFiYZ7vxkgvNN8JfG+tsWJcguqOAA/
qn5V41qa4/EEBEFEkELHJTJkUyj73zLd5MtM05tVW9fPjGIXxnoPoagAhDqalrT1rebcRmm+zUO8
NTrN9rj9ZJiEmuQ/rR1WaFV8NMn9tVEJGGl8Hh7zSx4mjroLztuFPC5xv5IpRE4jyfBKSXQJMQjU
XywqVpfJtBYzCFeE2ELGaFXD+0UYSMGRrVbcaAF+gACDc50G7vyv6yqCCUQisAyST1pMPc0qkv0v
zQIjz6YWRt9rgZnRNydKNytTy0RdsD7QXcwNXpp2mYdLwxhWaov9Clq62HnDv0IynFJHHFIT1mtE
hhP3JG1ofCE7ESvobmQpoexKRn0cAgDFAEBZ/ZRA3fEN+qROlMC9KZcBQCAz5fSB3KBRLqJ49qeV
gNrBSDL0vMh+PLp10XCrKGG1H4VrZ+SWnblCaJhoJPMj5JjuswXrRU5tVknQMXpFBYZPAbilItGi
x4Zjk0feaI5xDORNVq3+Iw66rda/2TRi6j5RRojMVWSibr8CUr9THBHNIUcP2OUt4V3Ev5rbTBVQ
JTYEabe7LnYMQUGx5jbgI6ZJ8Q0+kzZdSogOtWzXyE4pIbacnj7zA7TL0O5D9aW3f6G2sepomYZs
ke2EzYs1QDH+0X2qxSSlIKAQPhDKKPtRe1ncrVpiQGakLCENt72Ov5BIPswzXRFdTMvb6Z1sbDMr
UJiRJw351rMvzJ6X3hV58j+9yYJWD08GDXPCHjJOa3huPwf/R+DBMffMoX6wRuC+1ymXwlTM/WL0
2PmMiy6gjyNBUW9ffrCfWuSLJnAOknrPuiqIQ/MMoOIDM+TQurK+pTqJ1F9T3crjikEAgnKM1prv
Si1BKAt06Qg7TOK0w26GfWi2CEWEL/shubBX4QCBZPQHAL9xPz97Tfald3Ow2b/UUolAvtf6mew9
JcLaNyzlGluj9K+fvqDhEY3tBT73FHSftHSy6JHBf6TipyH8E1Xg2NxgruRNuGu3EZ3hbEQoeP8F
EV8nATsAstu4kVxKsVeDKdlTQAdbQ1zhRZdc1pU+3Av4y7l5LEAEvqagPFIWYCQzRHDkTJx6fdFH
DQ3hlTM/jKbAtW+yMx0D8yuGyObLD/5ECc6czl087AYxHwJ6c/6xWSlFxljEymH0hPKW/Y022KXD
LDuYK4y72Rwm7h/xeprCiS9ehHdEidYIG4KgwAr09FEQlSv5Ky348ppXS5Qf3x8iM3LSKHOZNBYQ
Gk/1yxRcTJKdka8x6AvWxmfsUsN1I+ss07YpfmmQi8pfWvwWfJpGvp/GA58ANSUppyMyV7PcVcJN
as6YutPsKlafESmNEy5z/59FOkz+bfo8/pyzdOmmFJYnJ+JJ6DxtFTBBdddTBQDm/sE3wXLRcgkR
tSGv5l9HDVIYgnHnxWMYn6L0DR1StVClKCxT4jD03x7Fh5LfNMhUaWgIf00PU3BSa36GkgcqeefZ
fYidCgLK92ieDsD14gedsLD5rnQLOYh3uIZIoxGsPXSe3nzOEFEXfPKnqsBG2kLc6PCtjQ+L5Vi5
TanIpNPzKOxRZqMs/eikU9v+aLDe0hMvLblOU8wK+C2Tovyh/DKsBQwwFb/lRDD6WFr+i30YBRy0
KxYqAN320J5pYOCqLe86xXIUjeO/aYgR+oUy5xWanPJcntu7f6fmud74h+jGsCP9tQgY8Y0ltNuu
I4RAZD2/01W6wfLOu4T0cE5ZxMjyYgG1400B3ItvYANOTDBjsbMDoG35XZExqyxUye3fhKwj9DVm
2Z2N2KhUNnjc0fVjFEHAjXF7QR6lsipuwOwqEd+4Nc4iAY6EZJU2hyiifYD/VP8AoDwiCNzZlZ2v
KrtYJ7vCHhfsv2BK8Yovlpz9gkxYN14lp3bfIcdckLD7XW/Sh/8usVuCSuLsp/PhMjnqnri4fLhH
ynOg6SenCol+l0W3T6+ArR2FIqNNZxaNgfGyZbfEtzY78EhTJgGJvFYgnWQlFFtZ3WFiKaxFd6FJ
7RXLsyNQ3Bi+m5tgDfd8tDNKWfuz/IMdB15Qd8YQk/qRm1Yp9tNzHp+NVSSdVOgBySXlj69J5HSR
0uOs9oNOAkHLHf83ZLletDOJu7TeC9xgaefyh2hBBiSLPVCYi18hKtcYkIT+2fF2cXIF4TalkiM8
MX9q3a2vF7Li3/og+kmy3l9NHt3chVR97AGc+CjlfxYqnWoRb536Ll1Z1aC8Q2KsQYC96MobrIqf
qGZYSqfv8Le+Zp8hbHPtnVCJF9mnlh4hSskZtng8PVvtbI4ACfOCsSzA7AhUm10zOHNKm+kuMNcY
YKpqDSsDQ4Oio3hOnO6Bk3UrfLKgsvyz028Zryr2afFtfBzTRUnxSEJK4wgvYU+CC/jTvxF3gMx5
m243LkN+5Tj5g+wSZ+tmcIU/CH02lAb7f7gmSZ4gxX6cETfEPF/UoC3SAyTjH8n69Z0n19qZS0Ah
qrLLaM2KpJBl6aOJWVujQ74ANlXEWnp4w8BrkBGbQvZ/0JjnKOjWNJ70JT9/mJ/wMAulzR6R3Kpn
jYB7HjZdJr7CX4eogKVVDDzbrGIiUtsli15NU560jfp9JG1HImfkDbMufUxGu2+6PaL7qv3ytJea
byx/1SgHVpLxEj+Kl/zDgu8/kqdy7M/qBVITDBUbcYk25oPYKnjXxrzmtCSWjVFwQmCNqASi98ql
/OLz6Jx8CUnaNcxH2Pn2yjr07IHkvJAFe5H881lMAFz7D4Oh4eAjmlPJIc239ixs+dH+xjM4rQy/
gOjUrbf5T/0jfHlbUJXm47MUsNTQOsyRGAgEB2cSQfp6u68MtHAlNce0wjDIjSfugpFEUiqGsM1P
ytb/6w68ocs3SShTvrBVMChL5ycyMh2fAnfPf78jlBm5DAH66InFfZpI4gn18BPtnkLuhP5twmfs
vCb9zbnHtHAQSVkJ0JgAfyMlJoRW5dGPiMv0BaDgPimvBi9q7Bf5rp+Dh2YchPppvmVRjV1TuadV
dZKZQxdx1L4FNFEI0TIeYb7pVDHIGVLQCclBe7b0OYJkaGJX6JnM6Va8lLdSVSTHV+DEpZL6u9Jn
D1CIFvKhX6ywVg+lJPwhg19Tvb0RwPUC6d5m95zE6wKaRcCMkNVE/ExkNpOpb1Qvmzy7qP6p1PBb
Qwtk/o+j89px3Mqi6BcRYA6vClSgcizphVCFZs6ZX+9FAzMDY9xuV0vkvSfsvTb5G8q/toDOt5dQ
FY/V2ivGZZm8s/KUaw9WqAyZEuuacq1I3YO5Vmn8kIENPkcZD1X6FzURZoud4jItpDBVbfSrEsMN
l7A48I/FY8hOrXs0y0dsrMtheiVqkXerY6hTMbldq/6V2cUAPiXXaMB2DbgmIAZlYhEjsDEIf+7z
hVpf2Epo0X2oLwOYEJul7shvD8KU5bA7LW6o4aP6J2ek1pjJXI6ZtMXXhBqVvl4DASrz9fXYcjrm
8hrV2OgBbGHfkSIN6RH96MWjZEqVO1XLutzA2rZvlC1HJPYrYep9zKc1iXDpvrQ6XaaU+VV+avuT
BiklWyGEMq2T0JJw7eDPZ4W0G3riWZUpUBryBYYk/Z6PO5JaTJ3bADF7TyIUZnY1wCXFuMm6jY1O
PcZwgcBn9OTzRpMgXNazQkCA7F+j4R5Ef9CsDf4eKeV2BWdVuIcSQKS4L16SBHbA1bUz2BiW1Er2
YkwudE5HYnL/zswDmiJdfw2Jw5CrMp+KsQuIFr/o6tGMz1p4ssYvXQKoLbTzLuWQhYPq/gYDJoIg
OuDdmpVGKDPBpnJd+/WqKcurRwteon3lE6fWNfx3Htls1QvrOsa0RUY1Y5dVztnhucaN+GuFpPHE
wSnVGDCn1uh1oKXFo3RwKSE63QEAFKqICcmyAwguj1AtMQXrwzGS16Y3zCPr5dfHBNFnS71fcPcp
1OI4c7NjzJdcV8gOnqPx49WXIj1gSCqxBAIphEVcyWssi8daPHA05+6dAgCnsFsdrGIxiGuWVGH6
HimltNZhjOAq8MMReA7ix5UYrRYPAV4idYkEqqDXpIUeku/CPlJlE9fhPEn0c9A+autPHy95Q+nK
j70pR7J1yLC3VjFMw5497k1EXeEOTAs8FnsifUX0JtS0pgsqz558k4c9VYXKErK965j/BXPTClu0
kvkkkM6OdX7E75xKKDyhlETvanjjz1TDa1sdjWQXCTsEpamEXsaJxhumXkFaqgJTfwSnW6SKm7RY
NNKmAhWsnEfso9V5UGyx2zA6bg6txCGibax8jV6mbE+R8Og3gr+qfRy6Swhb7WAvGPIkHH81O9h4
laI0c5canXSV/ou7p2g9Xe3MlcbFhw/WKcpdA91FUCMAeRumXBBeWvPuh5eKYWywTH9Ew67ItjBX
E87a7CECcBxcrYZBI+5xjh1azjmgGdSYIfq5cWnIC9z+3gqmk1oRLDDiXTi4yT4Yd3xCc1gKFDeW
+l3hNU0hHq/76JDLm75ggjwL99OodStLKyBRQfrPy5dJvkXj4+IkGDXYJKtJqCxDxi8J9Rr+jz5W
fum9+nZrBr8dhrN+HbSvxvtNBQfASqsfR/2NrIVoUVg96MmZMdsBujH/o0WvCojDdhprN6s22rEk
SiDz9FdeRhyKYA08SALWFTIk1QNLBoaIivcBz+KLJwS6lrE2u0U6oJZciiOTQbsYb2pLoLcDckfI
X0x2+v83gsz5ZGEJMcxA5zazGD9+mvgkqBsrPkfFDl84azdb4vE3Nrja1RUs9Cha862N5bmS9oa2
TOVHkDsIqHRpu5i8T/gYCt2BuUhZp49Hv9ybK0/cI2ep2oVFfBI1UUOcRwBhjMvRDvWdUAA8RETG
0z/9ibzsBHNGll/8EUZCVnyEw58s3hj11sMeEPqXAIsXa6wE1E9Xn1R1xb9L3GIAbKwrqomivTPp
rQYKDFr2o9+sFZMZO3mHCE56u8gIJd0wla+ClyWSDL2F6CCnGPy2DK7icIc5giyKnWIx171yJQTR
taH8YDyRuF+VZwPcaXNAe3MTLDCLc2byFX3zmsuZZ9ENt8jseOdcwkeKeQBcEvgB/At9FuDgDzcL
n/lkSNC3+tuhM8kNIGoHMVrXXwpOexbB6r8gc5phuWeTAyR2UhbhSs/A7zCRUJB8AyLiGEZmD3Mn
XU0HUIO9IhD3ZnqY2kM41iiMtOUIUtD7igyH0CegeD1IKHdlShsY+4RjWd/dh2aIphLgefkCCpbI
NkglgZcBxwxeYaTPXrRuW0dDbSdaV4t/E8pgUhmKhfJLBWippzazqamQP1jFWkLI6FsXvTpp+tKN
VxStsUXFbqON48buA8r1FXIKX18iw1HFDTIf0Qe+xSpk31AmigtJPLoxPdyyBckk6vDcBeBB7x6Y
c40reMmDbiKiQI3CxlDDF4XgcrfggkL34BpXy0czM8e0N6/G39HEsSHnjhsl2T6PPSQGBtvBbPio
9bfNxo0xNRx0a5tkJ7CjmdDBdqiRAEn63RPPgesufKFfb32/BFCP8LZhn57/6GwfAxosrUYyxC3N
j8+cfMgFCmK2EQwx/BKedBy2ICE0CRDWXKw+FVLwbgIq+/ynZqDE8nZJ+RuYF5e0NByO+c2oVvBr
oikeMEZh4K6q+GnmTjs+A1yQwcrYWTQ+XBYiGC5JYJnTM5yULGMBfYg9kA92YFfpt4iGQ23nFBTe
UDIqQLvgKPU10w8m2sic775nYtqEykbDn4FRO2cEGlB8j8EmBP3ewZaC02mTiKfscwk7we/Y/fr1
QZE/ofnywpgI4HfPwjpXkDDHbIB+JBHX9NuTkokTzRbnaKBHQsMYyi6WjcbROJHZoRGPMf0MnaHQ
LlvrBGpzT4fSR+DEUxgGdA1pQxvoA1oZPoJ8sQCt+S+Jpz1O33gCZ2EIqVZhgERSgl4QDjhR32gx
S7YcAnMmnwqiRFrkD8wQ4GyqkrcQVXVB8TxHLz3z1sHIfZIa1ULMHx2lYtN+xhxsex49ppu2HCdF
DyMXRrPswwpkueyO6sLnUtylPnFqBmJBpF9F8SB1WgnEeUm8iHTTyUntLorvpMNEUFpUFY49sKes
V7Xx6gqnXDyU9VfFFc3wDJdCOp8SX8FYMFaHFyL/k5kytCzvBfFE6cb/StZaZ9xYaGdKXbP4GOVz
JIGBVF8TXV7Wqw6w0fLJnZv0GqjNFd8x53xlQRiRvqT6Wg7/kuRH5iSc9DSytetShj+vVh23irKu
fC5c2AMxKdoaW/MK54qpI2jHMDJDmy0phKg/Rl4K2cu3HZoQof7r6Y1Jimh5dNrw2ACETbBY5Mxi
ZPevi6291PzJMLm63xq5Vk7nrVsPLTxmJFoU+lP0rmkO0gp3ZzFCzSufrlJdVO/hY+aDweDle3Sp
P+DrexuwjOv+RMpBNP8EBgE+OdKwQUv1SEy3knyJ2J+DgBk1gTPZW+p/PHqYoHrzis5U718vg3TQ
nnFVzy12atCJBvdC6LeoEmODt3ssroP/M+2teF4SEsBy1ZoLobVFzA+kAXVKw8fZ/4qsEC46aygV
B2vKIz8gcA/ln069dmjH2uqmAPGW2KznCDB8Y4VnS6yop7tDD6W21o9JvI4F8MwnPaSs/2kBkScg
CmI0mq7pzwCr5Hat7cnZXmSka4imuXYjMhRQ6FM2iVOUBskXMi94AF8Amxu6Adxz8IL4FgwAOiUG
cHVTRuR7gaSB6xbuRlqVsf141QYMnExvRJEfuH+1khHESY6eyaNUAAaQkPQEK6HcyUDLlA6Co34Q
kXvLaJ/VMLILIUS6IMzhK887gnu59VhHp9B4U/QMrn+2I6TwIDPDXZI6A+mp1UbLvtJYg7wBlms3
Dpus2RvBOWaWMmALimjd+EImwPPYP4aOYWDMo3GanolgApPW/aLs/uhOAMKkJErdJU4PnnNB/B6r
fja5byM0/Vb/MIWHS0GsLIfsWyrDRS0/jOEZ1xuTDl9/pgOC5/ErqADhdXsjgkkDMXDICXvz/gbl
2oJNgpNTp+sWXkPgMgJgNh1yA8Y8DuIxxYcT0cN1pXI0on+Vfi/kq2qUqNCTvQ52S7Um8BRdBty/
FKNEgboQMJztRsMq6/ZjFm1E4mNIl1TkeqHxklTJdyMgQSQlGKdRq/6EzIYbKl9J4yXG70YitaT/
KznKDMsnqSBYNGA2UwtHWvhvdL9dDjE/+ujQNQgw8I2Pm+sbcTCZHAKXE3/15IdpsTCturDjEyVW
6unWn/IBBh5cAgp8p4DWF7EUQ2TJJR2gDvQWKRM//t94Heo/w6Tqa61L7p+abBsNFyV9oVKFQsvM
z3C3IViHaItatOrRvbzixM7I+B3fIaY7VCSdvigJj2BbBn2xOTX+ulBvtAQcP2137XS7R5ugnEnG
zuJf0MgpR5rfn0rjEqRb2b2O5V4RDx7kaIBZUndFiJKg5xHOQF+XuGk0kioN5mGb/tc1+fKBiVIT
OjLxUYbn5AkpNelTYAbmLoBSHbV6WdYFLQF5QbRnLAZd2LBMl114RZgndkYFw3nPiDpttAVVhcZ8
vzLmZnknBKQS1yL6Y8sWWTrr+3CAnczM28n0tWgggnhk+OkKismHnQjkqF9jRMyFhn468zalumZO
NALali7QUJV+GeMUsRYii3GEe4q7EqFctauSYbRm0VGeCs1OcwANS6MHeWpbyiRdKcSVW/+hepzB
z+ADojKWCPyLl4L/qLSVpzI92otME+ONR0kwwI1Wi7+GxGHZMbVDAHxfX5fivR52Y0xVe4CiFqEk
1wkv1/e6t5WIZML3gcgOs6tE5uSecKnfbBCR+MwSlYKTjY/O6cdTOfIHkr6TDsyehfEJMPFvq616
klnCs0cazIhozen4oEvfVls+MHRldIbGueheARW2W5G8oTUbUTrLGFYKkVgc2LdCyzSY6XSDbsyU
1kPxRxiM2W1KkiG4SM3kOe305GYX8zPkbBxF8a119PE1WzCJXxCesoLetT7I/q8+8JRobzP9TpMv
ScGs5GEHjVZ4YwoO/0HwZv7RSgpiNSrbykn3K7VZhjzaDL5HhgYztF9x/8g7+E8ALYOYKHMPGaY5
zBVXAqrIjVADyNXgrjeI7/q/2tj3lkKcJhCEETfKvsOgWOsySWmMWOJXxqPlISGRr2GcsS0gkHrj
s0LTzJLW/Scf/7qIxlBDcj9+LIM3d/JqMH5P8km8jDTA5ItAfVMicSJgYryaFtMA88Rdk+IGCc7M
2HL33HFuFdUj7DXwOpSkKE4yCJR6DZaXqIARB74HpIj9tDmmdGxA6BmL4mdMp2zb8lalJ3wwJNEm
qyHY6OJK8u9G4+NyZa+LBcnXIXJyvY3HAM6hrtwGdlohvtxc/ZXYLjfIiPNqj3hKYirTN/x74I54
4g5tY0ZVJhzZW/S4TvHxI7rqbY81U4SiUaPbw3shCbA7mB4WyIAW+LLot5BzmUgmsP/yI2K19znn
LdpaH8xgnzHF9NnO53MgbysRXSFgAFSiF6Rw00IXdTw1v7sBdrcagL13xV/ZXIHnNj7zi4Inm9EZ
QDwzZlzKF5dD/E3J3MK/ERds0AEzWg+TFUnC1qgR6Dp1dAPsy6LvpEY8iFvn0kTfmvtqxnPTE2v1
LoJtIjtyf86ES5Tjz2TJw+UWwlQUXWpVutbq49OWtkCvBUSVCQkoInyi0hiXVrYxcuNmaQEYVtJQ
RJB3yW90NxjqodpHvEwuHxuxNl/1WO0o+vIdg0DFerGMjbxfA2AW3m7rYdHGezsjufWireZ2ZGDl
nBybXpWTZcrcRCjp3WPJXIV4axPwTginNDVzoM8Fay1lSVEtfAtKMD6VLcCgGclsBltWEiB2Rb8S
GRPnAJC6ihzuZlUgIxOZX1CDUy3i01QpxRLqsJ6LtcLXpYt/Fu5xjI6eu1aId+bXRiZkylmX73Tw
8hSYytXzpjb0KQErCY+SuslCBgXjT45KeCiZRSB4R426WKjIMnIaEDl00Z3+ViJQxHBngLTsTGVu
hCRKxAh5AfV5SyNk+UHqVDvIe6M13hrfgNvR7xNygA0lwweuV0DLiy8xh11aFVvRn65KHK0uxRFM
/1xw2mlWXVL0pxerRZ506qtnFfwKzVRl8gceAAewcOjh8hqU84umBIT1pWZ3DHD0K1zerFoKH+sv
eKL6mba/AZlqLaIQk5FjhwZBQPFSIsHpzrqvLzRLZjeJtczcSu0qbNa1tY64FSjyxG9MRdu02guD
U40vBZcPglxX+f9wKFG785ej9R3FG0mAosvrROMTsNO9tAA4qWYaQCUhXU5M9yExqNbit55s8/KV
FI5O+ItkbdgHtL5Dazd2hzxfm1PMqPAaNBrTrdQh69uR61QFjK+5asr3dLy2yd4kYw0WlksSLEsW
q/9pPJWMOyae0WGoj2ShlrXjSypb0ulkULzgBtVhFuFFjxAzVBUxYv9HFikLRkQcy5Xyk+T3Nn/m
I7ExVPo5dOgW8nTpBoiCG2Yr6YzFe3YKzfwxnDIWsEr3zoavwNMXojc4YikOBBTV36OVoAPEZ+MZ
a5cQJI2PXgWCHJ1Z80d2Df1dDfqjKnB+je+meM1jvHgaQ0A5nmtYmjXzGgmrFm6GVwPs5h2UBbjS
PWsMaQbPBni/OfN2MVWrhdm6oH3smj0APLxTZz9De/vPLzA4hz8tzKxsuPkEOXYA0juVpaBj6B8j
JhreHtC9DwB/a3SegPpLbA1p9uuD0/NwP9IF5U8AKlgd0IoxCuqbvwJ/9EAvVQdHM3zMSBWyWqLX
JpMocKPhmiKokqJ7CQ87UPWNUgVbJMcMiHJ2lm5y1TpKYErwuHs0RTOzWaUG1T3JP6LCSITr3cRB
Qa3Fd/r/k9/Hy1ZHvhCgnzKbexhcGvU1QrdmKiDEiGinyvQk9nuOWanYp7xgLAoFUNAizmMy8Jhb
E3JBkSYOHzCaQu2Y8S9R9K7NIGPG5Lgt9jnURtBnFMBvKeQ9MO5EGAPfmJzONM4tO9BDobxMN5yL
RJYxYvTOUwUo+lfoUIteo39G8MLroFMaFqcq/+vR/qhsDMSXFLBLfnfxz5iSTe7tUvOCZIU5hEeQ
sLHtXTus9nRHFR2tftfQh49JSKDeUxm/SalJszeiKkdptoHFpqndNtIxqr4n1FcEyFv98/B6CEo2
Kc/I6WkJy51qMk/e++4I7JQaT9mF0F/0b/xWksEjtMCIu2h7u0dylP3q4r7rPga6nWlgtek4jJVr
poHw5XUjf1PeDSwZ2ddMQIuUCaSbM3g/sN8f2ylbTOyh6mgzOx0dMb0iT02x7Ykkai+ybOWBNhhP
mJkp5fyZUG44S7P42nJfl8OElrh5DRaX/WSH626KNKfu04Wl2F0QVHTBP/Tsfr6c+R7xfSu3InOM
2G/4yWg3C0nHlcrsBtqwubUz04To8BVnr5x8KbP7AMkgNIIDqRUYG3g3Kz6m6i6MdoF76JpP4HaL
hEhoFPI6E82mdhdV+ogbwhFUrOD4QU2SkhMC22X+dgGQugIK3lA9ZEg0FPZNg/uc4No1zlgNUWgy
73GN4gdPmKykwzPX4SqiRSIWqI7fpXWvzC9DKA5iBWWAtfUkvpQYfVbezRs+EL2IKyKaIcrP8EmU
xqYPAKjm+8ypmdU2wq6ipMAQAgsnXmRgSNJdlXjk0OJdm+Jj83NLmg+zyqT9SCjl+ejR+EJgcKVz
qzzMamdYxNfZmCxwZesYEyLvCxsCKTqy6KCAwgplT52CBQav3NkUMlWzA63TXvVgKbdOx0OD9MhI
TmK37X6y7Fh5BAYZh9jlldmW2sZVr3zzmbTxi4WafI9g6OvzMC5tudoJpD34GJRlfBdGf/X53dRi
ylMHIl5v/1dIoELsuK65AhG1t/NYIjEY/5sq3Riq87Joy8o4ZOp5CueZbt58zXWVav86EUCM+RWU
J9ZR0zc0GI4Eqlqpb0ZG8Zsw2SJLj59IbN88j47oHijZPN3pXKYkW7Hgk9rpKrkliAVhoaiEN15z
3iRRgJAmwPhrVliSjKPRySvgttcQI7vRkQIu/9PBYLoT3qaizk+bmeqqC89wCUkQ54QuWN1X7l8E
9WHJl87jYQrludgs4BwS5SDsG8Sc2PvtJIuWimrh7nWXiXy0XPqM75iEZc2UTqYp23kJnLJ1EY0T
odopy5wkSPMX6s12BKMQ3HLcMKgoYvOesEoG7+KrpxENhy5/rJhyaSueG/dkykAZAF6N1kV2+Uq2
sE90xkqx77Bcb8Bk+qfJ7Vn7P7L/tHJGW37lyMIuLG6xG61KKKHCYFMxx4wJuErYMxtwr/yxxr/y
EejJ+X1U6YsMAbU7Kib9VfxokR3RLugisM3hykGqQxMNipUxjVJb5Hn/ZB1BznddPDv5K0/fgnq0
EMPL3rVAKZbaWnfSa0JLpKUZQHiMPVsevIUFnFwlVlnUr3bjSRuZKFSDHVrQ/JTE2iicscl4Jo0E
KTILznC2me4YMEWLcHjK2BoMKjIJN8tYn+MuWUiMekRQANm2KQ/ZcDZYyWGBxCw79cKHRUD4MfRA
9xdy5pTFCWholvnBPiQyoyZbAAAEoeNQDGXM14I210hQNSIyw6WDAbRoRBjml+WSidIqtkibjDlx
uO3xBP/lhjGTagCSSWUnOa2xvumCP5PFewcZMKkeItOavLzVfN35rYueasre2XBC0VxKrjGDQ22P
0ABojBK23Qp4Li+lM0U6NjX7swIVTUnaQECDpzSE7CJ+A1tWcid3FSlM5LVVCMs6bWABHG4QgBKH
JbhHveFhyvp7orwUiqg8C2+TrrBvtfUksEDroHjaPLc+qCQnPfwkY8h7f4cALiofOjvw7Tjs2ELG
Hk8R46oqxaa4zbFN+AzhP56yidAl+Dh0h2bTuNm5dQwJdfIZ05/Yv/QwmjayJEIAyZzl9JRQjsU1
bVxH9A1f3LJjZC2EFxHhp7mXxy0uvEjHIkb1HJxlAqApoJHXxctUJNXhXeZrfnbD+yacbRxtwmBb
6aeS9wI68QBEAibpdGligXa3UrHOBwCr7G3wYxTN3RQB91JxgSnfYYkvQL/7BGjxUNiU5Jk295Sn
lKy1/thLq8HaIAfYFCyDOZJ9acVajVWHoCqzTc7URrNedb6IAfW229KD5YMz6NN/5e4+CCEvMfoX
UfVitKEPbtHQZPz85PBYAHd4i5p/hfuQu5vegDcxq5WW/Erats6B9aw11Wl0E9QfESyMaZCkYUi5
64jREGok4aNVgTsUV0H4krC1+YeeoUFnPnxISpCjmXpxSHbKF87wKFzZnZ/N9eh7LJHas64fSQPK
dZLEnpVvLuQEC0VOz6UgY6fQlEDjT0TntP9ntadkRIyC4NWPGYs5CpnpAn3hMAESog5un0IcCqQQ
BSl4KO0H+nrQQBlvuryqUS1oxAx4YAENH5EzV0Om/QRouMO3Z+3bAuBlcHfJnRbkV5a9yupiEahU
udu6xELBzN28KtE/QTsD2iC3bqOm7quUlFUGrLDRobBN3sOQKQT2xX86RIBEfvhoa+LiO0nveMSf
Ct9S4n20/Jmgi7aosD2WroyU60gjOp5nStlkCUqZzs6QwfDhWwRAymtNI5iE+fFA0spw6611M9wS
7187XuR26Wt7zXJiWUGDJIc240NGO41azwsUVcOzGRx3RP5qkrX90WBUWWK8rhnBd8EdbHr3UqpT
Dzwjf8jZMaGoyldSQOLpuWwuUmnMCmXWcHRLV8V/Cv0xBHlKZaW2y04gj53waHaJJir5wX+MwW1K
PnSzu0jSKNSAurzKxi5lYUu04cHDxZn2f0bH6qRh3ASisN1m+C978Vn27nIWpjRQ8U9MhEpxVtmg
+i06J8Z3PSdtl1+yYJI+DYCoWEYHyPO0E7+obRlbsVzmpzjJ4ZNqC6oHunvLWiEzZmt6oAoFVYAj
NQwpzW+MoxAiMLvrsSL0V4E3rnAmFzSOeoFUjLum/UXeLdFZEj0M9+ySWQrUwv203Hm6jIigxXvW
EHXRPdXq0u6kakNoMmDZGfRTPbbYoG4D71mzOk2jS9oydUl+fOmbh15T7qXOmtmAcL1t/KfPznlo
j6539X1HYSJgRk/MtFBjcoMcOBhF9bREr+pvGZG/tWqAcuiyrenbMo3mSOxE+clm024GRtorlekZ
1sde2/fFs0jnUnoC397mS1k/0ViY5q63Xl759oR/knKMQmcYUJjYk3ZMps3Xt2yLpu2GxFRPzi5W
9tILFvLMxAbYdKFBVHOJomXHVhfXJmiQlrRupr6kCw+FnWVXmBGznmgR0UDSCgg4lQGMeI+iCo61
xoulbgxh7ve/vp30M4A+Rzc6ZOK6OKe0PJMSOldxJtLULStkqBEGGaI9W1b50pZVPjY43A60S2W9
5eYDc8ZSEF5UALNiSTZrMEfnQHhF9GBXgJYNCDLfL67hmHDlfz1AhFPFdrJFyMpzU2kHAKLIR6Lx
nqb7wHIwUacs+shC8DCzOzSySbZLWOZnqIuUp5k+aWnkDPr1Xga+z4GTrCtlxa58OlqPHhxIn0ti
fBtVtpMwXIQaKjx1ZsGbbqydy7q3SHidLOKHz3V0FxlLxPpRD09d6PD02+PEb53nwFw1Ph2du+8d
ixfGdX14znqQZ4fM23r+WiFcRd1N5ngYnPhMZ3shX3fdMo7PjbmjvIIET2z0xK/RYVHFTtXx4f5p
HLjenPrci5c+SmYcPyleFbKElaWHNpgptOxY6jG1zgkEWwo4DnwlPyqD043bLl6KA2EWi8gHnbyA
Wdu0FwXHIP4SfLDoKnxmbdaXrDKAtL400Jh6gsXLJOgFg8GGsC5EPkia3fbD0MBGg8mAsMkwOK4a
eVOxWqwKoKKzpFsPFuIzeT4w5K+0q20U28x/yvCJtJyrDgfmVfEw7PI1VYskeS4QnQA1w/NAOfIr
5UdLVRZB8vTlk4IMyy8SMuB5Gutl0XwkFOCAiDwsmZ4sLkzp1it/YownaOE2R0BsEoNeKJ/4F66D
uUtUZn3TXert+Nj1fhHxeSv6JS73HWN0lPFEi/LxpOKTrU4PCrm9lcOuZdFn9ujCI4eRVK4djfJa
WDt6RwiIIT42anyiujLjK0mmQ69vD5LFCnesgAeCgVzrTPzUY896rwoXIwcB7teYSHE2B9mp/AHj
IlElBxH2N6calrCEkKbowZ58kDrFHnKX4ptWrYyegr08lR0ZqrU9Fq9gyO2mPPU+sidgekg/+W+u
buj+9I68EOvFVcGgp5y2lDy8CncPebiGvLSRYgD1qHhqtYS+n2benf5Zpn+KgJzMXav1sWpennvp
5Y1Ojn3Hs1bV2L6YD/qPMjpLmByF4tk0+wT9vDTA4lsq7W/fQ5oyXoKHB3dbJMcAKowMhzwMlIWC
HcriwKfKGfiojJwsMvcVFR+wa7Mg/tHbl6hhKd3QsXfi0VAo0Dh4p9IQSXHPDSDQVXn/4BCzp1Rg
qr+98U2wojjePf8ZSgd7YJWmYTOJ5E1SjUhJMbO0KnDAfYZrpz4n5anmZZHUXVndCtoF4n+ycC9z
I0U/BcsYA6Jfuxn007RWqrCBmD2P9LWqj32AZys+Y+viQ9SwTa9QEokFdKa3S28xxFsJpZv0TAnT
6LxsLrAQTzTQP90+eKc86SY6O3Sm2r1hvyKGja1pv7rPUGrB9mjJgnvmq8e6uEaiBvdlU1oHiRsE
NinDvpjBV8ZzxD9dQs6tuXhM7yZZaK9XlnEZTRY+TH1LDZIJumBGaKCl/ShbxL2xTpojZAuxvWT5
70RY9KGo4avKnhIO+CwYbbod1GESTq2Agz95jtIjb681EmxpM3n819YxA1ISoUQgjjpbdf4eyJrL
8Z4nr1C9NB4wzWfqrwp8TQTS06BqCqofezEGjqLvAOXQDqoxic8hU3b5VSkYYZivGb8CVlx5TpVk
Bqcs/dT6Nhm2AEw6WT/02kft4aT0iOAIm/gl6xL5AoFLsfzP55Gk/Z4WNRle1Z782Om4vfQ+sFyF
MdSA/Idy2bDjdO+zvWFz2ohOJO1NfVizXIS6gecdVSgIKc4syz2b/rXIv4toYZbvnHlm5K97BBtd
avBUIHnYZ+Td0hzozYIGdhCZ3nRoFvWFMhKSbOvNOZKc0gU6NWwp/yUyTtlhqwRiBpdMXk3RtzIO
Bekm63gQJsWvJZ8i9u30FRqKYNMDjUKriAKOwY8EKao5aMXWChsk9MeaYLVmKSrnuDwzzsholxvt
5Up7aAABGzrMSDgEZUZXLMPLXYZKW3W/Umvv5Y9cekjElIkndEYx91rUIPBGA7BCT6KYW09b1OPF
aG3G+gzWQCVS4UjpJo7OEShibVXrYFdQQij3cFJ5hNlCDFYzsV+7iB40vhqHaygQGUfbTWFX43bQ
xbWG5tDo/sEWNYybXomzHF9D2P6yfc7VY4ldcbxUfwyZaX595MDKTuzvtcqvYaJrqH9GKi7z9ksm
dcl/Dkk3lwOIiAKeVaZqw3dNVt9ktqJ2qtnhTIJ1wSC0Jt3Jza0FZ4/zgg0svSadkBoc0vo0JB/E
XzMvv6pYX3iC2tpycmyjbRHYfu0f4uGosZMspzWldE0NbOwbn7wRCEOF9xmmGaUKSGwApIzt/OLX
kAHxilurlgE1iH/3wR+L08kW8OJp4jzHBMTNgcawmLsy+CLOpzPew7E7sZEjjMnr2F7YUQM9sOl4
c5hLN/087XxcKb5dSRvD8LewZlRvH8scGukz996D8lUWyM/pGBrHsIhTZPkLY4LDCyUfmVlPJDJ5
ip8bnxUatZalW4+FwuR4EwixZIRhRpADqVVUnJ3C5BeYoTxokMBVBlM1j4WICLzWZMKPbYfNpVRC
qZFtKqMWlp7EO1YxSCNUhqDeUXRCFkcQhoiG81bsskh1DBS7Vr4TH7c4gqQgdoTxd1or+801O9Mc
LAqLS1pGH22UTom2ntG9khuzBuXPyMABCSGOIxpncGbEXxi2nn1nXN/owAj63ok+cuJ2q/vGTkWx
GTDdHeHu1iqdEYlhmQrNeB8MGxEycOKzpMGWUtIoRWGF+BTlqHEeLfR2frqO2WPF+rIQ/rqWYkVg
KLL0KmVfhum51P94kBvh1KJNipmzsrLy8n8qk5d28nFlrAs3HsEkSfGIvYbYGbY4crOsS+huR9Nz
bV/+VP3NcF/oySJ6OQJta2OSj9rBfxydV3PqWBpFf5GqlMMrSEKAARuwjf2icrhWDkdZ+vW91A9T
1TNzu9sG6Zwv7L02LhS2IfwUkrYfBJkCnWs2l/UnzeiTtEbaSh1/Te5i/H+KxF7jF1AV6rfmnKa+
Ioh2o4euxAoj6rHyKPN7Y/0V+ktj/FksqNXoohvjRlxdJLewAWGGx+UFuJgCVS/xaswjEFyYj/hM
GWh8Qgb5TY8FdQGdDyecTepLlvHBMctXXFykmuw7CWBpIpUm9jAI3lHIzDclxEFqhV863pUURoaS
h8e0jdHdrhJRZ0/sV4TpAbm0wUDcsoPOPtXRk0qsXwuNH/59exvDNyLRSMRgYJHOnJUqMBlzW641
lI4czYypNVnzdjb5jyykiT2cFjTePZQqBvjYa57k+l9I755NmJJwOrIuD+XtqIW+wNJp8hC3KoMA
EEDcydKMBHz+MXo88xnKIbG+Mci5aLzn+SPJzyMdvbqeZoSasUNCGHYpjPd4XcrIP1UDu35wuS8G
+Ukl7JTLwwEQQ7CsVL8pZvziEEXxJMhZc0GWMpWFSmoQzDvNdGn5EidkhyMKk41de5AnDuQkIrtP
6IwZfD+vYD4RoNH67J8/5IUndBuPoNJGRGg4PUo4RKX0pUGjKp7j5mMZBGzTn9L8x44lmh2vhN64
yNfBIp6T4ng0MD48RYcJrWPGZyyGPZwtz4qZ3pRBXJyEwnzdeI0FmrMMimIvQcMDiqjMe5sDouYf
J4YPrVBQnnzUAwUUCQnFuZ/4eevzbORPNjARYsLn68DjDLRo6I6WsbcX/tc97gyjZxp94IrsJzgd
/qR4DTGGTgK4u1CDoXmXEwu9V+s1/bMdIf1C98CMRMvuTcOnz7xqr9r9fLKFvZPQRoeEmWa4U8uc
rRfyUAxusvYsyzjbgsEiQJiwgm+NQ3FV15BDoOlHaXDADZBvAw6czrV7lpZvuz/VQY0HTJX2Y7xq
ClYA91nLXwpL9VsqaIOY23G5x9llTRo0+fDm6D2Nv9kUauNz5zCkhJcKAiX6sCiba97dqA9JsAUA
ySKlgVEp4+TPtvw7ERbkYLxW0ebUebiuBJ+dOOvEFZPUx3u6LisX65BY3BONy0k9818vOVHkVrvJ
B9UrFC6/8J0dmhC//Sodfhp7SAXSqdU/muVtWq74sfZ5tR/qPXb39fvEqUlPrnwC8A4wL6U9EwWP
mrrPyQHaYketGWnk8fPSY4TV7gMiq0HFc+gNxoXxZ7xMgameVh4F3JSMHNB/TFTDXvZbDmN9CPAT
f+Sxs5XDoLcxTHfh1pb9Gdv4CtBNd/NKXnqSs53WvPfOFOTNDqocMGsbBxI0NUYctkNii3nAF2IP
L6viBdEa4PJ0WZkyhml8KDgRoq9RvQ89Jz7s9DutGpukkV6o3msKtJL8mWyk2EENR5B1c8q7R7Ek
/FDIT265gxUvcS1zX7tDe6i7Q6m9QTbHAdAPT6EFWASixoQ9Ay6mwxCJdBIaO1Z1DDhs5rb1CW2S
op8KzG59ATrjgpUGtBeh6vG44w9VJRgvjFOKJxcM90cQ8y/oey3MnMhT0u6va1n6Qvl8b2B9Kmzu
eSMha0Dr57wZgBudetzTUXpEX6CyYEl510TKkwO1/MSXEdI3aBIDT13zU0x0k8GfmX/Rk9JSk0wy
Yaiw8wPXWE2skY9puD+Qnm22P+P4PWlPsCMd6hOiBNBvNwSyEp80ogwlDeCpU771VYA3Ba0S1AmF
GMXnDJOwJmiQWBfMZ8m5qT1ea6MKfEOlmvlq+iNdVNqAu7hZ0tGcdpnm82lmR5yg4ciMoAyaaXLH
kSCz+VH1dM+Ebuix4SUoCaaKmE5fI7aof28G5IPfOYieaKLse8zqb50dEmyXyVPNO0xq/NiWrmVd
KcJ7+aLmQYP/Nkw1X6uh0/LVFEwxNyVaDIvep7bRhT7EfC4USMnswQfMORmun7RYfEAhm3VO55Ta
wayvublbVcw5N4pE3W4xbSFUWM+fVymYmJHA2z8K0Gv8IkVy6qszkJGNlqxcridXiu1NLR2Wwd66
oflAOcPTIxB2MmVC1JNhi4hsAkZIjbDTw/Ahuo1uvwhmhxzEYf9XPhVV6Fcl/0EnFpu7BZPCZALw
Y9xD99MjSr6PE3vCiXVwgtyIbWUV36rxWxGomJqEVSgYhZ75mB706gUvGdWSa0PqGrCMyc14Nun2
TI3Sm/maWDFTeeb3xqcII89QZK+PcHjK03uNSmqOPjr4UyS+w1moWUyN6ARQ0jr8fUy+l+qe4ooa
iUtZloyxC/9abpcGuVTxPcQNbRJkg4pRNccd1zZpx+9Ft7LgRs/EfKuQEuBUKEOir4RPRLFeBZ9l
Wo4wYOlUip2sgt6so4TYaoYQIGEGZAO/eYO8VLN2OkvCafWc1X2Aq4ZJyhw0zkVr9csynaWKw4YV
vRJXBzO1TnCq7PDJDvv7VOv8jNhSSIzylr78q9JA1hAiLIGbA5uxyBDUAcVkukkiOMYW4crWdsz/
rXFGMKGE/gAq1kIjlVddQrxxcUGyoIrwidfOoV1XKHjkIehO6AtlLupgxrLWHp0er4s3ZsHqqIcW
RHnGKsoRpLnAnsB/XR6w9OsDC8qEQz5YYGlzH8LdT2/m8DPG58rATmhYzNAQw3e526P3SQeeuWiv
1Mz+q60yBsMyA2E9Ex4+YX31ksTvavaewJd4RKnntbt0z3DEb2BWffNZsA20e79ivYbRsuemejUw
BUsdj65PqjcO2BXPnzKlPi/U1iOrKOlfg02/h8x4rHlHmHNyJX+7IxvZ7GfbxYdMIih2V3NYpDW3
hKZ408zhkCwqpJlX8ucy8W42WFhQvtWA1yNKPs0ydqb54qRodDn6BA/iRLRI/gfxd/zS8srPCiYS
PfOXsNgOPSMHh8DAlYQPh47hekp2D+wq15wFnSfyOnVXLtMJ3L2UJofqqELgUUDO5kpLIFdNz1Gw
NyN7iWJQEjWMX5mdkXIgcaRU6MJZZK4ldNazkQtdE9XfxMw6ScmK4jldRR82ftd2gqAhm4d6Xh0z
FesJ65YbTJH4/wfyhyANenElQ7lbRymESc9olW9OeQrtR0j7qlRsl48yoWHwEqszlbFdPhs9tZZb
i8+spjVMkbmn7ybXlIk8m98egwcUnEXvWEi0zOlkFNLhj97/6gQT9GCd6n56l8HYRanpK1Qg6kuS
PEhGrR+yd8/p+6aAf8icb9wS/ZjPFVsL1yh86Vtrt4jltsW4ry+wNqXvPsc17raBecrR522iLzI2
NH/8TBxC6Dd8lIg/gZRt4ieNs/TA0uxms0lA28GOGEMVBsSfGAc2qa/ytb8ihlTBfO1SBqw005w5
W+Yko6tiRSwPrIts0DJU72gCfesXA552tPkwz80PNYFE8ezJb0xJWdxTDrkKM5AtTm37UL11v3hI
oqO96z4mcqg2GHxDClquTUzdXLnbVa8OAPZgWl7y6UOMm/eca73J2GtLwO6E38GbXx3bLzyWDSae
dFf+qjz1e+Vd7xpAQ+zJN/jBN4qf/8CCyV5A+rf8/S9F5bafjFl1L+NWeQZYjeyISY7H1E37Gfb5
pYXiTbIbSkXD06Ot3z1peEoPsYL2zK82JxwRqqdnG/mATz31h78haFoX+y155670lrwSiskVX13x
1C4P+W1q9i3nLH0jTR7lyoMlg8Ad9e1Ugf5K0EQZIyD4qwN+2Rfr3NVbtnjOsJFoFHlL3E30inpH
ZVrkFhKhUC6rb3naUawp34B1+FfpCCf0g1l867bHjUj9tige9BqejsQ8Zs0ZFFh2VFHfoBvlTqV2
yn6VwU96kPUcsXihVRJSdtT0Ax5iJgb4ZNr0JMRTghGpwZ2FLtZtxyDVAIntwmnn80Ok5kmRr6W5
v+fKjfctt3aDCY+ObBB/ZACbmwd6YpS7KHg8Q0yAOPLtSHADeAyf0DAOjvWrpTSBeTZglnDYmWqZ
TlglpLch4RbC9IVg3QRdY8Se0cDeWYOtDfVZL2DR9F5OWvcsgSLKXo3kS4o7or5a3r354rRA94Bm
CSrViEPw2W5goqkT3BYIWXxXNtTAb0XHuYldSCd1mA1ei5nK5BPStWNfnP0Bt0vCB4RJCvrxOSXv
OEQoh85s/UvG+C0rCD1EI33JdQYDWNjTku5/tV9NWZDGT015Tx/deM6xIUE4aJZrVx2g2UzJZWk+
2MjlDcoJ2vKFrkgtn1kuFLmFDpgJ0Q3KNUMhzmsySrHm2ZlOasJZMGoWxg1nMA4Yp8Pfwik8/ONj
y4vHbLhN9rGMjKMomhpGbFaMXEZnfYLirepFoMXSbcRAjbWAn6ZiWFEgNZ8aoisqd574FvHoNMEk
HH9I1Bsxm+56cOnj55wdWmrtGaNFmJCuEw4sq8LfEqWPMxh3U0izW3TjmkmgpvhV67UjeawjVL5b
dqBmvVtMoEaNIrtkqvppON41S5zQUeOWX0FvnG2MSxFzDuYfVkcybGaTVNs9biXN8OYSnj/CRgr/
bMN5jIxsVaTa3Y9sH3mJO6YUaEfDDyX8GNqbrKIWQY13YxEzAPdVj0XOa21+TaS32CedDzeS7xl5
IvZBUH2m18E+VeMlo2aci7fCIr+BUVp/dIpToe3G7F+U/9KZM+sdCJeH5CXOUc8swX6Wo79Gml/9
isV6xNfDEH1uX3EOIocGJ74tFhJt2ejFPhjCJUCssZEF1kak6dlLCetghE6Po2WV2GSJjI5TUiov
A2dhytrZqR3zElnTXoUPJy2GCYXTpn7jRhtBj++jTBOMUEogazMo1UHsIJCy82fON+QrQLzlG6Rq
K9bo9VpqkIQ55nEycFsmtXHEjeGO5tGhuZqOnC2M8J9K68zwtJeOEyoQVdF3mnGz0/ABGDSoc/Ou
pT3HFuuCjlmJO0kVQ1TcBwyX0CKYOXVKDA2YaSbfIxIlW4wCr3COOzTyOtKUGMahFHT+YLANL8gv
Z/OyXUizlLc2gaaejHb16Jq2X1FPI3wmueyneSj0egQ2uVS3yXfxRkmB77t5RNKWrhi/zSdYt9Zz
J8U3Ua3hEMcm8osFvfsxr/UnSUPTqQb/1Hsl7l6GLGLPclZ9Y6o3qrCoqM63fH9DeEXkgEu6DdnX
ECq1w68YMiz4F72L7632hXQng6/9Y1buZFLFbdQjJBCDe4TcY3MrwMnTec4uEde1T0mNEbG4idBF
EIksHxfHESJTvYvEDo8fxwzLOX8BTPUG/CSfD/anDksp/lUwPGIlpLxLd+bgxzbge7T3m8Q4YfcW
6Iv6y0xPZAIqcmTj1GjbUvHV8pd3G2Y6rRsV7GLSdH0r09Ys/AHbh8melErDT4zLDLOSM3q0Pgiq
oe7bM4FFZxxApSDtuJsPqtilo1eFjDe4NfqzkyPiclNrOw/oDAN7gcTg94srkA2FWxNGZENcFKKf
IhLiA5xcn1r0BTE2dC4e/XmQfh2LmhiLpPEaabjNUU/30Cda5Kp5SEHQiDvRh+yvIH4ZzS7viqNY
1US9U4Ld3UgsC8wmevb7kPqi5qtayRwDsFKJsGvGs4UDxCBC9LruQzkiSlzmt0WeA2HyTLFyVVCr
zQhULItM9RrOKIs4Bnj8+tIZAk70yTzNhq8h8cd6jv40fV409F64eITDpFNl2s/1ZZvvdTux5JR4
sumqird5Oil0ryvyr277V7XlZqrdNiHo3vZCtHLmiPrgrA3kPTOOe7FNnin2WgPjZmEugdkPvE60
KTzwAPvYBn/WPaIrikTCjAAy5NeSAiaTfBkicSZpG23eKwkkEbKNsuq15jlT1xUwajI5/puSb80B
w8eMuMvI0Rh+sPB0aDSM9qbTmJaJOMpp5RX4kbTwDqzDRjKaYojLLPQgta15RISDCHzTFd1veA6H
jkBq1jdyWD2FWU2O5AzNYWE8sG6c7qm2eHCfLoNcAG/CD45LNNIQ8DXnTMZWIhf+tTT4DifQYSH+
zY5RMf0BAyyOUvaR+WGAVTtTe3M5tgNyLiqxmn6cVzxl3R+lEQwniv/0awZh7pA31jffDZfTiHRg
mUq2/Si/wLsPmb1lyUOt8U+nvDNmPs17BObf1mHGQsn7KEFszG5ntNsqRRLd1fH7rl/KfR+rQJHR
jGGHlmG3Y+BWCtOLgDYmunWQG4P3e75Uq5GHejoKl5eYX6kZ84D5ocs09Dk2cFs0MI1ivryUmUEd
nVRcBzZhGTVMNcUgSIDpHcnIo/5e29fa/kmYybllg2sxz47OzGuBirWP8FjUjc9IGWG1Ru5yiQ8U
dcHDwfpQQx+KkDhVLCXySWdRh999xAWdUl+m0UHEmcdbfTSTxDNW86+K2DhmZk4YUGUcpomijuwK
i5rBls4L5maHWXqPIxM+GIqfwVMq3vZc2plZjUOxUvCI73RXq38q7a+VUe1Pyl1riVbi+Iv+7ITE
BIzFGjOsmRMxcf4tiQVyeG1MoJz0t8QaYIV85Jg4TX5QZvCIUbwxdx4RtI5U+4oZjNYRk1mizkXy
IOZkI0VfPGVh85tpnFXFmpNAafXmQ6DMbM72lIXF2raASuPIQ2tL/Mg2vvRYpgcz8iW8gww8Nnar
Roz1iOewhr1YizskBbISbtUldyXRsmI7NpgJpdz2HeWeQLkdykfM/qv6FqW1laY/nd++5TLgAEq4
yuNl2erU6GRk0dR9lP0/ycAdz1qnpONMuxVAaZNKhSrU2GskYlhwaSpcsZIAEoIIHvFXZcZHnfVm
tTBVkdh8WjBjCsvNAd2JaB+N2cmYnjSc5guMXZYg+xnedrsuAVeLvuw3lUtze6GmsFpxjZLjUB10
GxJbyNYY6aPHwDsYWM03LZ/stNBTk3Rp/cy4Hirb2Fg8wjF6qpm19zSgcxqp6lWc60sUu1pCn9lW
fst1nlBQ2EN2IsyQmMzVJ/1FXocHwK7ilsobJCNKZulHNZH3uYhhW9FijhxodkZTIQ+4SJR/EeU7
iS5+DDVg7NQny3jREmnNMg8TCoFVS78EccUyiy0ZnVr9hRlVGNaxQ52BmSEhSKqxMHnYaHk7GLNy
5VwNJTW26AgwfVos2+qU9pHkcL4j9mK6L7cPmUGXmTxjFpx4MIZ9X15TeZcSPLy1ugSeDFJvM3sJ
deOj1SGb5I256zvsytb4rzE0tMblhDFD7Z/nFbNAbIAbz/K5Sh1j43SlXzaGsumVxc9TFIQkNQPg
pT2cDfErxcWeJQvTu1G0W61AzrqESuY6kpS5nUJ4yKTT9oixx3jEg4Q6thxnZgmcZV3e3zMWpjtT
YPAl7WoD/4EP62JdhwG7rWHJX0mvIdrSc6Rkl6nNrEMhHu1UD0wzJtZjUnvUCARkPQlR16bSyiiP
4y4tD9Uc3tQp/ioj8aoaWHnCWoHJIQVK5vAExR5RyCwBBudfLJm7uSpnOsIaEA2LaDlf32hEUJ2e
u/nCrJLIR59g5l2XDb+LsHIvj7Gvqfb0O0U1C5mMxT96G3UCG04egdJQ5LfO6MBKjLDw1hYSFvxB
suzHzcRk94VmCb8VRbU53zPWFFbXbQ3lOx3PApO+RGmJ4mToiNekxsoxuCDrJHIUOosj/8jqEXfa
SvvFS4NODpUhVamVnSaW90iS7wTdWM5lVVE46m/knAUaHbR17UT7YBG364BvVg8A7dHDoXAZNqwF
EU0pMf7Vi2Ltq2QPRpORLihLarN6OTDXo7JjI9lJAHdh/SJdJ8yB6JLYQ0Ey0I4va/OKekoeefMv
lGgpXhlYjyslm3fxXGI+rFcQdkxwj/Kny7uOjbVgpdk5NGkk6wL8zu03g9DRjhyAikfgf+c7KhEN
B7tKmqq4RUwjOyxWXf+CYl9+sUHJpb0RpOFBlOdm8oGNatl3s+qTxtpfEzhdOX2WJJIRghK9isM9
Jis4dTPgZs5pvcnU17WVZNDOdRAbX2PJ1t5GGn8yJO1VUHCUqNEIUeIqquVPucpRkTWmXww2SphB
+maAh9W5JVCIdIoGeE+AwQwxZGK3v11gnFl61SoTwO0ahT3uMfNVjJQ5mSo0vEJ/T7OHlN6Ad2C/
ERsfXoghgC4jHGdkZZqPuL6T9j2b93XYt0CeICW3puCZCAlNnGLfkmizcMLL7TVlNGalcdBAHfAi
lO+2XUEmirSTjKcrrCq8vS3g/1e8jkn8EMk/kT5P5mGkFxe4UKwHt1WQ5nGw+rayATVP3LhSvW+m
9xT144SMfVCfRoa7WvcgZWJD4E5jvqwmzygJFIyww9YHAXArpku5PGf1D+PqVmNWhedcJgpVBdZ8
asiwjP6xTDaN8dIghmOxYx7tSUFV2H1amfY3j82HU8noq+fATH/zBdgJ/wTCcu5iYCQRBYgGQ25h
e+jdhdqhG9/06jqtDcEqaU6x9Ma0dVXoXPENQ+wwT0ubEAbbg+1RJHa28rRkV1P6kfljq7GJpQC/
e3ZY+AzVJeXmHKDpk1USxKjOIMZjAyG8FAsCZEADZz8Z6Vbdu+10Qlcca507QSwBoRGiFzdeqCjP
qXMR+S2DStyt40edYWYsvXZMwQU2QpiEDswPxPiS/IPfLlegAtkg/zmFx3WIqGMWQxjUXTHtl2DN
p/kvzu5q9twXt2xJ8LoZrqreG1508Wdi4pAuDfQBMuWLnzT/GJzXSLnrauOCDw0NeF1zsIhDbqHC
YTwdLbiFBuks1o9JCvLx12w+deOm1s/SGs9lw8TTtqkvBKvz9AcmDOeJdRC7pn1Pe5z20neHB3+J
Zc6JY0jokvqrgwvuP0oIpHn2OXBuyWhydRR5Le2r9kr+uJ+TdKM1tx7Rgc1gFcCxmR0TFAXmMJQA
4RRoB2SMEK6ExBg/zdzfx8oHY7PDm9zmDKT3eHGEbB3wIXT2PUzPEr0sWzQ55VsOGULwnaq58EtZ
Qv0I/Q3AFnJwhFQJOb/sejC3Sqg8kq8Kc5SMOaMzAwbVS/Vp4/mEuShYXx7scF8QPUMYbcN62lUj
T8JU5LgKwvXiBDHFxzFuIb8omKRjTo2WPcA8MhmyNOAvJMwiKMKtOfLMyocSKTR/TTrLfbbhMMSQ
lHfhwRF7UfwpdG4oPvMH2VpTcbKIV8qO7CjnyBfZPqPkaIKUtJaJVZBmfS+wG7qnqL1Gw68blkFv
JrcwOozjRyZ7pnjWKBgNXj4wyJOPo4q5Ob5Yic9qelGWGySdmJhMV9WPNd/UuidSGPMn3J01T+nS
7G04fhJ0SOdVR1dW8jsOGCXJQ660vTNxXdbvClYYjSAFe0uhsc0R6/fc4EBo5QnAPb85u5G5PmcK
b88x5uNW6zdL/de2V3Udc3slRZf6f7yB9KJJ0WXjA6ZjVcJ+CZx/VR3WBhcxGa3REuKVD8S8j6z7
PF1n4klSo/3ujyxA+NjiBDhnhFKOtCjAsxLc9qj/He3qRUnUJzEi1xLGs04PhyXOnvZ9SriB6g7y
NULSIKdvsckCm0oWyIKHhnSJvvgpNecUCiWQZwzuE/7xV5xH9/q1sT27P5ZYGDSiC3G29707yq8y
IBkTyTfxNQxm5YPRnaT+bmhQrfadQwAwJxsi/PifABme8+3bJlYcaFUUwmM6YQrAgJBXyUvCv0u6
Vg7q72RbyTT0yLHqnSVTHu7XajacZagHa926LokOHVMmRn1NAW+1crt24KEiguPmgJSRMiT+fw2/
f9uGeMfYFWOzn1U2VFB9Bdo+Z6H00FgToryuNLJL7ZDlKOqv0sxoOIsJDjKDzt70kU2O1TOgR+Nm
MEWOFvvYsR8gw3AoSy/nyNPkm8meISZcIAwTBoymG8UF8sRwu6bayvWx19OD1R0j9YJFx1Kf2+FL
mqZNyy3udWF3VEfpk43ZlolA+oPUEZcguaSsufvhUwtfhX3OajStKktKPM/Y1gtpp47GJsc3JJWO
18C6QDV+MsabEbGdY7FsIb8vXmLlWvZHqd3boSe3Z0X22bPYXzx9TfiBpKCxIEDq8EEOlvqSq1CV
dn0V5EMR0DajogR+9BLXjGz5ijapGUTmhvR5YoMrVCUGR5920iLCf3mc6ACBsuJ5kk12OH7XPyfT
y+h48BPR3xcrMfVYqCgQ/bA+JvJnLb2iIatrb4gvglnutB873+QCmXcUFPC8fKX1iG0voIWO1dsi
nRSepXTYImA6WPWHA+V5SK5sYw8dHUk5HibJt6iI7Q1D5uZ3dX82L6P4KXnpQ+a07BSAbqMO9VhQ
DsqTvgJdqQvVbUy7haWC6F/tZMRXywyGPpjh12ErVkcsJUxxICmcKoAGdiAfHJZHd4w5wx3VwwT4
EJEjaBZ7x92wqU7Tfg0B6XcFN12aP5UJoZmItnYli+9uZ633n+4r9a7T94v2yrXX5geBma1K9K0i
/5NMJp8osDqvrRixoyagXk/1XX6ZUSkpP8b8I7/Gv6X2S1M0XjvjlGQ7LoH1uU/2pfHgdstv6puN
YJkN8TujDwkWzbRFyeuZ5RuFKzr8TLom6bknRd1+zZlJTd/lB17IIz+qHQeLvWukQNYvK6EC/YwK
GmvwVCJBdAg3biw9+KcuxYtc0+wg8IhYRpBOSEyq4RXN1ji2n2scGXjxxl2TlpnV9oqnEYZUazPn
QNxed8hm8FpVLxEYVjpf+BzVVjvrzib+K/Y4MFBcvstPJgk5zbasAumdYYzxzrh9ukWvQ+HSeWpA
/9mr8KuxthmVHSYjApyxcnEA4FJ1FN4Of2AsrW77/3d9jMBNxwMrxqGfuys0IUBwC4YLX48Gzg3l
xuTiUcdaQGAgeS8lv2zssm2FksuLsPY+UN0Q2qIbdLGDxKmbKyivNtG75i8Wg07cVMfa2SNXq1/D
NUTCw7tFX9Xys9qbxidJUf7nSo1HnjaYCmfHD1fyI3IvrhMEt/gTXynM45pE4S0K3mYfQqecvRk1
MFFjmxxX8q+PbCYi0PRV7/zO3hWNehSAO8BhM72kEoVdt02fWhYp+rNmb7R36WwCETW3ABrYQnOF
E2JK6IWcEwi0UV971V/u/QtrS/HPRkQg810iKtqk7P04ljesdByWWO7wU98NsT7PgGkQC/zjB1o7
/JBB01rn5xctRc+79RnZKHxo/TY7yM/aJ5GK/HE0K/LHiChOAQe0yUGxwwHGxbtFe41PamDShc1p
2IHN4mkSh+ZbkaGnbDjl+Kio55mDpZgHC1fCVPDO/Y0SF1T1tsh2PQ4aZzMD9YRpiVwfwiGPxbwO
CxkVIdnZdoPPSkXoqwbSBr8VBdZyXQnKtldjx4CxVLv8bc66wd8grVxbFFYwiD7Zq8PYtd7RNxuL
b74xJzIIR/1KTjqu8V90A53wcNZZTL4y7iCWxWxiqe8imFUvAmF077MhEQfzg2qefV7xZfmI4GO2
omwg1vDYbAL3TZuEs2DjtlfrkT64bIDGfKyvxV186mxfYDwwPUuBK2MTAsRMUU28HLJXi36Er4zd
Gj3ib/XJN6D0f5hm1jDUBBfrDrtbjvwHVxoSqg+8KvEj+6e9R68AYbtbQWzspkasSpLq2s6tseLJ
ITU9ZgI1eaMObOgtRjuHS8qhkGd+udI+WsYdvOIYaMPtZiHyGhwSwzHa+/SHcorlXfyg2ccSABUP
+vJ25F/OQYWNw1PQF/OtwU9j6aBgyuc5Qqm1yTg9GP/zjBJR80A2xIq+46ajRfmdjkzl2OjWv4gc
eOGv1EB7R99hCK5qn9mWpXgIXcYUgPdmHXZv+c1J9AH3vv7vABF5fx3eKmYtvUumDYnMNokQ6OIJ
rlfJkfYkPSDu2sw8VHBy7aM8aTCkaF8+o8+o8lb+prmL9T0/nW+z0hN+VGzSSg00ogvIjbS2nHvz
gJrpmSVeO3gwAXar423agkDgOVuWc6jiq3hWigeoDqS6OvlwfDFUPoO277QgKp8yGKjd9IP1589v
ctDr7JgoQBfteywOaXdLmtfKmSEPsT/nZqSgKrq7TDD2doEsifYZodocpYfWaM7a/ziGWQGVjNJ2
1mN3rnU+5I6Hhl3tcxvl/oDudaDcsRwocSzpp/Ab4XAPT0/BFOeXJZVMfMDxI4mL3X0bhJFqRDIv
CTww2F9NoKyJuC2DOlRnfbTX8CSb3UevgJmI79FAtEWNip+Sqd6n0bNVAxrHto2YS9AldcuNfCqm
qCshzsvCp3j8S1BtTt0+UxDqMi83ZgJjO8o0Mposi6YDV05eoQGftJhd28DsXknFc4joQIs69Dpt
3u56mULZ6AiCmP1h6HkjR9yg0ES0Fl0UGIiqG12QHwnS4Z4ZRF6vSLJzmVwUwmrIxlAZtybOG9F2
+JcHii5Gfxz7snLD/Wkz+cCjXrfGdx0AStWRAbFMaq19y+i+mz9l7QfDNBsoCWUwmz27u48NBlak
lmMEty+7Kv3gynrFdZ0Pv11JWG849Y94Yv4TqXVQDMNH3iKPV3vka0ayK1hcZRITPX0JGrvG80XF
6/A+6GDH+blWKMcspS9ag/s1cbSvbEa9pRFU2UrFU0yhZSUa64IYJBQpBzwi1Ys8mmeBmtqs8Kq0
uby6gbm9tM9h/rWpuIu02WoLcL8mDmpjZQZwzVQdNrrUVNyma0HBjOTTtvGTpBUvlpha2pkRLx/k
mWbswKQIhnhlGthmimkvhEZepDCx45GSvE4vyxhemsrpSQAG3pXOzntV1FyzKhyngk1nVmBxaNdR
egilohsJpKMctTRmvLmQDsLR2RIbPZy/KMOq7lDbiiyVL7pZYHtShMrEAhajYZcfWgPABX1kLnOc
FzgDh3zGqoE+pDeQgWCoLvZpSncwNk30YU/0D6hvJjPMYCibIDpkdE3kAsQWA4FSlqknIyyPTcHT
0N8jk/ev71Br4ph6EyIB0Kt132FU/yPm4tgK49HLOdUqMjaRKsV+AXtRqjM4GtkOVHqPZiRIUDFP
va4FmpN/peJdm0MClqV1RMxg0hboICLqLSZhI7UlQR+lyoNtqRdT0T/ZRpp+o9VYfgEMpI3NRxQz
72B2FXmRCV5dJPKzCGOKoBD8Tr7kNywLo6EENmk/js3F5/DqCqcVXibJFyKkQ8CPQOZrNjuSMWDP
ZTusltW2tPh5olx6cKmLVtZglVJ26GHKCzy9Y+v5jGZgdPJ7vv7Bav0nVgz/81BJPYdxMQa++TtM
y5+wCj/T2WyfzIK8wwQ4Dk7muRnpOmAPMEyW8a8s00WZk18A1bDNeoE8MnJ2jkrXZZtKy8uBYwIu
VTp2H4bifIeT+ZwSArJmnDCkd6i8eMvqsf7tSRXG7yUibUD0n7+r89oktwwAQrbruf5iKybFXD8+
Oy11hlohW5qj9XKGSm1zcVT/MXVmy20j25p+IkQkgEwgcWtR4kxK1GDZNwgPZcwzkBievj9Q3ef0
DaO0d5UtiUTmWv/Y9yAl+NG4IznJ0GtCSK1FiW99j5J1JUHrBGF6T7iCiBA5tWqtPhzri9eJidJz
/LXah/fF4nRzBQX1IGFAdZUNEyG9gZJagoBsh7btIOK6CmvyuEII3ngvFLtUn1t/J0ex5Xvk9EQk
f0Y5f9oQ4rd0A5QnZf0n7AIqaFy2wMAimSTo34wtANBbKGYJxOaWiUc3VrxNEZCPCwLuqF3Z5YrE
1TH/00/+QzT3n2YuPp0u/B458uO9KYL/8nxsL0L6V7sLPhO/RAexMAGNmUH4Ej7NtT77cLPUWaIn
xuS8S6vwL41EP8sGsTxdwnIAynEosPRQDYmmLlEqkCaclJ+FqmmNhCMubXSgnjcdonJ5SYZDNfnb
Ec65hSoTY9RssvXHLTyKiGQij33G1D8jg0gtSjdq/9WT7SE0D5PHBDkUYnpS1SGSLUCSzajTgjpU
efA3JPLf1/Uh/heWjvO4SEJJGibUolSkKyn4K7Q7fnIqcKR/w2oTTgR6JD0JIqVGZKBV9aTqipmQ
qosw0X+GACvW3oYL5vBDPqqD7p9VhRED5bSQhp5clEu8ja4agnp0s82H6lwCsQhgDUHg7OK8x7I5
TUP0K6WG0UiQGI3Oj9h0dK9e8+m2kJ+caz+DudzUrvnXGGwF0UmUnB91/h/RuYUFWtXa2MEdFw9f
WuRP0mbwjrzlZYqAdccejMkdfk2Og5SjLulepiwuEQCiyVg9IFFS+wzWCh3y9O1ZJhsatxlth7/w
Trsga3+N4y6U6UdSOwOhLIj4PNlhRYgEHRIId2KBWjkr8K1gH97m8Lh2z+XUqU8TRNGG04lSLLhp
DLEz+TZrQGL8qsA/doFqGAeRCyiBbS7EL1jatAkrdOVdz4grOlb02ULZa/9LGFE9u8fIm3qXukCk
YEkCTBPJGTVykdONSnSNpNWdlUBb9gOziaR6RqOtjb8LRTh6ZYhGsYiGdQtKBdqOQvZF5p+8O2Rt
hzO5bFybYnxP0+VH3iw3PY7/bJrtirE4DbFEO8WhJ1uu3MjOfwRFVb+EIcLrRfoE6yzLZmTm953p
PS2sp8FDJ5BL9hY/ctXZUxzhAQ8QN1y4BhxjvJIOIDhOTF3o6ZutkAQ2HJUTPOhGCCS2U1QcgxLj
WyYW9bp+JQPDGlVX06ErJSiHHUGYIb2ZFy5w3yUzoe7Q0Vuh9zfGhmkZt3ioRThuo2BYm3t5ISmy
Skf3GtXdtvIH+20c2/w6iP7VJGqy6QaPu6s2s7hpGzFljkH7IVDBznjJ9EN12ccQ6epfov62jb31
Cz5SptLhS8lJu+0TKR4szDRzbwfn1Cr0upF6JFRyaEDU/78Xz8hznXGUO0GBekZWRICq/LcJ1tTz
Poh+d3rN9r82guUvUHZ4K2IsrKNq0l+GfOhmiufvlMGf7Q6s32vQ5fhCINutajs4OEny3gTmyvhS
HRsZ6GvZUhrOswyh6Ht8NO3F3Uc965TJ6faJJxfjJDOVUye4saAk+zJL/W+uE71EwkO1ZGqiVOto
Xufo56kIuIwLMmiioM1fvLU7Klno51Wl+e0A7HZ1QBlUh8t1VrWHLsgCw67GpSAruDjbMavG+g0s
lmcTjwwl9pi9p0EwfyLUQYlJU6O93JKMK1jpcXpOZps2wsH1jmgQ5SXpHWD3OY9wwqkYzDKkLY2Z
GDLaee9C49/yxP8vbP1k13uk4JemB43ojfide154s2IyDmAwUOgygb3c3zuK3p7LOnThA/z/5n4m
nEwWLhwPC1jaT852KbjLm0QFV5W8VV0JhzplonhZysl6tzXx+YXnPPZZQboLkq8jRXnXWC7tqZ7m
Dlkgvs2xt62PhQMK4UNbnny3ou8g0ZTYUEwsumZ+GNpoerRqMz6MXgWuNaztH7Vl8q1uaprpcrIJ
hjCkgSorD9NSvMFy5R9Vm02baKGZIY6t4jJXbzxR/jn1e//c56C9xMQdWsM1WIdLhFKQF1+ssoIs
y59sv60uzHHDA4rIJyRB4remqylE23UI6gTZiGi4Jtwye/JmdCAdKuR5lO1JuDeH+IfX1mUinARZ
gfVDNCTtqxuyDtfydv+i1yH2zs7/i/+YRvcZXbAegW3SjzEf509vTB86baujjg1vseeE3VPHBX/o
4A3ubw8Jbg5wf2UycEktNjVP2SmffzrGc97V0H+4nftYCOhPEbhbd4ibW7G1moZpM057LgwVEqPh
IdBLIptqqSm8lIqPlGrLQ2eRF5ANDEjahFNAAzs58FWqjnPHr5saYNfy0qvTjuk1aqseJ+n6mXOn
rnq0x+JYYNd3lyEgAWa4eUH1DxEQV2RY4LBopjn+XmTiGUHF/FImPpCKFej31SVrpt5mtrYu93c1
sQ2h9FbyZqyhPQ2D0U/WgoCkQyF4amcAyr7cM3r8wtyxvC89lR0ZOs+onILPKvjN+Greh3I6jkql
j7GZwuOIRta0cf4o6WqAPVGgV+sHJQavsGe7ALAHx4k6bDe1Y59blFFF5wTbcOEXkzaBDzhD30Fc
m9/92BR//Fh9j1YgtJlSfOI4sKlcZ7oZu+scM5eoiV3I1P6yQyUXbKVISz73kWhPk8y/BxOeqK4E
TWaV8Z6wvVW3FBBszPs37cj6tXFwTMtYT8+lkSzFokEY46cFrTV5sHD0YFIAP30uevgp7Nr9GW+l
s/GtId85OXCQO7o+0lObDizpnNqpVa/z+jfM7QSXJh1yojrot/WlZ8jadcr6bvtOd9Ruj5hk/afQ
mS9dFpUgjhGKBhfNVeXQ1LJMWPiZwYnh0bAjYxs3p5zpSXPk7MZSE8xnCkZY9Gd5oJhF5uktcpvm
MUAL/pRaCIQGMpvTSIqXNYY0L12Q7PWlV7SVGxchS4Iv9+pZ/G0NpMESsX67Y1y/WxPUh3Lb7UCW
+2kWNlXbCFp9r1xepyxZ9q3HNzeir3ptYuKgRrf8bwz/CU7CG3qF/KgRVn3LXEIKOrf9RaDFQ1Ao
UvyH2L3oZe7IP2nfGl2TZud11o88iNA3+NMzjNGvdHZbJNd99ZT6EWhjqoCjY7WUT12FpieP64oE
lBAFy+KXO8sxbFY+sFNrt2rfJlRkLSF9ME1bp8/cguKF7//DGWYbZcuQbGtW4Be2C9ocx9JlRU2c
reuw5FtKzrs8CFAM9znS7CShBjXvGbgyQ3tval8Xwo5fsoKp3e6TZqdbUpzcFAn9UIQR7TPCnLGc
hce2QSns2176NAa9/xzWVbe1GOO/maWhDWuGp5rFUmCIbF1SlXvqh9MIW2PhF+Hl/pINuC7dAfdA
0dLVeX8W8hqoeWE8VUF4vP9bluyInQKGaRwSahcbHNR2re52f8Fs5sACruZ4YPZYOO9ps8qWhKIW
GurBGqoP1TK8RbgZ9qkXQ4cmGXy9YHJzJHYTGQ02Ma4pitGUXJ1ZdaytMXU03lI/Kc03Z5ypw9o7
vaa1nk/KKQ+ibMaXrAXYbKr+FpZutbdjxHVZH3CdDwiyh/qRoJGOXtYk3kdubv+Gu4rTKPlwPX8X
qUAhcc2GnWfSaR95w3PTU502BO0ve4GB84Y9gefh3p3IVImS/yztRPta1FiMEWk9x0GOz2zh5yx8
/Tmbs07sliw6Jb9e9FS+uHlPGKBI5JaV8Mfog557OrB/dNgNHduafy8z7bVKqYfWN+53d81lXKp6
PBVt0H4YgoXJJzOiLw7KwbLmry/RWLzHiSYde2yDg0+Wx+H+T6IXASa3Ot/NITnx0YBIGGzw66Wc
Whi9LI//6cBZLlocMWbu7ED8dKcBszeprDyxiXVc239QEXs09vDSzqN3AnkD9h9XWCJfyKH9n0OF
EZh2v9xjEy7NGvRkEf052eLwdZloQt/IrdwV4QKBp8M2PfpRBm0TAWKRgsJiljrGPTqhdI9E37rH
+5dRnibb1snBRsr6pNYXkSc52F2CejkuhhGpm382dYUBcV34QqE0SRCgNEobfUoR7z6Wi0De5RH1
jQDXmrajxFtKpGFeLZQliXo6YUyaqJwJ8K/5kUad1g54/ykmMRzXjxYhtr6nQOpLy3+RtAesX4Dv
9LfYmG7XRCZ9qOW0rwO/P92Hz0ZQOorYmSUoMSscX1D2uo7CleGXW/e3xPappgN+8sOOfMWlglac
Ckjoyku/VzqnfoQ5eQty3teIcz1BIGEdYQa9f2kRib83XXGte75JomKZKdZ3jZ3y/3/5+t+wxHp9
g0lkFsRCjaSndlO+WxbcrnLssf6uY9PCfnDmcGN6hfIZjETwJ4mOKlxCOdFjO+8u8BffUop8qOz2
imv5vZrG1TKkjpU1PEdIP7d9UXsffuFOx5xOuVPkY2syMLQiD/iR8xkeMcOGaobkoIeIKbgaQavT
pCQMNEz+8p/X3zKNuLvwBRdM1nEwzTE1HARMf7Ny6i4m1+z6pu2umSaMPZfxhcI9Z+02EodKobMN
+luzzAReh06LcKNtn50mlxRHED3OFyEnAUOR9bMpq263iIHPICrRH5WfnZamfkr7sMBjV7rviaJG
2XP0C2pzkPgYLscowqDiXlOJVq4hcO4S7GpLk6Pg4B4Xbj69Cg+C0KfWdR9HeDZVOsrrmGPRivqr
F+TcYTrnyneJyuwzb3hLvGFrldp5HgeERLZp6+3XyWMbPnX47Po4PmeRsB78pk92prBhtCzQFNW0
1jkcbets+WO4n/P2T9+xpQTMEW/DDAAvbZ2fHGU5OIYV55Bg3sji6CATUsHDg5/N6ct94qxcEmVB
dmwseazPE+/c/cb2XbdDRDARllHrtVKCH+nJsc0NJAgyJUQf6a1+RTVjB3LAAR+XJsRbIroo2tlK
HZOsQprb5pSnorNOc98+lYtL7mcu6cwcaTys1y+59+ZzAD8etjRFDQMxZ/ma5q68YqQdzAs2cWYK
okMGhYdCEMTTy6Ig65wkFRpMYDvtJcOHJCHvxBTkiCvc6bfXQbL285rBsk78br8Iks/zv07pRlfR
4mW4v/Gp6P+UQl0d2VlHkcTM2B6aRGShc4VP1Cb+N8saYjG8il/BNK9O2fsPrHpkqPej1fzP+eqE
7qcRIWqqhhG/cskqXqJuNWZpspFi+5jY0WVoyCm7zwP+Gpzlg5Nv+iSxTzqfiXcI4DY9I1J6ONt2
fLKS5Flgtrddb0eNckWOC7tI05T/EMtGO4vZC4wkk9soKgrevdiuTmU3Pc4VGTzl0v7731lwyFwG
wn74SAOy1kuQwVNos3TlTuNuZO/gRx98WNWKYSJcZHh0cNY9Bl4LM9sb00M8QHm2ESs1G9a24+N8
mKTWG4Vlx88U/niZP2nV44pK4RxiaQhfJbka16AYtkm2XNkxh2c7x/FTFbwN8RKzmilFTbpjHeI5
/kmEMCrtImlf0ia/BBM1cQkX8GaY9KdfrFbobrpIm4dvKvP+pwuLbkjcYMa230h7yF9SXGFAwX0Y
tGQ8DC1dDu2yTxd0KTL0qMSxIwQOCmaT9G7EyvELmYm/YpZPHTbolqE5duTNjgTpIf+2g8h9r0l1
Z6aif7myqddRwLGoSqhNAhtTic2cUYUeeHbh8ERUcp6eLQbutFA86AkTyTfXLoE/pUspm8OUeoct
UCCDVNvnwncRZUP37KUeiQruYucoM2kfh97B6Fc32VMI1LPe/uwMcf++hPFVZZh4vv4rUInPKSvL
567h/1s4UnnUhsYrdw0GeGyFfNu2RrceDUpegCgfMhvV7wh0+fC13tUDotb7A79gFToAA+2TjhNU
ycTbfH3sO3fauLNRhwyzxNdCTUwQy2da7O93Ss8v5rFaI0Dlt2jCOFc7yfjcJugfncR8pkWnuLBI
opxjm7B356XLNZ1DIIOs4hMS/ryf6EMiy99bF/9YZEThwSSxeFHnE5Wzvx+4Hn0p1SWIu/jZR+ow
WGF+mWa/uthWpOQOqXN9oFVjOnsWHWhfI267ZN+TqH3/epzJEyFCqqPg2dSSJknHf8cwQb8pV/XX
tW6TED6lwmwtx6LMOPcLJDQ+Ih4wM8qc2+4AbHLCFVLtuoFB976WT+Z9yYkuncwLN1r7krCNnO05
PMiOGsS5kD/okIxJbR55RtpOnXOFhDk3JBpEkmc8Stq9Py7wMjam4ojwEGe9grRjqBqm8ASVVvtN
V9lh5HmD7A7dCyuh4ETunEOULPK7Wh0zwbyvy7wgT9eyT/aQYFQkgpfcI2SryA+Q4/AfgykAOrMd
mz7vj/flwirC09e95IWM9Dh/H6fGDLe5Rm19/3c7OX2fTQpg4Y0aqReM7nov318C46HmmWkxCHL/
439nEGeW8D+LwrXdS3GKQk6PUBNK/XW6L9VIDlAZz9RjchLFnv0Zx4N5pav9+eutc8btfWr93/l1
kWJ4VJOq2pOCwZ3kIE7D+offX9rRY3ddS2M9L5tOqBaZ6jSS4iWuG/Rm/G8kVrm7OMmfM87lK8hH
+5j2MLV3KMIdNC5jQAdu8JBvLhDw5HKCI3DnxtkXPvOHVftiK5MEM85QXdsyKV6cKspuUY/qnF1Z
56b8EB7jZVz0PanOhmHagykGICK1VnwvG4wb/lBifbVc3e/9GcKGhLnxnBBEMxe0IE9RdPwastOG
FOGZj2yrrDerWryDqJr8g0NfPxRTRKt648CV4HvYhREca7fIH6ERxEuUTSjIgimyvZcNEK9Nf04b
CIZ8bt1TUaOeCKCOHjO7ucXR8DuHbbuODlaqzrOLn11HSlUL21bM9L9XotmnKljjrYKfJX4mKFB2
oTvAyJBIxyki0mNTdaf7Zj+g4rkPObAq4yP1QtHWxnOzW8B2VmMX52WRWQA2EZO3p8ylAQTeqsqi
ZHf9UjjuszLpfInUYHAguASiJ517mciO20dlF2ynqlo95q469lZ6tRKQkyaqgnOpbefmiea1dvQI
U8zwDvyDvFOJ8dJRIZBwsJ2isbwlBNfdYmSU7RK7p0qYiML2jtyjlSnoVo1iskpapIz9b0kzeUT7
MOS3Sw8CtKkammT62IM1IceQgrj61/0TzuQ6keGhyJnMEX0Vq3NwfXBi819UW/LVqiOk/CrREeoL
9MQDFODmfp0vHgErpOlkj1UdoBRZjfiyCL3H++fSUcE/qG88+1Ub7lqF4bqi3PfqhN7RI6KOTPYW
x4VGbejLziamkS4haybfUjYBrJ9UhrpRxqJSLdH+/jzLuUV8vJb2xnme7xUJUksalYd0HMUpntHI
1Jo5qMJ9th9QewcSjegXKm37c/tU2QQJqHyCipfxz7R28w8nQp2k2tyBmEfrc0ddQ8R3zhytLU96
7ftD/cPJExwgK+j0c+HXGfmICoyc4QEMevpUzI8PpYO5uI/UozsP8mJF1R+nmRuuAn41ZBpel1I1
W3T07dZmHz9eMhS6F8AYzqPo2RVqvkkVw6K3q/8PivqhVjgp5f0QLccle7RGahqAqKdn1f2JLbfc
9bONxtpC4tbiaaZmE2F738zXAsQLE6tk4bWF1E+J5WQ0iRQ/WeaLm7bEjyxDi6oKvz0sNCGkfhye
vV7to8Yt3soORVc4vMKq3kqXEiSeVCI2ybW4iShAwxlb5hy3ZrzABt+MZ8/b/v53FaHokfILva0z
8oN7MSEPy9GXF2PIYLikRUr+IaL/ZQV0hhXfuf+TdpBqpY73HE3YEViVMbEZB2NZ1DruYzUhFls0
tTCs4ZAO4NPcuxxxvlvsRFYGm3HC29at61WfTtR+AJMgZG/WgdBaB8Kl50eiamoaiWwXKy4FVjF+
u/+LKvfz5zxRlHhZP33T8syMQEMRxs7/e4G1NQ/E2IByyCqmCD70cDXjVKkfkqEhakWBWUpU1FXt
oDBs4isgKur3IpmfpfCJGat6bk1wZjzogmpvLfEFBIIt3xGPxm0U5k+2DqfSWE6/3rSy0k/OjDQq
FoFzSuZ2BezeZOx0V6XoWnWi3Gwa6xwzyvzLdfU77BksGDj1dhoK2tplgMOvox+uG8t9IDzi0vn2
vkWmgnEEHH0cZdBiQzQc1ILWVBE3x3rMbHLeGsTdkqcm5ehxetZXv3xy6Kw+L7lG4jYH2YZsRPUa
4pKEcfs2a/+vxmLHfCWI7uIh3go/7g8wYkRvRQ2N3AF98PcBIw3n4uSi0b1/qEUfiv/kGroRl/bR
cK6wySCYhWkc9pbpPqyxWH5badHemspFbbEuRIVOxaELniqjVhpZoSVaZSOWLAOyOsJgy8jyq5nH
6RI0094AH1AwgNNNA89smMQrog0H9ZFnDPNtwB7oy1psbFD8Ry+k9xiGxWx1DeDgt6RuVSZtbnMS
vpqJbshkgq/QYUgSkmmBuElWCJpiR4DF9EykRX0ZwtK8jsrdepNj7+z11nM4V/adrw6pz5sOgOY+
1+MAEeQw9bvDuFHJvWjj3bRNsC1JDKKdkYYHVATfCjyAeyy4DfSsQ+8N7QFVmSRXn7CIumo1uyaY
Tuu32QMXZLjX0S+O3v7x/kd1AyIyP6EAdm5FeuEHwXtd/XQWA9qV8ReX3NiHxHH1c5fUhsY9/xOk
N39vYVYslabk245sC4R0MrriGNHIIe9UyOSjZImreNhZCOpRxmkaCCRVeFjzrMhSxyZ3qsvs0RtT
kpbtmqL/dv+Vunz0YMS9f01r2+zuEGIFpZZsZ0RCxoomyKAn+w12CDtqkdZHclh/2BbIt27EdEpq
j/PUZTeuF3TktQdeRq+hWxYEa8j8IGIkiHaJezZKh+V9mAfaYkZ5DJX0rrYX3ErEcfSid86l9IjM
vX9PVdkTFKvZANg83LOfY+ha1mXVXXs1psonK8dt7ZNLJ3ig8uVIxQka146AVit77BLkoopp93tP
iCottOqQkyq3s2qPH6tqpzM652xpNMlHm6GQ3UPgWz0Ruk6Jc7KIdinBP7t4XO38K2ca9W627SMW
Rafzm+d8+ULH7piYH6pxJ8bXzDO3eYgHKn2BTo/rlzb2wqVycdFOE2qtYY3hbeuB0FvCa7yaa0WN
w0cDnL0KSII9yjPuZdu2HuaCIKGCz/Sh6VDOBo4I940FzrKuNuNIbqFZTIWdhT5DHmnnvWx6OH+j
jlxnLm0qjrWXDsEFgwONJ0AyceBEHCbsE64rLrWV0IC6shQ1wz4m9KqjtwJN/QhUjwohPJsQwTgF
q5KA9BGxGzGDXuXKXbXedBP5xAJm6WjcyDkqz++IQyDFPetn1LDDYu+4v4drx3Tx4fgcbL1ClO4N
cXzxsKRPjNUbTDHxa5ZXnDNohe30b90ojGxqSrfMPrhGNPV/9MFxd3WaFiKEo1u7XQAIYuThMsyK
Q9laB5Pi0DCrTKW05B9rcVkpxfJdO1a+K3FWcyiEtOVpcpcmnd0ImqD1WfMv2WtZbdoXz3Pm7Mas
zj+bQW1b34tIh7Pe8VMjL9fUZ49Lf+LcAEmPf5NJAqDArMn4gJwvpJ0qrTA1NvaB7Lr+OJMRvokk
qs25d29+FeptWZDSv5BnnZX1z0Rb1xCEDMAsfS1tHf/26aCROIBlttBdAmGI0vzvKk/ZtiqkuNCa
XnE3ioPv1regQFUvqndPJ4TcB1638+nc2EylqncJdaW0x6J4XzmEyHfE7xA9BgbQsAEHYya2mnGX
xYi907qCMl4P06aa4p23Uhl9MR3KIhCMGSQOxY1iT1FBtA3iyiKFgtY91xxLyc7dg8C1E89PeOtW
frOrcEHXwjmJ9c2Z17cpTcW/eOXl7i+N0++kQceQtc2PBNUkzQg4chZbgmU5k+Tdd1wsGKQ+e4xo
WklugwGCeZ7sn7nGDAJcPH+qOSaDW/vNw/1jVdeluKCWAA3lR50b/83ieb8gtTosCkmQLhqiY3Co
H92VHKVzfTwwFEPb+RejsHSbYQSHMwdjdHwSpv7hLTHJcmPtP7oCYLTvG+8R12Z3vg93hqj254Em
PkkC+GtFuvtuYvJ4SuZGnu9XiqTt9ynyQ3QTtfOLX9Fjg0xgaCb71faQaI/ssKh9reDBIprhsVsy
LFl0K5xabwqRYWQUDiCiht7qaD1xERe1uZl/moA6uC5l++gsfzdUpX3ohfeMVys+uyPysvsvoOps
/7WYudx1ND2F4G+faOYr1V19v8KUt955EonRKcjbHuaU+cYZP2To1iQIJ/3BmTSwL3O1JWa9KZAN
PPRW3x3CDuuqqh5HJ+h+Rgouk0MGO1nu6nNUjMNWoZpXVgjSd5/05nh6kMBQm3LF7MHFKWla8YE8
aclyWTl6O/9v5BtreaINXR7rL2UcR47WtprHw+DEL2KJt6NwBGGVIQXvSXX8AikW/DB6sigaABUT
Mu5+jEH0IeY/bZv+sCePTLV1d+AoDw9FTrMh4BRykWVWW9f6OwpKDSbsVotm+CnB/lmO/Xbr9sTp
1Xn9MuYZMUsIDmBXYtTlq4IgnZboSF4yCO4qDLSSLnuT5fI9tnBMo59oidEYWftHh/3mfrgO54BI
BpSWJOKFjfs9WIAk+ISuwa0ddO/RDnyB9nNn5WHxCxEfolADmO5Vv+oseQSZ9b8FTXNtp7L+vqpD
bD+Q5/v71xJg7bsUfy/epLZyuYmg43TkgmY95AgZLPGk/SV87jLbv4EA8sf2Y7WtFAkOqMKW4wha
us0WspOaoCYLpsWv1OUJGcQL4lkZI/S8/wqFzfwO9AyoiccLLBTrFMJUcu05NCyZEagUoCZw/WKC
laDmLp8XQn2HJXj2owJqqCKKyPQOQY26epz9sN7nsUWk9kCA1n2uzjSWQHonkkfLDcuDt/yJLDf7
WvSyptnM0rHeYkmGr2NsvW18cyuaSl/jxKOHuiDGKf3dlno8B01MuUCLZgzAhykNXTThznPxFEUJ
IROD7o5xzUxWgdg8N0jJjLDjN8dhokM0dI5VJXcIuFDx54LSxIbzRUtaR1pUmzeqJKZTF5nfdYcC
g6Dj5Zia1Dq6Yj+4zvgEmSXwdvBLWVFAa+rzZ+ob+Zs3lSeHTbJesGZgHa/iMd8mq+ZjxK20DOn0
W3ufDEX6bfYj3oRQXZMQ7kkIq93Vo+F9BUegsZcQyLLysR2tzzviDLoG6WoKVUbvV4TuQA166y1E
WA6jmJ9CXdioQd+cIQc+zpwMpzkpKYAA2tObiqWbLA0GXuAfTBf3eT/SOPI9uwqupW+Xm9EFt4r4
dEdFAGWxKtdjkl+PYwsUBmoL0W9HvnlSUfuRpNWys0ZMiyjWjtPchMckHraprA4G6ZDcrRLGzuEz
bpYluIqpws2ZjU/DSlCoqG8fIxtFfNDY/a6ysmeZYTy8Py2yNs+jPU5Hhx7qJzEK0iglZoM4nZ46
oOji4XtUYPhXfT69RF7eI5Ujxz1vxKEeq9/2GOXXhAjXtW77/okeqEo+qhKOtyXevULFsfOr9bfW
jQSVr1MVIMgaidXvmzga3wZ6djdtZ376nACbMps+yoRo39mxik3ep2tWstce7h/l+0UWOXn9ZNgg
7pdFBgqY38Gpvhk+ckv/WJaRN8RFJfaRQwWvQ4swqG3hE2jCWu/KSqfLyXXmo10vwUdN9SzSsad2
xqu0Mpl3gAx08fsdbFyCWG0KVZKgEKbEAsR2/QggxIlrbNSltGPtStwGj1lm8MrGHLR3UqjMEDfp
CTvtlAZkJpcWf3AMZN0NRH55PfUXljOySBc4RKNq/hkA3+C1e7qvLtZcVw99w9x5P9LZWPyr9P1b
79PvZun5IRXtxUf/sidXqz1RZ0SuCYxBQ8igIqfsnX0RId+6UHU9H8pgHKbj/e3uXCffEDapXq2/
aa6Q7JZE9tseWAO1HE++6MKd4+GdylMKjhh92c8CYpp7R1ubPAloo1H9T5viw42ecm8TOkNwFO5P
d/Hocw9xdeVAFYdgxlAlHbxmqhPfGhe6Y0PaQIZkbMUjBMFaQYoyfqb39pQht25yn6aJItlVq+zP
CgKWaz+hfcclUXIGCITSMOXRqvr22xB77Mhl8LWmKo1dGzgDA07E8I29P6T5xbcQJO4gfi0CPZAs
gx9PgvB8XWfPddLy3fhVv+e5nB+kil65/pp1iEiOvVp+jS454Utl1S/zFEcXt0J2/QV7lENLirc1
Nq/zWJVPMRqrDxfcP7VrWMU4Tk7SpOcvgiaTOEYtKhZToadDHNohISwa1Fi5zYWPXPPatfZKseKH
W98pWyTjFQkRrtyo704mnP9VI20qM7ETt2AS76pYxPfFs2DiEaObYRUy5uEvxWBnJs+ca6NXpzEV
IqONAsZS9iWnmGM0bwPqzs/F0Ew0Idb6dhe/8E68BWRQ8pcrcKSJsDjHtt/1AOQA5YZ5L0Ddlyaq
IAIqoDTJrS8BAdzZ/2HszJbjRrJs+ytpem5UO+AYr3XWA2MOMkgGZ+oFRkoU4AAc8/w3/R/3rX7s
LlB5uzMr27LaLE0pWlAxIAD48XP2XnsSdNqWFZgJ3y7IkuFmaPSEHnYMH2geoGAfgrXNbkN/dv4c
E/qD6oKfxQRzxeCUXgsERfcD1wM5oeXLYKNlwi1AseFZSyks6/ZOQ9OxUgxuSY6+vGsMB4hHkKzV
LEnkoNu+TW2sxdnktceiBELxuWSiMITo7MVQYYQAV0lWTwgDV8lndlIdi0UKJMJBwqCict4P7UhG
gh88KWN4Qci8QRVARNkIQSD8/K2qqGwWOQocckzuY394jCIwG2BsnPtEZats2dmOXYZt12vGw5gb
r7LHuZ5TgCAu4QONqOL2eYMDlTk4TggX8XpFRFoxVxUpDkIc/DFhukd3BRV3egOGKD5ls3dfYtSp
x3G6m8zqKkqJsXU61FtlO8jtZxWc2yDtkIaSPklXZi7e4ig+WpEN2ERpaMqd3x+pYTI2sAcDzfS0
nNUt1A+wIdUiuGoS61pEjXuobDpfrofk43NVazP32hiia8WIFhy4RjC91FV1FDNnGeRmmWjc5A0F
NHLkYG0YPzKXPDMVzA38wQFcnRse+wy9jhT2e1E52SFvUUzLREQvpe5oUcAxNJzgqbLj+RjCOYK6
TkLQp3DSo8Zcs6n8nvkLCo9u8EMujR8DQ163sVwQloDZz401F89FZ6THuGke6wB7ZDpb8rkrfXT7
Y4vTUEg4S0uZ+lk2fN4fjYCB8lzEeuPEvvGUNpJOvhXvfl7csoAfQ/f/hKcEP2soYGktk51KUvwF
EThV1tt079tI/D63OuT/Yc7Svomcns+XWdAWEWkGvsJupgE5552XrqeQbNjPrZ9p6beaz3DIUQjl
XJ5mmk5rMarqNUAve3GiYVPcISpHlORgdf1ZNhSZQZRwMlh3idke6ho7OKjB6chVuZ390b7Kqcy2
nydbXXsk6fToxGY/ehhM4AnAwm7aIk0Q1bAOWdEwb+dlOl4o9/vn0XFr2ssZkpk7e1gScx2KwE99
LK2d8mcnyEVsi8aepKvP+3WTELz8s+NdBIrBhdPKR1TszUVChCotF/O6iQzvgByvp8GIbwpP3rJn
QWWncVMrelD+EGxFlROvYGXp1Tjm9t4CWnmDHHjaAI1Tl2l5Wxuxc5fGTNG91r82rRbQqvetzi0S
1kZw57oGyDO4uIFV4K/9yZ12lm7PirHD/nMSi2DtUFfnwBhvYSpOX2tVPYF3u6LiKl+tskSbmTrI
tivNTg2QUu2k4SOeQ8b7Y3ikf4gTa/C6YzPlOTVmUUMIZuwQECmsZ0e/hHjGRJRdtQEqnKr3sEng
pdyWXTl9xShf9wiow5T2R4I/cDfMvXGOEtqXhbtpOsfYlDL0mXoS6jNrKLqdWdu3Q93j1ysrRlFU
UdG5fAjIsL+EzWpf9G7AMa0WR0x5L6NJf5Md1liELYs1mow3bqTJ8fNUmImXuHQlo3lzHrObkXYB
uSHqqmoaQBWfPfxhjo0jHUnCT0Ldb116SL8t1Sg99Wrma60gLmLo+ywdWL81chiJBqhkpFy71ESI
d5g8gLU8zaBijiLqkFWrMsRiAWf4cyhC87E4xIlYt3GPDVe4L+6cpXdl4CR3RNqclx66nlQB7LQK
D60fcxxyk2go2T9H4FMnHd+GydmItLrpZhx9WUq0grLb/VyWcuVL5DSBF/f3OEQaBlA41DKTmvvz
LP95e2MAjIIZyQyLyANm7P7WiMfDkNrJuVH1RpLfefP5h0JR2XqEvDa0xjfaGONtix53O85td/S9
sjgMBYFHAe4jRJPT1ec+o6jCfV4Y1YlpGXsuMVGl68g+2DVzw77p40eTyEsTgUsvrYKeFRWbYxkB
0WMtnYspB2Rnh9kOv6O0anjdlcA8P9kICHqj3/UG2nPVQFQWXsWMcliMJzpO9XOcF7dBF6fE8TZb
ZaKaL1UiH9MSyFM4ZqgL4UZHWFWfcRHodWUzwdGBf1YBA57PjpIdBMxsIxRHKLPYGEhE6lEoDhMr
M88I/znvsXxSJBqXCwW6UPFD3puPtjc3+1whiVkhJtXTY91H1m3kO7d4QsSndB8R0jWhMOvUbOTd
iORiz+g12bcypP2JRrxk8rVhE9Cu48bw76KsJc0mGJB4Yaq8iH3AHJNNB6eTcb5qtBs8NWCJuiUZ
sfHKRzfwzZNTSAn9V3necUjHswm367qGStsaZoTeJ4a5ZtHmCwLg5zXTZDo075MasdDAlfjsceOM
gviXE1Uw2S04sYFOUawC7xQrWZ5+27Z5nnWcGv8pCIbouXHKcc1ukmW1Icxxmmco223DVhNH1UFz
82Y7gYC4Dhi/EU2TVAQjV9WlmZqnQgqiBy3MnISx7YcZbqtDwhWU+QAwvYZgu0wREnZTqYeXy7Hg
F3gA5Gjs9w/cMQ28ssLpr8QSm4iMhg57MKl1gPaZi47Kcoyzbm1ra7r6ee19yoj2bcZEIOjK+Jz1
CDJz9oMr2vMz1AKJI7cU4m5MwviYd/lzms/xIaySdz5NfI+UqL3oExN2ieuVTx795s1ojOjae2oB
0bUEIVsJVhN/cu7d5jZbKr6SsK+j4ZMvOdTqzic2aFlrnF7YV4gNmrMX63pjaPXdx7F6x8rPdFCK
bAcLlHU1L8LLVrnTGlAbcxqHfBKz1zO7h4a0iKaaL5EXgpia45c4mfU3OyjeI2VzKNxFyT2Jnnyk
RteXXZXaV0krLs2BzBJMffW7z6hXx9kPmVbes43qxMkT98ObxNMycSDk0U8PWpXnDHR/dHFCa9+z
r+JA5SjN12bNSoDTGrwknMWVucwEsdakpOvNiza0r2nKtihTRSaDh7Aim02WTC7nJnUvEW5Vh7HO
/Od+SBEs21H8VXSGPgYmNPe+M8nR6LtFr2SboFVVcaKPnqy1YIDPdZAQ31s/+Au5tK+1ubFHqyfa
wIy3rk1SVg3mPmzg1HUQEK6I3xG9Qq8RD7QZfp7EvufBwDY13qCof5RMzy9liQ+CFGU8wG11Un3Y
32SNglaXG/NvpUdtIBH9HNnhe6JLSuDjDj8rTDU6TSSlqWLfWehBO2GpF2vwaUVlOj0FvZqfQRbT
5qRyZnu+7hf3xxB1V25bOozNsYakKdMyRDv3wsMeUiAkffADkR9rm35X20c2ApbCA82JI2X5qdc6
v8pT3AhsTZ2nAhXp2rWZMk7FoADFoAkKMZbbvmf89u7d2L4qlq26pRBzSpMvJmXDkqt7oTr/3ia3
VcXsifI6fTGcdDzFRAMrC0+HjJk0R5I+v+ygbemYLL46Dw3QrVwQn9unhMxxTDAFoBmtoptRWOOp
Z/JFFruur342IcLsLf2UE7aOV5Cdl13anZb7Iqm7S+nvxNQNm2bpPnJ/lsyKu5/tbXifYChg1DQj
5S2gKyU7cePYwdPMCPUp9vzh0sR7gId5vKmNrntIURuB4Krm5ygNQDDwu0Bl2TuOkYHis0F8E0Q5
ks1Gbpnmm6+poh3baXE1Re3rvOgQB2kiA4Qqehy9pn/AwfLWIs/ceFmDGd/pjKdxgFzPwP2uJ7QE
mT32qrq1zqz0RB0UGdN13aizAaE0xIXFed7V4AkLaxPypL3bjah29CH9LD3MQEHCriFsWF6Q3AS6
xvOSZC/Nd/pt4ylDkPGzDyPnDFuLLpwTzQHCVNrCOJgM5NbpgAcxRm+8DRb3X+w5BVSVnhUprS3w
olF0x8LwTjmGkb+pxlsX31eWZkTFcficpQuXWOkPkeLsKNRgrsdsuvscVM6tCq6zrHhl9DJcGYPH
sJw8ce1AUO0nexWGvXvIEOse8KGTojjvaRLQ8y+Znte97nefLeSZOJa+E0wCsxSIVDv2Oy/zxlVR
pNBXx7z4NkBiCetYP4Vd80Lsxnzh9FZ6m/iGOmF+c1cgtR37PQKnk7O8EWxBXo5fyepEOEzzlNTN
bSwadLnLT5kggFaO2dGerGrDTTFjkQacaBTiPhwL8xE5ULtrmedlgam3WoGvj0njmxg/E+E8PhKi
9hZYCx0KpUrTP2ISYoyuV0UwcHFi10flk407A3KKDEPoRt8zTFJOsi0BAndBwPTvVCV7p3opuvCu
GJ/mWQL56mGzXUMU70Om7+S2jUBb7b2oJrIOyfdgJ7Wu4yeam64VEZYHXQkL/BAD6Flj8WAtu02i
XQkxq4IyxV97pBy0qE9ja6wn85SGkDqafm0gQAyDjU+0Mt29hdKwwVZSvGuyI+s3p6Ktm5iwYrqK
FOmyd+5sGksbOjc0OHoAETW4w1b7LXmMuGcMDYlx5TIPs5ChlSC68w/lbD2gwTIPtjkO2prFt9Ev
rfUCiPDMcLDGX9L1KKkK93rWVn8w2+7eTOhmDLaPPqP2nqsAhkGdkyE30wLAbcxK6+WSbIEBBDD5
QV9++fe//8e/fxv/T/RR3BYZ8Je8+ft/8PO3opxqIDjtP/3494dC89/nv/mv3/njv/j7SX1jy1j8
aP/yt3YfxfWb/mj++ZeWd/Nfz8yr//bu1m/t2x9+2OStaqdz91FPdx9Nl7Wf74LPsfzm//bBXz4+
n+VhKj9+/fINXnu7PFukivzLbw8dvv/6xbKtzwP18zgtz//bg8sH+PULysuP5h//N2t/uVT1P/4z
m5p//Gf0p3//gfbv1y/m3zwcK24QOLgrKfMsnnn4WB4x/L+5oM4t/PQOmxzLddwvv+Tc8OJfv7ji
bzBNTH+pQS1h4qb68ktTwJX59Ysd8JDEIGZblis8/vzy/w/EH77Q//6Cf8k7fVvgx234ZOLLL+XP
7335oMimfczCVhC4lhQuQmfJ49/e7lQe8dvmvzVm27pBi+NR7LLDuI5XoINzBk9QoXbzCt3bVj87
t2yXhfWWDk8D8cskaP3u6P32pn7/Jkz7f3oTfCZpW45ty2B5/Hdvgqbw2Jspb4INzjpfA8hFlglD
bl6RYb8VbEsqkr3MZG1d//UrW+a/eGXnj69sR4w365JXrtf+zoLjm5Bu6W3KTbshXmLFZ32gMAS9
hNLB9s6Wd47yC2ftbv76ffyPB8AWlicsy7c8x/vj2/CVjRWKbusFHEN8ofu5k/u/fgVz+ST//UX7
lsk+wGciavoSRY/zeSL87hhHJQI1SVwTMKHc7E5G4ZUPtd2Hi8Rgclp818zVod0LotPQSuoeM4IB
Wq+JxDS/kOUh9H40AM7vDE6k4iQMQUSpiQrMWv31W+W0/+M75SxksOo5gelzgXjLd/a7dzpYZEOZ
y/22ZAKdoucde2b90t6iCfkXL/XH485B4aWsQDh0ET0fj/g/ff2GjZpVZAaDtlg8eoafEd7hqn9x
6P905D9fRAauazuW5Nv94+eZs5ypfU5aUUoqkEG8x6DY//rdt78+bP6fDptnOcudxMQ3w93kn67k
oMdChiAAZRe8VxQxCMaS5gZ8G+7Mcuen86nvssNfv+afvyrsFqYnlj+4w8l/ek1p6KofFblfSb8k
JRK3lzQYfCD8UAL89UuZf7xUl+/K47MJGZjS4//m8l5+d1poOsSJS9IP/Uh0itV1Rt0yXvbktU39
cxg+jqTa6CsT0s2/eGGePPjzsfX5gB67AZez5E+npF3WUZkzca+txtcbPJxAaCk5a3Roghnthd3a
CkYdUT7pFusFEyuidKpvilGSe+HVQ/91UEK923ULYLDvK4ybiWvTXs7tCBYKHpO31h0HDc5Ket/8
kWgJbXYpKK56HIDBDZJMcGI0nKegDW3Y2tKeENJos9pEI3nndP81UWM+YKVdT3uz3jbdDD8hQnQ+
IzXvS40tyE2H/eLcuHfmUMWI3PLolj0y77ZIx7ZZVUPmXVOEGPdGZfaAx9t4NThDgM4PhhM93k7T
D0aEg/nKyDJ975sT2iphjoG/02ZoiEswEvmDRKJg7AgyQRDmCisHsZYbDdy6UkVw/obSKglZqMf3
PsMRvK5r4sfp67UQTgrfjqyt6lrLvraKYlIsVeRB38STr19LSCfHaS5hHQTi+8B0ECcT6BTSeJG9
TegerW6yNoOG0FoYzatuunojRvj4wKaQhNd2BtxZdwgzW1XlNxXkGOiK0Qh4c6Cb6K0r1yZ2WqFH
Ypc89rdhCtAHoZsXhBtd1eBxSfDbR3wT1j4Om+lrTMcb3aNQyXiVGXZN1YadABBpwyxmV/BdgHR1
JcEA0jDVtQjggODH6dxvRN0zDqrlubeb4N7QNeh2P813djeLF+Sf0TkvVb8zo3CbYbGkV2IQy5ZG
5ILlqaNJtGqQT8zsnU6lSkEjC+mp2wDnztG12uA4xHO/H10LjRvTh5WThNlDGyF1wdBKaJDukLBc
TKkKhk1nK0Refpc7h8my6xPnZ/zWiiLr9+AW6FSUGUFkYwgKesUei+47RDWX1n6IKIe5fp+d/bl3
X1RVht/LqZuvpjL3tl3b4yo3DNL0WlkrpMQCDTIMxETuIskYYYlpIV9t5iUbYDDXdRz5+xpTI22b
1vtoyesW8cSl4KE+7eoiJ/VLgKvXWJn2XZ/l6c4uFNTGrM49ve+Qg4rvkUYgYtRhiXs6M5wYJHMo
AkLRHW+mqYSai2s123RWNF8ieY022hU1JkC0Fyh03TaGvq9utKkSIr0qgl0K1aHoAIpj5R5EMw2i
yQRtQf6kE6lHPVPHoy8IjyYkRmKtYukf7M5aOyCNC2F/t0R351Y96nT2aB4hW34VP1tBft+RAccF
tQqJrLVyeJA6WrhElibxPGndH8NAZKZAW19metO6DYyoDqhzViJK9pnB4cgtASfHbrXvkbDc65rt
DgdJHBLFOj9o99Amqtq1Vgt1q25Rv8A835jjaD2ZgNX9ihTCsW92cxlkEzhzTLSTxUgiSXokvp25
70ZVYranncSs7px19qrNkffX/Tyt2CSRco9XppzPeb5sdHqf1NMRuI8ZkQpQi/DJd8sHzn13q4rg
LFJ5QfwTpVQfQfdhDB/dAdVf177fbEo1racCwUMchGwwoY9cNHWrHy1ZB4ey7bYp6R4bL61i56po
xvrsge9bIx0KLmamE0c3cnPawAK4ttLyjDcQ5IusiVRvuCTpSTg/zL6TLyjBE4x/DX6i0W4PhmEG
jOk+NPnMDDevx8a1b2zrzSM/JLJS7CS1WtVVfAVliyhlwqpmoqBBQqvi3pXcNm2mmLQp2SZ3crH6
tYj5rQdfDrvAG7e6zHapSaeGDOCgWkYjCl5y6B2kl90H7DR7L9yZ1o+l9ZHJjrhXGk+ROgIzZVFj
3A17isTT2L4p47sBqKlPhGAcN89jREa7/5Sb5tWUscFM8GKBgHnNsivVXA/+HkX5nlvrZexbm4VZ
NXkemls6cxPqrnEgtQvVWvBD+C9NbDOI2frhSz1lGyck4wPlSDbOX6UV613lP1vijeZgU5BoIL2N
z/2LKeTZmr3NhKwjJh0ns9Q5U0Oz9sgEYztxC6UNumeHUTF1xueufqq9FwnGmWi7mLFIAFHPpo9c
h/NhComuFOL7rF47eyTNa3JycHZAS938osvju64yrhjEf8S5s626/jrVPzqS5i3ZEhSdrWdYdvQh
twgIdp5+NUq5SyS5VqNxWWj9SNKIAL+nbhi7HYacTi8Zqm5CfNxyzlYl4HoT4BMF1X1ixYzvTMZ4
zBS95LXO58McbM1ouPGnu2I+egTRVfkz0lmyur5HwOBqTockEEzN+lPhFt85H52HamqItJK4aUOf
SI4uyxfn4wwDIQLomSHHXFWJ82760A5BygXbNOrXZgsKK442vYWcyN9hIL+y552FfDPx8oMTt292
XBU3Q5eYD0FbOUQLG2GypfUOmG2IX4nP0w/Kh/cXGNsgiDZlyfWbN/sC54CE21xzToZOy9lgAUNC
QDxhoEOmjpjZI93B6q4a+rorK8ch0VDsc3NjijCaC91yxOVX9sOCAIaF3XS4A5jkFm1+aU8EMkQd
oNGkSd+D0V4boKFtRi4rL5ivTACZvWeRPSpQPi2ekgcmMlB+LYogCTSnVMOe3D5QWT0zmlFdaUeF
uJG42WEFX9kmZjmtKoCnwOej7lmERNI5ZFMDo8JMR38RxgXBmNOMm2QMmm9IKk6B99W3YK8vhHVN
Xd/C0soJYYhjsF8hlLahir9pb9hm4JsZ9725AJUvvAp6PRtP2qBLyIecCP+QjvUdcSHCirk5gXrj
ZKGORlpwP08D1DiEWRj3IzeCM69baFoAAah11F6RXaoT+zwp7+ykcQ9DXpHEMpNLW9T1QZN9qOkw
7puy2zuCusfXTbNtxxbJOsIC6smh+lZDDLroxuCqMOhGFYVZP2dVL1BQAjyuAJDMMx5zszPOszky
2AGt2zoG0N3bkuFrjs8aT8bGcaZLf4oh/Jr+V11oLodFGzWNJcou6AmhPx0xeuIWad4FJpu8ZIfi
q/sZtL1kaananeqJFm5wymNlO/ckWAX2PYUX0+ARdjB2yvocw4/NpIvbB5xWxog9EydX/QC8u4L3
Axq8PzVmjVOW7AiqCMt/6DkqU9Nu7PwoTXnMRo5uaKyUFz10Q7w2g+qr7gGtVnfSHd/NCVWKDdfG
CyC+5PI1M8rb0sqvPRVfRulrgAXA9W8S8xuau1US3LEVuqgG8qcBdEIdfszFAzSjVRCiaosxIqKF
XrFEv/RUp6guVqL6WKa/zJ4vVPicLeCzhlsvLCBH1OfAabaiPCrAnEw58CB6UNCri6jatnm4F86d
1xt4GCc+AkcQrqWg6e/gKalVYdK8mq5N6sjItbZFqk8B2RlNO+5lDe/FmGKALNNZGgO3XtgfjX1d
IlrMo2mr8/EKfft5mLCvzfVaZxOZV/d4Clgjs7OseE6Hg4IVbRumL10DqZS8tBHTr2uVp3ImyAMm
T08yKyP24zxQVERrCSSwmn3005CaguxcJ8ZVkOsrbPfrGfI5JWY8FXfgNB3Asx+1FRG1bfVf8xy9
nZfFr16Zb+zptCTojc38zSFCj+hB4pRiA6xUQeN/8VOVA3MupzyPERGt0ZyfYg2pM/8M/mO3M9yN
ht+uKPke3Yp1cWicFyz9TMqXalI+eRBufOdDtTPBRpxY7cJhMVksaLd3c8k41lrZIj/HlSYYm1q2
aM0PczCvisG7ymT0ecTdGDlJJr87TeGtYB+v2FZ49pBuk7p4W6qMqpm5Q3cPpak2UrMkeH5+Ffj2
rc95ExmvOsXibYfPs4jvaltt0IngrBQTgWXi0AMay+pzvsyFY/NRhM2e4d/WaMJLz8nALwV7o+K4
cSMNxcCB5fkNNMMZMQAFJGUfDP+Uvje5ARXHf5zm5MQsdFgHTQ9OO0WTFfndbWXMj7So9lHl75hP
XCBt3LiGG9Ky6epdipF5NZjlexySRhHcIYAcMYRnxXTCsIPqB1XD7DLouYZBAHEHl64g2Am+R9jx
HY3pNV2PkCAzSz0NZfnMdBP7cOpd+0P1DMm5X1aLK3ZAx3xu2b/I29mTT4WPaUymsAk6+7Fvq+dZ
raVjwK0gLlMXamfM5G6ZNfbHpiTGoshJ04bkGHUHHPZbx+03NonLS6ygjSzPHodHtrgU0m2Nq7yC
oT+OJEDapf/Qhe2tF5pPlmuyLNqbkZf2yKmlof06w42e9Hy2reSSEMsfeBVvTCCAsRJbx4mPIZJv
FKg7ZwqB83pblBgrH/RRCDFMRjDA2SiivqrW9ojMqOpQZsaje5kSgSYye6UD77WOqf5xxo0mt1We
E+lul29Nww/WzZJJkyx5R3mK5NwDvdUB9RDhreABFdkrAuHujfbFm81rMeiVT2T8KPLt0A1cr0as
wBNCA4Cmnlb2u+BVG5+EAJQcnkRNHw3i1e3MAwX7TWB4xCopt6bOBs9JZqEb7pqRGyQKuNcu0sQC
uN05aAm2Slr9HqbDQ+x3Bi6cfN8PPkhTXOJouRlIWukNjFl6NXgoyzs3dc5d0tjrWIaXpXMHfWOB
cl7OmXgcA2LoIji6M4Ma7VPMKkxNVWkAySEHK+CZmXAmJpmYWDouRHwYKjJQgF9Q2gjEgAE5pCij
HVue43AXodpzyOvs2VF1oQfiOSZfD4mOnixssAZxXi4e22yE8lmr7WDIldfASKUYSoOQZTAiv4vg
soAAFyeu30q7vLRn0jsGyBWrxCZ2hfYIyrxd6KH1nOev2sMyFqEjvTS1CZKMNxvDAWfrdWFV5kZy
OQ1dtZNLqpEu9uWc3WSp3Oo0Jz7bvJCauCJhYUAr1kKF+9jDfk2FEIQnc/ZOTtLtEE69lcn4VbfT
fpoHAHb5K2Yz6iXmiEzG8MVeZJ3P+gKPb8QQhf27L+aHtiKcCXmv6U630hPfu2K5asP4afCKHZLW
p7YaHzQxU4blXqtRXAvHgMUfu690cYyLzg8+jG44mT54GEuhDQ+HajsJ78JhY1ZkmH9mESQP+LWx
70mFcy0HxeCNvXWDPolTQUTkVOco54McfCAsD3n0mdxxKuYRjQYiIs3iHEYGLI6FeCB7SBiBznfV
SCL52EDMc2BCxMR6t9mpHAKiX6HgWvjpLwbKRjI/fDRCJPvGjr6gf7KaQfkfJp8mAzLQDoMaOeNk
OHQXEwlYcZbel4oiYmzGr7yXJXqxELt5KucLUxOUA6rQddtTkH6EIGmMW8OPdm6ijux8V+ME18dO
R5wdyQZgJLtothgHA6XLusvD5GHEzrYnLbzfFcW886PmZLTOCZ0AyTH60rM/CoyYscS5kYLZ8Q5A
8xchzoXN5shkweoZhJcTnTw+eksFFiyMrvpH3CzBRRAbSdYMKgILSRtJ5ycDfr7OyX7vGLSGPypC
iZmJEtt+m43MHlv/spP9x0w3AiNcikwfe4z1gcl9E0l5cChsfZjadXBljSNEK4wyNqz5KrscF319
h/mHJA16JVtFBnY8vnheeTsoliW3wZD+HTQ9OLnXRZthN8muJGUjII5gIE6qI66ELmZGkVP08Kwf
8zFe0c9ZVzBj8qjfKFji5XILG/A/TBsr6bAF4bPl5wToOjifFfrrq8DCEpZxyGZa58Z71b2O/TMM
LEowoIH5uxb6pQHu1jpo6RqAX6TcyVsgzivFpqcXiK5pU0jcrHrGFpT5MHuALhVyusnzaD3GixEL
SXMcvIx6vK5xJPqEiUyxtQLOtSlcPKGJRYjjd9G9W+LK1uQJzqTF4tfV7q0pu8s+wbs6Rl8HnaCh
t5wfNYQCP6fgTUssqqqq0hs9je2jlwR4RQqXBDgwFklxNIt4hbVrlXsRfUFfY7aOZnoRBOj6jyBv
mS0HEkFQhhFtx7oRrVujvM/ThSLPFODV9UUCrcw8GRHryRy0VJUBL6lrH76MY7yhUKV7t/S4qq+F
2z75nJlr15+2bUzgy4IBw/65inrjYx48h6YusfRjFj8zdn/3UobcblKgS4e87XsHALZ38WBxEaGW
mXz3h8viw4zYXcIL1Hss8WF3NUMdQZKKkkv8LbfU0mJlptW6MilJx7omm6KOUPlP7tEYcLV1S7Vo
zC/2TBagYwV3aV4sEPrccRERVM5VIqZxH6q23Nh2sak6ghTjNj+X2mtZiEr7ThgxyUhzOiA2NiqR
WpdmMin3hhI3GLbLRPutrsb2CRdFQ7478hDUyrYCbW4EyFnXGai4cIfJ/CljmsV4nvABJYneM5K6
+hp4fi8uwcAb85b9XZlsvd7r2ATllSqMXcflR9lvyJgmYJiBYZq6wN96JgrjHrXPCrU1OL0wFq8i
oIXZWZaxNRPsWluK3cdOAGTJSpKiU9NCSTCX2TVCOPZuhqljwtY78utbDyJcg9RvlWdmsIroyOF/
bxjLT8MihHfcjGFI2Dmoe8syJqzBEs9+2zXnZq4Jcx9InN1IL/RWsm7aC44DPnitkvaIzal882sz
v44MWGcooozsQakieatrItlj7Rtv8wTOBFlMsdEOhXBkGj1+FUjmO0mX3aQpa9p3pHNHhIh6/lfG
F/N9HhTc8ufEfDLKsDw2yWyQmeWWx7HQ+fXMXp5uhkyb65o1kZbIBNwek9PBNBILGJYRe/cTArfr
HgjAQXSjXPcDIH5ufbBzp+QxtkbSoSpXouezBQlI2rFJGevEjM6GBupNamjA1ejjdyNlFRiAmSyL
GKklUZ4T86VNEZmkK1XCJIuURYsWEdoz4DaRVyJlicpLKuglyQU5P71TNrzvflunp7iK6MHQYNVs
tEsMMpuRzjq4dDcx7FMtWwnWWxV4Qscsmna4VB2BQNTl8m4SN7pGJVXf+fytov3a90dm1GQ1ZfG1
IUWxmmJwz82MVa6sriUdwkuGI5psaOfcwD+edUOlTfCZUd1GtducxmCw+xXRPBptcQ0dPsXvaPoU
m7a3NR39YOZqsfsw6JZ4o+zGpEPvdHtmSM497BeQMyHYc14zhvdXu953MB/ApOwy/IqzUAHwY65S
mbWzt9AcrFzhaqZACImAz0py6hKbGbUiWTFEbHAOs9K6SjJU7b7ZkfZeOCRW9PQDYUWSq90HLi5P
8B5JAHvIYB2ERngRa+s0qWgDtmSLe9LdWX5DHDaUk/c+ShpCnMwxubHzyTUulF86G8IPXmZTInht
NdSOWHMsxKlpFJ1MTcyhJiXg3Z2YJq+kG6ViZ4LPuYRDf5NjXPiel51Fvd3BxNk6uJ0UIIiSLrGV
OOHWL2V0ZXuC5drinsZmqiLmYdUhA90EeWgdx2mZUbVtSc4YxU28z6i2tzhb3Buv8brHZGk4K1tv
/x9H57HcOpIF0S9CBDxQW1qApOhEmacNQha24P3X90GvJmKmeySRQNU1mSeTOezerVrQHk/Tw86i
4I7ak4zBqohemrJ86R155B19doAmCNl/TWZ/1cm0XzlKvUOG5Q01YjrX2luhfoB78cjn4gl0G9Jk
66g1WfY6ceisOeFRzavIHLHDbWdRWGdAzdlrAnzw060SRl8OCq5TD8CI7hzMVKEKf0qaYD+S0HAc
AN8xlGkyht2cD7LdtsaSekcmWU4PLVLrnJeFN3D4SKfZJJX13FWzjw2+5OM2nodM/1DKjB7a9aux
JxGuIXuyWwaVnXEcbCLm7TqBVLhL3Onijs8mWaNmek8M6N8PATRA3InGXvWQL3MFmraJowq9kd09
G7r6Y0z8/nCsZO4ZzHhN+VEIZ906nx3yKsojl6DAYrjlJFkTfRZfKwP/1lUV1FC0lpeQcTmhUBaB
0Fb6cOcnxSIuj1QyE4LJpdcPVvI+ajdWDs5wcuNrzMQQc3XLY6di0shyEutZc3fnxGXW9IupjRka
jVzGXZBB+EJm2trcantp9zSkmI/sXSn+qazlJFUh8Svuc0iGdPkjeZdh4seKCnBCY56MFcvp9gNT
KxGcM3wLeamCtCXfeabgHbttgLAL6xpOv+Cf2nouyQbMYtP4XeT2jrt2k6o2EAQrW/dsSmau2pEE
Y/erQH0Xh08kLDABwKzKzUusc9UnjJzvM7tRbdCRjiG3kwyeb24KaA8h5fDdAXgpdmF8l0tnZ+0H
Ot/sqEKLk5+t/NORbdbwgqOQVSg5asVbUka+VT/iAbpStksqZw9kj2LBMj4Xg4oqPnGBrYbkIcpb
Il9rFmSksbqeG/vW+NdhnazZNWzM4U3VeNRfdfIhiZGwm3cz4HLOH65NTcJCUkzPGcpaXFVRRwoX
vT9MmzTirC883TqK4URxVkxvSX5rnM/Aema8kU1HOdOriPMYXcjxVko0drPc2uUtHbhkwayQnePb
NTuAklq4qPgi8G/XZ7M7Oa7h9drnUp/m4yFz/yUacyj7WvUvgkVUn7wEUdVQ2pFYXRdPkR5DytE/
zLCGA+J4c11hlv6dYS445ogGmPxPV//g3AbpUicZKEPrOXaSv4BoEha47RM3hl6Fd9N+izOqT32P
uthjLcI+Oyq3nEQ6netT4TB11147MvOINTKaPyazWfI2pi+g9WT67FrkQy1z/KOqewoiTVYoW63T
makdR3GZQutRxmQZzPbWJvStN7dTfFxWSYbFRj+0Drb2U3Z/8BnWDU1/oja7MFd3Yfcyph9KTGuk
vQoWrfTnI9EOsgC9YYDCVfcgL0KxxfVSYxDNi2PXP2bjYHdIUeb6XJG7ZsH+q9iWbhMcLkwjN9r4
gjzJb+J3q/cXoQE5wHneb2IZE9Z9ase/wHytg53I/xT1rqpnETyw6VUTi1ISJ63Z3DrKKRbv85R4
iokbRL1BQiIncqF/4zPJj9FUHaOW1TqoKIyEzGI20oh8gkb2CaAOp/Jk5eIPvTHufdKS96AjPqDq
DjqVQG1iPzTzLXZznGRirVcfTVDsdFzDdQhIkWwXVrYxETtDRGkR7jLDM4iW6/4l4efQ/3NIlunl
bSK7we2hav3wY5hU0yYpza03Lkgx10J9KaDZGI8pJwYtQOCqrDUNGwU86y4CP8jMBW9sJlamRuzn
8Jst6WTgmDlxEiYUQ/OR6m8Q31bA4VYhGte4+4CNvtEHCFzsp3on3DKUxGSJTMMI95Xy28TF3mL0
ZU/ILiYkCOz5j8PiSUwy9RujFNOas2g/Ocx3ZfKmVIXXi5MzeSi8YZJhdda7vd5dRI9+TwfWbVTc
KTYc6+6CjACQAEhBjeovyojR/DDku2reo+ofkhcEsR+5MDeadZmDdxrvQvEyvo72StJOCaQEyNRW
Eca6zQBLEMfcENys0ocRIFXmJZ8vO6ztWOnjRhFju1UWzmMd4zZqYva2Y+ZXltw2rZNtygF8KZLg
HY37c+rCTMzeS/4AmsKjhY9Vc3+UhOF0EFQnIZWT5mSnjHjcUX3GI8RwzGDknYA1yQOb2KwOYhy2
IDhe/aMxnDfD0RjoFmzyFBUCW7zHyns1J7vDCM60ynDPScvkfMw4v/TsUNSwNVAbrKui5FHhXpcK
xhWVjV9JYIa1R/qwE8ZMlGFDltDIILXEjUUuxEy9oyXP1aSf8J58oGLg1UTKfcdMiQnVSW+DgSWZ
Rs6Z4l0UfEdVS7Pcg6/HtzaMxkc/OPCFgDY12J5D7FiGpkE7Ke5VPm6Ekt2ihHcS7VsksdpOKVOH
9jzQNUSauY4Ndp4Urud+bveCiDASiV4TShamvO7BcEoeCQajjMs2c8fqH4BlAwm2Dgh3QgtTxcAY
pGQMRnGZUOJr5gXwO8Rt8lE+Ojv6diYk204Fqjac7GxnDchSikCgc2mNn27sqBPquzZY19TmAsgj
ln1DT7etbJGwst3Nnhq3NtdVg+vGAmRzLCwOL63JWRcr9b4S2Uc9l2cyuTYFDBTwErWCb3aCRpS2
yCpSrJpZ9drOoVz3pIo1Og0SLcsR3s2Ri5oGmRrNGtlXtxWy7ehYa+JcwYEc+BuVYabrlj4xUitn
aM7RmP5g/zwiF9p2ef00Ti+VPQhO6s5ZIbCPnyAnzFfdzuq7nVkGQAU0IAHRF+qSIRYYo7XHtJw9
qpB0nJ6wTmn258V3HOri1DkT2gnRFjdg7VczQO/TJNrdauZH1Nae6SrPojYsl3RUxdwzPx+2KITM
daIxsiXhANtP2h1nM+FPnWkF0lSM0MEG/dJgzNzhVDMpexjwYzNeQE+G+iWL/km3rlaWXwvKL6Cb
hNIvZ21Bgj04hGyNduJTc4Z9pX4s9nLB/MhZji7zW+jKvesJuaWbd7DVpU9tSmxKIDmJPgJ97xIN
mcuCqWh7FuZX3TypZc6Qcj/G13HetbxhbVUxSLnH9k23JcIztsRZzYncB6vRsF4mM31vHVSzVoce
cPjNmeoS+wHOeZXwn6p6DcjajJO/ioEJz8tKjG+9Fm31iI6d7E7GoCrpwKw7iZbCH0+D7CSnSv9F
qks5RvL1TAgwH0pb17zYf3HyViXHZa0EtgRDjuNQ0Cpbd7xU6XWsbqM2HcLinnWewHVgCdiZ/NZj
tI8J9uVRUQZ1i4wunp8IXysLtoRyP7svkfG58FP6okeSsUvUfDNnDAb2Cv3nUPxF8XiusmEnNQRt
EUoOUPxqd2wVcC0pr8NRdjBzqmaXFlcXJdpS8ecA21HZaaBPV8RHrblyZvU+F1ur+FdUp4T6rRou
bBA33XwLwyeyXtZhdeQDHKwQcd4NwpmSs6/5nlm8zgR5grVYWQqoHjLZuUBhq51V++ZoZ2DOvXma
xq+hwGe6L6q/KfsywDVLlV3z/EmkeUv4LDHY+XtDAy0eFCrWcDZQd4zhGr0urRbsRh21j2vTcJjr
/92BwDiHbKeM3zHbRuJ04VO1ucHqp4MKn7Kiv+pZsilUg2m8p3UaL9tXw7a/nl+LBGEAWFgn+zAw
JY6nafYNUXkFSCKHIOf4I25xu6rk9LGnzRF8x+4fdj1UYmDo04NklFm/4+tGrIg1YlPibxFU5o19
VQ3KaPihNt5ndz8wik2mdGNWA9Nq0HNVP2yd/MNRPT36aYPnCPxhrS3hn3vRbTWF2QoSt9RvFjeb
fq5NabB2lz7r721Vwe6pd04QsakD3mmy8QNhGtASNlrvkd14yqBpM0raYWFb65ntjcQVUsSETO2C
6MGKooT9DcR3duJtQORyr+779mmiYur1v1j3VGfXh3I16KVXDbskBGcCY7HV15n9Rchu67LQuwhK
+Sz2zK5kQUHca2sml8ASdxffdtcf05mdIHJSYPy8G+MHc85HYlfwrY6MW56G8rOtcNHEx0w/M2S5
Bbi3Fq5hFa9l81twx6YxE+A89KbQr0mIjm2HyRKPJmMbER2l1fh2Gx/Je5PjCwK+VUtIFNk9G5xe
0URoyrcOA5kKJNfBqID71czvPsm3GW8kBtO8200JITeTD8gDTys7ctIvvKT2owoPJK1Paz8Xy/bb
Tb86kfeENLvY4TTBInSs9nHGzq2N30NhkBHhIggK7gKl0TZznNNkJT6xmZ+pq3tFL2iUVSc+SMUa
/alXb3pvY1jO/Fgv7o1JI0RG327U4NVYL5aof9BRov5AhMG3G/t2Uvqz2v1rXUEQw0yokInYLTd9
e1I9dxnsQfZ/nmoy0jL1zYbMZQXsKJZsCS45yDcmZieeahItijo+Qlj3Rfw5uy7lKJHbcxz+GE3o
U8EclSHm0xw28/IeBjC3gaZ1akmCKtyRYMSrW/Nvt8RrVBZGH9l6ydzd5UiyBpNtjEKyObZFmOEe
S+/2FPVrJJ+MHfgAiHXH2LwOA02u9VYBGAOGx0X+ZMzydwHfdKnqi56o0yx67vvxl0yOu0O0VDQY
S9m+H/nnddXZJpa1UfJlqsdmzNDPXZoctHDRhdoeBbg/JvapC0OUhuO6TqMtM6XNAKy2HjHT4fIz
VbDZkr9JpkQNRDdL0ZFbzMSktfxmSXcJ2n4bkjMOl+5mueMf2iwmpdzaloPUbQTCiSyxNf7VdvpR
22TOafV5SPDQDeI9GKBsBrRC4MvDBs1QWA6nrA3uHQA3WdOW0GvPdXRiP7yPWJwQGbKTnfSzNsTl
gGm8UNF+hUzbM5i6PKFHza52cahscfwy/DWATcTBVevH/awgZcq1n7SzDk6UXZnyE9RdoKnT8Kgh
ucDvSye7HzNxxiR5LnNWxbF6ZMCCK3LJTKiKfynu07VZItmCe+0O8tKSojfgw6QMobSEczbXIynO
7gqdAZsJxE4F95Y1PplLSHHvZHCLUBOIVPzD5Ee8jDJD4ULKEnfB2WFDNwXOIejELZyInrVo9Jxg
45YMZLUenappaRcz1t5wXN6cvjyIsP5WUzUn+jjYzQroQDPcZH35pNjxrZpK1GPWVnMzGktjM6O8
UeAlryw1ecik+KejULEopvuwGrmJ00tREQubmPCAymfyR3djoJyqyji6cXMYLFIDI8vyyPyF7CSI
2TXZtPax9Tw6Tn+rmvAuawrGZAYNIr4JWoMslxZ+GRWOZ9iCcSlTsU1a9s5W18uEwYANcI7ICddm
g8yzyax8mw6WN6ZGvxMqeQrEsLcWytXRfBBAiZDNPVWtgm5LRWWB/B2BfJ6+zijbQL8cLUVQhBXL
Yi3m0bcn48tQeRXm8W/slq8BFocN5J2IE89Mm8tEXHstNFze3UZE5d5sw13RqMcSEF1WR3cWFXcX
uY6j1+kmU+JvGQE+r3uTrlBh6dGZrNatyX7uBd5YXL+bcICR2nVvbFyG56x5KZUQLFhoXTpLbW6J
kjcns2OtwoAVrUd7BV/C4FbmiH0bTPzRS2umhyBgjdEVFFqWPeATVyx0OHN54g25Yfy9RKXJSScO
RIW8hg7ZiX2Mv56vwp1P1MU3NXc+WUFs7Zqwvro8pdg+AS9iwYk3DFLfwjjYtpUGCYkYIAKJEjvb
aC4rfUjPEMsSeahZH2DSDRk6NFclFwkiJxazDC10Xd3NgdyCBeLeLzbBbL92MjnjAFA3BjBfvdW5
L4abU3PJuVgeJxz0s44SNjIUYLS2hM/Xe7JhQIbM/QFh41Bl5FKVtTc72a7VQ89Y3P2O8DBVEZWt
8VsjYiR8aRsZFty3llnVC8seZKwIPaV7GVQk5pSM5tRcyQC9QcbAZNIyYkw+A1dBQwVhjToP9iMk
sah5qTHmI5HBpmVuJO4XV+2eRr4FlDY7Upap7KZuB9gJBUe/H7HNMxMUCDVMMlIQT2Zuc4wH3stx
/J64TtHQbIeRykiEbypRCUFTPdnmAug2DmVLRabNb04+sy+UsHG0s2sXUNCKl8bsTy6R8rnTIiuR
jyY0nlXxXtgRhCr3L0+1LVaqra2Z8B4l29hM/WHKux0ISYDzwq0u5j2Km1Ufg7CY+s+6QyFlJfKj
wqq8IcGiIETCXfFVeIL/2WXwJSHlp0EA9ndGPmvijLVgonXdL0RXylvScPplu07+Vz6mbxGKUkTQ
bMndRQ6UOkepVLuyHnggkbD0MYIT5hTxEqGKdye2j5J70ramdaDrV3pgz81IRTRa/ggeB1FfsE1N
TL8J6N2ZnE+J/cLP2CyvVNTFpITa1IMRQLYSgVgd+kGWe0SPxSQT6o8xUy4kT78mMv5MVPE8Gp2n
DuYTYGzW2hFzN3TMGs8aCb6wlEIs5bGq+E1fMyXWCe22t7mt3PU5xB+sE1SZNnt3NPZxle07y3oS
aNIpHJEFQhwieBi0QR7/TULZ2DRhpuKnMQnco7ZpIqR9ynTQZiCzEiADw4Qwzz29E4+BKUHili+G
iSLWTBeQh7mewt8+PS8cHcNi+sIRXP807bBZnCa9Ph/0hMKab+Lk2pEXl9mPCuHPLC20FyWPNPoL
12BDWuyR7h8Rg3DgD8q/fupLoP7AjTl4n7A3/YG32SsVnpvG8lBcbjFX+GDi/3Ji4gFuZNlOZWLZ
4GESbgTvr9tHk4TwdAHFsq6QDwYmDV3M72nBEkFnz/KUt2ldDMbJVIqT2hDCWg7kfWTmJo/E2iGx
qWgXXZv2xpaRib30zBw+6+jsWKv+zq7yCCgnhuURAK5lT8wA1dJnurfGauAHiMtcJd+WNlqkObwV
pmBQAJO7y/08YUZYVLCcg6MW9w+p5uDd410GrZTdkWdrLYtrkhYyzoFs1nYxQxrHUmnZpD+hwl5N
CXicqf9zg9hcOzPEFT1JDm3ESdIZ5yhTzkZcvSgKqbbG9McmbxHuUjY2rvkhREqydnVkgoK/ym1C
+6rUnf2DVig4WCwp+T+kZ3QiEe1dy1Ff4V7Y5ZYDVkO6QwDyOZYWsE8JEpBc52WnG7nuS92a7NPN
ODgUumOfdKefiCgIly1cA8uWKCrbBvvrxudgzmmnzEJfkWiq7IgpKk59lhmXmvLkxZ4gVdQD0jlF
pXiayg9IoRameboT0wJu2BrPQB2I5MWJvZ3kRVf0Or7FYftqIVp7CqwiO0WISzcEqBcYQwoLrDar
XFZlHUOmVqcb4mLMyHAvExP6oM1gfXAZR5XwBRiSAY4lcs/4yeP6Yc1T5cMwZkGqYD3DkhPN6Uqd
DVzt9VA/WqNrTmCGWA6mcHzTuRe/kcRRMbbEEfT4ey7Ai0D0KJzC89DAsxCaipTBUVAOKLYHfqw4
DmU9+pVJ7lursyQMVClPhpLEb1Ycc5oZCQYXUeCBWZFlL0oE1S7nYY8wNUPpWx4SG5/FJmCGSraG
2vqDaZmovzM4T1kRkjg0pcjrK+5BF1VcWn+bNLNRGVKBL1EZOBfRCgnkYdM+LdsMCujgfDU9hrLe
sblQmyoqL2IcBgxPVfYTg/HZhal8RLZb7Gc1UXwdEpzFFRTBM8QyM26zyiEpOjCoCQzMCGcE1bg9
Ko3oNRsxGcsCI9hUUV6e8ih2HkLkL4ArHBoZU33G8IiwRAxE4GbOQbNrMg6rLmWZwk6RKM1x25RI
d3Ut3uuwYlfz5Pb/yHbK/M4Jy72xPFas+cd6A28qPrdSPuqI8FISxlARAdX1i4a4oKwpSYgaIOBl
unlRXUhcSTOvo8ZCbFUQXKZhclyjr8hWTdj1u9RJG2xjXQ9WVzU9uovqMlRkmSRDMm/mgs/TpdEo
gg1UM0IF5CkI6unkmDAg5Dir63h2Y+R7LtmXYE+3leLccCplS5igesqzpruEABh8gDYFtMNa8dK4
IeJAfc9JGF0T+nBPAfBsBncUe7eNrgma3KOjt2vGhpyehf2vqx3E2B0S4a4Rr6qTeoJ5u9DieIX6
YPTcLvizBwIh2V2UO6QtFBR8HhgPFIPu2cHgwkwjLhGMEI3bkibG1KfbaWhSdxIlE04h25/MMH9Q
VpPWTRRap1h3DGLc5LnLUWntY0W58hUjxG/3YFzwqc3RIZldL3HDF3xKQNinz3bIQWO4yLwdP6/j
6dDM81UB7mQM1ioYp88k4SciiFmCcUJBTVKYWwS/q54AqK0g7rFXFRwaPMSBWuH4EUTu/Y9wZQbi
aH7Ge8RZtVYq9xS2S8iIR9IhW2/X12SlrvPS2lcSEchca08Ed04csOMq7ZRD1akm+kr1SPBD7fIM
BijY3ER/ilS2r2rE4SVtGC6NvdS6DQQ9mbW7rus+F1dhX857IcFoT4KVbMN8hlX5hFZmDMQh49St
YF+m00ypr2l+i7or1EAHAZLjXtb2DZv+wIGV4/iJmR4JUvBznDUs04dxcWcS2V3kN8RFHl6bz4Sp
mgVZqtYCi5EV+om0hfQ7RucgQ8fjTKxfaFJWpoOrt4xAL3OShpJqTxGFRPpSne3BhZwquInBgvk4
MQieiE51V/8WxGOvrUl+QrWfGnXtWgN3jSlKrL/9XuBD6BGEKME1mqv3QTsD8NsEXeib4uYglqal
O+adfpGMcBzmoKjQ9rVy6UFZrXsqiDhgoQMddA6Y+cpob+SAjIdq6C5ON7E6IMko8lJjVJ9GB0uA
g2plk5jsrUBmv8mgRRRP3nbfnPBnMwKNCG1q2F2uDHZT7Eipc2RneC6IMTSgLNfSqjNYMvLdYjkJ
YIYlH249vtbpnKG85vWS1azgTa0IpVoSS2KIEo6lX7pSnlrw5ZGZ33WDaVnaDfq6bxxIBYxhTSOL
0eozbhwWa0HKMNCqKueeFB2iQ0Cga7jJ/ySk7E2ZOfT1A3VJ3lmnUkXJx/GEPieKTpyO2lHDHpa2
jo9E9ISg7PG/KZHx9a2VxfPMY4tfSvvq0VYjIgzTGwdLchvizB80t9qmAKy41y9uXB4s8uJZIYUd
i0hzsDd2m3mxjTayDaWXdONnAbM+RHyd9PFfWFjZsdWbdZkY5LE6Xq8zHa4E9VrCfqxGLzzSUI9S
/wq0+VnkCd1S/Kz11rNgZ84MT+MPTygxgb0g81BnkvVwXyO4ppXOWW4Al3dfsV6Dg2ORp1n+OAV+
HDHEQGuym41suEcZ4Sa8CjYkZobxglEfyKbEJwb4rjKrNabhRUer1zrD4MV6f+hSlBRmuxNu/yK6
DCZPf+cIRYZeSOzD4XjPCmRUtsv4I8gmksVVpqtJSbSKW4SM8Y3iVS+cCidI/Rtic7FMcy90l0lX
ax4gpEY8A5x/dtK8Es5zLWtX7swcLNy0uLkGlKq6QdHHs03AgUpRYoUPMKkIYUgLLtV83+T9sQiV
o0HQGWUtENK6OtRj8xmQwdT2Rr3rTCDJZfAvKdBeAw5iwhJZO6R3aGS1Zyu1YZ5307XSKg2HYv8s
0JdS2KMZMjsLvcI4vCbWhLjBUUToxwWRpuQB9KciHezjHGXhLRsEctSuMduLaSfp2jAhORmgjAmD
dsPZawvNZJxfKlTzfewleoseCNlpoidXjaVCRaeOIYGA1WpQUeIE75a2RMJmxa2Y0pdgDNKnruh+
kVDbHyR7/0Tx9DyPqBjGiYoLouOz208h5RvWI3IwjJWhERHLa7tAPQZSdNYVOl2NuZE/TLSamat5
GMS/3Sy8puA1wji8klD0Vo4NdlucnLBaeUNbMgf6KueXCF7q5UuzR8bCHRsCt0Gix1/JWqObNzVX
v1XGwIJNL1dBpGlZdjbHicZMlqiIC3XbiZrOVumJ3GGWXafdm2EvLmWcEOaMbjkWH+wF8V1MORYE
aHh1mt3UGmddbWrXoZ+/WgNhemiE98ma/4Ym/7HYDyF+sD5CYuAR9i/E0RTHQuQgJlIcGWNS1kbP
Ll0G110uPYEI3yPO6CnUFRacSxU1myzyoGlJZVdUsf1U28EXl+ZTobQiYxrtNtxhiXXWtd5857gv
17J2nC1h0hJ5uFu3FWtTK7sPKg5Fpxj6cWcSC/ymk5+NmAZ9IPf+tLPLujgVHbopDGbOaqAf/pxT
mw5vzIdr10zKPi6mKV3Nyph/FhNqF05yFh/YqNMnQ9IaaX0xefY8tceaM5nesZAb0woLn5RJ5Rfa
bLufaV43HOiYJnFvnlILx0YlUeA3KfvvtB4/OzvAKtuxVqgDrTvgFuk3U0dLOllkdgY1fNVuUl3e
QLt5KHD1/DpNn7PFzJC4cbALi16e9IDwEuT0NVmrdTxP2RKAzlaMTHexLppQ+g274SDn6R0VBQWg
1LQQ49wUuU9kIEdXp5IBbxNvLX8GwWVpnwQP4YL9RD+kMc1ktooZogHNFSr4RRsl4frSWcO7gZXT
c+oubLdK2eh5foCesAn68Dc3+4PSojmKVgHKsnHU3kvoeKLq9w0RzFhAcZbXLdmdsnjn7EfAnj6V
+chsHOvbQHguxh7MUflTAtCeM53b+69BbslC02G+KCCrOxwBzZOGfUIy2pWcUpjFWT2smTiWa7rl
Gq2H/c8CCKbJEcwYRTO65pgJmeNUG8nUscAcYC6fUzqvRQjJdtR3c4Mf0AgYZEoPlveHMJxHFWiI
s6t3Qj2aXSE4ggvDZamdue92MN5bF4KyUch3Xjkm16pN8Wxq75mmPDdIhkBnkNdiqRtV/ADq4Z/o
OAMIwcSFO1e+dCZqR/dZVMYORDBxFtmXVSvNMtGh4I90HwDBu1Pl72yfDwZapMxS/ZY1W2IIf9nP
u23sJ528SLC2thocs9pQuZkClYKgQjOkI0W4u/mEkHaai790Is7YYbTqYZkNLnYoLeSU+IicisKc
JX4WJWKVgL1aO3H6kmZoe5bDf6eQabkmwy082w3pWDkdwmZ2NU5rs50vs1JNe9WO4t0U8ER2bXky
Yqf3Mqs8RNwFrB8M7WsWAXbm2MaCEabm00yocs0eJ6TTKWJPBvovFlgZHWfDb1S/IKIUSAeymC1W
QGZrOymzQ2jPfhQN67wq9kOS/HWS2CCeh6jHcaeuCJdcG2q9G5QN1ph1mH5VaESSI4jxmF3lRBvV
2kW92E63zC6sNTYk0hBGlCdNDFfZNPttTUhJRV3FhDjfOU3509nJN4j0ofxIgKOTTnpk/ERoxR57
/VqCmbA6zsm+McGNU59nqKzil8LCF/hdGdONCDg0RoBZuBh0bgm9GHc18pIko/7J+hUowp3KKG5s
/6YKEPWNGqBm+zVYzYGZk6tSfJvhb4VyK3XGfWmxuhAwsSLcEwr7j/DRkoWsVv3GZnuAtwp4bLdh
4naQHW8rG9IAXt6k6PtkcfbhdM2uWQ0P+Ifs0l3HxIrIXbJ67jq849H+qJdSVaL+Kc4tWXItU9d6
xmOwQ2q8pjkou2JF5CYyQV4ztLfrQdKESQ1YJRqVZW9isUprSSdkXc8Gl+G/yMoLgXdt4sfYhQby
iKKmOybUr3MNofm1HueHCRJxRvefrdLWJFwTB72f6nRHuFNsbZcJsQ7Saj2b30FLWkADshQBEr5c
tXydTM66UePlJfUGYFX5aquvs000mw+XYJ0but9yc4IpJarCY3f2kUdECwF1ZFeELU6x9yhsTWnv
xVeN8jbLHD/S7FNly08txIAUBMmxI0ZiRXYKis/kTlpVBsVY7+W+6D5dJ/9nKMo3PpNSp3UZp/g7
MIpDKxo+eYDYFj57xBZDdXIdgOvXAvhAMSlbapF9zDzeCTBhTs3dmJlssFlaUSVeekfdhjPbT52b
CrdkXfhq1XitEe9tpVoJoAdivtfK3aDhIih2xZaSZEug1jdXvY3EVzIaW+UuLQb8xpwfuGcwPruf
Fnq2Ef6lo6Av7aotkWDMXO+RvQBNOTwUWtFxLeQOdQsaYzZj2h5hy2qmuA2Sj9TYuvgUAWHuwBXg
Vmqi7pAxqkxjzMzsFINXFDeMcl6UCfhIGx6monwTusWKjJPYQsvWxM3WFtraJrG8Yu1g8jMSECTx
Xm2qu9OKbSb/cRnn9Tuzkk+RQ0DKe/7EGKObhvR6MsDRYqLJ3lWePis0fpyRg77q3junBNKo26g8
h9tIDYKDSvXInt9Qp3l9zcIhGBd6LrB6J6d0rTe6Q5UUh0ezDXZ5ezCLwBuL5I2QjoWg4ffYu01F
eFJFtWzUHuaaLwsINBTsaROjAfxymBk+ip5Vl2TJxHsqm4i51ZSH3zY0UV68kVcrUTVCrFvW94jd
g0dUh7xpPfKcDUNmakXa4uFViYuB+EDLJK++skhqM2asD7X8DesUfJAyYi3HYy9K8BoPpuJK+aMJ
UsTrnUxgis8T+lq8/lXsLZVjU6ZHJfuteHjEsKnBCTfvCot/Z74YRu+VLK21kO1b60ctCrnuNFj2
tamGL3XC4opMxNhQkIitvmBC5jLm2krFucYXgVwO6lGlgbW5mKi9gjm7q6K/N4og4oc7MS6+J/aS
OEtiexsW15nHgPcjDk8B2XHVv6j41kx6GbwuNkQadBa9C59gupvyPrTUHUNxm0pmDmQJVchnS+Yr
8eh6QfozcrybjNqsudqxruwCRh0oxkqmW8w8iuY4FM8m05vlv5rkWWbDX1dn195CEUQtA314IBHL
gMAwPzezGNBLAKhSlB+XJ8y2LmozHoPiq7K/pXPWB6wzrjzhIvI13TglSnEjSwsznPv0H0fnsdy4
kgXRL0IEUPBbEiDojSRSEjcIuYb3Hl//Dt5uJqJHI9EUbuXNPNnLPJKTcnhqNUVZ2Im7ob7rzYul
I7eGs70K4nxDscrb1El/5QQ0wK9+gugMbNixLXsvT9Jf1IQkCTK+ZbO2+EqcmEHDisu7EQzDupGK
g9pWO6P1HcyDOz9Atm5JnK+wUDKWGvYG8+Cq0XEVi2QjYCVAEfoeeXjmAv6+/CWKIzVPWBri9Csa
IzZqdyvheSEXqIlYi4bsmCgTLUEKa44FCGMHTuT3TKfqhptoVbY32nivJmk0E9dwKxm8gD3g8+Sq
jEsHDi2IDNQPsPUXnXEubd90jh3N+vAb61Whtbxa4roN71elCTYTinD0dk5OleInW1rTnm0437DX
chJkvG6JWVYJPRBohEgtXlKEppeBfNqONcEDraD4LdJ4lmcNjve5NB7jyNM37pmrSsD+WEpFQlER
mwtXmaescERsNnfmIpvvQCCMNYVeYXs0mDI5qIsch7yOFkSxLK7/MQL9wSkV9H8Va0g+YqCRXkcj
gOJtFj0FExL9Sy0OJboI/Ys0j8D8qQ5aRWCRF6TWocZxsjKFTXhoSB59AQhEHYezhd521VupQbKB
qrDqlGjcdKNPEN6Q5+4dgeORpTm6dB8Fj1IYf7RtH/uZdtwo5G+N3aDF+KwJ3nQ6Hn5bW4LjpmjR
mq4W8g2sQSplMwXhi46rZWzrc6t0O8Gya0QN7q3XuJE/ATO7eVnyCYxMN8Ch43SsDJQo3Q8GHQix
RES7FjZPJH4kGcV1PHLG6iajX55H3hA1YIY1MiqDgvGt584lQ7kxixjWDsa6mhk0ybEqKiGemWqS
r1GafJaVDj1Eyi02ALbnhxy9GLRza/QY2NYqXW1GZZClxJ3PKgLOGQlXAY9brPX2VDLvMNwinQCE
4RmBPnNg1XAsF3bwDTgbYZX38DAGQEq7HbahLCMWgq4u1wxiS57cCQO2yyhDfmWuynReFV9BvNW4
x4R5BqdF4ZzZ+YCD/V0R7yQMP+RywUhBi6qusuJwQRU3IBLxcFGzvWxv+BAK+1M1jqH6YpmbQPcK
am/i1l9nxmKZQSRLgoPYNxKuFpaljzR9ltwoB3qbTE/ufmtLc+V+hdpRKAptBb/8HhoFBLn9oHFt
q/DlmSkFpkWacUNxBAXasluSA2eXicd43NqcKcUJjLFmv1SjtxRcrQrlg4CnGXbr4lVtqXo9KPkm
qh27cGNMmAekM0gopXYVj0Ls1WSrTh9iL/fbIDypbEDMb1Py2L3zSvi8tyZmKxK+fGN/guQZDcgL
bHTD4rdKmJ8K6bc0UBu47BgRL7v5JTfbscU51SzFlC9d2bu5sjNIZ0ey7SVNsgYk6OaNiaufby0I
U/IwZHd6x7LwBEIUCx3BHxqwylg2OeJq0AwGqr1BidWgQkfppU3YTlMLCyIHVtPyBpsxptsZjwGP
3dFG17T8P6I1NpHQUkdKYroDxvUKuWfXdeG1hxrX5W8l9XZI1xuy1BvWnCu/Z5ueXy3xNRA0VbPr
IL/3dof7uNnMGin/ky/Nl3wZseNAdUxDOo0zlIZA9TQBOyEtiyfyaILx0C4UDh51Y2T/8kBxQr1j
aPkXJ5+6eDPCDz86Fzi/GsUz8mMJewTEwHYRG8KM/RQBI6n7zYavLEDCxjzmzyafx5ILh+mVUulk
GGZ86zKnpzB90Ypbqm5sNk/JwOGDbzO+xN3LrLabKpTdcDTZyX/2yl4NgWTs25yPxUSwqEOaOdX6
sB2accst50hLm6POzYc1z7uExgWToZzWnR2GtPU84lnWeWt5/yVl9rTYZGPxTyFUl1LGPVL2usT+
0jbi8xHHmIjIyce1FxGqiXnoJDz87d46jz6blLDi/qihcZvuPOmY7A2ueAeaU7Z1SkhwpBMCG8Qi
kXWgc9oeKH1BkxmrChkTDBSykVIPfeN32QYUmFMugECk8GCYnK5U1kLQ8aQbe83u/6W9j3F/sXIV
wblnZxFUFM7NhVNSJhZe2Mf46EkCd6QVxocqOhYceBJ+svqjUqX9Yg5raowSbVCfzVrshERKN9Rh
Hdh72kSO/oLhEK1bs3BfRLSJyCf+1JRckU/9Wd10r5pEAWfidEnJJSi55ChkRYf5oBq2ZdP+Szqs
v4epTNeDTu0hAni9U1T/OuY0DkCnGJnsYPK6RcXqBeMXnvEEbhhmMuyPTh/89pyXvc1FeAk+2Wim
cEyu4NeISRjlNdO82bxJ4WPq7pJ6UWsZ1z/pGTpFBgvv/JFui1wlI7lLtZ80pxv8p8i0daNBAGyw
gIuIix5Rgz/Lqj7GiJ0PcH6oM+EmTu6MM31wLTA9AoDndQcw5EpVqjEeMG/J7eiIbNjQLX6fBeXU
I9y/MrqZmNVqfcnDafumg7U3zfIegCnhE0HMLcX/cm2k+W/sQccbId1veaSuQR/v40K62EF8Z0ED
hZPXNFyauLqfaEpwcQ2qI3fEB6PwyWLKHbE8sbs4h4Ibs09cIQS+2+bDSzISje/71KvaYGdK00tT
6IdQq5Ay7WQbp1zLWP2tonzcWYBvV4atvkvlAlDU4y1R/u9MCUdoXQXnqLWfsDoh/HGXN9f6mD2K
1KRbh06sTG0g3MzKigkHpU2hRALvJJtwQkrsGTNSNj4DECFUlxDMH30yN5DhR7AfNYw+guhWyEJt
8Rwpz74NvnUthKwrWFlUxIBnge9eq7H7WhnIJgnHYj2mn0nPtm3MJjRHxV/5DV0bCiXHkRSRBuvA
4tQLjt/mWs2W9RnK0DgEduo+J6kcf6LEO3aFvZ+Ra21HEr5sglQpcrNhDPS4qJqXGLigxaCidrQv
/Gwbzyx/Sc5K3zGmah2F/rZAbVuFk/rUQ6NfNxVtD5OeoqKj764GqXgAAXBVqSJPCregqGfawXNZ
IUJCWNV8Bjw0UPqeNYyzrEvYydsHXyOdNVnhq20QVjS0t4Zf26dlpmWjRmPHVWei7xFgBq4/eWEH
61qX36LFPs78S809/91f6ZSN9yPzrwI71lY+TAEupDVHZg6OpYjbfR7w+tSJIHQaPoRqvw++/8f/
J8C11LF7Ho9kbXG3iAw3hC7zbawtSF5kL+cO7p4S07AKioLxkRkDKwuEXntZercfFsnydP6D1OM0
vnwrS/MWqZiT8npNgzQLA0heKpkGqgXXYgYJ0rJCS/F7wZ730gVVRiyc1soYUMda0UiEzgWoM8zY
pfFqttOu7vJyzbhHCqN9TXWxz/F71ogGWa9fMsW+zKHGyss8l8HFruV7jtHH7Dl+o8MsHvLYOsly
q7YdId2MioRWydfISfCPccCMLWBkC2sKeoT15iufOvPpuJmY4Uj4x/1XaLy00VOaz8K0XQScmC3d
8NHNHuM7Vd/rhFdYTT+XrNSyoVBGh7D5FF4Y/BQtc0p730nrUf2JxFuHZEh3R4gffJ5faBWteYCE
ClctiSwu928MLcS9c8zV4Iap403YRGYW8pn8XfHKatvJfg2nh9+zqvuoZ2szg0CdfMKVhOrxBBHD
W49gRE3BEFVuyvINVqMDG+ycBHszemo0hkIeWV4cG13EbIUHg3pN0brbMV7KioGMkZ51862jsHL+
IOzFrQqXefVME2nLXEDs5jfXIkegzMUjTY+7pNnLxsecgysYvS5+RPw6Fq05Bb77h9ZbB5m7fv81
so3RWZlKPmEpdF8eFHzrEVmufU1JRfJm+UiuCJVDsGuKa2a+Q7uiSntAaASxyUMZBdT2ta0KmX2K
7XVF0W3rVQo2yS5wF/dpr31F+bYOMImTQR1nV209Wfqz55s9syGCTxW8BHV+gVCZybcGg0yh7jXu
h1ng2TUhwS+FiLwR/I3DAQwsYb5dm52U0SNpGM4MnMkhFv+CeG8OryM2eo1ATPlJUc5qBFuLN3wu
+8OAuW8FwikaK7eEgWlaqzK81NFTHW6ZsmWuD6YLOLAlTgOhIgRwHPcPSaZeetjX1m4s32OEntlR
gGlshwAMxsaU9nNZreHFmCxt7becbUxvYQy6xfnVKL/oGnIKgnZDedeaa2zfTWJ41K+QRen7Q1We
q08t/x1hd8zSbz9Tt9XQ2urWbPK4GQZsHioUZUhM+cWeIBRI+zgInYBVvshecN/0oDujaVr1mM/T
wSB0puN829qBSddwRqsYqQpzU/NTsZ6tBGi2hdsciEtt3Ib2PsebYdyQM9GG0yAdVZyM2Aza4jcY
tjJn9fiuMDBL6MC5fMPcMVWwKn+wlUm8f7GXJB/8ZJOmE7xxOPg42IjIwvVyTJYHAoOXrIWu6ZPC
YW6vTRCt3MxwWrRkIovdIkul8YbgfiAOEo+VVP1SSnAvxY8RnDQiABam9G7wpMg+o6fO+iUofkX4
U1rAkfx3qjwhBxHbzv6V08MIfqWaS5hHQmXdoIygLXCPxP1PFrbYAHRL4ZUDGVX4BkBk+upjPpun
gUa7HJ8rHxShv+C17/ytXly6kSMx2LZwIWu8fPl0LKV9GJxEeGrSFyH1RIU+gMP5M6/jd9Xd+CSM
82cXwJWFUCveKSZble2HDIqATF6bvdk83/tgdmkDleWNP2/SGiLnezriXZx+aFBDtNqWCz/wIWwU
yZi00mWI+dnTuoUIMX3n7REgRE8UQp++A6bAsvbm5FUN98taWlUKaJQcj5DAejcpIw9liCszPYja
eCZ3p1TYCtw6WI+4YptDMhwA7MgVDbLke3BnknSkZQvCRMGzBjk/dhFN15bhtpcmQn41HKqR9Axs
yEmvz6N1a/Fj58qn+d1Z8Du8ajr7HTz0C8xAOJVLo+VKDV9kPLyTtet4coByHK9WDJMR9i2pfGcO
dgOjB2ueodvOkpuD11jG0/VorQgwjiGb8APU9CrFI8qA6M4R/kz27pscvV7ZMLbL6jmhf1P9KrD6
6C9CeHqIuZOcJC/tL5lgAjFojrI4s5wBZqVG7hCfE9om53NQHWf+HtqI5l1QvVRsaKOHMsK8BJ6t
sk9kbxOT2ooZrwJ03vqkKj9xxkAhyM9j3XAD0/WLYIVKvBrz3G3JzsOBhUeB+BZt6QlAUSYfN4LI
pOk6yb4tfdrazaugj7geyY7TL6g/gRoRld0sPIi0kbf0gNAPV2OiQB04W8VaHhzQZuCj2+KT2siC
8ZQ1TxF7ZKVwPHskaKv7Uq5tO7Ecb1Qghv57La6iXRmEGulpyqN7BH16Yr3vGPW650djMYclTT9S
QBBU4l1oki3jbId0be9EBSnin4iOGH05XI3wM5ZOeJRbbBvLuoUXhV1TtDHMNaqAKq8N5lsqBQSV
rDyJdGTVdofvasxe9eAY8gqTS413NM2Ozbbst6D7eutOJKDVf3j3jIrAEqrMvrK8FKM0xDO5O9mI
EyX3QBlWZnMQ8pssihOxkTTnCb0lK+/X+wLdYRqfC3ACxGmdf3bDPisAY1lwZE4jW6su2U2Y9lSZ
yjDCI8E9rA9R8hrbZNrzg1k/1eItaC6F4cgDrxVx3Ok8tZzSDVV6E+JIfzDMxRy7C+VrwcNG1f4V
PHnYRORfY+iGEZhPVHteFotCyPssv2X2a2lf05BkBm9ej/H/g1JSmsePGhsZSjHqT57UPBVJ/b1Z
VM/mxC6+Rvs7aCK3npwKwlB2aLUXuhuoMSyncxTD9mou5CKWU4ncKwW2sKoSRA/ggKr01tQYgL+n
8M6Tjk3MHlVN0Q8d/zYOt9mMWlf9wjZR6aTrMa++8v3r8nMtnSgAtkL0mMLRrEdRHKgqhZcJc/kg
zIMdbW37K9SfYXRnDFLzr9RCUL2TbCXk12iXRj0E2paUetRebZpLwTVYJ6W8mRAdOfYbvhspv0N7
rtpjhueg/p5V6K98YDrxWfY/inkbOJ/NZhvVJdhpAlbE1cVjgIyN+CS9GIy5Oon7yrr39Qn4gGCs
oD1y0DG57aLqr1MelE1T3/qr4hSxX838HCkeERmCNILtYs8QaE47Me+a8EG70rodiWK+SYPwEqk+
mOpvNG80yPyG7qr16FU4j2QreM/j+OqLS1rtBV4ChVlU+x+Bt1P5+DDu5S+cS5qK9YFFKHGokqSv
3dmbfjyyHFzjMB+qFhfyhjj9iujYRrU+p/RfO2/wj7oVbE6uq23tUHI2K//K4bfJtbVcfkVNsQ5l
HKr1Rxz8JhOpsOQkF4d06Pn0soLnB2gskVDkQ03bCP6BXN5qmY/em9+pq5IvYqxcm/gaaOBGopfE
jB21CT85wMwGnl1AQewplTdWsVcbV7c2LBHT/ASadwWYISivqfEcxTXBuKiA0yzZ5bp+vikQNCes
etWpSWgC3Keoa+KWqM9w6UX0zDhfLRhPwkWgLqPql7HGYMeCmjTlS0Q5W3cDz0ZkRJX5KoFuOeGd
BDIxPgwWOEn4J4M81ILkUKMqFpRkc2XFmFjDzzD5xHbMcObZKLJNOL/gHqEIYMZYbXRAkMGim992
v6+G1yY8oan3/sVGlgM0QItmcwxUyAUB7Ps0WIlx1ShAObioqIlXt5TKOYbPpohY8FUGNZLcmgoR
5qZA+MyiBz0DRLR4Pu2q9sYM5lXSoTEfin8V3QlBdlxKdsujDVbD6PZ5Ybl27M0aUwgGUI+zM0Ut
HnCE9a+p8Ngu2dzS5mid1E/fPtFquiJDhvFulRB2CBRQbEdFckV+xM9a5o+azV3JBqIF7MORoG8S
wEeQL7xIbCDEN81ToNLLXFA7a1sSviFRCX9BXkk85PRryco0/faN+zC/6PBDMB5Y4rUw93HJCXiT
sr1kbYaycpTmu4eDyW/cItke63DbILkH3y3GY0IHusA+6G+miueyYJl+U8J3pLAe52GZ/0nzorrx
2WdOHI9Eq0rrpjKDx3rDo0ZhKkUi1pVTJX3JgatXbtpr34lPyEfFlKK1PfiJJ9SlCoJ23SMIlvvZ
/u7Rdxa+eEmFr1FrbhpC9XUhEK4q0oIA8A2sJZ+jzqP4O0VVHsA08jwNMppSdnGo8O+q4NbGnOUD
podIy1nnGe1R6hLPbEACFv0VVyq4VE09pBZHQ9Miejfx5MbD5LUU2CInyc6QDbsqx1WW5pekqvcs
Ebq1FoCeC4q93nGBN8Q/M5k8dt5uM4THHgxtqvAhH4EuKsM9sFqkZI5BtcV8xvk8Tf1G7Ti8VZ2g
XtF4Ch7yHkcBwDAOhXDcSCgduty9AImBO5zvMOB89V381/jDEeT1aWiGW58m+COW9JAdG4gMtN26
Rtjf4kWTjZpLCtgPsyoQyvlLY+bR4okB2JZ3pqL9Jkn3b6pZLuZy/ZEgsgR2o2+6ns0Dvfa/LX5O
Dg/tT2fVXS/kGahqzw6MFNs0PhQJmmijk8NsIYxQyagmNABDtvwJEwylpdaCEIPqsO4kTMRhMJxz
ihrMDmCi3YunQOpbBab6lfDYiTRIbRLdL5CGZWCIiUFLhBjwG2ElmiN9r0DKWNVq8j4nimOTxk9n
+70bsrumIgVEwcAufzp2dvg1YZtpq+QbEsYYvYZIKlimSEDx/JCmYW/GFf7FksdmzNQCI0rLJmDQ
FfHAYrqpE1Il6F4mmU1sduCmAnAuEToNQhuinzIyjgm8VJJ87OkaNcf4YzK03SAbW3uMz2MUu1IU
9KsOZ5naUvNcIH7Zlvhnp8pGSnEX6TE+O3Y+uS5wnecfuTxPTjzMb+R1frCUH2yKlbp4Og6YD4yB
I6b6IjuDbURl9+hD8GlD3O7sAOZSea3yge/siNWZTzq4OOpEbhN/asYHKqZ2CLfG2gCzyS12OMtJ
xlDPYRKUd7Z326Zv3kSv/Y0jW1KzOVlUhq7a8S/zuxvbkVMnAX+pgFE1eFINusTiKNjADt8xzrtE
SVaMIQAy3Xih3dNwEKKfts9aC3alUh4no5BXMjPf3LfHwFpoQrZPdnP6IVfhjPhDAg4z1gEVpjp8
fYvijsbb90yIs8e2FDc3+cmihIXJejaLIk8r8gWXyio6PhNTGFEU2Ul3tacx0oZpd2qt+Eg9DKGK
4ES5kxsHIDF65R/sUodH7kXO0Kp6rdyXVfol5oZBQIWbSvaOpgc2SQkBZUwgrDboufluhhQ6uxg+
8RDiT/PBglVLiT2YYdq0iCjU+2RkKmxRhjSS2rYc73NtspDiCTvmyO+T/NLr0WtvhDqr2erHrgDU
tUSAqcYYBBRg5SOPqzXdS04XMEAlzaOQ8l2URmthj3u7Woqk01Mko2gv1qEw3qCZuiOAn3ThztoY
+ILx7regi0ztSQPU3pesbVHCBlELDNOKiaWCUEep1oarJCrL9Tpg02CD3OqU5hR2sFTN7KKm9sHO
p3PLwiNvGgfgFAVC7KVGqYAkPOxwgZAQTNvXcvoLdWpw0fwmTCrz4Ppj50Rl8GrwNK9NGlZpNorY
UfrB0ns6byZUXhM+DBTJNfYYmGY+7hsUVeUQk8IfrclZQLuZCT9Vqt4VOeCEgkdaw3HpNPgBXF0W
dgTsYAi96IyE8+0483D8ex0KfSbXbt0HL5bEXmy0vFoW7Mh0z68oVOE9pv5slSU1/CffydAlxrhd
91H6BvbaleTWaZjrFGkCbVweRc4HOIzgeumYFmtUMcpdGddV+zWP/S0g8XVdDB4I8a0yjWdTzG9m
blw6Ld0Ji0W2Erw01HdJunUdBB6UpEW+nsKrDRolGfAm11K0C/NwD56D8Shh1bm8eGR/TPnJXpt7
nbZ0dLicpdiv0ZrxwHai3c++tkqwwYxchvta2WYxwYQ83YBr5qJtaU5n8WqQVBTFvLNCaV9K0kHP
qn0ropOm5LsK0p5vtvsYjGTZoAFZFGxX1Z9ly65th08W+JvJpsd2LF36wR3iwWuVZhS6sd0h4Ruj
NCxtzT0NDMiL3QmM5Il+ID4gyrZN8g2S8ZbO4bdEqRn5hSvP6d0oWV33IDHxlllSi/XadqWJ65ht
7VK4B1KGqRySWC1x1ZpPeMIEM8xwXSy0uuVvZ1hHlVK96PF4CxrztWh2k/SjCNhfXpy9djL47E8F
fqT8JRXLhsadWpPdD81S6Y+Z+zeUp5lvAKia+FkmzxIlp6w+4wTyN7uv4KcV/xrCuIXb0i1R517S
3ZT0N2TI96eHhNLTglTZJ9RXpDSm+AdIx3H0U87Q+ODb9gxEmvjO0VL8LPH6eI8JZtP0CBtuCb+Q
LuxXBbyg5PXwpWwxXCdisuUWSsmaiuR9pjxsGGP+u81Wt1PRaHumzpJOFP7HPgpIwfYyH98T4CH9
eeDFrKp7l9+jZAc1YtOHQPoC7uzMzLZ8Lv2Agu1HKNjkLjGoD12YxzI/UO627n32mOovBU2ZnKzZ
Jc4xwmcKmg9biNgpEdyfz7o7asiIwbJBRyQUko2Zxxn5fOm5zQS6LYCzjewA+51Z7yRTufVVuhkG
DzIABeYLW9OEqR4r+6HdNos1ZongmmzXxCrtWDBBxdZoTIRs031llqP7R8yqbJy1KbvP3YYflkxH
1lekaoBeE+TISsgZ/rHqSLD/VtAzk2NO+ttsjgaSWphRYvHGPOLODRYvou4QW8t7Ze0CRV0TCFxo
rRDIrAo2H+FHDUqBQCmqWVmRa4uSR5G9NOyOgNA6cfZX6b96xStTcb0e3JZDQGl/oAow3TqiuKuC
BeREf7rjL4b6GeDFnigsRtV+bVWeGLwMPQ/OQD2+YIRbWyjPPko3REwxk2AcZlcjNCD6bpsC0rKU
fzGtbv/TEMtLwWMIQaXlJjPYW2XgMjuzLAhKgicvtvU6c0Lkw2vQUztLECLrT1iyqPO8DvhcJv2d
3u7DKHjLB/QPwE3Jt1U+U//M3txVgN/UbgcjTcz/aumjLA8Nx6r/zhqSogqj3QFxQ0vm4d+32QFY
wEnFJpezHWqLmIpD6H8jLY7jKD370TrYteXUSbkLawLA3GvBVmF4AfkRrAGQ4T6PknNK4qu1DAwI
L406XhTUfslApMEXlUGTnaeTnJj3JN8VGKuQZ5DHA7O61kOzStggNEIn6O3v+xHdQmxMG+TRHkoJ
VL11bwzrPlmpoVvbJ+61GtDG1Ad3Ak7yBtd4Fdc5aggX1j4lBUr75AKwYTmeEACxC4ID0WLRJaNf
bJTZWvR9I+7cdLEg4aFOJJy5Yq/NETSzhi2BjEvf4NLLwJ/PIl7hvyIogPNXJMdewbGybXFZTGPL
Ep3sCU/XsqS+Y5KPXfIR599tGfwCzVjHZOLU3vAq9SIXoB0hDRLfx0yqF0yykGPjowgfISdFme2k
zEm6ja1/KCHbBGJqCIqkGyLk9U66S+0rds21OR1ySJGVnDq5pmGtSdeyhOwiO+SnD12H+JGZG0TH
Szw9LfVdsy5ADj5DSXdSHrBpuO/lu15XXk12LdEumfgnjK8IIF41v/T2RcewFsTBe8GQZIyfQZZe
LWO+SCyIDNwgorfXtEbjGm/YjJ5AEPOY3wYjDZrDfJisF7LLXAPEwcx2NtnYlt9YHz4qvlFCo2Ba
nt4sFrJVVLuB8gaVQTNCV8p//LLyiL8xDJaoEth160m7WCI4gkn8Q1qyCiA741u8QECTnwq/NN+c
ASNtKo/rtMPbOplOPkOH9IGsTMm801EdOsw28swagEt57c9HYeQ7UYpdEUo3gheFmexGEW0AMHhF
jXtv1FZ6NW71KNu0WbQnNqMn7wUXUyKsBd93QpDropzf54Ith9GyRyOdwijTDuzVC1y3aYm76kyf
NUt4CgpkFf+o8IQ6n8fO9/qsXI2CCyVzbzFOvHEoP/wTNjNy9Zvn3MiDhmtLhP3QI7rlJE3JItja
gifgYZRwG+T6hHaq4BFqlfeokfZa+immjySC0fkeRVff7Khs/MtrR+FFFJApK4pfWDJvrPwn4D/6
wWVKUDbIj0ysmekoYe6DzQch1BwgKnDUktwBc2qy2VpoV4y6BLCH6hLhewAo5XaYJ0QkoLtQrJry
GAV6GmHc7xhO2Yy1bNq48LooZzvLfq2aa134/8KalUiDWSrsmDuHnUQuoO4JZ0I7Yr2QPQzzbQjY
mC6qPlEVvhFF/22Ov4mvuQlJGyP2VHOBHcHnXQLMxKl+u2zEMYNsWu8YtFGVKN4Td196m4ABIB73
MaY6jOTV0FIM8aaDap6ietuhncSWWyaTaxj1JpKstRIKrx90Po2vNkv5zEeh59uHfbXmo2Nqi/YW
r6vsQ5PvDUNMSOGxQWCkbfgaNkRN7RVGfGpU3gi0mTo5V9nAi8EIeB/jO+Y5ZTrNyqOpZ+B6+9Zg
xuZLpOLGlu99cPObi4ZDQbyH+M+a+lNqP9E5m9+cJ71e/3Yk1TTgBPwpouy2vqo6bWiRN5udTuFG
UF2U9qxhhRwGt176IGFWJffQTLdG/D1rb1IB2n08yf6fXjz4wmHjXl5pnZfZzQLbUdh1mGO4ra2j
z1vSMKvL8k39i8pypZT6frnjhH6EY47OSVar+W9mP5QK9llKl7CKlyIjUMqlc36WzWsyEkjH/6B9
KPKlpWs1hcuWHnr634B+BdExtRVPo7tRq3/LntYa9YmAMUwwzE6JfdDCs95vGqPZ69SNLF7hmA2e
9AE2cV2F71iV4Gk9QCxwlYcnCQioNn/BdijtRyQVL/JYrwcsfUiU/ZIHZ3WBwZZh8mxRSBMCdmrG
1xqJP4JIG81eEp3tpHFk86hqHxmbQ4qoV3kDdRmIf/jTEWdMTNkRyu+ijaIrq8RtrXYVLJ5Hxkqs
sGH3DYxiU6oggMLQS6Zr60srTg6luQ6aIFIXbnpaXqOQ0o16ESZLEnaZ08K67Kr6BPsK3WfTDgeb
7WDXXsLoK5C4r2SnxN8CIKOxGIPcv4mjGTw2D4NXVduVDKK+haOhJlaa7Ga2jJl8bux9yN2FVxkc
xTqDraKJc4iETHMOO1GhvOeGZ6b+tkVOb7iwUaS05T2SsHYvaWUcurMU7wyWV1OdYgr/tFiQ6r4B
cEBGXTLAXOJK4Ddfyr0s+Vlmp0x9R7wLLJJaKBXlcniLXzDeSv87Jnt5+OyBzrXPDjlgYsOnkAYu
v+SYVH2ystWbDlK1YCMs0siD9F/4T2q/TOurotpHAppojLcGWy5zrARGNmN7Su4BZYaFkbZi/dN2
KhYZCywEC6Ti3+LQN9Hmg4AkoAl2GWTGPLFX0g5FsxW4M4JlOE6PsX5SxJ8O0TdU91JOf8XN7j8R
/LYK3axKehnHeR3nn4P6Xs7niVqgBeRoX0CBjKyB1eADQvQAiY8jXMpuknxp4iNGeAWOWgv/8aJ0
FLjiQlbjfccuqPtn909udX190GTuMYBaCgKCpGCrpHQUdGR7gJJkQ4ofsR3Nu67aNca0FvqP0p3T
7F8wbLjTqRipzZdRLAPeawoiCjmx1RQXVFnZ/05omPrFjG70FBfcQzEDyYA5y3dDueX+p10nbiKx
pBufknJoqWOkvQH/EAEJlVfQ/CKiP5OzTRlC0xb0FL3HGblg9EKVPY0+vRXEMLNhDFd6gLilQ11u
OA1RBn8MMP7Kwkp/6uKfomxK8Pu9xYNrvgxgGwqvR6wGQriSA27CbA0jIKVIaw1Kp3/Sau5mGFjy
u6G9aPPnaIOPhVsyHnX8QahEOMdVru18uWmKoAGlB2YAjGJrd/eh/CjCqwWipQbjHraoFMVOCUkb
xSGCoFiPyCcwbPwbNiJAVfcgwCBU9ntBLwfrEIvqiy6Z1j2zhBx+8kM51kmmqcMt/I+j81iOHAeC
6BchggRor2pv1fLmwtDI0HsH8uv3cU97mtlRi00UsjJfdlt7CJmXa2yg+8zZIj6Fxilm3ew3rLm9
14ZO4543UavozUDABkQFkYUQNNSces73i+mf/hatt6X8zoYc9i0YCBjSraOvovgrymarCJxovCUZ
i/LuH4biVVB5J+bcso83YfubF/fCvpTQAwaWm+n8QKuCn/06+NRC+18RfcRk5K3leMBGDiy1Scwd
UiYkA3/PQsqcL2mZrDKAtX3jrRrjOag2JaWUzoccDgP3cs3ll7zTCO29P+LP7Mh29hhgzCYkut1T
IAC0iSvd6PzEmJS7zsPR+U+AWPKrwWYVPV4ph7tTLr/yJRaR4jnhmfeAyHBtadOjTf4eF9uQnmMs
GWFFCwXEAOhiZvxndVfP79fELjD3fPmy2jtu9+eI9jCqAtj/yPUARB+L1IR3Dg0LaFLhqS1rnFzB
dTB5smLvQ8z/zO6l9PTaKmDIXSuqWMb2yq0uKX/wZVn1e2Hd+2SHG+IaUguyO8sJAL4govB1rMg6
kHcY3Vc/D5BFo72b4oEHKAhpycGPCMTHeDWj9lC4VzNSF8cLNobDN6Hq8rPDnT/1vwdJq12XgSPi
hpw6RKrrdTNPbyb3Nzu3d9qGw2Z1rJqTbTH7K1MVD3n13Tnyzop+LehsTv44CHnrZ8SmPtp0CVow
oGSPhQYbLE9lpybzeAFzgcpGGohyFjcnpW49AwbGH58W5yxgf8LvO/RuNvtHybjnsoixOVwIuu9j
gAgEdM99x0mJ1tE+ipidO2/fJVms6nYn3D83+PHSv9gpr2kHQa+gPgQfUY1mafcwjGv7rsn+TYY6
EJ55yHPUsQhwFt4GqD9AuYLyWXV/lvqZo+cSfaeDJuwN3UvI3C+9bzezEbrkZtLvqYmjFDN6Z/6L
crLQVbnte3X2E3c7Mv0WmGxn7vBz9xH29T5wXlXnkzB4MTvLgWp91A7gu4W8/2rIp7j8M4Nnl454
tOIcXBjUtg+RflJJkfGbscTPSHGhr3+79jZjFuisv94/iwAGwTP9lavJowUVaAZSmTfd98l3ppNj
wnJN6k9v4PqAlSv6rLJkKY7D0IPbxEtPoZxZDtzP0CuXWhAfM9zSg1BzLM3GnhZDbr2su3r/q7Mu
SQjNOhK77v+U1XDL2nGfJPdlmAOI0XjVEWCmdwc7bHFY0s4VA5I+OvoNCS7mg6gjvBJfjb+z5w83
a7dB5lGiSqeGeabsdMn7xvu+XrcF8KddGV8C4w8tVY1nEL61VLzjAvzIUKrShYnCPNZzWWB3gLEK
VQFnmeIXMsmtJT8AIbP5T/CsbaPhp2ohs9QkoUjLzNs8/jbmTVhA2Sbx+l4Hj/iAfb7hqGk0Da4t
61fhzYN1OtO4XZcPWBVQIf9BymG7cKM3oMSEVEfv+VK24e7b5Bozb1Rkn5av1XiMEBxUnuZ30AFW
SOHMg8J5MMKnhZmaR8kxBZufGsOus35spwerHfAFvLGNG4KLUgQL2YOcG/YH3Kyma4ZS0MJUv9TW
e2WrO0vjE6sF5J7niWWQw7FMOWd76XBJW+qo5kMwXgLJr+eRS8Qi6zjdfeZ+UBOJ0f5x8UeCm8Lz
Vr5B+3HIrVBTHYrvoTswKYziprDcAuFJ+cgVgRW2u0AO1MJZxU1PFaNBuCbe8GKnSwRD5wbPus8i
s3E3ZfcpLLbn4OgM58139h32Y4+py/e6VWUPrzDMeAz28CAC3ksEahUr/Lr58GZkK1ax/byhg+wJ
p/lWCmrIYQMNFqdHdNc3n95ocfLsZ6iCY8o0vmeVZg6I9v25V/D61amH9kTMBqjWKh/eDQIn0WI0
xE80U3HNHsPAO3dx0FgkdgsuHcN9R3ZHWE8mIbb/pyrExPYBRnLZPw1BCTdoHQDh6l+qEF5OsRPD
h6VAXjufy5nShD+mxsVonqV97+F8bl+ouboz7WelNln/NkgCNYhnPs4GBflB/HVIZZX9EfrzFsl/
dHnqDCaZudtbXv0sKeuy4KlFZFuDAoBHmD10/c01Hlx4TUm7bZnDjabYBItyw5aSxLCM7+38r02f
Z7faOrPg0rvtY1jri+pw7owPdKhkTDet5Bp3tIZPNpKN/TrifgyD68S8xoV4ArqQU4DnDZ9Q4egu
+6KFMvHd56z7hAn523K8Qw/cuRX2IXcvumtfFltC5jU3k1T5xzCLTvFyS+n+kiBapX761+tLXr3E
c/5SziNEH5s8L+5Y7Agsy75kOCCE0HQmvENp4056zFO1xl9XgRbtAEOHqOYs29pnjRhl8m8Mos+J
/zgwQfvR3HpWtXLkLnT+SS7HZYTrcKrPEyZ6WCabBuBR76SHCLR40yDyJbchgfbBtOQDldTJQVv2
Fk7HNuPePRuHhk/AmV8js79rg/iht66Udnz2cb5yFk9Ey6i5eCobn1JXtllBxwYBSh2hFdOwN4k5
3xkIxq6DxhDdCeYre1FK0nOEqGSG3jH3ikNG+oRLPw+9s0qQH+2KuDoQQ6MzribtuhEL7FIGKMv5
garnRcx6yefnxcyZYwDupNjPKLQeIKTFn2u6z2VBMqI/Wk1ymHBBDuFuJP9VLf2kTc5SaLVkK0PB
MUkeBgmnxfKCm59RAf5WBLP2PR7Zq1gdTkuBQejDRGewTxW3FOBr5DyzreNsm+yvpiqHeNgqW9QS
VnpSYuW0T9g98RYl+CgCwtF9Mp5SxK3QM+5c96qNAykYkwtXPDDNls2j79/7rKaJadzNxQ5OP7Gd
9ENRkC7hwy01unq0aEsC6u4wSXf84fooTH7hRfFoYXpUAZxvvkhAxcb8FFUao8dVudRs4VUX9bX0
cZ7dL7cNOAgZ5xKwAg5gfzPzjWqTdGci/rXD9EVq6cnpA9RZc9twh2/8GCcYFuyJsaIgzKOXXrmS
F2BzXsxA2KtWCdpHLfp1r4kxgPeSe7BkRNR6jNnpoABVkid0hy/JxQnmDBnTN2n7+8J/6yYuHeLG
dtOiJATvPRgqbx7PgXkq86cOaRVXlHii6R3SLQ0WW7e/Ss3wzXXGul8wyRP0TryXlN7kyecs7k19
1d0TlSfrVIF+th895v4MgmLQnUpeEhG314r9D0xMML3xZkgk2iBxNo6asV9n9rm3b6aNNby/ePY2
DH4mdaKkfe1CmCerPoDUhj5pDhQExcA10l0uCoa1edtmryFCMG915qlxT1piRc0xnVLLBx0e7Fbj
lCeH571RlMgTj5ttE6vvzr1PFbVlpBGsbUnFVxg+NtMr4aqKhC81mKZ1SrEvVdx/O5cXJOJJe2Kn
hYk6Ng8WXg2fBOOMxzhhGxIa+1Z8OjynYYN6HR3N+DC3T0V5X1tvdf9cMXEm2a9HntSfDnAcuJxk
xkfG326Vz2BXcI4G/g++yClkteSeinY39fDcNSKCdddjCGvpsyr5HxQeO+DQgcaUbLqfXP5K39/2
Hi/iiE1Cu1gNzk7e7sGeZfVTy72hgSuH+T27NCy2HEzoemOa0YOOBdI8Qs6lwsVD3qaHE7jpyCEi
2v1BC98g0mxbvBB8OME20gncZwDA+VvTzAR8B4Ul+h948Ttbi7WHVWQAXKBg+QfFNcA92ThiVeKM
B8W/8nlhiOowjQ0LcrRbL8UCAW0mNvmofEB6iKLGOvW8TdR5lAIRi56Mq4yrvUdtxhAXoKCBHzIn
9BkZ4NaqiAkT7IBPYrlQF8vyKWqZcwa6dlECvVazgEd0GPh+zPgwrRVvs/3ITa6MYQgBQoHwc3Ai
cesM7oM008S9vaeh8dD8/3Lg6zxA76irfG/k7VugsC74AG92AJ2RnsrtzFRsugz1hc9FTa36pnlU
knqRlNvrUs8RDM3LTEOKg3dkHVreeIpDLnWyhORJBdk2TeU+JXdiht/2ks8RP7FOLok/rIYIqqJT
8ZAxa9SA6RguAT5QgiGZvrJdRMXYDCRBc141eBbaQq0qGPaWSMFwfmYY91sw4RBoV1JYL0lDDBHC
mfx/3YghcunxniMUZnbgABdYqhPa5zZbsw2RNRMHU6xRdQdQrDnGZrshEBulexQvg5BZq+NTw2QO
HONWld22GV863vU0K9wtJBe/JplHBLFoGhAM1PIpUJxtjAGB223ozm+l0E9Rl62BGuMpyub30jC3
hIJXiRI0P+sV5ZibmKyKK55r/EvkBzaNpjnL1RDZ4jOxrkM7P1Vj8ZLEHIG2h7uKBOhECCsl+lNF
zOh4s1NJOEz7R5MZowShLrih1UXwB+31TZr+s7YgcBozwgH7uanZ5/y0LFSHpTDFY4soeW6SUe4b
er/LpETj690VvdOPlpjveoiynPM46+w/EH+vYFBsnOzBtyLQ4Oni1aJd2ZvyZ6vN95NnXLMJA1jb
uBdZZhXMC6j5VOJyC4XqVmXlznfrTZuK+6qqMQTh0q9/BKOJjQTqFfP4BDrq1o6YjST1YJPp/5IN
vFUhTjE55w9Nk37BBFgJA69n6Vwj4yeV2ba0oy9Py7NZLRI3facz35qm3UWp8dolHP6Y5u4qI/7O
AaKPLC3dcBEBHWIleltE6as9ADUhbggJxbkPMudRQL9h4YFOg7mlYTGT9agsjLkVFsqGHpexso6K
eUGYBO0oC3OCZie9mZmqf+gCl3P5M+1xtwKp6rFHtlZ36fADaL/du1MAVRVju2G8Jma0L9hcxKx9
w9Z/kKyOFdGdoUl4IEW9qiacsgwAtiayW9g7kRhsqbl9MEnUMGE1hNkYZ12CPq0otWsZfWe2NCMl
RjGOXiVPtTRizNIteV0ojra196gzCaR/FDn0s5F4ivWaMF90lHlCFGbL4TCa4B7Hz6Doj/CTdtOA
dChQXKd8xB+H9tCQjDYJaiVRuo0WDW2mxqouVko1t6GjtKEq7qOZimkNE6RE2e7xu4SDvbRxbeIa
s3utbX4R5MFKRd0tjubYWY63pwXFICeXFuPKeQSi8c+KUEhdKClTAXMocdpNbJIwT6vsmBp0oouB
zw/tj16KtRtmMAVxBRHelrWzTYulEBNugZtiolH02MzjfuitF2ihK7bVl0zl2K7tgzvJbzseiTJQ
5Eug0oNdxnPD/cogzTuN4VfWlF+dLFFPvW8wYBt7ji9NT2l7nf81+WvesezDm5jz+pZUUzI6EH6M
YsyazV7mej+Nzq3w5mc/re8TNZ3ytH+cdH/qmTEEHqNJMULofFWgxNWj3ki72eth5PrfP5TNtYlR
p70w3RGtPSZDApGZFOlc8zWtNkRC3lRXHoOJPq863I4lorVp6UtfYKywJYcC9jii3Vn+T6XZK7Tg
D5UpFsETsn0PmXDAeuy6S5GFfNTFe70s+az+JFz1XKeCQbxd+Vj7Bn5Y02/pnOdjMypQyT+NTnaL
6zNsIIbx8YeiWI0I8VS6P9Ltg+UCAHPBqBKnXORxatmjWNKj0P3nnc1UQ0GAlsZhKUGvamhjnUll
pnhCjX0doCwU0NNdZWwGIpHoJvCb9CYm+BayvTIoxDFck8mbWz/SYF1zEudfhSnuctvcFJ7a6Opm
8C8Jm/o0ob6j6z9NyJVlRiUBrkez5yIqG45+s3m0tNxoOm76BpMDfdnrugx2fdFsEKP2hs/Cz+Yx
a73DkKavVWuvhM9XziZJn0OtKqTigkgDGCbXxg73lNGtm8T6jbik9PAZa53tuoHv6hDPjwlssTve
Ajtt2qQW4m0i1SENm89IElBlJShCsYPMdVUyfQs6b0W/xFq49pbr4lsYAotQE49/TUckYh+a4pZR
YWtkUPzT7FL2ArMsaQbaWYJk4I5dAXEYAGpjvBjxFue2q9bSn9f+6Fwt6NgqNxGq1ZreFmpReN/R
UcwCG2oOpQluVGxT4pgqYx07VWdXoM2ZvKhzJkdj7D+5McEph7yUZcMZ++rVNqLX2miOUV0RcfQS
fFw+Fqem/OdIOmXJOvJdD9EXcnBHDVmwzOheUE7/rLq8l5bxwXLjlJdqJbqa3Ul0GUJ97/f5K0/6
jq7bPb3fd/kSfGQvy3pxuNgdb7KQlaM9TH9Jh5SP6slVXdOdg/aYko8RWXuZBrW3yU1MIuDrRCSv
9aIvkzvZFFOO17B3nOrfFGcbSRDvl6/Qqiqmrzjjmkr7A6eRfaLpZ6QuWxGBr+l0Kt5tvyUPMr+L
NH7JkNUrPx/Wtq8PYBtvKpmvftjdA4VcmpGRTfz83UmXJNigL3bB9JACnXQIqVXxViXqocMJi3Te
v9aoXBBVnx2nclbOgKk48/ovHZg78vpvrrDOtcu1yUh/HYplK1PdMwX/9DVjJrl0o3XMjd0Sy64D
ii/nieEr94iHuazlgowJLmkwYng9vum4L61Ht4CWkkDW4O1LRCihFQ2XBgJRHbZPqmmKk62mpTqd
aXTemLwBopJ0BH6ZRkiG3gqnQQY4z2QBiya6jbn8Q97k6QyKF6D9O01aIGzZHM2WMtfaDrnyO0RK
mfOZW4fK/F28mrHX+YQIgn04CtwUtvdqEDOvCf4JT30LqkqNCtJuk3ZPGPcPDn7+MYshCscMNFFi
/IooeWjoAWbXz7GHFahQ87ubpF+zSfuKH14cGX6YDRFPnskrfRTvMnRKhgX9VwtLc1dNM0KX/LmQ
7Zhb0TbJrcPz/G1t1g+WwjLKRx/mL6FYSgspnOht90bNH0YoZd36ITo2Ev1w6n8dwRU3goFo0/Gc
uIxKofExxfEBsh/La3meXbaoVegTgRKXDvIFv0UuY12XQdlJfuD4kwqygktPIcjKxU83OEgOnK9+
BxxGDDunNM9eEO71MulGEtHLrr3vdNToJ3m0ycSSto14CVni0SwowoxizHC6Atji35wi53OjvM0S
0HmqReY131ODBUVIN2DRQUik+Fsj38nSvAkepcRzz1GP9MvBQow03c46vkzkvSKkwdTx7wx6NNKy
PDpNsG/tgKQ//hs2pBfDnf6G0t4l9JKmYXrDc7zcbS/EdPaWBnyJPqTpenFZlDqh3E30plcj2cUB
5RTD/J1qeTk3+XPFm9wliSvT8Jy69jpuQBSZ3iEg5BUEA4suomFMIgZGgdpPn9u+WPFDP3STc+lB
8+Sag9SpK4B6dEs41B2z8JkSOnf86hai+Q+aO23e3gaMJyEjaWK49y31UZKNHE8ZX/66xRw42zEL
HOHudBWvZ0LxTTgBhgijo8G7Szj6gCPuaZ5m1ioKwTOvDkjZPz65LfrSMUniyKxvcqKeAZYw32Sq
TwidiqA6lrqh34brWwFPTWRP9MUAyek3JTOJouEAKtvWm9or8K4juFyyy3J+mlKxmR0yJniJLqAs
nqcqP1Iy+1iRSeKDYTMLVC1JirMBA8Q3oiteXn7avqNxqFk7uTywE6QIKCcggVW9Mby9IQuMktY/
S1EWPL3YZvdaF94jZin0//Qb7Ppbqtj9ETUxaCwLkgnaVmpyYYyp8+63ouFITGDQLxiotmargw8T
K2B4L9T4QfcwjhYF1qFqQXhixEM2b0k1kNnDSDFVDnpScLZ8tF1H12f8VJ+Tz59n4a7K8JFOwr0A
lg5LZOfCSMsELfL8/RAKNraZMu/mIFXrJ/oL2Rx25N5nER9zuH8WoJHVoNvHCoN70k5sR8b1OOen
vhue+qq5V/SbpikG8lo+dnK6p22pAveJ3Y5YdqLsjZ/371E6b5BoNnCpVxrTq6PgH8lEgjaVK6eO
IENQqEPcwe+ruwFY6pzNBFA0d/6h/gvN8TWQaD40PO1csMo2M0QqKGlXibeiNAOTQXbvmNkpQqTE
FKmjVWlWjznuX9vGZ+nm+9DJdw3cGJrl7Cl6TSlz5Jn4KC12QE2mD7NA3pQFmAHfEvsRXt8AQc6y
1M3L9H5hCXisltPK2Dbc++0C/JsZMfGYZ6yBa3uBphDkhn28USYhTOmsG4BtWfGvqeNNXc7boWFC
nhr/nPBlmYsFac5NYain54LswuDoG+rcScoBpod75YwmGxM8OWR57BFka75AWCNSOZNF3m0q6NIA
zDD1n7wBSHtI/7fUGihj9U7z39HI+4M5+t8VtGRK2dibzvljPKkVcT9+e0SuTAp90oQqN+hCc589
zrT1WGZ4GT3Cp5SjJrLZVAVttDlJqLClmSd5oLt9XU7hnymnixBYb6lpvOZWQ30rAmAO8imM0DN8
jqmUeH4u54eAyk3Tsj7RImxz+GqpWS7G8m1WBe2Wzn3ZmOuR7J1y2boUxY8/41WtUQOBRX5CU+GF
qNxDvaS9FZ0AU/bFS28nSYDHdo6+6IDdKiHeDQ95WF5H3ZEqjk9FQNKUsFNo8syULCFHOYJwi8TJ
0+HVp+PUsqwXcDoUJ2GDCVkGmS62mBgzahoBEx/bX6tzN/Ho/cSS91lgE8/BY9hEaMpFgZI9fpil
+pwZxo04P2rNK37CJm75b7CyKewruCx7R3Q4tsE+YnH3bcvw1VPs9EdOUpbkU9/+61wabAdn3xrV
LjOfvKg5wFh+ycEklGNBWGogpMcsGtfqCEyHpi73aVnLWzrf25XaFTgdBLl94skbHUCRluapqf6p
0Fh1tFRNsnsKyeLbkmtrEt/zuTHwoLPSILmpumk3spvKpXVgQnkTwgJZUPrrOvg3IkiZAoSfJdRF
2RHLO8ghkX7q25Ati7uv5/hhBsCeRN4H7SJHyy1fbAyDCRCIUONM6/P3eobYRfYZ7YjNV8qQM0PV
WDKXmYnBwPrRE4MC+hFXi1L/OkBWV9T+kqZT+m3uqCxPxpu2K73mkkGuBOE/8tS09UsHFi2JAovf
PFlIZ6FKU4XFPhmnfze2m4KMEx7A/90VjzjVjkxkil3TQvmzHkaDg34urPfYhAcWQ2qefQSjGaBy
5LGQGIzxNe7bd/rqNy2L5Noxbwr7meej6tZ0KvpEu02f/g8JLi74mBzjEzEdvQFM9jhe4jo/eyMm
mKn8TGzJxstmI/PZYjKswuSp4/VnECvN5LLdCV+w3Dy42LuIh6xFTit6WbyARsfmxe7ZGv/1XXkK
MXf6BnYTssVlF9EejWdKyKOZAPziE5UoBhA272D8nLQ7niUEI7v7VOZskKcgc9aH4ERGalnkOB4p
eL0b4Z2HQ/PgdBHFk/5HwqZSUVYg+JI6NoyJSTUY/IZV52Ay8r2L5TnvsHJewr44codZzab5MRa8
hhNnxUQ2YvgI+f9Y+JvqsbZWszPsLD/cLMRM3/BIq6hNGcnfAAtlY2SU2Orwg8HvfbTzw2BxmFm+
wLXWpysvVoQAwvovEoTrx2DiDRQXH5VPqigzPksAR2Ex3NohJATYPhjEMNd5ze6Y6TnEYT+d4hit
CTET+k6xGYHokGJatwbJpugGc/a3HqZLIW4woo7ISbiAg31FsyOWtvAy6BQACqbutN1iYlmZxHHS
igbQgeKnMRtXbpMey6IAOKvct3xgKsI8H+fdfQnbXogSaypypNInp/BaoJfxJ5SwzRjyg8HgKukG
lHRAtZl/1jOGFUxYATnoQVBkZZX6onn7yWFaqyplF1rtGf4Zq+FVlh8ZDOw5Ayw1Xd30URrjixVN
d+aEPaP/zuf+nYXgcpoSeeW0KAL1SqXgiSzRJidAU2cn31PPXkawB9pfPZboCsFpoPrYRFCfe3XI
k/QU8DUUNqcobQ/8lHAUUry83IS2abdnPoDR6EKGymaMCi0E2V0IM5ksNgzHccwj6JTk2uJMoFpN
O9/CoJ2XF9vEduXCLaLiZV9IasYM+TuXiMQZ7oke4H8h42tSWwc9I1bAQU83Zrh0x0097jrSFVXR
P1aUY9sNMUmRjA/ChtnV0agAldXX2ac78HOXSj4ZnfsLa47wbRCq82B5JFhDgJ7UTNd+AH4IPTXN
vBe76r8VLy3eBQBIR/EXznoXjO+VtN8n37saiamPKqTVgjT3kPU7XoDDWiOOruzhs/OIK3fPMbdd
MYznxNIP/FxkNJwalEJpPZP8STduN2SsKSCG9Q7laghdpovfjjBCsfTGeNLhELU6XDM9q23TJ6Ao
uCgm47dnxM9mUTw5mdPykvL2PsH7uTZ+Ha/+zQqbX0Pzm1rZw5wgy9gp77Seml9eYysyK/fZ2H7E
iXvXjEP+/2qnkHBlnBGEHIxEFgDzLjfjTUtf/MET5mWAemBD+gknbZ0D1kGdYmXAfMrsDmQovkOf
2iQNe4LWJA4z9qaAsFw9hE71PgLuwYNgXmg33Su/vDpWdG93/dUm09BOapvj0SktgLA+6SR0bscj
XtSneu0Ssi0ayNcNpDrfumuzdB+7PpAWH9OyjXTpUoCVBB5P4rAJpHlME+8gDfc0jflrDGdSExML
cm/vcGTadbzVQ3GMRLZzGmMdOeFzj4ch7RpkpXw+uF58b3EetmR5H0MJzo/gnsDy4lvObaxNlmBB
SRY/qL8onFteZHB4CdJT+qNfZGqxNCUlWcdUkclq/ssrXrPtwM60acTRz4jUGeaB2Ci9Bx4Gme4Y
dkgEhng2POO1URn1scl+aO13tEL6BMNhN/F1mMq+Bd3uAVzEYFSalG7Vz0nOnd/sRwZAMEpBSYOd
U9+UYHWm26cx45FJOBdytmDB4L0qIs5aTselrAWfM5Gm/NBl463rF5Nm4m3sRB3Hpnz0AL2uhBnR
WgGjEfcU44W3G2qacY94QNGC0qo0XKxJE2+4STKxIKXE5WmiLhKga1OB0MmkRnVtJnDSd54bcWYi
IKP1VRDuRj6jI3/Ih+kPIIUjMcg+fZEdXbN5kEb32Ci9B6L7liO+DWPPcNXHF4cxMWrFBA3xl4Mj
NcYdc85BFmDQXWDwZTOAalm+Wnbuv/eOd0yD5J5f4aF2KiDDxBxYAcbs2GKjucUhcAM7gKBPk9GL
ykdSbO4qXHTMqn6KHeeULOtin+bmJtsOkU1fb7WfEfx0RhgexLnE+EPjyq6bQgici/N4osSLry6K
82ibzBI+pvyKJNj03RXTaai7LY16IIvo+aPS26yW7qwK32VqfDekGySpOBd/asJNuAZkn8X5ZQI4
aEXJXe2ShizkgxmDiBj9Q0j9F3VObPNBsEfYXghpx2l0XxvVZ0GVTN2gUA/2NU0RpNtzFQMNEf1j
KPpXFzmtS+igCMRbISx8NJ5A57JJCsMWGklRhNVkPXqDxv3DkfdTBwoTFKh0APs1XSDT3u4x796F
AwWLvFhJH/ChEANpdFb8qrke4XzFfs0u03HifwmLxa4lNJMm65byNh1K+DLtQwX8o0qzE4fa1sVT
aqbFdWKt3GXiJCO6iZk85nkzZsZx1ldz6dfBpKpFC9LZeeoD0FMNH7d2qmePyt0GO4bJoX2AnMl1
+2jvoofswSYvaFmsn8I82QqzRTLyP2MxRxxZeG49ujbYkC8LneLNpcPESGEQGFQlTBA144GW0JFB
J/QcojTkskT27rUvoJ7enZL2aTVYZOTaX3jAeBameM/F87EwIDmPPWDivur2U5d9DLPeuJQlrsgW
32oCyrMFnpnlBOovK1ib71ByqCvq63RIvAslZdfUM2Itabuq/FID/wQ0TkSK+WbFFp5szBKgJX0w
UmqGixQ42E/jBTy3osyJb2PeS7aml3548ArBKjt/jcbythxCKYkhInUIxuOMxJuomnKPCW+OEUMo
KeeZWxQ/TGGHbNWck4CrJIKOmvh4h3MSX43I3+YcKkIsKvduSOLPHj/SCtH2Ys+D5GN1v93aeuKh
2tUCSXr25qtRpMOGfeW+0/WBGP+d3Tz3rKfdDP5SXO00BRIjz8ilI4m0QXpJUKxyJPA7u5XmtJ8o
o7Qayp21eTCiCk/UuGknLvkjnSz1Wbf32s4vLaKFZW2w9wX2qZnxJOhVYLUHndj3gVmubNjJ2GAd
nq25emHXZfDv5W0cZObGNZbMFUFz1X+n9mXMOYwfbPkaV29g4vEz5Zi4sCyp6caKFG8gRymh56WU
Pjg0s7WtAZuZufEiE9A4vCH6uj9WPnuoYnofwJiBvTQJXgwWF0s/fAutcdvZKV02/TNBWo67caMF
nnw0pLwNNsy5aBWk/NC/w6eSKWekdNCkXYai2Y+6ro9m+t3Oas3xv1R0ZMm0tRb/KKubObwJ86sI
z6TPSTtpFg3QgQeH2vq3zr6O0yV2dh2cyIXKv8XjPBBD4UU3+H8tfBqxDcPzgCNiNtKDEl8TGXUZ
JJSb/UtxLcHy2ElUOxdnHxy6tWdA1ECbL3faKP5yEpZ+cozZ3RbavLpdQi7C3hpmRcozMvYY1Z8H
bskpx3w8AmYTN0u9CmrUhXubrK2PmYyM6B0JWj/5WqB+tQiOFcVkIUhicPMbT8nXOqHQpx6dd8eA
SIRHt6RpixofhLE7l+qWMjj7Yvwb0vzdVBFoXBtTVTN8C+IxKo/ZhCMkj+o840dkLb3uRxY9RrJv
WFBofkafEEfsbZfYti7YOUbhi2H+gWIlzuKT9Ld2ZvtITsgbHTiE+CJGHhzM0hUETxG92djZ2zI4
uorkvabUs1aPbdxtBmqwgtH/wF9+yKFHTJ4gwePco8luqhF6bDiwvs52sqH928r6OwcnWG66e1OZ
CIjd10AaJSWCMTWa7g6s/dOfIZsVIoUZOdCs4Qa8l8nWwWGgwVbLXYdUMnB85J119agAKvVf5HF9
l/x74ysQ2UNQFlSdUfRF+XsfIclWkKWHcdrw8H4H/OXl+GemFJDAhQK+sE3t9KFVyAqMnIq3iBWd
Xecwy+fC2lg5PUD7qnqR0/Y/js5jOXYbCqJfxCrmsJ2cg0Z5g5KeJBLMJJi/3ode2mX7WRoOcdG3
+7RfbZpkW0xnZr2p+4jLXx/ij977uwGURxZwskUryRtIKv0gSQ91RMeQ7GzXvNk+nEd+/YQ7teRX
5fMC2mQej9k7nukrLW2Gfti3KM5Fo+Ncf24AvE23LrsERJEdQ9/PZUx0zPjO3sitJ7tzlnY7W4pw
ldLwJ5IJEDtffgEQFO6ZE8ERi3kRmVm3M2yiAkH5YuT1NXP0tWbRzwGDls4+Fo6k0ZTaDbiNcrw2
Yyh5UpKtCSVQn8Kl0RNrTOHgtupHJ+Xk579jNG5Vx9VrnXsaHwvjkACxyyBZwXFyEvMd8sWrXz01
xBVigX0Hf6SStH5AqTULXOsOaaFTwE1pIqA6QfKpWWpUzcXi7GfA2BbmlsrZ0QsuYYccQdUF/Zwr
q/A3PuakLNTWrYc9uAflMWjWd9Q5bLFj/aiQ8tjyr73Yh8gtwUx1p8xWW9cUj9qgDh0Q3EjUMaCl
jK313RxZ9IzGe9cQQ27ZmRQIzgkn1t+kec2tcIgwkm8xLHsZY7J+qbMWAz73gojnWlEMME5MxuqB
mHaV097FVZVE5DydV1/s+/ZW0aiXCVAj0dZjjm4xVSvSPgXloRWeIxCGkkxs8VnkoEvOc8lxzour
oaS6Yjlb2w6/doCfjgdXz1vZsP0m3qb29DSAtR2sauVh7c3t73SKd7QOMD5QkJvIrW4E25otRqsZ
m9hoNqJBWrDpiklpTwcBmgIoT7jMYuXoCLNXb70pkBC0i0d+VDPNt4IlQsnulhz+jtpC3PPeXk8p
SvD7j5HhKGJ4M9Dt2GtFbO2BK6SSj8ClQJ5P0yc72evVuobQlmHY5w2rH+GarPQSOaQJ9um4p0F1
VenjwlQ8Hwy1CRGGZhVH+X0Y9A87iY8Wm8G0BUGJ92mUtFmQcpaMui6oKHs8tD1BZtIMLan5snoZ
qQaVzXcDGlvHngk2ZBlEAjKMeZd+cSySdiu4f8XZZ8/ts2IlozUrun3/RgqGHNNYxD0BJkQvkKuA
uRcNGS9pfQf5s5+/e6OCJIixR7703r3F3jDdHL7A/x9oxdpIJzKME0GrkStZAoq02yGnddEzv3/u
N6zcwFsCQCug/RAwz+A4zsCv2YWZtd5BzT8h5tScTYe0xwtD4sq3MX4NnGcOs7WOEk1W1QXoYpvi
LZf2w8atZVfQupU8Q+/YGlxSQ8paTTw49OoM1wiSEMPqIq8kYOVvZbyWXCmQJoktVlwt3vN2k33a
VD7gvZztko7fLZPyWS/ubkD2DAIKzjI+lwHKaMMufMKi55GDZlEzLsuefETyoDgWrAVYfH5XC5Vf
sz5f0gKzETEkFop/VV9yFYT0nhK17Kz9gE1Rb9lWviCdkPnZaBIDIVKIt5jog2ocRj46E4cROEyA
XUR6x0F99wk90CceVyCiSbDBqm96L8ToWMYsWHpU7PSoV3UODOzMJ4G/LsxVXEDOcFcN4xjuKOkQ
qsP9IhalX63S8lQ034bx60+f0t43IRVjR926SW+H/s6POnyXGPvKZD1HaMZTRz/a4KyK5IXuPt8B
qjT35i5DbVM6e9N6NGRibHAvS9aXdriOqY4lH4xoQNVyS3j2V6ejT+yY5DXo7tZnNreA0/5MzwHL
EyZMvBf5xci+/PJJlOgcTEzOAe0l10kxtR3uqnNNUyN1ddRKbQvrw3Gxe6p2l/yru12mDq1PuHwf
G+e03hnZynPeddA8NCnB2M38K+3SOKf8a2WyMvCDRVyhsvmn2tc35XzwioEk2rCjc5ZJ75tS+X2r
fgvAKHlyS7UHxhR8bIcY2mgxGZuxgfuLWb0yMdn5X73AGlrlP7KvVx2ko6bp9pP/4UTuTWtcgpUj
0HB72xXR3lKSVK8DBFZXFADX7wSkAxvqjlU9N2P5nXGiVbY8mInfHVXgwLtvyV54B945VTkj0ZI5
42wNJsz6NADXqCMXRw4+4Hbr8a5IyJCUgpSoF0xYz8gCgh7WYUc2ObIBPKlBYrYnzTBO7AHKN2Tj
ZV9/W1W/ctwLe/ekognuxQUKTxx+YeNA6kFq4nPhwjrhMp13yNNXps5ddq1b8q3kXasY/qH5bUHo
j2ici23ScTReYOIZSpgG7lNr/FU5+1ULY/i9YBnoFr8p/ARalpAQ4Wzqx8gE7g1xrGwljTCcPNjp
bIt1Cb2fdOtgFtnO4hMTWTZRhOp8tGSqMAuso8RBLKD+E5g3Z6B/HnAENNRWtF54HDXK1wrtHpFL
mczmyZ091XrJzpiRJI/mLuu9Sz7bFBE5YG+feAbK+SkytcswITx+j23zyKJ/WIU2BU459EWSN5wt
wbpumpc+AnTmwozbublif1JlstuXQx/Ah8tx+y6V7vtg8ScDUWJyDUwoNQEArJrRWFdPcYI1FmMt
A7LjhhI6aNL6oLPzSexbm/pSzFe5qZ/rwY2/spJtC5aY4tXwrTk+12rx3bAUzncRezin6J4nUtWM
hccilngJded2Wd6NBvHxX6vT7kI0AYCkPhQtCsGE7+ZgwYsgCECD6B8rQTbzA+2gzbadtDlp2lOd
wgQ4r8zp16OroeHppkga6B5NDVHKFy7jkEXJehkkfrqAV3mCjwur3I5qyRhXAYzaKgWqJvq3srYM
LK6wYWImzhe7BMxEE1dPVoWwIrk3M3zmGyYfkiPCPXIJsH/KUs9WVvQ/LZYkJ54b9OpVPsLEaAdN
/zN88mAZ1lvHGHuaEemwB58y/Do1vY1bPgj7WTSh8VJqMINnpoxfr2s7JcshfAO+sj+aGrkaux1e
dcMHxxOXbIrZMUuk3Rz2fh3670gnn7Fm3lUfAnJw7XtFcfCqsTBNNqFik6jkoZrvsY0RHk1WYe6g
HfMo5jtap4TO/Mybrzz2oUkt5iCBjwF6SUG3XvPAuTST8IAacrW9CNYkC4BEB9lplyTSPoVKqNxs
B/zx/rgrUcEJb8yvtGGC6d6ISxOZ30PnHuoeIoOFjXfZl+R4fApusUJiN4zQMw37Ta8NHYO/dvbN
ZCRQiNei8vVsowZuwFrtPlICZIkKCJ2UjEIQubhwwqgOTJpnI143khusPuL/BGoIjID6hbVivZ3w
PffQRTxu+oojetEp+9gY+kbLOY4o9MEnDGiD7+goLW1rlhFOYByuG6un3SkGG+SWFHgFMwgo66Kn
Tld4t3hGWKP/gP+YyP5gNVMjbiynoPQmnVR4j2uVo1tlDNyiB0YOuxK6afZqBf7BqTyaGqyTlmkV
ykJzcJk6t9MkKN7ou+dyzN/c0dj3dkBesFsG1iRforHMqaadTmx0Kb3UXab4jv2TJwJr6bE9CXzD
WmmqXzILroYKRFHPXSOPhopAC+ymNqodVAgr2TVZJnaRA8nCzqIfrBu4Bsb0lTmTuY7tuB/bajXG
Wv0hSSkMhX+dnfUFdR8OvVTSSn692NlWuk0gLKsJVuc2+7WSDXUAgTftv5VFGWvKOGmHLzKK3n0D
CoVm7GvP/Meld6sqDCClKfdjnIA8mBPkulqF5rdN+6Q0R5hWRIpDogmSNBb8GByfZJCahq8UvMMF
adm7a11nzZb0+D2NLcANfbofcEuU8+vc9HeFlv4T/d+Iocstu83odHsr/u6A2UJY8qAZF5Lv72Oi
BSfHAUNQ71j6AyNqeDEVkb9paKHJsZ49+VxnqQ1uz8Lrv9llvrg9l9CQRxjxnuIpbNhcy2bcMoyQ
KUjudVYF8Ovp++iojOHRVRids/ES64LMgHXiicfu4qyoZ+KzZtxOC0XrowXpqX24NR4J+1iz5xoc
/m6FZD07NTtuKNjn3MzbmpJ9hJAfHuUCQf2aaNNBAoNlKao9l6xo8WYOyIYxjRN4TFa8aJBbTATJ
HuN1f63G8ItzkN/yUHyGDDxGVW0cvQRC0coCFhV3p5LroOPoeLDET+RgsTIxE7E+fkoacoV8M3MC
0BUbHTEGeyT+pVlS7gQpAvtoF5nLoKHtz3aBZqQro4Gjj9vHtJ01+5Vl6Vn3VHePlV0sUy9e12aB
TN9BX2RXYxLEa+gHDUIWX3hBS3Y7vC18fVhSk7iJYd3Hbc2Lx/4uQhLmWgXdKjC6G2afG73GhwiQ
F2/L8TCQYC0guKVZ/+00GdKhU3sQUhq8SO3eic19VeQH3rF0PI3lxcshp6r81eNynlLGJvNmbeHA
sUMyiSrH1c0ODxxFysW2ShycmkRgk60+d1iONalRYC2TKHY+aaDW6+++yTWZ662FmBSGsEEiPI+d
PPvpbwAVC3ipJ9SRF/zGHbk6E8okYr0du2BTIuQyB7IHG/zo08R4XdDhZ4f5m57aR0Ez8zqmMccr
gD1kP4HDlx6eFCAC3UrQ7LCipchhMuIJmgp3Y3bZi9YraKXF1iDOga+JV1KDxMxIIESxEBnvHqwc
wEJ15q4CKKYg6lt9BHTzrayge1hOTzHDHz0gevyS6xk5LFjDyRT+Wg6uIkdnT4wsmWD5mPTLbJry
UpfNdvfOc7R1WC8KKH2gtZbeQAf6+DtQaTi0oKP8b0r88G/E25bDeSqHP7SCNbBMllu4XOmnXzmT
MYAaSdDCDLiyiI3eOchfW40S94zuxFjvOA4x7xczMUN8sx+g6dew/zig3eqz19q7MVjNskVK8mLx
vwu+JZvZDGj5HU4zW+JyGjr0rvADIM2G+w8eB5hgALpAoQj5Txso2TCUyr80xJ/AcdXKbfCmpMNN
RP2nYB9eRd+Ac55MkZ45Z16Ej9uobczqGrbTLg2is0ihecbKN2+GrLVV6/Hwp9UpCkpv7zr0WXeY
XOsi3/uDAbCnmbZeIp+aTt8VE34Z4m9Za3yoMNr0uVfRdwBWv7HTdVhZd5Pgu1Xol35mLXUgImWq
xLJ2fJBj4CVtvD9m0U3LnB4VWvaOHmgVwiIds1GG/aZALHUfnWM99AxDo1C7KXUIKE87Kxw+XGPO
4aB25pG+pC2V67EeLArkJtMv+lNlpv3CklyHupqc8wQhlRGsg1KTof2VX77Tffk1x3jOPxJb4hFF
1vuUiO0Uo8SH0EiY4VnrLhN4Pn160HGUEq0XoMwQb7YuuNExsz4iDKC1cwnDX5ftiN4+MERusoiO
LVJ+YQ2KecRqA+bPV0ygwXg1jV/lMC8EXEaiehvZlE/6/2zLXTeOvwoj+Zd1256HMOBfSLU/mKR5
VCGWTk8uhNq8fmlolFbpOm9ZU88jgSk++D3sMk4cF1ByNpNDenb8dkersCPMdhWrlgszNuTUVsdU
ISA69NECEu37ak+cbxPULq3tr0lPSUE2tqAoUR348g9nK8WzXQgNE6rTLMqC/JkZJs+MwNrSq1g1
j61PR0tJdaCpJEcIC8d0CHdhZ0IaUiSv8wKLbGn8+WGooKdAR7HI1IJn0TbSNb5LECarQDaM3I3P
/mpi1dNqaDUqAzY8j41taW5arl0uGyCiSH6yS3j/KLatu7rRd7rdHFqP8E5UWK9DNvNctIrylwYx
CSB5y96Npmy6irnisMDdxpis6bfGrmqyNay8gHSJaWX7ofN/JbBCLl0gFtjOss3n7UnMpl9HISNQ
m3ZvfZaeda6TZC+hu3E9fVHqJ65wEw/VFmTHg9GVhoXoA3P7gc7olV3AT7QxYmXgqG1Z3VpMpasO
nU1Jn9VZeHXNL4dhJQghOcsI18Xsf26JQYBVwMW0scfXjKCX4t1OhF+PA2AANtglqt0ATMIQ2PXd
K8HDjsE6q8BEVw0Rp5NOrWitgg2q9pLrzSZ3n2RALWYdEdMiFg+7oysfzF2sGkaYbQL6LUn+vDsa
Q/5Hh9omy35G43NGy0Wq+dQHGkkY8KnoXbgz9wDKKSB7aXaMbP+YLOnugn/Q4i/kciABxJjZa5O6
6yS8GgJ4mkOOitqztlkIe1zl2ldWf5v9uOgp7+rLm++PGzisXPQL9HKvv4iZB9Pjrxjwx9stcU/a
efqP2Y9j2nyl6jXOshXFNIbxFOB3MFmcOqHatdxDKwYlm/8NpIBlBt4b3lsFVLHTZ+bExnbePCy6
Vb8Pje0oP8LxyXEiamSAq7NJQzNnF7NMHAtmCdE+cz8z+Pz+NcIEW/Jpf8r6Bq+E+BztZHPToMQh
cxX0vfd3D85vTwGPCa0vFNjMngayLl7fMbqgt0TrrE1vA3zGgB7WjI2HoW06sQnlG81FEzO9FWNX
mkvdiBnlUBJAO7b5n9VBkByAlrIVDtuvIP1UhfnEOnQzTnLHebTKDB8CZ/xZxl9WWR9iH/h82Ip3
an4t7nflAEengUXlc8W1XLD4qvzNdLHSM2Jz+QTaoIN2hTrdWPAdgWayYY2yZ1APC8nFnk5h92n0
Hin/yJSB4MOsS9G3+jHrx4iPrkK8yCt3O8PrMGOgCr04U7Ot58cOGx9w+6WL9hvLAttUdu31/Mk1
nN3UGURSxKaeT6KGaiZvXDk4/udxdPDCez6yKwz6I8ChB+ncjePpMKfIZnOtcqR3knhO+G2ycqpP
jVBLR/vNA+amP0EuNhE0elXaeuT34XmPUfuyjPFoutGr14vTKOQqJ97EQMKa5aWyh9+e4qKR1Pcw
fOgKRo+HSXXGk0HXheyOvy0Ei4s1FdtCaxzzHCAjDxDuK6t7DsyPpPCXTqyRs/+bBUl3ENsGFXbI
41PdfjnBOmYHkzi8KSVQF7xkGUR3bHaOZaF2cAc1Xp3Y2WhdSTjqOZke1oDBIszjc05dT8UjW4/h
oRH65zS6WxNPfIc93+YmPAy/k4uPlhbm6RG64s0ZvWcr2rPsMS1ax4P7GOJYYvlmxNgByk7Az85v
4OyufcdQRq9hR9a/khfPUPuGdo4hPQAbWrh291RhlMq1/ubN9E+0dZcaK6dqN3Ex4fKm0S26pdkx
rN5r8wh4H2gOxS20f0QGOMek3hUIJ6H7bxgfjf+w0NC0qMIzs4vHd7s7Wu6BsrOpeysFScJ6Sc4+
CxlRuRSQS1lZLjWD+dX2zLWVuShWvI1wjuNX4WlnAg44T9tKEWiHc8HXJkq0S8GeaKqa1SSeijHF
on41bDy56U6fxEGEHpviCsZ29xPhoGjKdgvhbC8DthOifjZZpLB5dBY66IDU7R+drycbGwOK7pTv
EMdXBVemjIxk6uRoh1BB8p5Ao6S3NjY4fCxCyADIP/xZrhmkDJZNXr5pYvzn2Wj1tRn8Swrah+Ni
78EplxWTspUpHNLu91RbT7UvbjlfXlnnr44GpghHau1SPaFrDIcEafglYALLakJdw7TCsnLtR/HQ
Bc2AeCZsj2vWBBO6HDWEwm6XDEBAbMkSHxnDsnwiqwaeCezXERfs2KCjnRsRrVdSW+q699NNdCEM
cFDKDDyJjgAzav6TXzIlcy/tCLlE+GvLoL+HERIE0m9V20+TAmGXsGr3oRx4jX3rauiGLlixCKNq
Flg8ZJnAI6d9xE79VgXktu2u+FED4UyLPzEvoeeX1gXg/7uvjR8cVMYyBBhrmtG7EpPLgFMs1aT9
U6qoXqkUhiqN1W41d5fCg7a6TaTJHZ6Uk+tltzQghaSPAad2+OTEFTt3KoCyZtLOSYl+7mPjpXzG
3QcOVAkWwT3puaYtaFd3PuoEIbWRa9DAT6mXUrIpnJ0NxE2zuw/CUi+j6ptbHevc7HIbZkrxlaf+
jB4fvrIGJz1/sTNkBDG3794jhMElvpwAFIT+6KmSJMK7EaFjk1J00JA7Vnpsabe46a+h5fobiaO+
L0jz2/DR7I5XMDtDCDQZuTEzwje2cHNjpIekzuVNz8IKaKee2yfbRco6eYR2AXDhG/nVRWtMq0go
1W8tfRrlJvBCCHMAAqO/xsowMtVYSs9ap7OgEezWRz9h70PlceEOx65pf+PghwVL6saDQvjsNbHI
SkQ3+viUFeyLjqaCQyxT1v4wgkr6I4qcS4mKkWpBcgcvZRBeuyh9rqVMM9zsHZMiWOESChaFfz7a
9TdPHXKG51mZfiw934x3lSySaofrS/m7ziRQQzkcNd0kGQuOqnjqYveCbOzKTWGhR+9Ig+rslNIk
Sa96DqmmpNICaFCQTVgQApM8mR7m2rNWCs9ZFPrkfFB3knErUV2WXTsZ4Gu3Hbf+RQtR/4wiGJiL
SC9SkM6rlMECQofk/tcRyvPCsg4OKbfRJw5sohLszfvnXgzqubabCC+wLb7GVuTGyrNnFXPwmubL
MMeoPtD5KdNzJTuGYlcwNW/ystUPWApltB4BEEUFOqQ7j2IqnXq2Se2XVml33QnvEw+qM5dSa5nJ
i5WIeawvEpuFwgXwTVVc4mYDcmBILl34VHbnQoII4qQ89lR0lXcgMoFz9/2NHj+gVxC7ZnFRsQKj
XmdNpGGTOliySCDJxmQRI4k2p+ampnYewPctth9OFD1pJSaQDlcqBz5W7TSNj6UWfFU922izOcLq
/PMpVjNc1Aur9LHWB2qLyI8ZzYCJJ8doZU/Mah281FGk2r+4A6ozs/3NNEquYcmNvuy1ZsNymmRe
iMLaNsz2fgxeo5XqEE18XBXcadMKFQOSotINv5EE8ZrL8M0YXph/9x0pD3fKcYGHL7yIXux4ZM3i
PMkSjlVO94DrT1dBGSy1F2tbGfgeyjfT0ObRiHLwekwOyklJlkPq49MlUguou4/GowHBEH0KcaWx
9AexAHM35MO1waNF6SIzYWrKR25wvBbORZl9t0mTkDjhbPKHCrKecJTRAk1c/iN14WpT99MkzxZn
suZpqywWlyhrFzMR26KyS4vBNiE3mh7NseSFfOj+zHVLP/XX2SS3TJpc8LmtCRZ5eBqFCecvQCZL
RHsJjZIEltboa3TquSTCuOWTOlUWa1W2uT2aRUReZliPNd2FxUSvzsQmAPCZ/8jK6V5E/k6TtgYW
E3RiRamCyzs71Lt1bxD3DMjvq+JH78VSauOiHKC0Nf7OpKtNS9GwNIMZ2T8Nff/Jyu3ShNYv1dNs
4hkKZjxCU17szj2XIn+zWnzoqWeeXZ11v2nuTeEso6BTtOR6tHAOPAQef3aquUu8lh9ZYu61zLuW
jrZ2QHXuyFJRMRf1Zz1OLGgW2Jcqjq1Y2xZVeY49c+epGt8NOaiCXVpm1Vt6pdaVYZ1jELaaF115
IE6uFr4QeXgLPSi7JGSXeYbbRNdZSUEmgR1m/mWi63cZ3Sm6jE+5HV56OoQ0bh0W9e/xpH57Nf32
cfwaTQEfX6cTgczXHSVFOiMLEKQMRCrHKO5ad0mj9cAikb7TkrizYX5WORlEgkNQW8ybBVXSTtQ+
dpFzVUXEvGTAwecNZXGso8/KhvjfHcCRrEvcnD3kLpWPW3K8SGB5eHArzLP871zGNvhGB1n3+riJ
IJF17bgqIucW4bBoE/kF8vcoIx32SX0y5AhXykz3+lSem4Yzhvms1Av0YC73APnKGucto0cWwYez
6QYJIwZMW3RbLwhAD4HvjUP6diEwe250bVMDsqIDF0CjR8Ywbkp6LK2k++oiBWBO+LMLY4fY/MmW
AeZhB70hnh2g6jLK9jXygESji5yVWzzhjvG2YyqdZQCNZ5WhdIKz0r+bXONeIDeQUeCKZO4u9fvf
PCXr4LlIto4N8qae/rQEmo9rI0sT3GcbEiM0MDjBSagXIi7XzD8HAKBZNxyaonnr84gUfPIUwV9D
4rCRZnBeB6ON+t4ZH3pOdod+m1uBuzJzA2QDe85V0xbTA+Mzg2+DzMLGq5udH8EnCyf52sXkF7Dw
aNHsXPK6mps8LEYco3I1/6COslbTWOMsydZa3b37PXMVdThR6pDMAOVfDLsyGA4RyxtD03DQwQ8u
ZX8aUiGJFwUkpn30OUYJG8xvj5EK0MO+Tq0tZ//ODIoPB3Aw4QzeGEDVa29CuI7vMSVS2ehfB318
Hyx4uX5SjbuwDV9wBx4Mo7p5uf7EmvJYTvWLBKKpM26tsR9uA9O1lnHc3bsBx2ia5tuGd6MZ4C+R
HYakes1+dTh0AdTM1CI4PcWlBV3cuTVO8IZ5+j305xqHXv0EhvU06PUpd79KR77Ok8FC1Dw6UBYp
8XKzR1VOx2QCRNViYKOHgFr21uIb5rPYT8j2iYRA0nwnNh0L87pT0c0affZx/q+bOYSJ7HfgDEey
+7z96COFquq459AZ560eaM+xSaK9rev7MWjjOZx6x/V9Q9B77Z2YFKsb021aPDcm6JcIvdFudHoQ
i/Ju+/ndtSU3nYhelMIHmW3biF1hYdLGAsO0rUgYgjBxPVQl4VNc5bvBUYTclry6jimjqfh6d9R7
TW5Jfaxwrok7tjtDI9qf4oqlz5AqdFmJ8aCCKFwyh4WrNOA/OdU0YQkLxM/UVFj0pdiXRdo/FYM7
wjcn5UA8mxgtpU6cI8M9tZpLLiWwOWNlp8lM8ng3ZfyTGQzhoY09NLYMYFrpD5GAtVlNH6Fhbg2y
pCLDQSn1UzmSm4f4u/YiDSNmU9gEa7gwJe2UUivTQHLvpN1eMt3nRwngoDRRRXgd0XarpcgMhrSD
fyLNm6cks300jfGnF3qzCGp/WDRleTEsvhuipNOIIArxjLDmTjF1F1eRC8DdRlZupE2oDYNiWw4T
BLaQgH9mAge0/YShSPlYLgZM+V5eYn+GFj1p4tH1xYOpIVoanQ+TUk6vYTa8VAkTSOyWj94FCElk
7tDpVLehcs+2JCEVicURYh3ox75oeAOSFfLc5HNM0zXmqhJ6kwFlD1FEZWN1bRXEJSJaUND1mDBg
2AMQynCqlip7zXHksnplzeKB2Q2Kvx6dfds3qNiBenZ1OEUj1HLT/0oYrFlo0bBsA24YRnMV4sXy
2YJaE54Ag3YN1dVz+KnD/Oi/wPc7uw4ewrzseK7d5uxOYu17k3HXDKy6Wmm8JsyLPVanTG+2TNIn
gjzHnDaY0nfyXaQDpNLxJijgLdi3n7kvPqY6e66praek66VA/Wnt8dOgJqno+JKV82WkPU8hEboY
Xw4wrFtrMug4Acx5b7IgVOl2fsqbCqZ/kWdEdUGlkeGr3m1BUUHlZWcz51Y/yrQ7Jo15MT3/k4+r
uPLYBMuowjQUFZm99+uWs6qDSKiTbSZWb4AT4jeZHooIulZWiuekd7BdoH8PrGSG6EoJnCX3EjKl
PSA0sBMGS7KywU5Bxvzy23Ff2NEWnshrSQsw0w/Gp3GX15R55yWqgHlMcSKaMRNVYx7yPjjPfO56
QP7063Jn5eKc2WRQ+/FeeNzWHajOYPMLonOyX5GjO+p1iENFO2VFvzDibqdp0ZVjcO25qHbmPfVv
ghROzSLYZtwfE6hLMeQDfrABY7eIToj8jP118zFW+rVM/btMnluPMCgekYIZqmO1NwicRrxXRSBR
WoMV1+iFnP7wEq0KpuShb6+OBpeNGLakJhnhIKg/ZSuOMzjNity7EdBrSM83J6ItSHugAoTlcCxQ
lLOqvqaRXBsq2k6krNKC9M0cjsiw17XdWzQj9zVwYBgA1XAwWgDLDS0z7IxQmLFKfjot93mG26Hd
JB6la9mkpYtknEAh8HCwR3Vtf93jbu0J+9gsBM3WoJX0lplLwhuD9Q/jF2N/s+M6QUyJCRAT6tyf
btLRQMdAopZcxWygjNXNKtZuruNyopcD469mXCNCGxGrL/yFyLj2dmjomVA8NxN+yXLGOJHJcn1E
mfYHt9O+EPoxy8CwQfLGX9y066jdDLyx6XwvwJEX4OkfFTEiHPtBdmoIismKNxYuA7zemXvQmqem
PKUeqyhVbADacBlbVUaEG/AomLYkVsiUf2tCWalmj82esGgpaPxlJt1b2VZB8xfnHKtFtIs9orAs
LUT8SW0TImwNa7xZZRA6+ANkdg+5DDjnziR3c5bieyp+cc3x0BEtwr2iDkbfr2r5OgHYLMBBUbYE
z7aklecUdedIX4vpw6GrXA4nq9ma2lEo8MBZslM+FfUTmVzSFLy/grMiaKevCkrd5r1M2+SkIkbI
LduYVxTe+nYNGq+qtgymVXrWyLQTuzAZzpD5jIOoce9Tiau9YbpVHKHRgY55276Fw2c4HPl4YjbX
xU7MCwsYfgZFRPXDZ30Wl+qfVGfaGuwkPAr/2WzW8DNZFIbTCeZlYe/DfjkWu1Ct7Ij6CIkW2fKQ
4AfHhE8uXWGxv+U1R0t3zjMAsbcSwT6d0TPnnPSDKN50vijGM/Hr0gMVggrCBtkM9vXcwxlshxY+
FfP5W6XA/aOl2IAMZfkasqdWhzLeKu1U1KBCUSUXFOAQAj8j4EtoafZf1qIiOQi3BLGp/aRG+dvE
TD+cgCrSIJzxLBMxFM9FseoAZZl7so+GD4cYe8JSis+hZjFGjGkHICXNMJfna838V3FH5DQpz868
UB3uKN++1ICfIRGHN8FfTU+EQy0gZvZLru2JlfK0y3+o52V8891/ja2RFCWHLj4SC6BJebS85348
iuE95/hP43VmHyoN4V0u7eEURUTMaJZX7tUAF4gvV/qYVdF7tM+mo8aMzJ9CyuRlY5Lyn1ddJs4t
Jnx32KqpWM3bz9n3bnUgnROqk6ZvfTh6+BSU80POQco3kxpbQbZnVlCMReAgnBKRdDBZTOYPk59G
TDETzsbh2+lBGE74YRXf6Mzr3yPhvIiZa+Q+l+Fubq9LiIaQbc8ZP/SiXuZzzN8+e0R4/HNt3HUu
lr3HgTfHAEYuQ0P0oaANudTHj3EdbjpjeOOi95Wybyg3Hq/uXv1Znk/bzdfgtics/T7XFMM9k/EB
xAuSM/UvFQjhTeXw7ugJYVgpyk4mVmL4j7IzWbIUSbP0q6TkupAGFFClpKsXd57M7NrsZhvE3Abm
eVDg6fsjN1URWRIpuYhNhIffCRTV85/zHcz4arISsJIkLHO24vpUknrIS7x4P8GIq9irIf8waUjs
X4l48OZrY1rMI7gMSuN3FY43cW9cIveJuD9C3LQt+IkWSI5Vj28GDMVM3HgDbouLo15cLApm9DWE
oBxcCl4F2zXgu/19QKdJfGy7+D5BVEk6rDIDcZTG+YyUvrIZ2iUug0AUs+3Y/SyaY2mek/g7IFtU
FphMvDD3Njyl8JeRF+lKO9koAljCseBX8DiL5Ktj5zjlIqb5Y8N8xOW40kNQz8wZvFyAaWHoZnh8
KBh0Q58MDxJcmv1KjRrfgNO92y48zGGmKryb1pFhvvedPGIDu++L5T9QROs7Be05Tr2XXXYbBRFh
gBvHqT89x99JXC+Zy1i6r7OIBHkwcWSTzCu7+9wW14h4c1pj7McyrtIBIlOMx5yRLWlpVp8YIJ9N
sRyCHjHUuH2CNOSt0hprrV+njO0cnx7QMHqUk2AmxLRzKj993fHwphFJt+1DoMK3saHg0Jo5L6QN
G76QrnCO0y7Dy3hcd/THDCPDLbesCerN6NutWRyYVm+U/Io4NzWg0Js5fw96xltFK1GFUkXJWA/h
24bpneS8p6rTgAn0E7tmA5WOHGx2HXBe0HawC6JlPB+f5pbZVB094MZeazO6kXm7taoBsooIOUKN
H3bGIzyHPeX03TYr8HXl6WtSOQcTP1rBeMgNS2RqENdU45zMcQJikvTPKYUhiOXDHYmeD3CY16lt
TnY2fc8dBS0ExUEiAWjzNSpZBg7Vop9tZIvLUNp/TYX54rs554aqvaE0GtHORAsS7Yvfjetpit2H
dLSvPkkj2LQOta5R9FpD3ika+6F29Tnqs9t04K2k7VDvXdLvQgvsLBKf18yUZts7fDJj3BpMtdMS
TBnFotfJYldNGxjeXSxvSxjWi86Kyr29XQigLeR5Tk09dPQFF2viqzd5sCQf2uZXJ7iSmSqm9Dsn
DzjqcGN6nrMJMnkH0eTNDniCdQxXY4LQexT5B8fJOUTl45fsim/PZ9PphBjKm6Q/2rbcu9q5o68v
B/FRnCGY36R1cQPr4GOeJLUwzi/KYfNtm+OtAQIdF/ZWSraGViAlq5OlMOiC0GVz/kCjz8WM5DYc
LeQOQs9Ntof6ZZ2niLsLCR7gQnxjTz5djZqHz8So3qxxn8gcL2w2XyeiYmufIOFsTsa6Y4AU2SFg
jpRAh0uv1sqU/S85OwePKvJhDu9D6BobG6sblRPnqWk9wiG0TJDd06n/Grnx4ljxTnmf1zu4H2c3
8K+xMZJf4bYmySNo6pn3E2FiyrHvLMKkqd+T8Jz1TgmvZrZE6VAfuk+exN/Jl2Ul+bU1nsGIkUjB
O6MUCVVCULQ6aHbI/RYT63L87Y+6VsQrm52VyX1foU/PhPKdSlxi27khZnbK2xJqQtydZPpddAT+
a7+5+DaO68IE2F5QJqkCm0dSAJqCRECQRIdAGR86pyOjTw8irh+qrpdQTzN8kzbzS3/yKJpyvJes
msxNEIhw7xHfKBlNeSVrLBbZ2ArIDaitsJ1fU1LtehTtEF/ICpTGNqd0jZj8agBOGLsFJYnxm8Bh
ETtje1QRtHdE+CxgO5MYWfiT21NyoPB12iM3h9fOCbsDjAjzy2/MYs/MUf0q6Ip4SQLDe6lmAUsb
dmLxexrjlt3Z3B+m2Xgnax/BL6+LYwQBgg6Dvo9hxyvN6SoaQ6pqq8ImZW1GA5bXCd5aQvW0Xls5
qNmocM91P6irP6qr4dOoFaRev084ebvOcsLEhMOug6iFL4U4WZ1PV5YQVCKEvZoACzdgFtjeURdl
lD5g+bE0HkBqq1t4ptbN6MVA5xvYQr12g9+BPYTVibAS1whhcQLZrD2rmCz1jWLc8lb7tfnTqjhc
B57k4FfJbkufQgqMjuyv3bbhxiK5gLWLAMB9rFvxu0+N6Y4ymN9CpNwNdFpqav2WB/ktHrdzrt4s
+2Ln/bjKR+e2doxkozlI5jVlm0V5zJocowA8IRCWmb9pdHO2s/AyJ87OkPVLmgMTqMqweq36VF+8
hMazpsqsYxG1OccjczM52C0HO2WXCE3K2hseHZ+dy4jBGzOITppyMj9ICqZGVI179gDR1ozZs6s4
3uUVTlZ7UQbpuOAdCu9rjikpYGcXJFfRYNkvpfDu4dkke0IkNEXM0O9gmidlg4NW1QF0Hd+9NLXw
flzhU2aYqGHYzkGgrzQowPsU8IVqNfz0fNdAur3g1GOGI33swEqYXQ+1viJUnkMULLE3xQ1UyrUx
1yGNf66dgRSJA/si/ATMObfZB1OIl67vSwy5EZkUHlrOc19VS60aEJgnL0j0E/6M4IqI7+PBqIxH
Img2qKDU/s1Gg3lQAca8dGf51qgWAGStuSPwMkN9Wrd1FayjKbfOMgVB6mp2OL6PC88KNa6EuJwG
9qnpLB6KQeQEK/AXr5IGFn3oLiUVEaqxb34FYtnQSEEVF2VzfgKIA9ABBYc+5mzLR+xXt/HCvnNL
yEheHZ4bQS1WIA4+YH0mFEuisRoOtipcznq4rdkhpv782rfqjAGf5zEng0ae7JGyZCcvzl2/GGD1
E0W+HLlJeEQM/ZZQ9i9fc07s0aUhwW4Hi0Zugga30aAmMl5op5GVXWaHCWPowSnuDZMQl27tD99r
jpqegJTUme5/mS17RZIG0o2tnVeFhHGx0prdfAcrG4BeUWCcHq13tfQ1iqzPyBbPm7kMGXB6Z6ob
QN2iTYfeay57kpG++6TdkVFUN+GJCyzeST2R5xzJuQWx0ksmEbcGLhtdZHfO0n0Yymtmgrs0ZhI7
mmBmaXUnu6CK6x87rnpcvpjSf5h19T271FR0HpnhXneYXiZxId0P/MigtnXM6E+vGGjKeTn1imCk
JQ/pnb5dZhD1s6HsC7OhnWWIo5ub27Sii4fmpnacX2SPazmNoRLQKYCZ1XEPTZQC4TPs5McsJkad
pNZOVDiq89DM3603vImivPdddmQ5eQOydcFQvSVm+9niLRHNpwp+9bq4DIFIaO5jkW/t+lIRRDSa
lEvlfbTpQGC3xiiZs+6zlV3DEObJ/GFL4zCU84cjJXvmGJ+vGOhviVX+3SPw2dnDECEbcFA2XYeK
LXZeRRmTuGq6nVMECwLJs7dB1aIV4+glhGaBNSUu4JiMHZjw77P5pouxzFWqeGScGxI+x9WG9yfC
R1lPw056uL28kmuJc/BI+jXzXkKmMez6QZSdJ/Q/6laZhdB9ZVHODZnDhJ7hTfAfYbAYLrwVBApW
GOz61cFt4tcy0XfzYNDIZGB5I7JPJzPHt7JdC3rYBp/2VgxJ6DjmQpj16cCCaue45m1B2+lEAzCT
w7nhMcD8oockHjCiCoZfcaMvoq4vRRgdGOFcQMchSfh7OCjHuHY/RaE2nS6PRJpYp3Iipmg8ABhG
9vjGcquZEHuceJMJc5Pn7X7kfiZFQo/GxcEik2OBH83qVJfwcQFNbjrgXsWs0JLpOo+zu3bEDzTV
L40cN3Gx9NIGlIQHqwY3QQDnwwSls04lAXaGbem2Cd1vgkz6RJSaU23peeVNVyrQcAjS2BPWjdPi
3AmwyTZrLF03paleYh9GdoEDp+iMVVSMBxG5Yhe7HK6hI7McWsRhaT0C+mEE5BxuOutnQruuSqgn
fbBBH8CdfbZ0CecI98XE5jjq6mdtsfKrFw9TYhQ265zzsPDkgVHDEW/MvqvUMfXr/cxHy/DK+rV7
Yf906n21z1Jx2zgK3Ez7arTJlx2yLfWK6KEMgfkNGKcRGbatIEeY2qeWrr9G5XxpZGZImM95++CN
Pkft184D2CtQBauK40tmLqpRHt3HdXtuWrIlpLDNIXgQzDvSjN6DqfFIGPD95MOu7iy0OecKpQz8
95C8M+Ddt5ZpYuRkdpy0LKce895NOC+tf0l8zoT4pN/lk7zAUcGyVMCb6hmjv1OLmyLQIXU6Cjqb
lcZHGYAHTPu7Mau5vQ3kTCrsJ+2Q9a163JqnrusP2JKnkwIL3QVfbURpjSrqt1R1Pxa2Q6Jb5ABx
pRl2fca2Gc7WR1aVV52WEFera69RRGtNzNbC7o9dHhrwe6W9BlhZsw8tUrmGcWLHtQtn/2ga9bA1
FhOvmnmMCuXjZfCTM+hLzHAOTtuWfKPGgW6U+Y1VeJ/s2ShmiECUNB4ctXkHDhfLMkgMDQZ7rZrE
xuAbvFddiG8/WFbe3r4YJvyMKZ/nExb6Cl4WsKTB6rZ6xGCpamxkDQUyWSy+8/6nDxCoqGQiXVTi
a3CkvtqZ+C7aLw+wsFtG89WoGpCX9BpFUjvHIs4Orad3ooiKjRP2eivFVwLeDvz3PXgcQkcpEpex
aTFXmnrEPOPddOn0krjZL5qNqBNBnOliVK13d3yiJoEiWptEZkQUZ4RXH9JjiMFgyh0qJSUqOSMx
wn4RdPk2PWthUFNRn5iAHkwCFnX1a/DjPZf+rsfGXvgLWiM+QxOKLpM038IGT2i8FOdFTx5/Gc2p
HM2SGw0KjQOJv3U1ft0xQWPWL8WU3KkxvcDaNB/Z0oM9n7G999HAJUoX+CTzZaLu7/r+tuiCk++B
T2vns9PK+8wao00j8GupkOGZC0vRt0IsG9iVsyl4Dx02y4rhgdXcKL4au/Vuc1Fc5wjZ2/BIBqTO
tZ/sp9b+EsAVDW3ejk4Y4hck+oipeIkUhJjAOxY+h0ki/hJeEoUk/0AOgRQ6bkoz2PZ03Ji6PFnj
eEd8ezfwyIgNTM0CVbisO7q82QGsKuVDny2oJKg0vKehHeWmEtBjck0/9WQQkwnQ8HCsvMSyOGln
GfkichaLnkwucqth/k8U9wYwfVsTjmdY3E9WeBBjvcOlt555envNFYjMRdYq2fgMHtKWJJigrDjm
54qZvt9WJZJTX9pfI9yx7Tj7H7Mj2Qr2NUiYeO/DT2my8VRBicDDcl9lGn2PIQHLM+VyomCxr+kG
acgTMY+9l0PtL6v/sQcq1PY90cTYKm5N7U/YEAWqNmxA+noGBYnKdI4Ug19kwjnPtzVHH51esupn
mPovIyY5nHCcr+ryOlZ+viYe8OGY3qc7Mm/MzOmzIIUd406Zqo5qOzXhq2ouqY2juOkukhLVu9kl
vR77KZI/AffnLGIjJUnnNnKZx2VEqiAzTcjyfe28FXEkL4VvWndxgu0tTr1jIKoXvTgMJrNuGHaE
FPcO8hFXN+4d1zr4KbdtBCGIZ0oX4oSGBDfTAaLNr9G291kxSPTOeN7KACddBPhMZCSIZ9YGhHx1
8qyQjBZck9U/CmdwpVENcOspG0mvWgdUZvmG3HCGoESAHi78YKBlli9fgenHAvaATETQcQi9XaIt
yjqHocU07XzaU/WVzT5OvpQqFV1iCjeZBpBPeYHWDNjQZf/TlwD2EGvkJrZCfu7Y5o9wBY0jXcQj
2h98a07EDRxY86WcPimUsbrphvQPCGgybjjZJDlbzcHad9/xrVG9DXgN6BmeanQdKDj+aoZNEOTW
CL6meAcQ9rvMph1mqJVv3mBtZM8Kq5PsOHUz5tGfMbyPXLGrHnsQFxXWJZQyg+lYmRW4uelFNH4C
qpSyZCcdlA5kSDFmt+aMCB0dlsK7mHFoQn+h2fKzerd9cu90eBswe/WQ13rjxhxwGXxYkb2J8m/y
wyvDmnYdum2eZ/tUuAddPidg7ELADLK6LxHhqvEBA82uZQs+ohUZrvVC2TIY0yx8qmts4anqL/jP
mNVlJ9+AqkO1FeUBgZE+jpodn3UKw10NJtoApDzvTLO9LMSICYMaflLUg1f6uQGrFqjFFV4a5S1D
M/rKVgXBFMu+CxBXO5OemHxBdnfpyRNy57T2DckyMFIe3n/jUcpTH+ZbiG/Lg3boKM7gNLp0rVKl
RJZ325U3AEQ7xrSez33j//B03kaRvzfyANBGeee2sEVH45mB8HM2EFfCWjsi+JmU2UVhcVC4Efrk
11gvEiGt78HaD59L9mcDJtiKPtZkutpzm68DzVS18jqxIUDwYAa01pk9urErBzZaljG/uwyloNYZ
gCJWhUeprI2f3AbHMfQ9zoJOXVogQ3vRkCwzWoYIjm7xtyDwQz7rB/JsqJczqjencWZuct2b0CEi
1lW2tDQmtoT0iBslW0aZzV1sF8Wpxw2b9AXKrYYFmFiCQcpw8AmB9tFhGnhoeAs2lPlf1tyaDBXg
AIMDcS59iZ15ZAcaJGqn3fnBzrEzcbmQdGXywtivHaf7KmXHior+2GKxgvIusGXHDAz1K44EuoDt
SxEE8EoOOMpPQ/QB1nflI7hSTWG8SiBlRsL8nM4dN1V300wswDAf59Y1yGFlDGsZMDaCCoj+2Bvk
hKxZ36QoDwPbrZFjpG1E25FPWIl+HY7Y4YO8w4g9sSxwKiMNSB/SlDoAA41rn34m8XNZurtmYdGX
3RP1IPvFq9TAwfK8YStDvk6Xx4iuh9sq3DVwOYu52c1LGR22aojJlC2kafNd9ksrvJgxIBP5TLg6
C3oYU9zjKDTPvn4HIrvVA7w1s11NRFMA/p7HTj41DQUUT7U7bgZ89kk40K+saCF29ty7t4ONj5F7
j2KvpQpgX2cPY+N9tfKx0tSwQA9zc1wzDl3r/StZ3UOtyLhpvPww3dezSH+yiShx1dyW+fxij0B2
THbXDlRYMg4hVrpmLZzvcnqx4DTWY00A1QdHzfQktfVuJnlqVvLb8T1n1TE8aXiM57V16kykyNa/
VKj+bMc20q+++sbZUHuOIwK/WsFKQhXhaqyclDII+750DLBsRFXy+qbQwKL1DHHBAClU8dTaz1OH
9kHvzMDBtpbDIWCo8MTzKj1BvpAHw2/GY9KlPnCqcKtaR+0tr8O/Sq/Em3bMjW31gG3ooZ4IbRLJ
2JmoKT2JgH728Qr4jJcrLfbsR8ZNUer7UkxMYRj7yR4D4WAwMbDLhEuBxFrqBU8uo3JNb+s+gEHJ
A6RdzwO1BUVlnCjI4EzFSh9Lhoi1+zjEPyWF7DhdqED2AoCzEV0hK0QteTPOWDVzAfW/d7jfaAkz
Ny4++P3UsgJxcwO2miprZZTI7mPdQ/6pTXJoxZDaMDoEWUovxPOr8HFu2rb+yaIB2RqXqf+7V7R/
mX6JMSkY4H0R7sCjYasafaRAVlyq+SRiSJgNO58B5rrMreSZ/pXxmop+/FXTIsgZvQoHjj2QQOwB
h+8gEuszb3tnb5hAeqYkSHD5mtkOdDjchhEfU7DY4xNpRBUpnTR7qJYzkfJDrGctnl6rbRRRm6jY
TxMm93AqyLeOKjO+SzOleJtlgvF+bvdHo1TDNuJIgdUCfp7XSL0FlNVgTXHmS9vP086MXQ1CGlWY
3gYsCIEd+eVGSgxFiNopWIeEvy0RFKSFaYeba3At8ECVbc83s9bjV5u6r3NtUy9QngogGOs8xDw1
ZRFl1eODAiK701lo31k5XPfSs/11NsTkwztGnE3LdM445Jx68Qn5lzjrsXLV+L2GTGVsLm3QSj4p
0Cewbe6dmVK45IspuoPmhjmFjQrIl6Mf53cBHMBItvvWN6/wUC4TA5xV2dbHannQp4lP/jNroG0y
drP7b8ECDUOCH8+pqhO7LCwGSbyVVsGbHd5oysN/QwPIoYektwL4sFCK80+0gfdq1sCBJDnxYlN0
Kb1DofGahwkhMGjE33VVYIXIIEVl8DLwgowTq692rpbAGtThnSHpNO6VoYO9hdmPMcqb7lEiPIA1
H/QSSGKkWNhNghfSTAAgNQw06no+2ky1Ijs65wQ+9hCRIbWPlN0HeX+ZcLiGE89osRzmEf4qOtzr
iNmuugm74leZyXMUsqfgSTuYNJMWgUfF1nCTxD26fGVsSb10B0eFW8zkqAnEovt0qm8tvNmjcnBP
BbWxk3Yf4aXSPApy4RD4ZP5bODGDiYkHQJ/xS/oQeWP1a0ilJmmGpGnFCE0yAFacT67FETgoeWiH
EV1Ns19CRfWL9pTZETg1D4ynvcGbpTBjUhQ82jxbCOD442acgvGmzVhDleFl1z6PcanJlGKhrKio
6UmY2g5urm98YKLW5HTH0XCrZx7K09PccFEGvhw/LILRM0mZ2aHFOEPvdUuyo0aWUjPdt+WjLQIy
bDGzwnFIIKqyi2YXcSdNlMnKi3jG5UIBv5vum4oWIYNiKZaYiT1+4ju/5T+mYjqjdUAx1tcYvBn3
6H7f+DRNpMaQH1t6rjbNUDziOXA2cU9AWIT2N9KAuHYNC5QyZ8wruBjsikehVVAEk7RmvykJXGzd
HJahpdkEZVCxIH1DvU06N1nj6fuVSUy3zRhkG6Nm1t6EErRaSQMLUBVaIiwaTDKlWKCt7EF6I+W+
5E02hQnH3JlwY8suhkVWfoRVxwaBA/ZjWnOtKovdjoOZd8tvxM4SsIlZ5OIKuT37LSo7fZjH4N4K
BBpTM7agbaslqRd5nE7TaTNNLMeIqcO+iWb7qGZFa5FFc2HDEJZIUVs9dWFpniqoxbRJ5djGyhRm
GyP5TbdEfSPleDvHCYKdbde/te+yjWQkTq18/cQAJd93loQkoKeWMa2o3PwVODpjHNP5cd0yPjUg
QFAFTXUcVdHtNG1hG8Trfuf0JaMkdwyfcFobz7OFrYQHPrWjHUAR3iNe2tr+VtUcI8B3xl5qvirl
YqYoTQuMnd2+YeyvN1CUyAuqCcQAo9NVBMuM2FynTuhilCZChIrqxrursaFsUtpsdunkurezyofb
HgT8JZ4x1xdQU9baiX48D6pbMANzHyMi2RzusgZUOcl6LycWmMqBi8rv6kNkd9Dl4LtsVFHE9/5S
MBDUsFY7P/KYrwfmaSpgi+kidyHnASg+svkEsxYYdM5KmLAWNW87yXMOeztwIGKAHrY1wjI+7/c6
k+LZyhFV2xQQlmHtj+T3y/sAMzQT4NAsjsKrSKJNrqYsrtfHTPJZJ7qnWGWb4Rl9Bsx+FGHr0UV7
ILJPN6Pi1Gm0sB4tSexztuPxo6GAECtIRxSqwGC40qbEaupg6pa5TeND0hm/+hKTA7gnCcdvePcK
Cq3rAnYcwyP26CWHstFKmZlN2txlYwtKBN72hpMcRHrB9s7CYLydRu8nzCaAh4MFHlix4sQl5Xcd
xGlWMDGQckHOSbohPDOaoyksIjsTdnG8LsU4ZQBGsfW4kzk8CjXU5G5JBGcxK4zVR+ZFTEywXJeu
mJJg2IPrmcYPiK30Q1TUzoFXE1CtRjO9uLK1lh1TYaKguP66YMXbc2TZxxOHO4Yvb20Omj6PEApz
nxOupJBphAiZhDB9APsIx8wRoE3iA3NKvLEX6hDb4pOZlYcNSv3udDIeyqITRzwhNq2TlBKhAA+P
oFb8x9Ds3tIOcBhBBKQMx1S3bUphyHaApHfrivqX8FOKIxo3ehjrKno0hSvu0qUwZqrSrx4F3zFx
akBt4zuyEWNnzWZN4GdfJa41HNkZVS9RCFHa9qviVoDyU9jbBSXRTo20SuL2JgfAcpEA5J5dTCzn
xK1sb8sB3QCvSPWqz3mka5MPZaj7rnIfalat0Xd/V0udCUGsNWM4tlsFooY1WJep1jUTrvliDdmd
AC9kYMtwBflnco2PjMgR/csGUiW9jwPMk7gIs7tY0uyQCGQhqpMY5InFYd51FYfq8tCnnJipRSRH
4GY3mVfpsy3YbKU55svaxoeejvKSDMa91RvpETcJ8jikzdG0PsN+OLrRtB3DGamz2LbkcR1tb+qB
RmVLQZGojRHFLiRqAr+A0svEh3DHLw34Ym0MgI2CgH6tIWH331QJR5eCOuiWbKXR3XWNfxfRQkt+
m14khG7i7vP9lMf3kS/uQ5rK9g2EEsTDHPO7V1X7vvOw8hvmc1zIapOlgGiEWd830dgQOkm7d1av
G6+L+fzkHKl54zTTGJjQYiqV4WxBVth5DesrdhoAFrCp3xsb7GCV7vGqd+tQa4adYFT2Tc60q3WW
/UpxsmNEvzEmCBg4gXWjRDUScXM52joGLRgllAkPayEjC0T7Hisi6fPrVGnqBS1GWn2bPno+sHIu
6732McVHA4VkUSMibEbIIYlq7+C5HmRGVzfhi2jXdsZzlnkUkgRshgLO7JsInrlO4ieJjdyYum+p
qbVMnfEYSvMxnJT7WDnNg0UY6S4T9ndhtwXgbJfHuisRxiePIg3Fhdw4Nv0C9XtdYX1B8icl1SSM
LXz1Co/w2ngcxhMneMp6dcOzES0tTvGOQ9lw0m6+JAJAliOugSPfIrByftTvBb5VmScQszlUtFP2
VjsdF/6kD8Y4/ZSF2PfkxvSQsk7RN8HvfsE6hB4U8qw0WL+OIVwFhtAO2P5xTeKWXY0OzktyKzaK
rV/ppUUKo0C3jvBvJkCNjAAEYdS2H5XdVHfUmeyQds6tD3R4pIPkLhrm+oz65PF/iHMOwh+tI2ps
cgsRMUurLZ5Cp8g32rXlgVFWvZnJbZX4wB2dHfLepbesuowWnLVxWvIjLpi8khYifz/xEFBx8Orw
S8ghOWsTeweJPIJbuJGIR4GDtkCh+I1/w6jxthfiFWCy2IVO3r9GTlvR3E5mvM38W1bKo2+pz5Hy
x5RFORxCJCNumU5xmnIES3Ybza8UFshbkemtO+Ddicst09S9z/SnbbCXoajjN9yY9AdjqNy01Y+f
UB0QhU8x5TeVM7wkJU2PnGvWVnxf10uyseInl9zg9rrKmn0n8KqR0jyzwp/NKKWXtH62ywBnuLGL
qPbN/EDv57C8toxFNjEj5BXZHrFtSPxBgZD3yfxGv1SwmtpU7v26B/Tb+6/B3D+1aXkOmFotS8HL
VEzbxqXnWZFmiixr4/ndU2Qa47Njs82zCZZBjrTFxPMRU3G3YBws+uHcCLpyYtAh3E08l72aeEEx
oedZfFXusMNd32A6yDHlas45U8iNHHfAwWx3RpDQmJBns8mhGypdvIURKXvauphUS3sRiRMPO1Fu
d/KNXWhEeYhLqJL7v0a4sXFobUSQ2XBa20zvXQUto0zDiWNSDilhXRSGd5HY+S6dUzmgG4PxdzYU
2WMtBIkMg/KwT69L5RM1ioQVe+WmoAkGbEc901FOfl2XBOfShpy5kyG1anOKTudDzat2Pum9V3Rs
AraRadI3XTXsQ0IvrXlskRd4111bHdqmrj7tuutPNSeI8iavGufO7Pvuy88c96OVJRohbVDJTyx6
JhKzMYAtb3BOXYaoBZ3mmUG2LZNqfPTcalKr0jcDkhdtc9eWnJdzF0PSqKV/jeYx3cuWXX7qLMT/
JmciXdQGMQaCtVFcifepkK80UZULnUpezdSuX4dSb1jOtq5bded6XMa/AQadlYTafO1ND8nVpWfS
oTTQmB84/hi3E52MlAoIAHNR32OvEgxGrk0Om8dVY3lxdQ7jP8b7gs2w2bUjV1zhGG+RTqJj3lrZ
vm3k0sHVmZGg8Y/4b+85zbmhaBOtr2Vs2dS6ui0zDHZVFncbLLDWLT6s4lUnKQYLQA+HYtQYHwxc
JRkwZYH+xMPA8jYyCJydiY+IxFO9rAjS23Wt9omyWeJ3N7ELYBA/4NAv+wxOem/V1MiY5qS/BbgZ
5ps+gBDUorkyT0Zd1YKObicgGDixB+J4iucZyUfYxbHKBhajCucOHzBIPyq3+OVgmXj0k8KpVhzk
NDtCCj/IFJsFfS1cXQKlhDx+SPPhZuwnB80ybbyOm7PrCZdxWad4Ekol4aQzKSPXNnUgPY1WaO72
oQSuWVleu1d5Y4NQF6Lc/0dHvRmN4Ph02ziFHUkotGF3oMPQXf39b//n//3fz/E/w+/yysAiLIu/
QQC7lvAA2//6u/P3v5H6W/7t8eu//q5sy5NKSUf6ludJWl0t/vvnxwNbGf6w9R9s3JWjgCHD1J3P
ne/uZsc9/vVLyH9+Cd+x6GkS3K3Kccw/vkQxmxxqkYqAbsiVEo9G+z3q54pTt33716/0v3wY37El
VWyO65q2+tOHmSGeaW4SqBP40ZSYbqmRfvj3X4JTgL1YF11lKvePH2bQmJTqlJeIzOvYPLjG4a//
fu+fvixlkiwVnmO6xCJt8ce/P8uDKTMjFpwey8qiqQe4rntKi8ir/fuv5DqWjZVAKrSqP30S6Q2q
VHHJAR8jhVl9ZDhA+2EfSXf/1y/0z78/35Nt48ulg0R6/p9+lV76AU/aif0GaE7Y3ivTOkXdeYSz
Mk1ff/1ay5v+4+Xsm650bGW7yvJM+acPZTCBMLlJ4NBPj644wHXZ02r6L34jsfwIf34Vz1QeP4/l
+9Lx//gjMW0pdR2jVZHxXrdbb0+33cZYwfBaxVv2AptgAwiVf5h0reGMbiikXZOnXcEjWRsbvQq2
cuNu+vW//+FhZbmWY3uSwNyfPvwIhAJoC29rqGmLIo+J9nXz1y8h7P/to/Pl2ralfIsA5x8/OhZk
UxsK7b7eLh992AwbxjtrCA2refXfH51OOj44Zv4dEch/fPB0U6wBU6yBFa2rzV+/K2v5wv/wg0jL
FEtflUcw1XWd5RL8H6sY6lYWKCa5BGyO6AcWCQrwsvSbPrY76zY4GPnZW/X8CM/R6vHrX33v9j/d
tH96efXHlx/I9zJo5OWZHQeocPdKrovj+125BgYq1ihp8ZFSr8PnsIYMsKpWt9PqR6+SdfIvroB/
utW4k/8/aee1HDeSrOEn6gh4cwu0IdkkJRpR0twgRg7eezz9+YoTu+pG4zRCsxqK0qxmlZ1VWVlZ
af4fv6SrsgZBDk79/IPUhEgmlSgDrOf8AIfKQbMCWst7/5MBkHoYmSvmIBQ7X3dclI61qQp4nkwu
nMuT89Qm8T+ZMBvWj7kH4JrUPNcNzTpjZT0qZUScnK44eXlBSQ64BHSMpFuc8tnpMxIbtudABilK
Mu5EhnJTxGA56d8iSol9l9yOzEsYavVoSuCSZzD4bnkhf0yr2KUS8SErp5tqM92P0bRyN8hieS+W
w1J125RYEP3db5yYYVVTWVEqsRzdt97rbwmx78BuJf8A9leYAi/d72M5+6DSHlCj2cruXzg/k92w
Kf9YNpetYs12w1QaaYRBmBZR8axvADlolScYoVfc3+Kmn4iZWbvVJIyxZIjRvQN9GUx1vfbmt0F7
kZlsLdP4f9Rqtt0SMKTd0CFOMwAUSOnM2sAusmE087oTuQgeWD2Ojok9cE+xfee2HPcTYF0Jc5At
DYg1EDEBCOx/KsJWQa8yKfTwxKcF/VyEb/Km2jQqhcgg/6KrffwhIW35dl3IpRVAdkG4xb1uaAaR
0LmQIlXLTaNDrbMJpYNM+Ftl7Wd6L1aO4aXPQ4xN5wsRqWHKpvjzE1sHnVRhiM8mGSG/Zf1HqaQv
k0GhQl/Z/iU5sqzyLpdNgq75pQacAlElkwXQtzWwHlRUzhKPN31Ap5ny4frSXXoWAlVFY/NliV/n
BygMLS9lHJ5SjK49+MWL0XygunmvSuGuDczDdWEX+0TwjRGgk83q2cbsGG1Uql9ZZJhO2dnKfWnE
9C7Q0OUGjbRyPV6oxW2tqKaIKVXV1qzZCdqEXquRByKXU9Gwo9LRVd7Tl7XrtK8aI91/rJaiaJAX
yzarpM+PUVumaexLCMsjBpqsYDdxanvam/9YDC8JHQPnvNrG/BKwmObS6IIF8iF7DKu3Ce6tsVs5
SRemB34seWz2SCN4lTT13MS7LJ1oOaMiVo2PXfi1sI9m8nkavlzX5MKdEqsCq6hKxJEKzVOz51HX
qKMlJyDZMgFW3edDOtJQwDgsjdw647dgmyomdPFpz2T2dckLdsElo2lEchJWbwiPeHKEeZUl9mDK
ADUpWn8ojRHIrElRf/RmWd1GYGA6utpKK0I5Rvy1Z7ekhZpE6CbgOxL2OFvWMp3qDnpNw9lut8ft
9mF7fOB3e/G13zv721vH4ZeH/X7P75xb59A4t4eD83zg239+UPHJvt0enAN/fOs888/7f7sTf843
V3y5/NiKb67rbN2np5vt0/bmeIOsrfjGT5evG/6U/0L8fvvj+Pb0dvxxhLGQfzse+fpxFP8PPuZx
5VBeGhcFF5MHpMl8oWXps1XQWgDDh4Yx3ojpOhU0DJ+6mlQ9TeYfW7EKaDjnhKe+aenS7D6I1c6L
QPJjXhgYENOfmLcbjwZg1wlEFdcN6tKlcd2IM2NopobUmU6KbyVxajPBXnraxwpcTXND86O2Wbmp
hb86NyBVw2EqEioZsqUKuz6xW69hBnIkD0p3TgRB47cuiBlhoVsGFHW6Wkfru6asiFzQTDfYK0On
gZ6rSOzmichAjtVCjQIIxjryWmli2G5Fae2eKe5uxYFenkpVN2xblwAcNXTiuXNRYW34mk5iFwCY
2KBnKv7MKO2w88IS+IK2K5j2Mcks//HO6RiH8HYmNBdzI0lLyxharyU/09F0GrsjHY9xtvJaWNLs
VMhsEQvZaumF6sCEYGD1qWiJUUyYUNlCMSkW58HegmLj9bpmC+dMHDEeDBBa8ESZCU0Tzwu0DqFy
kAL8TtlvQwtWmFRvAozgz2VZ0OwYJHB0XkOz+M7K1SrwJ0LVkBK6vLmrlftJvSnpUrsuZ2khT+WI
R/qJNdpZ2wytjByIl7Z6+Bz5X+2UoTggDeu1R424BGaHjVe+wiAoIb9I453Lqg3mzRKZzF0dFU9T
7X0JB2/F4hdEGBJBgy3zZoUhShy+E3UgAMu8MOFBZzGi4mSMXzIvUqz4psvHGdPjp1JmhgAeYKsC
X2cyqgXoW/uzs18MlTwG7AqynrobhmzC9u+63uo0FV/fL3lZQx1PT4YVYt+ZhlHrj2SsqaaV8Uuj
fFQ0SVSDmR/+GHu3EAYY9gGoYrWEpuRu9A5l/3b9Ayx4THT/LX+mOyxXoRcKg0G+nzB2+BjFTDrU
oDQ/b3KT4u2n6wIXFVYNRSU2w3bmt5vcGWpuVChcVEB5pn35lXLR/roMsWgzyzRkHn0WcKNkPObJ
h1zxGQf0GTrzavONcZ4bKhdfC99fcf1ibWZioMk0VHyIQpSuzQ5bXIBAJEXMOaS9+aqZ/mOQwCuW
Jd9jXxtWjPRSJWJaZijIkuvkSufZ+E2vlHQdsU8ttDRlaX1Xma+DTOrr9ZW7VAkxvNnoZ8JJyfJM
pbELpoIWK45C090HQ7rVNAO85nHH43jlmfi+C+fLJ5wGYNWSTkbC1oSlnBxuW9swn93RPG0lSd68
mQDtZJ/LYMrBxamNQn2iwbMpPgDHBJmIOlXyo15k5i9gMpO/6MjOu9ukLvOC6YckG12tN9pbS268
5zqPIFalpCcf6DQE9qdUSkCgaOkTGFMT3U77TZEwhthpvvKt0xJl2MVNIT2FQGJ+2NSpUe2ur+rC
5olsumLTHCRzh84OWQvl3hCHpUU7Oz2VAVPYomUcGq3rYi6PlnijWiS3FRODlGfxQWR7YIkyg0Ad
kT5gNfsGS9TbdREL9iGbkkIq2ZJ5EVuzPfM7yBvK2racgNE7uQFrNNwzJWGl5YpjXNLFUmm/Y9pZ
Ea+Qc+OgEhaXakT7uF3eJky3VK/XFbm8KDWZBzYJOSyXcGoWkFoR3aVmFomOONXtzA0sj5UjD9/s
othL2poBrEmbLdtkFPpkJ0ijFLdtwGxpfkAbuy0LBr7XQu33IHd2rhRJ5Hl4Zasik3C+dJ0eZNKQ
pDTVObnz1z/Zd/VDsyW62hEKHLo9mCrb1P3Z70tqYTvvZbpLDv0RjDvnrdhKzq8flkuf+Xa822yv
r/rCrlIYIQOpistcVcRBOTnyU7ghDV3nmM9AW4xMMpjfXxdx+YYUtZffImZnrZm6vocmmPOV5jaN
TuDcABbWu15Kc7ZE84sLmwIt2BOtjdclvzvH2cKT9JKJ0bFZkyLduXaMatLTajE+1gUS2X7lU0qP
Y1dubksPFM1J+57QOKFKNfNOAQPHjas0xUogfXk+DQqcGhkxSyIpps/iTLuaIpiyQeDP0/wroh/I
JW4jyXgGbWPluX65l+ipGaKmxnsdJz7TNi6YW28lIBIZy79PQxgyi2FoV26JS9cpKig8TkmyiMy+
OFknFtMxL5vjdQCv681da8E9zjjdRs1fr+/d5QFFjKGTzOE9wMU3cwdxkalw94KamzTZL2XTb1Op
/MLbwHfloPSYJa5urgu83ChTVrloSSFxVglUzvWa2myEcyoGSVJ5425z6WjaBqEJLH624knfX6Dn
ZkkaURN5HDJV5PpmG8X1VqVQSgbu8Qszf45PSuTw/bO7c59WLGIhmAXM2dRI4BhUdJF1rlRALOYB
1B+4yqHakqY5HO4pAjikUFYWT6zOTKUzQcI2T6yiV5UhHkOA+qGjei+1VpRbIZfeQXa8BdjLET+B
+3WOX75sH+zdw4e9czsIxQ8fv2vOPS0uWwBOdvruu/ORxiSHWrfz+bB7cW+efvw4xis+6dK6ztdl
tgM6oWgnx6xLT/vrdgwl4IiJ5eDMY7TczOnggYui2K0s0uIaWVxthkFJdp4LSbyN2QDpw2ZMBuPm
DB6VzSFLQroQQ217Xdaygr9lzTzf5MvwXshCFqM1U9PsJlpYNCuEuEm7K8zwcF3cpVMgMOBqU0lK
kHZRZuIKIISzsAXLk8cuPFNx5tC3erRU+eMfyyGKIr63dZNOGHV2SMNoo/lDRd8O3CZkPCuKmPeg
+F4Xclm1FPWeEymzUIcusXFMSoNBJfIcBuMRcfJzKD805V8qOM6eMoAsWzAgfW8PjwYkOU1tCiQt
mGYTcIaHA10aK+fr8lFo0/mDW+csa/LFG82QxjoDcA/45U7/EGzUD6CmfCdHzVAyjde2/GVilIAU
7p/6RMbUFUmxZY2LSyH6Oz/VbWsnSRcwiSLnBSZkZf2LUlfFFoRfmmVJobxdX/kLMxLy6Gzi/SuC
QWvmroZea5sIKDY3k7R2Fwe6dVDj2NjKGug010VduHtEEfgjzDK4LdWZByCStuq+hl91KGky3gRP
xTjtJ5VG7k1OXu26sEuLEtIYZKHKJwFQNb/NpmqkrKIZTBjXskw1J0wKWj9yzWMafcxDwzWMCvRJ
fWp9MOtLI/lr8AgdDonaDfVDnNl18yGlAjDt9I3vwyxZtEHpxnUYBbtWjqIG7vMyalecyMIaqRxp
XtQSldCLInUCnhuzw1Xkhn4Clpq3eaogQHnyI/rvQebrV5zIojjSmpw88qmU2s6trYoh1271EnGm
cVNEGdNRuWsU1PW+X98OcRmdXVa2RNcFdS8eMxj3PBuhTlSl1aCG9hb+L6gDafU3sy/XZSyYMm5Q
tOyRjKDLZXZ0JLVpyxwwBdccQagEC4bZqjpYicWWVkyxdBnbIuthzevHpgpcoB8qkasU3wwQrrpP
/vCx+PNaAeul8e6jhkzUh+8935goabi6ACsXIEfKYaxolfC6EkyADMtciZdlcVXMN0c8ArlIeNRe
HMxo1Muc/lV0CnrpTWI6SlAwW9VPLa3sn42ygYAvMibtb9jLGO6HceAFhNXpA6/K2nzsKWMBM6dJ
mbfXK/hDGUaKNzZAGNL4CqkdMAcF4G79yklZsijSThLOUpIpPcwe+l1I9bhhfgZHuREA/gfJ83fX
DWppr09FzE7HJgeIfDAREUAaDQ3sBvbjqGJEBuyY65KWTJd+OQrCsokffndmJ7EcHbhKMWkgx1Ac
1g3eTlH4K5YtGAyNABd2XdhFoEKqGpcnKkS0wWFo57ZVA95XQbUO9MMAWNjkmZvjFPjfNGOIHJWp
HCYF7bXixoKC/yQxeBnyMHxPP58oqE6MknSaBeG4KSy5ehjNBCRlfcWUF3bsTMwsjODhK2VmxABE
078UFqhugIN1xouZ3V9fwgXjO5MzW0LZi03GyZBTRSXQGfAkAUj75yJoLuYhYUPOeHETFIM0Gb4M
QAe3xU4Lujsa51d82dKm2GA9GvQdM1xmCkM53ZSO2DtiJMitw1tIaaF1IcB7+WM1RK3OInAkz0l9
61yGrkgl1OstLLB98xKM4MG0ZCCvy1jQQ/QI0HKK7+LJPz+nqubXlUEjOQxyx7yznHI0D2kT3F4X
s2BcuqjCyJIkADLn5yYroNoC+CYGr4MRFsFQZQ3A9PwdGSsh94J1IUgjrUwQoGnzQlnDkLNEHiV2
I3DCcoCfILvYX9fl8plKJ7BOVIQT4TSSsDnfF3vyoGbCWzMaF+1G+9m2Puk209MQGoTwyzNCfQiK
N+CtKulQpkwUydLKri1pSY84NXECT5qkZmfIAFVBD3twiO3goE8NgABrAed7snd2sZGk/S1CfIQT
A2+B05aVGhHFd9ptoCEBzSy8z976b8PXtd7fJevABjEMhcIOOZRzWfYEEEmSI8tqQfpN7pUkgtJ2
O7UrVri0bICrSzKOW9zXsygnaUyz1ywQfJOm+uTH+m0Kfc5141g6T6I9ThiIQql25hdAmfMxbUQU
LXgjHaPXFIj96l94Blwb9xAzCTw8ZooM8rABEGuAMySFVUK3YONbMfKFpaIERhQtU1XULqLbMZMn
iKBpGkvB44TEmdFZZeW5trBUfH6DRzjZOQMHdL7r9dhPTEehhB2HEF9L+9qgo7oeVrJKS2JEjwob
TweCMU9pSjXTx2ScYjdrTdAB74zoGwmV7R9v+3sjzH+EzC1Yk8CLjxAy0oDLoKsry68S2Hb/Qgrv
MbgGWC8K5+crVkipPFpwVLuQQ91ugKHQpmjvNWvpkYUgh7Y30WvAg0O7CHLUSvG0pglgAfIk6LUK
yaUl4S60SYrrAO7AI/vnhwaBxLqMcJCOuXDaXuWNvolAOxx3pflZCSDZwd/8+eqRw+G9RoeDKB6f
r95QdRXzDfDKxnJ4DELjrtI3h2IsD9fFLJ0ckpfkIJjxhZFwdqMCsphyBcK80ibSowQskJGmK4dz
yaRFYkWjKV/klWaapGZV6s0mY3CPKZR0Cp6LqH019WpFzKImJ2KE2z65AkqIeVLdQEzX+hHVHfpP
AMDPq0//YsFYL0IcCPhovT8Xk6lgZcgyYkgL31LffwjVasXAljX5LWKmyahDsQgNaMLgbNiBoQVV
RiYH+Yoi4m+ZXZlU8X9Lmfl+qkZh2NhIATuA4cwHSGOD+BWc+BVtls6nCG7JOeHOaFg7XzBFHWzD
HIoE/sECVF16TkCdiPL0prKmr7IF/cf1DRIbcKnXf+WZs+fiaKlA/nm5QPeLAPoQtIuy3vzIPO3n
dUELj2n8mkxywDDI48zDGvB46t4IYFABiOlo13/H2g9PYdDxY1JMbrM2ELcU4pyJE1ZzYt9Gakmt
VSIOXHKwNgowzyHQImeaFl/H8T5lHj4HI2XFDV22C9nitvut5czeNbnwJQbxEvAFJYCFbir7RY/g
wbz3ATLJ6xGmuGxf/3FT+Ezq7AgYHs1pforUTQyPUg0uLXH0QzpAFHR9ExfP2ol6s1OgABZi6plY
1VZ1yzrYA6O4ImLRIE9ECDs62Ti96+HLAdjF7cq6AEcLhB9F/yn55u66KuIgXRg+WWym/YiFaao9
l6P0hZdDHgN8qxF9aZKNBDiE8kzh6BXmzpvO/wK1FCRL14UuKgcIs+j0oCF0/urrFFri2qIBw6nu
vw/jeCsL2hJNU1fe+2tyZgah2+TKSxvlKKnvJ4BG4SXfG/UfN2IIu2MWgYIL0RcdLOdrmJZ2ZEUD
WHQUsSyBtfNThlP9z5eMMIW5ANp3L3vCwgremSboITsD4FkOjGMH1XIiDZ//hRimwijoiIT7fILW
LLpNILcdAURkZK8ew/HwZdMN9QYQ1r8RxVOIFiqCFX3+UgkTPda8YGTVCshrvMxt6eOOSDJc12jJ
wHkPGYRF7A6jx+ebs1GTVFI3UwKsFUSSWZPsfDkuXSnX64+x9DgNT0ObwzAElPl1we8lhPOjRdus
TDJAIf9ITDaTXNoAQIJioAMdBubKCBPJPYz19hbijL8GZVI+VWUb3dAqBCS14Ck1OxPw58AeD/4G
7FSjhvbk+ke69Ft8HpZC40HCjOP85darRFUj6T/6EZ779qvcrNTpLqOD879/5rQ6yLMiP5A1Z2qe
+uFzAwhy5N0niryytJfn+lzOLDpIo8yCCBI9NsPPTecBI3onbdYm9S57VWxsE//EIwSgDG3eV6HU
TUclTqEQLkAWhi9j9X303vSBOUnzubS/xt5dD0p5+JyG9oqCS7JFoYcuRjEnTIb/3GozE0SiUoX2
UBK8L8+y8W3QDxKdJJYZ7LS43tr9J0v1903+GOlr+aWF5UU4rRdifMfk4XguHLZkwxo6DDdt/B3U
bXTMO0XzKstPvvXWqg+VFe4lnjJJvreKYwhFQAg16ls6Ql2hAyqa75MRaOB2O5itG8Cp3FukV6DU
TLRnqYYU5Fej0VEWPmj64wiIzya5U4JXOQdZEMx+70FWD7X+EATF1uwcJb31lL9786UM/sqytfzj
ZTgm/MJvVWcWy+SzBpkiqlYqIO+COkhN6G+/N23fnTYvNtjb14/gwhE5Ezjf2DSlq61HYB/CcaEx
ZS7bXO2w5SlrNU6xTTP/cypKncW0Me61L3xEDTQiNtBzK8ndBCVOANgVwP0riq0YzbwRQAVdjrkY
CKylQHNL0PpKRaBzhisnQ1EWtTJ5E5BOEQMs58bpjaNnABMNiHlQuD1wzsqx8l406Q28T1v9qGxu
FO6sTQO+gDTCX3LoqthpeEH0VE5S/y9g4V3w7uGOp4wCicRaT4my4GRZ9t8fUPz5SeTmpUyg0Iqv
g2pCgTE5ahDSGbeA4ex0Y+PY+VsBdlYNhncLj20Ara0G9pf9OdLumdUVxWdQmOF/QIHB+FgAYjFV
j1WquLHi/33dFhfCdKyfbmZ6plWTfN7soANGKw11zVqmnPIQuL0OqBdDSgXIKqSoED1N37vssOkp
zAC/el36osGcCJ8dPaU1wsSzEa5EigMH+dZUjoP967oQcZwuzsCJkNlxkyxArAEEFbBYmUWBYVI+
aKNSbsmv01TdJLaTg1wlQJKyQ6bAAXZd/PIKGzIdpvRwM9c1W+HBot6gS4ACTdBQpkCXNvqvQv9b
UHOAOJ7QouLDq2B36S5r1gam34O1C+VPhM9WuEuyCeJ1hI+Qqqh3CtsIVc7RUu6CcLOV6n47ac+W
dEw8gDWAD43Uz6q52ck9qLUBGJ2pa9sQlTFRkpafAVp3Soh063Zli/6fNRLT1pBHMSAmTvzJgZka
aFXMHugyjo4z6bdWeh9olIk5LVEJW3Vhu601uHVyHwA5dn2DFo2QrRGoNOC4zK863+qMvAsnHfAJ
IK4bE6qhdNP90BoAZv83SbPNAK591OQKSWUD4gfTVGUU3iX9Wm/vmkIzgwdsP4aYDzGt7blZXroK
1RnYEFfW7T2TeGlb/124+eViW61CzCpBJggg1dS5ulVBhvLRUKDw9CHHKL5n1kelfJLkGz88Ft2j
1R1J420Le3JBSM7Np8LWKIZYIJbvcuWtKe4M40aO366v+nIgJfJuzOdRypzPHhq5AH+j1A0ZhP1r
Mv6WAWwz481LUqQwsHf97TAUn8M4/xv2lIPZNMC7q2t3/kIWBj978iFmXkAfWuBDqbg5RgOkTtK6
ZvurDI5ZDgp/3gqe61r6mBJ5XFd+wRao0YhhGPSXmSk/P1hVBdcANKrC5MDUiTYPHozucdauVLuX
DjByTBL2opRy0RlMPwct0Cae3A839haUdKitGE5wDJjxgLrzvhZqIh3NtoeMHEx4pyjb2jHiae1G
Waha0tAv2rrIZuBw5yO0ieqNUQDmtZNV9d96Dfh4DeNBAuNkUxsQ3Um3ng/UtmzfZYD9e3H3uvHS
x40a7vUuXqmeL2362YeZxQFNLsdNo4vVVyXH6J7l/mnqINPo76nsgtoqQXzzuik/Xd/zhejjTKqw
iRNnmkVtk25ClmAa9BsLPvdS0w7XRSyalSLWGcdJbXZuzW0C5rGGYkAvG/qdH0OpXK2FJiI4nfkX
namT/wqZucuMobV6yNCjGj/XAD3DQ5dXT/V0H9Rbr/+RtM8A5lzXayFWOBM5Oy65EUeAQKNXvalx
mdIBxDsVXtXw19DSrQuO3FoldXGz8D4Kt48pSinnm1WZcWpp4HU7g2XeyGkM+1t3c12phfcGPVu/
RczWke7AMRmFCL3UHa39psFhDhtlvjrZsbhhJ4Jmq6fmcdnYBRdPXIt4+5iZUDh+TwI6vcq//fRn
XzKpn/wbU/yvUFOaPXES6GHlJsGxJjb94vQpFIZ9k22qlTBu0eJPxMzqXRNJ0lFL0K3Sn+n79IfP
IJVe36frpsD82LkpFDVMUpnAb6WVhWdKAZ3c5+sS1pSYPZzy3tYi9ODhlIeHgjEbK67uyDPvrosR
BjU/uDSm0OfAzKLojz5XxC+Z6rcktqSu1J2UA8OcP+TBJ8g2oE7bGGt11aVAhLtdFAnJlDBAKNQ+
cXi6V5UqvF660xg/tEQ+wqnQc4NLw9fA/oATdEae8in9sUF0L8FW0erPdn8HxbBTt3AB/eit7x31
MsYjJbndd/7DRvoZM+ViTn9e07LOPqk4qieflF7HLIE0HL/ZJ9PRk6A+q4fm28bSoAP3mujbMMX0
q1/fjoXzfyZ0th1kkcxOyhEalDBhKUbDXaT6xQ1tm+PWb2D4uS5vwYmeyZv5G2MzQAUMX60DqHMW
kCoDTRS82JtY/tmCYml6b5vVbtilqxb3KTDNSFgpQB2dr6yWD2pmDNic3nPl30WJ5VrN3nqEYZ7X
HXmWQX2ujDUkjaUE76lYa+Z9jLjJDL1D7DS8tP1Xn0KDDNlCE71O2dFn1EOeYHS6UQsYP0Hyr1a6
PhaXGsib90wI7VqzrTXbXPZAJsbCU6jRfN/Mt3lg6Pdq5Y9A+NG2PVhD4ZqFzPsaBPgVy1rwJ2j/
W/xspztPMduoRXsxIjqOMLpIzOh8v25O7/H5zJ2cSZltrQwCBdS6SAGW62YDBZMVfgUq37GkryNt
RxnZ2I10GxrkE+GKqK1vDNi5nlqCac2Rz1fCErGkl59GFKbFULY9T3LpUe4bwciSB9FfqfKF3pRt
CZ/P+CPp1vrf/h/Nf8ua3QitrxhMiikEB9Ffo/k1BN0BoOoHS7ZAlja2ZQLnFMNwWQqG9KH2jmaz
7wAe8cYjKPnXd2FRbcaIiFIk4dvnlhYXtexvUBvcU+L7EFaKFrrvV83+plRrdrUUxYte8/9KmxnW
pHvpuKlQvJuqG3MDlUhLnmw/VV9bFeYU7VFqbsMGQh0gXdgBB8bcHFqu6yov+5STTzEzvKbgzdZE
fAqz+uJ5w601wMsHVvcwPZjxTjJfRkCUIzjF/ze5804E8NX0QWYsmNQktPT6fRhV+7F6IohKtX2U
/wribxQz/5VQWyJNJdp53l94J1dTXxnp1DaqeM1/DgW9eMEAzABh7Kth3epGuB2sRzjCV8TOzYrp
NDB6aGvn6lYIF2YRSSf1Vl9uLNBlqtt8kBi5qR09+DR1z3l+t6LhPL6ik4SJb9HOzCwTD9VZmCBa
67sJhFv3y/7b/vbnx++7xxeIPdd2bx79CDGWuIro7AASZN6J528g6QumNHTfdIfpTse5Z57ScXc3
a75/fq8LQbQS8bDWufAMW+h7smOKpyRgeMDaBgTYw/7Lwz8/9iB/PQAAJr7+AfMSgF4C1esgML5u
+d/Fz/cfu52zy5z7e3d7A7zXLxC+jk9vT28/3m5Wln5+T/FR6Uelg1d8WcysnH/UtGx0jSaD0AXz
1gWYLHxHFXNv1iq9yvwJ8i4IkD6GF3BTWNW5ILh50ziFlcMVkGPgoaH0zvkXO0w1maw5HaMM8l68
2VQ7TcsQQuTYOR7fjtuHv/aHzwzMft6tbPFFWuVdnRNJMz9IA7bs2QGSjg8PbBvTyP9iYygyCtwN
Gskp45+vV5jbeVSHkxCw3X552P90DpiDe7MSEr4PPZ3emkKRUzkzReQuzYM4R87DX399e319Jcvr
vDJqDJoaqMfi+yuid/c79+blV+G+/HqhWsM/v0ZndALxy9N1zd/Lp5efCMBS26K3EJd6rnlFm0UW
iFnDrTgutx+AzQPIDry7GxDtVtS/eKH8o/5vYeIonxzVHtykQS+FMCD6AOd7BokPVW8EiN51vd5H
4i/0AgWAIZr38fLZQ5VqDlhJNqwFAhnwH0RAce6FAxBAfe+YfWtClxfzROgsUPHtGCa3kraULRQu
Dt9iJsxT5w11Ae93fx4+Hz7ef7y/363s4vsQwjVtZ/dHW3Z00cYIxgXmzn7/evjqPq55lYvxt/ft
O1Fv5mlNX1aKKhTqbR9Mx8Z9fjxgqp/W7OQiVT0XNDNKymGVLL0L+rLdA8/4uCbhPf95sWBgVhK8
0nRzgfStRjnclqKBiO05gpHn1Lt2t90z8F/svmOVwkZuxDFYuX2XPcCJ4JkHiFUvTScZwcJCYudL
6355q8FA793RbbYCCR3olf2zw2UpoAYaoAacw+fEGdxmNwD7bQD8nXFAtyt30zse4LUVmV0ZVkZ7
gqL9s7niJt0+/Pfbnt8/PHBZiuMqvvGdH/f8+n6a3iEyWSwO8sopFgfmyoeag5puSq9spbMP9f7R
9tt/7m/xKcRnEVCdu/e7dO0TqMKm559AkUioMIorE8nMliXP7UTXKgVDYTne0UQFoKjACv2M9o/u
nXCU26f9WlhzIZdEpQBaYyKMaO1i1LSMy8CqbORKciY7pRk+SPq4gkHz3mp/ptxMyMwfN1G2gY9Y
5drLnQ/wBTvU/NzO+cnvYG/nuy9ith16Oqh7uP/oPt8+H253zt2d++vX0w/iutu9OEFvT8ebp+3T
29vx6aZ1fvnb3vmx1kp7ESMTF4vFIIRiVOkCVVmPaQagtMOw15SWtUultGDgixizc4zct7eWp03Z
boJgbOWpO3/eE5Ab4BqApsYUM7jbM29keZtynDSmY2RlkhiOQrjqecoxmSZj5a21KApMUnDbaPnX
lNmtVUh5IkfQ9UDp+Xdm/rSh8/StlVbQi2TNuz6QtIDCA6Qltd7zWzjQaFDRhJDO/BYmD035IOs/
Lesltb/UTHwM2edBdjfTB0t9HOQVk7sM5cRingi/MDkqMrmH8DD24ASFKL6/ybKPI7gVtCDWx6S4
T2FoTPwVwYsreyJ3FuG9h+M5QDAufI8enTnhvrSbB3DuP6+4rLm/mOk38+92WANXwLwwQP1QVuT3
1ZA6sBFL1tpw8qJC1J0UgfHHK3i2i+WYNBvP4jgEQ+l6wa2h1k5XvV3XZlEIo+M06OP+QIY5NxW5
mMzEKKFBHqrCqcoXs9or449/I4NpIN6j9GRKMxkpcEnQHUxYhEXXnLrV4doei6//m5BZZBZUgTdV
xsikHqXYeBdM0AfDukzV6TAOWrKWa77I3LyfMaaq/qPULCArA2UqQg2KeIuZqkBzPGure0fY1aLm
wQ5v1eR20/y9kR4M8yHU3UpeeTEt7xugUQrdTEwMztbU0H0TBF7ET2HhTrCPMZC7l7qVwq6w5dn1
QV/+bynzRVX6VNsUmKCSbI3w42D93Rr7MvNdyb7J7f9RpdmKkvEe26JEpZ5sdvysjxvHXMNMFs7n
mkLiUj55n6gNhJR+hYwY2u5e2Th1/krb7kg25ro5LtzuZys3O7xRXniVlbFyht8+B4m8a5Q1TIaF
6/JMxMzRKhAxlnErNmfDhvS3E21ePq1l9mPb7q9rs2ZtM986qn4FbSfLVgCu1G3uzfTFW03Mrekz
c6zlxtCjdoMQIPOmL94vhm1vpm/JN/82v42e8U6H+HXc9t/+FCdTnGSgRZj9hjhbcFXMbCI3vXLK
7RjSZ8MJy33erSU6l5bvRMJ7/vXE6jZ9nA81WJkMeoJkHaQ0VcfO6P0pUddMkfeb+URMmQV20ZRC
EcN6UaEkHgj2oV39EoxP1+1hyS9QI6ZdGkhJZi9nR7U0I4NyjID/Ln402atNT7QF9WPhtvoxXEPm
WVy9E2GzMztBU8LDFGE+zZNlGLiRRl9T/S8uwlOVZgfWGzIlLQaktEBYm+NbCGOJ1K64uMt3r7A1
+v4A0dIFnMHM1oIwS6W+4boFAModOujHQgYiTHeyAF5SdlbwEtndTVvtGvUxab5f37XFhfwt/D2n
eGIflCdzQ4JT3c3SzqmUnS18oHG4LmTJ8ZH7JIAHko+s98w0tJqFA6Kd8c/hk209htNKfWZJCSJa
UZqhhVK3ZytYSB4kuinlRyMHo6V+SSDMTdZgJ+ylewLsR5CTeBigxMwaRrCTqFkjpZZU6JI1e/jS
GlFwV9TWdIMXSQtHbaG3jbTCA7iLB1wddMEuDot6ZyvFxjU2bbmNm6rchbbfPNAF5u0BBMpl14Tt
yukSAJUnuERgqaRZhKQBpOK9JyvuoNHEGCXBY6+kQAKORoR804M9FdLy8ihZnn/oEruk6q949xA8
2ftUG8ZDIUcgurYGu5vBCQBO+jdTZk5LkgjszCHJDmqfvBlaadxhl7B8N3F9yONehoVynB59hZEx
2+yUHbxTVux0ig8Zc6n38nFoYAqFO6u1DoVdq1st0IdtTZKPkhTUYQ81IFY7s+7bx3jaFK4emxZA
BkP8CE1JDYi+YtKOJhe3viwfdWMqHJjhJKiEy4IeQWBPe+YEPqo9ncJKUhxR1XAtgzGUTaL5DkTR
8utQhsQfSpkf4z43djboX09dC/dIlXfTMSpMwZktx/eweCpAuxr28JIlknHfVVJ7sPOmv63SUM+d
VLabW0/WwsoptUw/SlD/rhXTFu1TBQkB/BXek3P8ota2krqumffLyurOzATcWnFUpDUo/EUDPREz
uyw90GTGgrEp1xqswsnjwZXVyhk669in5kpKa02l2ZGzaG3UrA5ZKvySE9yrHc2v3tfrfmNZIRvQ
VSrOdJDOhPhpONaA4XKu9ehnCzwaqH+Q1Fcf+0lbcSFLLgq4YUFyRO4YcI/zC3/sStUoQrbI9mHA
tXr6RVeaqJYl0JUpEL51aW4ERSGLSwtlyspv90Vk/koKXVsJMZfiJTwE7IoykhjIPFejLbmwQALi
lc/TqqGbux1f9cbaql3jdMPrv9ge2OIE/C64XPNuAMiA23ICat21+04VpejbIG0bNxyDXZT62+vC
lpbPfsdIAtmBWuks3IysTI/6kbs4ZVQ2sx69dCV+WRRAWljWwA0F92v2eooLQOKBKaGHJZWgrr+V
x0/XNVjaG1KKCoBPUFXwsj7fG8iEbZiTmRtL9aNmx5/tRHJ9P3zzdGPX5rfXhS1FY9CeMSSEOUCk
NTOEslCCIIgiRoz75pZhNmdUv8DQsf0/0q5sOXJbyX4RI7gvr9xqVZWkltTqfmH0Ju4AwZ38+jnU
jbmuQnEK4R67w3bYbSUTSCQSuZwzKsdZ7txCDe/LWzuql/KW1b2II/oq7qcaxFNe7lQ/zC4YECrp
kYleJEG4JBLEHdSGmHU/J1BsBuAqkUGmDh4fpQY1uAjlY3W/QBEBBGsLqEW8QSDXMsfFBJQPCUQC
3lBYnkOmkzPGpkeBVDB1g0C1NZ8KtjA8auF/gArGGUjfd/PQ9hBIe0Bckga7Vc4/UbcUWPriNvkH
Lw4RtgtNJigUc0fJ0Ys6VShm69V59MzomEUZWrgwm1XsOvlNn0+RqP1gddMW+DH0OoAIhh8z0UEP
gfAXmsWR/Wihb2WI92m3AbyawAxXDzHIqOEhkEhFe/a1GVK9Tyz4QOBzKDoStjTdRjGCpfu2vrpP
F0K4DEgmW0Sli2EwkHnQ5oeskRerFElZVQUeD1j1S3zO81FLgPseZwn+aJK6P7nUPSXT5P+FIhci
OEU0mTI0DeAsdcqMZ0fWbVWnIa7RlJv7glb3HxCa2BO0NqEx5HpbDEuTylSCIKuMVC9J5q/ULnbE
BFFPHrPf94Wtbs+FMC4MYqXW6TFotuH6DJ9UWx1/m/N/v3QWRj2QsYd/QJKAM7SmVmdWRrABazIQ
02PSsda8VJ0EpraycFdiuB0qllt+KoE3M6NpPet6D9wIXuWAiVF+/9erBhAMdHSgU8XCjcHFWmYK
NKZ+wONAa+ytkSAOV99YNP/Nsi3lV4Sp6DyQuWsJnobatAS+AnIDng06Vgow2nYWBdwrrhtBCXrF
lrF10CxwythlJwPCDx6OWK9mU+7UYGc5gSkngqhxVQ6MQAO3KLDaPosuF7eeLJl1LC9AHlqnAZSb
aG+FKbkFAJDdFLyPpi7K/+u3rhvUAwuXqYb8FB5y1wcptixm2dES4tPqUa67reI0f7FFFyJ4Crm6
USsgT0EEXp6+qe9JW4Vltb1vbTfthchLgRwSPWlooAWa901eyjG6tpoXPI9szg4MjCSvLVHZYSr0
JzWPmycp64dfEi5Kv0kmPHVr5Mie73/E6u6hFoY8ErqmcclfL2ZvZ4SVgwpjNEtYykMx4xizMK2o
28eC95JIFneQwX3GUorpQMDfxyGbXxt61LSNVJiIkkRDnSJZ3CFrdAvXBmhBPS2PvMHAgJ2WnWYS
Uvaojx/313DF2aJC/s8aLgZ7cQJGqx1MB4kCrxkQl5eUfUly7WEAdqXAE65bzIWk5UsuJBkROusb
oi3QW38oO+pkl8kphsy/FfQPM4Bz3+4NUYv7mvtFEG2iqREgGABju5Yp21WTM4KVlMiL1GxJJoV1
nLip9e3+Kq4VSJH4A3cjoMUWWhjOFPN4jHopxTJOiNo8EBv2gQQCqyAiVun2VfK7wVR/oBtEBulc
nHxMbUQCamr15v6HrJkOOg/A+YmKN95CnH+xGn3sY6ovd+cYWkZ10LNN1oS2lG/sURQVfD55uUAU
NGL/lcYnH0HCFbdVauDJRc4dmH5thh7rxaO1Wh7q2nhkSVgp/rQx05cqO0ZaCNqx7LHylUyg95pf
hUdCeXwhUMPE2PVGkxTMFJMJvQ2rCbMq3xtFI/AAa7a0YHmi31cF4K/J2a+TR0kttbAlUy4c1StG
FbA7kzWgv1iSMHxeaMXXv9jMC4nLF12cGFAX5CoiPHhyNJ+y4lffverDQ4msgIqW5vuyVhcQBwSl
T1iOziOy12OaL01+yC3OHX68EzqtaN5jzdWAuwwvCNTtAcC62O6FOm2SzbS2IMKYvjrZC0Ygqfn9
vhar5g+ESgNFbwWUONweLRyczFzMv9T0R8ydHEAp9GiBhxqsTadJF1F+ri4aaO1MIDBqeK5w4uQ2
HtrSgf3Pw9wdFEVyQkKl1/s6rdrdhRDOCvpPyqQOQgrS+Jr6gyxdF85u0AVrtyoHcNyo5YNdDmZw
vT2VPca9nJkAG6uks2Q5CPPzL0o7564lJ7/u67S6T8DmgfeArWk8CEomy5nTpg5uON1E/tgM4jrs
SePFpH3vR2VzX9qaZguoKMbXgPYJQtNrzcCRNek2ifDeU3Pt1KkTJpucyjmw1NH9KG7/ok6MnjML
nWBoPQIsBOeMzCGxM8qkwhtQ1CJ66bUifOu19buUsBjmxVHSx7mRhwQS4sxMApI7YTKaGwrSHztp
zmYaiwLy1dv7UiJn6jaIAaqxgEQ7LoEz8KbKD/qwI3QIa9ufk9cceX1iCsLzT5Yf/oK5lMrZPsO9
NUgqds4ufMvcSrFv/OpDM2hD/Wn+1QAHyPYSj3ryI1V884uECRMTyBFu/GJ91/bWU/kiPWRuIrCn
1dUHFhv8JAaK8Ei5Xn0pcroKIJCIKoC/L1sBHb8U8+8aFfsSbIb3bXdZV34FkHQxwdaDhA+yItey
GjnrZy1ZnKaBN0mbuRVqRUbOgvti1jzZpRguvG0qg8SNhasGE9xPqKg8a2T+G03A8ItxONzRN5DF
upQMld4jRLLoNyUJAQFIRXx1q4t1IYI7FpIDNtF4eRBoieHFQJZPiZd3f/5iqS6ELB9xcfaKuAdF
koMdUeYiSPDGaiuB2YvU4Kw+xZyzk+ZQI9WoS7tzEn0V0nGvbTgocQCSiBnnW9xMbYJdy5FdgK0o
/SopRdA0VSvY8TUZJjo/Md+zzPjwb8QI8Coz3jLYDq2K9203l17cKtnr/f1YdU3Isn3y1QBvna/r
YsrNIt2AHAvQMb+1Q7zta8uVx85rIrrAVZ8jpwzL3vEVILncl72mIUiYQC8EYh5D5nsmMGY2oPhV
4s6cWx0MRv3oWkUkMLg1d3MphLNqI06GQSPQT9IkIKSHUbEb4ObiUg5YLMpart2Vl8I4626Lxp7y
GKX+Wm3CtP2pR9sid9Ba1QuMY3GSvGO7FMQZ+ayNBNxn0AogEgmATaddZiyoUkUX2N07S+1QG2kg
xSKc6dWn2qXgZbkvzq+tSy2YISC4RMl4aL24K1xMOc/2F0o+bPsHqw4lyutEBAmyUtGxwCWNqh6y
26hSciuLPGCS6xrkJkq2jS2gZtHoqGZfUN3LzJ9Z7983zfWN/Ecct76ZqcSVqkPc0OWvGKL3Qbu8
j8r6Veo6wVaunoKFshqHHG3I/ONLzwaz1xuAXQNqy++jTVVX4X1lVo8A3lwaCq8qCDW4iCpJZ9rp
KSSw8kuN6WmqP6sZwVTtwyiKOVZFAdp3odVA/xh/4cpZpPfA0Ma6RbFn4nWXhVUXtuwtMZ7uK7Vm
EEsNB6AtJlK3fEV0tiuUw1F08xril05YzKc+P8czQ+Vob3UCc1jbo0thy8dcWD0aO6o4sSCMTDng
M1CzfLB0MBXfV2mxYf5QX0rhIqM8n5leKpAyG6+S/WJmr5L5F413eIQvoZcK9gt0Y3CaNDZazUEY
5xkNhozjGfFeH2Ts+S80uZCiXkuJ9RbANhRSMvgCSUM7uHzWh9/3hazZ2qUqnFnXZg+yUAIhs/aH
as8tMokgpXCAVAek2784pOiEBO4k3sdox+DcXmmRGIS0SHWXwLSM7W2RiDJ8q9pcSOBMbMIVC0oa
SKhbyQY6iXVgY31Mu8ZPFfVcJH/RGrmw++CBBXXgejiHmixseZmNFHTpzD9AATm7Ri0f467f0VqE
ZrBi2JAFkDDAkaGSzJ9VNso5aOwhS45k1+5BW9Wjhauog/sGseK0l+oaRgOQxQLZDnd+0syY5syW
UdDTwPNH2cbKc8W1J/s4VUwUkGNS9va4LiuHCRlQFIMOlLO/nIyqPmvYMUDHgTkcwYQcAMEF48cP
h9o/HA7qJtvVy6hQiX/5fsAv/90/PBzAuIuZ2+WvvV8dfep+Tp2Bexi/Eb/Vx/C4v4xwLn9ijvPh
3f++TKYtE53LBOky3/05zr2MdP8zDhZ88zA0iCm+I/4oMB+2/Oktw2rBJthsMC/2+DnCFmCIDWNs
ysY9/gqWwTb8ts+/LdNtAeZwXfz6z4DZ5+wbfurnD3GPGw+/0Vv+j83RrUD6enJeO18LtPPHq+hW
XDMZdBsiJ4wEB7Ic3IFD2T5rS5gJkjVfpeI4jQAYtARTQSIZ3JFTTGlotAoy6kZBwxiykpK2lZi2
vW+WK5fH0jj5X1U4syRlQwqNwvpnyfFG+bV0RGNi9xUB2dC1u031SlPIDEVS3El0JOBR2xeiJPFa
OsFGPzCy9PjLLRusipIj02o83CM1kjRXHboUMLu6OWtHBagoX5k2AQ2SMkb1DZkBBBbISWTazxL+
VRykWSPZ+65x4DmnAs2NblVqsY1OzjJB4m80K92b0fkxAU9SKlSvHqhs7cClhReQwqrC2oDON3aO
XSM5LLRZUsk7s03L4aFDmwrIV1FDoIGG9KUuuJbX3ApaiNAfh6c3+qO4K7OZxiQHfzPcihr7Zbyr
B1Bq69vCEEFErW3jpSDu1iQKA93iIoiizG1qTzZ9RduZQBuREM5r2cZAnQ54Zp5KgCaCDexyt24F
k2fLyeEiGYADgVwLCXGg3/KDWkpuYCgsQTaUjqpnW0erUsHK/DY5X0xkR9tv9w/Y2hv2ShwXrVdR
YYythSRvhP5tB227qhk0+p82OiSAo1P1nZzvx0EQgK7NFAJsAhUNB74fprGs9EVQaCkDRUd7W3pM
pg/y1B+67zN57AjZAk32KE+12wKlJ56es6p+MABghKnWzX3NV0zz6hM4xdvaLlBUwSfMRd1hYrYH
6t680+Opc/V6frsvbPFT3KZCWVx3S3elbPH9qJGJ1dXLoUQvdvbM8jIA3RTaGCT5lEj5HyBO7SIL
zJq6LYjz1t6cl4J5pC2jVJDHBI4EQIARyGzRTdM/JWSk2X5KSH7u0V6dneW4Z7KvtnRGjalUAM8z
INn6hoSHaGJqdR0MjN2iMQkALPwsaRbPTZv0I/CRraHbSZP63ZA0zNc1+UtB00ej2MwMqJjKKMJK
Xjm6aLNAF9nSFIP2B+7okoERY0rl0gOP6VtTSaCt6E41FSWeViJRoMssORkAnCDg5fxdp7W1CnSF
EmmZGjBLeypRjOmEahTIQmr35ZN5m0JxQVHRqSIvXUvXZ6gdBoP0NhA+jfkxyUIKAKLhPGinyjwZ
mAIo4tGVtXOR7vrmu2ILDPp2PZeUMB7ewEyFeze5+18uMjBPywXexQnGnMbd0GPMStQqdQsAgotx
4bFChRvoXCgNXasoFU6JGwRWCbSRM/BPXl6eEVdhiP7L5AIFZyuaol/RCtPiYIBEkzWeRzy6yWhj
GnFES4CHx5HbRbVrZV8J+3HfFywffb1vgHS5EMI5HlPGpesQCImRfpqqo96LCFSWn3ArAbG8CWBH
IPtxAeBspgMa4yFBAVdmG+cusZ7suAnqQjDRuaaKBrINgPqAEBDDW9f7k8yT0WlyBxiAUaqeKmZY
u4Rgduv+gq3MOaHKqVkoscvwnZh5uhZjxaitjw7EmNOrUcnhYMZPWTP6jtl/G3HfW1MEwoTqlMfm
6LL5a2qUu/ufcOu3liErEzw4oDwEwQ93X9V0UqdSZmj2abLTpNqhVH+Dq5+8asDARFrPr2OrByYw
1e7LvfUn13I5W8liyejNtsYlBeaSSqe+Nipo4SPVH9JMP5xMFKiuHQDUfHBH4aaCf+Y2dMjTyGSk
QZ2/+Biit0qdfDkn3n2lBEL45o10wBBykkIIpfCOsw+uJE8XFeTXTBPdGEhxYZhBB+jxtc1kUiGh
OQLXu4R5BmqhHDOJqq0rsRN250IG556KdsDczCLD0WZfVo5ydZwZkG7QDRYZeI8qexirKdJsxSbw
ikDjFM43AJj4qoPq2AAN0CnBqNMHGLL70dkYptc1R0DvB/d3asWRLE3EaCyCPwS4HXfFVOCvqbS2
Ip4hx67lPBETbBpz42bZXwlC7RphAVov+XiwIdLY6yMj6M3f9sXRyTACNyruIL3fV2hty6DRP4K4
A5Wwrq8jBAMeTXd58kD7bZV9tyRfLbFfCHyk4jR3grfyivMAVSoKXritgVfNp3DkKGXMHhvi1UXv
yfbkl6XtDSlxFesLaSqvMt7TXjAztLpzFzK5+3kEUq4Jdjri2cBvZ9pGKaOtpe1BsSY4zCLlOI9h
FH1dakMNOnjjJ4C60cr6SORTw15NNvh5kvnTJHqyC3TTuSc7HaYKzZfQbZi3Wqu6Vl6F6fDbZqPA
Km+fYsjzAvdEcxDgYJybu0enUe7rPlOwiDQNtAkP5fooofcqZ2PIOtDMVKLUzdrZvpTIbZthdCmw
SWXiSUq1acYfUrkAGJhhijFvqRgFe7cqTcXzD4WNBQOYO97oNcuSvIZ+7Uj9iVjuwrOTgkdHjd+I
JOI5wtrdxCVIndsI/pEBAT0YfxDmvE1mpQNxT15njYz2HmOywXE1FU3vytC43GhqFb8SoANr3qhO
deOyiiTsYDaVSb2IURSvdMBw7AHNDrpZdIup34mhUtQwIhUsPFNLC+KjvKy/DhOjCV6REdP91kLh
3B+MugBSTGISEy2Jas8w2a6ZWZDq0eicc4dgHChHsDnvLYZ1/xLPRVH6QHAty8BsMqXxs2TsrA/V
jpTIlzPVOiqNbRG/0mLabYqSTtkRPUAKKGk0BjoP/KMUbWUzdaZDPVEpCyp5sMbAnApj3jgN07Sd
pLNiY7cOrR6Q+8nMjeH0M9up1SBj7i6xpuY5Ntgwh3OTFq+4DKjkZw1BIsjqZvotZ7WDERyrxphr
Uc7UCoDjMbVeTpkzYdy40wfPqKhKQ13SMtXHPJJieQYdLT1s2yxrHuXOqNvdlMnt4HfdRH+pdZRn
rlWZquQ1mC5+mGVkltxUyTQlVJkjYdq7doZvpa0CYXEgXdM/yyW17SczUuY6LNNKUU8li2rl1JoN
2JpB3pwMIJSKkmiTAlcAcLsKaxp/whNc81CErek+TVqV/IpQKXjrGgVpOGXGUB1aKYb2nZXW8JTq
E6hlp7Rmv5oyLf7Y80JGyIBccjAxbi+5eT5qlo9uoeSH3OvyGZRnBGkMpSRBC8v5QyPHig8MjRpv
hCbM2DbgLEndmRbpzxRDxO0mK3KNBCmmQGQM66ddHpi5XmgPJbak8uOyNYmra109o5FYk3s3+ozi
q0yN3TRRNsqo1WBtmwz1GwwTc6COXNeB09l5dUDEpjs+VYc48Yg6TOhcMiXw5kzaCKo6lWYo4rc4
B+gQpkzLXUeyq9iXLH1o3a6ZR2tjTLGS+glA4nvPcpLuI+ln5U9e9kol8Ao37Ecqmk0vjynnhOYy
orqdlqUXZl/KhwqZ8e3h6eB/OP52EMS3N6EgsGY0A6lRc3ks4yl5HaXJRLVGBzAqbkwit6OvKEy6
tFIEGt3EgosUsCGjKw6P1ZtYUJ5U0sURpMjmewfS7ST+fT+s+AxZr15cnAQuEowSvWU0AwKMuZl/
pdtiF85bDOLvpH31lno/wU7mma7sw9OGiSC6uLmkIBoTCEBCkpFmRfPM9RIqyHvONLUAb9McGvqW
5S9S3nrVHGRD7yapqE3j5r7nxHE7VrcNRUYS94ShP+tyWBi/7DismmMKDg4QMUuJIJBZs5BL9biV
xeXQVlO2qMd2reSjk9+tG0HKVSRj+e8X2cisKkt0mkKG2aK2FocZAP876dt9G1kzQmSFkO5EBQBm
yAUT1hhNVrPs00AfCw1v2ebjvoDbIsPn1vwjgTu3EQAagLO+qLGxjrW0n10pgD26GOIOh80QjFvm
K4HxZHjkIPkY7kjdEbSpbuvJW8CTAF7y/geJNOZCwyyJ1MRp8D1TC+7EGtQ9qfr/E8GPHHVV31jx
sqgTfjQzX4d2e1+HddPAaIW6pDcw0HttGtGomj2gsUEfmjVuToN8fFfN5/sybrPhy8YBTxfAyDYm
ePnXD2jNTcnsl417VTfvvZ+/odFq2CibfEc2zZYJdLoByFc5eZxSSIV2slpBXh8qX5T3/l31nnMv
anz18Tgc1aPloyzrC5Rc/BDvIi+V5Oy/YGiOm0ysZA0s+sY5aePsNaWfGXuz9AfAf9TZ+9DULq2f
2SA4GquWiPFRdLKirACQ3+tdZJYuRWMNhREtJPXBnAR9k6Kfz528Bt0AVlXi56eZ7jnGEMii3s9l
S25X7x8NuLPUVblZsRwS6vS1V8IxPmCSGEj3gWCXBHJ4EP1a76RsiCEHqV0r9r+nT/Ox36Lh2Us+
yAF4smEZVq9M0M34f1jkf9Xjc9lp5KTzOEAs5lum56fyQ/ZSoIum8mH49hUP5t2r45eGwHl8ZrNu
FhVHbxknRAzCpzc6GQBh86Ls7Lhsb/xSN9PGfmAfrf/yiNnv6ZzgJMR+7Wav8sEULfXyTL0nfTkw
F7cO6NXRsxThQIBZaE4C+gb4XoCuRIG0Ub+KOsdvJ6aWM+8Yn4lnNJfxTYC0xOD+XEDX7Mg+2Jvq
lV5xMHfKZnym7+MebJEeO+SyawjO/c2bD3KXgQRrQQzA9A13tyqRUSv1CC0phvdNw+9B0pS9oVgN
igZBmLeqI0DJ4UkB/o5sLSeryaO+qyToiBdbF8gBQV1vQw7Gc+EOxym0Q+dp2I6bLMgEktfO/6Vg
zqGWam+AZx6CrQqtexl1VSaYARNJ4DyYrOgkwkIjehhfiyJx5V4E170aw14qwTkxyQJIbYSuaRf1
Fuaq+yrUH1vXjY9N7Juu7b5ijHHzpO2MR9FRWPaFOwkYzEIPhI7KKBrEOOXUsUqMuQZCI2teQchj
y/7ovN13bCvrBxHw/UuPE7C+uFQHgKJYq7MZOySBE6VGSUT+t5x0uFWRWDTBSYe6C7rDOBetmoPi
1ARoGFX0IMdfWuNFoMLyjVfLhCoL2BkxYmaArwnTS9cOA49mo0koCFAPo2978dY5a669yfwoZG4b
poc8aA/lk+7FQP5uvfntcdgYJxNPD+KWj80ZjuUQBfrpNG+Q/tyB2sh/FRFn3iwz94nLf7/waR0y
LHlFisRTrUeiPaWR4KJY+/nYvQVaEVg4gDy5/vkgVUSfXE+QQWpCuXgmIgb3m+sP3w+EHWC3oKYJ
chBuifW6RaK0B9lJp34b669Dux+SsJwFWtzYOyeFW6XYiXAWYnSBqeD0HKI9UNfQeie43W6fA5Dy
Ge+A2MNC0yp3qoq5adA71YFWyzffMB4QVMc80E7fQQ6PqzXetMd033vlDj3wJ/3MXpxd6eOa30gv
NDB292339qoFsyhQMdFGje5mZBq5j0FfJnVKMiRejVR7YDRB8+Gc0+cUyOEH9m6e+4/hSL8hInyf
wqjzzPC+/JUVvxLP+bYiw7CJnEC8Pm0N46zrwCrMBQ/xFdtBcwFsErwyy0gmZ5ta20mG1kIGNWO/
ycOcnQfptc4ExrNyBC7FmFz2G/gUKi1GiInRrds1+14XCFhbK6RLNNQrFqQN/sbW84YMVaslGNAB
lNVXp8SsvCO4MG8vG9jDpZBlMS8dBWl6NpgQIm3LN8PaVr07UjfasOeXx8n/w9xHafLQaVUboYao
cytCTLqtKXMfwBmkQ0C1SAGq5WFaXXXTxlWDyK+CJt5MAAuEf51/3zfB21ceJ5GzwdgZG6UYIbGW
wvRNQibbQ8f9IT4yxF/6L8P2Kl8gcs1WLleZM8lWmheiWIjs9kR6qNBu5f1BH6Unv6doG5lcpfQl
DMnfl6rdvPR0oK0B4QZ4nXChKFFe720R1VXWNUbiJS/GTkM2AjH9R7Sx34Yf9eMz4j+Pbdo9cVNP
26QeKPCObNdtYy/yUl+a3Myt3zJXEjzRbslWPr8K839AP1+QPrmv0iRz7tEqmXgYSDmhmunae+tc
Po/4jCHMPkwfbIde6+ZHcvrQgsE9oTnZtU+l+2Nw45/3l2jNHWKJ/vkYzvztumyMlloJWDwyD8Si
ia9PLujAj7qX/GwDoHuC/NWjfuSBKRjnQtC3seKqrsRzxq9ZmD/WYojv652VniyAZ8aV4dqxQM7n
VnMhy5UgzuaznKqsmbHoU6AtrCknAMIHxQv1yud2q2znzWvv6WHhagGqNCdn4+y7LfEcwd6vHANQ
WgOZb8mULnQC1wbZNFGEOR4HN2GzcaTHPhVY/C18O2wLdS1kbhRwQmE+91qAMzGAmMzASrAf6p38
MJz6yp9td/aSxu10L42R+X1rYsENf/ve4cQuel840ToGREbaQmz7CxMp6MAqdukhDuxd8nM+yWdj
g7ngJAicnSK6zlfuiCuFbw5TylTWQ3ITUKDFv+sf3WY+N5iL8owH6Ts7NiliCdE7YW0fL5eZOzWz
Jus0ViA1rUNaPprm7/vH8vbnoy8R9V4sKzLpN9FlmgyO1tQxgiAUrfdZ7FSHArAK4X0pK3ff0v64
UPfhjoGH5BYP7a5mJgFl38uOmp/tymAInADnH+kpV9tkH5ghf+htb3Itf/zVeZ2oSXHFFV5/ALeO
qWOWWoSq3EIqFGIAMXWVo/3RHt9/2+G0H/34MB70DzXQUZJxySF/0VU38+T9qZ09FiFfLCp7ry78
xYpw/miwkjjWMiDWacBCU/RdBJKD+4t+6/HQQgZwCWwvIhpUt66PigEsNCDpRsAYby0wRKduhylT
Mn+P2Zf7ghaPdu3xIMhBqgPdpmh853vVcmZkeqJDkE075ynWSHYwjDh70oihA8U374NuniOX9UyU
zlpbxCXkBwYbOMyAfXutouRQu5csLGJXp15kkcCRRINWqyLwNsE7FBNJ6Mm7FhFnzCwIMKQ9NCE9
5lX6FcCdgtOxLkLDWLWBaxq6XIsoR0cfug7Zx3J+GJ1djfa6+xu0evyWOuD/SuCsvyjmKu96SEg0
bwgwYIcpidYffiyFkrYMAK0TZu5b/oIMYOz9ltHlIfiCJeriTQQdXLgvdGA5gI/lWkXdHqUcHfeF
16e485egQz/Hj4MQLWLlWlIADvOPIE5TpmdFoaYQZHwpjhaGaFxWuNUh3ZXeV/WXGtqOGwnO2Wcn
5D3luIOWl2Q2GnPZP7d6kfcgQPrWYT3/2OfUw9SzW/4UtRMuP5GXiCcl0ODQs4sqKLecpV7NqPti
3jgGRVClAmHlMbJAn/LYKtv7prP8pFtJCGkRQiwUllwSSS3jrB0wT+P10X6efZWcR1GD/EpkuHR8
IgsB/JbPMeBr47BaJlX9J3L19/GMTCLb9CHyO/023gAZp/HnIBh8BMle6Yu88LpsZMkAR7hYJp/B
ss16VFK7BRTvNutcwJ6HwOLBGWm8pPUkj/nOH/SZzA9xOM5uc+j+xnbQafW/8vnig5yh21AfIb/z
oidrZ9Z4IqFTwqObOXyevSHxFU/grldiKKz3hUxuT9Oxz7pEX+ob1M12qZvvrXeJuj9zj/0aobyf
BGMQfa0eRDnjWy+ARgREpMCH0y14bO6gtKScDTbFORpURwDsb3q0cdp4gyA+7XIQleHV8a+H9pY+
2AuRXDRetSOYBDWIzE1516m/0ZnhNpagmL7yzr2Wwj86U1WJyAwp1VH7XYfze7nXd9oDgImNQA/R
9tgJjuWKR7+SyNtN1jbwdDIkysgZfKfb0c/O00P83G8Lt3wAmL2HkveTHKavCoKqfbW57xZWbOha
PmdDJFMiOTUhP9lJZ+dLjPIte0Mz2dF+meJg3oKfhXjsRT0h/3xf9K1HupasXnuLYrYB+SQnYO0h
b0T/MwxZKCeCDRXJ4C79OkqHrBmgXdonYHyLf0r6NzszRYf/NkK7VmUJDC4eM6OS5Hm0GKe86Y9y
tpW9zE//TI6Lk6CeB3/cqwdUcHzt5S+WcEnbAa4Rs8j8202e036udSxho7xIdFvTt376t8Wb5dyh
e8DBLzR/8H5VZXEv9YuIUonpRib515iMo0DI6jb9I4Q/BBMqbTk6CWCE+fc68lN5dCsR6sxt+/S1
Jnyd1koMlPk0CNGlY6T7zfhTR8WbOV0os4dGCebqlyrq2RYpxtk4wPscKAeZzJCm0OgnHSD0zA6U
bhRBl9wGn1cbxScKStDBjBbNoB479f2PToRmLvr5nI1PWaGCCiWFIbQ5pjhw24iAqG6DIWiwEONh
HmyZKl4W8+IUAX8g1qkBDayZeBnATbXkbAEfzEGbh64IvM/tW+daGBdfUlVJbDJAWAMeJbUOIuV7
RnakyP3I3LBSFOitGsKFbtyNaXZ2XDk1xKXzQ9E8gDHPd8of973BmkoQ4WBuZOmJ5qdvm7nLDBJB
hqR3KV4GTiAPkuWOVuYzWfGlRtuDReS+zDWrWDI5mKazbYQD3IXJ0siYFBUyR0pOw6h9p3EnyICt
Htx/ZOj8mHsMGEqMneVLl0/l2+mApyiyVXqQ0LCc6mCoKoysNN6/h+2Gw7iUy12NoDZK7TSGXCut
34xKCntanEpbhK20FkzpCkJWDayTyPFxpjHICd78GcTMTAKnnAZqdKTDkhmVay32Ymqd60TayJPm
39+69XW9EMyFVEwDIY8yQHCK6teL2sr0mE4DOgxmMD8QGRi0KghEN0PatXtMIRUPo5RJgoLN//ER
gHv4T5srn3BXkqJE3Q0fwUxs4+j13TazfkltOJFAqmrfIh9jLAi6Vo0WhUUDdBPLbB63sSr4+/JG
pojySvsBERDGh4kgrlqLCACFBPpeIIQsZCTXvsxI1ZKCThSts/TNzje59tuRgvJfEz8sFoq1w6Ak
ShUGD0WSpFI0kKpGwsas9l1sbKSa/I2VALwFLsXC+M8NZ6lVVKliZ4htdAqMUSPC+zSeK/XkaOyP
Gg+aF9UGHueWZHtwqQzPdEUROJm1E2KCjxCzp/gIdCpcL2ZfSLgwaoyT5E0ZFLX1pKHjXSata6XV
LhkiX2myQKK6IKxbF4u2V1TsMfFxu4dR1GZ2AUohGx2aqFweQLPxhCmpgIBnJiwcG1Mg8bbr7OD+
yVwzHqy0jT4JE78czj6riQJDaYJ9Tuq4m1QtiKLxREkf9roIF0okigtQqt4ppmlejkI2M5c2g0/j
+m0c48AQDtGs3YGXanHBeNfqRtIOkNXaPxyQZ1nVGxX5k8UUrtMcKhJv/yzdcvQvYojKAaFk7UAG
RikcVC2MeRc5PjouxkFQMl/1XJeiuCNeSYliTXGVA1KL+eMI/rHzjERDnLmsPPcoIqiJaylf7pvG
+hqCaxIIkXArGnffZkOV5r0J/cxZRZYqGrzOdE7A1BXI0W46/OBaMEmBvLO1xMX81HARdaakFnAt
+ib9iuyv90aO9EFDq91BCiYv2jnH0deRfMSUhT+70cs78/TduE9fonf2Wxd47FW19U/QN4Bhg3ri
elunojPIJMOdkshCj1e+x8SNqxvj0/3VXckAQmtkoVH5BZ8wgAmu5dAlsQEQdIQaT/qzEtJ9HAAC
c/TUEAWpMPerwfVEfUdrui07CciUpabCz5HQCu9v2rQ5SNj6DP0dBbh5DypwfdC0LXe1qPK2Kg7p
acjCpA/67q5V7BRnaqjc/w9pV9IsKc4kfxFmCMR2ZSe3l+vbLli+jU0sAgSIXz+efZjprq+sy2bm
WlZVJEIKRXh4uONxzj5bEtu5V0b078v4u/sVvgG4+hxKQSr7ZZPmc0m4+nCRbwEakDJ1C+MPdf3v
whaaIY9vRGxQz3+JkLo02aI+rNWRVD1JYbtoJp7KPncp/ZOK4u9uAWCwFs4QdsV/SFXk9WI3/SKR
nnWnmd9lHtXa1rSjYjpo5m4Rb/++dr/9PH973C8BOV+IANdnfZi3N2HdquFQQZFDLZL/32N+OVBl
VqxZPWMB22xuXw0l5dCNqPVwwXjdH87u70IyjizqEmgY4x79ZTfo44BUcsAbwfrtqRbOzpqcUwvp
6YJUIbxF/1DY/X4B//txv07YohFaznkD8+QVs212t+ub3DXyP7zTnx7yy/5LYaTOzQwPUVgbwvpj
SCkkWZc/vMrvVu4vPY9HtwXamr+sHF9rVa9KA9FoHG99Pft4sZgu7XttEZAu5j+gML87VH973K8r
Z05LaVcTHrc4EtU9bBS1ncK28/h/CUF/f9Avq5cLhDzks/AxrmJkVYoClIzc/32D/2Ht6C/nyFGL
/KEAg7Wrv4s+MmjuTuYAOkNs1n/IBH63Gf7+Or+cJWtZ9Ek8HoXhVzrfC5K5aveH8/oXn/+XxAYe
57iJsbMxyvNrb1avspEPuPwhisYErqJJb98oVYZvRTeGM7Tm9D2MmcgIl768PS9kxahy2pbyw9Qq
oXv/vri/CfAPJysNbqewMkIb4J93iFzVDtPQqAn6NDRLNB8t6w9PsPE//Pq6j+ob5TCEXp2/2j1/
y+N6tvatPgE4Q2k2JMJqdR+t8eyCcrzxtBm3Ze60+7Ve/qSW8rtXA9MTwlMQwrQwXP7PV7NY4ZDC
Qq3hwPsXSlLeMP6hmvnNMcOt5DzY1kho/uMCnlPIVrEceaNMIf/CX6yxCLhzrf6Eff+mhfrAFP7n
QY81/vsa5oZJJqepPP3iEFdGcJlx6VsbOYcVTbjnYef49A+kqd8cBRMcIhiiPFzI/sPbA6oiLQRg
H+mpsmNmVNCv2g7/fe/96RGP5f3bWxnwkFfyEW81jpu13qfFTW/O//4I8rvdB9AbMx8EFz7qzn8+
o0xziwwL0k0Bxp16W2D061J/At8PjZid/aSii6lsx5BF/+uhYopvButDaNgAnfiPScvZLia715F2
q+t+sHf68l7QP+ROv2ty/eMZv+yLtqmogHHBo1thuUWcBdpbuhOhE+GiPELw/Q/7/bcfDCPMqN8R
M6At9s/FrDkt4H34AClIkmafZh+12du/fzBMwT3i+a8B41ERPVzikLv/KnA8lksPjWYFjbrZxGQ/
QvAiAaZ9tdql5Ps0e+raDbOjFONCSziWkZ4F7bTPRaSMrjJHJnNX/QbAybVXFwYCVPq2uV2M49xG
Gj3wYeuIDaiHbu0cHSVRCRzDg1TdVyOSW3du4hEzX0tiWI3LHaSKULn0rPJJcEyifQG2lDUaDt5K
96PcZanbknA0801OQ4zC+6MNSQ636na2kmgoWtM+NPqomu86j8UQakrUdJshT4iZjMJPlVcrD2x0
XWESlYX1sDGqfV1c6ioxjZ3FfRNI0/oKqKQc94uEBoJv1zsdXNUl6vEX7I8WhvGtFs3O1mkBY7g6
Nnib576EPaHuRCXO71Qnsg70eWcQdxlgqowFBXsKAiJdc8hZ6uoSHlkYOQaI6GWsBNMLgxzyrPRR
Ke62us3m0qNwN1/UT1XfgDRfVpMr+CdcGnwx3dZSRS13LSb4lcLdTFcDmW3ktKP0oLVfqMFcTAD4
WZvvCnhqLI/VOxRK3A7v/fypqc8pg0Ay2+sUgvCfDtQUunrP9evEX4UWl9mlw8+pM82VPURJIULJ
N4/nD+kF9wn8tGILLvP6Ie92mnlNyabUCndQZh9e2C7LRbLqRweaviwLakN153rbTV5m1F66lN5S
bhcRiMFlXTAKz1G2ermT7COfAtpsdfEssLxNPnh2sxU5yA4Pl3sN1P3ItL+np3z6WovbyCOpvGQg
SVTYbSokihRawpgFiEV56dunznpLrWC0b069JfMXGNdDluhWQt5tUCbNjaJuSO93drRQ3wQx9bnF
pARWodwJayeYR8cC1vMbOV9QT7tTDct3Y7tas1dUe0g2uD3YcvneWd1mVDa2EvQYZMVoyizebOEb
MszQslSO87jXe3+mvtKectWf1Gg1gr9kPQC9wavNZzCyBJXStXLVTevIpHngWKPb2beBUzelm6l/
FXaYZfivjVNjn1p7ceWe1sd59qfMdZzTZFjQlPVl+cQwJW/5jLoGVH9XBvcJnNswW1+zwoM8wTDp
Prs44NMvoXofxI2RgKcXWpTeoERVPbhL82UqAw6XN2Qx4Y/PAbt7FxKZtNgqbeWOZjR1+0bCWBS7
IijMjSRvfRMroHSXkMoRB605kzpZuM/KU+Ec7DSeqswlwP7Vjda7mQwJC/v20M4BS4MUMkHQ3hAR
XA1ZDsDnHY4POjSmaOwgvlS++SAm+6T2oIYv+3DsLlK6WgMbL0/pcJh/bHGnUFcgu6b3YUTUsHDK
n0pMRvXbKQetvIzqMerbmI87W74K6WbFFxCJoTty5ZM6+0bFNwj7t9HZTjRWwZZfzsx4ZvwsK9zA
8TJuitUHz9VIt6rZhfm8BV66YpVGw6eIXCQAk8tyzniY8kFEwEArg635MwdzsomNV6CdsolF5w3n
9rL0m2IKaQ3/J3foQ4bTq2q+PmK1fKJ7UvUgxD4ggHhOHzZKUqtVmKbBrJ/teYEqjrsuYQ4es7qZ
iht0soDouGkbpuNb30tPiri3UN9EgmxyO2Tq2cgfmyyzL5Z5Vdipge4NOupkDa0+wdmcKcSh0Wuv
T+Ua5tZVml6tbpU+yGGWXj/Z7MfQ4hZyNc5+yZ8wr9PrbgXL4mkK8BXRMJdKNEF3pfOLDhFQvJXL
dtbdVN/Y+YHx01BsbcMd8ZJ16w1yp7UBsmpiPy0wV4K0LZieurMvbB+9cXfuQcDP3BJR3Co9Zfoc
yMZUA310jTYoYG9IPNbWLuyMU8NlRTgY4Sghuh7iLUi91chmWF/zOeQg0zP8RnNn01cw7dyGHss8
0ITPjAFuKYmFw95h+4zeJCFagS/BfF5uaxLZyquTfms87Fmoqa8TrjYzf157vOFGdu/TFDb9Vmuv
JndzKxFNqAkLO/N7daImn0Ko0PvjxF05vEkotQAahNPYWdKXAkJf6nyp6ItYhdvOJwsu5AwOYJ1R
eJZ5dnBWqkQdDhbIoUUkuy+i3SblidjXdmpCU+Kc4mZI1NJyzYLDV3Jv18dm3aU9XvK9toNZAcdv
35Fnqz7D/BRSwRkLFHp0zM0ERRsBlTF5HpydCQJXH9HMo3nYUOyvzK2nG8nfOusZ3ntuaxwtZQ8T
ir2VHwCmWVY8SPD3VyVwxhfbwq/XrqAP+4Mt9pinmvMfkltRyTXg+1uzu+gIj2Wcjj5ZNRT2m7YZ
AoBlfoWbZjFpnBmnfB7APDosGgaArKBgsRwPYk3a+aejAy6cAnfjFySFlu5dSfc12cJTHXPDQYGb
RFEB6sjKt6rGVUseMOW1glwnNaBlBLkE7OzV1AOhnXAqxvalk47XF7sUVOZaor4LB+Wna74sCyGm
+xyGd9Mxd+aSjKpnr+8zplvZ21TJoNROWS03UxYRHVS0bYXXt09Wc1DTC1k/J2ebwRhYqoGA4hT0
BXX9Zg6f6QqRpUb39LrxH/5uDXkdH6PkayzncOAfSn9dTeI66o+TnR5/gdDLWrTQAfU56+ARGtVI
FVjjsXJbNQFbn518qyEsT0FVbwR75ELnrCh8YbeBaNFSTfp2x+e71kHIasIkO6STSI1UJDTHSDi+
Qk+mxDhNs4RZdxjtHS25Z7DAIOGqEVdBWlVuWnk2bJ+qV6d6MfWnZgQB51QYsShu6nJsxtzNoEXN
kzatAxt01XE/IEdRaohtHlUIVa3qtUWyg04jOo911M67id84f2Iadec5nHCvsGbHioc6Z+vJ5X0B
4Y7hXh/miPZbJlwtvyplYs58Z1gfhr3Hby3qNARxGsOgnqLskeG4+bjXmrCar3O5VwQL5hY2p/Ey
vBZIIY30iYyHvgodcpagD1lBOaCxJve6sef8GX3jqCbKthNXJW28HDvPEPFgWGcNmGTd+qq9H9ir
zWHm9KqbMRx3XXOZ3VEzgqYdAsgEcmy6GU5wgw3BRe7aAjrsJKRkp1ivKz0UE3EZgvrc2R61Tsgr
piUuyLOwwtIibjZdF/siJg1Z2RtP/UXz+fRTkXdtjcspTtcPZwl09imbFWU63Ctcol1sXI5G3OXP
rLC8XhLkF9D6/aAQPWXs1skvAYGfmsKCfX0Dkuwu+T0D1NRQxOn2ykkyka3Tx7KrDnb+Yig+Gxc/
TWPJ94txN9FgMWxYF8PJz1yRYO1MCIjJxNHgsP5h4VIrlMec4YSf4i3jmyk++25xtawJ+2mDLQaW
dWhXQdfcKnUvnVdBY9GUbmkcWzMcFurV7ZlpL/V6WumLKaJxihsrtqcwq1EkIBm2MojOIScgaTzO
4bwmeb0v2yOfnmgPnyLybaFDs+a2y3Hb2lMFWR7E6uzQ1LsBjrqYd3bwts6+Ss88xz/O3XSNiRqM
mPAWdcwrqJxtJ5ksRUBl6a8L1sV6iLdOvR1YdSLGsJ+fmyyAZeysHPgMlZw+gaMh2lG9iAp7B7mQ
vtoR9XMh+7U6C3os4EzBo1wJZRX1auM2TSjgy8H599ifhWbi3t5l+kEliaZ92ekPZo2jDhmZzGI7
3ekQ9yOrHQhEATZ91+OmWhD99msaWd1npePuenJwpGz2BhdR5NBcAZmgAp/hBfHG7k5t/0XEV9Z9
zu0uazvXwulUlnApaYj97daNg+s/dDD3a+C/7w8FBvFUULPgORBk07DVNG/UxY63CTaG6DUXKvRw
D9hAC93TRRdU/GJzJTQaTMnG3GhRnRxa8xWSn7pluyYJlvYN/xjJRwdFVWFYSHhHV1aDq0ybSn8h
XVIoHPcquKzD02KsHkwjXWLfWQ1vqxxV0+MrLbqrVFqwph8OCp+BQXfNND27xkDyWvq9gcqG9Z7Z
vajC2eiYT6PrHp+spM9zuXHoMXtkHbFphxV2D44vvC7i1Ci9tPsS8lrVjoeQ3jVPLaad5xfJo2XZ
CiPSHFCpy6PiMNdakUxB5E+4gKCZDenR6VLDdl3W30537DrdqzOUnG3cIBlFWWBT2yd9klXXLr83
VIGtVVQMh1wv/XaMe7UErSZa2eZhHEZ5SIhHUVKNNOS5AQHmpOMvY35rlmeB3dNgWp8fnFyi+dKh
kHib4VxFmw3lXy3cn+yyhM4hsr12SynH6cNXGF5VNeypHvWa4ZU5uNFdFqlr0rWFP0/+MswY+tiS
VgXmAY0LuNaXg4VIAEbBU6EEiv5OimBOP83uXqfuOn+p1pGysElxs63JpH52C0ZSsSszhjzZhlgp
6GkE8bvb4ddaduxML2bxwSGnZ06oUKARmDuuuh5GcDQL5WeBtUPZvKLk9AjMLWZjQnGHq4Esblad
UnIq7UtP4FmRLJgFrRavNqDgLLbmigSvxg0lLgrZ9Sjd7ea7ENS1248MGkE9rvm5CmV3S5EaUeNA
AEETA5oGTu+qUNKrMUhf9qephBoz0V05B0JtYhU95JZdhjmpHCjtU9Sc07c9ZSg3n+v0bmuziyHI
wKjWwIC0E1FHX0gIps3487EKKk0Ea4PyW3ZoSl+W4r5iSKPHpwVzr7WfULq7GY0U8Wri9sqRoJEZ
AWpFlRS2zXdFk1ZHjDiTSsXpA24uDmyUnlbiN2df1nKAzLLbm9G4Hsv+orI1MBEKO6v1VnI1lZ+M
gAUyQBEGktLCfu6aH9n4UP1j6l5J3bL2tTKyy90InYdy37ToGw+JVgUrDRfML2s9rEDyp7k6qjTI
uhuU2bNhs0JYsLLOXLz19plOsCfNd+iUQfFzywrsQn5qETHaS16MSEs+1x4ZMsBbWp6FuhGtA3zg
btqBjsgMcUQ4kZw4pmfleRRRZbxbxU0se1u7S8ReSz1YWmIiOiJ+FrqyLecNU4IccpQQe0YtA7dP
4EOw6lhQaFxmeV6hBynPM9t000tTap7Sb8iytSwLk6nHUrvj15njQbaZ2y0btny1eAohH1V6bFd/
5ucM6Iox/6xQDV70mOZ7TSZqvZv5M6UvI+htjN5UiDKidBm0iOC0LgkGmWpctvoVxmsQ3olhc2/j
As/GcMUIwMhu0vk25n0v45z7ndWFVdZtiBbCYKzIz0MVNWCaW7bPTExEQI3DYm7RbPk6uZZ94ypu
Lu07o1fIZYad6pvkphrbdvlh3MDCftvkJOSnXnzMKtAr5NDwWJ7ddvIfon2i2NTkDm0zt1VjMX9h
eRa47PRqfyBjKOw3w35qdXDKZg3oydmoEodcej3CArL8y3EOvUhUDbnspYR25vouM8BSeDejSoFL
7dLpSs3TmkU92arqvknP+MPBfG1InhjOfJnXq0F7b8C0X1ZtaeNgWlyi9ro2RkLy2cUX5SiICaR1
7DAdUMmQb00Tbjp9K91mzO4AZoF52a5iP3F6X5o3rd8YeJv1kax9jeW7ZiDBgaR7PiMUT8nY7Ud6
QXMfedKXmW5Icx7A5k+Bb0yWx0XvIpOBQOwMCdfBPOu4is0W+MMF8qk1IEXON5n6ZmgfHFCQpBu0
FKXADEv5MSP3svIvOFiO2UZZtsb6itowaG3u53b8yCcyNTHGNKlTzDeWUNYBMs0Vv0LgRV6tsFc6
Wq6SRqp5KMFpVRmQuG0rzjrG65pxuzp32LUgNW6TslT9CtzKcjGBAVi+pUBYGoqWfPnizoXhxAvF
X7nfzBBFNbe9lQwmhuBpMKVLVGURR47bd/suv87WybaOi/5tLtFU9F9Oi8+3ktBZoTWankvnxIW4
CP1StqdmPtvp6LERe9R2BaR8NWgnqOlR6Xd8QCbLDhziXdNXqWhX0/EU9adCEj9A6ZojwGTPOuKT
YW2BDsrpMIwtAjCk9J/sEXOpUIvKOpSedaylaQ6s6UUXR5qdKaDJFuQtYWN14c/Ch88p9dSy88ye
h/mKBvXW0IK6Ptv8UDgvmnbq86NZOm6v3SigrAlqCxWCMmptvcMuOAKOsbTZk93RQQQz+xlEEQc3
UJ3Mfb3TclSpqJhQfhl+bSXUDNsFFwc7VUYTyxr4xI/dfgLvawAgtNCbBb0tX8LUWVyD2sHqAK2h
Z2MpfR0xrcw71yZ7FQjd/AlphNosocvqiemFZxub1a5TJZaRPuC/DAUpg3EhbvG1gCbGx2zHFRK7
7smwOlQ+QGVZ0qSBzvFrkJxCS7F5msw7ijRvbg/pqABHSbgTPKRqG6T/uTFCAAWlIaqLTHlfVKBm
43JsAdjZ8l7oucvt19a5O/C6Uta9xg+k/dHLOdKA95rtnkBblrdFlLebtmA+LbAM+YY7e/nI+rWY
Zd2JESMU5id7YM0UHxSXk0VO6gDVOBmNeuZ3WqzUl8U56ixJ0xWwneVrRXms1xejJe/OjLOjk6iA
pTWVL01fh9zc89z60Md7ri5evpQbvTLdVeEuRIoPjvjCFHyQaRcpDun0bnBXN/VQzBROqg0wdoGg
JRJqv3Tgxw3TtF2zZ1svNxTnnzZlDjOlV/AoEMzy+1ycbPJWioslMcQAtGooK4g4R1P7XeEsdvLF
Znehaf4sk4klDNnclD4EBKOpfOI9BxR1nmx8h2fcp9DONfFdFr0MS8gfySd7fWXdEUU9wXFRhYD3
u6/RY48hZxX4OQxuVYxGZyiOBZqLLdIalj5PkKjQgomDdf7mYH+MuMlAx2Dy2K9+5zzZ5R6AEhTW
kFXgZPQWZMDmwzIRGCqGaw/jq09F7d2+2U99EZbK3oG37YoCqX8tnRsY2AUI7fUWctjQqdiBQ+UW
KoBlEuT8s2ZJ1ZwRIY0x7nCe21B55OpNyJcsmbPLbG7X6qTUiIT9RzWDO7eg7SB8ZBma4Rv5lSIR
ZOvLSB8sGAlYOHerct0M2V6sfpGFHGAbpixCGwUm4cKrNfBQl2cz3871mgza6I3V3sBQU9Pgwhij
kYfdeFd5oLDvZX1fHkdm8kShfbW0ivICGWu3qUAd0fMEoJhPlGcVRbGYNdw/s9cyRPUSqV05/8j0
3cY+14uXodtQ5IZVOEOLFJiNBnh5sPESKaC9F4kkvOFdWKtdZMEIvm8SpJT88QzjNKAxQ4ARKDaA
EiSmE4eiUTvuagDCfA2m/I2Vs08q4XPYufNi0zDVZeU1m3HF9c5JKzH/axqhZRUQEZVAhh0kfZsB
Qtp0OekrPvpLhZlxglCgQhw7N8/AVh0oc6L6rLREIs9RenDceiOeHja04gRSpsrTnVw3Kn45Bpkl
nAZyE6U24Lvm0UjrhswzACvVcd1eh/RcLHE/nAXu6ArqRIux62SWqGiSAEgqbgrcfNgcjwDYxjHp
RtNXnf7bgVGcvQDEVKxbitmvUlUPqYZGD0PpwhmSEwFas4lE7KQuuNrAhy8Anj9GPEunjtAacjNQ
xs0irMo5JHz+ygqIbi+47pcm6SC0ywt2JDzzcouFi4mfcFEs86iL185GjtY+UT2BfrPLzAIKqZCQ
pS8kHwHHajuC5LBsD2Sd7uDIB4pBAzHPuAJXa5PlMAxEttRO92zmQaupST3+rPDfyoCGziuNhnS4
CJDqrBrWWH0TMTBQNVaGhg5zKvT9OdEjFVUeLDLczEg3XXHF1nAbw3SldaWkcg00Agsle9XqhLGj
oAYaFnsKCN1Eh832VIP5yhSXwweZt316BjMNDcqyO+WEwygZvRaF+RVE6tO290YFJWsXO1a3y3oj
QQc1yiv9rZLHFGxiRq4WqnX9B23ZWb3ScfZMiqYYwBcemMXgW8idJ3Qsy/HJrFW3gABq2vTx2Nwp
eyJzfctABbfvCrlM3XGpn3IgF3OGXgkcemVEgauPWpBV6OGpvuHchdxkOj221sbsNa9oR8+ykswp
4tUZ9y0rEwRzt0edOpxT9rzoYzDNiaLj0vG4fWjHD2y7LgPoQp870sdUjZ1iuTsoFWB2EKQKKJrl
GKN9vx1VOIappwkYkWIfuvmZm+VmIbu2S5oqBMQ5otmWVXlUyduqn/u2iVQWMfXGMH3UAxchjYvQ
0SA1ou8lRqaZsavJm/pYTlw94tijTE6VcwHT2TUNnU7bjQPyYAteNwCIp2NlZ16RoscXdn25T8dj
wWp0wVKvWQ/Depi1pzQ9UOTLM/iLjnWThb82WuJMl1KhoC1dOhLMDKd2/Gbyig52qbyM5DIA7eqL
U0ePE/0uWYAOhN7elPRASqCbwCd49lQ3hwECDkodwF1IwQyQBUHv6oLyb54Q/7UQDOwVWVK/Q8Ca
WuBAebpdVrSQ8cvt1HO0GBmGCVJzj5Ak253IJl/jyMqv+kQ9hZ8UDqczdiM1cnaU3dYzeAu46qi3
1Fej26/thoxJluEXKbvMCjigZtq/NEgolfmerzVKIetEEaRwf7MqVukBC8d4G2sg9kryXBuIZJ92
EWTyjva21Z+4fi7aYKK6q+OwUohwppQhJDiJ5dzMHs3aRnVN81JWM9Dib5JR+MFhC39MuCapEi+4
IyskiN0i7mb3TtDhECngCxos/CZzgUWlngC1WC92YHjOJFoz1Je4BdmAXl6dRm0KvHJWAq37GevB
V5xrm+8bJBMQTAPEKQsj6QArcPumT19KSd1H/7tChFHQd5CoHTU+J6gpF7AT9JqFs75fjtqbii4d
8i/cc1MWTrg9e8nhMlkk9nzpcJFm8mfAlrQcsORMB8G+CFoEPsvcwCzV1ZCjybHwxxzIPNqeTMyx
YWJkF9+iMbZpdyuqFpFSCxdtvJQCUR4pAGCcER3fqnjOJPWdEd0U5IjKt6bMW60/OcYLsFC/R3HS
Ks/yAciDkly+D63h8YUlufG5qjvNjoj8GJG92MLeormbWR18KSDCOTUAJc2gmw+0JBE1ETdkXKHq
1a0hRPAMKxXdYTAHrDbzHmoiIGQAKATiDbABwg6rWzqeNbtK+V4j+9N8FZgR4CB0mVU17ht0QXHC
QD6AR4EViGyvDp5mHwr1YAyAMnKUoa6mHLQq7IcE0AXqYAR1J2azbywvgNeluKGA10dPVpd2DMBW
ytCFg3HH6KNPZ1zH44gkFdJuAmIrmHD3ieWja16P58IJFgdRBj0EQLu5Af8k38ZkNvyuq1CZ0LqK
eOsZOmo+wPJe3l17C8jM5cEsUCdchx4CHNN94gDpQPxAiXgzCp9uJ/EYhJbNFh+jHzYqokeFUIMT
03Rhq//k6hMjPvBMhAR7CKxxT+GKZkCLfYcLLNVfrT5cpm0BhRvzJoVXjAfwa/UJO85w8XvkGkgk
UYXq42TAqrV/t3RfUdBwwlWelJWLtB5dAY2EqgzkBzQpZlxdIAjVsYWqCB6LOBGtv8jD+qMx37oX
HyhKwEfhgNnR93s0ml5sMFH4Jh+fsno/CtcEQgEovPBNHoE2Blxw41ShdU17P4W6hgM7Mo87B4pp
L7Rd0ELE1UWC7ozWcS6TakjswZMWppu94k1mqJ4n4U7G58zQobOwXJH5BgZF3z2l3d6xYg1sGOhX
ow1YBtL2UD6ZEA7Ff9H6oOekSEhpwNkLqrACAjra0WqSGcTulocWC0ZseL3aYfX1XQk9OzSXlHf0
dcv88eX77qtovRz99e/leQUSJNzsW4HI0YcFhgF8pysrmcvIQS1lwRspBgrU4U4SofJSZ+hZomhB
o96TbAPCwJDvGfA3JLokEDnw8SJMGeCQXTlFHVBRze/nLV1RkeC7+gWsNm4gcJi2B9bb2rvpMR0C
7WvNdhOJsF2BhGIECa6r5rRfIZ1PApisuGgrt4DjM2Tj87kAHLR30tHFuSOwF0c5nJaI3NwV3UGt
/DKLFoQh9ZJ+CRLBvN3WQZoGqgjQwqe17q48zvs7aAsOSESvwzdMk2AiD+4QAkYP4BtUudrPH5I0
qgtDYpBU4BEKOgEddjLdDlVs9ftCO+Eal6ZfN8D/EO0wY7SB84S72meMkIG936mR6dxQhKhqMglg
srjNmgjOMLpzyF+Q+qNJSuetLl8E7E9Ehm6H3yMdVkOhPUsWodOuEK9WYl0mKzqK4CHZ4E85j7J0
8SuQfByL+WoPBxw/r38EWCElGoUgGjmxpYV1+W6U+6J/VRSAIX/5rkVFj6COtiwNVSMP84ZDoyVU
htfSug9Vso6RaYJXpIft+uogpUMrdLLCTo8z52lCypPX32z+edRCAJ5w6DrYWlxxjDr53pZvD9OX
YvtfHJ3HcuNIEoafCBHw5koCoPcUJfGCkGt4X7BPPx/nsjG7MdtNgqiszN/lnBxhmDVlh2MXybU5
v+dEk9k/QbMJysNQfKbKq9fdy+wHaoe7wUuiLEFS2TirwcU1uxDm1fZS7q1YXSboKoruLM5avht6
r6ZGZtYup3mxq1XrQI54abnRyWCWzH1m7DLkHm16zqKdkqGPnphgY78yWSlmkl+g3wZOx7SP9Hmr
JSezv1NUqbl1t6qGfaGdAuroJG2cUfOK5PWbFK5i7IyB/Xvo26SlyWe3IS11pHlxdBNAe/E5qPmt
a7J8markkbctK8npHDFPZftQZryfkmU4VR6QByhrhBSPrSBx4JVU3omZJ6UbS1eyHS3oSb2hGUAK
Erer7sHkDSoXO1PJTMxLf0/Lvyj8N8t/esu8ZB3D9MwebpCar070HCk3nrPT0E1ugl1gaca55+gY
Yuv5FsCv9Wb6h0fGnNamnlzybE1UHltx/irgsyqSNvPY+5OCokO3lmWabwqH2DzZoI7+1vatEJt4
3FfJG7txvdBSVrIeejXrTvviZJkk0sjmolGeVvodtnsr2urFyjC+FWfTYZnpiRhPnK85eih8Al0y
FoFduUn5OfGT26nLdS2cbate2M62ie3h3CcPi2Pv6DeNteZsfApLopbj65wSSZ3tyuSWikPfFmyy
eGkZ0+Fh5v9ycauroxQY7mtsyIWvG2upqUF9DgYlJ9HetfQ4tVc2taZ0LWOws9N1Tueep3c5+bAq
r6gTUnHZtjxqm8AoWXzM/c+8NkleFmmLClLQPpoA1m3duFGzTgZ+mpOTnMlTL4giqiZ3pE2EBZyN
/UvrUH7M8U9QoXvJT0Xwzy4OgbTXpOtoJAsoFzJpC+MadkfN+JXFph72QtZcg0G1GdasXPLRc7Cm
JFmMQKhBCyhZIuTgA/YKUgZwqqzdTbm6aPSTFfULdmXNyhXH1cLmGaj7WMI9z+hc85jeycBbqBmV
0Ja3uXFM5lMYbhGQ6ANKS8Rgyqajts2bmSk1PqsVULI+LRyQyRYtUQiLfA8EQFm9D7lmaPKMfC1n
xlkHECRFC8qnuDotf1DJgGz/cIZcq707wS6fnjMltdevTrCfs30tPttipXIpMGJXrxBB4acoP6rP
iUNaqntVRRFBKn72Uel+OaxSyFUmMa0qASpA1jqwGVgfTf6KcO5Zd8M5qdHZpp4jNLQNX2n/yvi3
Gn7M9GzS9iQ+Mg29W5cyNPhbFMH1yG6M8JHUROl3BKc2soMSbypjrUWXlCYeOtcdGlDH1uab7gYL
tSh4ia7+G2V1yf6C5Qh0Z8kXI+MzyYantiuLBqfVHmNzHePRm5DG4itwhXIY5a2hXVhBtWiHdsWS
FF8CqBlVIJHxnnDhljZbqBM3BxxLq/cesHXmOQbKo5bWGeKPlnI0dhVSsXGhgdFk5rBsko5O/D61
uqeMP2X9U4TZQg3+TcgVJhNkIWSLmFyzERhRKbNEncGWhcDInW9kYm0zQzVI2LTkWpEubFckRgb9
Y4DUTLDKWNKKFcYFpjenBHca4nUcRqtBzU8GTWI1/43JHmuSj+fKbQD9mo67TrPPqqEvVPA0pWld
ShcMr4ZaFexdd2GlRulFrh3i7lMb3+vp/urspZwFJC3Bqoni4fu+a9o/xXSzwbdH3vgRplejbxj6
JbKuGrGFSK6iB//6G3GSKcZMcd9MbQf+t2O7AdqnkRV9LAac2RkmgV6/yLtvRXlv62Oa4u8EhEJP
YncwONn+BULUPdCRwbSTR0KsIHgvGcBCgLwsLVCdItDSOEmFZaFZyM+ij45zUD5yeolxXMit31fv
8atz/I5e84W6iy2dDae67zTnQAJ1e4WU9dt+2CrBIUx/jURZau33gJY6p+5qzbczCFYdVWtWM7wp
DfmrneMN8q4W25y9UfMERJzfBtXcDvG8kAcTDnbwdIO/uS1XZRuvWg21dnuX8vVs2Asb8niWQClM
dhrrI7ugNAaMYz2+iY6BAoJB3bY1aKNK2K7xk8KqVIDcn9BnC0ecDJEshNxvnfafFkHR+mXwVco7
q0LgeoiN70jJrvAPKPZ4gYa/ejqwDs2fwn43MmSY8OMzKiuk0W1ResNQ8Rt1y0nTlgIxuc7PSvsS
4dEzY7cn4w/SfpVNtl9YGrf+XaoB8bln5xSqMej48autCgxkV5FvcwkM+qHQ6Rv0N9FmKxM8oDV1
b8gb1wRgdpKjUrNc06Ed3ps9roaXSjpEPxBVCxEheVE/WmpXEnyUWv7lSKjg0ntjE9Mv3pTeT7iy
hnifkV5nod2cgdGHSkcWwh+t6oxBJYfEBhGz3ALkYybXwZjcSLwmPI5ZVVmeosY7aLbYUf/GKHdr
ALsyQsrzmpeNqz27fVW7SU6W9zeMgq18zQb3YGytY7tav/QYPYWtCbm8FU7k6+OzWThnOKxfOkuK
hEQoZ1bCdLftKQ0vo/4VRCyXQm2LSouBvvHl8p9NRyxZawBvM/ozEC1G1tMx6mMB7/wKXh4n+UCr
3DS3KIMnQnY7juI3j4NkoQwszoi6gfBFMzEWVjBpfktXX5FNmkWzR5Fyu3k7g9ua+iUNI+ofBjvM
XAMvI6S6kXTuwLRbC9kXtLON8hVMnwXhN9kl6OWXeMpBDCcbf2MO2u2o9yky9mVib14FNKsw80D7
M6gZ914aTylTTJlZXq6TuAe5amqf9aCOiy4KEOXJ4XdcJ5uRVy4Zz4kCOSkTFoPQXNGexO43y7nU
r1HNeziaFYHXXY7+wjonoLY57EDVbGEXr2ZSLQYkIEXIy29Gnj7PII020GrtZ+y0VCYA+ND05vpD
gld1VuN87uqQQGikANp5BtLRxWJEbIETCmnLuGh1e0MOP3/it6b+s20UFX5YP2r1LSjOqX5Lqvda
uyGDLQxsvmGJLiLYlU64s6PQzdOnk197ZolehBu9uKe8RgF64L5aEmmydPSNSZ5Bnm6x1dL9CS8u
z0lyzxPDS3rnJSlOw+mRtEyi5l9qXrA3I9ZcWoGXgWOBzobJP1JYD30S/iqRvGvC2mNXBEpbtAAj
E738qyYd9MBKed3B8NXjsjVIxwb6KfRu2djbJqwWnUwLve5paJqdXB0TwuX0HQnakdJtWIXHOgOw
zWkmZ7165JHq9+I4SM8k82dmwUmLV7r0KzBHBOWvlinvig3NRoNd9Vybk/It1NmtmUc6dL0qene1
TReR/ZCAEwo2Mt7H33kYV/j5QGO53PT7LMXeZNyipKYhAZGwWfTYKDGHqreAN3q7tJdJmFxnJwlO
basxjUooTCIrRBDeBiMXetXdRk1FVBpbfMeKmad2AEAly/4I9Ndrl8HMtKONvondESQGQreUQ/Vm
EzKxKAud6bbVJk/UrKFEYclxaPRxWUHFrgZErjyUyh1Zu31Q4+BbkqFlDK0P9oGG96XoHdYu5f1V
KjvdlcsR+NIEuJYL8lHlqBbX9LXUoDZFue1mWV9PBYfESOKATy8SdyzGeY2HMPSttM84qQpjU2h1
P6oI6PfGnqajasRVcsAj07EjVN2IiSBN1EcvqYrL7mwdOkqrfX0s+uMUgpeMSZO7NkjFmngpCXzO
+Ju7tHCxsRPKWqrZuo+CL3WqOJ1Y5z1JzNBDSBQWQrL+CjxULhHO5RWVssBXYAIF1wEosRlr5lGm
iENoRURll/SJmg3b0zDxQUJ3I+q0+q9Pe/XaVHG8DaxsXqa2KS9ruS0Pgh2ivpLLv7ku/kWZ0flB
PwV4EMrhy0lb/tUkHC92hYxX1uTws3dMFrU3IC5VW9fKtskq9VkG8gSPJ9uEbOajW80YH6QiMTEc
ac86YAYOB/MyqkW0lbKqd22hc8UbWX4ipSnyyONzVsM0XFtTGrZaW0d+380QVkKuLmasmn4UM74m
ZoIDhf98jyorWjTNKC7phEMgiFhxgtZzxLcTK9OvHKNNiboXnh+HXAWdIreXvNVAnJrQKnFOKeNW
2IrmDUpVe04QRz4rWP5Mlg3uVEGHzDeUN0HG3ltpmgpf0yvEjlHvwOS93Ay5bt6gMx72oAx+IBVP
CTcPYBUpFFnrsI0zsU52yaZ57LIsYEjKat0PCph4pgEbsfNspw8DwrE5qL1aVbpjim0b7qlvV7Y9
frXqUa/kR5no402vxhl5L0X7Fb30Enw36S0xOGgGVDn9IiCDLoPdai/dopJml0GuW9zMTGNaYrcY
VXSA6Tit1rlhzQs+aOiLvpqpt3XPVxl/ghgtbDcKda+ntnQQWHRia/fy7kyy7M6O5SoV1z56jVDZ
DtJIK1vuyr5ehOFTQ2WhRZAfBhvihxiwSJuXSjEerahAY8FIjaSa9FxE7D2aZ/ojr6QZbvtNhdvR
V6QkZgtatRkkw5vbpwgtFJLw3oizK61Az4neprrAQSSsUejBA6qRzqx+J2rnBFtU9i8lh7kM1Icu
7TLGygjzjVZKyyGxlmJ6VkgnVEzehVEtmxmMYrzKziUt2ZqknYaXocnTYvRVQWwvClDYvFQWqf1p
1W8p0uzUTjZDbLjCSXdi7Nyy2ykiAUtA0xOS41JmrOtuJq/F9iWnZ3ZEuLECJTXTDUvHSD4H6BNa
qNKkT7zZEreYVcOB0DxpVI6jeVXxE472X0trqufoXSyimpippfp36Bg9W6RwU7McwpE38N3Rf6yE
P1g5N5mA/Ma+NG7zV+3tIKDNlhb4r+begenAIESfaFteO1crm4XQtQ3tYalnuWAN1vjOe8eP0iE/
SV0j7BEVz5Buucv63SCA48flozbx0S5fGUosjKtjn83UpDm9Bl/zEIK/SrLw5vi7KXFE9o0/WfYq
wjulKL7mlFANzkurKJY1+PLITT33430myDuiWFbMEuWcr8hPW8II+wm/RpbrLE/ej6m5ngGV4+7M
Vlt3UqCYc1cUEpLddyO/Nv3gRax1aHmTnazzYnqNccwX6mR6aHNCI90bhbQcuzc9sl15AH5X281L
jxlnoFtYYqKXEW22bR+qpVrmA5LVpNqwtPstwfmWY11SwCfp9Zm5tPAhhdG71JWeCUNBm7VI2+i9
Lst1Ze/TyfG7RPL0oXZtm1WgmrY29Nzr8/nm0NkK3staBWGId32xIpJrodb9yrKrhWMcbTosgzE1
Q55bpbcGYbpSRe9l1OARAsCR2zUblTxc9p4aT3tynz61Dsgh5Da0UHFLzVXtGEoBOKxCW6Vx5EVy
vY5BINt437H/Mr0HiGsICFtUQwpxcrQBVyX0xLk67nr71mufubDoreq1nX4YPS2KGE/hlK/DQXAP
KosSZAjpyWUwngKhmLDRp54cvtSULvSX62Jr1M6+nSc/ClsID8gVAzx/dBU6lilWVh3fta4CV+tV
90W3aXp7ZuvbepoSX1eZoXJIh58Gdb/Rb5TxWRoPefwlMXk5KaVviKuuvlNfbPNTN7dRV/lTjRsP
9XjoPFX7O0n/DZhIZoGFsfwtlW5lolZrxnMI/SCS1tcrUO40P/HOrnQm4Jmzq5GOXqEREUj5hazu
0iT1cIGhSFtP46dkfzMYbvT5qRfiij/SHeUWEAEBTeHqKKpD/TrQzfUUm/k2ys2y/pX4/KDPSsE8
mv4LS1hqUqUUsTW6vzgnp5JU0Vr5lwT5UhWHBNbLzPbclVhcVvOEnuzLYmOtHF1yHU8dX8BZx1Xq
q1AhnfXea8x3VEQqfCR/FxU7fUzkvF9zqtA13x1tT+/XYjKTsmsnHbvOWOpATzSVDVaJHMxu3jhc
fJU41xCVhYDX61ld+8PG9GXS7+c0dUuxyhNrIV40CogQ/1hmTxHjl2TsjcILCIzAIYgELmHBd1Tz
a8rQ/+VPK5+k6mYgljfqW29e0/hXDD8lkFyQeoZ2mJqtLs7K/CVXDSuq9UXRT245VYs0O8oc86DD
qGowXRPH3bsNFpIJRIhAB779T2OBZk2PAKX8LJDbQxHFybPKew/Gu0uvfXEl39Ef63wRNiMBcECn
4bgWNu/apyX/NV2AjuHRZMcSzfdLL6muTFazJlsJO2ZasItWb1ygzmEAodcDtMDIZTFqvzi/YcKP
+Zmg6DSL0tdUeV9iQjXBWYTz6vpXDQyK2leLOCa7tQv8ALavTE8RRFrOw6nDY47PTmvyRWflfmDI
+6ytNyYvCXeeLw33oXtY7UqqD31NmgRdCq6hyeGQjG+yelTbWwFsG0HM8PviRrS0TW18Z+hSK2dn
gl057ZfKUqfGoqsEqu+/C2rRnNw7Eyl88NbTbNfglU4U8moO/kgT3L+w9Nqf5/S9FJ+TnPsSD7dq
im2eTmv+Z9fI8HoY10T7yeq1LIllhOJmOsXmKqhx5r5Yi0fSzQtAxTlCaUmf2ZuuHv4bbAbH4W3s
xj3hHfDC4yLPYIUj+VAq37GZenG1LQK0racxTmAAzE2eK7xyYpF0JxqYZWmrqHiClTZ4wyTWLQxW
PQCdlhJyeNxNdCVWIVyNsR+7t139WMPDEBerQ/EOvj5h166jzocTRzD6E+KGtZubSX2cpu/Meqs7
Fj4ige5MZyuDsivyTyP1qwZZQ1Lf0PxX+qHHIOrkHSDWzeo/Rw6gZFQot3IInJvuvKk9nCdjNXQV
C3FVdP040CvWSxrO+0z0rYrThz5jQrGj5ceC97MsXaN/a/qNbXFqoxNWpcLca1azVtSdOvsY3Pvp
YhiMYc3VkNeZfjAg8Tv7Hys3UADiBHMgAeF1p1+kSQaI21DeMkaGjuDq4KEm7A3kBOkaVRXJvDlT
phyc0Y8BSLat8Xw90+rNQsABeuIH1s2iejIaRmHgqeMlx0Io21+menNEiFY09AIQgAoAff5AKA/G
sZqya6g+UefpEI0SWBPTKL+cHn5kZCAytNcwarkE78OZmDCSb5Ti3pQ9sZYojZRPI8Q7Zr+Cq2xX
Q3UzCQIaS6YqIf8j5YVh/+oYT0P9A46qwprZtn0B+kP1O9VvorzndAU8/VZfJNiCAalbbKl8Hx1D
gGa6ceHpkJAQE8NzcDzNLHfite2zstezyBEESbsZRcEQbZUWAN6YGCRDr0A0J5m7vP2ubBe9BJXu
JvEqSIPfFd1WLpcy+44cfgPY3kxbO9D36BGS6i3RUJkYjKj2p6n+KmB9xOoypiKei7eZvBKta7af
5nipyt84vybGZqz+5fmnlX8U4i+lc2uljVH8zf0pVqVXOm0lAnfA12zai5hhhu6hThDer6QBlFJd
muB8jbkTlW+2X3q3GuaJJIhTS+q8gj/VMXyd7AIlVl0rfGPdlYUiTtHfVdkDXnH6tV7+mAwPIQxP
jwZ1q2LhKSfqGny/rB0Uc5m0rsi+HAWCCrS8Tp5W9mkl59Gqvbb/G3vKIWr5pjg67S6X8WOhxi/G
hRSfXisq+rRCpfKnMe0JNA1Zf6qKh1Kf6aSM6pGxWzlzoWHJqpWUrUOjDIuJADA2Ek8ZHim6C6O5
pIKYiGZpkOBbCeyDZwX3RfsVGCRKzF6l7Kx8JQoCan4iHRiecAa7oRx81tNbmDwElPpr14G9zVJ8
10Q8tCdiuDZay6uEzX3yO0xfdbCV+3XK3KXrN9Mg/aH46pKnGf7ggRn4hwL7Cj43m1yDEDVWDIu0
EylMKpPOdMuLjRix6LQfYVu6ElLEsuYFtLidIz8lt5v2LZWRd2F0Xr/uim8CHl6W98w1BPavhQnr
CeqDGm81HxzIGLTkmBUpwDhghwXWn+anVd4KfQFHKQ+7DpVB3RfLId61+jEfNrhpJjjsZpkj40hW
ZnWIcS05C1hQTKmEefSKx9MhoKF9K/vNaBzk/Bu0cf4OJoSZpUukAD0qhDDjnGaoS8vYKNqjsbag
nE7r1paHYnSoN0hvG/2N1SCUsQrKhy1nYmWZWAplVGxcUcEpptubocumdVl4r8ZTftrDHd+pYn2r
80rSfLl62BKuqNuYXor20ptPlMWTqngYSdrkB3Akk48S1YQ/oFbQ/14MCIBiiwQea3ZkHDR7VbzS
HxD/ip2FDmqAwjPGaG9At9jUsEJ8y9MZrnV2bnaPnIOIFHFwBALC7rsCuIFEqHhRwYac+QeuaVGO
dyU5DNgKxgDJo2/bbxm9kWYBnNgPs0k8KSY9xfZke1Vq/OzkOYzTPumYf3RmWwJOzEn1O1BME5eF
rO7JIFwn9Xs75ksZGYuEvjELecxIa0fGGqHdFcBuDTS5myp0M9JRHmrakkVPfAYWLs8iSSO3e75c
xKCKLp85MMwRzcFyacZHE+zi8mIWb7LMk2LkbJVdrlJiZAqq/NCIhdZp1aP6G2TTngVfGG0veH8x
L9u029bkQxewWJ39fCXi2ualTdqvvPBjBkxZ4l+E6bDwhPBf2UbOLuNFbX7/HxmyZvx8icQcFF8v
f9oA6cWHROy+0KNViaCrMt5jTB/VC4t2tgGpbaCf7WV63QtY3MoSybIbNM026BIIuUfX+5Wk7OKg
XCgK0pCXgJXHaL6YABzhbg+ibqg1xMfeybZ9yuruAH21SdiWQDL7njCKRvco/KLvVOUvK1j1ESM7
FTmtek848Qp5tBcjtcnNrz4Fw+bGbsNdjnoubTw1+TaRYDfxuqdhePkNx2E7mIdc+0tQt0Niptbg
ywpkVTMuKoQ9WSTWg3bshlsXeUm9aTRfcZBvgumg0yMYRdJueRRvMpUFK795bjNm6DA/+x58CJNJ
Hnt5MyCw+lKNnWYcJ8GEjqrxdaCAucVBFNcm+bXqZx+hd8k4cKxnJFZgPgLEldp2njaBTEeMfa1R
GP/QM/YYXR0/w/SPnEiPXbuwEWzDb1Bzgvguit+mP3TUJUs+xDUnBjuDM+G+HR4BuQh1yznba9Fx
arqlAOPW+Os4Mg5GraLcZWyo0biIUaEX9NZjA/i7MARUY36qyVhLsKVPFdZgLQOveiD5cJzzxH4S
5dNSmBtMaAD4lvaoWi472XDCUVu7dQZzGb0p4VZHTzA69xjiNSIoFv2nupf5dIK/k+60D85Rj2Js
PRDrYemPwMF0N9AjIAgpDnnUcTjvVnGOGJqch9P6tvYxZR8AmwjA8LvE8B0D9V93h+RtjrpNqc9+
mTSeTS8LT+QM1KtfEa1LKKuI+dtIHIRECaOgF2oYszjHrwVgVnTuu5WNPzI8BP0nQLhXSL4dcGaM
QzlvA3VTY4Ys/bbc1VyaZPh7srauZqwqgjlgk0v7EbJpNM9hiHpOA3NQ9013kjQU540ErbrWhrsl
MUUZSzYcoHv9maA+7IA+R/lkxzEg4nsN1ZdmfoDmfih/8kCn0HPw65VKXxvFzwwiP2WgnQAXCB72
neKOq9Xm+xrhRnIOcwTgL28zlWZ0X8u4aX32aGhYUAB+KviZToIdLN0sRN7ZISI7dOUPc3QofRTc
EVm5T3EGdY/uV+5L7NY/IcQZfLja7QRXfxuhGh7W0ytfhkU4MXJBHjgPDG3DxZhpdTRWOsFJT/ZX
F1+FtApyX+tYCsgWXNQDcQcZ2f0pXFoWybO8dyHJMvIRBAl8YN/ite26I2uymLSYZoa9lK9s4kcS
2gR93AlGg7o4TebdMHZpue5AsZJyFYqvNCPKxOR5YOaYPnL+nynf2aDDsZk6gYOOAzFOs4Z/w36E
zgMBZ5VdHP0jlv5SLLNTw7PqQzeSOpJtTITyaGawx+jmvlO+5RiUdp2Zlyn2ZuVXNT4c3CWVQjyD
44oWQfe+pVHXkNENOWyv7o7IHhJIlFj8mfJl6E8T38cxvu2XdcI5VtU2618cVptlfgxKGY37Ll2T
WdCldL6oJ5TNjMoLbUwtU5GYr3AXF3kH+2cv1RCZiLEINbaR4VK3NVgM8yMyUURTQcHQyRfi7CKD
p+XiDl2W4zoHuHkZZDNJnM3gp4eozTNQrnlYFVLtS3jBHeeUD/myt20vyntybxiU7GZbj09TSW6h
8UkCU4J9m/eEbj5hlE4YvXRaiUkYy07e0VH0ZrHSZqCI/ISJEAectoihu+l0dZhjHDH2+CNYjhpu
Q2KDXqTvzgxUyGrEtIeic6tin6prEpLmzht7yp9H9gh4fn8h5KOQiYxRf9NyR5ASSV7sBAauaGmF
0Mm+KLB0VycrBJsGDYw+rxoWw1or2pNoaRV3ekYm9kTQTO3V9prIR8VYWrjAGD/TCw4Lznvn0O8u
gg9n2Gg2uV1IgU+2s6LzZgu8RpbUwRKn4aSjdKepNA56iRliaTcnEW9CkLjQ1yVQSLjpwufblCRi
Oe1JQ5EtXIMFSh6tc9dc42KtJtsBTW3Bn32MuHMRqJpfzowj/mmRakI+Eag34jJ1N6vbKMF/vFcq
ZIPEstMwfSkTilVUMSgcZuxJoHjHcdwW1652ieQIdtDOsLl66HKX2mIrkwqEt+k+lO8jmo0pvU/y
Pgd59Qp5Z4bEk31l/NUotkgh0J2ToPkuVyC3EzygtZrMLbkHGilHnDdzlz1j4TXYBNs1FoIu9jJk
/E60npHaSmuG2uG9oUuhfFYujVQ6rIZuE96Dd5sMNuHK7btefgYofpuNlpFVsSu+KGkyQSd40nM3
hrdjcP7CvGb/zLdsK4+elXqdgbFp/JCTZ9bTJ5AuMDq/VaG7ujKsJCz1yAnpL4LRWmZOCddXMDbs
2oCENlcfIODKU1O8Ycut+sGVkAJ3xq1gOtEI+ounD4ND2B/HrFpDfVexr90LZCDd4IZ/8LIj8i2D
9bAKlYPlGAuuYCiQUVmSB4dVJvxyfvN0bSNuWxJ0GQ/cxfw4W9TGPFTEiN1MqBHe30WzVISbfpMD
xSMWbkue2ykGZEeW/NcdWbUhFL+d1gnyIXUJagUk1OGjbc+828aWDBrBShAwKZVJbT3v8dzA8oL2
gqqA9tIYdRgbE/Bk5xig1oZi/SNXZ1qGththVS20K4wvpr0BcZbbsdc36t+lHEjffjeGXYyFFJlR
gfbeUfdV+GUOHYK/RyN/hxSgcFpFSkLjsY/rnyneDtNTyYnxsjdUGDy7wGp1eqNPc7ZxuSLZRkm4
aDneGEvouhgvlMBriJ4adjVZhhzcmbtKP/BKgnEmho+umqhX8hBativDGFbduQw3Br6oYWNEpwyx
YwZ2g0pXnbaRNhG4yMLpeK96kbkFCIAfQ9opmED9EkPTD+KEOTvEEGbpxhZ0Tn74TJqDcta9do0+
3DCvYP9OuSj/ps7jtQoucUnuyEprd3a5jJtnZG/MN4U3j52nPyzvqhaYMipnYf9jLpYANRKPnIkO
kcB4xZuHpkjRDyBXOQBVuK7hv2UP7xfZRyuLnn58WtbD1El9cfXeteofm5ijM1rzpPC4+p2f6G9i
tj28FNmh8IAs2X9l3spb15/x4kstWrFl/l4ci3f7ZB573be0RQH5j9/7r32XPefXuQzNjsJv9y4o
s9LdNfVmONeGuzh6N6lbKRLkmbVyEq7YDQJbDSHWgpcrhl8nnQqwU+for1pjm10sPL3lGuWgYEqy
4OJ8+8PJVuJLzAeQU5nAQ4r91pBR239Mv8K5Ib0GgOYp6sl+xgaBIdg+EWfpgNkCFLkccMW5SaML
UV9qy+IyXrt3mIX8G/4Q7SCpigpN+owlYdXax8DYOsM9B96jY1gP7P2ZXNjeRW+hJ1+06UWk5xG5
ofRpaZ4VQiTqDIjrgbc1HVzBHZYirCrxNYpVCkM6t0RRxs+gRvvKTewS0xTXq/SrBsWzmMH2cBym
pwNrcCgmKGktePaQZ4k8rIz0PUiB2jMH3SUSTa1fNxodgVyu4oqwOQi6Uo2vinq3RLIv0kfHNYOW
NjfrDy2dUNF/G622sxrasCl5yST171A/xBbgZgMiQLU0FQp8tewNw1ebejOWr0EOMoBIh3Wsqx/Z
xCLCxj6M4mvk/sjnejkiIi0cibIqeGwGAi5AV21AKcKcN1deZmIsqENoEhXjHTGNYDY6lLWVgvCx
yyHXiKSrfEuFK6/ye4/dEsQ0KKdDirsm5xPUqZfgaraBRUhc9SPd2I6S8awkaas1NtkL9jJCtB/q
X1LB551hQNJzH40LuCRfC+3/SDuv3ca1rN0+EQHmcKuck4Ns3xAOZeac+fT/YAGnt0slSDh7N9Do
i0J7aQWuMOf3jbmTWWthuHCCTeYfbKIcVcRzlPi/Yx46C5U3Ayes3XRnIDTKrTMPMhmaNI+4kDLA
lffuG+lI63APZfoIy3QIn4mEoS5yOTxJ6ZvqPnVtwBtwXtrTiI1fBRAoETTpubPmJBos+0st3yN1
2ZR4P+YVSdPQhdepHW1loxDvJBlcKquKUIsqHQpkX5oErkdb+dFKyEzwHSD8PoJyZVmbuv7UuRkg
cUZT4Pa7TpqSgRx5GNfTIfnjTvwAQ07NE3PSxfG4kPCLCBjETSCGAr+fi56QvNZiPdMJdcgZ8Zaj
5SzU/pXy64TQ4GuCNshNlzzh3NXxMJwd4EkJEv3aQEZDO8UsJWhDgSj3yU1nPloFydia3mslL2J7
m9RvcrwShzxaNPNFdQY3TQufy2RXIcsblHFDgOG5R8pC0lNXlnQMTp3VvHn1l6Tji96nfcEj9mDk
H0lxton58AAFeFC0Bz3mXVV8V+5EDQA+PchNjA9y5vFawX4Twa1FwILsHr4Q5qu+JB7WljM5fYjq
c8MFrBioYvuW17BnnWrueGYuYRoiae89EoTB/TuFPQ98pABEVI4stAM4MgjIzNUco9FEND70poHV
0ZCufUYbJonPgrEOOm5iJaP3YnQvaT9X0AUWu75cBgivmCVJB04Jyj7vVRwFOui5c5sfzBy+5TFO
9xpIFS1dmwxBCv2sfKp14lnztn7yg4OfbeG88VM+NCTXQ4bBaXdDvjbZpuJUSp8ac2uQAst1Xhyb
PDsMICnFPuvyIpM5WA4O6fSOH8m/xsh6lcyFckt5+WVRfxfErI12UWSfqrf3ifOXFokVaGgRsd4o
aKcaVglNXKtwevW5VL1oxashf2PcajwkjRtHe1M7nBHpMrUXKTq5YpeWm8Z9tNlpDXcRW+/wq3P1
qy1mEUKg3llxReDxGI7b9KRV/tgPV3rwInTezE3f2viAgGtkEcOVNVRUCFB6W+R9YJPxw11IkXeu
oSSm++LdEa2FJVhTnGM9C8nERqlUp7ZadmwDivQQVodaUFD65pMgPGnGAt3NyFD7STAImMh7E8sw
qyk6dpLH1HQiFNyQZ7dHMvWdYesIyiZINrK08gQuVu+m8xIMoOHoTQLapXZvmbGxzbVb7oxB97NC
nx0YD0MKOiRzHSg4s6qnAPJebM0DY2N5y0Hd6M0QgY0Uwh2m+OJ6OwdhNZFrUwL+yT+0/A97XZO8
Q6lK5BfyOVG9kdCISkdQkaBgFWstBsvM/UylQ2TztWtTQnS8ZWAaoI1QDaI1Zzsm4E1hKjI5YGjZ
+pNlWkyFCJtfi3t/gPI2qCnefFTt0P/8V2Y1876HQpQxcWHyELjV30JgnIKxDZE/J3jRLfyC6dS2
Nh6MplpbCLzEHBlXoVbPyizABE0aH6WzbVYHnxSIiYJDaB8N3pyVCfLxGOsvbflZcn5p8GuUB5yw
abBFFBS1u96cdNrKKbhnkX7gCY/WUySepx3CmpeTiBLC2QSYPPLkyfDOgbVqtFPYHjX3lJDHDDda
c0YNYBNkUzWQRQfJWcBvjUDrYktUozlxScRQXPROAQYJqTJHvCw07gqZe+SK22Pg6wou32cpXqf2
s9+9ae3cKOcy0d30kOszTd6lvTxOvFlbYEt+l+wVMEsdi6YBcoPkpKZK4wFpbSHGFZMCOtlbCHgQ
2kS1twjCWt6rZPS8F1ZDQLKAKszNuSaYGufjnFNJsB9Rnxs19rO1ydnXibzyAedDQFMaTEotKFvA
qfhW44XrV8K8k2CUNl6aTLJGwBDU2/q0Vnin+LrpzcQ+rRYS9pO57mj1pDC75iEKraUY/nLKXz7X
PZMXU9l86cSNW0uZmlDX8MRouTetOYISPXsy+mLZqtIUq1LDMzKQ7WLUWDvZfnFFfeya/tSVDlm3
kiqH68mXiSbTVEkhcTpSIH4p1kQ4JzoWkl5zJjwI5IbNqzGnJqljiZNfyt88JZ3xI19sqTk6iB6K
AZ0G09jgnYAkaiOKTwroZZKePQ97GzNR7xWHEgV+xk2wjXyAnCTQeAUFJmLynrCyPQ26mVGFczz4
84xILk5fEdmfb0kHqUWOI0FAqRAM1Qm6iXxfAbcwAyI6PnyJ5tBHxDnTsxyJyHYh/eX9g4z8J0Qq
1gzx3dJYRIRAOvI2VYC7Vg/wQAXuzpKhSsk8UWMi47ZMhCR3H+GoESz2FlWkPGpGPVWtcG070Rt8
DYgVGBM5ZfAM10hosNM0IO4o5MIw6PKrVJ9bHywAtpB+r9bkFKRxHQoLP+Q26gk4TEVhlXYsD/K/
TXEYGIJl/eyG5D8Lae7WaP83nBhmDLvxCT7cXpbIRvq4kEsbgRc7HH47Xoq6/9FTkzNeS7YxtdvD
kAIxuPUlAusTUUSZKCST3oTaXHlWPw1KMvs8t+zi6MLcwL2iCKD/kpQ77blEXM1WFznkqYJwrLEd
uvmHLLSjBF5f2YA0D7cNPMUaEUEZ9asuJ1f93PSbsjuESjT1yrPCN2Yb/iIOYRLpbFQJAEQK9EQ8
32Te1rLT8xSIptUwQ8gB/KwfRwhUQwUOJ8GMKo8PWY9WJ1pI9qFt+41ZLQ3uK7adz6Vk8CAlUwVj
c1gcYN2OTRIoMs9utXtPyKqX+peERTUkcVdz2FKfAZUnoVrEATIOWpE0vebERwlLeA7LPmqwh9oW
uDybqQyJ/ZQtguRKXkYt4Xspn9bQvKtY2HUaJ4pwENKXnCya2noQ4UDRwNkwSpZs8G5CwOFjtEzK
t9s1T3YU8ei2fOedL2viN+Hcyi24Zu0klEkO1MIip6tNZGzqlOKqhj1rAaEjNiWe7C5wpdRchk1z
mXc2KfHP0H2qufkRgfY5kzK549ZozQoejULzqiYoBcUUrPprXGpHKeZLJ/0Dlebo8WLIzZeBgdvL
PSIMXsdhjTiGPIgBSB6IGY9tV1nVGAZDyZ/H4U5ieZnJzIjQlyOQyGDDuzg0zRBZvjnT3BQO1RaG
UJPx0hStGXqxlgNI/YphALBmkdvxRkMwF227eiUbH6pB9s8+eDmMn0NITsJYSO4stV+MUhmZIExq
7Sjni7aFsoC/vk1JuLwocYOueue2NsgaYjw47Sp/40T7Nv3q22dzAIQ+edmrR8k4eRvo2MLXtsJ9
wpg25leuPoTGc6DvPRyUg46WSguo7HaG89BKE8osYBy0KxFfK7ZE/dngSQ5NKGfXNddQd1NNojLe
KieO42cJl3HiA9O4xZwOPuKbOq69/2yJswCbarZVbNSsc7tfwsBBfK6rE7YkYjgoGl10mv7pd6ih
X7dcTBR16bc7YpWUHgntWRF9G/2XCmQhWGqk3hIbJ6vZzaE8qCkhNvVT4qaT7IiSWty+Q5P7BdT6
mhv7UgmevBAM8QozemGfW+Mo5QAXt1mztaCChpk+tSIby9tgLh+IN2QwMI1E7SNMdMy+3HN5/ZbR
RnOeOlQKajgXDGLQJpbdlCCpyc4PlUDQxzmTqRbzBH+ZgHosROlNHmREhisY0gzaoi053+dZ9WIB
EefBUpPHgCOnRHO3xbT05viso3SVYBkja123xKH2gnfo2C9UFee0gHmr2lUSoQc7mCNGn7UOS4ga
skmXjVrh0BkRZjW4eG06Y0+U+mgqmRsh1nnbYCf65XMLTCoLudIREgIp0kzd9j3mT5PHgTiHoAQm
scQvmetnESx0mjzmLu72hqoLpNjdN5GMtZbDhSBYmS/R6o6z8GUYFbH7dtk1HBWZcD3Wh1VA1lwd
W320atCZasRvGhAP4K9B2PLl6fpHiAg0w3bNVcxxd6CpU3FZ2rjfx3H7LiPQKnnzRoQnuoNYegun
32qEwknaDh5gf2bj0ReQ/GACyLOXkFutkhNHZBevzkp0EmABuw00D/e5j19r4V18hyGrObvGfwk8
DjfU1pb7WJYcucDPqAM6JmOA+azId6ayUJBPOCTqMNvz/uqJ+jSYWrbARMLoxCMZGEWkoRx5ELQJ
Sp5Ue3SqbS2/l/6n3PJ/RTLbxzVwGS59zjQ6FXAyrWKJE5nBJeQXlIu4ij5iPgGf4IAaGaiMhhee
aKxcIxnVA7il+LT8b59csJ7Gc6rskpRmv4wdOJ1zcLKtfTbyz7r8MrWTmp1x5SkmoowYYKbMg1HY
VqZ5ctGEG66y1RxlFjHULQH6FL6+KLFEe2LgxF4qgQAECWXDTec9EPKIbKr3FELPIjAv+EeRTHgT
bXTbnDjwFi1S+mBMFlxZcMMNp6Manoz4l5ZxhDviLuH549n6yqD4Sg1hryZMbhJ579E/+gOIQrIm
HNyE8Gv/jLwt5oTGdWqgKAmKB2zvmU6MksMI/QGENHMemsqyjT4MVwLYtxFQJBC/0I6ayMszWBfV
UqeuigPExSPKywZgoNeWiF9WvzT9jNLDgATiaAtTf1RcyoNUU6V91LsHSP06ka4U0r+7zZlNhicf
MCBUIbExtEijHOMdSe9KPuv6qcfwrSwdHBnAUMJVh5FEsQ+mtMaGj96cI+Chz3aR9tbrKRHys1ou
LeLlGjgVHXpfDlvCXRXaqcb/g3GpCB9Jj1UE+Rx2WLQ1SO2NaF+137CMSgxVxsI2Z4a5h7ysEMNG
oFiWBvL1J8RbWAY8ax+gPTczIgxcsWuO5tSDnGItqQ+Sqo/grTam144lmL+UuATGIE4aTPx+4Ex1
KCQGEPoESpOyENsHyt0p6bqJN57zJAPqC84Gcc3qQ2cQnPq11x898yTKv5oaA6iJftfcQZ/MjKVd
vQhkE8tB4UpQRTDXFZpeOPHYXXhfblFrV7xL4/eCrdDtSxKqEQLaQyW8q3ihcFNUwltQE1t+rrRf
vkAZVIQGbCBNjWYtXhgInyPlhFeIGCN8J7bYGJgQuoTmPUDiPSjRRIEfyT4lGt44Vk+iMMnLVWpO
oZQJ8bkyH8vg2+gwVCJfdV1oSys2kdxd1WxjaTytQNH5GBeQrATymcpvvPdWYrfhnOJywUdfkaaS
AQUdGv3RyUFBLLxgllTPmrRNSd5r+EspnSOmFHB1ETcWRzgYS0XaFt0vFKiFcIyRZFjth6ouGXun
/xARYRHxspGFytosGFKDOPiyAGmB8Un+ycXvVSdnXoc+WWtdfciqNR9k7B/b8KUvF47/kRljW38u
AgjZ3gLpuBe9FyonbTeue2nZxBS18VZS8yaiTJcfYgDT6Ljab/ToYrsBnCHLPDmJOgOrRPcjOceM
LGAvbjXOG5QbcvMwXKq5MPvPXa3wJl3DG9q5COgAfDnB3gO8Fx4j5xRYj7n1kAR42jK8AdDvcdJA
cXqLlWRsO7s6WzTBJiZ0YiGP3HlgwFKMF7PS2AjmFrJhFTRk2yk8oAJoXlPVfpRhQWjavWsE644U
RkWMUcq2JjF89yi5RAadB8mxsQyivUD3nX9U4knH2a25x9R4Z63J3jkGni7OPZEoCxtK42V8WO68
B0ciUz8Gsj3HSS0fdfTF9sgMnnRvWWEcEPtDmusoTN/adB4b69R7sijuUwBMWLArjTye2pbxAtWr
NTcxdkTRheH70BYoxRDNjWJ7lyinOEiho8G2VQAAAOQtwZyifSLSXeCOKfk7ONbGQUUsVjhrwjLm
CVWK5BRwKDxJ1k6qFq3TjVTv1AA2bR4ysoHlHimYoY/bmOpYa7xUnnG0vWlgrGTkNCog1i17YYLp
kIxWGh9iMvhyrm1tbG5DOT9jiSoMX6MGnElZJtXcLYkfa19+vA2sudnMPWMOa9YhmidKD4EwFiEb
tNEDhXnsmigDGZZkng/YMuOh1A8mQdrsJTBnrbTsKNzioEzGgQ1RmnpL5r4j9GnNi+zcOCddGpc6
ATgBtTL5nQWTzYUY/uyxAQ0qzcvgEdZFZ34PBOgqnQz0FY1LLml2QsNT0hwVZbgESONZpiwSAkst
N3mohaOoyhDxkKUlkC+/WtK6B93EBuADtT6DSzE0VOlOMvKKjhP6oJYvknCC7xZ386Tn8VWNDdKX
MeE4UeCRFB8T9xCaGw1OW4ubr6UmuK4dLJmAvQ3LQK1noQ/apT2gK5m6CIbi4Bxhd4l/DTGlVNxG
3bOKkwf+z0RuAR1Qsifkdy36ZEsmEKmYmhwKopiugBDl3Q4f8adr4DCqWe4ecwvhywISEKhtKdhX
OsvD5vCptn63iLxu6sSnGM4GTi+zeFHj5yA728i67UMH/sjWiIZ7wLMoL+ZrjyqX0poQe9U3CDaR
4DfTvEduxldelvRwVQgY3MS97SE1JonACrQB2JqkCWMF5FahPAbZsmMQw4SSGPyUJnwahMSAXvFK
TiwXE4XtTlt0QoH44UgHt22megMmL4UKm8DamYfaiUD44HRL/XXl79sAXPVHLKwyBMyR+ElBXCRf
JUJBZdp5OvJMLjfkN6JTEB0jcrTiGP/ZFHkY5H3s7RBD61eVqy4RPbiRRv1Yh+uAaycJBkaujheJ
/iXohwplo8gLmvopGcTiwl1p0qlXdtRQqOtjJxzCkLbmJIItFf6GRoKFnL5KyE9m+xY2trtCy61b
r5o31dI3u3uzKQliLkH7yOK+sA5hd9Zd2H8Q18h712R/wyFHJD3GgwZ6KcQ7HuaR9ZrFXyKYTgEB
Hvwko5rUxb7HKWxUyzT4RWK0C5YYbccZj/HUm5faYyK8yN2sJQRMtRoyeNs4Pxas4Mh+aJ1F2bzz
bpO4mrYl9U5QVDlPorKMC/Cr0xboIUdWrQ5GfSpQNt+Sh/UG7bnDg6F9d0PqlFifOsenjoA5ecji
b1t0t66hnXU77HjXcsXIsnxUYih+43WLFE1LvuJkTksWEkuWDmWxxEkFQiwCQjRPSfpCZ07nUG87
QGyYmLgaSMtCXQTtZ9jvk/LcVL/079qY289I6QSgLw5mhAlVbGBTuconRL05Uc1eAFH1rDkZ+FG8
EhMtOfF6kIRlA6wDBbf91JyHK/JQ6B3p0jy3tmh8G9IMOHXIzz6XORlAAv3UGxTx/U7MYt2oJH5m
lo0YSMYS3RFpmMWccM24TL+UViD6g4EAxMO0B9KuHK3yycZYbY/NZN87bMUncP/KL5cqXvbUT07A
1jRCVSZx1KpcCtTdQp4VnhtECgihCx99K7mwVTfQswogkSt+tUFSpFlBf++0Lb/Arr+wu1fG0kUC
5I450mx93aDqcj8qg09ir5GDruCcPvTqo55MkeXWIg+JPbQOMDw9kZbutYVl9pUR6PK8B6Xhs0XQ
z4140ndwj+Zyu2hsyjmAWRtXCDXTKZEDstdZP8NSRRhSDR8F3j6RsZKyoxnheh2yKNTbmQ24XBti
G9ebU14g8DTYqbgbCSvbP1FJRSNqFrI9STOdSzJy6P5g8cFn2VcZPfrWtjOh0RwzdRH3MxiwYbWO
my/Mo2ziIKU0j6vHVjQfa5AlFAqqKGKylaGts/MM1qZzBtBU3/Y14JgPPaXg9xwxr8/2RGYUMRhO
MWp0ddYG6oLuLrDtVEMcfwHDOcZtlVDhCzNDRAtzDZScmuzqZh76OywOgQ3Fahz7O4uXSYKNA3WU
QgRv1rQnj+/RbhdIveIPw5kn0QFgkaZQDYHqMgdYMjGmRoP63RLccTmglmdqLA0qi0gtFiv3uw6X
ZRcjfqEIT77tBH5WNs61neYOuDGLgl66jUUDmVM6ljHi12gP3LF89n5xxuJzk7xfZoTPda1BWJNn
CeYJwEuEPxtS4i96yq+1KeM39rVzL02M5jGrVq2KZnXE7FjJtPjCYERlTCBqqbKuEdEidjHH2QdP
ZvSTRvrKdT0snlVdmjcmKOs55grtt2jOmTtdN5LShwbVH+RcDlN/WifvKeRM7cxemOXb1hjeatwH
iWp92covrOYCKzepnhRV5PZzp+asfLVmr0m2wzIUct3mRTVpXpJtTt1ZXuojNLWz/KVc7psp54U+
h2Q1MbBPjZqXckXf5+k3fR5bT6o0WlCQQ5rernV6pbA1XKB/fspFbVrX4zKrmDZMixJAtvAS+m+4
HaQOOLC1uN3U9Tq4lmppkm6KoihdtKWquez4+lCFGQ7CCD8J6VKPmDeRpbV7YJXsKO3ADeBQf3vA
dx5x6N3+BVdrx/74AUO15h/FfutCyi1F4Qc4ZvgWIrc1GqTypnSnGUnk71xWj1VFTdYsXZQ0SRoG
/Uc7SOWVQvJ/zy90ZwSInJsLsxoh0d97H7f7dK248M+2LsrvZjw5q1agLSvyJ3q2IItXgbRy1HUQ
iDAc0jultKVhcd7q3EUB3iSn9GkS0SCJeWWRf0Urcutj9VOc+NN2Hj/d7t7VRaOKpm5pmqEpqnkx
lqoIwscWKA4uH/MNyb/lHiz3Fi8YHt2xfCBuuoyht+ycvXDnMx068ndH/2n5YmStvMftNixX6h+m
y/Db2eD9e/bnxuZ2F+WhCPithi5GNLYCz0bXTFQAwstD8jzr50hmRoRhR/oXDrWT+0Hxn50Tj/Sd
fK7uTei1LUCVNdPQVFXVqBZ9sVoNIQc3wYRuk1O5N0mcjaRZhmRpzEiP/bfk0K1B1FmT6Hy749fn
9kfLw1L78Z1olptY7rCUyhdTG+0F3LpzHVvNKPk00QPP8pE3KdbeB9UMKBW2vNP61YX8o/WL7cgT
yHe5Ma1nz9CWnMUeI0L43EzSFfC12b1hvrb3qIpsqOCvZJli3H/21c6MIJNtJtl0XqjkkWT7LJvf
7tG1YvM/m7jY3qJKN5PC8YgYk9Krn3A63P778r0+DP/+Y766RJILWx6+iBkeDmTBn0xblKzrjffu
WIhAcR3AOhuTcuDZ31C+BJXMmRhZQsRW/wTJYL6836txfr3Xlk5pesUyDfPi68ndQvB7b7izCAcU
3rH+L4rQa6KpcEpKui7pF3/flMS+L2uktGJub5oUuaRDhVEK8t4e3Gtj+6MZYzhTfoytH7a1EvCf
MWECvdgn5kLy7vTk9wF7udH8bOPiSyfYq0WSSxso9Ae9CgUCFNCv1KEUYGKo+a6CferQ1aiXtpmj
zXO3nUSqvPpvXb347P1Md00xHsTJyjOl+KrsMVLufNzXFoUmmbqqG4opydrFSvUK13NLQKIkEREc
+yeteLvdh2tXOI3LG7kMRSFpeXEsFZpYwKqlDH2Elgn/L7dfcB4kRG43c3VVsGHo7FOSpIkXu0Zu
eRUYOKo8ABmhUhUgkLY5/rcmLnaNOlajVh4KSbgBpOrXXp7D+r7dxNXZ+NGLi9kwsr4wGpM68K7w
ESR7r7uzMd0bpWGyfnw7uWRWRTp0IaeSMJBhM3nzDGN0uxPyMNZ/fT0/enEx5dCOXEfXaAUvvzQR
Ts2UujOo7CblQllj690Zi+yp+GXPskN+ajYIRkNMpOPwP87XxbWkKlSplNRhMN25g8Kv0J6j/uN2
X+8N6MWeR9LCFIyErhbCOdAexOzYC3fm7M6a+H2H/jFnSRI0nZ/ThNAdXHxXdXr6F33gsWGImijr
mnExXZ1YBaAqUC1G0lBYNI2+RXt9u4nrG+qPNi7molaobSYimhvrx+g92zm7foFbe1LNSOwAw30X
F3cavDpqPxq8mJgg1ExHHjpF7s8awUdaHOo10LiDMn+yJuLm3uE6DNJfa15TRFFXDV211Iv9Rwyr
sIwpIUvS+yVvDm231RC0VE+RcqdnV1fcj4YudqHKjOQkd2hIDucuqecWlVhR3NmHrj7MNE1XVVll
L1XEi+Hzw0jT64hW7KO/N5BcE6pYYVeWp8qXfWf9XZ2qf9q6XOC6GaDX8WirMqlMtjP8f/MBGVT1
kRWJJ7V60ZemLJq+sgn5yPG6afAyeJ+3F9vVKfmnAe3iRqIpVWdFLmeoIB484ZSle9m4s5ddHSNT
sRRRViX+O/yEH5tAaGW2bJWDxsF9z+RvzJj//13QdcuULY13HI+bP/++2IZBLtYQZwdjctUuHNxu
nXhnooeBvvxGfjZysXRFwc+hsNGIW5TpppaRGQVlDOiwyz/ZmGL869VQHzU3h+xbO/oXXSSMpLOu
RcP8/bj8MYSilNtBJbMjFJW3yIFPYD3MrZfbjVyNWHGV+l8r8p8D2feeavQ6rTjc611YqMjTRtrk
IRqZx+Bdm/UzJH+7aoeuaBo/x9/uIGcEwTwSUXyMgqV/5wp5beHohm4QXlEI6l1GBZQwhF2rDNsF
aMtuptR3Fua1tf/z75t/9teKLUhrLX+/iLAFEtuNyRMoeJvujKt0be2YhMIM7uWqZlwsUNWUYtht
tBPL0lk02pncP+WlN5VVGegCgmTEsC3kYQPEjhtQllMRdlrYUmc8Wliw5GVKHqs64VNkJZDCqc6E
56N/vP0rrw7Gjx95scDLOqn6ahgMy35P8Rb0pMMSCtfdbmUY0r8+ox+tXOwFUekSDyBQPXaVgqg/
SnHlK6mQCS/lZOHgNrvd3NUV9KO5izujUTphbA2dyqVTk+6De3eD64OmMKUqsDwepn+uIMwFkOfE
kq2HukbKgqIIUPe88e1OSMOv/HvQ/mnlYp12eqK2ss+gobaiWBvk+B3uxCkVNSb6HgjwJP72HqsH
895Ben30/mn34vCpe8MV0mGyENp6u/Igo5lc+aMvyjhNhAmG1nFwZ77u9NS6OI0sqbGrNKHFkvKV
eAul7Az6j/z9vSG9vg7/1zVr+GR/bKh2Y6MCt1gY4bLfKGtlguR/Z43TKUabT/FTHuEZXGhoM0/9
4fZs3hlU62KTtS1KvWYyS8b10gUZy3UdCPPbTdxZlZdRqDAGyJdYjKJOBcmkIxeXyKMmr2b/rZmL
HcMoRU8pbcZwKKxkNicX1gGVk243cm+4LjaMXmisKtMZrr4Ip0afU4bqTmRWujdcF5uEXzRqIer0
I3i2NuqRKu0ze6lsm9dybc9AzZy60b1FcK/Ji32DZ1euqAUzJPA19+IXdQZHjZLf+Zqu3llMQxS5
FOmS/NfuVOleq4UVY/fS7LJxsAkOVOQZe+fbUzT82L+2J8olqpoqWxZXlD+/JRC5ftSqNJP1DjcT
SvrOOmrhuG9aZ97p0dVxs4YgnSoqpnh5lZRxOQQ2xdjHjrj1sXKIGEPANt7uz+/Mzd8d+qeViwVR
+0agYdrhXjCF9vpAIeSZt0rPcUq5hzEGpmX24D8JkI5O98LVV1f7j/5drAtbbyMY0sPmYJ5S7Bh5
/Xi7b/cauDhKmir1xV4dDiw0UQJOrVK9c2rca+Hi0JCb3iJYO7RATqyi9rQtL2734WqMRierKhmK
wYP19wf9Y/OObEvu47IlWDtG7HWCoUYmo1/ozzMcpON6q7/gT+SgMmfF5gkb6eLOnnT9QP7xAy4W
iG1rVas5/IBuurUn1icqtmU7srb60t8hY5wgMVvp09u9vj6u/3T6YmkkmqnqSYTFFZ1tNRUCQ90E
qJzvzN7drl0sEEX22lLPaEbfEuk3nIm192f63DvGZ21rALWac9WXpt7MmNzu3zBmlx8dFCji+yRO
dM26WDedqriJPEyqZbQPWhYvjdRZV8iAMg/T5+22ro2lQUZelSRVlozLgGsjRI2cS8NYtp6WzcQm
zjCMewZGvn/RkCLphiFJOvvwxdaYsEwruaJTppGNQnFb6PcClleH7UcLF0tRS+ooBgXPsElfRnEO
ubNU+WNlvN7uyLWNl7X3v45crL627/WkGZ6/HqWY7biYqhTZE8Ch/rdmLlaf6Otq4UU0EyWHnqJl
ybNSL283IV17jRkKCXtFNC0qKFwsNBWHZUF5aY4rig1t1Cm1BTfCL23VPFZrd367seFv/bWoFVNT
hwyCTgzkz6OxMRWzMeue3Ln6ZXgUCxzXPsCP+JUaK5A81PhOwuL6NP2vPfXi/iwpvpoJoOzHZRlP
9VYcCeihJNDkt7t1VR5AzuX/9Uu9uD4HrYc9MaMdeZXX48cCLfJXjgF2TmYJyybO39ntFu91TP5z
IBG1SlUSszAMsJvqwg1WTn/nHnivCeXPJrgfq0TDaUIGuhAtnW7t3NMEXd13fgzb8O8/Di7D0/vW
iURuzIB3UEw1/j1VyvCB/LXghouYJLLAtctwnp5TXYLNiE4gP5YK7izlCJDooOsKscVi7749L1e3
H9U0NeJvmmRdBqY0owjTIqY9FfYcfEWpbsdd9uhXr7fbuTo5P9q5mP8y6Ly4z4eRi3C0QclQEVqe
b7dxfVX/aORiBcS+L0jVwDwKlHmmra1y5xlPSrdRLeq1rSRnRllt6uK45p2Vd/VCYyB9oVYOQrG/
btB2E+lSZbP0KkmVtjGPKuCGqTDxqdoIHDDWHEpnUBU5Tcp81Wo4dISWcgWNAyuf+oTUdCuRUpiN
7q/7UB68k1B2bEVOx1QzFCYOtbO3lNRpMYZbGDQlH1llEEV3Nrurq9uQLRGlmSwCzPtzdRetnLaq
pVC1sNvF5iuOttvzc3UN/Pj7l0dd6itKE6jculpxmUQ4sxJ/F/binSV9r5mLo05p9Nr0epqRSidf
CRVqdJEXwTQ0o2hyu0dXb1vGjy5dnHdNnkqdbDBkJ8rianv4/a9gu7Anr5UjZsCpfGJLXfyb1+fP
Vi9OpaR1U+x19DCiPqcozygaUxjb2127sxjki5OoDt1AlDPaiKG95wgsNefOM+3OPF1uPa7Lr4+G
XgToYtt0IcMj7bT97W7ca+Ri39FDdJO9yQTp5oNhzmzu+P2dRXB1CzUVmcuVzI59eUd0HFHLxBSh
RBvvtfpbsA/4i5p7j6ZrBwOvZt7NbHCi9Xvv+3H0SEFL6TX862MRnbsWplOOkAGgZURUh6XQ0/Pt
cbv6hiZPIUqySpRNv7z5xGrg9l5CLqE5WjN1npz6BeZ5dVlON90E/2c62uTjilIxd/bSa+uOi72q
mqqIMFO8+HptndJSgk3GmRIW716Xfeqls7jdt+FPXJ6xpmyY3B0p6UZQ/899Ls8gTaU98SJ34NX2
6wgPmy+CuPhwufz8i7ZUU8O3IeuqZl60JaRaLKfEKsdqy67gC2O36hZdjeQKFnWAqfR2c1dHT2OB
sFQMS7+UWSV1nVONAtyqAdYvF2ce/vDbLVz7oDjhBm2wRd7091H4Yx0Czi76MifyZUIDKvDQUwVi
HvbJ7HYz1y7eaB0tuiIZpI8uL6ipEbm2xgsvUZ2jmxc7RdenkoZq3U2raVM40OwKSoYrd+bravdM
2eT9qpMS0C/mi2ySX9gmj4te+WztkdAfQ/nOMXu9iSH6wFdMjZ+LJlq3V2JP4bIgxuZMVgbmrkp5
rO7ORF3blkzzn2aGf/8xUaISmokx3LhEEz6lIg8gNt85af2dJXevnYsP9v9Iu7LdyHFl+UUCtFLS
q1S7y7vdbftF6GWsfaN2ff0NNu4Zq2hCRHuAmUEPGqhQkskkmcyMMLo4iGsHVwmzBpMp5Jqa6q1G
H3pv/UeDuL22jyOnGieMmxO1kCR8nNUHjZJ9n35bdz2hQS67K0PYCQ1k3O46FGVfKBUiXwQmm/46
jK/Qqh2Wkt1PtFJdTUVVGg6Ols7vfpPZV1moIEeZ1xkUSPYFOv/X7ZAhcFtfb8wJZImAoJD8Xg0C
cFLLopsMgjtwD00LpbKchRuwvWnjbT1JjoyiXQ9lE5btmkgTorbl0olTdQJDF8VyLNFyF+XP+fRC
p9tXK78ZJatSNOsLJP7ipSd5SCqWhxnnFuS0ID+/scBdFZuSc5Vo9S9xuMCWlN2kWjNwVLuO96oy
oX3ERj9cCo3AL8z/x9hZ3PyPvelqLrtya2CAJQ3r27lfR5DZwk0/GL6TMlBgC8TdYly5wKtFp/84
L8wFF2FMUbqRJKzpCXd7EEqg05b8BC15TiS2SDyNfwTpSenadAAOnnL8YY43NvozghhqicamBNvg
ALqM9dFjgZE7huBpx9A0PL24SGRyo6fnldNQG1tcFJCdUoE2/FrRQS0Hvs7AkOSVBNaxZyTXxb8s
rnFBOrDKYXQDYJnglxggkN6AZMmmIFkCZXg9J6ALlB3kBAsKhR8EbEBYuyZKYy8njvSdlsc69gUV
r88OLHS+R+qbFUv8Q+CDFzDsMxb+EU0mVhQBTKAmp8ZMb1qzfp/Kdrs+WTJruAEsocQaRB1g4pLs
VVA1JhAusN1rCsL7dSShW+hQgXVcDSVR/FQpMYHHs327INZ3E/QoUffughMi6u6nwvr238C4PVUx
lcGqWx0rGL2Hbv3oeQbKRpL2729htorzPA6lRMO5hxu9OLGdNmsAk+TKdgC7v43S9qxKJY8fQl9Y
wHDWWGg+V2oVMJWNSlKoH12BPmd9wIR+4FgWrijQlMHp6tLd0pxA6soGKUzegYw5Bs3d44hL+NRI
Nj7BzmqrkEu3TKSdHbw+XOJoRZBlrgOcdgYtCDkkIKdat0ToZ6i4c3EG0W2Vr7wNsdlNKFTF9kAt
MDWCk/M2ah8m9DLKMvaiMdNUtH7gPI1Rc7gxC8NRV0IQ+4AIp3gfbJDjqzM9hDHJPTeWFROKBk5z
IM2F2w9iD3/hSgaCe2sFDQrSoVtXz6cRqiKR9YVwsERhJi+iThuGGbQlYRJ7Uqk68wxV6mNYRBsa
l1/wBB0FSugswIvHp9tqk41ZW6XI0BJKH20bzM0TeVh3BdG60SFKiZc0h+DWxU1QjctiVsbIxIQj
mJiUbZKckJj8bxjcPh4p+RxMI8yA9MKMZvKJgNgw/GcdRDT5S0OYoctpicFGiE5RpJQmCIMWw9Yk
sl1bPFY2rtZYN9anTsdS0ZSaGkgoZeXrkNy15TdNeV+3QgbBhTHFgBOgGheaKcY5htgNGGKI5PYh
KhW1DRXfb9rovrEMbqSqsc9TNbEQx1ACn/2uzvHDdHpS/OxqPFg7egUiqhNIm251r7gJd8rVPUjn
PVlroWi6lh/BraKsdmerYR/haK+gtQOXqyTG6Wyo+DPWEoHbeIbJbew6BYLlQalpi+7UI7iqtv3Z
2oH6Cm7Y7KetR4+g/PLR7nekxR5kAKh7OIeb9keUekSymplJnz7I0F1btwzbNPnc05jp6Yj6YBxn
dYh2QEUIxPpxdwXu5A1UzxrJWUKMhkdSpNMsTefPYBbagIc2hPmVPoPg8SrBRaMCaQIIv9ZdVrSZ
sMa+/wFxMwnq1iysVESQrCwg0aigSz//peKFNOraXW/nX9iFl3DctJoUZcUBwSgGlQNpLR1SReUA
3iQCGnvoe6WJZNZEK3KJx69IdKlALQTjONvauB/U2dn1mqruI3PSN+sjKYRCfygrjnKwPXMbf2PH
jQ1RYZzIuvOMwonC2Sjgql4HEb2ho+SV2BphragoL7sMlL2uzCktYZCtdjcGGCOjDJJeOsQ3e2iz
Q6K3BpdeFuqHzoxOZV1Hkg8QWslyX5C0IkiycDtO22VxlhF2jBod8ICC0QXqg0U0SfxEBsMC0GI/
MCw1DprGxjbdJ9fmbEBXFDLBvay0R7jMFtZwo2kafTHMFNYQdXoCR9lTAvk2UBjcKLUpqT4VNTOh
+OFj5LiVlus4ZM8xTGKcAl5p2G9WBcJwC6rKEyoTrOAKOTLQrRvXxBg3eqIeqDM+jLX9uO5CwthN
VJOo8FVwX3M2xyMITIoOHtSAW9iCekj/hadp9LV8IHCWhkjFthnEhdFs9B6ChQiCqrbjx7EkdAl9
ZAHDxRJDzdV4ZIbQTgN56Eug614Nkqf/NlxcBMmhch81kOeAVu3BQh8qCOMle53MDi5VVjljZhcT
7Ejz8HtQuefRYdIPVHKVE0b6j+Ei3LsgBLKNyR0Bg7olXE+nay1TbuY6eOh7Yxc5IIhaHziJWYSL
h3kCLscyB54yMNIlsPWAQjnsTcnoid3ZwK3BUHGt4+vJ7aypLDfFbahT6a7VMwip6tt1S4RRAjQu
/4PQL4NRNcaDpQZYuQHuCkkfXWlht8vqcdugdeK/QXHhtTRajNoEa8wpPLrNdCwc1dcKB3UrRDI/
zHE/HWhsU1dNtLihTIqbHzzRRPYUufAHSFDr+WsNXk0ViWDGFrdNZFlaofct0LgxtPq2xesdDKtt
qN+hJm+CcIXVH3GGAg3fVyZsAcaNolp0RhEwdWvSGrt6vA/jbhPmz30iSVsI3rpQCPsxhNwuFRVj
NDgphrADKzNokAOI+MR0G8QPhvKQ6SB4lmwiQmdnlbfM1Y1Pffc1Nv/BLAGIG/ShrrujExiSC4YQ
Ar1Smq6ZJvKOnFvMU1JmRMcF2eqCKwWddXbffMEK1rjjqrZKVPRXXq4nMPKalmKWGRR1ofkUtJmx
qbKabtaXkmhyLFT/oUHZtnSVT/iEpes0qgUUe6zpUztBVtke6mmfty14rSD6NTpduSlK+GFOKmu/
ji4aRgRbPPub+AAkgy5trFzIKpltk0FCpDzGBCRTdfq0DvF5AeMNit1m2Ss/Wjy5fQPtJYGRmj28
r/7mFD+q/h6yD5FO/biHSFIpibOfwznQkNdCpbBho5yB/f3iRDYXtE2zAGjDBB5fCk3ZowrS9XWT
Po/aJQh3cujVKNSbAtnukkDl43ef/Vz//c+R/PL3uSODYo7IKDFRU2sG7xv2Iqgna9U5AbfuOpB4
tOB+KPlTXZt3vslUg7FrYUhd3UXVyQzQm3FchxDb8gHBxnIxIe08hMXEIKzxO5hZHUiitz+pIQlx
ohlBUZmNmgT0+Fp8VQcOclZe9yMMgRhDO7iH2q3+Ohygh8/BhQJJMixTvmBlbmbE6wB586q6LZO3
VJaRFc2Fg4Bou9CkBV8BN+ldVKfxn1S5Zv9s4Lka+Cjz+QsTvgThjolW3416ybJkanZqs5dMvcfu
IFkd2ueQxoImbnMs+2Ph6elyysfJaYOcIL9Ed8Gb9lI6/gC5DI/c1yDR3FTbdtiAslW/nXElnPzy
qTrdr/vcn+zS5aEBVxikC9ATDCorFE1efgFR7Eode5yGsWh25PiGvm97U29BSox0DMofvW/X+snY
WVv0cc3e9xzVyf0JGRkPUpxotEq8H8E29KPraZ9JAq4gGlqI9Kqp2UiX4KZ1+WUUDUkFnlmQe2ud
hz7N78q4PkSKuZmo89DpxkYtFVkzI/OcT6OBCivNwC6D0MiNBu2yoAF3DRZHDIXeOLw1Imfn/qNd
G1EoCfaCgkVUzuNBzsGOho2Fv7aVZZamA6svJm2QvNr4Dwgq7BBU+qFltINXjrRqULsxjdfBWI1Q
+mvBAK1Xu8CMRoj7Jq77rgUVSP9iMkI8IS2C9CeaGCCOtO4jgrhk4YWFECQpUR7BV9WlaVH1SKEh
Q5CD7TGd9gZJ0EwNmYDIbiRYoknHuwSYgkysCjzJXk66rQUFhNBw0LMDZFycufLDKttTFaXQZXxu
ZzCDN5WkDkCIiTk3wVllYUPkMMc5bZRuxgHJdntIY+SHrFChqFWelc54tkZQGlfh30dIC4teAx8S
dl/UHl2aWSC4zei9QqgPfw4RhDYa2WVAEOZRqvXnmQKsTui+v0Rw7LRqqj6AJxePbvLkQPF03SsE
3CDGBYJ+ieCSTlEVimFTv1X6Nnw2fqqv00Yn1yYe4SSxQGYNty4b2yjpGAIrnw/4g2fMzxJr2Nfy
K9/Ao6jhYjEiC8bNSEPneKYNHqsKC6QCYwuZ0k4jZ4IDOhRBoBZYRj0I/pS29ousTVCUNpb+oIX2
U9/O03b9axjYp48BHaZhgSnLQmnk5dBS2vQkrCA8U7rTxtCsu4qJORa9BEY8hZZrquzKo8MbL3GM
vsmQ9MdqM1xIUpVFDuqJ0XDvgqqb/ahMwNGdZenJicE7X8Q9hMJn9X3d1D/VVZ9sRRIeax2LHqVe
l98QWE40gjM886cqAnntFFdQUGzcknyjVkCgPGwrrnKide0E27pWu8Iv8gA5vSGzXuswdqEIToce
Og9NFz6D/ALiiJkFnZhASRKw1WidSY/5nLvt1qZgYg/HqfqZlCUurOuGiKIkOFlc3A5wuCIGZ8eE
koRcYaoEeZLdNdZ0M+Adf8qtYxXJOnhEAYsxT7KNgz3ic1BJT8yhs3ERat3IL+ynqP9B5m+leVBz
iBO9fsEuxH8bT9/oE+a3KSeidWNkEMKpqLuzuhZ8jKpfh/2h6KkkEAuHEOdfC4loLEW+ZHaoU9Qh
DzTzkQUElfSdqn7T6dOUS87ZomCCKhjTQbobEYzPY6mVE2YOkhe+TaD1DDGpMVUlEKIFvITgYiMo
F/A8UQOCFs3G6iAeR26H6WF9ZsR2uAZKmVl1Cr8vg1dyDG03zvD0Yv6ai4LeDUk3S64LwjlxXBcv
ZHjORRH65fJ0xykYUBCZ+SbK/uJ6hIj5KYLaJAQq1q1hTsvHAbS0YAkZLl6v+FrPbnDQe5lhyKAv
66RMIfIMPngV6ldJK3Fp0foBARRYzlA6wp7ZL21KzLi0wxB+VsVnI7wzofIF7nE0BWnkpmgkWVrR
LC3B2McsbnW6BoIh24ZdozbvtBb8kLrsQV80R+y2hcHDI9KnjGmQ5Llh5JijfrqpQKcH6YE5vYFw
mSTEibx6icN5NbUadArg3IrMP0rlLGPXxpCzgEjN33vCEobblUYQOKpuCBgm21aNd0zuJtSg8pv8
Tonsmif0BUZ2BWZKkM3yVeaT4c5jM7SZ7yRQjjuH+uBF5N51b6AL0IH5c9000YUPtFO4ueKhH2Sb
fOjWarDsUwPHjBqU/xXo3JX6XqUQ4o4eMvO6gUhc+Ysqt4Z6IskZkoJzXR/y6jGbD3kNzTPIqKrh
bv2bRLO6/CTOQcumNpQyxAac0HunuYUCbBL+XocQm41LFTjFHBPbCBdFoFfeaJEFsym0FYsYoq43
RQflifTehTAxpA8qqDZZtbPRIBFX2g+Nc5/Vv4LsbNM38HSBzsnP+3/WP0oUcLB7/vtNnDdXblkY
FbM7IwfQ83hxcpggfd3GI9S6vxAECCh38UBngYCOP+/XdRIFDhMGnSPVR7YUr4OHdWuEs7hAYDFi
EWbSpnKLMAUCiPzAaHWGDEVgS6ZRhsHFzRp68C468DM/7WePWrcqCNPNWOKOomnBFVu1CEGOF8+r
l4ZMXQ9dtBLxcoZwppocDdAXmCgf0n5EsWTMBFDY0v4U/KJEzeY30GicGlwJAaVhBwiVuyHdGskL
KByx0W3Xp0cQZi6guOkZEj3MlBFQaXKsW4gl18Rz0sTXq8cUWlhoYF7HE+w6F3jcVOFiaCm0B14z
QSi7zjYJqozXIQTecAHBxQ0Su2rgsjNOq7eQvNxmGe591vM6iKCfFw/PWDBIUiHR96leNURjmq5P
QKnJi0uuG+Wogr5eUzda8hhDtzvpvjF5ckJPaXagYbQxYoJWgT1U0WdySNUdSGBOegOGNHXbQ7WK
7tc/UOhDi+/jRkG1waxHY5wlahr7LoUkYnSqlbcS0raOTHtC0FV9ORju5dpIoMecoYoKXhSipqDw
DLf1RouC1e7Osq5N8N/V+kMSzieI/loQE183lf06d0JbTIWuqhx6MGl9pQJ97tEkASloaE5ZEN8Z
ne8dhZIBE5bqvuRlEIZA/w+uPEiYXYJaUznTtgBoUUONDpIqcwE2xZ/rlgld+QOE77C1dVqrcQyQ
IXtM82LTz/u56yXDJwPhAhuryaooCwF98lwXz128Jfbfx07W2YhmEhVPOw5fSFxrdQUxVqSVNAui
PEgZUjvbjCmkrJ5KGRWjKMKgy9Zk71UoW+YnZtT7Eu4+4ZSm3U3ubWz/9bMlcrAfv8/PiQOa0Cqu
8ftBcJeFrwGRXDZF02HrxEXfn4okC59jmd2SWoMy4OCX77vsp50cIbO37lbCIcIbCFGRf0OPJheE
aZtlU2HDBG26Skfw+kuGSJS/AcnoBwAXfP4QJkLGDmMEDi/oxVo7SLPp7a8ASfrxnIWIDBCIXzdK
OG6oe3WhMIL7Gp8ow41qcBVUS/pBepinX60GQciH/wbBbZZUbRO9KQFh29dFcTO7W6t7+m8Q3NS0
cW7HWgeIJH7L67tA/dZ3EivEs/8xUNzkNE09jqUGiLRBjKy+T3q6WTdChsDFxlCLhkRh4zRkECBv
3nNyXAcQFCdiETK+O9Qm4+DK345IqrQayldwjDCgTBqQTU+aXRpBYbIZ9wTs1jWx91kFya4oPil6
L/E1NtH8jrOE5xzBUJt0yFzAu/FzP/2TZS+1BQnp+nHdTMEejpYsSwdNHZqcUc99ucfEQaVSqllo
/sQtMx/PNfQ6XdA5QJIzb2VDyiaFswm1/dDHQMITzfV8V4SdKxMNSoI8odd8637kW+OnsYl+I5lc
efERamXh78grv7fXztUk2YEE/gJoGwlKlsr51OgauF3UE2wJfgOCzn7nyjyeeTRvGlojoIuj2iCx
4dnCkdqhNIkU/H6Fcu1xnwS3E5Qkne4mKW9KGWemwDnQjPMv2p/guLjxuNh+rH4IMr+zoMJVoVDn
OHdnNX9Zdw7RoC1huG27V8PQMXMX+4QS+tCWJ9CDXkcQRNQLQ/RL90sCY3acGoYM4+zVuIO438vh
79N46N1HlpCVlmD+uXjXxVZIuxRe5wbFWS9tv22QTyDknJO/55ZBOckCiot7k5bWrCwA0Rsawkn4
E2HDa/NfXxizBQgX+iIHVKZDAZBRo3gNggp2SjzQ/khWjKBrwcQrmu0YOH7iAsK/TrhRXTq0Df88
j++h9PpU7qcTPTZb5wgd6efYN2/DM1KUN8obKmi21T45b+CRXrMNN39d+X75Kdy49ugn1Qob8ksl
5F6rahPU0BKSNdV99kWA4OFbRUaZpfs5by/Q36REI+zVHOgRQ6026R/C5Gl98j7HCYAYKEnDSy/O
eHwPYtO1DZSd2KAav4sJna9F4vVQhEDZC3kw+2/raAZbP5dh6RKOGzitKRItCABn3L7FvvHSbB+T
Y7zvtk+/XG9+iR9+5c0WlOA+clDg+DI38bnyslP5GO7mrbG174q9s13/ps+x6/KTOPdF54ka9jk+
qW+2tDj07qlpXxuZ8sk6isFf2FA+U0FJFyjISKW571CjgW5sgeIyBHAIpJqRI9lJBUUNS8NQwHsZ
y9RJC4eBAHLwaYlGn8h3t+3PTPXupg2axjcoDm2ulIOM8VLotqaG7RvckNYn1q9GdYPIhqgVaoaP
AQGMct0O3WZ90j7v3LBtAcKGe7HhTNaQ6zYBSAtOjRKSl8jhqKjEcMqDkb/25n0jWyif955LRC5q
27U24hUDiBnkWRM07EERd90mwRWCQbB6Cw0XbBx+Lo0yx8SZ+wwQk3tj/2jKX4NzjirqBVDMjp9G
yI6bkmEUz9W/iDyxYtQ0CXIXbK4GsBfFflLd9LmsdVsGwvlhM80W6IsAMjgbYkB3F2/AP9eHTuwO
H3Zw27amKJXdMRXCYrqxxiut3OY5GMfmZusGsTfj8tWlf31nvZgsvgZVjW2Ic2iwqkcTmTIE3ji+
BbOMaVU2dswrF36e1F2uUOYSaAiqjNtU34xfqK6DJYj/SN85SPOanGfTrhqTzgXGbP5gZ+222CgQ
qF2fIaEhCxAu8Be9oleTDZA6j7yU+AGFRrbssioIskQDbYxh6xqqgvmSsQAiZFqNF2XQuf5Eh5Yb
6Z5J9gWRkHEJbIGWHuqOLTxZ4BWFGzDUu/WWmcaZb9mQtb/r00en+HvvuoDghkuxo1qpJzyIGDm0
fm5IEfqj8rA+JbogpF2AcPFmrJEpKdmjNX1Jf5h4H/cyr/+GtOkuPBs3UKT3TS/6ceqwWTcnI/He
39W3TOIXmnAwbYQ8nHPwTM/nMCZwTjljh/oaTfOMzjP3zkn9AWmy9Fu5d86o8Z5P4/vY7HRv3XoZ
LreDxFY66nMP3Fy5I9aTaaDYMpMcEwWHKzwrftjGOYrZo5CjIhjgvPpF3Hcbe5VWnojxriXXYfD3
LMPsEfMDjfOZzJzGsU1gkTH+Yyq7DpOoSgwSLrAFBOcxVVaVVuXAoCx+a8gLMR8DXMy16fkLcwMu
OpYPZA91xmXUK6badEDWnfmK8T61r938+AWiKQzWAoILrKlLu4407BVwfuyzR0U5rJsgWluYCgQI
aBSglJGberuNMRWgKf1DRmml77EsZyoGAN8cWPSQ9uUv+AYa2yo8QWC2dWXj9tnDbMlymkIIZGNZ
JQPqTfkC0E6ptCQrARGUv4LxqcP1bn2QRGuQpXv/B8Bt25k+KQ4pcjYJV25cI+LcNcOvdQyZEZwv
9Y7TjmUCI1z6MhffaLpd/33RkljawPAXO7STlbVDU9hAq6fQHDwHKkYpLr/NVwIWsn44WBtMKotw
huioK6maGaUYtN1OOKTl+T39ex0FhOAFBmdM14GRRjGAkTn7KcRtUNZWI5zxBQD7+8VotY49mIOL
yrykeorNp2qE9k4kScULMVCHxXrvUEfJJ0q7VLFyp0OVnBlsreZKN3536vP6pMsguM0jo2GTmhUg
GhpvauXQVfWmAHXCOgqLEdxlGVQtqILGwziaQ/itsTaa3OrZm3iaHyDt45PkDWzNJHpNQPi1DiU2
6AOKM6iZlbILZkBh4gftYLavkypZiDIILiJGTkzbgL252ckZPI8e6kLT4QvnZTBrEY012LESIm6D
cmo3R9sQnoCN6inVQ9+iv5NEUjAuNOQDg1c7bmvialaF0O6OuxEF0E374hqPX5iPBQZ3Z6qLKoin
DhgJWkbjct+Y48b5e9I9rHYXT0cg0UEDEu9fKugpkhiEi8j9eCYO/hSkCpmsNl0YfxcgnGcRtcyb
SkFIUXA1U59HGcu44OrHmBIwq4y3Hyfyy4hiN/aIpjYUjblDDTIP7cpJ0k1SKztrNK5jBc0YLQFT
BGoMJXVEAs4BE0WrGsviY6dHo+AlclIY6I5oZ1SG32hX+R5VixtV8VrP2hujF2znxBslkH8eWvmI
sITkjngoP+7qpAGkvi+O8cNTcQwbT/sOdRg/jT2kdfbRjXavvUEZe0MVT/n9915p4DjDKG7ZP9xY
d3qekbjA6gqzU+y+x93WlY2qaDtFNR47E6Ahx+GpLUu10pTMgeNb5rZLrszwOYlOX6A1xNR9oPC0
lg1qJ/AezZbwbPq6c12mL2Z9DIY7o7g1vrKpLsG4tUyDKp8NBmY3R716G1RZZlwUkEB+xOYFNG+o
nrx0RKr3czVXWAJa3brtRnHrudqUtg7VMqtTXRnXsWhFL+D4pBHuGU3qMLiAmp5jHhvZ7ira95YA
3IDZs1XY6QiAmFRe4to+IddBfAepNKRxCn/dp4XWIO8Bqkl0+qAM/XLwRmPW8IIGsN5wII4damWJ
hi5zyp/WcYRGIUQxZinca/ieBKOBtgDNgBOGg184p7D4EbiZV5DHVEZjJYZCAhbvJHgrUZm/LA5Z
am50vet2qINyss1cdSDkAW8Nzvd+BnaepJl+rJsmHsIPPC7EV9asD22Nt+8gP7XDc1dI7lJC/3aZ
VDCeLfEAxPk3SW3oi2QDNsO83HV95bdZe2i/kqdEu+G/MC5XUxVoA+5xBGYYo/uUudUzRBmOvTIf
10dLHMQXOJx708KpzWyGOfOtGvnhQ9H7LN9x427nm9iPj+GTuweT0rAZNtEWz99H2WFPOF+LD+Cu
XYGbx5Sq+IDUeILghieXmhNuygsEblHZiporY4KhHHfaznqMnqJo02/MU72vrurEmyPfPvnhq/qC
RnGpqI7YPPASoFsLR2e+hzDPoahBIoCbyXtntH7hvq/PoHB9oYTofwDc+OFK2RsR83caeGXyYtSv
qXMbgrmvlJGjiD0fNWTseMEu+pcrWVNjOhvWiJUMHuzccj3VOCuGrF1KhPKnAwP94aCm5dnXSOpM
sZEzh7T6bVoN2xqlg7r+bX3UBBWTJrg10Ojx/zBcmIgjJSl1ChjlEFyXPxSQRDyYdJue0Vh954we
ZKTWEUXzBCItaFQhfcGywpejB9UtB/IwE+KS8z1BcaSalF5qnylYA3pJvpYdvPiDGVpI0QCEHkFQ
enJrGq05RgD1Lewi9THR/Vl50aprszsO7jGTZblF70SQB/wA4/xPza2yi1qAFRo99JFyTcws9vJG
3ZQzaTbgVvfKJtgqJd3UdH5dH1TR6jJhIQ5IyD2hOvxyUKditPWC1QFBv8GLQgtXBltyGZVBcKfc
yNZDvUpVxHv7oZqPySxJEAhUPOCJCxu4ZZVr0zw0Go7R6j25145QBNTvm3/y2msPyTdH2yjPQejN
fgw5YNlrsygyLqANbpNx5loPVVaqiakrpn5TmW9ZcBcWO5UEG2O6VaJf6/MlXAQoDcRFxSV45Oc8
E/R8RU4DDOYQfLfTe8V4040YKutbpZGtN2EcwYsItFlZDZfFQTldljcWGsf8HpnCLLl1ChVFJ5LJ
E4KwbAjMwXGXj+5ZFzZlmOgodZ+VWxLUPxMVdZb07yVL4SILGG6N9agy0kCLh2BV5L4+EnQHyMiz
xQFxgcHtkijfRql9oOE2R62rzsY7C6H+mBuPVhk/GwVeyBStP+FMeU5AcEvq/GD20XHdPWTDydbi
4qxYWiSYyhrfUEX7Lrlpyyt7evkCBEEvIU6ISI3waeSwokXd9Sjp05PvTmN64Xw1y3IywmckZPT/
BeHmK8qxr2FCkZHbFi+4Hd9G/a7xnU3YbnCegtSVDxrV8mcn2WKEoQotZMgCgPfW4V8ce9o2INaF
y7fTXandjp0sFrJN8dPGsgDg5ifPQPVGKgBMQY8C2YfaQDVH8Y/794Tx8PcFDvOThR80Zt6RtAOO
mT6aqLdPskdTkXUtyIzhTgAdnlz0jm1co/KWpC9jFYIwPNuqsj5poVOjRdqEHo9jooTq0piizTsa
zswYtM4Dp/GM6Nu6UwtNWUBwe1QN7p5wVBHH4yH3ov6uJS9RcWjUn+swQv9awHA7VUct0oHJH2Vs
bu/BYC8e/llHkIwVnwoJ6yxIhgkI6TSjNHof1Pc52a9jiDdcHGP/PC5A9oAzw6wmY44MtuHmV/au
f1G3KOkFT2fiTXeF19xZe/LYbX6gg1WyPoXWfQDzudopM7PGKQA8psqx06pDomT7LJ8km5JwmhYw
3M5XtRWKQRIGY0CwMH6bpM2q7FzwKQ4sELj4VqOpODU7IDjFe6JlXg7pg/QpKu/wsNhTxyvUo1Nu
16dNeHRYYHL70xj1KjFTYLb2nHuOihRjrZNtGTNeOQ1H6uF5HVC4qBaAXLBDG9tQWiEAU2eTWG8D
WGZciEDKHglEs4WWXxTfMlYWsNtchocpG5sobQn2CttXNNubBhlvpnBrX0Dwq6qw4tApIxvZnpt0
O3ooLgh28fMMGu30d1+g81Di51JAzgNJiVOlyopwk3P3XhyDU3+FRsaRevO76oFIStmtT5VoYS0N
5PzR0sOgaCMHN9P+uZp+afZL1h/WIUTesITg3M9tdKgtVjBJ105pgr4QgvPQFXX+WYf5c2PhlxZe
ty2UYqNfC700l+6AnW/QGqTK/Og4ba1dAWYAL94njzbSp7mXp/if8sWYvHjTXRmGhzey1LNfs2dU
bV6bO0hsyw4VQsM/PogPWvqcdRboPLEMxrexu0rs2WvKZNO3gcRrZECc05iTppWaBqAyPZbKPh9U
cK9vaJdLcITOsjCIcxYj6qy5GICTaycz3bbJoVY367PIJunTJLqs4hQPpijh55ylbRWTTh3Sq+Bt
jMESRIuTmk/TxoUW6XU7dupt1dTbxOjuusSSvTiLxhEvaUg2gTwMLFLcOKpQD49y1vzjKjlUQfGi
AHFQQ/VUnKvXzRSN5BKJG0kroU7XUCB10GHKLZBL0F+1/boOIjOHH8uhnLuQNWTlU+/Z5bBRwvwm
V1KvI5rsZCCKxXiKQU4IGRrGN3O5+AwDpV+Q28Eec9Y2NLgCDX/2DVmowkNja2l5oCPw50fk1r5g
4gKWDcHiuJtrVQQFkRHbaffsllC0G3dTpnnRV+4+IHRi2lJg9USZ5SXOCDWX3h1MpGqSN7XcVflV
MkrCpGgElxCcKSYN7bR3DdzgksRX1GifjarE60QOsYTgztPUoWYUJbCiTA/ltFc6UAD0Pk2oBEfk
3SDjwM2ebc54y7ocLYeO1hixfqzeab262RldsLOJrOpIOGAfKHyzUmEFvd6oQOmi2Nd7cF2YEu8S
IxDUI8O18TzM2aG4ZmsOMXYuc96i1C/Vn9e9V/L7DpdEcoOugYAqLFCNXa69068oIeAyyNQ+QUaJ
Vn+Ls6BqmwTFGkAYjd9Dtq+MH5lxQrupF883zfC7m3aGedPGd+t2ief/X1SeRb0LnXCI2SXeaCG+
FD6X5WvuPK1jiMfuA4OL1c6gVE7bwDIle22Udzu8X/99oQ0uk6pgdKLQxLr0YcvIjAlNLkg6p49J
86hBcL2WTL9wOS4guBU/damVGyFyU6CjJOl3vT8g9eENo6TMWWebCb+nQgXjX1O4ZQ8u7I66NUu1
dd68sx9dDzUGiUci7+7sff8++972vN0S72BUX1lAC2Tudk1V0FKiBxYBZ3zTwSjsji/rsySsfV7a
xjl4kg+JCwUuuNptG21GaPwoN4pf78Nre1tvauw6W2/cho/Dpng2IXsju5gKr8SLD+B9vXAoJLkU
+Inzpj2GNxBM2qDhKXn8R3lr7rT7U7ehHr3+ez4nluT5d0p5vjV9KhOldYBaFv/Y9baq7vrgOJe/
qcxHRcsAgsFQG8MjARKp3BmibIMA/DpYZqAGv3Wt8HlyCPg4aknEYNPEuygTGWeCKWiN5pkDqNIP
iZ3hZDmiRy4nhWdqhRfaeB2+VuOfLqWbTGaZ6Fa8hGQBZnF0MJO4VIIOkHo5edhCUOl5drSdPt8U
jqwCUPjUwzJY7E0JijR8fjHJCz3RWhc7Sb6xjdjv6LkZnrPxbBu5H0Aqrob8eCV7pBCZ+IddG6Vh
FriSuIWfOU6RFwSobmEov6OphVwKeAAe2wAiQr4y2sY+1XJTptUhimugfkUaFfxp6PDk1qTbpUGO
SkRGP4ka2hrJ6O96BzED2bVH5JsLHP4AUNtKXUQumnxB0+Sb2u/EvaHabj3AaCxE8Z4JqUoVtBns
qYy/E5ThEIRFAGPgIeAFzt+V2/hqvKp2BSpS/fhsbwcs83lLbqKTdZSAs03sEzhYFV1GW4pGPG4k
taFsnLoJc7+M/N71EFzO6XU9PKZH1MbtpcQwQn/B0ydEb9DS7PIJFSsFG14IHgd/ykAplv/O0XBV
lb+K6q6mkg4E4dx9QPGJlUCl4H6PYBmeoPw4mc85tNxn3JLXR1AGw50SyP+RdmW7kevI8osEaJf4
SkmlWm2Xy2u/CHa7W/u+6+tv0GfudBWtW7rug8EBBmjAWUmRyWRmZIQwjoUgwUyV3VbSY1IpVO7G
hVtuyQi7f88iCebVInCzB6mleQef7OvxRg5fr/sxl+2wpvR/vgyP2MvJ0OMhCj/kFPMtpUJz71+u
FBcOyzYaG5mtFNG3hrDCgaBDWy88DGY3GHhxoTXBIj2fjsammJdFFaWW4FdPSitMVGgxvRqVlqm3
bi03f/GmIn/s8ZczxFQGWSTY0NWgOqrf3eRBu5BdzX58xqLE9FLBd8jtsNho5ElJYGKKfoSNSOPA
kbuP619/DmpkMKlhCZ1fGYeTC+SpnlSdWJYpRoCnFdmrlr/1f1Xr4Nk/Fu+oDyr3ZkHlDxndMTS8
M2QFm/j5+m+Y8fPiJ3CpHIZsfK0UihSK7qOnooTQ5TIguV4og2NB6wf7urm5G9OUNAB/kOKDIJ3v
D1dFqeujApcj6ck34ZKWgkvkvR0FxxMMKgsPEaYox7pbMDxzeV3Y5Q5zDYEzcOVUqWUov1CrtxTx
VhR2meBe949Fbi6yX5jh8qo6FCRSBjBTeFs1E4AfdJThXTUekuKJ5Huo134/SF0Y5M73ZCLieiBO
RQN8J2BGR+g3i5xfM8TTwKCffTS2ic4ioZ9DlTRO4FVUrUmzqaLBSqJHT39SkhW01O0Qpc8gW3n6
ptccEORAiswNpNxq1FPQP4r+61g+ZF1HxUBacH92vXUNYm6fIuE8yFsJ47QMB/yytnhqyEcIVWMP
ImKYw8i9d69XbF9e0taZ62VDMtJAd4K1rEF7eLkaSghhncDEko9b8Zf6Wpa0W5e2ZsUPmtXupE3p
oFDrOdc31tyDBDQQEJaDoApSTr4SF+BhkGFINwVmD5Kgb94P2ZlAygDIpf8ru9FX6S0pLWUTHZd6
F2wH8VsaWHIMsRkgwtH4TCnBbAKwb3VqxcIpBtNqsBDMZzKxT84kDNGgxmjwlEKBAbJxiPkiAjW5
28Z2ox7kZCV7CgW1bCN9/z68sMadF1Hsim7KYW2U3Da8I5nbf580m0mUYPr4Pw5xp8UU+kxJaphQ
jO0UHRrIrlzfC7Nf5MwAV2AoR8hgCCEMGLItTMdGWbgTZmIloOqA72BuAxO//HCkqpdaALFLNODq
0Bnx5T00UUAKiaHPhcRhyRJ3+5gdGSJcs6j1xc9i9A4iYVBLi0s50JwVDJ4D2giAC6qX3DUb5kUb
1x2aD0FaW1X/UwfTeJS2tFl6mM1cphgK+mOIc2fEHE0j5DA0DafGfO3J7eT9vv7tZ07LhQnu6VB5
/qSUDHzvm5Y4grWQ6ht/b9LRXNhkc8nJuSW+zdXWOnAHIiyFjfGQK/KqDiY0n2S7EI66dBJzWoIT
aQgc30y2uhittFqD5vOj7Im4HaDSg5dNMOl3tdfdJuBQub4OC9+Uj0pqq4uZVOPXtTHevateeiKh
DYa961ZmVxuMqkDMQU0NmLnLUO+rgVfUI2ZDRn1SnzCAp76omZ68FODv2smFXAPsnumgbxHjgEQL
Ln495hD1wQgT0kMo33zh8/SaEXqLfogernjbGxutX1937utu/Uc0iJnQMMzNOZd2RVh5Ef5+jWZV
BD7WQowhg/hy3Yo06wbwqChTY/wdti7XsPdBhF5qGOWulCciWOqw6qsnafpZe7faZEN3wrjpBsfC
u8T/PpIA+ggg42ckn0izeXCliuaLmMjwsIqkvURGJxGHnwvuseBxeT0yDQYdIkjgXZUwTX7pXpNk
UpkwiQSUm7QH0e1s8SndenvjoFVWQ41D+pFZ6S7ZLhH5zDCFw7IBoQEdnFsEbdVLy5MoYgRcRPDM
k8LLqAaO5l8J9I4KWjXl1FkmyL7uwSAl/BIzvSY0AX58K4VhfhcJundflrmMeYYk7VTHnLIY4ki5
6uu0M3PQ00ZKrzwSo5Du5WFIjYW4//Vc4acDnQxOKxQGDT4igzYl0dWoYqwSEI2GYK7m5qjK0yLC
D5A8TaDliEGSUZyWej8zuSxM493BFN2UGcy+lxD0onGko438w3tTaLEXUNcllrrx7PylQ1l33fc0
o9v0Vr0Jfi0hM74Grgv7fHVLD7ssgcA79qTkU1/feaHbec+i6V7fl3On7sxNXi5tyr1JayFaA8WL
O6lKqCe9XTcwFz3A4wJUIuTT2dzU5e7T8XJMNLlDkysa7kg57P0h2+letPAOn/ODEU2YmOE0wYbP
Jdtm1MVKySZti1EC6xh6HNH9XziCAi7SHabbxYdBpWiTMvdxk3h16vi6YWMAwSMLaedclIB61X+N
sF1x9oJKu6DqFYASrYFsO2839Scx2pG4pkXw8RfuEMZHh/Ii0CFcuG2NJO11CR37NHjJsnVrrkfz
eN3E3OlFnv6/JvhJLKMMisJkA0qleKiyYxftxtGJyT6RczqlzcI1OEMsCBD2mTkuwnpCCtkulZm7
qY/iQIVHYo1O734kB80+NAENbMN9ltbU3xRUUmmCwEEzCwKBUOULvj/Neflr5MsvOTS5R3JIKllj
ajedk/V3XbewI2c3y5nD3J5vZKEdBjaBVkPgrrvtG0s0nVJzcnUhvZmBpTFncCujBoTtwldjinA0
SiEEzqJG6Vk7iNOLHK3rUEGV2JGzjWC8FgKaynJuDfpSBjd3shGDkXoAmo28nEs/UI5BL4EtpARS
fA9iF4tDAnMhCrByMGbI4E7EyMPlpzJStUsSHXjFHHz7Qnpo1RAzYAtX2QzxL6ITFhE0sUyRhz9w
SugJasTGYcp2T6QT2vFCfPAbJ9dt8IsDJ2HppRXop+tncG6PnFnlz2AMtR+z72B19AFrciXlHTTW
mfQjXCJ1nV/E/7rHayKrqTzGJGKGcsWJghxyRo2btKP97/zhjlVvZKrRMTNSrVN9ui3BiBrWD4OZ
UGNpQHB25/35YnzFAbPLymBMsCUaz9q0GfuFN9rcFY85b5FRwRhgU+FCcFFoVVXiAW3FCUBFYScL
dKyE2gHTQmjXaiD8xdqhnMqEgCCfBDnZy32uilBlFGtcxcF0p6j7IbjNJTToNlX/ev0jzSycxKR/
PhkpwHrCOeaZRVBrbARXNsvOjpqmXZkjqv3XrczsOAl8RuiLMAVr6Uu7KkIhKAZ/khUW0UjrWHTG
QV5NIkYErxuaO7rnlvhulTS0yDk0BIgyjTbT0AANlLlGo7nVqGy7oLaJClqXRg6sIZDv/WypyaDM
7BT8AGwT0AaxiSzuy1V+1OVGhp3Y+6KcuTJo6n3a5234AXn6/pBC5/oQGLH/E11MUBiamNrF5OfI
9B3KqLRlWQS1fCXHWUbjhJED6sIgv1SSWoJfLB/ejabBmJLcDE2GOyQhNqSEBhSltHiF/5PUVJiM
5FWY8m6bp62wxSB63FPND7onQS3Tx7EpylevLqGQg2DqYjYaVKFdlA7HsvODu6SC/szSR5n9/Jgi
Z7wdGKvlOy+FCnVXNQfKKGpxg6Mhu873SmQVO2/ty5S4WkEzF5iM5+ubYXZvn5nlAhA2XD6ZzKzv
JbZpHiATtOQZS1S4pyKYb9A4Z+PCMkQCL88pigxdUwYqclmtjBvLqOJkQJclJ7+7xiDveTQ04PGL
AK4bxbHqaFlp7W9DybKHBq/oZHXd4bl1Bg2jhukopoDB7z2/FdUuZUgr0x+DdSeHxns4pi3IhcgS
Mcpnls57Dtwga6XhwfdF1CpMCwQvA4gF+dg+oWjtKDKyNnEDJc1Vjr7AQ71Q25j7mucGua8ZNl2X
QW+AlTD3fratF7fpkgE+R9OHRqpNZoCItC86SwsXngyzFvAkYTzkEia/uWCr5qIAZXB0bs2xX1VG
sUlL9en6FpgxgSYGIi3rZCCesyTj7FWSpV0Z9XHPOtydXYbIVJZw3zMW8NAGdzVmvFUIxnIBzisC
BPoSTuh9byvQ2smlJVTqrAkDUnGQPIL2It9D12VfEgqG5OjL33FxaAD/v75KM60XDaCXPxbYLzhb
pq7vyyEaAUgZXXICVYds5ffGLrn17kKr+Y2WEyZv5FVEBbtc2AMzGD9mGuUrfCKmXsmFDFWJGy+O
4Zx00k7qVnUEJ3pXj+/aTYfKmQXp84y26zGlIKZQrHEduf2SrND8+v75CdxRykfcE92In2AY72V2
S8K/SKAvfOSOUiSGnRYSGNB+Yjag8QBj7Bi1uIx+odO+6wv8/jPQn8s15T5nECZBFzGMSrBpD7lO
M9vbT64KEOU2o9JRcMfnlkbWk/KwpKY5Vwu9cJU7DgIePIkqw9XqJdqAIsq0u2cVIDEqsY1kNffx
6vuB8MIiy0DO9q4fhphcZ842fobswJm070+PXC4nF0QiMdKblPmUyfEmE0e7M095seDGzGV14QYr
SZy5kQ4Tnnkj3FBJszJJbCv+IS8WxgRnsjEN2TPo4cBP91XnaJyKEgKhMBINp15KqdL/aJQbf9AW
AsqsM2d2uA0IOmcfJx3AoiS/VT1MJKpOLb9dD1rsduBu3AtfuJ2mAdeR1R1slN5dIZV4YO+a6SBX
xzDbiOTNHxayiaW14/aZDpEEITSxC3ptJSS+1ZaiVeQ7ZQm4NxuNztaO2215J/eq3MIvDBfT2kto
VC54smSB22pDBMWBooGFfjqouZsbS32duWzocwwKRAyoukDn8nIzt6Yc+mqNtarbibbESnWkX5YW
EapU92b+ViUnxdyb2abKC0ripYLa7Kdi70WCgSjI1HHxVuwrDJPk2Oa6jjo3oBKZ6lsi6SEY9359
E85AJTSNyOzJiE8GXi3uazVaoFdjiCypsgfb2xTvGFSNS0qshPq3mlUcxHtQjC7prc0u8LlZ7hNG
ghLBdWCAdRfjzOth5VNa7QarfSlP5c74fon6wkkuUet8X40zycDLoXAL9eAv3sBz8eLMHR7upkD/
Ww6ZAQzq0Tp4CvPbcfi4/qlmM41zI1ymIQnlAPITGKmp7w7oyxErujVukNlENHU94NBefLuwg/uT
sq3Q4LX7CvJ8C5Fx9m4+/xV8sjG0ReMF2DATBEhofJjWtRWciPNL3tQrj1ZuUdJ2txter3s/d+bZ
XCJjJGAqK9w+1cTGLPGWxijFBALXD1Vd0oP+P7bkHwvcluwnqMRUIxxrVp2trdsbgCXfUnArebRz
+/Ui5neutoFd+ccgtyvbSiJyLcGg7ErJynOHB/+YvwyTJek0AK3X9QWc3aIoQkjIk1VWLLwMaYkh
xqAXQUjT1I/M31fSVhce/sYEEnwVb2d8Js6hKQ8jYewRtiTjLWDvrnvdXF83MbsNlP+a4Ae3fAw6
es0EE0L4mKioglffp1tFQDyzwK1Tj3fYGKW4XAK8SONwL1YLOczsh1AxQYKO9Cds4PJDGLGYBtC6
Q77XvqRAjVYoSrd/U6PRCIiqWG0d2OXPF9NZOtYqkeGPHs5Law0/G4SFlBorBHYqnyAtZhXHwaoX
nkKzufO5Te4EmZncdLqPLTas1N/xrndMe3LzfXJTbhrLX2mbpXcf21B8CnVukNtwidZUutHBoOj6
9+ljuI83g1NY4v31Tcd+9xUznzics7XUijDQ+4plA064biNarzS4073+OyvcxouyYJSUkq3eT4Au
jh6UzfBeVTbXrSws2eclc+aL6ctek/SwEu09N7eC59runHC1dOPOoIhxjP7sPz6FaSW18aMBdtSj
hAu+2VWOR8eXxO2P1x2ajQhnhti/nzlUd5oZjApzyHPHYZs2p+t/f2bBGN0oZqNwiwMvyP797O8D
vDpWZGRIduW+ELZpbThde+9pB6JitltcqcrjdYMz8QEGFdADs2MLSVfOoBhOHcA4eOPoHgV7jdUU
AVWDhRya3ZfcnmbZniiKMsiIv2hbSRAGr+WUCWmllUtKTD9G4SoeAzT5pmbvT/FCojnzmS7scWmD
mvtC3QMLbEEzgk7mamh+/sWygT0AM+lAVeg8kqhqvSIhaK1bfptiiE2BLMnt1H8/duPP/zHCeSE0
gqkJBEY00zW1u7iFFsnCAZ39/GcmuNwfg/CxIEUp7h8DCXn+0Co3WbhwZpZscGemU9qpbUy4kfYK
xEfeSafQYamHN5dQgZYApVEUR9FG5svXHua3PVWCFRVfRAsL6om/omKdCm7YrLXix6DZY7arQ5B+
PQr5wv6edfHMOHtinR3bWFC6SBCx34Y0czEq95Eo2i30ZBauhpmX2oWPXFpKiqqCMA98lFuw3e4S
7TBIr1OxlJR8NYMSrQHuT1UlMgA9XBBSgs4X2smILJSAfRqa2R40y1bfFevYW9gbX+MdAxqA/R/K
mijV8gOhDfRcm2nSIZg13BDld+bt8va+nRqrVzZi40bjw/Vz+zUwMMgvTIk4tSIm7i4/VO/3cS3l
BuY9ooc4uFenpcT+6064MMD34XtxCA2IhEI9rY9c9K7tvn6JVfe6FzO5zydyWZGhNwH1LD5qexJB
mO5MaIBJGFU0Cyv9TWixqxXaVNT4AYrRU2zn386GL41ym9yXoKBZY3DXqofSSQcJQ0gLfs08OmEC
LPLYD6C+xI10+XnKpvGDsPQgO+ZkD9AMtdJVBOp8QIk2gAHkVrZWsifDLaxjT8k+csl+aRZzbu+f
/wIu5k5F14x9iF9QddB+XEuVK9d4Yvqv17/gjBnAv1gbB7PJ7ExzjpJaIV0TIpec1hrZddB/Gu+C
JcmwGUgoOA6xQwhGClXQ7HA5sljLpAQnIZ5hNL2Pn6SO+k4E3BwFM902dD07AdeVFR06x1+lp0XE
8ky959I+d9zKZJJrcJ3gXbCdVpKdrNRX6WZcyTR5NA8fhvv2cX1ZZ26BC4N88tyKU5VGJgx6PzSJ
9qIVP3U7iUIG/dCC3Pp3RHu6YJJ9qsvchlGGfGqxIGhq/PhPJI5CpQ1sx9jCKborb7pTZNj6HmT4
HZ1c8kOyYrv0LEVbfCrMRDNIkjH1BUC10FNjwejs2tGEUZdiz0cjyih+lWZmuKA1TjbXHZzbqudG
uGOvKaMcyIoQW2hkb4sy31aJesoxOxqrf3HxQCoJ00y4EqDX92UpoyLwyhJfTx0FmmePufnY1Cu1
XmAhmFk2TGkhwIBrGsqDfBNykADaMxjhPmmj+H2aMvkNbAXh0iza14ec+SmRB71ykDh8yeV7vQXP
FBszqRq3nl4GsLtF4Qb08aNfWEO4VMYFzvvrTkTsRGcVAHBMk/N4AvBTpCTwodbUdkI50QlNyp2R
kTak5lCJ79mU9u5UxboPHWRRWaueT6DZOzVoAfWVlj8ViqdsclUdHw0jjwea+UO7DsIpzaBeZdYh
VY2RmFDdHavRNiD8IVA1NaDZhF5oc5uRSN/WpJpWfTjGW8PvajuGPNUJLBbmbgjNejNmyfAAmkL/
USjjIaBtpRQvNVofb1GepzIYM/3wfSi6YQX5rPbdqHLwCgWpeENyPT0qSR/eA7eQ2UpomoCqt6k5
WkXW5u+eEpklNTFa4oZS0qzAFujta9DSPA41IbXdykV3V9ee5NFeF7R9Bc3bH6qYxpM1RFW+q8RB
y2mip8ZtLRuQN8vrqqnusI7acYh6cLnGUQftKNOMjMMkjPJ6yAvptwpZtwFNciyLJQi5sJkKob3R
tVJ/KsI+OA1+r91Lahj0jg6IPc3qJHLCErMR1O+T4dhUQ/WqjIbvViUkg6zEMwF67yS9HtbxSLJf
edNA4adL5OzBwzvtrgJI401S2nDl9/r0ngA6Lq4g0qTU1tR4vdMVo/ZimrJy35Z+++LFvvKTdK38
HGdJsE8xrwJ2I6VeG6GqlFbTkA5zAkDtCAtBcW7rQwwQ4g8GUMFAUV8GphDpVyCUOYqN6YQJj4KO
fuuSdlgbseRGUn0TCUtt6RmKGPTqcNUBjoYptS9Cxl1aloHPUHbCqQMkaP+SW8ZE04P68ODfdLvQ
0k8a2B2hOnSXvgeOidwCRIvKgudzsQXNHODuMNEMQgnO8wRTor3OdEMGzUkU0MvlS3IQM0LRcPTM
BBeQld4bchMbA4L0K62l8mG03lEwwLA0xhdt5Vhuwj2EGjZLhakl17icpdNqqPMy6aaySSh2FfXH
b3dOLj3j0hXACqp/BvMMNLrkfhu099fvshmAM0itQW9hSqDLQlDmEpIG44B51oxIiHJZ+GF0Bpgh
g0SurFBRq3QlxQoAUOHgy4qtZlr3MQ5mhgdkWO8mMurPUlvLv67/pLlV1RW8WzHHC/kX/s4LpMr8
Bz+ugnpKALX9kqLi3K1wboD9gLMkIfQDtS1LwCflKX8CdbmVN6WteO+VXi/UK5Zc4fZ+aAKkPjBy
wB6aXoV4NPKlAa45XwzUkFAgwwkHBobzhYRCKjNsdV9WdqUelHofCXe1uv7+N4FAk4gHIqwB3Xpp
RhanzA8JsH8gUBSNfVL+xT4///vy5d8naQZGhQg7zQ/yNfAENpnS1b9zgSvsEFUrklyAC5G8JyXu
5ffrf3/2S+gYawagHqkND0QKu1HuEOXxQouzFRQuVvWr10fOEC0xKCwZ4taqCMA+VAroQ5Iscztt
Mya1nYZvRrTQT1iywy3YICFhiT30iPPBsxs9tKvhPUwBWkgN5y+WDlcVKiuYEQTN5OXX7yJi5hnB
0mm5SFHXG/QCcDjAPuoFZNOsS2eGuJNfS7E6ZiggYjQFIKrOJspLBoRR8nTdn5kmLXp56Pygo4+q
isZP73VEqwJAHpF3Oq1jrMnpF2AmP3H5ol0GKJziiut+R9bFS0/spabM51Qj9/wCrp5xx8uq/BUW
WXXAQIcajDcrgjLsCWPQCRXJDdjR73NLFe5E09qEwJE56SZYhxsU1R/AI0eO8WYCH42xBqk5vb4g
LM5d+Un8I1TUUcJA6gzm4eEUdxtcGX34cN3EXKg985ovlKRTNZXxCK9rTKHsAeoGVl1XxoW7aeZp
e762fPumKQo/jBP2YcXXvvzwcmDTRJvIz2Avue7PXKXgwhR3KKIyNSWBvcnCN/Ig3qQ6nfa6jTk/
H9RbgB101LwxV+FCFJt1EFkaskZgUTHXfXkUJ0Uw0rwFvx7B8GWqWWp5B+YlK9c3w5IW97wptMNZ
kQBMN5yDJJCC3s9VpKedZ1LDa49eoJxUtRVtCdiyEA+L60s6Z5BAXBV+icTAI+TSN7mUe8XosdVN
BbWsqc+3gnIHwUEIxk+1ummDYkHuctbgJ4EghqwJ0qxLg3juqnUZ48rBpVF3tIb+wabVjeKl68Q6
sJKpqjpMv/Tk7bqjM2cBgyGKbpio50JUkcvpYkzeeGKP5rMWTwAcPiJULETsmQP9j2SIjukTgJc4
zwS0ME21ZV25oCF2RJiIOiSFbRXNmYXYMecMun9gWkBJCeGUc0ZPEpMMLGaXce+2Boj7igVnPovD
XHhi9UDG2QvyC7yV+O80+EHK1B3Mzh4d9RDY8ka3vP24wqCDPUGFBQybFuovVp/bmWu/bS3TWUgV
5yqTFz+CrcN5VmpgKEplghyji7kOlObeyc6z60O4yTfkYNLyI/61l2l8W9jm/ff3y7n/7GufmW56
JRTMEv5PKH9EGi6KYaFk9rmE15aY3cxnJpSyMjuTSZnhtRRDy/HHj2ilv/7UtuYtEExUPzb78Ed6
zB+am+ldD6mvWpLj/cW5OPeTCwCjZ0pmo7AlJqOVpv8f3Mfcbj03wT3Y/ETM0CGFCYMmr2VM9YEW
7+njHuNCv821et/EjvH94h0bTGUc3WAHkj4vkrOl1cYWMW3EE8DXXgyAJdVmiWx8LqW4MMF/PWCk
M4HNA+aJLd2WNBJWtSNQ4/YhMuhPkQa/9YfnigrEqpzULe2+oCaKWbid9Bvw/y8VU+YWWcdILvTR
2VAMP5SbEk/2y0KBx/KG1G9tOSzEnM9n0+V2ZdBPjJRAVtXA/7igoyVpO4Ysmc9BjWMnrRBmKx9P
VccnQZvbTVj0v6VMDg9QwApjF30N3bC0rOl/BVomea9johQeLaB/bkLODqJ20OQMy2A7amEjU0yp
NUuKHV8LTPitGBSGsB26vShoXR4wb4x9r6rwi5VYwzxgn3mWWtfCRs28CsOVTBZBAMQ5mIrg+N3o
AcugqoAqHPBtwAZeWlaLcczxPATD2ATy+wl1oFPdQVDyupWvNw6ssHFHzHpgFpu/SwcSYfQwAi4s
acFjaUhZuAkKIJyrblhqYHzdXpjlANMWUKNEgb449/GjQhHyPmF8XkZhHEOV6faSTsb8w3WXvqYH
jHUFSZZmYigVyrCXC5doHdHrDixVRbwPxHvB25n+Y1lsOlCTXLc065GBOSPFQEUFzI+XlnxZL40s
7tCNb2SnVrJjmE4Ld8gMnBLe/LHB03Z4BeaxpgY2xCGnQTBaHS6SqbjphV/TUGBq2emTyhFjn5bh
6i/cA70wQDumQr6kCG0NZRS/gOk+BFbcU+6EaYktZKZOBveQOAHggjlUeHq5hC3mb3o/GVMrLFdV
dm/Guyh+QvzRVJtI73JwN4qY+7zFRMHCt5vhYwENu4KvBhSUxkBQl5b1RjPiwFNBZnYSWprTYW9u
nNiN3RpyD3RckaOAFKGnU0sfBXeJa3hu64CMEhLSBOkRmkOX1oFUGOohQkMEaiQ0kAzaL3EszFvA
YDaeAJjl4wvEcRCSfPhkuSwfTOVDXRqcn8EGYAEB2kAyjBbRl8qMitKMnko6nuDaLu5tQrNVR4dj
eFBPaOGUwupNXpcLBTOZXYn8DQLyHDARoueFHih3uKdCyxutxLqltKbt9qWGagyFyimGqFqa0tvO
ll1yU6yVG29djY65QbixDI36gDYu/ZiZegRj8v/zY+TLjxhPaVUkNX4MquMSoVFHPctH5aG5i1a4
rsUX4z7EWC+6cdbNx/WzOYNguLTNXUytmYVSnMF29xL/Hre25DslVe/a15/mx+QOgK83636vGzQ6
Gm7OBr0Wpx3m7o5z99kOPMuQ2lKNiop9i9whJ+UFc8OWctBcnGVrcITDUT4WC0/NGfwlZnlxGWOI
BJXZL1jsFtwHvV+h3yM17hiAjaU+ZLvxtq6d+G5YMDbjHsuCUHFiQBGDhwxl4J/K8grEl1rjBElp
CeAV7b5PconXCW4OFv9UpFzcZzS1vAwLU4IR0Aw1goV0YyHQzVQ8QPctYdQfBxVFOp5nyPOyAGPI
RmrVN7UbPKs9BQi3peLpLn4BiV60Rht8KbWdOxoXRrnUVhaCNDPBwQ2G4dr11xIF5W61rl+LZ+Mg
r+VbLaLVKjikO4mRlF0/GzNvPniMwI6EDfRrIg++MghuRi81gUW3Pbc8RBtz66t0eJfvfGs4Zk+h
rW3C1/g5PEVu83rd+EyAAiEGOgYG8GYwLV4eCi31tBLk3Rm0nldZdhilU2luinSJq2ImujPSKMgV
g8cM9HZcHEwNqA1oKIlbXfwYVi/5EtXSzOZHMqigQoCJwK95YZvGIdKeLLMi87HKVnJ2G3ub6ys1
k1rrQANj57OOFC7Cy5WSAaPU+67ESum/UtP1UDs1qoZW/e3Y3oRL3am5gKnrCNZMnBrcFzxrHXAQ
bV8XMNdb2QO5zdeDrUl2m2Dqt45ovG8cbxXvfde00VB18Kx8BsJyITWd/Wpnv4F7xmaoAwYycxkV
cypjArMHYcr1VV0ywa1qlNe+ApLgzArlY9T99sanf/X3eaFqLQDMVp7w931fWtVNswpb0fm+CZCw
IBziP/BEsb15dq8YvZqVqgcTQmSs6sw86nr6cN3EDH4LFakzG1x86poqyRroPQAAmAROdJc+mntx
I/uOtCVuQKWCTn/x/rkwyaW6dWgE6G/BJAqUNGsfw3Bh3eae1xcWuO3l41mEqAAL1d44BZCPpqql
3au2TtNVb2MkwjJvjS0YWRb6P3PR/sIwt+kg9R6SAdp6lnlM7jqbqde8ajsZNAXmxnCgSroiT9JT
dyCY2Ln+IeeCCBj5QVeB6S9c0txe0RoUfuMalvXgWfHeSuV+Alms9lJ3br6Ehp15WCJbB50n0+5A
2ZSzhchCkrYCow0UnUewivuQc/Wzt944tGQpt5w7xtihEPEGXwughlxeMCpJ1woZJEEj8rM10TqS
FjbLTHUWf//MAvsFZ6cMAbn0QwMWmpfyBgXKhg4UMm4qFe6TVbPWQUeZ0HKTUKmm6a2A+xqdkeow
nWpnMUVhlyKX1RvogUORhAmLyXwWVGuNKUMhPrO8R3FbnCbJ+SmvSpOipLiQG7BvdM0S53VZ15Nh
eH0GYl28IYJTNA5WTpZu57k8FTPWyFShTAGQMY+bDlMQV+jdiMVt3B6ixsIb6exnGeyA2sIBmEvv
LkxxkUyY4kgOKpjKoPx4kx7Mj2Cl2+1KXsm3FjgKD+K7+OP6oZt7+l3Y5EKZlJej3EuwmTsBqGdz
vMUCO0berxyCm4ZuzSXQ1aKXXGgTRGnoohZSFAZeej/Fp9i3wFa0AU2XTRzvJFnJtt0sMd3O5HIX
bnJhDYTX5UAGuClMd4QcCwwpgCaJ1kvDMXO30bkh/lLN007Tm09DUL12QK9dW4alnrJdZN8Zx/rk
L2ya2VMASR7sUKSpEl/p9fxShj6XiOzR6K2uCixJec3lpZY5O0sXZ43RPONeAEgU9SNkxPj3swiD
LKTqWzFEV9eALoF/33cLzZ0vbnAGuE1RtH4aFwMM9EVEw/ZVlJ/IEif9nA2TaXQiCAPwx1cT9QAP
7XQAi3SWFTRQ7IzcDcnp+nn6ss/gBwoaLJcHLBk5/eVCgTIYRFUy4MjFINlZaZsE8NMneXy+bmbG
FTwywWirYQKPzaZcmmmiKJa6sgBOeKyoHyLgTz+KbvN9Iyq0a8BIicAHaOalEdXLzcJkVH0x6e8a
KJFB3XXbT0sUenO+nJvhSi+FWEWeTGBGJ/HabE1XELyb2K/W172Z2cJsYBE8nrjzUYnnIoDhJfLQ
T8C0SQZeCINyINlSD2/OEw0vE5lNJzH6wcsF071GH9HJR0+k+CnVGybGpCwxrn/JXED9DBEC3Ono
KWM6g7sjpEqoOrTu0bmugxXqnrtIiS2P6M9A0dntOC2UHL4kZZw57uDLgxFlRQ0olTQhpyjvp+jB
MDvLIE+ef5c2v69/o5nTAwa7z548MPag1r5cwMCoimZiMNVWbK2oL5xBJi4wYvdNpSxsB/YtuIgG
unUgqiQouKI3yG1upHmhkaYAHgpVuSoVt9C3bWgn5om0vz2IEWf5/fd9A0WjqqIyjoc4T/I+xVLT
xAXy6TY9aWNAC8m38+5mXJpUmFtDkETjvc9Y61Feu1xDOYuTqcxhp4iEjZn7+7pqaxrFuet12eq6
TzNnCgSLiiRi8Ar3Al/yV7O87rUOuyM1pAAza5N6J/wPaV/WKzeuc/uLDHgeXm3XuGvPY/JiZOh4
tjzb8q//lnJvd6pUgoWdc4CDPOyGWZQoiiIXF1NTZvIijXRULVwV2DdW37rUaNLdTovYLFw0FASq
dusYmCVi/qPK4miRSaCRmjFD4KV6lSX0vJzCXFAgBNOggVlZ8e0CDInfFN7DZHpvAwUUpYhvaVV9
rC+jUEHg0KEku8H5yl1R0mmJauAINbf5qWXFDj0Aja+ZdDs0tiSpIJPFtvTsJq+jvqTIKgBmoDvf
Uhscaal70JwmmGPr57paAncI2vU/anGnWelMvfQyrOdCs20fPWoa0jKfjn+QVUDDM57bAC7h2ca9
rgjpU9tjSJ7UcDaA8fj9aG0S15Usm8DtXojhli2Nx4nYEXSxnORX5c1hT407DTQ9cTdvXZBjfX7p
UFhlTVqIJ1BnvdwlutClb3MK72RsqH6rTUuwjLK3msC3o9gJPAT+h5o4f7+Drkd1BgVor161QXKZ
+T15sYrKr6LusUm/WY3krSEyPZRXPdbchMZ+g1NKo/2QjDWuRyATtiD/2NjZcFQbF5DmL+vLJ/JL
4E3GLY/QBUvIOffKqdJOYePtiUe+Y9BpMA7L+7oIkXEjADPwqEcghsEklztEnEQ19Q5ulg7a4zDR
r1OfB6oroywRikFWGIkDVtfnExULNfo+dYArscsd2rj83DtMIPBd10Vk3IjA/hPCNu7MJ9hmWlZe
A11UxUbjGeCIJcZIApOBjtmm1tAGAyr3SRZeyqRy5tCxipNjMdX67KDSY2xhsmgUWtUCVJ4EASRc
RhRnkP5G9Vv/XZo/07CIBrSDGcDDzLqNMYjpcLI6jIrJK9loDqFSZ4J0bikxisyz2JmKyszX3Aj9
ar+iJcerbPSL9ml930RmzhofUR3BLLkrIg41i9VGAatv4Eb5Y1mX+6GSzToRnVlQguPIMrIU9E9c
6qPHVuXRFiK0qMF0pKylaAimtjNH29nQmsQneVn/s66WyC/hfWaxriygi3QujG6NWVGrCH6iMpct
GhRfk1bbJ6q2LfJ+j/bVoEtljwOhfbAiCeaDYGwZ7zCSZpnBnYdAximbrVlbe1dH651rSZo4RBEG
doq5JcjC/7nVdLLcImywNChu/Lre4+ryo+pFW4hvKIcmenYzCShIaCKweNi8yZrL+LVEjt+lzPDN
RfG11jyRxZPk4YQm8kfEFXTd1VI3tSBCHc1Qw25ZwybPX6tMcoZFcjClEZuD7CKI3TlVYgusI3qB
KxjdFoAKR+5Pr5mcYFRQbUrnbvd5I2SjlfEKQT0XL4TLrVpUb0yWFnGFkZBjhM5W4jrEJzawp5Gx
0Zfii57nn2b1ZCWSM6Gc94h6w4g6C/ZRmB5gDnGP0pKeB7YhG0ApsnfkozE1A2Eu8lWcIaqxklkW
iwJdFJl8xFegc+vLY90Bwbu+jiIDBFIMnsNBpU7jGz06s/XMmdEszVn5JSrph5nrkqecUBlQK+Ot
gysS63e5VXqPHjidcWGa1c9mSgP00e669nldD5FTwrsbqRY4JFDscEJcotAFuQ9gjBQtMo9doqjN
7VAsNUZltZpO90u/JGOIJ3t6k6apIqM4Fq0juvVxS6PV9xpyB3aawfVQiscpKyZAjAoArFQ7XFdS
5J+QoGC5KwZo4st1GdqqC7eBG2zs7qH0+qe5LraqGX2M4DMNlijD+EM0zGSqxEtdH208IeF3sbrI
zlzxyFvGZE01gpCg1mzfSyoMhCdh3Ft+VUmuzOv7GZJcoCfAHoOzxodtSNxo4+yhrpbqx8r+6mhf
CutYJEcyy1Km11Z5KYnpfBZyJPnikMqEpAX6dN7GA9RlId/WN0wmhIuh6iUe5oKpMyjvNYhpInIo
ok8fLw19ychmMXgYmHA4X5G6I1rdY9RZ8roN7WLcl06xNZTy82KAzMZ9D2oKOCYeQ6BaeaKUGhLZ
Rql/A9Jw50RwuIMqg5RcHyQ8d/7I4WdSlihA9rXxu/wQY9pJtxnbXKKKUAQmNLAbFwEF3wtq6ej/
V2ob+AQFx4YoMSCJWSILza4rU/AGQKYg48iYWoD2vrQwXVOs2ck91O8xm2gY0WAyvBCUjizlpkke
GEt3ZPQgGZBoJzhCQKng5YjMMFpBXE6snXZJFqUQ2+TZ92Xo7qM63raqsiPN9LNLHEllQOAbGO2G
zUZMYZIBbxejEWcFcNMkiMBlNxrfqzraz1O6pda0XT9MIsXOJPGWMSu9uzQzJDX9E5rpEWdsYqPb
DXSL8fP+uqxrTwtD/6PVFe8G1ea4bCErQ5+V9uxMW9O5y6atrb+njrtRXVlHgMBTaKh2Y0oWyFKu
oyfTSDOr6HJM4TI6nyaPs07DopO88IUr+J8QW+UQU+CaVuvIZlppRuiVjJYcXaT9h6e+uYqMQVRw
yqANqNZhhVCJx4/mA7KgdgOHUSjHNGONJP+s75FgyUAYz0bU4dZmcdLl+Yooqixdj2OsRihVYh7L
V8NGM6y3OMNmXZJIFaRsbTTdsWPF15hRsSqUQndQyqY1SgYHq5cAIEW+Ar22KMzDY6D7gQ9fhlbN
8zbCoU2idjxOzvJhZu547MiEUT4DaIiK6UjaWd8ZijkFsWqMksMlVBFNk6xOiVueB9hnpWknep6Q
wFb0W3uan5CGlB0qgQww+YHgDLklJJj4FHuDXFrRUwXYA0RiVfzagjlyfaMEJgEJYPfXDeS9QeF0
aRLgxWrKmsagJdW94+Lau7b7PlSHdSG/a8SXtQmUB4A0AF4VXu86Zi7MJdM9HKN5Cyb8u+9zWH7r
/DZ0g6bzd/RH+/7E8D/VzSm/b/3i7Vl5SY71VyekEnUFXgo/BPzuJtqmriPrIWsqzcihrkGyABOV
Jt/p5/3CiBTaIaRR+9RjFLpfKDLyT+FOAjXGRCPq4MlgSNdX1WhCcN9ms9/p88lYYgnUSSaDC9Di
QnMLFSOugrbW/M6kdzoxv6zvpGj9GC0rOkoQ2l5x1+dZB+qkCBtpz5jScDdWHylG0k9oq/umOQ+p
bEi5C+vj7eZcHPv7WciZZRj2NKQZwTS/b/q4RQV6rA9t/WM0HudYci1fA0dQw0LG3cCbBDaKsTmX
wvKxRm6wLSBsj2l+7qO6IYH+BTG7HZpheRh3+Y+f66spOnznEjn1wI5I+0mBes0y3ek6ejrS5KRH
s+TFKhKDkha6INBNglQe9/KP0Pbmor0N2rjdhkbToWm7cNZGSS7oul8GCwi6QhxzdHWgZsV+x9lu
9d6Uz5gYRsBTn5zmLZr+0d+gfSUn80fmS3F9LHXA28a5NM7aMQI6AsoH0sB0FSp7e5futJv2ZrlD
ImpGz8X6VonOluFhnVTcZ6iFc2voUcWcTa3BVgEG7KGjSQqO/f1Su1LoTART+Gz5HHQD43EAEYbm
F4f+Qw8WX1WAfbO1MD+NxyX4hqLQp0H+2DQT14uOlgUE9nwGT82aqCV2h2i0fSLZj0GGg7nGXzIB
eAGBSQaPLrzBL9WKrFaP2nkCb+Uhu3dvX+yf6OC8W44q2DkDjCsJAzxdlDRc3y+RzQO/zehFAFCE
v+KkalaiN8ZAgrzTUY4x/NSJ/KKTPPOvaah+K/dHDDObsz2jVewkbT3CZ9xj1Pm0qX6SwH1BB0O+
c27JqX2z982Nd1gkjuN3xpi3lXP1uKNmYQJtVZdQT999nf0xXO6r0wSftTWeQaH/T31qAHobY79H
O0PmN+/KcTMMQfGNhhjIfpABQq+bGrhl4M6irWR2rNr4OX23sfbOcxeMN3ZYb/TnmoTddt54oblv
Tul9/h5IR7cItxooKJT8YGR4hFzuQao6fedVMDCr+WJYOt6IrwQMcuv2xDTgFhwYK8ZUg8Ze1KW4
Be9sJ8Pg2r4OEpqE6BQOe/KALLHvzarEW4skmWCSgToAgeM5fKkOm4eYxGioBHFK9mEM1U2T9q2v
Wdi6TlY7F3g1hgsA6oqF6simX8qqDK2OklQlQT0Q64hD3ASA+8nuH5F5gHsDvdUo/+Jtw1NHZIkT
2+VEETW8ul+dUx86ABFGD17qAw2KCTThctQ1n5yyPeZxre+byKteyOZOaIMCTzM0kK0H3a/yrT0V
D8ZNCZ5E2KWHFGBgNH79qr6vixUt7LnGnLm0DUA/ZQGpWXZKwf746dFfiFHA8g3mTrg3JEu4jcsS
24imBN93MPtbT9/K6BjJQByigOhCCHch1XkOhuUaQpQbe9eftJNzs9x4G+WfLqQhmELVG9mESnYX
8KcMDcvIiyATwxr9L+3RychidBT2WKjZ3qz6bVa7vlePm7JRN24xfz5gZjMeMQcbETleV9wugR1/
Ah8mBnnbZbJLVHLbTNFm3RAEATMb2QoyAMD08PLgNirNZtCCEosEAGdhvklQpAezO4E7unEp7qPM
N2xJGMZ+NL+G5xK5XcuteZybyoTBR4tyxFzc8Thazltu1K/rqskEcVesRlq775hq3Vhukr4PRpTL
2lR2k4v8IcMKoAMbODoEEZc2QT2VprMHm8DAXgxmcANtzkMtvW/IpwnscajOJP1OOZxd5ktWTHWZ
g+Xdyt19p5phVi1bNVEkZT/RuoHWBkwWqAejwMOtWzmRuWlQDwgsPb635+x75oCxq7He1rdHYHkA
coByF7gRdKDw66ZmkVYrkQffPmm3cYSXd6XfRIq+aS37aBR5QDvjnyQmEs93TQrALuI/cvlVnOfR
LssB6mVEe5/UdANyin1TAlzpxDfwZhsw1gZ1X2/BBvVkp/puXW2BuWBqtI1kA+gpDEzxvTSXpEUl
KOpALpxHjU+8jyWyfD3+PslazAW76OJKQz4DgCM0/XIH29ZAKemSFNlwTIzGdGxafFOLl3VdBLfI
hQzuKBda0qRzlGC8DoqAc2oCjiN711y32rDtOtODs0aQqsyq1kEP5bmtfP2BfDWe8mN5277TzDdB
6vJjuc925bbdKjfO5Jv3GM+sb+sdRr4WrzLyTNmicpd127Rg6wIpVzC7x8I4TMi56s/rayoWgecp
qAcZEI1zJ+WkVZPnQl+PPrjt19n6KJaP/0kEP0G9y127Ji1E2MXRjZ7G+LGkT+sihFaO1Cp4KcDA
ApDlpZUPwIXPqYWFQgP1U1EMfjOoDRDU9Ibq2V+sGMtIo98WQSJahi5lOTOgimZZ1UGs1WHU5U9x
hw7EXntdV0lk7Ahq0BaN9g6kyTgx/dTOnls1dTCp02mmyi5efq1LECwasjqILTzkKMBoyruGqRt0
YHHw1NXqIlxoDqLZVkeb0Dy4DzPK+o/r8q5NTVchSNVQmQXigq8zGpHeRYmF+Gmpbif9WdFuR7BA
r8tgv/nytocMZFVZozLcHu/l00gzho4ghKmHD63ap2jfjIe3BNHacFiXJNTmjyTerzu9R0Z1xO1I
sr3i+rn1neaSBbu+snSkV4CFQYoFc9r4qoGjq/B2vY3QJd/TaVcjEZe8t/G+mW6qZO90X9Y1Eq3d
uThmL2f3fdtP5oIOB8Rm0xxQ9WCUmLkB4HAXP+hZI9ko0fIhgYQsO8iMQLzMmXc36Qks30VCQilu
kqZ8olO3AxJBUhe5PkWM1I7BhjE+AP9yNt6Z7gAIPRxDXKc+7RvfGPfrqyZShPXGo9cU/5g802Cn
Ke2cTnkdDO0Piz7Z5MuUvayLECrhIGnDAJyoeXFr1S6ON9o2RNTewbC/KBjZty5AtPM4Lvgy43xC
zHe584WZRfHUZHVgeDu7fnW9n8MAjtSD0Y8SSdc+R1fPJXEpXlA1K25dsLtA0fzEO3T9vWXVfjft
1jUS7Qrw3IC8Ah+MLBt3rSW10ulqgiWL6NeuPtGcAPws42UUCmFD63HnsNER3LI5VYsZGUuBu3O+
M0e0Tqs3lSaLSGRCuBVro16NKxNCUB8pNPAGKi9DIsnbiQwM3UaocP4e7cQzp1U1OoDyFDK6Vh8O
XZW+KSrV/uKgILuClBTI/wHb5raEeFk0dBHuTRWR22IBWY9NQWky+Iud/08MUE6XtjzmjW0gDw5d
7A9V+ZHHN9bnn5Qw4jMR3Hm0QRsyDBNEaO4h0t81a1unb+taCM+JbeB6RkbDuYLIanTs3KQqkV9L
Xqfko7eOJbnXZclooW2hz0xFYwWOPt9lmJhRPRklFJk6TI8o081SVM+l9XkwItbrTAx3sbh0IsTL
Iaaa3qvxoUBFcRh+rS+Y0ITPZHBnkRh9piBfUoPXOt3r1vSWzLJsjEwEdxJnyxjzYYAIlTyU2XfP
+vRD+HKZuAPSWnmMpAu+H7VuGI3fsyLeeq0kxyM2rP+2nA/GQY84dY0JIdpgP8cTBpdPeVRvutHd
aNMgQQ5LVoy/5ClVdGtRcOStwQMW/1RP3/6nXbf0y8OuuiUFnSNbspFsiDGH3hCuS5AcER4fn+Wj
aTc6JIzt7ehuLf2oy+AAQhHoVQQuE9kJl0fQYhSKmheYHRPkVeJbmJDrgnEplTN6yuRw9ptoUzo7
I+Rg2vN2OKZ35I68ohqxBys7KJdyP38Y9s7LX6wfaEpB7oiuWYR7lzsUtXmTq06N0CJ5NUDgUv4z
yGbQCU36TASzwrO41UkWR10i6NWRtyF51kfVJ9lrYRmSm0WQysEBPRPEFvhMEIoCXV820AX0vRqG
nn+pbjBZ7xbTJENvF39fXzi2G/xL5lwY5zQ7w0aJzsD7L3ZDLfphpEOoADPe0aNtH5pZFo9fcyzi
ZXYuj3OgeT936DiGPJXuy40apG9mEINlfTy2+/zgvSoYmDZu+qOyM3btUxqijX9dYSZgTWHOPJWh
m204cFhKm22s5G3CmFYLz562BWX/IHGD4rPwxyw5Xzs5daLMBoQtBpJh9fCr8+rdVFcyEAWLNlaU
+o0EOjMZxXJGrQGOIqDJM4ZU1QWG7sVhWd8OKJZZ497EdJdF9giWKMcD5xZtTqzahlCnqB5q3QOT
PfLD/bL/nzbM4JyvgTu3sjKI0RLl0ClJ0Kq3evdlKolfebInivAq+XP2ruryy79+ZDGor9TFU6E4
j+v6yJaN8yP6kGoJKWETmGxQFnsE3n6dfjp5dHHK+LrpVEzUATEyZKQHp78j5KV0v/xvanCOI7X7
ZZiYCFLdWNZthJnkstMj8U08cHJ2o9jORohw5/5tocoTBqH5ioOpzQXdzEZyAPHtx7pWMpHs72cH
KV4A1HQTiBwN8zXJ2pd6WjaOQ4+FmR4TK71x63i/LlJ8ryD6xoxqdLTyPYVVNJSD0bN7WalfBl3d
pOq8dSi5TXvzb9wRAgA0LuCxetWMlAAjVzcpjlI56qHdTJvOpr4mZbAUWviZGO7EmoPbehnFIs7m
HMaoAYxKfmd08dP6wglgILBydNkjnQxYHN4wl5sFN05SswQ6IPqqJD5jtceVddvuY2QYD7hAjsD8
aV+ygyxCF+7YmVxOP0wI09UmgVzUUfwe6Su0ZSyQBfyiv66i0B2dSeLCmo6MaA6JOrhYWOLwmqkS
cxdehmff53yRM2hRPjb4vqf/A1a9sTMwHdAf8udIk0Q1Ypv4s1fs72cHK58yhZQMyUGHb8r4C419
HTmsLxa7TK8uwTNlOI8UVdWspRVElPGtGmO4I8bxnEh1mvVjH4fWJNFIZAWoebGeCYy5tUzOVXgq
mKLzBq8OQy9+Zqa2Bagw94ul9LNKVvYS7RPLz6NDHENVMAfkcvWo6S2KOULWYtc3qeZu3QFgDjdF
KrP47tW2LBskk8fppilVRVSW3Zj1fJfEIdCiIYh9ML7lKZVlhWSyuBipbNqq1BPo5uI+dG+U4Vfs
PQG5ElI73qxbCPvZvIWwDARGOACSiQri5TJ2UzvmKsAVgU1upuqt0oMe3eouZjaCvGV0mnBdnAAt
j1bxM3mcoxhmK9a8FvJiEEo45sGLJt/wXqh7P9d3c/1al+Bod0yJWNFRO5fKOQ0zKXqnNtjmKbfu
vBtJ7jvJILF+mRDOc0xutNjgv6oDtGPmahAbd0r9F7cVK0roLnj7Gevs5W5hLlmOqBa3VZKmR9qU
vllYd+asSdwG+6VXRnEmhnMblhUlcOYtNMnnPUkxNsStJfG50FWwTkEwyzOGEc7EtZFEE4bQQhMN
RKKuP2uvBcWU6O3f2Nt/cq76ZqpIQ4l1hgc04/br0r/ELNc+pb5qtP6CLuMa01vTDPOgPRnRiHAR
AchEeZcNtOL7QigSuYnWsb3KXlvwoekS1cQr+Of77O9n10czenZM2Pte09o9moTvvBy0e3YFdDqR
3SNiWR4btAGAnmFwu4XjE4+ZCl1U5Cp9yyo+2i4NE13ZD5YuueCFxwiV5P8vy+TSyEANGa1rQtY4
GGGeA3pMXmJdclYlCvGwNdUoByctIMQqMMvsGyOaTSQpOAHYEK4O7PvILwFgA26Cyw3CnGDdHQHK
Degj+Deix3D+QY525kfb8lC9x7v5WO1omB8ABz7KgLBC/c5kc262UrqeuiyHQesWhysBejsyc19R
rPtJejUKdgxcduhfxSwRQNJ5HBGdhwR/clD6tTfm+DgqGy/65/PnGMht0MIAiMooHjjPl4Mayi5t
gIhMcCCYtNwZdr21IlC3tM6elvqjEQEa2LXBQBKJqxKpB5QUwLaMIAH/Xu6jvahTNWXAEWFy6xCS
LM4xGjZN92oizRQKfAa6rICCB/gAnXE8DlCvhopGGlyUHdevvQWOYoo8sWQpRfrAKlF5+D3Ohq89
jIvV2eWACl1j6rcFkiLuPN6adXN0NCM5xa46HECaHoUmncYdiAGqEIBqAH8HTd3oMQK6NLYQ0cna
XoS6o5xnggwF/ep8zT1vExDyGNC96Odt37ubXG+266qLNf8jgp2aM5c5EKNVaxsiqsTNdoWaf8mI
m4QT6/D9G0moGuNNiWcffySysvXqtkMEl6aTsyvNApOpaIqWsyGVJWHFSv0Rxdb1TCndTjOl7VFC
rDHMvjG2JobiDTJOP0FEio6MP0LYjzgTsuhgzEhqVMWm0b7VjRSJoKPrUJ8UGGShSDynICZFhAjO
Vbz90eDCn/WkX1q9mKHRkJBqQ41ufDFJunPjhYAmLqc70o7Zq9oOpSS8EmkJbhwX3VdoegUt8aWW
/Zyn1TBjhEVsOMRPWwyS7zCjcZugyQFU5z04c5ZZltIRuGr0JKJHFXEQhnXwXdhpi2nwbQ5tHYp5
bfPTUICv6cdYS2xflEM/l8P3YC+kNK3UZMc+c1H+da2wXka8ZMYHu0jDXI/eNRtswcBnjory4hij
ZFclevIvjbZWx36IoSemTlV+Oc9+xhjR+lIHzapsIpRQGIAh4BzSkNzhhZWWF6sWAwgkOBSq+6Gl
eTiVX5MsXD/nIlNlZOf/yuHuWdSjuzEzIMeNpvC2CkkVB17zoORbV9+sixKqhFFMwOqC6xJI7kvj
XLy5JakFlwIk/KnqHivVO/TVcf6bQ8BIrxhhE048D+SKrLq0NFYUM9URrivqd/ivQXg+d4o/kg7j
wopMhlAQ6oZ0FQhDkT64wnMMXdc6+Yxwpep3cDJ4cviud3B7SZ1XJoZ7w2d5ZWA2KcTMLoY9e123
RV898VuybDB79i9MwwENPpuODvpeHnTXmAUQfgxCWnn3ihLo6Y+823fTi+uUfiTLGLAYhHuxaefC
uEtAJabukQzonix3/ZF+N/EUcLX3PPuSD7+q/qTLeABFtw5SPbjeWLcTOmourbFO0lHNmEBFg1cs
7JuMWhtQZW0/b/SuzpqPVKwiyJ8vxUQggkoUiwUFYGOuxjIEF3do1N8o8DjrkkQrCA5uhlyEzVs8
EovYeoeMM3NPOMKKm25Gej8OPwf7GDtPFW68Kv65LlG4hIwvAo1IbIYSF1f2pI+LJcISNkb+SNv6
HpT/x8zoJHYoSrngLP8nhwceuHMymlWONXTiaaP27Q219O9G0b/WcbxJK3JI3Tzz48J8dtX4bV1H
kX9k9LUA6YFQ+aoITSZFmXOVXTqx7Q/Ti1oenOUhx1AXB4yz0fAXB/xcHHcM4tRIAeqFOMN+1dUD
jesw7j4iQwZ1Yt/hj9u5HC5QWIy2GA2GC8yX+9b8IJ/nptTx0gDMGWUJnbVmXJp9goaggbr4fuXq
j1NaPs+TGVqpLPknVAPjF/CsQpwFTs9LMZBcZqjoIYVgHlQv8dHoJHln/6aou1qpPyJ4CruqVku1
AJFh4NwT8Ied5kO+ow/Nh7m1n23/W/0Lk3Y3ZNNtQE6OTOBh3fyECoLFhw2odUDQwbkPfSaxprMw
HM2UQW/Q0DMkIaPQwM8kcAFAOxaG26IFFgmk18Y5lEWoLy7y30ZQtB+5Ea7rI3QZZ9K4PKbeg/UK
/A141qPMUhX/DM6+kYFihGvmgIEDTGxAqPMo+2aoHDdmGdpqLDBhHoREgTnKpsQIFUE/Gkwc+RGk
Gi8tr5y6ZbQYomueh2XnIK0U6qB93Sh6JpsoJArqXQ/U53CyCNP4+BpNAxNN2BVi0Hpj2w94i4GT
4oeK+Vb0Y317REvHSICAsQeTwRWHyZLHfYYxTLhDQNJY/awziTdd/z5a0C5XjTaLWxYuvq+l31qS
Ab/wuq6AaFv+KAB+nksBiW2SrsoggNpbL3usitA2P48LB7vVv2uE2OFShJk3ako7iGjju8ULZ1ty
IGUqcEekHsc+jXR8v87J1q7zLe09v6yzvwhMwCaEeBzAXTxW2c84exCnHWbX/C4/tWbix/GhNMuw
VG7G4ml9R2x8h/ef53LY38/kFKmBfJOJE6/ihHS/4uJYRnYw5BIcsoAyA0wjZ/qwU3Qmp9FpTusJ
yzYN3n3Zdpsq0cKoNV6o4txMIw36ftw4RdkDf1VviyK7a5tZ9iNER/X8R3DxeaEWXWWyMs1wVO69
Z/qIKVk+hsBpju/t1EO0p2G1yV7dd1dyTckEcxchNa1OpxjHECST9o4TdqdE2YFSb1OT7DCM1eP6
pkrEudw5Ttx6GkwGbYzT23n+vjzFxYmCO0F7Xpcj9Bd/NpVvzlrKrrBBqYTjnJh7rZxuzFJW0JOJ
4I6zrVV0IQ5WjtQ7U42RJVT9dSWuB7aB3PTMKvgRo0vuLXHMrMK6L++K+37b+EX4UG3n3l9i32Ho
ye77eNs2viUbRSg5fS7T/uJUmBiMwETjdtfHx8Uw/aQ9qOPbuopCn3W2T5wzaRZrImUHMc5k3GDc
+w3yio+l5/yVL3GRWAMTKEb1cFbeNj2hDYNrOnoZHXo38gKzLXTQJjXNqYvGQpI4F9gGXr94/iLw
AiSAzySMbpQYpGXog8UOJ+IGVeFIjEMQfkGEaQMCgIw5qgOXG1Q0U+aB6x4WXmi7zu13Jgje0j4F
DfS0mTXlFa1JstyuWK0/MnmX3KcpolqoNRnIo9WIWb6sm4PAPUAp4HaN39PZ+QR9ZddROiuojWbN
YzaEgw9KcKUEtFbGSSGwOzTtYWwTG2qCJBZ3VwKHaS8oByHU6zY6PSbkbVF+rusiOEEXIrgTZM9m
Z2kpRNheUNgn2pmIWw9pIfGoMk04O6C9SbOJYE/U4kDrr4bxOIyywgk7HtxVjHG5eBThMYvJynzK
oyiVsdPzBfsOEPLoe0H1DT3kJx3zrNfXTHQZg70K6RVwj6LRladpz1PbLkiiIQV3C/L+J3qXgppO
OSDKgDRZq4CAXUM/l8YjZR3i1eAWUJFjOSW77FSfkm16i0Gf23i37KxdK53+KzpAWD5Q0DPKwuva
vzkpBAQ3OLTRM0mxWZ+/9pAq+ff7VzX/XMecTVSrYAzKwzifSCvxa+L9ORPAhcmusjhTNDIFHpeQ
3iGNbf9sN3QbvSdfla0SrpuDyLbZ3AO4KuSy0QB96ePAEaePmLKHZAPayIKkAcG9TdwcUacpI/6U
iOJrBHORGInC4KUNxmyND1X2ruSSMoDIY59pw2fm9UJLHcrQ7otj+0oOKtibItsO+Vcyn2oq8aQi
S2MEF6ivMGJ7/iABEtYCkIYSvNl3cUhLrd84i2tJLiGRj8ONCigLhACyypkDHRBneeyeG0wazjg3
Sb4tTNNfumnzeVPA3Y+skAMGZFj4pSmUdgue1AgJmybujw4bt14YX5xFBl0QXUB4/LGuGLTZgzX8
UkwaxYaisHgkcV77EQxe7btposdW8a3o57pGMlH6pagxMwtwICJ+hPWDm/9kksdB6f0ifmyV3boo
keWda8XddrbNmKM9iMrJwzgk4L4kPigOWx3RAkaP9qXEjYsO07k8ZpxnwWM75SMdezypgBw8To73
T5v1e8NMZIhY8RKyWg3m8QAszRlFp3lEmSMcWhcEIHr+Vpu3SfVLS/deIolTJZL4ZB7BgCvi6JBE
e+U4xPlhmMqNOZiPdg86FVdRZbkb0cmCuf+rGk/FkNcETNys0aEvVH8xvk0AZyvpbY7dW7cNUXUU
F+4fSZwdYt5FViwaVPOm/iPRzNZXgZYlOT059bwBZgMogfiYa0uQ1MOdY2I+1fovEFoLY642ULEE
HQ/7+5m1uFmNOJq1B05UDdMyCjta/ExUGTemWAwSy2wmAGyFO9pDFCl0UuARiYuxvs9DtlsAxPwL
VVhMoTE67KuuedRYqJcv8Id6BqaYqfY9Jwv+YqIhsocIHjRHY9zLfDjWJx7VExNScsv6Zyi8k+62
YZelx7JOJCdZaPdnojjjWMiykGFAENujT9RvMADd0sbj4FZ3maPdu5qMq0to9mfyOE+V4Iq0TAXy
nKG5BQXBHYZS+IVehkMm2yvRDXm+ipyTSpLWpIPLVpEe+hGPXInLEH7fY43UoFIByzznnOp5Gs2u
GvGWqbUg7XZKIqOmFh/dPyL4oAU510KfCqxWSjfaNt6Ayyx9VR+saFNslFMtG7siPEFn4rgT5CWg
HW4KaFRaH4Nx7JYZ0JDNX5ygMxmcweWRNZpjw1RaDlNyLLonVVYqk2yMw9lYaal2bKVQwwFCQo9N
f5JhLEUSME2CDe3FmGTQgFx6NDTbUCSGIMHwMNhiE80S0xKdStRO4csYpzAoTS6/H8fdTHU2PcVJ
Fz9OHB+DpoJG60MQD5VSBnRdqM6ZOPZzzhz0sPQGyvkQR3dzaLyPN+aLowYeCbUb96GcAudp3LxO
qq88dL3f7ZWbIL6vxk3z3Xj5tHFAYeRvQE6A2dE8PKoBOiSPR7jwKmrfu4SMvpYsP7Kll70GBBoD
hGgCWABfzjh5LzVWkoJWYBmGoLLeZ6g1JR2RvAYEh+lCBGfo0dQ7lTJBhFF9UaxHZzk0RPJaEzjT
CxGcoeuKlyblgGxKyiom+muVI+eqADmff/6WuBDElvPMQBa3IbGzQFBhtC9ap2xdUqI5zxgfyZgh
SyRjgpWtHfv7mbwyMrK+Ynmowvg5RT9j9SGdJRSOMgvgjphT95nlsmaoetH3pYvJqZ4uqQfJtOCP
VWqSuYihRTYbN9WQBErW3YD9SbI5MivgSgvGtHj/rw+gzr+6/XZudT81Yt/SZIgw8ZKBrhR0dng9
8RcerdQ0Wjq4bswgCckc2AsJ18//7859LhEFQ/tPBH/hFaDYqWYWHlhbYz8FdGMGs1/dKK936v30
JT4Zgf7S+sZtvYs2eevn38tfuSxHJVGTf8YvnjtqKUu85hO6UKIUYD5JIU+8Y3+05F1DbvRJRSAB
eV+/Mx5jzwvU9rGKntaX87e/XFtOzkGMtYOI0YGgpvCtsN2Wd0PsG/d0U23VnRX+H2nfteO4znT7
RAKUSIm3kmy33TlMpxthokTlnJ7+X+xzsMdmCyZ6PszdNOBSkcViscJavU/vncvpwr1fPHAW380/
o7vId3Zl8MbRw58EtTdv59JruecceKBqYVg/H3+XQWzE0SkPyQwCaIavswbm6Q3qYcNOSW+gEiK5
kqiKCStzCInKCPzcDQAxfAr6uvMrrbIZyZuQdqR2tkCKQR9APO3VxvfzAlYigpODIfmSqljQOy9i
GtMNKH9pivfOsL28f+2Sn+clqVSR3AlyBkOk21ClYd+r7nuRbs7/vmpDpNjJqAE7Rib8fsfi73ix
Xeh58dJVZHtezEpK5HjB5EJkmrM664Xpt43lae7W1q9HQ/PteleYh1rV9LGWaT4RJwUUvKFT3lP4
+inauHu+0SvPuCguOfIInm369a32NBH0gAbntVzdLABUo8mHoKlbnjXTF151tSmCjKYOaNXvE5sr
9uu8iE8pZ2pHicN7oZn1hzalRwF5f16JVYv4Twmkgk/9wFS6tQ7gYVgE/1b2t3y8dAdF99zq8TkS
IXncjDajFpqwhml4McLQQweIi/IqY4+OqpNlXRt0MmOmBDkCuW5X0hR0CM2I0BIDUQNol01cxpP1
cn7N1nflrxTZ4YQCgdeCPyjcPXPuu1oRHq09PYFF/1eA5HDCAaQS+Qg19Gm+mDNgaUceRU67GT09
3pjOE2AjOzeYVBCYKsUk98OR+XDiDopV4fdpumWq9+eqXzjSS3Y/WZ+0mtAr7L411Wur3bn0yly2
fdZiWsj+l9jsrzQmtUNoLoirYvCX+2Pd+Kb2WBqPGoocrqMINVcjiiM50hFyG54iey+MzgAG3hA0
0zszcxByqGbFFdbNpIPEasQqSP6j6Nk4Hq291okhTPU8Wz2uAHRHbzkgcZH9lTyCHnISibxHUl1P
fMumn9y4stn90t+fP0ar6hwJko6RbmuuNc9wPVn5xPXNMF65jWJrVg36SIR0kLSkjqpKvAPd5Tru
0Ob0P6ogHZhmZMhQiCjKxPyqnkbBol/w4ff5dVq1ryMlpFPTDW1RgG8B8c1IgsLKfZYE47zpF4Vb
U8iRb21jrrTZFfsRxw9VuC1gwwU/cK5ox1Lsifz8HxPa9YXIes7DN04xMd8rNt0U5+BT5P13wVzp
nAAEv84+EsWO4bELPCTI7bt5B3KeO+OmDpIXfd8GWefZQXv1Leq8ovbqy6/TygtShP9OkdxdNPbo
gF9EJJfoHRyD15Jk05RXFblU+4W1VvwTYWLJj4L5egbNcSnyeu7oestiBLqxBOZQ7lu0f6VRuqWM
b+o63+ZAcT9vnMrFltxFHJaFkXwksbfGlbENU2/ZmpvxT+4nY0D3y668Ci+bTfGsb++jH+3h+bx8
hRNxJSfSdQbNPt7FTtHftKTKvCUm6KgCnNv/JkhyJaYd1VktNhScCWX4B8T2o/3+v4mQvMlkc5Z0
4o0PBOqhPhTdQ+xuzotQHT7Jlxgh+nbGCme8obuyvcU8sGKZPgBSzhw++dadLacqmXiNJVetX+6M
Bw7aqOkOjQXNEkTX89YlfvVibsOH5IW+6N54Yd70Pgu+WTu0uqryCQrzkOtSVutOKdWg71LeVsa3
MDws/du/LCkmbURdG68ByTCcZDBylHGQL44wgeXs4kThz9b37K8AySz6dIzGwYWAfhjfw9QavcIt
FHYhPvLTrqELBJiOgKhHkknyIA1YzHILoUXbomxt389gj7amfZxggCM4v17r0S16Gmz0smO+Xx6+
ymnR5lM+I5X10D63mVeggnOF4UYg6d3ZN/+WHjgSJ90Gs87czHCgmqb/sedDpava3dbQsUD89Fch
KdMDsIbCHUsopCGbM2/0a36wyiB7qd4x3r5PdskhvSO+qpq3atpHUiWnP5GuqHkFqX1yWNr9kl9S
tlNslQiRP5kFBTIysvTAdv/0nrKzKe409KZ19ZORbkz3pXUu22jXD09RcTu3r/3XeURFX+dfiZI/
b3pTSy0NWmV1bl3FllNfFVmlAvpePVJHUqQzW7RN3ScL9EoH5yan2jUw5RWOcHV7jkRIpzat+yxy
W4jg5vVo3y31XaSaO11rGDtZLMmb60VCyoJBRlZOFzS+Gcptqu0A++zyy358zMPLASU+HpjNv9RX
HDF+CpQsVI2k9cuoPRWEoGhVg+VsBtXr9aKCx1j1SEcipPXLAWfRTWDk8PUi8vL8h9sZ3sQewnk7
JAptVgPfI1HSMjYxD0kaQpvJeC742zC/l/k+yrfnD9OqzYGqDWhYNspfMirw1IZoXBabxaPRN8mP
VPuXe+JIgLRivZvwMXYgoHN/pO63sVI4brEMsjNAGgeAxuIuQhPG6R0BrAEtdiM40nTJkx0gvuag
XswU9CJje4jtll/mWtxsBmd+6yazUviitfOE9ksXfXcYjyEyhkllxk2alxNyB/TVce615KUpFbHs
mgiQzQGQAvRKmCyV7KCj2ew6kYUQz16Cvmn29egEIbKkXzYENA5iHB21FqSo5BJ5C9B+jYOw1u+0
HBn/Uct99Fmlit1aUeZEijDHozfBoudTVlBImcL6rk3K60Qb7zWq/4My2BZAEWEaEkQTklHQYWkT
c3IyP+f9Vneml6whirB47X6lpmXrQFhB5/onMiA2LyTnkwtVsivqAE8m4Lpxn7HHZfpdLe9h9F6Z
G2K9IReCXr/Hvn3L4k1NFQXftQUFYx8mPmF9MELx96MFdTjNiR1rmT8AtGpXtFEDKppZn/+kLSGK
1NWqLLRSiT5JUG/JOC/DYNbtUMd46gM5HHOTRYAGcXuT0FZxqlZcH/1AfQMmClb3I1Y7UioEvGam
6Xnup/Wv0eQHo/xudqFnqxhPVnzHiRwpCMssAv4OG3IcGnp5fGG1YlTbSwbH4+VNZd2k3eb8KVu3
GgFo9/9Vky0zjJKynQAkM+apQOMKBwbs3Hz6PjEtuo25U9QYlGKmviXDyFBtrOwIZbCkosiyDtzB
l7GSu74zWBG505uyIUE4pU25MYxYZeNr1UKMrOIUoTEWuAdyfXeZk4FYfZT71laz/XBvBACG8qbN
TyOI0H7U30cb6wBkHC3zTKzbIdmD9naTXwygUp4uUVTc9V6/eTSv6sfCVyUe13bv6OPkynAFFuAI
2cfcXzCVWFuPPdvjI3VtC/bK0bnO/gE993gx5CrwGOFgaGIxkrgxTC+uBvqsNYC17c0s54qztlY+
OpEm2WaVo2U8F9rR+ybeGJfmxg0G4Dl75XbeFjfhRg/+nLfNlVDgRKJkmk7r0oSnQmL7sJCd0T+c
//218fgTAZLzt0lJq3aEAOfxFSQge2SB3k0/vr0y/Lvl4k4cQc++4ltrEymiHOVqSm6SLKxp0cqY
+/0f52l5HW5/ABp453rkcJfvJj9VJRzW11J04mPuw3ZkD2a2dpiGPVyl5SYeKe6MSrGYImySwh50
gVI0rrkmsFA+5giPXGTSxbmWNvD7reB0JHtb+6XbPyv9XSffaKaC7V/L5UEcY4BpEMNanxKHU5u1
sbANfTSDxOIvTqQFhVvvOjSvDHXNkWcYAE2XbIuB78/bzdrTXKBpWIImlFAi33FppndGY0E43kfR
1kroo2GhBjCGmAlYKtZt4tSptyyl02tTD485OEc2xgwYmvPfsXb9HX+GuLWOlnzQsnlKxPWnD9/H
OPH08HsX//oHGRaa3QQ6rQ4eu1MZBUBm4jZNch9Ds8Z13DjuVitJpPlhq3WqZtL1AwmMPwaGXBCC
yMAEJuEEuHCQZmaBTbz0e7QJdw33kJOmT92l9s4Hz9GvQZDwWDUBQIRiX6Hv6jk5+gLJy8Xh0vRF
Jb4goV7b1p4WPp9f0dVbAiS2aCGgCCaY9CjsxyzlbZ3mfpQ6GL1xqwu9rvfhnD9j9Z/ifLwpsmVP
zNfzYo3VA3okV/z9yFoMI4mj3IZcJwriJ7fyktjL/sybenNrat7LGESPxuy1e7YfRk+VnBOm+Mk7
YDpCwGc5ohf5VPgQtflgEwQ2nf3LdZ9xgGCt95ESR0glR2zvkZLFlOYFs0QAxdLAaQ2gFYX7hVQH
wlT1+tXTJ7rf8cQG3raskhbNA1gkETjhkTR5HaikfADjJV4VTq3ioK8ZJSCkwOaHPCBh8rHgERAA
O73IwZCUeqP7ncz/EN/ati7mXjH6p8vjDyibOXatVfAkYFopD2T+44JQ3NJ+K2xQ2LZsBsdyJI+V
1xphC4OcOT309rVVBUzbhdX3KAODxtZafvJwT7TX2vSzsffMNgj5rib7QcnHZwiD+/wljgCIFMiK
8ilMwS1nzg6+JEP3i748VfWjk97R5pZWB/TBIu/f9xtjeoqHnfEvL1sMTfw/4jlQEwsPcWSkRphr
jWW0uPuHafDA7YsxEATbiofY2lGw0f1NQcuKHg95jtnlRczGtEf05NyExe9lZP7UY2GtWWWdq5Iw
CWJjJM6igKE91cdhYRQ3FJLaTRaUF/YOsdTWCLKrwfSGC7J9HT1j69xyj91oXousqFd4pf8Wbyw/
94GPe2ls0n1x42JK3bvoXmdEXMPzsgu9exDNXseb5/NWuHaaCGzdZjYy+Miun35un7btROwRC6Pv
WRp7Y68w83UBwI4SdO8AkpLWo+Vu2YPUAvmKVM8xZUkO6OtR7O6qDExWfuDbCQi4UyXGNCujTEzN
jW3BuMdh/ID4mnvH2ZxfrTU3hxF12A+6HCz8OxWUA3xtoT0EVcnVYt/W2vWkErFmP8cipJvJKgiG
1whEJOYfLbxi2gGtz/6wqKpcq3IAhoaUEpYN/05Vcca4BhgZ5LQTDItF1xFP/FQfQdCs4ghSiZLC
iLK2gJ4KiFS/iXuvLQMHWZCG2F5TKZJxq4EwOVJKMoSmdmKtHyFpYW9L5HhzfD+473H9iD/AzXp6
vU9LVbP9atbgWKowzyMXpi9t2JSzsIp412IQy9qM+mFMg7wGI3gAbIttmV/RCnN8zes87ofoVasv
jOzHedv8SDXKXvz4M4TxHn1GmkQ8SiYonz63onDa/KgDhOD+736Xmp62j6/IXbxxN/0FvZkV6fDV
E4j8NGhyHAKADcmaOKpzA4jYcz93kYDK7zvQYp9Xb+3oIQ4GFjvB1B4QcU+1G/G4H4uS49fbeks0
fhExbevEpkLMWkAKrmCAhGAkUVQ1T8VEhA7IUsNdDXTq282ST9ofbWh6RNl2OtNAp3Xe+fY4/crw
CHD8SNMcR+HOVs0Y3NVwl5hWgrORPsJKAaOcA/wUxUGQ5wB048dEAwK2+a1WeJai1XJtYcErDHoj
gR2FXPmpxgyjIr2VDogS7QtmvdeG5wJi++ubdyxDOpexm2MOH8PpQLT0UvMiwVF0VenCta4SlEn+
KiIdQ9SoiziJoAhvkOZyvKHzcm94ey13uYdeyF/lznHQWO9nvna1+Afya75QsVWsriVQYx0UsoSZ
ShsHhLoSkQ4+wXamX2hTzKtN3nNFzUYlRLjbo3Me5dqE5wOE1CPosisAU+9zQDF4eNDo2/P7thai
Okf6SIcuLFNHiwpEB9lTW97Q7nZarvXkVkWItnZBHIuR7rxqyizbXWAeGrtNAcvC0OrBgaHzLzlJ
YBaANsIEz4ctj+nZw1SY0TDhInrNS9+Nwd6YHMKHOfL+odAOqEwdDtFEKPiJgr4aTGM2dUhK0wuB
726ifVmxN6tm8FfEhxM5MgNnNJalrbE3Mxgvh7d2ualUsfnaeM+xGnKizAh7rYGvE46o3bQechx4
Kve9B9D9MtkMl2DW2tm3PGgdz70Z70Of7Z0dmk20AcNGCh+ydsUADh3YI1TwLsgsSxXmywZOjdwv
rN9kKjxjUrjdtZzAR4lNxy2GjLrkpIbZ6EllUuyZ+TaT3QK4hBwBi1lFSFh/A0yMQqG1w3UsT/JX
Y1yA45VAnjYS4J1edVHjdcNlZDzmqnGHFVEu0Hswo2npIN6Wr+cBIALhkrPcL8FpNOiZx/LfHcu8
jj0OXDEs9ZEFk+IQCEM2BzEysfHcOvVPgMWPet6EMEzf9ofHEWMvuTfX3vjML7u9tc0Pi188QPqU
efUd27NdX3gsoF6ysVtflWxZSy4ffw6VWrppGaZFo0H34srdUb94ijbpdXjhadfxpXXgj/rDeZ+p
FCjFQqDUq4HVB/059TBa4rlBdN9dYCDrcXoO/Wxf7X4pJArLPLPi1Dxd8WXEAOaQQuKIkQxP81If
w2DbO0CJHwoQ/arKxGuZyZMllU5K3I+jm9eQ1wXdlXW1DD6YnT0wft6iwvO9vIm8F9oEN9hijEKj
aqfiG1IusXR0irgpaVt+fEB73Zpb2Bjd/owOL6hzhY6HhFrvqaggPl5Ep6sMECxkKYFHz+CC5KhM
NLgXzgAEELgJ7G0YpKUJ8oLogvAHF7mukbxWSBqyKPbBN5fOuVcPF5Ve3rOo9kG/SfXnqC69qC82
WpMFk6W4ED7fouL70D1O4b+IKTtIq3arsAA1sU8whx3q4Jfy85kCOOTL5RNQiVCwPSHC0QF3J2fg
WqYttI1p5ht12m7L0RnAbeCoamyf/L2Qwogob+IW/eSzgKBU0YKLCn7tpvtkSn+lQC6/OH90PoX7
EOKY1AT5FxCrkP46PTmD1YXAdMSrgha23/fWdaYh71fvRxSGCisLKv0C6Ub/vNBPGwWhAmgYpXP0
chhy92fRaVaG9C9eqfR3Yjy1VeHFceTFhSre+RQiQBDgKpH2wgSw6ciYUyShM+UYC/KXjj46UXTb
WNUTb1XDLCs7hSyCAIoR4kDDc7qIRVfPlq0hI2vQ6C1z7fts0RVLtibCJAYwHMTN/ylNZbT64pg4
Uj5POuJnetH4eq96pazsC1KEqGChtmAhdJMcd8PBHQoYKugBiB8Hs0U0+75kFzRrNl82APTwAOLf
ELB6qECeLliDvhTg+9u5T6p7mj9MaLJf7rr8x3kpK7uP/LWoM6DpzsZROpUyEzwPeEnw6Arnuzku
/TZkl+k4Kp7+q2LQ+oQUHw4p8rinYjTNRTcPhRiOlhZHb+H17E0JjuuvayNw6BkwIjHKLp/UUMv7
MBvyws+T0HPr31oE2HHgq5yXsmZnICmFgWE4C0QZkgksE0mTeYaUyq79Oelv0Dv98C8i8EJEj44J
cgdpvcxSb2KbFIVfz9EeFXdAxAzVz/My1ixZjGIhF4NXPdBbTveEOLmrLyHwZmj5053uK+etRBeG
DVnn5awtFzZEh3XBmpH9OZUT2c1imKQpgD3SX40G2J4yVU/Omnkdi5Dehpj8AeARh4jK1bYLb64S
Yv+KGPlqFgSJFgTjeLOJkhxq6aeasDkEikAPMbR74MWPhYXg0fnymNyJEFw6p0KyuLVrMkCIBmKP
qtpXBtlmGGca+cOkmmhaXbf/FEIx61QWWM2iuAohK27jLaYr9qldoqaQB+ctYMXSwIdiECB4AfwR
ALunYoop5BgFxow+XJAfYbCQd6MXWs+hCv9jRZ8TQcIUj567lGuxYc0QNJRx+UB6URyr8unSzsx5
e16nTw9BBLco76NtkDgADZI76WZHy4bBghOwafU0hKbPsmb2CFAVbBZehXqImWoVKMiaemAaQ8oI
YYH7KYGaFUBdruK+8NOm81Ca8uYsASnJ7/OarUmB2Qn+GnEtyIUSbg0jErjwC6Y2YFbI/cMzemCl
ioJ7xS0AKhaBlY7WZSRSJaPAuElYNCmUmerZt4wHgBVtziuikiBZQ+KmJaPxAEXaeZeN6ElirsIK
VkLDEyXEWh4ZnNsRPTRyKGFOZpDFid+C5HaMNxMw3Qr3cmoeQP39dX/KMMuA4wTOOVwOkhfqdB7p
kwG1AHzxZDFnQ6Lx647uWIQ8sTlpIemNDCIyQr0lJD9KI3lifahIpgjPf/JYwhn6uEJFMQAtDpIm
rTbEUeMuBcpY8SbJa6+M75b5fdQcD0y8/2INNmrXFOkG25btrbZKe+EDdAIUzX3YNlflokJlXD05
RyIkgxs4C2nvQgR1I7+IAHQFXHTNmXbn7XrN9ZiEAOIKHJ+IqaVly1nIgeuHQaqMZlsMBGCE/65s
k02tDUFON40qWbNq5AwMtxQvRgaqwVMjLzn+Oy/B7hlO4UPGfjr5Eljdrzy5BHC5LhjD8k6h4ppl
gPMTlCQiPjHlUS6eDWPRzXPh8/CupXcxfzOsd31+7g1VB9WqJEFODe1csBhJJxg5qrkvuYHe1iG8
IW4VWE2KHiO6tdCua+edIvG1tndgSwXMJJbSAavp6Vpmy1gUo23DRPQhbDxmVWSfDqFxqNjQXIAe
u/ZJYxsoQVSv563mc8EIpw0NeAhYRWUaBEqnolH/dsfawjaa6O5BOwUaw6bolmn2ZZSWl0U076ew
v60rfbdUkcKhrK0yOpDxuiQ4eTDeU9kgom2qOEY8a+tFYESLVzTWlTG88fbKtvzziq6dQodgcgC3
MrMR3J7KqhytQ3tOBjLaZgx3zpKUQNzTx5vSymhwXtTaDYNaAUNIwwB2LZ9ExvKoSBnUShm/Havk
ZeiTb+dFfG6dxO87kID5ERQbP7VO5qwisy3iQT0ttnxxDlPPXliTHQhJLzJa7Zv8uaqaWzy7gmxO
6P68/LXYDSxEWEb03xCUjk9XE/aqa/ksEpXmvRECkW4Genj32i2qa21t28CuZDniVgNUqjCho6u0
KIbQ0ZsIR774nRTvDgdQ/aC4cFaVOZIhTueRjDbpSTyVyN70y23U9l7jhMBT3rFiVhjGqjJwzwzX
msiAib8fCQI3ZB+5SN77vAcdFeovGtjCqP5lJBLYBjC8/xMj9D0SE7dWWoUO1sxw0DGQealO/Wa6
sMZ/WTe8eigeiiYiA2lvIjoK2FVeoEnwEMbXDmeeZuxS3NjnjW112Y7kSPtDtZZlYZpAnxgsOsul
Zm0XLVH4hzVfBC/4nzKSC85TjIy4HZQJmy0zS5+gFIxBxiZ+iOOL/0kfmRteb9u0bzSYQQvo+yJ9
GsE+H6ZfLfUKI/irj3xXdrRALppAH8oei/4urd5KFajbmp8DhjsGlAiePCjbnNqZHWVDwnO8q3io
75OB7t25/gcTE+ioDGSWeHbIXht90l3aU2x9S1D/aNCJs3S+oDY2vp3fk49Moxx1HksSyh4dms6o
k15jkOSAeCv1MmMhC+rIY5NudPToAJwkKlixodNMUZgItY5vDZYbb6Qbx9pH57cx+1GIPsEnJ6rb
twUVQb4Pm67tthi8Ky9N5Llva32YLupchxfrySQSXz0QWb06RlexF7pu8lbG7pxdz5M9x35EjDq+
Q5MVG66Z3WV5gOd0vLdBr84Ch9Z1tGFmlV9O5WSADa4cFnQrYFzV0qIgjzoN4PB2WWTenIN9yNPp
1EyBrsXs2em5+5I3bsGCzFq6R15jem/XuLW77DqECaPHxx4U0Sbjy7QllZuPgdtGeripS1KFXtk7
9LejT4z+Gl2n/pNNfKkvhg5xzDYnfYra3RLOj+HUhZUX2qy65m1RPqYtjQDK1yGFvbGqdnqNLbQj
eCZPXBW88ZpLP95NydP26IDHz4onv4nkVXUz8rsBfQ5N/Pu82ay5JpRNBDED3sTgOjm1GjZWhlOJ
jJxm/TK7wnMBPDFO/6MQyZ/PZtEYboikAk1DrzLr2Bvi6r5hKkCQ1UVDoRe9B2jpxJE7VYanQ0MY
Gr/RXL5cYNODCT3Eo2686KGruAnXvC37K0ruQHAj4GmXIlnKuO2R7jHLqE+W6zzc9tO0Ob9Hn3uU
QUKEZIKYFBBBptxX60YM7rapsUlp6fX19yj9Qbvas0GcPD80S4Ea/QFtt57jBHG3swrty/fXqXzz
dF1rCj85RpA/xFkQ612QtE1gV6oxls/uGGIwLIrZAEGhIKsJsLFqJlEHXwnsBFAJHWxDBRX32dwh
AuE66pgUtTW5KhSOA62ypSwwyWhY97mZjr5WcXpAKkzFF7MS4QpZFJoYeJVgEPx01UIDMwFGigg3
r585+53GGKpIB4/oXh6919GbZj/o5W1jfD3aOJUrXQQUj+iZWtgtx4kuEoO+dnG/xWp/OQiAGJH5
RmIXU77y83mqedEUVotDXXCvj5pgKhffBTPDeeNf3TGMAGENUdBBguh0FfM67WH9wijy302b+ujy
CArVPMKq5R0JkQy8idO2YRS65MteG4DAo2qMUAmQbIFXSxjPObSwjDuSY/DOVHF0qNZJ2vWGRT0a
GaFCBBj8di6ei5n4CVnez2+HcKGnUYbY9b/bIT7jKMowedNjAAWKdONlN7wmGApepr1GuZ9lj5VZ
eRjtUFjAZ6+OLm280zD0Amo5kFWdiiRabfLcRTKy5V2Q5z/d1glK7TpRTdGu7dGRHHlqN04bzmKR
hjYiNKzY1m3OVcTBKhGyMU/ZYPc6RNT5uLOq9NCaqjbMlXwIlgsQI5i/ANsurvbT5RrrseK6yNYN
UOabYefkF7R2Zox7jfq843FdWpsMfBCaVyWT/d479nCZLEk4/8Otcfwh0qEa+2rJUE1AFSYr7qmW
fwcOe9AjfXjeIpUKS2fLKIAaM4dY1AKxi9E+GeAeyLor3bmPuxTX5aEorqZlc17q6k4C/xwJftFa
Jjv3qOJpFZtIVnLuhtuk1skBb2MVMPC6FDxPkVIzXYRop3s5wOJ1bkCKPmoHt0xukl6FMfo5kAGI
FciyYDMMhJRyIiSti9zMdSSrc7Rsmc4uzxL0N14N6Pqm5rfzi7bmo7Bg6OpGyg5hjLRTmsb0uZqQ
lMSE8DbO262djBs+9dvzYlZVQnJVNPxBktwMNDE7bGpuIv+evPP5Gj3evpY/FuMh7hTecFWhI0nS
w54lZa9bGSR15u+JVx5dar9QAaaJH5FdLu49BIAMIQtG+U+NQFsa8PEKdbQRN0eL3oy+aw/MKndR
i1ZQqt91TrQ7v4RrikEkkjzo1RGmcSqTc+KOLSaK/KZjWyT/dzkagyJebc6LWXPtAkEGpTIXsw3y
Ti1uyiouCrVF45q42hdnp5XIW4QTGlxiB0+u8/LW1EJ/GNCp0MCFEo34+9Ht1WNeQbeWrPSTAb4i
r22OUNYEQkWp/fkHSWjdAsqLIG+XUWG1AlxJDM9mgDiDun0zzekweSU4bKcDJucaW7GQa9eyAxgM
XQfEFDheJafv9lFWFamD2sloeIvR7EawIQIy2HLvKvuW0l1EVDXCtVMGNCtsHsDOgBkirSXtKgPd
b7TwXec1Hu/cXA+a9mYkaOtSFdRWXTzCTDxQCfCzMFx4um8RMDnNJedIalm/4mjfjJf9cN9h1qi9
Meu7huh+hUfl13fQRUHahr2gK0p2Vs4whRqLNdjmcuNq5r7X7qu8Vezb2iKiSAMsPBuXMNQ7Vcxy
465LMyhms5eluSf1SzMB6jt7FCC5X9YHBxrPKuFKUGSTjrRZl1U+d3Xpzz1JvlNnRPd1GRXmbYfZ
JdUbZMUe4TZsUD4yQL2jDedUL2fstFbLIMwBoCxKIczRvLJCduF3bA7+2Jh+k6pYosVaSX7SQGiK
ohdmy8WxO5VZur0dFt1Q+ibmDsI/JftmaSpU01W9/pOBau2pDHdCOrqtIaO39DvT7L1MM/xwpNdJ
aB7mRXvLSPcrGYcvA/ChZ+GvbrjXTuU2dUaszoHc1AEyf0QPrq4CkFt7r6IS80EVJbiC5XaWOrPS
fgH3HTjpzDTfzG47Rz5eeRyeJInoqzHM0QOQwKxi21J36jdaahjjFjhZ+d4E4ob28nWDtSxU+jFM
ZKPCJx16Og3lVFo2KttJuWXN5IGLOSidRnEuVu4gjOfi/WoKyJ5PjH8DzdPZAUWWj6zebjRfndry
psUB98breX1WBaFPTOCiwErlBzO3YpcVPUH04+hbilQn0S7ThnjNYCm8ypok5L8EXCjO+qd+QVom
WWpGcM08GQErHAUlO1TuLUBRzmu0Ep6i6REjIxCBmr88l1hnPO06HbnPAuRyHvBBQB5gq2Z9PqM2
wvZtFFhR4LJwtclBcDFQW5toWvoV+z53WzFAZ2T3ZW17brPXym+0v7T6+ya81r9MbSZJlsK7VPSq
zDXCBV7OXkV2sHK/6m51F+m+i/NLuXbFoRtaNF46YkJLbixPbIByzHqJ0aypPWASuvKmoQvKuvY6
17w0tHqjtY3fzHw/kvrtvPCVCBOy0b+M6xyp048dOAqLwJhB+noqStCohI8aBgqaJUbj17hJDfpz
SNu9lhXBeZErFx8gYMVcPJLOmGySDrc2zVYcRlCXWvxxAV5l3w6Rj6HU/RBmG1qHik7dNcctRt9w
9SFcQQPGqQPlPXJHrMWRSKPXOa6CzCgwnXFbDzvH+kWKXZIoOiJWN5SCnl4g2CDalOeOLAAKskjH
cS/aiwg5pTrZZ/wh579C0/QsejDL0uuM7fllXbsD0coJeJCPwrbcXY0e0aiOXdwTk8Xj+yStkhtu
dRXgDQxTUdlaFYUeFttB2zjS09KVZFhNkXGzK/1ct1HMmW/5BAANI1KQe6yIQQMnanTAhkeHqjyU
LCDgpqrUEbLr7sbQ8k0W58GIxoDzC7d2+yFaR8MDZCCd+THofnQGXN4nqF8hYJ9ZH0Qj3xjdz4gm
fqxrAVLzmxSMxS2wleIWpEbJ17sExFvhr3RxXI6kR31Dpko8FzSwZ/Kh9ushDvow//rFADG4ewRt
NexSLPaRGA3IkKj54aDPLl6rKIjdoav0xibOVWxSxeWwcgmhKd6ER0HiDgdPOuEL2BcMI4dKjvOt
Ha67GXSM8YO2fL0vRkzIIMcOBFKwwMgvrd7NwxbHDM7LrTqP08ICMs54nYWq/rS1i0g0pyGuBXAR
EmuSRu6UY4ZWgyQnTfwmuzD41TCZnj5eWmQHquzRBFPwzoyf6vHrx1pE7MDkwSvIBun46b71Fpti
bYZk4rbeZEbbNL5kmSrbtHrU/kohUnBL65Rjxkv4ZDcErNdzg5K1DajS8ydtTQpe+1hGJJsEMu2p
LiF6lkcUjUu/s4BI0XILqJbsmrL66byc1RMNr2FidgYzR0hZnwqaQ1wxs22UGNAaPExmes5ykfa6
Z6UH0l46+aM2vOQ2itdK8KmVuAgJm7+SpcznwOYk6VL0YOjtDPCiaGc0hsL7rp0uvEwZcKBgj594
qJywAkBn6GIVtWGD8Nl36RDQSPPMpVEc5LWbDL0+olMLo3+ik+F0IUlvgwe3m2EXjZ7sQt0pPG1O
jQd7HLQgbv6PtC/rjZv3vf5EAmxZ3m5le9bsaZomN0aa9PG+7/70/+MA7y8zijBG+wJFbwIMTYmi
KPLwcDR+9ikA4mEwJUD3N6BPLLI15JHk/sY+4h9mh6ERSqxTZ5Nq9nGHzQRgU+dp2m0H8HZjWJ5r
sXxro5+EF3a1C7p2xVylZqTrmglqFRTz8Lw5195kY2nhzQnXPE3OEB+65Be6cEzNrXrtx2Qqt2y2
n3p1up6jNdkyO8LWgvkfcTwiNMFdN7DeKJlx9xmBhmef0XTbyJrW8OSyAwl/tpDWL41Znwtwcimo
ZoPpc8u7L2Z0Z6nhLsY4ea23VsxIJga1QpR3dSQy0WV+vo6jopEY/XgYuhKieyl4/0OsNf4g2Xot
GFRE0SDT+pZ0y6dIj9tlTn1TBI3m6XEUxh7watZaQVxmjfbyIgd0EG1sYh5xiPvOt5YUDakPReHB
kZXzux4aqOttq3zbZCtYqO9dx0tC40Tg4g5O9ggjPoveTCBwclS3fg44efidVDy5snh3DEGjdXcI
/5C7zjHdbCVylu3bqWghNLEY5kEpMcaC6fQ/gKh5at/QVF1Jti0/IuRuzvQTXlo9/LAO2loMhso7
J1UNXqTtpgN/b05CF08E9/LdsCZOsMWSjX2i9FhOizzqVc0XDBKoDuzgKQ7+XBYF9hyZbkiko3q9
8IyJYcMcZ7GZa7hWs4lN1Z4lGLZzlY6zjRM3mzrmlia6PnJKmghkHGRs522lZDHbGEU/HPtkBk9j
Mg7WXWpkaQGwSR2Th6mmvcIx6qEhGBjvZ7Hb60FFuNXGxdtkk7rbqeFQgtdbJ72yIWYzoRe9GZIJ
QKihHJwkrPKPcaR+eTVOhf2rBx5eccYwU0BQ1XTTfKQ0Nww+hl39Whc0UnZapYEkP57S0ZvSVnkt
zdGceWyow2OtZ1p9rYcVPfhw0Ck4HUBKdhd11kQ9mvvdyA1Wo20xgR/oXaTg296ttCD1PTXI0l/E
BLLZNZq225nDZJeHwKbTvvH9EbTNRc5MTD2BHR71kNYtsKA25twOxqi2TtumfeMEZcx0Z1Qi/bVr
1PyxiIrZ53MJTXmvT7n5YHUdRTKkn2LEh2y+6ubGesoGpYK99drRCJXsAxMUrDdQKOMyi20WpRtM
kSmjo+qXjXalpFru+SZFD25ktW17yJrOf55yddkeqpBry5rGn8wKpz+0nvyc+8B3MUfTw5RhTIzW
kluMbx4f8qFtG+6rZoFBV2NVYdBPHifdkeiz+shqINF4VS1IOKoVVL0b8BogLyNtQosXZMxMniUD
mEAuW6n0QAAOg2IMfJomNjPWdduWQ1YitCXzToteqHLszMzN2Vax1prbJbIQpyPRgB6zZS7C8vcT
X4YMkT+QGBcqGiavgMyCsYwGT4i9qVIfDqB/v6ybxFlj3AzqYMD7gBRfzEXbYWqVCe2QF3a2+pWS
q16Eqe0A9iFJ7VK0RlwWJ4nMEPmhVRv/Ie4UjztOJMsmc0mj2kFDQBdTmw99YCrd1lfLGPgf4sdr
MiU+Gm0lNjqn0D6jf2vlJ7qaVmVLEKOkt0UI5ur6QdG7FRuR+DHk3yxUiykm28CVne+bD+IDJSgD
zLOoWYtbSO/jyUO5OP4H4AAqWQiqlkZkzDEQBGHaNIF3WwQZutP5uVP4/j621ZVLVbZRpob+Wobo
FlVpQcxk1UVoY94hhvsuwKVbtaEOoT/8tXL0d8YOGIHFEMJh0XDLiQY4IYGhlSieOmWNjk0P4NP0
j9JGfgt+vCBRdxn4xxuumlr6K6H6HPC50ZVjGdZ6w4dZYeDViJUu8KYJyQhguvtwjcZPdiTxfWCc
WHCTAE+eb63WTwOt0cvihFrDQ/IUx3QLQ3ONHLXYuvmHE3IqTVh4PZoSpVzOYF7Zbgm8ca97o7KL
10iNJAYLygRmAASzABzEKG2uQOlYKggHVSsCupgdMUVkpQFI9jo4kyEEZtRuk1kLIMPUd+jD4rNW
XaENGOQZ9yW4owJabzu/8PrioSufLzuaZZmEmGmpTaKaAGrXJat5vml1pZh4dy2z6WLlgZHwBfj/
g+1PK4lMiW2ciREeswEmCGSBtYhpr4HkcVhyFY73Wv9sTSupPsmBhCQog+44A+TGgl1kFTJWmd5g
AC3I3JTEuMlot2mjYmP6ayw6UlHodV/a45ZijCDKnEC8m6qINw0f07mmyNO6xC3ZwEvV3l/eJkly
HVSGX6IEC2kwImcspiV+np99C71x4McM3Sa5LtPduAoDlO0WqGzR2IRjDFIXwShYEtE5HDDUqA9f
dRQSotDFbeRW3cfI1oq8Ms3QJQ5Eig2SdlSwzw2QKHlUhEFSgfmCoa+gevSVRnGmyHfIQqNoo3Mg
y9foHWRWjyIlCCSQc0a8IuxchkYnu1jauH2ao/eEXAUBCjMD6Hsvb5tcDoh+QMwOnh+RQSS1o9SK
W8gZs9dZN3nNXqb0r4eeofnMQAMK9AFo/Ru0UfOR7phT4F/M+leTm7wCDivCfNXLqkgCoFMpIrBR
bZKm1BQAgmn+3GCHSjCUY6wMAUlskX+0oxcVK9kpqVs8UUzMvUVdbg/9CJFqpzmDVW4CY9rijN2a
GoA9VdTh2ZC+2lEDvkPzrhzW0kWy8w0UDIYVLJ3YqFGcm6ZvhZo6T1jYYiBPVZZ4QF1e0RpEsN3f
0/MghD0RJTxdAwy9QfJ8wTBpdFtOxl6N1kgZZIcaAGig1jFWEMYi2PxUW3qiLCMmS5t1vGzoR8KS
x5ZOXhi1V0RV7y8bjOziPJUnuCywqeU1SsdLX1TJ51rjxtr8HtnpMtGWvMzBQs1dxPS2E8hlk2lB
K2M0N96KeBfWvI/+u6yHzEGdSBENH5SoXT8PQIaGDd2r1vBIDOMqyg2HmOnGDNi2D8j2skjpVn0p
Jhr+nFEzCROAXnX6p4gSjyjbyrgNAT+01yibpLt0Ikq4mOM2ogpaXqCdfz2mP4L65bIqa78vJD7D
uKqDZlm9jqkdZ6wOeRsMK3f+2notH3HyGCz6cVIHG0JY28IASh5Y25rd69G7oXuX9ZHa3MI7BQwU
uv7Ebj9whjJzKrBeJI4dlo9OWKIH7NdlIbJkOUMF/39SBIXMQhmtToVCdEJUWzcb0iaHskw8fwrd
mKovJGw2nWY4WrY2vV26lieiBTehF3qrpjNEVwN1MrrJrP/M8mec4vYPVq4U+VqiFQmEpOBTEQda
TkFjpdSEh5gNpGAQFQ7Wg57Qv39xMrxoQbiHlASAZEKAoYVzrnUZpBALGUEke+gqgbn0ojgRIRwi
0DygwUSDiF5VXZ0UXqJdBchN5GvtMtLTdCJIOE1mPCNnUENQ1Qab2lCP1mTuVmxvTYZge0Pe02kG
VThaFOP93N9Z1b6eN761rbrb2XLZOPHeOI7aa8JuJ3AvVe3zyhcsyyW+SU53TDTBimR45H7uGE+j
GxXYsU7X+VBXvMw9G9QQmB+Xx0e/8VBsuCxcav6mhpGXaLZHf5dgLQT1S0yQBbmGYZGfBZK7SMBd
BVHqRKkJurm2WAns5Ucd+ZCFeB4wFhGV2hsUUxZ9hGxUNfaa1nMUj52mNt2geVes8K2Ky62FipFB
116dSyVWXGZgk9TP3itQTwmqFlrXG6kFVVXf8EKiuUumNsxRWBlz5E715NcwIFlptFd1VqzNb5ad
/VPhwpFJlaIC+zLUNoLAU+w/FrsiKIBf3kxpBHkqRTgvLfDEZTQs8XCNrGTxZqjXTfweNg+pz9wR
yWNkhk1yB4TBimuTRctLWP7ZcIYK62JmJzdSg7xMgVQuXBv9b/B/2eOtZW1or7lteOi1hzlYiZXl
y/klbwliTuTNDMelqyAPdc+q9AzMnA9dAMXS+75Xy4fLy7ombFH+RBi4UowMRK2L334neLklHeYx
sJUVvCwEmPRzIUDx+01WYuu6sNlrA3MwkRPV0zWC9jUxwiGw697P0VCCQzASdx4VzAU0rydl+Jdj
jsFyaPJBMskCdfq5OraZFegrV5bMx+zEU8MD+09pbBKMGjWKXdc8FP4tDVfwSLJ76USoiMXAmZ5A
FAShaY0GdgWd3zaoxduHtH+5bBEyr4nE1AJpQQ34W+Z/DtspQfkCkXjyaLAbGlxTBTUT7TAoyYpd
SHU6ESVYehASdaQ5RAF4kZibtu09i4xuiHb9yzrJkDoYx/WllLBlUW+RLlUhKc96gBr3dXujG7vK
9rJqnxdbwJt5honP83sZ/bwsWnYFg7pkAbZoeNd/zi09OWBqA3iqnQG0PBf1UzBPdwwTri6LkNr9
iYhlmU9ENGphtqAdQHuTWjnhbAMZV6O/d41SWSYGWVosIxjzMKxNWEOTZjO6jtCsFRlJ6oA2IuGt
YgxepqG8d1kjmWGgtwlJf4yNUphYfQIRX4Z4Gq0WLRmAfEO+uw2dpi9ujbhwL4uS7c+pKMEGtZKm
gRZAVEjQjZhorc77RO1XpEgN8FSMsHgoP8Z5kkFMD357ykCZRl5i/zlSnv3+sdL2VP0T28dGP7J2
JV27spafSIIT6wjIssomJBMj5lq514HbIeyl1P8ld3Wiooj/HCOLNV0QoIit+y9+lmx6RJlqWXmX
N0yqD/J8gL0B9fONmJjh2WRn8PTOoCv7NjDdRpu3Shm6ar02cX5NFD0/WENv1ZWlQZRC1MPQJhtC
VU81xv1ct3/v3tEzCiYSA+Ph0SMm3F0EJt+0FnZJaavW7ft08nTf4DkoKjFAOe1fLy+ixOpB1oTm
KQuPDOQCl7N+YhR52RlhloEGWS8i8lCX4E2pMNxyc1mK5CpBLQ1VyGWQnoXZmedSShMDD3MG8HFr
ASBVHYFEC+1ny54wr2KNR/z74Cn0ZoGpGrluTM/E/FVBpb4w8imrgI1qwha8ikzdwoB40dpeVw+b
nLEdcuEHVU3dOVa8YMyfk2Ry7IFtUjvZKEHiFtZaO6PEZeKbgL3+5K9ADuB8AQylGFC+AEitbRqA
GV6T8M2Yh5VHsVQIWv30pS0YMCchPkV3cxeaHerLCLGcJm15PI8g/lpzYbLNhIj/iREd5agQy54h
xs+fCzsEMOWtKD1NucmLNTSV5NyB/BWIMEzSBYRX7CTUS2XMQfEF6wy2AXjY4kR15+TZArjksoHK
BC2stoAfwJ18q5iVftMaajks8OfeoZ6mR65dP+TTj8tiZDt0KkbwI6ECOjbcKRBTbIn5lINWrC7X
dJG9Phd3uJDCaxTPB8HYpmCsaxZBSjk/lkguqlPNWQDC8wIDRx5qQHi77CrMHy7rJl1CgCCXxr6l
UCdYX44MKpnHsXD65AUdjZho9TvA0Avt7bIY6RKeiBGsD22MQUt17FSfWiiHZz/queBz0axkH5ef
Ed7ROENf2ggea7LbRlE6iGGd7k05PZCg2sSh4RkVnhRx9SNC5HhZM9m5OhFpC48j6k8xG1ssIJzb
e5OW/3UAaZVa90gCa4PhHmuRyHKTXFDRFm+atEQwYkPFgG5ZviMWyEf8HxOezU34hBiEGT9C9bVf
u+Dk5vm1tLZwCJqEtqpvQm6pjm5gp9sM3QYDZjEsXExagrxQPYBvbN6YVNldXuIVGxXzMolmTMVQ
Yomb4c1sH7sKI42DV7NLV9ZWaqSg/wQzPxDJqnjfBWna9qoGOaRBni3h1N+qye9/0OVLhki1p2Ps
/WDqkGGbtZvWeP/tAGxTtce/FrMM/kMTJFrPMJVBOAhFjBGVqQJnUqdAftDmwW7IsU0sThTz7/Gk
p6LEl21g1lWgLW269viswxby/AACXn5ZH8nWLHgvIMbBK4AwS7B6HbDDLKsRHSTzbVF0PEwPU/AP
TTtnQgQTN8yQ0VGDEKt4zLMPGm79YG30gyRyO5MhpMFiViphtIQ5Rh5wKxmXBMTfBxToFlPs5Y33
2Tt2HrXk1WSniYmoRaluNGvmYfkRl2v9ftINQcMH7l0kGb5108doS0siBULU+EGJf0fVrTK8X95z
ybGHHl8ilqU8CXI7o9V7w4cIo/iI1Nfc+hHWszMGK95FcmeA/BStnwAWoYtFPCpIGBZlQiBm8O+6
/kHpez7Qn4Z+nwOQMPYr0mTrhvqyiVZePNuQVDhXam6MWrMmhGF1qrtRgDzQrPBhaldc2XK+hVvC
WGZuAo6JsAg4tXMxVhMW1LcgJuremHbfs+uw+FWoj76x09v3BOQcl/dKphbsAIw2iFwAHxH8TZqG
wUJBhCA2HXkNs456djCjcnNZzCfY8pteX3LE1zDy54leYfqDoyOz4GOr0uYAZgeXzQ9KeN33f/Iy
4hr1HS3YJ8o2r1bDtMUJfP8CvE9sTIdHIUsImJoACOsx0BEMtnX6kUYzrbhqD/k9crHkzidqaXhm
rI7DkY3+FPGsTxO2afW57X+CggXOHu+ttSqlJAhB2Z2CPxVYUdRKhOW32n6My8kEJHaZiVdvo/i+
HiuO6XW8K7oV25IKAwUEugARczMxEkgalCuyBsJS9j6VR0Lf0KMBX/ZazGvT2WQuANVCislCC5Og
+DYirC46bdELXdbGLx+E5K4exscyDftbtNqvsUHIkJ2milnYCMHxFPt2OsNUq6I4BlK1GHM18xSV
tBOiDmIjV5ZRmBubg1xB9K8C3GN1WkdAVhLUIJwx1THxQFSO2YAYeKv+x7RYe61tFRD5y0dActIw
hADZUFTE8DoXx+EEHZi9auy2E5jDVYO+LGWsNoBnr/gpycqD2gCwPRSjQDAiop5LEthjOicYEBd/
wIQwK3MX9vcYFXxZG4ktwRPC7ZpLizwVm7FKUyVAy6OJKDBLHuu3Q3gXGV7SVNuuX6PulZWgIAx9
ROgJ1kw8d86doq+QYEb3VenM4ZNub6bqEcw2JRmdpNFdNYx5GrwF2s/R/HlZSblZfQkWcStdAALL
BlxBTqi3R9J6tn03lR9qEQOFdtCjH/q8Q8l9jq9j5TYKXtTuYeUDJPXFU83FwntgVGzydXxAWdqb
EglZUru68habjaPVuwQcRuTGKteGgspMFbEniB7A9YgklXAJjahENZUGLO1g216r30bG77A3V86D
5KbDRYcTgXa+hSFP2FT0khf4K4To9q6LbmZrbyW/taHe0A6ELsAks7XeJknAsNC3YRCZCuIpSeui
H+l5AgBtaj/F/X0coJUP6E96T+notmwtYpSdxFNxy99PwiDN6LV0toCi1UFxVRnmXaW3vE0nPsXW
yltWekJOZQmXG17JKOkwyDIZmnK22bwl6G0pMDiwb3jcvtvFAynu2fz7sn3KDAUB6+JolhtVDMEQ
6NVxmaLCn2HQ5IhCcFf9QOfMiqXInrDYuP+JEV8qFRhP5lbFxtlE46W2H9LHHpU45PFBs82T/ElP
DW6uUj/L7eVLrHAMSAMMtBpAO208GtUxbbaG9sH6vcIeCusfivlnOtJza6EzwoN2WUofowOKN5P+
iOhaeUfmtE/XUYhhfb8fykbBOjblO5yJo7JjP9/Ci/TVf5cNQ2L7FhDxiDXQygouAGHpkromaa0B
/dxF+8lyld7ifeaDmPwfUpYWUnzgLwG4VAM083zZOqMIB58A1K121abu7/z0xRw7p+g3lxWSLB0a
cz+JdhEkf8tYzqWvozdrRCsMhk9X9UeGYRgEZcwBsLKXy6IkZgceX6Qa4KTwCBADBbVXDL9PVXjf
sCCGU8UxelWQ6/YDrkTmeNBbZgeuGfRW646qma1URJbXmRAnn4lfPu/EbVWzppbgf8XNHlkvflDv
s3ZtVJKsZoA3LpqYQMLEFCBDz2VYuhbUaCKH39CnbWYQr6l6LxqiXUaHlPf2eDeMqHeSaDMk47Y3
S7dNB0ehs+ubzWMQlPvEHraXl13iyxDPgJ0ATVWgHhGJcCq1SGmVxQDRI945+gpi4tnu/ae6L7OV
wrFkiYGGNtHABce5TLY/V3+IlreABdRHOI4GrGlOlvattTYxyRnEEgMXiKkKCJ3EB0+UBr0dKjWw
JWG4LRrdq6zYC0r7pu3W0rcyhTQdOHO8kNH/JhYO1GjQp6iBqLDJdqiCb/NecS9vj0wEWgBQpQM8
Qv1GIuGHRKkMDSzHXVkyTkzaOHmrxN5lKbKLFD3xGIAHpwIsuRiVGGURxnaFOQwx2jyDId2jBrhB
NXCvK/VOi4dNODOHRdoBNcMNI/WK35RddUCXA1UEXhPsnYgwL1mpG+PCXhppnWdMtRtH7XUBllZ0
896oie9hNKzXxtk2tjDF4bLysiXGDiIrBOQgKL4EXzqxyiwIVWAwmH4EMhDTcKk6GStpR5lZnkgR
L3OMvqqboQdiIgseK1Lf9eCjiQBxMckab51UEtSgCxUB+kcET9aZ82SqPq0ACwTdskXfhzjaZ1O+
U8c1AjaZKAu0HOhww4sXL5XzEx3VdspmXaucNDTvpoq64CpwymIEdOwfGGExJ+JLlKAVyG+0IEB0
7jTdaHp+XtaPylSUu5kFdMUgpKcBPZMYJoaxbEgWC37anwrSdT1mhiVWs4voK6sQk+RGcZzz8Mmv
zUOn1lddklzZ4finx2SzlchP5pMBEV+YHYD7Ql/k+bLmVo3mUNuE/ID8KpJ4O4b0HrAK/++zYLjT
/yfn81Se3HnTVFoJxnxXDmvLzi2mPLttKrtyTWKtNcTIDpmFeh3q01hXECadq0Sn1tIA2q4cZBm9
wqhfwt56v3yOZdcrioKIvEC/uUxwFLYtIH4TdgneUJmyo7Xidskut22uWk9haxzzfG/qR9+uvdhG
390Q8mzeDf2hDLbF8OfypyzanAcTGMmK1x0yEhaIfkW2t1LvQS7SoeO2MECyNmyDYmPVaO5r3iJz
JWz6fgQhCvPLMJx5oZcT5xOMdq/1NZC+TpGipaomzpgGPNUODG0ml5X6bpWQBK3gqD8HPS5/P7EW
rCwGwkQpWvuA7CmGH3SqHKtby2l9NxS0lHymgZcKORUBbPaos8HykchRKJimy9lSnakK1vgGZKsG
y0fG+ZOiUgw2m47oTR3iSdCNQ370VYXcsZFS4BmG5yqr1vhTZErhmAFk8ElGJlomYgelb308+kln
8yZrDl3QbC/vjlQECk6IoTTwOogdpWkaVT7mL6BNtnFD9kqStVeUXMAyn/mTz0qsBKAGVGpDhidH
Ztzlc8sVjKv8FxW+JCxfcGJgCe27SluYXtC+4hktO0xo878s4vsjA0lnkAfYGLqHaoN4MPXMV4Bc
xHsGBNxXCOjcKqm5UQ8enee7CGxOSgFam8syZc7gS+Y3OHKbWpWBIVfwOWSHGvsQoMvd2kQYWVHV
f59tRU4SlRrNwMAs5KCFmwOEHUlXDBqW0Hwi4MZNQOFJfl3W5xPZIXg3gIyA/jfYglMXS/qTEoMM
oUVMGhexO2Ei1exnLpDLnE7x8+znj6T6baSdm/j30dC9jDk7KN2dWqWu0qzl7BaFLn2LkD+wjQQD
wpb4OMXMMZshTdgdu2i+UcbmgxWvYdfe4pn+9xOjweQBeK2NqwztXGKFn46gS42LESug1E/IcU2u
zvqS6zaYBC4vtuTUgeF2KVqC5BZUusKdVpRqFBGGNe7IoB40XwcxcJWs1cTpskzCMiLYANEiiMBR
KBK9h2rXuTWYbe3kV/R15pYbee8vsYsQ1UuccFN7oMzyut3TwHV+v9bqrEpOJU7kwv2AFw7+E4ID
ZpEQA2m62gFdXVPz4Ca/myHW1b3gune0n1rKx214k/3YJZxsLi+wBCqLLURCG9VUoAYN8QINQOND
tALctvS6vNK4dbD2ifOM6uMer4+V3ZQLQ7kGvePLW0usH4ya37GoxTqTx8YptpabbUcn288eOoV3
8QrByKo0waGGqRnMhg3VKs84BAfCw1vMz0o5uX5hxzxe8a2SRxxW8kQ5IUAw7bRS1R7KTfe1W/a8
4iM3U9fcYjTfSiwiKayey1ou+JO7wlBjHM8OsoZD5/0ej8m2+1X9MrgCAxlv1wY1ylzemWqChaqs
Qx54Ua391XnTm3nseX/AGC/G0TH62G7rp/s13jMJ59q5isKLJwfSYFALyLTusx0YG3jtTk54ZfON
lvHKbT22GbcvoYeGtu3PlUOhffcH+kJziBwVnkDgHjxf3iG1STPVkK2+2x/J28a/pk7Luw1uzvlQ
7Fe3U3JHnskTLFWPOiUpl+1k1yTjt4OTOjHWunKCLfho6O3sFG56HTvD7rKikuvjTK5gsu0w2Rmp
ILdzyg2gab8f9K2irJurXL8lvQUaHZQoBftJVVqGKkZRO82Bbrs/2bXmhi7hmWM7tde/Rfu38NAd
UU24rJ6kkgcbAonE/5Mr2JCda1qMITcg7v6VvKHjEgRvV/Xv2lOd0SsiGO/HWvptWTHhJgHUG8Qf
eI+iDC4WYo2ii9V8sRwlbDF4u+X5pOwbdc2TapIb60yOYDH9jGkdOWi1wUjIHPuq8W7V/eTcPvzy
XX8DxB83b+j+Onr6Y/DpZXBDHmy24TFy2Y3948lacUdSpW10qaDzE1GlmD6bR7tuEY9hNqd/5w8O
6x/VeHt5K2UiMAdHQciBuwqn8vxEzhkmTOWJjhNiDq5KM4f518MaOFTyhF5YTinSRng+470inAdS
xGqR5Kx2MkyKPUS7mdMXzJe8N0K8+HjjVlcKN935bpXFQnp5IJrEo1lD/xJkn+sXsqqrmkmpnXHT
W7vyLkDg4Rm3ZBut9e1J3n54X35JEq6OSMkiNRshqfJ65gA9x/O1+FAqAmCwBegN0lrxEKhjPdM2
xWa11lPf4/rTdlW0j/+eMPkzijCAbFl4TcVogrFxKMkAs4v7O1rtjMor7YfLZie9hZCEwllWKeh3
qbBaiZWxxjcNqPI+uoNj8mRregE39tYVIonZaw8hvxl4sfOvm52yUuCVGj0iQxC8I6cDFu9zo0Bq
vWahAXNUivnaH8sdQ/k/D9d6fORKfsnRBFB0NqtZ1Y2QMx1o5vaaU1JOHHULYpCHYYuWDpsbzIOW
HlqcY8eePOpiW1eWeonlRdep2p9ku+DuA7nQubZdHoVqUsBqjOvmzXoIMhdsIZ7lTu/mpt6Fb9rM
gdHxgh/KLnXK92hj9yt+TGq3eGQs6HpwK5jCFwygDmzUEV/gs80w3vu4i9GuOARrDZKLc/6u6Zcc
wXmjccaaihBy6qLF2Fhr+misFcOVm86XCMGfREjmx1YHEYTEGCU3od8z6n7Y5vPlTZP7rZMlE85H
U6JcbixH3fTf1PZJKd4a4rYtdSy6ny2nHQ2MmFiJWj4LhcL6AbiIciTorxaEkPAqjLVqIshlwE2D
odbadxOYm5wM5tm7xbY8Vlfaa3XVbfTQoakzbFovN3i0WYuKJUsMogMTaCvkAdRv48trI4rVkBB8
Rdrw2XyJ08eUrKgqC/SR1UJEsdwLS8va+aEoaQAYRhc1EMLVTXnL9v5Gv1Y+Wq/3AFC6prb79zt6
JlHYUZNOnY2Bd43TeKkLiOLdcGc3vMP4gF399zOjFpD4l3ZCXNgVQVi1GWSlxu/EdEpMNMdwnssK
SQ7bmQwhBqR9M7dZABmlvY/L9zFbOWmScsm5EoKXzsrR6Go7bJxwr99ibIQXuyT1Bvdx2pofl3WR
HTcT/VOYrbiMJEQx4dwc5qxJlbqIGzxMsCeEg6cWFxEwvFvjen5ZEUa/uynEc0urMxAQyPgItjdG
wGkFeto4dGvfKt589De2U9Y8fot5vEUEcVmedKNOxAmGx2ZrTtssb5ykqF0NLWLD6kzoZa9Fx3Gq
kWBvic/yWaNZ45iVO9yzbVjweAMKLBWpCFxyrafdLy+SkhdX0X/6j8v6yV4jZ+spWOIYDJUx55AO
pMqSWbr53W8Ux78DUuax+Kidvx8uD8M8WVDBMAPwyltmgQXV7MOYbdI6cqY1FsxlU8QVXQanUKaj
Cw7Js3ODbA2zQHa/QFnevm7LXUU/isjthxXoxCci+pIYwRQpodVMKMRg1Bvhw8HY6t7t3a1S8nI3
8mCb8gMmgXTc91a5lqTn+1RFwS7nujZpa0N2cY9Gcm47/m2y7b3/OhAGrrh7mX2eihLsEww6NB3C
snHYa34V3rY7ck3umxUhsnvrVIhghm2XhSB1gT5mU3GtcpvWHeY19J70jsa8VNSP2fIyFHEordnS
SE2qRZV50zgtYEyc8cQb9/XuJdwUv+xr+iN8mI4xkgLJbzQHr5y2xRV+N5mvDxDUrIs8CMYBH9Dk
H2l+EydXU/E+YLL98M7Y+9zcMN/V9Jo39GeyGlHLN/JLuHD06mzuRltZtL+O99O9sQXh1BZ4wr3y
ke17Xnvhpuej52/UQ43QxNyCEWE73tr8p7k3vMsrIfOrJzthCNF9UTMUtSd8S9hWIKC6XyU++0zf
fFvqBRRuIOWB3lTBbDG5u5ojpW6cHqkHhCrbjHc3IWKVAFQ6W7aL3G4334GKb8WSZRleEMl9CRb2
OCeY2tGA5c2ZU2feK3jSKs7MI8d04M3BZhduLy+l9OicyBO21dRj9FSmkJfbyMlTBJ3ExwzKFbWk
xvMlRcSf60Rpc8XEhkWmEzXHIHd9ywv1g64VYKX/lyTZ6SKK1dk+aOK4L6DUa3CAR/iTc4qTOjsh
R7cCRy/Bmm9YzOGCuZhL3HGSvM7KrEWhHfqBDSAv3Zrd6f4+ShWOkQz/X/slPujqaaIGGn8ahwRb
Wt9S6hp0BTgpDclObNAUbkB9rLJOVyEjvlKc7o//Iz2SV3AT3Wj5ijbSg3xiF8IlGKbI1BYq1q0k
P5rghuYrdidLf51ZgnDTpQZrA8y3wHHahHs8ng45CjR2wFtYQrJvNjUfdvSZrQTQn3ma7/awNCuj
+QBjCRdPfmIPepUmiCOgl/1oHMyj9mwjM9zwux6JFsaVTek8w1k6KdK2yk5xweG4uWwm8oX9+gBh
C0tqElsPobdl3KTaPea7/sPvo7CHVDSgjKBYOFdQG2IrH1soSCg0wsSFjKzA66TvRHjfhVcTowHw
MjgXEaL9R+ksqGBsUe1y4o8w5OpNdEfc1Eu3wz5wL6skj4pOBApr1sVW7Ic2BOoczezTwJ9fKG8e
p12xW0uXyA3kRJZg+E2FDF0NInyn8BTfM7zOSziGpXC2b58nHDWehfzOv3svHwKvRVY/udIcJeCX
NZZ4ZdCVg2wTyX10QH0m0U6sNElqP60W0M807whLd3kQb4yy8YwZeWE29bzR1tgDJI4SSHBQn4F7
GJkGMSOWdqycicUqByxCLjG2WnvXZZsZ441z4/mydjI3BkQQEMOQqHxvVKtSZsx1CISaavwfad/V
IynSRfmLkAg8r/j0WVm+X0JluoHAE7jg1+9htDtTxaQq9c2+tbpbeQl3/T2nPhAOPPaxnE5yb4I6
pmsA4pwPrm1N71RIIdjVbuiAK4b1m/Rl879s7pDm1AJOZOPaKSLaGYFEYzsoBdy4tVc2dJkAAlw6
anso8K3sd8MoYeWQIPFWKElgao3sY1pHd8p6iC9Soxb3rNLHzc9bu7zulXpDYxq8IvQwoJFBX93e
bkhobwHuys3UsLfPqv1aix6IVL9/FnN1bV/ErJSMFmPJpgYxsT56OjlnUu1joAtcX3cEx/qzsCvn
BQZLIP8YmI1Gr81qTdQahN5YKOhhEM5c6rGdm97k8bu2cV+FrFZk5rleJ92E06qJ04zMVdU7zVGl
W71j13buq5zl379cvrmoFWGmkNPQczqHGRuiXt+TqnDauLuhRW7JWl302mjFVMmoSNatah5aQFco
gG1CT2HZ7auqQQW/7G419C6qeH0BUXdFKgBc3osN+r4+bUo6cAhCpknDOX3AQOqNRV27DcjHQm0A
LxhdV6sNZIVJRafMuOHmSzu/S/WRjQ8/X7hrvslSG/hbxmrjJpoAXLmGDBHSsPgzB93ufUaVwvT1
i3Yfn+tQi5EG+1nqrYWtdq5sSwXz4BBa1L+H9KSOb0y7UeO5djj/rAuJtu+H06oJSadyEUGPSRPK
NPh5Cdd6N9DJvfgEC4YbBoS/C4hLc6YkU9GmdqosV/aLwxhO8Omg9UD7tB/h49sefPzmhktybe++
ylW+yxW9NnO5h9wmRsrQ/lXUzJP7G7t3TUWg+ReAZ2DNwej56oB0E2xuMJ+tm8Z3CtO8WXsZMUnf
m7c43a+v5m9B65hsVudBSZfVqC36I3JyYSmMlcHufj6tW2JWh2VKRj4BXBIlTQCIKz0Oh0kbrbb8
n8Vc00JAo1uaxdEqjv7p72dTDoxPsYLVTNO9OSSAgADV0YnL7w2/cUBXF/RF0kqHK4lGuiyFpHyw
rFepts3t3JqkR1bGFP+h+QIDT+izX/o/F87Z78vSO6UbWkyauJoBZMfKmey91Ec/b921ZMc3IStF
pDbZxIcSQkzFnXbNllwkN/WNzcic+a7fDFtkWsPplXzS/7KVgLkGFamOWvB6dbLGRGUwbKVQhAf6
uhSt9b1fkFsjcddce8wRYAxxYW4CvN/qEqaVCmw/TCG5w5SdgCbsJUz8ojM5JlYnO+AzCeKCRrFd
7Bo6HoVxk7Hr2qv++gEr1TG11TIejw9gey1ML3oURzkiUa1zaaTdF5tym2BSKexvpUKuXdavcldB
FFr84fejp9Wt4gORdgrbF7dQy28tbTEHX3yNttAMi+tQ93asORPdWVLlaXVEm1tJlltrWT3xJuvM
pF4EtewRTCxIHD0p4+fPb+Ga7fq6X6vHbWPsaYxr7FcOg1LLp1Z9/lnAtUWA4YigtIAxQ5Qyvu8W
aKq1rM2xiL75mJsqAuslWpL9/z8hqyNpyKgkk47b1uf3XIodor1m2g1H4qoVhvXVwTKEfjT03n9f
iYaem1TMBMfhmbYzeycepqaPU/HrA/UB+wR8ae3yH+qrtonIY2EQQ3vv2va3bYzhPhP7N9QCGDu5
r7f1hd4ErLh2qb+KWb3XHIMRkljuAe1SN51rR+Ov3fCYMdX7+aiu2a2vglb3QZtLI+GLIFHl7pTZ
jpjUJ7rgpg117qVqc6sp5eoF/LKBq7shAA3EChkbSG1f6b22fNKa+5/XdGvzVjdDUsxqljPcjHTK
LzHvN7mcPWPy3E+Mm7xQ1x7s1/1bPVjLmIANm0OWeu9pW5DwvKi2R+95MLtig5pnwMWNE7u6gTBZ
6C8H0u6/ZoSnpE0puKJx75sO7E88bHP2ztvO/3kTr1plICn8LWe1smomcmZLuBlyyC+WO/rDjqDc
UjpaRPeDi8kWT96ZG+Xys9yrG6oilQC8XeAQrrvnmZoW8HDgr3FuPgx5/dbk9Q3VsfgT6+gNIfbf
IlaPi+iV1bQ5RPSz/tJOZtiq9WGapbCZlH3ZFS8d6x5+XtW1ZBDQzv6RuXpnakysuQRfiqsa8alE
cSXVuF9KmZ8MIopL6upaHuij5tXlLcSu6xfmH9HLjn8xkLwqx3xuIFoyMA3RqU7JCz9hNzKyVx/d
lwWuHt0oYQwKmO1QjMoHSZ67Cg2yC4Pj688beWsxq1tZ6CxrOmPZR9lrxz1VQX70/rOIqzcQyFK4
fGgPMtYdISoraztfkiS9cpDJzsw/fv7965bri4DVgYgZc57FIkA7zC9m76jvDFMGx3TbPRub7q6+
GDCZv2+2avwbAwlDKWjCXVq3gUq0HlFMY5ObKC+jG9Aa/ek53bZ/eP42VMtIxTS8ieqGX3/VtHyR
t3Lr5VHrB1ZDXpNFjHxMeg+cv+c2O7egFf15S69dPrSUAgcCeGyYxls+5csVF01RZ3KLFz0bkdBf
tfJizz1yTbcGi67dvq9yVkuqdVWIrIKcTvsY1Z1WgXP51mjnLRmrALyItTlXE8hAhjNIlGZbiT4q
7Dj4ectuiFnDB1RxVYKZF2KK6RHEKaAjP2Ac87+cCxr3MeQLYst/lbHHtislMMIjg1omjpUfjXEr
ARKBAlv2P6zmi6DVwZjNONLEgKBKD2y9cDQRWOOtSeKrW/ZFyOpk5oKo8aQvQjgA+bSDDarzqf4v
IdMy7PB/92ydF7G5lhV0MYBa2ms+ybnp8rQVF23ktwawlw9eG8KlnRyJZ1PXkTP7/mwaNo9jZSDw
NpLsya7Ni5jkhyIZMHs57swm9ka7uOfkFjbn1de6oILAhfmrevddrGLPRQy0IejwLvGybCcokI27
KNNvjKtdPS/EBgB9RyX0XxMOcUVaDUA1SKISecPGGbBXsVuLG97E1dWgZxUjAEB4+NecQWrCPa9n
bGKPsRslQibIUSvUeP/T7fsiZ/mOLzounztTFtNyWP0+7l5NckDt6OdXdK0pDLMmyNwjrY1u4HWL
Uaukoylq7Nh4sI8gPSPPWVRH6aHd5o/EBfl7vInP1Ke/7T7K3m8Vja+mSb6KX71ilSdcxjWEDxFU
xz53EHyU7yj+h6nHo+RWK8O/Dw65BwLoXkAqY8xmTbigFBLJuxSdnxUJuekbyTGWPKFsft7Tf19C
SAFgq7IwCyKFtkr9KDmsoCbQ8qmzt0E5cSuSylsq40o5FyO9KIYjTycvgFerhyxABTkVg8oxbiCh
DxKw7w5Hg5R6VLZ2gEaxKuQqyv5AKU225gYzS9zF5NKt/PS/HSd8BQqBwCJFTwUGUr/fUBRCuah7
/HYhHvL63MevP2/lrd9fvYAJlLFNoWOVZfWgGofRunH9//rA7/rw+wJWboQxyFYnZViAfNftGxcj
KYEaogwdpm4X9UEcJm7tZ2GJgrjkMV/fyKHla4dbIdAVBxGN+Ap4HQBdhM1cuzOamOkI1k3uxk/t
h+GDrHQ+GWHsSL9Nv4zYs34g21tc5Vf6Hb4LXT2+VLenVFmEdh/CrT3TmaN2n6IjAIyfv9qjiH4+
zGvv4usaV1c2l8ZUk0eImxWfkz9W+WQQ/2cRt/Zx7eP0taI0HNCR7lO9sQ6mU9xJDkGxYf9sb9P7
7kAO/3Ox4dsergE/VTlVi3ER2LCI6RtVDoHL9vOiln1Z39Ev+6Yr3x+ZKCqT0hwizHv1uXMMr3bS
hzI0bxBJXJlg+r6UVcA6yXPHegE5bNNWDtkPmUuCPNAe8Bb8aiMCDO9bfvlXpzBNg1sDkMpy3X5a
5ypIio2Yany5jqNPMaSsHbuAvRY+gqTddBmipSnFxFuUN+nm+EdcyJ3izX76TnFRbxVBbu7FSrFV
cslU2uFb4qfex6Athqj4nzKw/WyP1MtL/YQGjuN9chhdFt6Koq7kYb4fxErr2brQ9Ww5CLE1fBqi
18neCZ9ExPm9Vxzrg7zRkxXd6uu4pmsBy7MYFPAn6OtgUUl1UBwRC4lo2wwb1dqkTfc/u2eLlfhH
xErhaHGvSPYEEVY1hqXKN30OX2Ocb1RNr5l52CMZtRcAtGPO4/uDMdW866oO3uZEx3e1G2MHLvZ4
HhH/uBb6Xd2f3+diI9b3FuPtgBpCa5MGY/xdXDx2GKIEbojLpF8iPXRjG2rEV8adFd9iZ7q6sn9E
rYcMaaPLAqhi2MBMRINeH3UkdmZpQPNWwW8EWNeeI0YfFsR3VAP/ZZLaBtNa4GRFnlgfwKTIoymB
JhX18DCN9NLLg8cq5fnnrbyqv78KXd0QLjdNW8jwB/Ne8U1D2udG/9H31CMxUEviNACRfO5UQroz
Kn4Ez3w4m3xDRbsH2IBXZ/Hl5w+6ZrO+fs/qbJsOrAJqge/peimgfXvEqJ5D+lvrvnqF4EahyKsi
RFp74QKMROg4wsOo5ANQixxSJ25vfXJTcvJbQI1X7xAmcRfELzj+8so9pZOaMKSKkAaQWy8W7KXr
S8di4Nlltffz7l2zXMg//S1qZbnGxDJH2kNU36Z+wVDz5C9F7vE+MrR9LX3M88vPAq/qsC8CVy8f
DDDCthvsY2onkZ53XsHs/znrCR32RcTKShEltq2U4lmAD8DhOVDypRfWq0By/99TXN8lrWyQiBXe
Gy12j0nCgafmzQlaeMHqrXS3Cp237sTy718iTYNNFaa6sCi7uVO1CKTGDtWe9Na6oVOun88yB47h
O9teY4KYE/pMAAKJxHSK4rNED4CfvuHGXH2x0Fb/T8TqfIB0isCvhvKvu0z2Mr0ivi0zC8QQmun9
fNtuiVodEBKdydT3WM2Ixm6wR7LkRZMK/2ch17cMbM4WUKKQn149Vx19TTaVcKUFtyNprNEnewsm
5qr2AWUKgJssoJGvmyKUOit6tJ8tSaHfrXFRm2dzArAI7Gbb3ULNu2ZVkE8FKgwwszDYtNqzUp3R
UJMgBE8wLlX2W2AsUil15vIshpf2VmPYtRPC0L8KBEwA9aF2/P1elxr8WVYiFK9iokdDGysnO9Xi
XR7frPdcO6elFcjUbdAsA17ju6hZz5vZbGMMCvaJlyvpYYIK+vkqXFkNOqexEEA2WNq/cquxMcp2
yjCFq1lHBUX2qkEDd5YFP0u5ckLLVKyMggF4Qcx1lX1MyrQae5xQr+VebsqvM++C1JY9U62Ik9i6
22j5488yF0xS7M/KiwJKKcANgYoGysZ1mZ1VViH0LONuq3003TkF0nLaTb4CUJvyU0fDXaujdxrI
/JXp203nM7N0mom6BdnMJvGbLHUq7Wi1yDpXe6lRnD73OylUmkeZReXSkpB/WMDKbvhnVSteZ3+2
XI0KEBvmpQg4KXYc1SV1fm6VJ0KYZ2kALhmw4PKtNSPCdlPzajT3XEyuVM5BiszKnFOUZB81Dh7o
Vzo9dLbtyeW5N3dJ8UpH7mjm60DChHZuNW9hNdAtyBzZBjw5gObgxbWgd57Jk2rDMB5LXjtobZbY
Q809MR+aEVUNX1DTUzHWhlbDSgtJv41T4nTak7CfSuA2ZYdOBAa4Q0Tht2hAVMhBTMJXAUgyZR6j
b/ZQO9wgDsoJTldFwDAwmk+evYxp6yTxphG+PYRoP3IF1RxOIr15trX9MFYOgBycoTxN8r2kRlZD
8PEHap/ikQJS8zx0tU9TFmVlmABBl+zVKqriO304S/LZKiAQ6KhZ/6dQ78px2w0gK4503e8oJg5+
82nPJED+/R6si6xuANI5Yf5Btw+JvNek30neBUMMYsZuDyhnbEANLPc5UqcX0HmwonIabdMnp7kI
LDNQ1N04zxjn+aj7rVFNYBjfmEjFYkPS6mIkz4keDskFrGZcbEZ5Q2KQrQcqlBvjmjOQ3yqPFLo3
4merPNuKg5mqSIvB4ayrbkO2zYK+yoJEMx3bCkv5LaN/FCtS+mjAyEQHUI/kXBez05QnuzuORWDa
qV+qvdspjsHfZjtoW9nNs8HRLcTRQKcGOQeMBLUBbFZ+aIMvdZKX9WcjvctkBNfTU56Ehnmvk0vf
H/L2feJHAQ05DWdBPL3ystcYaBSomrt1g49SowrkgJzcp5+i1rbteOZsE1u/WIW+Nsu1ce55fVem
Z2q58xiaoM1t3G4sAw7cuOGuAewieTOZO7eeIfu4BNRqnZZgosxCn2Z/33SXot7jFnT5fqyfBuxF
hn51TT00nbLH24pFOBSSW5d+ZgeK5utDkKCjPbNPNPMAPJzNhxZSx2mTz5eR/hp+cSOi0oJswYA9
seCNSh2YhTA0ruzZ8ECrM1U2qnWynjJxSceo5NtpAFjaY9qFlhpp5BH1Mgf8k55V92iZOkqtn/WJ
q6fHBg4SiF5J7sbjnaS9z6NvoPcuHzdcfswx1Qgy5GKvSBfJPpTjJlVPWuqM04vGMXdjHkbbADdB
4bCPLntXjAfGPc6eM2OL0WWPSapnahcO2XHpWykKGZXqWtOZ57nTQh1U2rOWHIeuBxZy5eTmFrNg
cKxnZ6qeCuQPyLupHBv6kKJPzRoce/LrVngxOgMYL9DLfqc1YOaYvan3czCB9JMfZxvNPNrDqc4r
2KzaG4cP1Wwdmt0BRU0CLBV5m/k25+BLLUJZbNH56In2fSguRAO/UOmQAcwHGmam/B4YP5gm9kt6
MpbtA2u9OV/Y4GZSZBk7YhSOGsNfRuwaJmWUp65KMWksApJC2UUTWtL7ez71uw5eVbVtc6idEy1+
5zVBbdS1k8AmHkEDZ2luESlCuYQgMTYS5kj16Bj1vmHPVfynIp5pBRljDsm8Cfc325PiTpWBRiMH
MkprkoqXqXXOOEfMUMEVF/QMn9cWbgn444Y8JtWp1ttQkkK7fjOUqM3dPg5o/ntS3Lq4GG0wJK/y
sOPZk8gvuhIW9JJwT2qxg3dKogBAl+FYMFq4l3NfiMssuYxuLc2zp8AaSFDxwOJnIe4q7VRDbp1E
U48Gb/pB2aYYfxXZOS531vBkSI9a/8fA9g6Pch2Bs9NFvno7q8Yr8G7cUr0v+s+hG50kSwAQdTGK
EAU9qTjl2V0SX2qh+UhvB4ake2b2mLATVyy3ze6r9E0y2k0iuRZ7lsDRIh2MHv5EDFAYl4NIyfJ0
+xMfU2V/sjpM0IOUeY08+0zmHqtrR27A2Ds65kJejcd5UdrLgE2fT2a5UfmrEYNEel/VgSSpboal
dcKXhweCWaxZ+KUe5Lrqt9mO4f6mZIpI+loZu2RA2U4OquljGA9aarsZmp4Huh2h5O07Y9FHI/GK
zCNSgudH3a4bvYL6Qp3cpMQoMbU2aj2HSq2GjI8Oyhu+NEEpWVZQJKZrKyc2PwGPKKv8jriGGWZT
pJT3DX8HTToDht9IU582hhPHzCPNrzkL89k3KlzELUkTh+XvUneYcpcyr1fw1Z5SbSeTQXEj0KXe
WPlC27WDW4yWk0qbqe7c3vTa6jFO3TzdqaA/ranH88ltjXAsgG3X644xfnANyspyetgMS7zLVkjG
0ulidVNWFDYO6DxmvTPr0LB7p0kOGAxzKv2uFedCOTQYNFOanaxyKI83RQENQmruUhyF9q5gk4Qt
+VQ2XWZtEv0I/95Rs4sxv9h6GVIWStaBlb+EFQczktd2KLret9FgwZQt6SRXbtCkFcfu2PR4qv6Y
QJFKl7L8pajP2birRp/lEcswpjA8tSOM2vyqdEVQQZNKAyCZjFz2FFiIWPd1gfZTM0LV2NETqNuk
ULweVrPHcGDfbbXY3o4AF8ztV8vwCiOJ8uy9M07UOlb9rqAueOrU6sKqB5o9ZbGvJ4+keBHlzkQI
sRyepXSg5bSjueQ+eDMzDU9CnDEI44JZyuGxDUQ6wN+mx1Ha6tm0seihtM5GZQQ2bqRi+Hqzx/yS
A/8I+r6kulfZs1Onx3oqXCCeBDKnft5ZWNOTVJ7QUeY0puoAztiv4XEJGx7OqwlvSAYLqW7sCQ/V
VvPhM2olKAvjequbv7rxPk9gpskeWaUMapBZoaIf2PhMYzR+pFtAvytp4/UdeFWmMJaZoyWFm6Tg
S08eFXosTYItsr2+BKWmsZ/H17lHOUm56+pHdEYp8yfNZLeONU8UQEAvX3TyLCaM+ov9KAIdpjc2
u6DKDnNPnNQEWCfb16jETkBlqlqno3e6/sswIsKjWgs7K9kgIQg7cVBBC4GR5qT/U4/nYthMczRp
O0wLHwHWsm1L4g1p7esWuj39otn23e8JGzyF43AxdIx9yO4Y9/uZJI7Zv1TVnoo7YXgVO471cdJy
RxU2iHQ1F0yMQdE8WXMMxLijCeOaGWBd1GcH+LcbaeF069y4f6TFVsv/6HruLO53+jkT5M3iRw1q
SdU+kXZaVEdSaq4CvZWLByIG1+KXLj5b5U7F1vZ3FCSSOmdu0e0wWahLNByrDJxVUKGa27GPpD0Y
9msms1OPjcqHXSkFPV6KlBcO5SkUrewM/JX3aaTGSYBmFWdq7xiJnRRkvZxbrjRKoMzZj/pnpjwS
/mjbz8Q6Z3TyZGNypuWTyxCj9WO7MaZPTJ05tIHNrYC+vSO09AfoI7CEtfKxVbuFV2g7Sme1+yOg
O1qxGwvd79GTUkk+A3plocNMpx+1CXjQBwVuT1c7QCqJBH5mVoULbEbH1LkHupQse2jYEKrpWeu3
6QCW6Y46NUwlpMkG+sfYPlU3crrF/xjJBmyursiIW+I+WspJQcdfHCcwkVumPOr0oJpBZbrgIvcU
qGkUIcECg+hDbBZ1UjaHcugDQQC1CVA++8VuVNcgL01awQ8p3aEpf+XE0eznPs0wctk5cXdmTY+d
+8yMHVPA9qM8MVvZ1vDDBxSM4KEUxuBjTI5aQV+/Dq12D2bhHrQv811C3iR9lxYxtAuSnCV6QiDE
tHdLsAXSvEnLPLt5lpNfKr9Pi7DEDEETqBJ682Tf0Apw8kR1GdUgHkUsYSHYljDmOhrM+yvEaaF6
cF0zeIHGX9j8v5LOOtTjK6MRzR80+RXAXG7VvxM4cWP3KkbZmQprM+j7Svokswh1/kcwOGIjRpKT
32mGWBGtTHWymHHZ5ZrsS22zneTxUGfl3sjfCZ5DCSrH8cnIZMdCbCdsn6PBz5oZegzAYKemDh+j
CmgtkjfEzEmN33VcRmkC/RO3gcFgO/PEoQSPw0xdRaBpJdllwwEdo1p6zpUH3h3spA3RQRQUNInS
XE+AmbG1ErSV0tHJaOOWaViAeIO2qBqLYaPMwPiJ/5jmJoN7Btuo97qXtWFGQGkJ08b2KgmsegZA
huXmXDrJlATKNLt6/VYPz1p7b89V0KNFAi6GTY61Rp2iJK6VAilLCaz2YuYVeH5OFaKf1K4d8Kl4
s3kXC+w+CGLtVvNGTQdYyhzMKoxZDCKZ1EubbIuxd7fOPnQC74NdBAJlQamTJNsW3haFOjFbxJbn
jlXO3Pl9ftfUg0/iQ15GYvYsxh2K424M4Iii6d9Cb6GpvHbSnwmKHHhbTpp2CCv2IFKyyycTLSXW
eDcUmqNpzMPwMhhmwDohv6CFzM2h9OIy9UlaORQRKliJZbs/pLY5O1ly6AzlfQK5PZ/fbdQdyhHY
AFqBMFLd1KxwR5jzthHeoF+MdJvimAysIbLbZ52bXtL+IjH3k6xzTBY7oknclNVOyRYAA3Bx4hWA
C4/DuZVSf+CRrs1hLoIi22GQAmPHVSDr8MLLFCkRBCLFHFg2yq7ztKHz+0hSDATqm7RMtjnmvWNm
uKoITH4yFClMoLo6ZQgZnIK+RIBByIOoZldKztVyVDP/K1vAineKSq6oeZCreERS76Gg9JiV5Ust
MV+hD1Otw7h6Gdy9JptBPAAuMfC31fB/6EORRWoqe1qLiCgHJTD0y5C3mzqRdUzbkw9VsoJyUEJd
6451y38l4/CZMynqJHYsFUaD0X4e8j6s50PZaaFBnvHtvtTMO6ELOPV33eJbdzsywnFu213B2kPb
j1urF286N4LJBBpxGsOBxk2BqQmI/kdTgHmmIbBXPkHsiIcOIpNLYbogaHA1NNaBoCHkFTx+HCdL
+k2rfqj6OdcNhyr3ujAcXibPAJP3shEBKflMMvtAS0QMNSYJbCNvvLRaHCMWmtzvxMssznP8bvJl
ddZDWu9jCUj+9gM17tr2ICv3pnSi/YMBEJ+uhO5WfAtNVbOOQKwuvN58q80/RgbM+IGBes8dzGCK
4xNSbW7V9Q5IdVxDbiI2lL/UJYVRDeHQtvea3YdJWmzyKb1vi8wtdbIt1P4gTOtlwnkrfeFKNMNw
peaW4zOxH8wYKYffWhkW5vQ0UII57cCm5TGV36baAnUi2J3Hxi9h4ikm3Q0B/IKdHj8iSihBIDQ8
0hLxGcJBE7agTM7Apw4zNGzZ8uzFlgZDxvHn5wGGfRaBnegRGWInmx71mOwVdE/G1rNp9qi/6n5N
Rhg9qEm4OzUMp84Snw30NDHjXbGTT3C1+FNHNhh0xD3D3EONhkRhv2fzQzt+MONTon3QIe2G7fSK
jsDqDnfV+KaqaKhXP4V0LIzRsyrhzA1UQadRadfxml5iuIzgPhscdRw/5RlBaD3kktMD9EypvKY0
qDtx47mNtYBj4TotTxLKu+6kUzfGW3ZEZ/oyIsVskF2ZYJBvMGT8LVzPV87sPJptASxpPv2J0WiJ
F8+IY3FsWJYKfCSSWQROGGFQfI0hnRNzPrIu/sw6tfJKkaeOwTSnXWpLah1K8nNqI6NiDtxTOjSI
VxxptUESbwYwsT30viLB2GgZWHuQ2ajTEp1fNtqT1Z7mbsNbv5ftoEJuwGUpzAPQ56A3Mwte4njX
j1VQyPp9XEim17XInRZaGei4BJ1cOF2ZImhqlkwm8L4NBdQ5RhNTP27ak9Xj+hqyMB/6BuXgiSt7
rQVKNxi4M1n73WdJ2JWacIhpAfvITH/rM/9EJ56XM7qpS7wNBEVGlalI/mS7qs3cwZ4DgtC5HU0v
VYRf2Cx3+MDueSbtKgoWMEytgbE0963aCphIEaxmVbbP5jlxbCnZZqJQnypONt0klU6KDEMPFhGH
JPKdVSVRgeqcGyfiD768wMyn5nIQt8Dx+uhBzUXl9IHb0hHQ/EFczVgjjPUEWCCQOV50Vm0rZTxY
XRpISAs0cIlHngYJm4OKyF45ToueLZ9tMSuObei7WpK91KzvMDYIwFQpyofSnyv+hzQTMH+nxG+n
zh0Hy+8qxc/U2Jf0BuFInHuxKk5Aan1O4D3FSTy7tG09JSl69LGqL4XVb8aBcgRJSD2UCZIYcEaE
mdzNVNpqs3YsG3amsfICjX1oWbyVWzlo6iQYBfUrInm2UE8gfp4wiIpE81C26M2n4kEBLZlOGNhu
Z68DHTNYjd56JMNzGVE8ns+2ZfSY6/xZNrpLScyTpYKARe+YT2Nkce06SEiKnAz6cpD4Ipn2287V
l7IvQbzMm/Os2+dmYO9Dav+eJgGSiqzaI9vmpfW0RzkmFMBTEFO9mZnxNgw68vNtdlGyAqnstPYA
L75LFPx3yRy2KdxmOsiIkGioGs1LUSNf2o0pYlUd6YMOuEoVsDzztvK4bf9qB7jA2tgeYzN2DcpM
5JxVDTnd9IQOYqDNFvk2jS3EcTAytRVpdhUmcrPt+KA5PWez2+nLc8elk6vYT5CjQvyQct9iuN5d
hQBjFk7Cm8YrZfo85jpyvAByxLbW3DHNEqStGtLhy1xC1Q0bihqDq7LeS3Pt0Kb4EV71d3lZnWUD
7CRjmfmDkQdDT54qTcZUEGoWzOx80AdvrRhZyRhTGzL/P5ydx3LkSJOEnwhm0OKKgihNFnXzAmOz
m9BaJfD0+9Uc9u/hcpu2e5lTD1EAEpkR7h7u03OvNJIrrOo3u/tRnpcqKFc1c2eKA01/7xPyevKc
c1P2s9Q8mHpyh61EUHJUOGqEV4vykCY1LgmYgdSWvMvb9i7Xm+dBzndqkx7GsTiXnbgZGeKwpG7d
2EP/c12cypeZs1UnXD7bOByUGah4sMOMQ8KkACJ5D9Hi2P6WCd9ylba2X9u2qTlN2PX1q4u/Csau
R84vbELuVeACkSuek2eXxk4AKPT13iTgSI/GxM9tPqt0Oat99hgv3W9tGvaWah+JJLxJO5oraRFn
awBqKtOUiqw7xjEJ35aEtbaQ+6Belt06iKAorbcaAngsMjL31MNcWchxo3tpTF+SmuKJ+hRZz7YV
EmlusWdYc9jMpNTU5X1DRVcqUjis4wVX4c2ccsIpVh+IsXxo4uKiDN1u0dVtsVQvVt68zAbHoWVN
v0lpbF3Tpouzh+3gSA9E+m7G2tjjJg29Bajdr5MXUz1NhhYKmTIt6h6aYdkvWXcv9b+SdfW7RN8q
rbUdVuvJUtdQm5dDNRZviWo/6RX7YVdvZU0KpjU5t1aEcFsymPNKmh2Jos9ZrJwL3dnaPZ/3Wg8q
WFIrAwUb1CCkx7h5rn+oKhRQEx+kHoBkGKqXvjHpbdKX2VEvwikyrymAta2l3/Z5RwpDzv4pZO25
TEsrqKz0fgbHiKRlOeSSarBy5avldxbUiXXqhT5v0m7Ya/ZysZx+Po18/eug0SK26HmEkYZpYz7a
ybRtC5vy3vk1xc5pSpYXkcCjlXzcjep8RNH4y9SnypWoP6cOd8Q2eqRT2sY5Sgg59WvZfpCL6blJ
JH9q2FFizmEpA9jsgpaZ6n8G8PXOnZbxEGnxpS4MTy/601TJXqtEGX/AeDMj/XZZS+aJ05s6isAt
00NtLs8KoGBJU+Tk5aaw0qeu60mUS9pLkzU7UWShlinsA9V5bfOfldSEnTXcrtLCZt/UQVLlYV3l
W6eP/XZO/KGiLgfkBgvQ++ex+1U1qZ9p2iYZ1Y2W976UGgc1Tb1K1DcKx8mypsFo5C+Imx4KSZo2
qoJxuxh2aaZ6iV34UVm5VQV2As/tzmN6klf1Y1ETWI1paQKs2Omms/m2FpEJfkW/EU+9X0emuokm
65H2x7NNzLGIAISNX1+6qgU3jlZuFgjemqqNGsd7pYk+kinZxeaVex7vTbn42cyA2uzg+ykxL6uo
L45VR96kGwfJSDNMMdo7fSju2jH+Ka1k9Y6R8ah2hkeruMVgpfGtPD9Li5KETdHdmtFC71ZHhstK
2w95fJ2Fulcn61yOzMuRhsBuI/NAjP5XvKrPWZsc8fu5WYT6nGb6nej2TptQO09bPYXTYZxb3bA5
eCmVQFkPl5x2rTG4qWUc94J9PUrXS0O8mFI1odJO7BXlrSGiUFak3SSPgHlxqNk5kdXqGNal5i5q
w4NoXQqAwxDPftxj5wxMjwHW8zItPKkkuozr5Oq497a0LuCot3h6Apaa27hzNolKjqpqnM1E2ye5
eZbYDUaGbpGzUWbZUXQegDK7aPREVvuRWhy6ROIEI4bNJo2PY8x1LO5oHsJ+trZCKGGkNIdBgb5u
sDzVKk+fGCBbiDuU2qBZqp0CCdwXyV0RK7ySRsLmvdrmluUrwwy1PG7M3gz1IT1OxLCZU3mIsnLX
iCpk7IV9nqFCd+3Ej5URvnSw75NBPveq9LYW8UbPrKBMbdnNiEV3m7mgGhpIM9Uvw0rH2o+HpJUa
CGn+F7xLXC3Kbi2jfEyl2MsbxdfNnj4lnk9pX1JoWcFY5bdZhkrDtP1pVne2oCdX9YwTe/AiZnWX
NN8gHn0blPZQ185PnY+7kMyfcf6rn6b7tmt9Es78vEz2kQwjMWZhApw2KSZ6U9Ut5ewiMjnobAmx
oB2WDCDNNXRNbIVjuhxUWYKnsLx+UM/lbHqi6nwtno5qnlVuVk8/k07brFb7VE+MU3S4TPURqq/p
Rs80X0EMpsAQZasI0igB/50D1ah9VRpu6ri8TWD6Y4BzGJRtN5j3xNXThSebKJ73BqgmqPNuNYtw
0Rkk6rOwyvRgjerTOEn+mCL5dtiL9GFxNVLpXPJYvbJwnjSl31c02122hq1VwnDGx94Ai23k5cEo
J78fMk8dm1ez6EGq5fYk2mzvGLiAVYIo+9mTnIo0r+SFDu1OrMxxCDXEx+FU5uNJixjBcfJAz9Pn
zGSRzfbvIu5fTbJOWkmc5Up5HNTymNqWJyvaoTDT7Sjq1ltLCeB2PtuAA5LC1IQGKZL/qqouLFe6
tibdN4tEa5mrbl4nlzpKL7KmLW4+5UFepse4bj760jgvlprvE4sQc/BYupd0BedOn9sivTGExsxa
dd8sqG0Uh0zY4qCMMzspvD/coFk7d2WX0g/0zUG3CbYfRHVnjSAfiomIASZtxJl9o9Ud45bmuZFo
74Sjuevk3DsS9QNxxJluLxv+1V0j62E8dB6D1UFrsMPnyBNW85eWIvxrpYujTxe9aD/wuabXIz7M
dNg+a+lg2TRy7cQe3GxwPzxEER0hmH6kCVDu4se0lIBUEqZf88VW4a3W+NLIti8BXJgck70Cq5dG
8KBTdZvGEdMgdbqPK6jATnVImkbpUbfRSx5XL8VIk8gvyzac1Ls6M+7HaqF/syDgrLbYz43xkE2S
ctMaVJZSRn0/NFc851rvJtJ57XtvLMQOQxp3tX+APXgiLl3FWAhfqrxFNj3ATY+02sA27xdVferr
5bFQy4PdxAHKpI2OHicWpV92zXOqWJglLxtkn67VLpvFBPucNa+Ky6CDslpw6SJ6xq2I6evq1Uv1
cr8IsFGn97PKPhUlX1sC7ToJcKLYW8c9Hhlu47xylOGXl23HXIH23k9IUCarvCNs+YxyxKuiXSJr
rjPO7jjdRyQrU0G70izvh7LdiIWwzvy3ma+uqc/Arw8RJ2PWPfRpHQzOQ85W3IsJ8NiinoS6Yasy
R8Ja8shN54c0z24NOg2EZZ7R9Tf0fYHFvqAr+S6JF99GKzJOhUukZdBSjTL2CLs63MlwG2sXg+9Y
14YXwBKMHDwgGdPQviLCFsDgVXCn/NCVHcJn4GSFIt/a8JdcSX3tY+GNI4ArZBEDw95EUzs3AyoC
ySN/lsd77osXZEal/aNOQbPEQwORCQHENNjvbrE8U0k3hpG6UfI+xSB2aJk49EVb7al21exnLEDJ
2mgzZxTRyKI0gEKzKkL0rm7Rxn5nfDg9jU23bHLwPzwgXXY1b3LQcAxorRyCFafXLnp34keFOjMp
HuoxDTKOIMec2OEMt4FAXKdkr3T2PfURhZMKRMMNqPjPgwfi8njs7NKL6ueYD6U0Wq9JLgKtQap0
WxMnqhqvl+JSRHQTFnABsmI7a31F+2iM4rBKZAYu46Mt/zYHLXQm4HX0Km1+GCqUMH20sZTKpxfh
TFC8eirQU8h7zhkw79iPHZbTdI9qFCh9xAUt9bpm3FY1CjGgW4stJFYISFHH4yIf5u7naow3lb1P
CtXXZY7PBDqjb3dODR+/3ObyR4SLLFG0qGs3y8idq0qoGQKYtXSTdOb1Re7AGonSd1V/sXh2BciU
2R/mHEzTsLdrY3lV6ymZcxhQtsRN6xmwIZG+z5x3qlY3sR71Col4W4BG7RYBMp8Q/WCLIJJQV8YP
w4qS5Rm61xX6U4z4a4liaKd5a/bPNrK0bjmNkLbgpUDbMM9JaFDxmGXmGdRNXQd3hd+5uryvKITM
eHBBGsCv4iBen6P6LobwH6xXu37tp5cxl1zbeO2se6V+NGpmYiUd0fcKR0A7NM6n2Mlv8drYNA2L
EHnUMndHq7l34KCakag+jqi4HjatLEAikpd1KFwdKk+vZLcakFNAspYoXSiuKXUT/nWJPN7s2VCt
OwtQzga+6nLhFWiirDV0ltaPcrER1sQ2cVc7aEvW4k6bdWw2n5kE3RAnu5nIOhhYirpyVyqXiDJO
6mfKGJg3kW8MZ5utN9ibBgVLktbGTHQaobY454NSc9Dp92OsbTMZpCpWjwVletbFXq1i/jy9sPGi
V8zmn/as+wKaIrXy+6bKyM0YkNTFzbaAzKQNE26uq/461z9TYH0zsaZQUl/kun7FmwdGNhqe46L7
VS7svkCfyYKXJ/Xpk8weqUd96IxNQPCSQAcgY08E6JuNSKAkxSOThDqOWhqlWw8UGiWnVWm2FaKs
SZb509KuXalpFf11YCYvBoh0crpiHKvQwrRnJaJjTRcUD/Z9k3MOW8q5bZAVLMuP+EplVYkFKqpd
wZ1DCVGnonMBmd5nCj7ydKFLLAe5lO9zYTauKKTfZSY/mcOz3M/+ELPwUlozgdCzldrbpb6q0eyj
VkHg8+/bKfKZ2rnL18IfgbOJwPZAYAJnBQUqyu0sKT6VbaCjHCvq8dnWnd95xmc9WAeipmu3iWz8
GavWF9TfjlhByspgYZ+O9PSt6pKRyaD5d6t0XhEXRVDMq99OAmh/8SK1vJCkhzKz9uLOKjZmM12E
1YZCS38LQIUOG6gyKwPSWPcWn3PctWGdvzFNfRQLLPTcb+uSv+PkO2kEdxkilJi5sZuBRwxCnJdJ
3SWzfm7q7L0VzVZCQZ7KJt8B2rDawe7E4nsisci2PVLpg7mTZtfO2XllmemipeZopIgvZbRPDx02
v0NCU2BdrRUHhDmys43G0VsmDRKkv8eNblM1w5O2KgEQyd7MnyqOiTgfNxOYlTx3t43Jtl7V9iFq
lDtrirwVitSsSARg4S99+iNysB9qZigEySttRAvptI+izO27eifbwhcZTSQUrpRE3tirvmQPOSgg
UWSNfLf03aFbcTYYJ29qQG4xm6oZv7YaWpYMZZYgCjl19ovFIVfbpwhQeyiGbeoQ9iBX2yEGnoPA
QZd4GExmfvTMh7HwVF3aKgvnZYn8K8LhXGdDHOPdxAMaxODpHJBVZQZlNnES1vyo4sbsI0R+DbbM
7WjfS+xPS4U0zqIErXRq0RYNmlRKbsuJnZblro/7Bzm33wdpCmuletbL/DQX4z4pO7+Q0uOSVY9l
p+yttfYzdHv2kPglXGHHeMhMQx2p1xaphhCNpo0+ViFcLPWK2Fq2sYkiAlcGCV/4fvBLSlJchW4X
Lb0kY74VBnfSz96S0QRXIytqOMSqxEEVHxJKWxcz+G2pqmHPTte2H4z2ualWnet12I0WpYJNo0Ov
IbN2hjXax2O27TlP48YmsCQJInMO4Wx8mUMRYcsjsKYrI3LI0fv2EEyWiUeY5TxJSat7WgycoVKV
D3Cm6qXMhl0tKjbv6qfZlR8SsDMgeHbpko7Sa3HjEhUWRO4cDSfdgH93jMci6QOKHfrdHMVcPj7Z
hX4w6nGTIVeJO3GMku44TmnAhkdew4L4Nt+lvHcd1YDc1LFbTsy2p5XvDEaYxsIfRwp33XxKbdR5
TveWVeMm0autMDWKT1DcDKxD1QBnE207lHkoTHFKGvmitvDFChIUADAesI3kl1hMYipHXSb82/BV
4YRRWfjyMoe5YQSNmnAmx2z35Z7ucmvrdZBeITXDPCH7vZnTGoVefUZFc3OF522NtL3u95QDe/eG
16iNl0a6R0n5c1zkIG4b25Vl+SR1RtBBtCI+BFtqwtrOdxXYsujEfhhHmvNkNwsnwmG2/6UOFCbw
uzdSx6KmGGsi7WzEpltcIYcBBHHOzaOJtKkcutPY9w9oJ6+asWNkWUEUK6cJhWcnSXd65bxcj3ii
GQMEQDSkdXaXmgMfNBMT1tq+GdfBO70ADPwpGyzpKNvghhhWNjOx1fi4pKObDc3JKqsg7tbtZKtP
Sdy/dE68nRCbR7nxQwx0+bZAAqZuLDoHCe5f6/uzZOZB0ZpBbmdb2bYOVU9QsNX63Zi9CYW/Z6hu
UQ+Hvi/CeqhCIWZvRnjc1I03dsZ92U031gz+1lLQt0hHdGu6FFN5UtT1oU6rk0jSA+lbm0jCssUW
Yc7DTJAo9AhvNPt26ci2K43XcSbwSGJXLeJ8EymceIp2MpIyMDh7KkcKewqMaMi3qUTCGgi8Qzjr
oKhb2+rvak6Va1XHIRhkdXszmdhs9W2+sRVK804zLhXeXirL6oq+thSGetXwSdRweSjNm+Wu5buH
hm3cIV92klNqvrU6d/FCamSRwm9FUoUaE2GQpPB+2hT5p8pJg9ZnLVAL6IufNpkFIVeNHs4CLxSh
yAQ7X8bZ9bCmU5gIPpnChMNQlZtRqSymF2isgN2g7n/QjOE77sBLmI2XzN2e3uaQWsV+qhqUFj3+
Bwh6aklGiG77EKR73GkgioArIU5/LVNCN++8LZP0UVv8n4X0MApU6RikbEZTPiVV/9o7/XYWQDn1
4EvWcsSpMnONiBm2Do+oLLtKzziJGvbUVVIvqYgXbyxnNKEP7NC8mLLZGPDiBfGnzRhtR5Q1zZr/
mmhTHQpyi69XVmhUs/Q6sjFLH0Ud35jaGsbTELRK6cHquA7zDsWY3ma1TLtZYBmUb0p6PUXnUQ7D
eYXfHAt+BqaICehk5dS+4mytxrnt4+hscVNah5l5VPtG89FQgLTm9BZP5W8Kl7teM3OvqCnAB0lH
RUIlhlxNB4XudZ6bw7rH6rihiLcd5HF169uSFjZQ0gIs36KOVY1tQvZBEVfBii5VX2NmQGL4JZT7
mpyF5tqAoaZo2a3hXo1oOdrOU2xKeGgpS2tPSS699nrjl4rs93FDwWlLxkaTJvY2a0E+mQpUr5Zd
7FphvyjOqO3aDvQ4KleHjVZh4j9hjkZS0IEyIS4dIpPtKVkbsZVjFXJ4qYmBWmLk5s00Hca8pzCo
usyfK1vzHKeR/VqSxlBxwCnFOPM+4gXXgG5icFekzHFM9A+zAWLfSal5/X7Wo70C9Wt64RDZTdvZ
dCjXJGdQ3jqbjyZpaZjL0ce3LWH+oWBA4erVWx6aqis+lFhRNmlROzethEjeLpBLZN2tk1mnTqmv
xwPouOl4gl7oZGWq8xLliBh7wMyN1DlM7mfS6BqL03gMj2WbKWdoaJ6L7JiXzXsnFd27WCrGcPp7
xaDrhle3j42tFJdkJiHTNnddX93EZf2Sxeq21VZalFZ9tHT+Xkb+XZMCRZduugyHtuVPF858nheo
oa5gum6u+pusjtSDIoTjd+BoSK2j5c2Wh+Kiyg21YZzCvbX96Dn4QG0XRuc3nVZdZy50DRoPvmop
+d127Az3mrleSjh4O79Y0Tme31c1XOdLAQwVi/cYzrNKrSAetGMmMwCzMjdFnJf+pI12qMv7pteQ
QsXuaE5bC/FnfZEyRJeTb0MoaW3Db772r0+lycaru3NmbeRICyLqdTQkHWpd69wiDMvyxCu1k4hs
LxshU6zNEJ0kHiBElg34XhS/bedRjlghQEA5cnc7p0xtTrUc1gu//ndGj0We2qKflareVxW94fTW
dKt7FexgUJ5k4yal8mJaIMeigCSd+Azb4+vRUWkzL8vPhrkzkNqYau9KEt+x5bW1Cb6YerMRVMNy
WiP6Hn3TTbCwryyOjZBeR/Td67SckuXSJpTFxSUG+RjeaELRTTLWdKjbadM1MgQY7dKc7SOwkDl2
8BFCIcUaYsoiMpBgqIeMqrNufkTMIqlohOwrwQ3aqt/MFNpd4snRtu/VjV7slUnzbPsISytPEaM8
d04X3ymJ7fVQo+11t5crGLWcCbCMNiw66NoLKSneOjxZfGCzaR1lRi2a6scqfrDdqoMSTKRq2YP+
k/HNXWYiTlWOTfSzwwI9QluRQbRFG+gDoJ1tnKyugSqEKrccAjvyzP6OulIfdk5DOiWd/7BogboM
QAqPBSMGtJFAL4FAHtCdgUAvEN9B3iADQfbc9vGmS0ofHCDomEOpQDmRfMrSrV1bdyZMV1TF21Ly
WkMFGdy36AgScVjZA+030QMyIQkX4yVDjmSmSmjaP4a5CWT9RhOc+dZF6+AYop0UOUFeWTvHWcNa
jwIGW4NIrjezGS6FFBCidjEtZSuA85eRfqHPHmw5PdiU4OpkBkP/GOnIJobRmxZ0l4v23K3LVhEV
rWWNPgRFStW5zD0OyM5wyjgxUh7ksMKS2I2I2EVWeQXjBk1VH3Lw2OLWXOb9rNDqD2GVH5wxqFao
dXHVNQec5kpHnGmk8dZuZpjOoX6T2xtF/mhHVnvuV0q6q9PpYUYSGcuoaK+lWMvMXz61d7Fec1jf
qNYjl6OCklEUwQP+I9wfW11zDdWAkgPOPYJBWOjU6h7rwMx3ottqPtXSjr6viJKDjohrQT4Eq1oo
QJs6h5kDR7aIkV5OhIyO+IUW780y3qyY9UXIPTNq0DjaNlZzwr/0saNGyJHMOaq4s8eHIb8KLW+4
F9Wm2ClO8KoWGwJw/SGRh62QhpD1cDYEIlYLfq6zGOHR0PepGxIg0ihsp2fUeqgyKYXuR2N3bUj7
HnLrvrb2pdhX+V63QATkQ1EozJXl/nViLqXuRI8OdhNxLKgNAweoGSUCQKWTWp/qyZMMEMKH3HpS
k/sUt0vV3I3VSanRxMCQMYrg+DaC1vkhMUbmOAQAGt4RlZ+mT5l4bTVnY5Y39frUGoSMyok/o41J
yRKIunkiicFiJCrynVSDXiYMUHov2+1aPxX2IVYWFy3HW1Jk+4LBTA3+oZzKn1ZebHUrvhnkxxLl
CSO8MnRUzoeP9kA3whK9A+YWN4oGLFbIhm9mwG0cUTWLEwzQvq30s6W+Z3TrCnZ28USzIhWo3NlQ
8ueI8bFOOlbrWzIjEECgLJ8miI5ChiREvXioGLRKshCa2pGRdwfpsJOli0EZovXgONYYxvXCgMEN
gCdQgLLJ2xutQvN+X+eHZt3Z7bEQx7U4FCoTbcXREHfAPooTKP2tKj6E81HED2jWU+XJWZO7VRR3
tjVRam+Jr3QtZd8n7zrTW3G8AGO8FLwD5hOy+opE+IuhpQyAJwlS1ZgkaGVYqDG0brrNtaJ5TBfJ
eW9lXdr3w4gzloSeaZ6vJozqpEX3zJK7hnhbmRusPnL0gtZ1rSO7fx/hF1dFCRJKb4MX3VHYRKg/
HWb4ZOWpsgp3VJHB2zGON8VeaOutHhteuxzW9ifq3lsVApj8mrh9EBwLZd3RcX+U5pY9Z8ieevtx
zm8icyvaR8l40e1LY74kzUMbSa6BnkdLGNUfU8BJDiz6oZWVgjNbfUa7tgGd7qpDAppJcPlZANAX
oZMC6AIerLSq63C1yg5tBo2n0ltS54RITkD+chMA14LC9yp1huUwGco8yEkw2NAdTG/E5QnBnqsh
hJqus3d27c1j40nk9MaHtuGIRkBQWHyvK5xSG84kDnVxaOaYGPQMPAGeVUg406Ai0hMZfKd6vfzR
VS+T8qGn3XaErCyZiHQW7KDVY8NQIkMtZW37efGaqKzj5tpzAdGlO6f3HL1lU3hipVVCDjPYNOWR
AaDeOvbjr3klNZWTre5PJqhsjSFkknGsMz41QIEhAwTJ2lT6DaobBYR4Er8VKJCUAZw2vlMZ6THF
s2Ye29U5tKp8tCcE9snD30fTla+m7hVFwXXHwZpNlj95isyOVRp2T+LwMqIYmVXUGisTvYyKZtBe
idY+9KvwstJB9Tbej26+/2nO5q5pzW9+yRcmHfyO//yQqwPBHyYdtaIgNcyurXkjXdiyQDQ0Ggmh
0YB/59zy3bWuD+WPaxWKVBC3x7Vk5kvnqfPGZqQcGPMnW3O+M/35avSf+8KsiRPH1oxPLg2S1Gaq
5TD63y6ESK/9XaP8wjL+Vs+Xk6imPdA54/SAVmn0jXvbF6YNioJjk4UnCHY4/9gD/nGbsVmWFPKE
Cs5dcVtbyQ+Sun/8ff184YHzr0t8slZZkmnEXoPcvSVFxJwsoUBKlTFpbT3QVYlkDy76f7+iKl9t
hFTN1LFZ+fe7c9R2NtWuZ53MSWBU0WN/xYr79ve8tHQE8IaRcmmLb+7zq8+EAGsdwygcITX9k/9F
woyipg1cVe40d9ZbN1ZRqTIx9Peb++qNaXihqLKCk4tmX71M/nhjtGW1SNTl6h9yK5zaZbr17xf4
6j7+vMDVHuOPC9B/qWgXuYC6UB467UiyqiXJwVjKyzf38uWlDIVAC4w20EB/elGmkpe9RMITZdEL
Zage3y35Nwv8m0uYn5Kx2imtcPzlEiJFmKruVdth5vUbS6TvLvLp1a+9JeejykUY2m9qcOdHR/lm
TX9hUaOQ+qehDGOnYLjg329FWyVjyXOFS6RJ6Qpj2umLfFOpjJUny32kw1X/fRl8tQGSMYKJq8xi
0+1P7yYdRkW1VhXMb6U+FKYrJavfFwgovnlDispP/2x8wtmi69ycrZqfP1coSjyLmWbYNC+Vd63/
brpnqlO/3NW/MASQdn+/sa9eli5j9atYio2F26cnKbpxxaeG40zt3uX2VZXPzL/83y9hyJqi2Q47
AZli/35ZlVxNotNYD2n3vjCk12pHYiK/eUFf3cefF/n0nSKDwR6LrgWRSHcusuHUmnogdP2baOKv
9hvTkG3bsK9f6WfD7DF3NHuMWQelXYetpm6tavx/vBETv0VStzBGwjvo349rmWS96WMWgDQCnakz
ZhkCl7FNpeIp+vc384+LzufFZl4/IkztLF1xPj21hcNBMkrnmgIrXixmJEv/MJB2q2/WQxMwbXap
tpZvPeIj7HJqdPvqGwvIL5/nHz/g03c1O11O+ckPmNBwmPNL8V1Yyj9bwf9+i+rnMEBnbjWRr1xB
2oJitP6p9Ief/SYKcazY1e/RQ387P3ev2TcukMq1Dvyf1zXYpDAvUg3j02s0LH3sqqums+/c13UL
+Za+Jsom3t3TgKhbprS+dc++/sm/XfLT29TidZ3ziFuVN9NO2SLmNW8nNEGEPEs/zK12Kx/Us3Qr
b7/LvlO+2h5NjMMJOHMMIpk+FcUq3EUCo40cOBRH9ZG50MxLw2iLZjtUkcS5zKWF8+Hp78v3q2/+
z6teF9efZ7MRV7p9JWJaPYhtfzUaxqu+yyi+rsD/+VD/c2vXH/HHRVZ7EksWc5HuyNzvdMg+qqc0
4IBRfv39br7c+f+8nU+lIax0n6foNzYlqsHz8FLhMiv5tQiM0NkPYf789+t9984+LVAF8MlMFi5X
d9g9mei9f88IvHvj9e/XUb7+xv/zBD8ty86OGkthWGmD/+IZwfum9V+wwZB30b0cvAEKfHNjX0Tt
kAf+x2r8tKnopkinyeKC2juNfnmiP1Nph1/6h3j1tIdvbu+rdgUrOboGHd98rN7/vUB0o1Yyq2WB
LIU3vPSh+gOX7pN9Y+yN71bIV6+MdElu7lrJ06L8+1J91rfX6IRhg/b+TrufvIKJp2P2glnIna77
48EOhrcsdL45Jr78vP+87qeVmVamlsc511XeySt6qjyw/RRZ4J1lesZGPeuvmeTKYXL6zorwujQ+
f3yWpmm6o/If8/NZaNLbM0vGmEERO1XqDX0qbhiXIy+nm9PGBWAoGq/ULe1Br0uh+39/tV8t3D+v
/mnhtmNZFpQQtINmg1y/2C7zdzvnV1uYpZkIO2jRVNbsv99oK2epNsN9bfJVvzo74DwzR7k7GcnP
/8+9/PeFnE+V/2L2WTIJniRS2aAuLVTRTvj3S3y9TP5zM86nwj8x1dFeCm5m3jdH5VcP9sHhJzPU
48a/j9JpfSs+ZHSA35R+Xy+S/9zataL+Y4ce1hqGlvFXZmxQ0mvRFjw1wMZ4QzDIdUu7SJH+zZ72
zWv7nCK/SLKdRCtPU27OQ/vcSvty+S/Srmy3clzXfpEB2bI8vHrYc5KdoTLUi5GkUp7n2V9/l+ve
23EUYwtdfXBwTqMDbJoURVEUudb7ZWuuilCJguQM+KqUT8yzchwM3YMxC6B7m48JuoTI82URq/69
EMH5t5Z6UheNs/Phrc8o9qWyuyxgNQkC+CrB9ULBVByfLqO3sScYqkQkvhk2ATqSLP2anEtHey83
5r7dDaJ72qpKuBciR0fFA4b76gvI2pkx5Aj9ZvEwRttE+teEsbgoaQSkxURRZaZywb6t0kTBOyXy
x1YHwhQgSopfFROxJq2uPbhCiGHiVoZi11cthikhPeuhRWLeUMAIVBjhFWzWVRFA88QdAxUHwrtX
gDEASelwavkagKLMelui5osqsAB+d3U9FmI4F1PwOJQX81HcBBLwjU6GLiJxESnC2QqvAH5QJvOZ
iJ6C4EjwJCviJxaIULnYqfZ1O6YSbFUMR1L9VJOfpBb41WqSBHIYlLEAykepMX/DIohJGBdW+zLA
GMor2qkATDocMJ1HtxhKdjAABdAS9ElmNn35mx26kMsd7TJaNmStmuUegAZ5A7QwZzii/665atzG
bl5EtlwPCeBow39AWCNTbr1IVnlSXoWNHZZnuUM9v0RaUZ0wHjCmDxL6aYHuVd4DJRPN7R9GKIpI
q9nap3h+LTU8WPvARWpsXX9nxVPr3QPdKkbXDcn3TXSbYu6iSRyBkVfztoVQLirRSu510kJn831U
LfMpuEd7+VXsW2hLxPi/HWPU7Iocc/RTC87GOYn/lkAtJHNno1+XXhtnMTAr1AZQxI9DiyHLmzzP
HeHCru4Sc46OmJHWDMZ5MImCuq8AsGED66a+IgcMIQ+HyR3P+rbYGffJFS2s9Ea5E9h2tt03DU2U
TTVdU1Di5vyJ5lkZswkO3DiYhbc7y7v399f1EdByZ4GoOVhdEMX7TtQbpu9N0LB4bl1tW16zt/gj
vxpvhsoaN0AnO8cb8tN/CSzh1X4+Vy6J5j1o7Gnezlp2Ds4cK90mR/0627388Oz8KPSa9Uzu06gq
5zZyh0aX6o9RN6Yl786dHV51lm7TO0wK2fopuUrfRCQr6/7zz0LyR6sSav1AM6g4+lesPkrjz0FU
7Fw9jeYiJFguNTwscS6KYXkTOQoWcFAldODIADQXFfFFIrh4mocAt6IR4ksXGJgyO8Xqr8teuBZL
0MNiyIpGGEM/NzxlcVDERZemho8dTQDRlnvqXiZ4Kcfzeoamisui1lZkKYrzAozo9X5QQJSPN5xE
9Tdh9QKs6MtCVgt0SylcSoVxl8gPFVgMMMx7IDeVO2YNOIQw8FYd8SCPptyjtOut7HYQbei16LgU
PS/mwpYFUA2ytoRodcveFcxSgkU8dk1XReeDbd6qGzR97ScXnb+iO4toFXlP7GlH4hSmBQwuBpQT
/aH3tzV5u2xb0QJyzoiZR4bJVkjJBzfzX0iwTTuBO87hlQ9MGP4GaZ+hgIedpwkahslPpLm4YzLX
lzCrkWHKEXDhMToO0Z+dRgddRFq5ZrulSC6njOQYFZe52Dii8Wy8J4DzaoHMGraVddl8a3vZVMAc
qc/vMQZf1QSOd03aAallnx0V6Zc53P633+fcT6rqTpHm38fo1dmoSicJ+s1lEWtH1lIFzs8wccJQ
OYEIxb8yk1dA5fj576E4NGbvsFbgbisLAx+gClF0RdZxfHzdThgEJCmQQNGEHP6U5bcubdwJSAnz
/NFlrUSClK+CBokxMhEk5HGhXxto96RpuOvQliB1rXNZ1IoPfNGJi04omshmqEEUYJwx9Uu3vtoK
1kikDecGMTr8oqyBCE89ZkCUQE/RaG4JEDD+RhVNo4aGN2YQrny1WlWMieqNOGAV76woG9/7cfn3
V3wNpvrn93k2KkCBellT4HQdDcxFANeBtO3e6PzrRo+2aWwc9DYWXZtml+LCzxeZnMv1UzriQRsy
pfAn+pP94CqUMrsM0cC4ZxNmV9FONZ4Nxb2s6vqSfarKOeCUpEFgAF7ZDlF2CpniyJN2GtBGq/ul
QNS8Qy9pyDkgIcn/3ZdSTLXpfmHFNABk9a/LCq3VzFGBJERXwQasovbw1TloVADKyYNGbCzxfqpe
NR47TJi1SCT/mbbNrQm3HOJ8X4X3l0WvKriQzIXzPDUkU46xhB2wBF2VVeFdpKO3t5izqP8mitsB
nY7SkJlCSYppPVyMHig6spnuCfKm1ZihUybjQKQgFOWWDHM54UAINGrGe4wADomgdrPqfYvf5wKG
MnR9Ogz4/YEBuDHp7Ck7xd22HEROIVJkXrpFfiQrQa8MOGvBPIg3Ke9K3tRXoCHbKmcMJLGDuktu
RXUpZV3m7IMaWhJUyu1oExg1chdCZvOAPmkHU5s7UAoA/Cy08Yrq0i1Ap9x0g+L/QbvGH06B1R8p
pnIE0XKFChkn2UxA838fwu3xMjZ6vJHhQ9hNYj/GRyDyphjPbhyMfViFPe5eYwfRWnrIftB9IHCh
lcz0i3DOheRe0koDyFx2TG66+j4YHTm+nTQgxzYiPdf336eenDflQxWbfT4bfAPEXmfcPteD3e0i
B63qd42L4Yhx6wk24upRYRAK6iITLD/8S8Fc9mwSkjS2ocTnoqCnEGBp1KuuPEDSBznmrhrRplxV
cyGSW87YZwMBoAxOCvoRosE7Rdss6wXLtu40CyncuoUGpuLlEYqph+x0hdeP7hydm532gKsMkEcs
agPB65fk3Ebg8vyL4LYQza0jwGB8YF5B9IT+ewZkzyCZQNZoCpZuJeFXyEIMFxPKqlExng4xaXbv
6Zld6bsUAzxAqwGwym2l3pmDINytRgSDGrLB5pI+z0CFXwdEYgmJuIZuM4zKl1X7ctl2qxF1IWL+
+yLQlUwLlQk8oYC4xEWi2EwTIIMxBydvLstZV0VXmMqQhTE+BQuNuokZSVFtZRgRKuttlDKBiHU/
/0cEn4X1wAWHohCRjOconJv85WR3WQuRCC5E+0PJkjTJUEMN7xjQDtOPHDDll2Wsr8inGtx2NQo9
G2XQswMXVk/2bRS/eAAkeBp7jCHlIZOcy+JEKnH7Vs8ChrwIVvP7nxj1NsOHvnm+LGJ17ef6EmEy
Ogh5tnmm14YZjIiziR9QcDTMs3GA63EvS1lVZCGF8+QQfEddkSDMhaCFSTHOpwCyXxH1FK9LUVGD
mpt7wQ78db9olV/o5RxM6w7HMlBLfP29r0Tp2rrFPqVwmeGktgGAXOADtOxRlkGBeRPV5iRY+tWz
yPyUwiWFCmA5gQsJXSr9bkJTwURcoCEwFRAuThCoAmlrlpNBY2IaSA3Bo8tZDg2+VE9C7J3MNE4k
xshNpJ+mOv6LLSoTNJGiAVs3UOz8ukDphPZ2wOc3tmc+ZYHkBMVodQDlu+xsa2fBUsq8gIuwGYVF
0RjtLKVXHACkjx1GsjBzRnYePbP+xxQ/Xha4br1Ptea/LwR2BTBuk2Tepk1uJwzT3t5TQztB7Fm9
DMmwm44MRdYQhL6KGYAfgRc6gA+p9Z2C/kegOgLeHEQxoXyVAoSCTDPsmygRm9eEv+ktpXJbN2NS
j/kDSPWBIdIyYGUFIFsHHjSAmAF4T3d1D1D+2L9Ju3HTAd6nTQAMpYjKa+s2/lSe81Cv1Qa5leCh
cfGeAGgtfIpb9y+WEU0NKBahQRIJ4Ff7sr4eanWECE/2wV7ijcq2r0H8ohijJ6oQrB0kaBL/RxYX
RLpUn8jgY4bel5SHrE23qTZuy7rcpL1u5ya4gIznAgOhuLVhmjXf4+BxKMrpRAWwQSefKi/bXtZ+
3b0Wn8RFHDy9NzLI/fDuqUyOXAKwB6jB71V8KLvjZNz3mM5vBH22q4sqo8cX1UwTQYGzOIBxSzoS
WKGv863S010IEOCBFYKwM//MNxdGvwpCDhq+v1VMgW2dYrAH+5P62WtRgP9LDm8l0JB1enw7ToHA
kutafYrj4g9wnCetQ5nRDvJw2wD/08dgm1RmgjAnEjP/fRF1JE/pYmD6zHXazJHqzlU75misEohZ
vTzM3T7/bz0uAPQAV1KiEeqUoHZy4l29bX+HO8lOT9Uu2wGz7qzcG5bZW6C42413l71SpCTnIUUG
ENsEBTw7BGZajZFhIIRvJUyH/jcx3HYMge/zv+dfXnwEGPycgdswrXlZyLzul9yQ22B4eqs0aYAh
VUDdoI1CA/noZQkCa/GDNDltiIfSXANmpFst2nbm9RgKLLWqhMIwAYD/wXM653W0VpExTlAiyW5I
v6/S+8sqrAZGIOajZxVDCzqfiTQVLaWpQkjIW+UHlaP7TA+2ekhOda6+XBa1aq2FKG7R+0nvWuAl
YwMhDSnBq5P/6plgMkMkg1tzQJTUsTbMcd681qYO6At7TbRH5u/85lcYCwSB9Nz8xZ9bcQ9oCZWi
YQWsu61V1y36zfVDNQTXwQAIM59eaUMqiHGrbmCg+RUcyWg84xmy1Rb443mK3Doy91r26vW/L6/N
+mmEhg3korqJdzXOcEUXYXZUmxenMhzTf/X8Qx0+SuhOiQCQMQIdG6BzvqBQsup8n0L5dtSJqUZA
AFhqG9ONoVxXFXAQPhLjL17wFHkhhrupBkXn+QaSVLsDLFSPnw/Y7WXz0bWsDeON7E/vN8PM6tfD
IdVHjLEHDeZLgHFqk4N20PCSrY1WuAutzor37KrfXEeHl7PnYNju+b4+tk5yZNtyk1m9BeorW9Q1
rcyXY95PF9/EN6oUgO+rgByKR6ubZ8nFem7jq/w2eaJXxREcM08Al3ZBL2yxM91LDgbhByZKodfc
FrzdTEOXl4mrDmf5uCoympotHmkD1MLAa+AETg+iERtU3VZ8ppaCdvHLS6Gs9HZhxPVT5myWxTk9
Jl5XaWCksd/AlyKfhidyHs/kuXRewCjnjDYaCpzgoB5h9R3bXxa+1jLzRfjsJwvhvUkj08w6KHzI
d+oWiO0Axt1Kdr/pz2wLsM9Tcg0QTZGdZ/f6ttQLned1WIj1cdP0ihhipd3kANvJzg8x2MTt+v1U
Pqg36EFxgEbngNdzWwqSvdVS/dLe3AnVjOjuHSnsTW/kzWQ96mjyfbsDLtVGc+QDOZMbwFZuwW1p
xU/37aa3gAktsPpaRF5+whxnFup3WVP1modPUAAFDhdr3DsQLG8k+8/WAxXKc7HVD9Q1HYHgVbvr
Cq7XaHiXCd8bMHTqWPsd7I42YFgdvG4WKBCf6QbEjxicK44gdAE2Z2mnGwDsiB4nVnfXQjq36l2P
OUvZmJ0tf2TeVhomQX6zJgDtmfBoopsUCcJXu/ppYaZdNqDBvQEEF3i51UJwAqxmu6oM6ymwnqzy
wyxylvRRCPj6eUAO8EY7ROjmDY5zfM8eC+vD3/sPeNo5tHbyaIjst5YsLGVzblN7ipZmJmSjemFF
IOFlgIELRe1Faz6i4hELpzYGeY0/R8fCObWuquJyghQKKpx3YI3hKSl9BQ2aDUQai1V2aHd2/gK+
PJCDbYURaV3JT/Gck/R4hky1YTbwaLH34Tm+isC7UNg+SMAtw45f0dRlpze/Lu+MtZMds6tQWKUa
Bpi5e0TUdJFX9hQNQfIjMFWA4eXPL/Jo0LksZ/WQWwrikkodgzNBF0EQMCvj224H2sebzMmOxT7e
9YAsppZ8zTBKYwNO/X54jFwfB/QP4DVf/o4VfRkuugTPE5ieNr4ddDTQvKzEQ3kMLG2Q8AJTtiW/
jV7gTCuLiZIxGqxMnTHj24uZooxGpsllZWfRWIOYG6iHo9wSlJCreHNZo5W9b+gaxfs16l+YX+VW
MMsB+xMQAHCqUgIWRuOVxqogaxKJ4NYuCzvk0mzG+AQAXgO4/wbTxZe1WDOYMb/g4kYNVOtvT4x+
3fQMJMQ2A1JcKQVuqT6S/uOykJXFN4BQgmETXAfmKd+vYTLt2lSq2wYE3NLVMH7I+m1JriFZcMyt
mQuPNthRQBnAkD6XTAVe3fVy20KMDwg7r9jXeiRY9JWDFJp8ilC+aqJ7BGiIEUTkiIg+eBzANTqM
N81w8kltBbpgLmR1dVCMgiMTtIrx54sZG57EjB4alVe9BNyu4G5s/2ZxMOEiY3nQ78TXwDMAGec5
usIAv3oLgF1bT2qQLLzJ8dtlJ1hdnYWc+e+LMA/k6b4Ho1sF5GwnzE6ecIB2Xl4uxwPggKKhHo0x
SIxXfxUg6WEyeAReBmCIUzj68W40WsUyjLGy286sdhTjkdsgJ8VBGTFO4HtZ6iIqiQ60P2+H3z8E
iKxAkUFvBm9RWc2oJwOgwgYCaPqLgbb7KWvq6kaJQ+0dUMgaKGVLw/zZoXvhDaihOdJ8rQvAeZCN
zY1eDugGNJJYBg3LNJ19ExwrvleqwGgkWgXO0ALsy6zMVBBU9BiyATpub8kR4PMc5DvAzcwBGhin
ZF8BOAFMRhMJf4e+XP9qQ7CcD5oW1s7lpV11U/SJM9yOyfcT3BtJxUoDS9unzSmRq22X6NdJrQmK
1KtikCFouIUrqvkt4rJBNeNwggdF+UnvB2dimMgbFSq4Ia0kJCawHvBeRwCijFvZV0eaSrkHNQrU
aUxAwJotyHZrYoQfTQq4a6L1kw2iM0C+TToOMS/u7y9bcz44OPcx8fSJUUD0H86J0VfxgYe+gYjA
fcBainZd4Pbm1+CtC6sHZcgE8WwlMn+RxcUz1QuQoY+QBZjgqD3mJsP4PjIuKXUvK7WydqaMijqS
HdRPFF6pqEPXwuTDphjgMu5YUMgY7JnoD7zAZT8ui1oJNCbQbpBroG9GI3+gyRaBZtJDtQB7CGI0
YEg7yTuVlS7wEJGI2awLER2aO8zRRFwBFbjLJn9TauW/D/3QAk8RyGVwovEHc1VqjRxFcHYAyCpg
osWJCYBiwem/VtX6IoVb/2EqUxLO65+N94wA8zt+zsheln/QZIsRUWtQAB4qKjetOh1aVAyi6+ga
50GvpkBKsjiZVdPAjKPueiAx9j6oF6kgIVjdyEg7GDqtAbDFD4imXSk1YwXtpKLf+z7wBIf2RWrK
U0jLI6UlkPDBLWskgg28NrxnYvYE03tI7zG0Pn/Xwj3kqQGMVwX3kGt2yocUcKx4MW/T6NUD61E0
NXdDDLLgEv0ZYOba9H23jwLAENfNv4+YQI2Z6UrofCZ+a6aIRskLGQygZ82eyZ6V58NBzgUn+0pS
9EUKtxvCychaNgcssy766ykNg8CaVC2rLTBgteD0MbdgnwWFzSBK99f2oYKw8gfmQUao/mroSA90
wDzDk2QAD2d+f90EteBGIRIx/32xlknCggm81DBhF990JAXNbiuA6VqLjdgNM6QZ0gVGuICPEkk8
6W2GTTgzQtWGm5ftwQQLyuW4SFflUNxUMBCFN2XeWiA87SpFzXFMx0MBNH2j1e67YRr3WYrikasO
RvEEZvtGsyUVqGHAJi4p0PdybGSr0LXKBYBNUxzlxByAx196AM9kBRguQSRWG/KJ1kr+AUKdsLWn
ATHFiiLwT6FxJHidMImONlWiND+1kdYYPgaLUII5BKlOQO1Jf04DQ2GjxLMeKhwkwSDRVJggmqnG
gX0UZZNVIL5N23QPJufAEOzXtSU2VBz5iLMM6Qtnf8WU6izRC0TzKsMJBXCcwQTHVOiHghUQCeKi
bYL6eNEzCMrV4kTT+p5Uk+AdZC3kGZqCSzaKyVThB6T7QUHPACoqGKwjoLlV3lVQ0gQGaNlV87XG
qJGkkL0KuP3LvrUW0jEViMswsl7M/HOX4YAafpLXuHez6ZyjC1lBFSFKdphrFpxYqz68EMRdidM2
GlK9gwnRWdWC3FnqNnqYmmc56grBzhfpxEXxkAS11OYQRcFEBBYBKbeLtPY3ADYIT5Jihn9RbjOB
laqh2ReOiMrC11CTg5YVHaMQmGZlZsla01u1XuZOiS4UgSeu6WbivodrEvK/b8iA6lCilVnFeilJ
gIbbfER9KEtQVpQ7sNCEwfAf5XHLZhaVTNu5LqNRAprwDAiUvpWb+zTbX3bEtS22VIxbtKyPupZ4
sKEC7p4ybS2p+IvEbCHhz/PK4kAgvjRWSoodlubXGkDxJeNa7SOBmwvU+INItxBSJKOCNAH2mjCx
AMgekEFV//4lGN72jwv8KRwuRBA1Lbx8tlTDIqAey05PXUVYgl/LDZZSuBMaEA65WaRQRPYLFPif
zfrcYGXq/Eeob3Xv9+XVX4sOS2mzWRc6aXmP4ZwYa1NpbzJgm+PqKmgEdlvdOjIBMs4Mn6Ly2Sum
+tCHUEEjExqB0y4F6vgAbmL/L0IqcALmahPKWQC4+apLQrtBAgk5wk8MHkji0M60UwKSvcfLNlvX
51MOdyjVEfKqSofNShXkKhW9Y216lLT82EsgIrssa+1qu9SJ84Z4aFs90lFtbLL4XfNV02JdDtam
AcxWIFEwbi+LE6nGuYPchPCF+TCMMZkNljrk7I7JnitfNJQvEsRF7obQXNIoBKmMISca7abzT7k/
oSOgE7jF2gG/NOH8KQsXnwAtnfYqTDizNqAPKQYve39i5K1qPrzhVwZP+W9G5I52fxzNirUQ2CMJ
K3IZ5F/5fagFp4AwQfIiMiN3SiQZTvLRhCgvb9DvuNe627IebbV8uqzSqhsCblKfb2hIhjmVJJC2
muaAKm7WBqc+JU7Y6Y4EejUtK5H+CWK5SBqn1VBo2jh22Mia6qhSaREFQy6xjZZUKzXp5rJq84/x
xSMUx+bnLI0AG5c7/5KcyHGQIzqVKdho+/gdre57Lcw6uzB8Nw2LnR/G28syV6sIC6H8MIUcUWXo
pzlxCZsdKdQDSozAJOiPRZzvhibdj+CO6rV55uYvGuVQFsedydBxgUKR/Ot2GJKyicISS5kCWj8q
KVjNMIoFIpXLKq4eLAsx3Brqg2m00Vz3T+LSobm8Rx5vy9IgeO1dF2MAEBx3NBRGuDhi4P5c+cA9
t9sQNAxhBp7SfS3sB13dZuj/wL0ZZVT896vNDLDWSnqHV4XC0zbJCDzwaMqtkRmWPiWC03I1XH3K
YuSrrLRkmdnh3mnnLLXl7r3zNrV830f7sSzR9npOwFH2F0u1kMifmyVIjXUKiXHiWQqg1JkBRJ1W
UFlZ3dQLKdypCfy0TKHzy0wx3fvSnWZeBep9rbpEf/hv6nBHpql0SQDAWghqQYYjOSSoDhQ83Jel
iNThTsq4kOaGW0gZanKcomwv1dIdTYM7OYsewVf0eFnc/HPfotTCepyf10qfAJ4C4rpmpu+IQc0o
nE6YV+CbDNylVIyRzQPGnOFitcgxdoMiXBzt5OKpDx68YiPrD5GxNesABO3nRn9IGrDRyn8TLBaS
OWPSciwo2jYQLPzrHExsRXzMo1wgZNWECyGcCcHqHrEeNI52HB9oNbjl2AgkrIYJXcEooYq5H1xL
v25dcICFctTOla/grsFh4huvkg+u3EyQFM6/822hFnLm71hkNIWZj11VQE4lfxAGOd5rLILP+W4t
FSQkBFVQBWVZsDZyMuRhRNkKQcHU45sBbLtRKirufFfjqwguIuD50acxxapPioEBnxjEc+MAJjnd
M0XtbN9361dRnGsrvd9I6fyUKkXgoYoe5RqF5f3YHUzv4/JG/e4DsyQdVwBMROAxgpNUJL4eMYrc
pWETqC7Bej9UL0SuQB0eiaadVw2ooPIxA97Bs7k1UowYtIkqysgtaEAjMMo2YGkrqej1QSSGW6eh
ziRdjghydT2/TkDI3OvDvSeLGl5W1+gPVYBGkPWbnFfPIAo6qpdYI5q8SQ0xraFKuxNGGyNwlGX3
qt6InmHXRGKzAnEfMyV4eJj/vthISSFNgzyqSGsn8BWrBzbkV6mKbvL7kNxd9ouVPk4VL2uYUmEA
XdW+3U7bOkdhN9VQZ0HD6POG3IO27xYFsqMGKnQLXO3Pvt3iDm5dlvunT/hrsPgql1s9uQ5jY8RQ
CRoKH4xDcprOtTvddJtb2U7w71or27b416AEMK0H5mJE/6neSi4mFV00T++wV2zNImgxzk+gHXb7
J/rr8heuNFx9/UJuyxg5gMILOn/hTbAFG+uT7gY27p0uvuBYuL3TWNPBsJS7zDqATxYgxoJ4urZn
l0szx8KFG4RG1UvJgA9Iql1DXzXw5JrePstfLyv6/abxVc95ny3EyIVSd94EMWCmktUrOgNbgQbb
2NTjpgDd5WVpIqW47YR+jSgLQ/hbVRTW3AqDkktsXnXj82U5a3uIapgvBDq/rmk8OBNVqjCmko5j
dQTDJajCUjBoldrWKB5i0eucSBbnyxUmxEuqQ5auzjSIG117GfzKmrxfk+gO+j0NRweuaaA3Duk+
XiW50DAUgxQgH8bL/nAzkn3Wv+PdtTV/JeWG6C+Gur9sxbUYC8RkOr8GULSWcTcM0pRJnJcQ53VO
WICd/CdTRFQmayotZPB12B4n+JBVM/VdEp1b8NiXofYYlS9ZWVwZSnH0c8WdBhBKXFZNJJY7pfJy
6Iy+mVVr2KZWlQ3J043WoBBD443u+27SThZIwAT3qDVfWWrL+YqvGqUZ59C2nUbXV3439c9I39Hp
2Q8EkgRrxwP197pPG1ZBQaCdWHjKdgoQBeKR4LIZRfpwQUr1hgktALMZpWwbqqOtKAFeO3y3InZE
us1laWvp39J6XKxKejVQQYGI3Gy8rkGa2iuJQJ+1aLiUwMWnAZhhbVJAQtQ1oaWlIMb1mhMNJbBR
sjOLC7tXTcEDlWiluE0dJWojo3UQhaXBd+ResfQGROXCM3ddDMoROlioQVXGHWiar4VBN8H1ouCu
VDZy5IHQWzQpuBbfVfIphPOHuqCeN2Xzbq4DxyPzyHp/bQaB3faNoMgiEsU5Awsb9GpSiCL1XSaB
SjfaZ4WtR9rustOtR4pPlTiXqOuYofQBORRP26ZnSfngmNF9zj7C4KaamW1Twcm/7uYYaZhpqjB9
x8UmY6jlfFJ9ML10IXqF9Hiqh5kytegE3r7qEoC1kNE8xPDgy7mEJ+d9yyIIyo1rrXjNUzQIiFBo
RTI4j5ADgAhjdB/AcWB1T7wXvwSnrKkITLa6SAtNOGcIaFIXaRFgRER3KNOt3vxAP5yVoq/XHJ6B
2tO2gl27GvkWEjm3yOUS/OMa3KJSH6UItJ+VM9bnHCShVBcs0wpXjooRzM914iKEkXY98zTY0GOg
OcZbZXZTTe+kytxRxkN2Qqy6uK8VtzIP0SSw7Oo2W8ieI+YiP6SJ1oZ6BcumneoEA0bN6jutAxiO
oBK3ehVZKjkv8UKQB167MK5nJbvxZSD6UxuYVhEmjkzS41R720FTn7S+tGLUbMuh/0Wl7rE1plut
NzdZMV13kzBLWAGqny0/Yw8j+yEYffj6UWNUmVPUhJgqIVdxNxMXgxUWkHB1YNfpuVN+oMOSyS4F
THQfWpFJrC4UXUGVdVf7/AjO1cAE2ha9go/Qb260l9EOtpUT7UFdTizVbo4Fs3qH7HP7HTBx1u8K
5DSb2JE2CebAppfLwVD0KZwnduWEocMWnzK2Lfqa+/gnzUYnS9VdnlCHtth6lwWu3sOWK8D5X+L7
ZlDLkFg5upVt0JP28dO8Di3vF+bfMHSGqSn8vzbzuPsbtpf+hmXjqw9wjknrKgplH1/QmQ9GdRNm
oudUqsCL+NvwQkd+PjjXujLCCALmz7Y1OOR3yha5x/6tctI3ZtFfo+27aOmSLMMJ99mhc8HDbvcv
9O5dBsBavk/s3omdVmB5FBrWo+o/jseXctq6oUY3f1daPubKMW5+a/KRxXhoGI9jB6iLAG3b2zp/
GsB0jUqWVdSOl+Z2I1u5FiAQ72qG2g/ZF+Zdxra157bdY4lLEqgHYneSf1W1t6cKTm3VrrVDXr35
/sH0b8boHBl3sXoapT24zf0oAizfuS7ulOgW3Y8lee19MK6jY23EY1/gWxLI69UQ5NAuzQN7jNxi
3KVgm9U3rbSLXS9xYvAeBDvAtNLjhH40VKXavQwgPifu7QrPWjQ9qdVGwyU/fEiiG2DU2kOyAZzQ
8J4gq83ssE3tOrlL9AnzV3EFBUFq7Su2GVybPSbNpH057rtf3nhQw1+atGvLDTjCYzBITXe5vDGT
bTKit84O78roJsg3Ze9U1b0MVnqQ0ne/x9LKprvqZSbhHg4alr23igxdp1ac7QEhY9W9jfO/DWwl
vi37DZneQCeDIawQfb1e6rDiIA9bfJfUWm2x0at7itQhLu3hqdFv9cSdwKaZA+tpn8YYc3oKgwad
g+DavpGrTT9ux/cabGjDlkaHINsTfE1hMe0EHgX2g2gPXbfzeyctNqZsGfgokOeECnoP698zjK8O
5vfKMrKT1j7I9Ep6myKbph+tcs3Cm2YEs8d1XGySaqMD2VF20SsLbkD884C8MDxPEsQcaOfiZFMA
OzxAp+s42vfFqcJLjGYpqaVJ9pjtknjLqGM0ZxC5lt2m6XYTPZeVFR7lFzLaLLrOItfMr5rm4Acb
lLTUaVvTF9pvqO+q6IOuk7cEe8w7ZJLrKSiFW6hLFkBsnrpHrwN+99ZH9IzckoJ9dFsETs6ejYOa
bVhk169wVLlvHX+809KdoezM5tDc08iOQ3QCWtE583cKejzU9zI/RNF7F9spu+rC60HakNGqSrcF
pJe2D5VNPNlqdNSTbR0ogLdFl2hkDaDHwHtyCeqg64o5k3yfK6dsxM3K0kPLHE4JwaMHINSBImJF
bzTamaBBB53NCNK3cdh46h2hJ1CDWmOwVczXzrgeCleiWwIsFaK7ubSHFvJk6ek+7S1F3w3EbmsX
IxBht8nbx9K8IoUlxVcAZ67MrfZjMva9jFIx3t46twLNerSL282obiM0fDQOpW5MgdCiPwbZjScf
WLv1S0sNT9RTkSXszHiDyfRWA8Rg5PYBcROsO70h+cbMd1XzOhT36XCtNNtOzZz2eVIGy5c1C5ul
TZ3C2BB6T+SnxvNBPWoroZUBpVB3maq4lPRWvDGabZOGlpJspPEub5zc32X17zz/obWtY0ST5cfO
pDlTsBlrd6ivx/Qlk3NLNq498AsC2CqUMaTdu4n6U27PzXhXA2nGfDUHN0Hps9mH5VYGgXv9qCa2
8tSnVtpZCkbM83Pi2X59aHIHdeE0fylww8ZkX5RufVSamI3SbXFnai5ez0H5UsVXc2hKUWnAMOrJ
Dw/yuwxym3x0CUNL+VGW9vhn1bOp6iqPsE0wbbwXfEi9H+qj1+9LdteNKMXiao03UPiWYUu3YOYN
Xr1feWEXGI9QTiA1MsiVF+00A3MtWC6nqHYq2BsbK+j3KnER0Vh8Q6SPxnvKu/tAf2nQd5KbVyVA
XvfKbZo7UukAcE5mbhsfqxcvuslCgDDbBkhEVcCdEQuUPZbehVYtfdDqONCfsk8d4jst6I6uitqV
jIdq+O0bp0y+DjU8TB8zw6p9Z/wfjq5st3EcCH4RAVEn+arbtx0nduIXwckkEqn7pKSv3/ICCywW
g804ltisrqquljGeLsXyYm2LYptOG6P2rWU/6U+V3Ei5MeVxFDslbg24RxMirNtjESy/tfnFSrfI
IiuWkGlblPBqOGbFZWw9zQwXfdOu34k8pGXgSHcpvQx5BHksDfhKZ7ebo0x4mdhgTs1Y4u6vPb/q
2I9WXyz6np9yvGOaS1JPMzYoP7o6pnqQ9FfWRhn2uRQoGCuG7dvisHYKdWlvjudU3bT5D46BsdvZ
5ujqXdh3CYKm/mzjEztIe8tL8bWzINsOW53/kiEcjGsrvuh6KdJY/aVWlGBFaGP8GMsZY7uLBfvI
6Jugm9J621IMXwXltjOj7Fo4Lr0zEfVPjKRnBcEblnoL2VubMgus7NjmmLvQdrkojmMWknRLlk/N
Cdv1sLbv9hJnZGNU+0ZtO7qfxIepb1G9y3qHtRO9HmvTuTfiet6vfNsXSMW4CfmgqEXW3uliUqPm
Y3nr0wTlMR0c4N7BPNns1pK/yoxspIsU2odjxO0bINnseAmGW4hEePYYltlPMzobddLruMQ/5aFP
9yR/FdYGt3NymlFxcxUY5geGCEtja5GwSmLsNcUEnCN9Ja/Z6LdjqH+DDWlMt1ljPKgcsMfBS+7p
+F70kC+fstrPoDAycczNTUs/Xo8vP9ia29EQNWpArJNeeLYTFvaZaQGZNvjjRl2W4byIU21XrqZt
G901y40z2V6h7RbkPDueRFguvt4el7f1I8UDp1UUbqX70zezg67HCicwsFC8PSoD/EknjmvhGZ2z
rczrqK3bgkVDrbAaoogbsw6nlzwlHEyAmS/eajeUb0UNsL4kmBNA6Li1cazSHQfg+XYIy6QNCYaR
NF25hhbwAUl8sxYszcNxXOZ43Azobp38zPHL7NbwqH6zz1bl97pffEvmjjcMhGcZBgGiFA4DDZf5
S55XH4QHo9yVya9EDJ25yQmevmvQQKit1X7b/1gdOrgExa5SETCUFVd2bGO90eJLFSstouzPKHZa
E9gNHtZGFIeEeKm5mRLcw16CgOjxPG1SehnoXq1xpflTfkhN7JiKOaL1FD5UTFDOVl8Jiq3ABVDU
+zp84XKHxoSCvrqNAtjkxAWlHqExi7qp9RIA7lF1YekcxsF2+/G3NWpvgQl+tU5LjpN4n1nM5Lku
OWDaaTFIjLxAUgEY6VsF9NDwP25/qtW3i8ghHgDEwo7li9jDLZHzFUsb/vruKme/GJkrNMxtqktB
Mu8l/Bb8bahQ/MW9JqdsmdwFD4SUJ9GCFMS5aTpQNOVeka1urHiAHiveMtOzxHeGU4ihmX58wh1Z
SzzNhZxVayLmGnsiettdyYb3ARahcGAFwiKiPXuyL7rO7brWtfRbRX8TK/EHI0p4G+vIJtIcdAPs
iGuLpZln4UuX047jHe4BkrVego4oXZY+8xECef+9OnJD+BHLdsED76fuDclbXpLh3SP3ltwK4Oa6
++cYnb/qYInlRYP9iw9XqgOrMvxA61fyOazXU8dyr88uwpRexYRL1b0kv+Vy0PmbtB8GWV0b30sl
vxrtnIwt9hOfdLXvsNcmAcYBnYXjr/nmitVR6SdK/Iq2wu6uCZ4Spk9Cc3jkOLh6HQ3muqWFFvQi
djLrpun3zI7s2ghpfuiZn4t9pd9oeSmGiI2Dm6p3CQvegMEoIzaWwVVt7gqChhA3gnJu/fDs+sNY
f4yQgZiNr+G9KMOynqJuQHKRFq5ObKlbhaVzYhTeQLyWn4ssWnvuOhUamJ1ZP0sw23mXBhUj3oTd
dCq5VknlEvsrU3duIS1zP6x4m8vKV9qlbm/TXPlWPvrG+jWvoYmhoDlJMIZ3StLaw4ZO/M4Ang3e
5iI2pluvpW6LH1CuTZSqYBneSH9M5H1pML9nQCYrO0CVlQT2bAdM3aluYRdjETSALElSYOJF80iH
zTD9Y14fTXedkmvThI3+VZmfLUqhXn7R4hsWxniive9Up5aR1x0kRzRQGpaJIQArXW4qOdX0lqOl
t7MYqeTYMYhMiaJBH4PybX5iDnrRf/vxZMo7ckO9pCwiM/X6ZfZMsRPlv1wW7spNYM6dLiN4NRys
hWoDOw80rHZeMCFotf8Sxg4j+8rJdsaJWbTVn41nh8RwKd8S2wJwOYv17IyAt9OJtpknOnAZ/Mzp
O0BsVgbzn0CDJTwk1E/QGfh9Tc45LpziU4h3NgcJRwsaJsjI6J82A0um/TIDKojzVaPhSviW9dHK
fSCR1fG0NFBVONJ9ca/C2YkxDvWKA9PLZ4PSoZlnM8Og0/wwJabRz0Z9btNg0mPMjbslcXEk0y7O
ACZNv9O31eyqOZxiYKSk2hflphYPrLuppwtClz0M7vjG8A96l5s+rCUU8JY0oa625hTnxC3pLuEu
azcWCV7F/Qz51cbHXDy5hK/+iLl1c8iw66M6GwvW5+1VmrsIgdSHQwV6Isex3bRIT4VFelcMR6z2
q9ejwKgimsMlVspTOm5KV3sOWShIqBB5mGeYX/RK0G6q/LLsd2wfKLJw5neT+E4WYopNZwddAhyh
pYkNzeNLLOivSP56TQ9LXM4CB0WaEMuqnQBGGeR2hNPd/CiRxLWem263VmeiRWh2atOv2cnUQobl
P6tXAx+822Gvufwl0rotzhiu1jG2Mgg8fiHjQbxrRmAjyQJH0R9xIOXBMjbzEqOv5tV2dvAq++RH
kXCRbln+1eJdlBHyGywKjv6CPrBUu0EiDMEHDKy+5Zc5vpvpR/vIuWvE1o/Dt9i7xsojrsEiCTkw
bjqPMNxWnganI2PEl8mzZeiR8NAygk+N+EB85LxeXKxLcFMAVls0/lidqQpGvLNteeZYP5+afqpf
GHotiok4YAJBpqjGOnBrV0//GPqZ1IgzazhwpN21dYEfvCHmo0mAiM0I99dgQkVriNctYUlrT8O4
hTb+TUPm6yYGbgq8FHdprW5Wnyw09zw/MVS9qQ0oToLEgUS8gFk+a/tnmg5T67iCX0hXgqxbXDYE
DnYWkjnCZJQ7ocFJ1y5u0jdWoj9E66NS32b+JC81OVMMgs3JHHTYMNMOZ0K8yuE+hSeDH2gKwdT+
7Sptl2Tvw7LP9C62+d6AFJ618awS116RvJPkGFFCCzcwd8IRdCoj4gyLkhl3sxzWD4Rw5hSWqxXe
YpTZUo+7cdfYcV07wEB1mAw/aX3Tko+6akKZ78pxM49vI9f9xXws/NJg/1xRR725kcL0muxqjU/Y
g/zOBqR7anMdlmYGdHHpAdQEsEDdupgVdNtityQxy0Ou73pVeSpBFPqHkfj2+DFneAEfjvhHK8Oz
p2hIQFWk6H/sDTeBdbnndDspZn9qKkQj7pdm3wrdXQEmqy+I9wGR97ZET226rY1V7EvtGclfDdoG
pXHq4s4meGp7he3UzWUpazfBht2BtPFgguNiqDZdWINXGfXVLeWRoSi1xtegD+CdYNRpruix0/FU
2cigFtseJygVUM7bOAEkFTgtaINp3V0djg+d3EZJA6LQYq4o0SqoqxHF5TQV91R7jpR4FHsNjFRH
JEXmSUsEBgs09QPrkEtoFqfrgS6Pft233Pa15Tj1ZtRap1Hbrtm8abQmItVfnjqRMgY3N4ewtXdm
ulHjU8HR2PEAE3h+0tkYpXhy5lyqxoCz99HNW0uqzUzPuY1WDVADqy8vei88tPn6C56Kyh0BhgQL
YCwL2mRntPuSjgG1v5lxWZJ/Ojma4mdOCrBhA7oJ30weLL84Wizptq/QaPeOqy0RoHxfHkoEyq7J
O8Z18OJVvrMilLH4ROp+hIRbqu803FYK6zkWHISZg6YMlbZJhhfw27RV0Jq4VenOSAY/G2skCQaL
fnXUZ4c+I0csuM7ek+KpFydR/5AEUFRF3fyFHBF/RNgyLkc5YRL3R0JHrAj1O3leii0BZcZyn1mj
S5conR/wJLhoUu06JuuuQYag3frL8LG04fS66MXktrgaGMCOY9yrjnk9UJmVmL7VfhKwi7rwxLC8
L+RSoa+YrX3nXLBRFMHl7SvCtUL7VXY3W9OClqWI/V6wL2/xCDyuBT7HxG+6c+yy38TAIaFbHSdy
6idQPsyFpoYDN6F6wYqtFf687HWyr+bEVY3wFyg2XYkrH52RkSZ+3R6s+X3CluJl+VllipNyEDTO
kIxH0dOrZiO7xzLdub3v5MZG46L/9fICNO/0WKJsBesY90uk2s8qwfFD6CgwEsG4UY7oqRyCSwLS
bkjAl+rI+MpR0CxAIuILE3stDAtP1vZkvgdJAWnG9Ir2ge7XSW/YEL3FfjhZwC4/T+gW/98xpYnc
RzfD641VzDGDaG12bWTLXZpv+Jj9DPTPZvWRT7cOLyXL0bHlge0on2mxRkAxK3CMxwwcrgm+aQbF
3Ld4S5SbYpporU9G9tWPbxnLsK7L9jIwRkbCgkoQ36IfVkv96VX4+bEonwtFY6De88z2E/DD0s5d
ffhuXlSddSwbFenmPRnvcHAGBf4iG+9LXwSqfEOosrtM1760Iw3NdD58JhPYEVCtcxImwnRNZnoT
3Uy6gagoUNSgE60qOckVlJ0F9i/Dz35BhNrwa33cO0mFQInrlIL27fHcWWiA9GDAaqwHFgChmMlD
w3Ft810O+c3uarcS0cx3VC1xa1AMC77x9dPSToC5RXPrwNhroNKtArcQuWcYWjTbfxz0tzPormZn
oV1hmAfPTWquweJerrHS8xBzh7g9gkZ7Uh1h+PriCzQk2HKzkRNw73oXiX41GGjasQmwKDTozXVD
0ZHYNVYZQhsyli3BNTBa9a/WFW+i3ROJ/Zfq3UnqQDXcz9Fr1H2spUfJj2SyMCBFPC1Jgrr0dXvP
2XVA3yR/hulS1fIgcPE3oJckPkYDZrCff3qsU+BnJk5j3/wzwJgYEozhGrW4H6rpmNlGUONkSLBH
fQOpwgzEjD4F6dMDSnW17sULPeP5aH9wHu0XFOSyEQHpP0fev3MCerJV4P8dtwVV3mI5VFlveoxo
m/Xeet27cpdVZ7P76Js00MjsCtCj2HDmkdovce2AgaitIpzmxmdwzoyjHll4HDmC8kq1IQXW9Rjg
6rAPws43estg5z8t0+JScjKTf8KGLwo6gnZWDBR9MXtO23hVFyhQoy9juTGDEumXzfK6eogNxALe
VJNuUrOgVCTQcZpG0HJpOoUZ7hdUIVb/9HCUlXgZFP/Hy8++fle88vQZOtIRckQOsWmsg7ZX7jz/
aDRqXhtxJMSwtwwBPlr6bIHkhvXi1AikBKGjV1+1UcGCxA7NfK3xePk2gwvA6WGxhmbcXzKIIcaS
e1k1R/Zw1FHSCpyGNpv8GiTsklxXJ7IVDbGPSpvuM4kNYOG0u7acRUVzJvlOxyITZ5CRRfDHf3b9
7jRhauDkNXeBWGECLdqq92TGX1K+WThOHfq7ElXEEN5Y56C0vC4FNZa5xfo2sl+nvaUCLXNK4jaT
aMQekh7n3MD7tLoruJ81j0vNOEzjk6EQV2ATzGJbdDM0o4PCPWQ17XYSb7SpcbucEQ6NkvDWFZWX
QaQRoF4rfd+AKqCAx2/9/JjLjVj8KbMDGzvAVYaWx/YEP3ECYUM+RVlCrgCmTPhFyJtdbITUfcN+
5/RCUIabORhKfHj8OkV+ztEj6uraWOgi/zSOhBQcXTKcNQzJzeYmSc42xK5BzODdPybyxivMXDUf
q8V9xXxMhHkzOiypHeFQAdB5H17CkhXNRI8afMDxa1a7KvtS+I34n6Sbvsi9Ljk01lEOAXCTlwFg
Iu6x/7TZZQKog2kfzcRXrW+R/YDXzQT5dim60eNaFyWoUHQ9Vi9Upr8yWzx9THxMzSPQZfZyRBua
1XtmPnGS0g63C0apUxpDGbJRT3va4vjilWwPAgIZXYN8PJdg1hukrRUTBXpBAmPhF9RxO/z6dV/4
OuZIy/mQZ/g9LQAY+OPA7+HUUhEUVRUZLFx1LHM03pVEcO4YYU8KpkKvmHSAOvWpO2BFdESH2T7c
W7jDAGrbD6Ed6uaODmwiDwcwiXRv84Tb+qUVtkHehrrxObQXTp8F/xihc2TTR1mXLi7Isp0DkxoR
Xe/FUoUVyJN+/GLFVs/wtYDPt9S9ke8UHJVIDjleBfhKzSn3a/nQHHCKaN3WMvfWdZPnR1b8roL6
Rgv01j4EP1ggt/vsrM1vw3pYQI03otz0KKMsv0IAYvrJwqQ1FB7H2TTFN4PNzoHQmsKBfkJ4TqIf
U+Jz8zSKPadhyiqvekFQEtYUWaJTjOZWVmeJKztdQbLeGxOBonCAUQsNQOopvm6GHrS6eapx1dXk
j+lYY5JtbXnX2ocNOltkGzQaPlozxjaVrW9UWgXE5uFM/3T4ybWvmrzlw6+W/K5t4ZbQL+sMbQh6
XIa7qUCAY547D/DPdb1JbVyHYF7yKcEugZhXTwXcYuFINE7uISnVrRbu6fRP5SOoElTJ6U4MG2fn
h5l+Mkq3yE5Sguy9Kyq8Vt8aaIBXzBzhP5IV8585CN8Vjf+7VgVFt4NbuiY4q7/6tC0gxyBzCq9a
YMKVhoYwNcBBoP3W+z9sZXJ164idaC8ZuOPnEVzFrD0Newo0o/fXkYYIT/OURQ/O08I5SpFulCe1
Z/HQri8lOWNBr2XAVYG9IEYVEYO6WCN+GUzl1eo2DuoAzD5Nm2zeCaiGOkhNfNKXqgY+1Fw+yaKH
A6DhWIU5TEP8refYLBzM6GkAlBS+OWElYFjAshhvytz0/wMQf3zx8s0/e9h0+Xe3fLdWBKFnai9T
qwLJNp1xtHWP1ntIhxlW4CIyagM3FoZyDde2Wp9mdx3/ryWihrQhZiFxdrBP6WSTUGJJb5XiBKaR
0J9V8pbWbxqmGUtYVw41+jHMxnjFiiuvdcA0npZ1J+R5mD5s+KysOeTjNquPBtoXjrBXvsU87rq8
NQOK035ojRhJhIQFSMsK1i4DvflL0y9lQm7JYqPX9zb4WZF+TyD5QF05amfRO1FAM++gV+wuStFF
rHJjlOveTvRoyXZ0/GqKa2vvW+sD0YIuHf/JNu6Kvww6C8aDDWd0EVG1UWoO4Dw6iaILTKC02nL8
xtgZaturOxZMutR8DOXWTkCAriApxy8+7dIBnwwKLQHeHhK3sR48OZZc3yBINH8VSU2ffhnY2yJf
/aoIWyeADJeywBqdOJs68HloftFXNCzA5k9TnEwGCngIDJx4KyDi3e6oS4wtRdcyowChqc2B3rE/
wn4RA4AWaxNCYgbnZ4A6LZBdytKthLizAks4KRrbFGHBQPEdn6Ii2zYsCxg+G3txgwyC4j90++Wr
IHffTv/GtDQkoGlQAgszbvoB2oByE5AolRYVKAVgQSr+V62nXv1UmNteaZA7B83IXOkEjAJsX6x+
nyDfHqVEpvECroR0yiuNfwPWX1hwAyxYhym3HOQKgbiiFsRBokRBTe5seBLuavhT8PBghCJv/Az/
muitSZDRzduoWKMZU8Bt81QQ2LSwHz2t+mDr/vUV2Jd8As4+pexrao7zeOj1aMQWzgmnBcAjhZMA
0dErDlfTbSbVQAo+vY5bAvRBd1zHkmvLT+brjGXudPYplioRIwSKoha2aYp9s8itiUkZdqX43LV6
toly+RjV2ZdT7cb5POdWOJABnCuIav4U5JNzmN34DJSF98nL+bHjyFxvdq1xJHS/gjosxKHH55P6
vzGPEjBvNFjQWYP0cxhimJ8O0Ao4M8GfKbRuzsLXWqkGnT0IcahryYoybBzr9GlNXt9+Dv0O24Ub
4EaR536Ld9KwR8/B9lc0n7fcPr76XBhIClm5KdQyafxbMbLixBpW/3UxZeE49HjVw4qGE7pauCNo
s12hbpRj5dl53NAPBOi6s0x3KVLbTCsk9JkAnA39VYFEY+vBacvQnAJI6LU2edRQ/gJyAIFhZr2j
xinrDxXUoAVkDGZPNjmeEDf+Cus5gZcBJ5NBV0AoCsDg2km8lkOQqo8SUmYLBgySD+wyLUQsguvK
odjB1LuDsXgIWwTSkFux3g1QTGwNJci2JUn2uApqceJJAPdHIn668dbkRyI3Ay5z0/iUc7AK4dmo
Z9MfQszdhn4LILcONddJCajSb9QoAsJywIKAVwNAqDebsCpiachADjYY2xTwDlgFX0PYGTfH2qsF
L4LhpvIFsPrcm2bbKxu6QTrUjtrBLJCvXwB12zi/evvauumyDGJbE3ZdFqR4YxCb0UGnYTIY1yRM
MQ/g4MBwpwXvZQEC8486+Wh1EE5Q342mA/xnsa792rBYjwW+XqZ75gT5bcvFQYDDcMpuZ679ppp3
Hbst+aNtud/yaEk59sgjdB+q8prEdHhRXmNQmTsLTY8wig/Mp7faewF1uqu2HVzpeKx+wq4O+RH8
2ggQyRzS73yVpYnXANUJzb9O4hQ7TwpomyUA3XjLETkr1s+x2Y1o+O3sM2vipNwv9XeBa6VOet+a
XuANxbuTwZT+MOBjkZBd26wYgIRmvX5h4RC8owe9LnBoTFiviF+hN3jZyjs7yIE+0zIWuJkz/u2A
qSnKGhT9vaENUpDnwO5vVYkNvFa86FqQw6ux9lDHSaD0q1md5ItbG7eyWMO1x9dMPFLsdfEawYTf
zUo861UiEAXptK4i3amuw5zcdcNCD1HEtfiw2R80akhIMLSB8WmbB1QZrUw++vme4XqVFqy5wEIM
ZgsBmFuLn//pfwtkOCbn62OJw64qCIm/qwZLigXL1rOXVn2e0uHYtJjSttbd2PVHssIVaE443qKH
jy9fAfvr7tQ4Ei3KMgOsynQAQVlZaOcG3csZ9PNEyW0x6w+5oENCDm5smevnklAwDPPNHP/paYq8
uhcdzdBVYZ8vem/VXTrznGoUmYVLYGv7lFjPEW+EprQgrattxsqQVnkMdLuCy3B4HQiIOg17sukC
o+upSW4TmmyZ1j4MimV1outLeo6IlQdpGtlj2PHdBNiJZnasUVQ2fWuHlSRQalcKRAVRyzyo/GqB
J4tGbAYxDmYZSR1d/YR3RgcEBIS6gYaccRSG8deaPswk7mZ/7gKSB7TY1vDakY90Oq+zfpzg/8Tr
io60ba1Yz561CMtUB0W5HWys+jBIpKYzQ3MyZPvBgbhPsRMF/zlbujuPUGHZuauPutm6i+hcxAF6
q/Yxg27rqeZ3/c5AdyYbhoQvEFf5rLkz7QMDI7wGplIq+dmh6bOnPHCwuo/kf4tmoBO4Vqgwk/ZN
Af4Z2dv1fh0+IKe/BFET53lmOGE3hUpX2dFCf5vsBxoX4h1ANFlepuJmUnu4YDJc461XoV0U3XWR
eysFa6e9TajQEu8U7KU6+bGmsEHLpbfXRn7WOObLCNMP+tfG1SzYEAEJbbsN8ciRhP5A7rJrI0g8
cXosEztXuOFQSocGWOVYWmQzwquDwBoPIdNYhhnx/Duni2+wIhhB5udoEXGtYeyftQg31QFOgSb1
YLGLbiMd55lnEBQqhOtEaQLPkG3nZTANK/oS9IrxOFlAR2qBsNA2kCwa/afUHRumsmSOMWH0ektm
8ePMeAcd3uc/RY24TSQ8rn5doaCoRIIVsoz+r0CY8NfaK2s7ci73Ns7E+1SyMZ6aPNt2SM+EIgHT
HALHurcxKyAHshIU+4gPNTm82jt5r7058zhHKq9ho5lyCnZexdn4gf1OV4K3qsO6hHENS9SOGgYN
JRovMXlkLI9hfgcidjkY39LMo8V6GMW1SGHNpCbS+3aLvJlsCBcm/VQRkMbf7fSh63XY9F1g86pC
Zc23SC5UoQ0aeNXtdlNxbb2AqZMeh8tjny6MbZ0cZjS5TCWKNSt9jWFfWl4gRKXoSB6aVBK8WKOG
BJLpHx1kFqA9naLEGobDmELw5lMB/0YxY8tah6ri5HzezmM2eZbTAlegevJbInW3A7uvDWWQQUfv
zHzfLQQ+zGaMKGQNAvdt2VIJADgdaryjmE48WxKpP/yQGiRYFHQdBlckpcQVbYIvQF6YfMPLeshf
2oKcQuTYbpGBFCRm0XnYl/QoO8jGg4H+u0MYWewkTYtRDvaT1fexop5WnpQkIUUYoS0uZQHsB2tH
b2RXASBlDp9FdoP1w62nHk3TzVGTm6XnabkoNP+8/JsTgUPWuKZ1ziAXrd3kV/Weo622zONinuvx
swCJrKW7ztwUsNiuiCactAousN7VcQORJvVrQDVVP7PuRpZXOPaGo8tbd339tCVSXzTc3qXY67z0
e/mJ5ChGDZiW4H+FTTKD2QGPy53mZZdbcPGCy6j4EGYdzgMzbgUWpuYgAyfjYZjbTn7P62GE2Jyz
P8xwuD3YcAfvnco/xgYv/3CpFy0isDbO61uyhr3NXRNvnkPfRnTPnf3T8r+h+Leiii4FGNDqqFtN
VCYvLtjYdIz7AzaNONXssRQhNUCRenXIJeLia8y+McCM7r3gf86IsMQxgQ25dnMbwbrVBb4gv5oD
CqvnSwRy6ISrOt8WigBjVgAxlo/CFeqd+knqNHLyKnCy0nNSC5qA8uBTcMw9nTlsRq2rId3SwZWX
F5cChpa0Rgdrgi1/YVF8+1TrvdxWnmXoWG6DlUbi89UsIL9vkxZ3zv6gOXLjSgQJeuihPZqhYd11
+Xo0YUlv0URneIzkjULGUfN56rVIwQmAmUyXaA8Nj9/MyH4eTPjfQZi8ptl7I9Rhx7CEvhHwYXYg
SqfGPrYjlH7HgA+ijBLMMpdWH67y36gLXw4tnPUmjil7q1u4lmwwtq0ZvDby6DQHi4LnqUPf7Q+Z
Pcc9NBkuwHTBAdvO0rfWANs/wym/KwdW977xW/07gwVkSdaoAwovjBnEv/QWvHEFZ5u5QOckkVFR
kJiv09YA6URbLBjCU+smlExw1oLXH1DEIaEsA5rb8pwM40cmoD8DF5cA19hxvnXWxRvQgZrjA24r
SDED/G9JIAku2yW9UjZuDdhtW+HEbV+8rYPEapz3DL5xtFLVsMTrsvw2wkYrmvMPS4mNYwNC9xBJ
UTB4XLcFRhcE3lwCqmf+7KmzQ07SIR+GI8Y/MAuO8YD2c9nhrgCrpMZ12xyKap9jSRqFFQL986nk
bo2yA34DsJVVm9HEHBmeFYdJM8XPAPILcQowtI6n7nbo2BNj9BTEhap5LJDUhYI19z/SzmNJbhhZ
10/ECHqzLV9d7a1aG4baiN57Pv39qJiZLlG8ZBwpZjGLnlEWgAQIZP6G57DeXSXSa2n80L1yU3bY
NLlwmnE+pVzrPZlsBrfcgsHTOz55e9B2MTyIkBqRV79kpwJcCfpe0Q8++HS0g8+Mm7So+itf2Pbu
Y6aAa6gfkBUvBH4s9VYAwWHDrYnc8w5WOFR6I7DPytbQtQuqFF78VHCsNGC+Wus1xe518L+MOHVs
9peFtaid0ffgRhB2wGmOztDYDFF5j8Ve3jZanMF1YOZdH5JJMiyyIybcMVD7WLW6/yqqGaUw1CrC
FLg2lQQIXEDPbL7hQb/vmwbYrbvzzXdZpEHQ49AsWflOcA1xHwdyh7Ktsg9ce6txPiZVdiMF2NOX
CfVHA0ZG9eg2/o+E72FWa5ucerdpAojye47QIsX+S8iftIHUGHpAW1SLwmqu79H8UrZSTSPTuFJl
/YaPj52f0HtyeusUBuG6a8qtqsZUbcy19T1SN4Z407TFxpPf+NIBvkx2rf2t1TKuADzlnnyR94Qn
7eiu7LvLKvpZSsZjKwOzv1DS62ZgPrSfaUTZ+ldtMjuoFbflmALVU1LwCNQ+amlt0roJaMpx3Dd8
husVWuqfIq3y4RMWAV/mHd9Fn1ASenMVc2PWDk12Xav0RGkMGXEEQUEB6TO8Zu3L1DF2SsvZM5T4
7UtuDYyporGoKBehv5GZEvPGpn8fAdRVPdy+xfzJ50xyU54PwgsZmAPCjG9KA4yHuVKbU3aXaclq
6KE1ZAQK0f5a7ahbgUwDnZb15qb7qX0UPKhU7bOniBleUURVkpr+7LvnAEukqKCnpxB8LvvCoi8G
GwKb3PxGtMDl3averS2vXX1FPoflhV9dGfK9a3wXhY9EPFFJ7sMj/TjeNYEMjOnQemtadCrvOe3W
KC/S+hQr0i6mUxLoh8rdcouR4gvtMxcgKF1yGsEl4uyo3a3VXhfup67im/0SKjnPhBOA8Mx6Unly
I2zOqbIRjKMC4KZznzvnQq62TmUCLFc2bQhU5HtSBoe2Czg1aYzmH5r7zc+f1Lrd+omyB93mC/eO
QXlQt/FHuQpS8K0DoUTHiEmLvtlWe+iFU5lisXzfVtcQ2YN87ytwH+582zy6DeeHaW/UtDnpHc51
3aVBv54v60prXgvOiphuEvRcyBwr8bP4mcNCsakO0RiGhbIxgGu0QJoPWkHNdm3Z6zxbK3zqLkG3
OuGhpD8cHXxPX2W3rvXsOK9ZtA8Krkrd3nR3KZhPNd2nfJ4sYcci2z18HBpGrnURmK8RnW7tjopL
iJGtcUiFO0P5jl09wD16J8BnNONOKSGdXNfSq1pnLPcNSjK0N/dt+FBXIU08rpiXSRFtHPNRJ7El
/7viXavqybEvCvUW1VBVBGVwKZsH9qpqv3bGuju5/ELF+AbLmuDBSUMshPpOKnUgbd4MCyCDtHP7
K0cqOe6Haqdt7XuXxkXgrl3tQVRBjB87DRzWUQOKmpxs/9FTdzIqjdDAaqff2lSsyqvG2ljFJU8v
koqqsCeVR6FJdwCJU3AX1qckUmxrYh4Qe68p3xURHLpyqYS4bawi4UWhWV7pJ1O8c2UX6Pmqfkbc
lUfCSeZV6N+2ob3Xxa3JlTrgIaZwaPvRhWYfdHwnuKeb+I/s5IFVS0kQXB0AB+UqopVc87+Uq53I
S8e5GICpBT28G4NruwTEg8qpu1LQYE4Na9fY1OM4cTeQE/JrJf6RC7sg+zTSR0f9pvORgRrKS0mH
LKedJHBUoJSHBnMY0lN4d2Em2dsauGW9c7qtVlPGjE4dVTBe/fmPjv+rTlQ/eKvla8BX3BrBfHDD
7W87LGIC7dI0wCdQD9I46NJ2X7aE7CL66tJVLh1iHnt+3nzYFSWs+hSBFbS/1w5lr0tLvZDjA/bI
gDFaUP7SqnpMuNGiWOcPd2Fhz5txwHMr+ltqd8BrX5P01ukEahC3lFHz6s6q7uoGTsSdXfNQuzTC
W8n5jH/QSyoknhPXcsbcU4jbZs2Vz24Or0VpJ2T7jkcwn/lgRZ+J60gJ7k85ygBSq+YBWCJQX2D+
8B/eyu7oF/elkqx0+8pTn/mfUOahRWLduNmH3yGDXfGYRvbOMna59t3zDbpZH9BsDD4AeQ9DDmQr
8vjrovkQ6II6irHqhJMRg7DbFwZPOza7/uoAT6V6t3aCK27ZKQAy27yOMw3oiL+CI6L8dPW19EAx
H8IF2pL+Jgg/FTSOcsoHV6X4VMWXUnktlB+y6PIsttEbdIAewmzZm+azVx/cBlYaPU4xO9DUhvZg
gHhx4Qgc+RQK1bOm7CnFwQjM+4NzEWXvicVlQTVOmUWhLtrzYI3DB1uOroxOPkUAEz2BfxGAcIFH
dCZAG023nqhvCxlOZShJN2ILRljR9n3E3ReyGoVrGrzXRSg/RMZrYD55PLNgi6yLTqUuk+307E6I
YO45vGC4Ie+k0niozSHnKXMaMBilCLadxmXLkC6wvNo48XOZXsYCDYCWpwDNF74IhmddNxZF4juu
i9a1lh3MD4fsV4wfDKHf5Lwa+o+Oy0Z3W2lgZFZiDqDIgk+wqm4lSpFU3O2D/JaC5v3Z3qTJj4LC
JdgG/6P29pr0OTRPTD9A2YKzu/8hPPLZ1jnQPzLlx/ACy9p3aIP8JM3fVN2mk7al+xS9uE/ts8LF
+Vqi0rXR/XLT1uvQOmLcy7gMcacMC1KDOvZemIaiozGEMdkBSo+qvHAQhdY+UDfRZ45nJLdEVT5a
4r5Mt3Z+aVR0B7nhI7315HEpvxo+Jcodf/TdXfKk3cYgJRIgyy8QAD31oQMawLOz+slmi6sTd33D
eYj0izIGZio9We5tUD+XfJ0d6Yh9WeZfNNXOdO517RJ+pmyvwh8OWwywa0y1y31P0MvhMyXASL6w
7R3l4yzfpulnAWAnuaipPjl87teYY9DrrpurJN96PEpUaLGQdTAp5lkMqi/elBwDbdXAHQ7gxRbA
v/cOKMkBLvbJudlm36zgzn30niDHUk3RcHB/T8tVdV9/AwwqrsNbOThJcFwbe5u6wKf4rueXXBDL
eisN7CGLpvQKNpvxgDPvKX3PoJ60N07EE7c4Jaxe6BxV3tYcyBkHGhfi+w5M1Yt1IX4vLzniByKU
uTJv2htek9aPSljrD85b2baPAbCt3KKHKHwU6bsNCyv2n1Q0bXmQpngAyd/TB7XaQhbN6SiADURa
8Np7Sp51ikE7z+S9taKxAo05+SnTUqG6BnjqAIy7aK/BHuQgJ3/KlzaLhdvaBVdsun0qn3lpU15y
qisbw+Nf/8Z9U895K+5UH14pcGfwjOtKxR6AGrd44gEQ67c8sQv/GAL8gNH7vf3eC+joreJto0Dy
WJfdhjKB20KmvKAO4cOruhwIeLcdOGMd0taquDOkVfDQ2gfnGrJhDJ3mgI51xwX9VgEhVkAY3VIh
RNHQPoTCXvCYTWga6+Bb+rMXj7V76EF0QZ331g0FhFQ8FMLJF6qDklFvTq7t5rms5BtXucqyt1C4
Nf3qVSyeshx4fnSqS3MfS/RIzKNoZBLnpAkxEyoU+Vw22xQOaw2iXt8viB8MSi9zwgCDcMCZJoZK
oVwJRG5N8pV3D7H7u7+5Bea4eUd7YS/fJEdv89KcjGO3c6ngLAgA/JLemos+koeJ3CKx6kF6wdy/
VZz+B/eB9nh/B8rqtd+aW/8OYpxxadzY17zsofQt/IBJMSZL0lVdUxX890bxqetYqurACZDLRF2F
gnBTaIj1J3jssKeEk2vpQxe9ThYkT6bjIoloDm4yijkS/QhNP8K7LuImk7JBIp0XWODCTswVKv2O
Di/Mr0IZ1MlhfrknpVasr7gjnQ+n9wu1dYjb5NHlAM532cHOD1n/1wGOVDww+mvLgFvXOo60a1lJ
L6w8++xoGIBV2Ve99TB4Gf7fx4aDlzJ4opgmyqC/Z7IQBpbWqj6o3ubUd9h1pduIp2RFPf1vApmm
rKuo1qjGKFCZYk8ptQRSU175Ee/BFLyoDzVkQWBtKks0hPF0BKJ1YLPj7FRtsDIZkyjUcPXCq1aA
dc7LxlB3HgWzNl84DKaElDSUmjB8UlRJM0aL1lZK7koFL2mHiqRuWzvHhxBvNQvDmgyj4LqqyiKB
5NGwnFqzGsx9B0TvMQCBEWdAwZd29lKQkShUnBqKpcgE6WwI0r6pmSDASAU87aPNX+TD2XhGm1lU
0V83e0LVyr3kUtnnQZB8iHwQ5+MM0z8+LElvXEN4jWLyOorjoc/pCwJx4koH2h4Ut4UU/XA9GvSR
QDGdysS/BRydFrJURk5b897qXWUNoBWMtfJk9eljLdZ7GZeR+XCTS6bqg0YsyDES8fcNbATcNemR
IkLUvXTJDzTq4FyaC2Ma1v2PSdR0PNhFzntdHuW4HDlZW6H3Q5WefkbwUxb+zx5tqNPpoqLrosx/
xFF2dygW6UbCKGSxvshk5imFn/59fqqkqc/2eZRRevsl5dayIYoHr0vqKGAmwX2XYDLDjcS1zZSq
AQK2gJlQ3bwRbEtYSMbJxTob5igZ7VTSpSTiy23pPDK6aGP73osQygv+mUthRimomtSQZHsYp3JB
rUzV37CZX0gJSZ7KCX2QwcNAU0QI8ffEsyMX+lvFLaCvgg8XJJagqWsFRQELn8CCkgh0HQ2mdw3f
PhHf20Shgez/nF/SYSR/JObXjzBH/gdJCPFHsIYJjRAoPZnyRaEAxTeD7Xyc6Rk1BqtoHTswfZSf
EF21hm8zp69t8E6LwVnDyFLM43yYyW+X/hVmlKCF1Pk2RT8Ep8onWuExoIba2ZuhuS5bsCD5wqgm
t/VZuGHUZ9fYRnZN2RyW0NPABg28Bt2F/D8/pqWpGyWjEGauIyCJQSPqugU2qEbfSspB80GmFLEG
R4/Bb43WgD5KRhOMhdAWXNEKUNB5+6H0VyZYvCr47sTHGHRMmjZ/s5dN/Jgl3ACBwI8uNLGbUbSX
k2KdIkbjFzu3fE9Mbzc/rsnJw3uFVJJE7J9HKxSUndwnAUEQoFg14VEY1Ddsb/tvUUZLFJkqpPye
2ZNUZD66REdJrIQwEIdO9lez9jWg0ZckUTgQ2pTbUhDYl6Ll7QHHnZzUXdhIk/lwNm/DRjvLbL/2
hFIdwtgR8kY3ifaQeOkNcjEbi+qXY0EvLz/nJ3HyonEWcpSCgj3YlWeEBLe283L92k2gW4NXcQAy
SAAdF1J+8uj7ijc++sxSDg3DIzVqyt85FNUcIFZ2HSOSND+whbk0R4lemrbnpzGBrKC2gB+n5slz
ZWdte0a8Mzv6SZVHHSyT4kejdv1/SxhT/n0lQ/pRbTIMs7OvHVBxCo0FE0G5+TFOTiZGcGwxUzUU
aXS+S2GeJlXH4oU2Vc9dJXwYfbzqoRfMxxn26x/fq7M4w4l8lpeO2jh4ZxOn81BBBYZML2HtGMJC
mOGf+TOMOniso41pSMPPOAuD5moodBWTJrfdLozS105ZcnGfnrGvEKMzQ67DsBeG46+Skqe4Nh+z
BN6f2B4joMHzk7Y0mtGZUfhCHMslkwZP466M4nKVBdGCzOnk7sXU4b8zNjowHCsRgWVQaquDJ038
qShYL1BnT5xnBwDa/HiWpm50UgSG21ZJztRlCnpaDadti3xNDDE2EjpvIZg0Hc3kZgm/gVv2KJrv
RAIWpURrjORT5UqrSTq9K+FQNM1TrNG30otTa1dvhfwW5cqFUFOjUwekn08jrrkOA2E/P/7JWw7f
zf/8In10acMFLhObkrl2UlBfVBwrqr1BuZXFy4yuoi+8z8eb2nS6KGmWYYi6rCqj/Kl09MKxOGZz
G5DM3FjfKjpsfswl5+NMzfR5nFEOJQD7nKLNuBHTBqlPLfVhmGEVMi7zcSav3ueBRkuq5abrVyKB
4uLgV9ctNBSoVZV/3cqPhQdkKb8qELhQPxUoePOxF+ZSHa1dU3ZB20SEjiyLzhfYNfBx20YsjvNx
pvY8AqeUOnRTFE1tdIJJqZMoXkKc1Kj2ih6/SigKz4eYSsPzEKMTzHIU3a5kQlD+gkB18ng2ywj4
oawRPNvij/loUwfMebRREpIYsRxLJL3SgY5RH3qUTYruoQNoVLh/USs6jzVKRERIfMU0GFkIo19s
N44g0z78qxUyuWvr1FckfTSgLHZDKxTYVSWefS2GpnWd3M/P2fSG+goxGodb1k0lq2CgNd3ctvlj
lIlgWQUaX626pJA/nQ1fsUZ7qlfUWPRLYvWetqrp1Guoam9MoG+0kwJjOz+yyW0ka7pqabIiUX/9
/QOt9I2jqQ2TFyCv6AP/LjW048rX+SjS5C46CzP8/ewe0KaBEhkOg/I0YFyEEQA0suvWfrMLoHKZ
9U6PbqzkPssPYvXcIwziPi78BnniLqKf/YbRTnb8Jgr7YhiqSytrI8fPOvjI+64DjEtDXN7qIMlM
9cZc2gWTK3oWeLS/NRCbZTHMsQNkNGj8dYQwFyJkAsD3nn597z3PD3VpUUc7Ai0K05E6Apa0o6Cn
I4IQZuHfbDvZ4khULQpy49t47VZ5qzjIXzrIdxSDubSgR0t5M5zi4/ujfhZkWNOzvGnQPjIsZm/d
K88NTKx+myqwQWnVWehKl9foA5RLhczJA/Is5mhLZEJm1uUwMAGENebsKO0ifEoNX7dQ2CuWLHsm
s0ORNZDwhmhQ1/59iJELu9joGGIk35kBUCpA2jiqUlkXywNt+PnUWIg2/myC6i9lPyaahJ6QbrLz
QJbF0IQVemYDciIIFyJOJqOiWVRFBs+y8RPAEXUnkDQiBuZDb0ENQrAZS/LD/LiGWfojUc6ijPZY
LSpxUVcAjj0RNcpCp/8HqhPpAM2IoNt8K9HK9JF5mY+6NLbRRlN4qSWKS9Rag/IEBMDLj57lPP1N
FIuOh0rH8Y+aUtWZgBtasNlQcj3rskPHOV3wSpk8nwnwnxDG6DblVHGWVBUhsrhDtQTRR8AK/zSK
cd9NG3T6hYYQUQvfLEgQQrxuuoUb9mR6w1+WGcpgATnau6IjAbg1CaLp2mvpi0+5Vh3yLjz0anDn
ZSFq6UgYzg9scu7OYo6+bX0eRb0HCxeClrltvOpodsbCWTtk7x/ZfRZiyMOzY9D2w5SXEMNy0cMS
oO+ZZtCuUKrY97a0sE5LsUY7ydas1jeHVCg191mR0KsCuurBqyy1aqE9MH0twJ2Yi5vO0WCNlqty
1cgqe6YuTNpDLFe3VhBdqQgWaiKkuFDaKaDd4za4awIJImxUvKkNdyG8PhK92f3NMlqGiNGhZWnW
6BxWW6+rfM2E7pa1e1EQ74NmaRmnM+W/IZDP+n0ZkYHTwt4lRJZd2vVLCF/hX8bAy+z3AGKsCHba
ws5INNRboCo1Ubr9txDy7yEctw7VeFgy03lAJQIg1JLbhTT50Ve/pmmUFbFe9mJXMgoDOesaDFQD
eDAILwrg4MhrlsY2BxzHF3ph9ia/IWdxRxu5MUNXyETimjlkkOxFhunS3GkAm1z5TsmuS+djfi4n
Px9nAUfbuhRsvzQGMo0UPGKLUDlYQDjrv4ihUUgciol0nUcxgiThszisV2TzRpeKo4mYrp3+TRed
Xfy/MKNTow5juXP1IQycoqaHeo8dQxRfxfDH5wc0eT6dRRp9c1W5pwTXESmVfirpUYbfGdY/olDa
/Fuc4VNzduYiF9YUHuIFazU6+c1eAp4LK8PLXubDTObA2XDGx45YW72FgdK6ThGRDLKtXCo3WdA/
z4eZnjVdo/Q2dA2V0cmguWbgCx1Hj56+o9MkBhsVNpsNkWg+zvRwvuKMjocyE1E1NogTB+0hspU7
MbP3QRYvfHMnv/N8w/87nNERYdq9LrkmlngBLiLZtWrHENYOJdobGSZiS03XyXP7LNroYMjcXAoy
AMhr2C+wwleBtuQ2OfnmOIsw2qUUnsCqtUwb/oLOq9dHP+hpgM0Eb47fQWw8KPR8F1JiMiYfIdGS
dd4eY8CGWglu2TQwQAT1R6IiXIwA3UVjVSuN4uR8VkxO4FeoX0DCs72URrDV/IDh1aB0w8ZnlRZw
GwuDGRt/W04dZy60zbWhI62OHY7aHwokkZPq4NNO/rfhjJJczwWzNyryoXQ1ChXSk6hL+/kQk/vo
bMZGCV4LsS0VBYsj9letAzu/fSvByM4HWZq0UV5HcNewlh92EdZtAsooAoRCobqDzeosAWumv+pn
IxqluG8bvqTCsUNd90WBRGd2xzTqdxJo9ba6ibpdDOEgCJYSY/LgOws7/P0s9TqxyjTB4Hy1EY+K
86vYTvaVfqUTdn4yp3NcUTFKVDRFHN9lfd1Fl3mwm1SN5laKfFTPDarS80GmR/MVZLRiOTTUUrdI
i0g7lfK2lfKNm15qcG/m40xnxlec0WIVoWaq8WBzKinVZShba0dwoO7XKOkk4laXIcTMB5zO96+A
o2WSBME3RJ/Zs0TsNlCDrqsMVdpuoTOyNK7h72fZUCiKqxaDYbGFMopyX9CWEAoVdgoeIcFufkhL
azW6QLihXJluxJAkd6MjCdQYuIAV3zOE9ecDLWXe6AqhJUFnyIPHrix97x0Xbob2Nh/h/7N5/7s8
0vjlouWOGsXGMG/GMQveI/8taGpsxW4a2GGt+Oi7Bw/9uoWoMqvxx7NX/4o6urS0gh7qfURUDRuY
JsZpwAnxeIeCLHO7LPN0r0ftKa3tXWkJr62a3XaRaC3M7uSr4OxHDD/yLGVc0xehy7OMcfcCZUwz
71zd3nT2zzZ/EgEhYsgyP+zpHNUBQSMCIYFo+z2gInVpmvM25G6DE167RScEsWIO5/5CQ0t2Pthk
khqigpEsRZM/UKmVadSGnXEqW7BrEqhcnJIm1Mrkcj7OJORRPws0/JCzabTSPgH0MHygTfidj4V5
U+fH3r0pe3AB0jYL71KrRwTubj7u0vhGGz6se7n1asbXB+bKDp6LJkGd/MOFsTgfaPIAOxvfaLfT
8y5koyBQ6n9Xk6fWuu7r43yIyX1+FmK0zwvL18NUIUQdwCPVqg+pkheWaX4UNDx/X6VCKAQh8IZ0
QJq6cC5y+abRP+eHMRnDpAGuSSiZWPLw97NMMC2U0DCqouBdRjdil9znpXajd+bjfJjJlT8LM0o4
UZGTRlE4PKLkVnePOYonbogZ4BKfYGk4owyTO6EoEDHDNtvWb4rYfe/l7gqdsp/zw5lc/LPhjPIr
6qS6dUqOIRu2UopCdy7am/kQkwfPWYhRfkWWljbmL0f4FEIVOrTYZyTQvQ1EljTDPMxHWxiQMkq1
KGtUrx2ecI6+MwcJKKTI5iMMU/LH58NUuXyLhjm8e39PNEofcUl/E+ydc6EWn5w6doghW7rRkBl2
5YXZm/xOnEUbLVBpqCEDYoFE80HOn/T6JFvPOlYDyrUUvXja0gthOr+/RjdaraCwBTVJGF0Ww8nt
Tp6KYio6eegCzE/j9EL9L9DYfFZIs87RZDD3eujSs7VPrSA8zIeQFpbKGn3p7UIuqrhlMGIo3rFV
hRVyXNUqFu1s0zglalFI3cJhfirs/tiJQLkds7nxBmH+PA+xjQvjZoUT7Xtc0/dpOkResFAQ/uZj
+bXE1ugqgKZNV3QpvzJHZMdBiKsV+is/QMGrl17nZ2Rp0keXAMMU/dQ3yKYAwbbUkJEnShcSdnq7
G0P9keYjRmO/b480bAWrkxhNKT1biFToAJaRcdO0h4an4PxwJtfX4lGkiDKl9fHjCM27NqpUcgjN
lpUDJTOS1rX/ImpXFt6YRq4uxJvcHGfxhuk9+8Zk6JTHijowEzHwElRvmyHj6FyhnzI/rqU4o2+Z
G7kdgplDRmhvWnEwSzRF9a1U1QvjmfzIwMvXTSbP5H35+3jCSipjsyYd5PBFpwKVJvsAqYK/GcxX
kNGk2a2M4FdMkBhh8KEcfSzQjq6DpYfRZG6fDWY0aSFGAnYeEAdNFl0LEJkVF0YyPV1sEpJb0f+A
nYpuraN/zLK43qWLKq6G/FVgL22gSUQj/SLAjAA2ofr9sYPqIAqAtaxLaoJX2j1+nY/FtXxr78SN
+C1fofmL3eHP/m/azmdxx5/OsvY9UGlMYBJdBP5t4P3o5Zf5XPhVMBt/PM9jjE5kL9aDutQYG5KH
K+RZnZWDmTwmfrfRRbRPT5givogr5FN3zgbjTYwRhIW76NTeOv8F8u85j5VLIIsqo0TbtGuOYvVY
tkhOLXCxplLlPMpoZ2mRFcuNQ5QAMQM0d4z6JsVqYX42J79v51FGW8s0a0euB/IfL7qrHpHpB6Tu
WhRLMFp8KZ/s+1MJ1X/tbX7YCP0f56MrU6fvefTRhpP7wBNrn9MXM62d/ajf+i94/G29Lcpge4fF
u/M35gbPiaN2n22E7+VKP+6LbwgMr9J1cYA+YG3MtX88KK/5TrwTTt7Shp06EgwofYZuyRBY1dFV
DVOwQOlDiGIBIrQozcvIlcxPwnQEUxqg9RC3zdE660IhNWHHFyGrXzNs+ip/PR/gFzT/zx3zFWG0
xjCzPPj4RBAR5/PfOrNbd+gy2x726eWmMtZ45bXuMxqijbXTOnEpx6b3y1f80SqHMGXFyBgoaEa9
NRCl1VGx55oNLwh73BbBNNX/KYrdJ0KDmNgh7ec0+4AGl+OEG0UXr/yYlZ6flCHm3JwMv/nsOwxM
AUPPQZ9ASK4aIVv3JRd9pKjmo0yWpwzxa+ij9KmaqNCkIcEbZxcKu7551ge/kvBb4T+hcadlx0L+
MR9zaWSj676QtlGpDwxKNRMuNEO8xP3uzmiWeIVLYUafmKzSLMU2GFnXX+EChXWTjPTGPw1lfMFX
Yjnree6RuP6LDGrbVvpd7Cr7+SjDL51JhfEV34pKXLGaIRWk68DFj+1Fb/ZGsQlxDdWuJdNeiLcw
c+PLehOovui4xIuTG6yRa+kuheYyP6aFQ2V8rQ0kXUnMhJmL0vpgZPo31Ufz9t9ijI4VH/1IXx8o
z5Jgbyw9fSo7tvJfxACap5rYDsKjHR2OcWFyOg5HV6p7965oh8+WmlTv80GGTfhHAkiqZaKFIJvk
7e9nAaKyvdoPaiHoFGwc8cbMQmSvwq3k/oTVuzCipWCjWcNzlNZmzQdF8vHk0i60+spHQM7GFfiv
zrizcQ2JeHbGSa4vsPSEapFq6uSHsv2uxPfzczeZaGcxRudoEPqY+uXEsPCsF1FQDEp14ZYw+fk4
CzHM6NkwotBPcxWFEQR1H5QUYaZrK0DEbiEJJgciS6amG5ao/VHcFivdTvCbZF0azDdKqHz6YX6q
pm+uZyFGSx+rMgYRARvGvHJv8kN/SNblMbrCYw3oMI8OdPU2yjFeC1cRinaIRSJsu9Bm+iWC8Ueu
n/2GUU6UFSC2PCDX6/cbhavzMw4IH98ecdMxN8gSrrW9se7X3Yu5xQjxotfW5U5d+A2/gLVzv2GU
M30btFHhMA8VKrF4m621+/aE8v/Bf8ve3Ttli5wULnHSdn7+p++6Z2MfJdKABNKLjLjokdHrglR2
Kg/yh/2BRBDdGWtP+/8tPCo3KIYqxjZaQAJMv8rO4o++zANvPbA84msPVwivui/2JbqhMnjqHZaC
99XJvpev7X7lvM0PfPKDcxZ39KmWarWXlZg1l9qTpF7huYR73D+F+HUPOtujfiDGvjmU4qriHs9m
q0Y8mryeDzJ5dH6N41cn5yyIrBW24g8fHM2JMHXh5Wfrn3JWb7LS3fpKuAA9Xgonj86dTsvLrCOc
ob9raYvmYbaOontPvM/8fjc/NHn4x2b2xJhe64BEEaphArt1tjbQOlwb3/gvN90Y10iWlttX8Q0b
n8fsFO/LJ3QywzsEXPfzv2IhUX6hYs8m2I16V4RyywTDIFJleWe6bE97YRmXogx/P4uCeed/yrZW
2ay7whrMoUvP2cyPZeE8/7UZz6KUTlkqccuExvG3zH1HmGohwOTb9SwbR6eJJrQYxg4naej4mLAJ
yMZtMP8O2n6rGQ+e8zf4VuMs3uj0cEUpa1qUzdZRdtmGnzpmR/MztpTvo2OiLOXYqofjsXURvn90
/AOsD3ovG+x1Fz7pC3M3hl1pXe5V9bA4kbkVqm1gQbm97NvwEGH1TkVgYWRLX94xCCs1uWF7+bBW
Rxtu4QVKm+llebK22E1fFTt/VSjr+273FO7ri2aFwdFCrix9en5t/7NsRPyqzczh08/BqHsn8dXH
hBoTbWtTaWskAFf+Vo9W0q1nryXvVinXCa45C7MweY+CzmPh00EtdazQUleChmoW9ygzea7co2Gd
yuzZ0m7ns2gpyrAvz0aqZ1FvOIOyDs4lbvuhttc+BnTUcubDTB8iX4MZHSIYjZRZOqiy1fUDPlFa
Uq4KbYEFMH2EmAYNOsWUoUD9PhS7VVvX1dFlaWlfRSAcknLhSjA9WV8RRnvaTAQraXTysksH1y7v
QkK9NXQ0dNWDt/kJ+wWk/fML8xVrtL1NzXWtbKh4SJmI7r3yLU06Kn4G8oRQFxwbB+ONNFzMdmbk
fcsNrqdVecFVObv0vT7NIKhEwltYmAkahlXaxVsMobkiQny96r3A3/p9n39WVtk+CU0ufJOjVseH
FnOqG78M26PR+aaxszpb63ZWIfSXciPLTxpaauVBwjlh6Qk8fcb8b7xj9Q8MGis7AyjNTUFEur9d
qc6zbRwT7btaHDzPXdji0wn5FW5Ulk79PNfaQZ8rRHN8MK/18aju6vX8Ki5FkX9PyVZxbU/2SUkd
JVDusLb8pFSP8zGGRPgjURRUwEQd+TqEaH6PAZVXjJyOGL37JBk/Awkfhn5r+HuheHMbpI238/Em
F+os3rBJzk4Mp5EcdIiJl0c3hvEmgrGT40eBBkX7gObIwsExuanPoo02dWh4SHYqRBOEV095x5Jj
IRGWpm+0p9s+dJXMIkCjndz6utXuUzFc2RqeNO+ddRO5ykLAye828pQc6Qg4IO70+/yxhGgbDMpO
QoScPo53hu1dxW50HYnebVqZCwj3yRQ8Czdarjzu/c6X0Rpp6h8CuvsKju9LpMnplPga0miR3Djx
Gl1gSCKWOJ38IeN173kDuu7BxskiXCpRT53DFH7kX1xQUZRHa8YRrNbBkBRylNyJoM26Ijma2NzJ
bbzQ1pkMhT7gAGxDSWcMoovr2oA3ifhmIdZXWhM/+br91ijtgygtYXKnVso8CzVshbONhREGSss1
oRSMALTgAbr3arBbmt++SwMapZ+Rm1afDFGc5BMvBTf6JtsWBojudj7OpKYHFBEamroEvW+c52Vo
iZ5roQ8Re99l/Vskb4MQWQB8BFT7s44+fKSPYHDWfJ/KRYmnybk0kRUlOszycY3QicoYVzDIwjHe
jwESz56GTWK7UISa2sp0gP4XZbRiWpN0sTIQ8iUMTL1+b+GNbMR4O7+01vP8dE4um4lUHz17mLtj
cULHAnwo/bJcgpMsusYWEz89/Mywep0PND1z/ws0/g7jV5SE9iBPlZr2mxLWF7KUrqI4/oumLEXi
/45nzPqXrDQtfItjSUIE3eXTmHUld9CTZy9xRiYHBNpbsjQyQRnnIX6gFsorLJIoBzsJSnJqZ1hR
Vn9xrJtnYYYFPNu9ZpDVneETRo6v1fZRc4K9jj2IZhwL6en/vkQcthZgYhGN4zEH6/+RdmU7cuPI
9osESKKo5VVbLpW1734R7LKtfd/19ffIuNOlpIkkuhqNwQymgToZZDAUDEacE/SgtQ0UEAsQFQLP
6AZPoPdeiDJQnsdtUZjcBZJAtKQtjlBp3QR4mc+UoxJDbuLHZWPWM8KmL1sYpprfj9MyawtgwKa8
R9fVjRZG/mUIngdsIZhj2ifRYuQ9IKrk2ep/q90xagWfCRHE+u83uw8N+0iOZUBM0/xbThF0MFT9
LZyIYOu5q7VOX2ogsgS3BPOlJdGiabUGooAEmmZSAUnCKhY8SHL3HaSgf8IMqOMYiKorkxmNR/Au
DU2VrZTcS6vaCQlLyB1NgmjDyRxAA6munow0DrIZ5+tmlvjGWxkkLjLlRM39bY+OJ13HqNUXJprP
gJjjaZFFBw9OixEA1ZXSX0oievzkLBsAdNmQwcusEjZRIF2mV70FgKCFfOlo7Eiof5ua0C1qTXAN
XXeAOTLgBVUtTDmBb0dmiYq6AjN4c91hvjgu/Ax6l6km4dH91J2mScRYxHHsMywm1YLCXDMNErDi
4TYMLHe0fkVhKShHc71gYxBz1y0w8Ju1EUCU+lBph8g8SNAxs0afFJoDUlKB0wlsYkkqOqrGVaUA
roTa9TzbaXdI9fvLMYdzrdiuG8tSYZFiDqoGGFGbecGUg5MLEh39cCtlCx4tf8lj/xgrRPTIy3cN
UNGBwEql6ME+P09ZOoLIQe0biFMONoQ4vSz9CIefuXkojEJwueXEopWe9h+s9bdsYl7aQe0WYx8Y
VFP2SCh9U+/2lxeRv1GfCIzzVVBqqbQF1sz5sSrAPXRHW8H1iLdPaBTCWIVO0X33V8NQk0VdGIwI
dAVqK3XfTteKEc3QrNMNb2qDzK0UUJhYmTLiUqiImq95FmJaUdYotUwdKcr5GvZ52WvGsOAogw43
CCFuudzQ4PflZeRt1BaEcYoW5Z52GmacYQjxZOF7J3qR5/FvKFsExhXirIN4UAYz+uLXymyGJG4y
kQ4fY+va6sA7BtXdD4n4RIdGqD8a75cN5Hn9Fp7xkwDCULhVA76FSrCcvubz4tbJN4h0G5h5uozF
i/MK1FCQSYIiGfww5zs29002KpXaQHoswQAN2EJ1exVVlg6XcXg1aHRSfAIxWYuF+yyIvQBUQRkS
41tj9BLL11MNecWrqN51ySlLr6NYtU1yN5qHcTwlhjuR1y7/2XxlBOLsxzB+2oJ9WGp6BTPe9GBm
Dx1EITCB3YBgECLTPVi9LxvPPRa6Ai4XTUPvi7me2k1o0U0jyCQDcG3SNhDxbCW/ohV6yjsqavAg
3NOB0hkhwCF/Nd9mSR2lFRoHHWrDa7zJpXZrY4LYTm+gqX5Y7NobvfjYQ9Lxd7Of/fiUvP6CqMit
ehO7ys605dfMiU7yXtQWLPhhbHeunnZyXw34YbLu62Zmg2Va4Mu8ZcZsIJRSZWO9GTG7upBxzrIC
zLB58xI21KnyO0UVHRieGVsQJvqMmhIGPVnNgFw0NGxX4dPL3iJCYKKPZC0U+q5AKHUoY0lvQyR4
WeCd+a0JTHwpMd6bTutOSO1BM1606rYKUIsXXIm5ZkAqwgCvtg6lF8aMdkRrbS8DJWn3Vv1IUsFT
D09mCTIyBNdgjGoYGKA4P1WBFlE5SrDdkCs7tj4E/Cy3/Yh3r7Pb+7jku4EDKg/QOEN6eF96oj5s
rrdt4BlHUMAZR6TVPhXigIRe94pqt9bTZV/ggiD7Bo+9YhJ49bmNqjFGI3RKQKkg38XD+1JAr0pI
zi8CWXdyE56oPvQxFhodrw0U3JYHCXNukiRIfnjNqEjjQAFgQAyFamyPwahmPYR6UakbjA5NZy7K
Suly2yDgRimoVtXbPAE9TuZdXkDegC14KlGY0cAuLIPM89w4NB6OGG6dce+vXqje2DX0cPXhfhWE
VLMfk3rbTO5QuglqvJeROanYWqQx0VeN0jiEh86BW6NIG8XScPHMdSeTb6ImQokr9YesQ9eqP1rQ
51X0t8ugnEOnriTS1IDAEsGV6hw0Toa2my19JRQNe6jHUn+KRYyha3hg7muqula6kC2gFmkxhsmj
oqfNEKEfJIIOMfFNCLuh6G/3sddCnC42/cs2cdzzDI8JV81CSLVMwJOrxg2NGXWP7CY2W8E19M8H
iLUL/dzgvQbjq45yxPnaRaY2NIGF3RmPYKH2Rwf6tTbqrKnbH8sdKGeh+Of9QKOaTR8GB7q+DoQX
3Y/cTU/EkW0DQwCXDV8X8sIPYr+YSRJKuDPgBw1La9OkcPTRDUFPNM8fehmKzifPdYiu4YkeBIHQ
KWJCzRDSUjMKoCmKbdmQXtJc2PzRvkV7K7Xfx9wuDTudBanRHzG6v438hGWCj9oMqAyCvsN5yT0w
GITQL9+VmMgIDtpdfFr2lj9cIVmwLc/6FoFawf5uHb63e5DXEDv02x835eJ2/uwEosDB+UqqGJIC
4QBunoSyJd2wi8E3HOCHBc9I106h2330tW26wSn0FGj9rmNMTn4QdYvwt+ETVj33wqoiKFEQwM6q
htrR8yhi7uY1YZ4Zxmw0kUc61AYQpo/BJXvNi2/Km+StfY6d4JGi/GqHj9ob6gi2+UNzj5GX2r8v
O7bwJzCbnlcpDTO8ajiD+6P34l/tjeaWz3f59cd7dU1342vgYKMl17SpO1+ZAp/jNeScrcAacTYf
PEsNQ7yxYAWk/fV0m/82HQxD6Hvz8PFW7jCBFBS29E17NB+tnXE/2z8vW6/wz/XnFq+et4GfGvTB
aDGsp7e3pqPvhh+KO6EhNLz/UJzK6TziNJMtCG+8qA1VLEzlqQTfJTa6WWkVg1co7Rxd3qcQ3DHy
GvSSL6N2IMHjJKq2cz+7xNDwXKXK+A9bCdBporXDiCVeysibaygwRzJmaA3Q+ToT2Tep5kTKaTJv
IupeXl7e5wK0yxqspATDU8wnMOssPZp7IGNHSbQrMHlQm+//DYM5pKNOZLWVsYNKau7xInMLBbsF
pT0R74TKdRVMBuhgPTHQF84YE4GCWKGrq1i3gYPKwy64N73sMD2ZT8qO7CFi8CBdF78f6c/aDf3e
Uf3Wne3JaV9Fh4bXPwzFxs+fwtiMLnsDA4FY13TGqRzcrMXlMvGh64WRPWdCHmwPO9lfjiJ6UF4i
hVxGIZjAUCBvx5zWaVbkSNGSDkmU5lOj3cVh56IZEUOXE73R+/axkGNfbUdBmOBFYhSkobuJU4OB
WSbPmdJ8bkzoXqzqz6byipLPv3cina7JBk4I7kfM35dnKEaG65evG008SM1lKile35Zy4rQQ9BN8
z3ifsy0ak0XlOioe1nog2yZwpbUBfKyO6vrCS0T3cO7CwS50rckgmGBfdYLF6GRlKHECa6gjD8Ve
SizBFZbrE7gQQQ4INSXUO89DKNLPVJHUCuFFR7guaw+aolfVku0LsNjXIOWwJsUzhkxwp/1D/sdm
K2jHAx854ovx17OIOuQhGfoGh2DMb+sGkxJTc13N2SGBkHMT6V5YxE4uk13WzweI+nm4BRxngoqK
VB5yWXO0SN9D+MoJNf0qx8iSwGd5wQ/UBUhiCdUQ6pmzokQ5JgsX/L6xfCGj5ljdQ4c3qMuOy/uU
bEGY71fRFiRuW4AQGtvg6LQXS0Mx9lhG2bGJTwEN/cuAPIfaAjK7LcuBlozTChjHz6qR30FlWGAT
b0xV3WIw56Odm7Qz/xhVv4WYP06aHDMxTmC+ptpV1/0KS2gYo6Ct/FStg76IOkp5/SVn+Mztow/1
cO5XGzPLwrjvVd/FdqE/BKbldvqbmT5pBKMa5nOLVpPu4fL68k6TgbKZjviq4dWSnJ8mKQqLxFAw
dhRpL2pYuUoIdldkRPYY7zrL68GCcRlw3bC/jtEGcN3wTQZEsoaSUhuQgNX3MhTYrWKyw+gKynM2
7QVPIpwjYZkGLqt43VHQwMMciXnl+BhkdFe1ZeqGmnE10eSojZUgInFMOoNhD4WRLu0UoWmsijTM
72j7MnjW5odUvTGJwCJOKAcUmj0hl7Q2SjIW6WmkFWm7KkZlpQchCHRlZPftYrlpKepr4T2FWLgB
4U6MDg3tr4axKqbqMlA0tjR0r4JvWppfWxQO9fs8OVTKc1DeaxIYsb6XamaX1kGeBBGXc/TP8BlP
ieaRSKGFZS0U6bUpmtK3OrURzNpwXWRjJLOghOZLMfUwMqGLn+Zk1w+RF6Pd5bLXc/cNnWMWZknx
9dCYI26A1TqfFuybFcveUuMBNS0f00g9xUp1uAzFX7Z/oCjDIlXJPSSvV4G5eC69qcp8iFAIPjWc
rwB2Bo0oGF3FvYL9BJtSlEVhgoa4MZxuVSPyk/o0yvlVMEI/XL1K8kkAyF++T0AmQhP0vfTWqrVZ
5MYOmgV4svLySnGkRfK+sHqWCuERC/w/iIhMeJpiFaKe0GcKFAnCHDeRLGr55HrcBoFx66GwoEMz
AmHudFCvLRLUpjSj0qBsskrgXDaHV3q1zA0a49/WUI2DFQNNiSTQlSTpXS5XN1Zp3lhIS4Yg8qQg
3qdICmmjfOE+dgbOBMZmmUaI2MNP0AcxS81xGHNfHQVhgusb6K2RIbmjGSY7XZJAfV3NVpB58Cw8
azXtXqO3kyIiNuJ9pmHNJxCzcQG64syxx1IS8wNkOjt97vAOpMcvZmS6utnhQahs30J1spXC8ifa
eyXI5S/vp8hYZjuLdh7AyY/fEGZXC8rIgYQvNbF24D8UeA7fTT+tZfeusUgcrKJoJaZyjdpdUHHL
asG55oNg31ZxIej/MdkdGdUi0GM0m1Hwh3d55veNpxbRV2I8GLb+h8JEj8BU0jFKILVV0rcApOFV
mtpRNAtQuHF3g8KE+JQO3YAbKbozi9ANcsOLwlHw7sVNND4h2NCOSSCl0Fe1xBnMjfF7i+EmaVZ8
A32taLQTuBoPDF2ghmEiCYBMEbM3aYA+uV7ClzEvl9dujm9rMuHrX/mpntxZkPW57Nk8V9jCMZu0
ULVOixwhfrHaAlK2bb9rUa3GhLoS7y5D8Q7RForZqboyoznSABVVxW6CMywDpOUpOIk1zbsMxXOK
DRQ7bzj31aROqxQraejNRBSkF8LqzFoIYjJqpBX/bNRfM4YqKjM5Qo8T9hEKt2T2SF74QxR5ga57
mNtx8zbyjXhx82VyaCO7l23kL6cOtS5wGKDcxxSqTDSASTWFVzaR4dcqHk9m2TfJ8DAWi6g3kb+e
kDVEdWGVpWGw8Fik4xEe8Q+AI95ci9qN0CD2pV37RFHPk4CgCpIwyIBSVJQ4GiWJPzalaH6Bl0Vh
Rg2PLgYOmcx+uJQ5ztWUYN30GnP/qtzvjNhwo3zcLVPgxCVYgUdDEKS4pwwVSl1HW+xaJD23TF+k
mBprBIkrDQOf45VJf9WqSIBYhMKcZU2R+n6aEQolaAjWBRTAkFoECB2XHY+b3Fgba5iDTIpQWrI1
5CbZqWlANdM7Xf0rG37OwXGon7PAzhORGBTfNlSXVR3TC0jnz1ewhuSxZkFf3iHGuDcDC6+5nUur
WJDVcB2dfMIwLthTfZ5DbYUxi2MzWLdQ0BV8TfiWGArBlxedy+y4nQrJ8HnWsHq98lahqhFkT1Ir
ojHjBgc8PvwPZP33m+t+VcjwgxR26JYXKNdEX+wBRALjF2Yj8GH8xGEcG9JnspGtLjeH+W4atEPe
9UcEEe+yy61/5q9Yu4FhPLuMylrN1mmcTvdkSNOksWEv5UsV/u70SfBsI9ofxrvVIu5SNcZwxDDH
ljsonXWXLiCbzfREE+l3cGMRmgfwbGNp6zjf+TaBqReNxDmwojJx5QKbFOyy/HfZPmbVb1lErMO1
7BONVZme2qUacnSoOqVyyKNfVvoaDKKhc1691rI2IMxBxTNfHcjtiK1ypcwJvXgfuL3uYBzXprvv
0vXstreLl7vho3TSBW4iMpA5vVGYN2FVAjsa1B3NEj9Qk32TxYL0mUdoc2Yjc1tdqDLkRQ+c9Lvm
6UfV00wPY58epEMeahApYiB4J1+JrnW896Az2DV4bQ51OOKaZFYr7EvpZZEr7QMP6nQv2q98V+zn
zJl7p/mdoHPhKyELcRexF02cf3X0zGRpKxIAuDcwyZPZc+stWivIZ1Zf/+uMb0CYzQOBaaf1q+NI
xaHXruNIdxU1dqfMm1TTkUy/k4Qruv7NS5jMRiZDPVNpNaxOj3QqMK1+KofHuocwqFXspOTNGPHC
1gd2vxx0WVSB5n5sNhYz+6khN8xKHEFnMbvQnsoRegTFj8uRU4SxHpmNz0xVUPWgpF4nDN8r5V6B
0Op/A2C+NDRDXQU1QyQD+m9d+1DHX5f/PvdMo/cJcgNoEdLZN7tyMI2WpDKKXumxmU9S+5B9yb1N
iscbdMnhH+YjNifBFKoqsrNu+TnVxtFQs8qfxkIk5Mb9im1wmK9Y3BZpgYk4ZIHEl6t0H3WBPaKt
Rk8qL9HpV1KZDRrzbcmpGc+6CTRJrqitmKUfzvQr3vWJwX5RogJPCUOC7/JQ6J7V9S/DvHxhgB8z
Iv/sjs58UNKi/v8ywhyPGDNG61tNc1G+JNgafQ0Um2MyZx1F8MFiQdrTDebmpk/bj4qm+0xvXZqg
ve+yV3OD3Z/xVfR+oVeSOZZSv8zZtGotV6NlJ8F70J608Kkj+Egapd0nd+DJEEByc40NJHNQ5clM
MP4LSDWobF17pMmeLG5jDrZMb41c4H3cBBQUuoqmyiqyQMZAcy61WImAVlr68xQpO71QruRxOkK/
bn95LbmGbaAYw5K4NmVjVZLWlAAvv9Ne10Mb1QwvGnMnrB7zOD1cRuTu3gaRCRhLo8h9vy6lhn7x
jF4v0Z1Bfse56YwgGbJeq/HpMiA3CG4AmcjRVJ0elwMAZfCqBNXd+oVKpF5wSxXtGRMxwoqEITQO
cJqrCXq+oduMoauM+1b45RPYw9LHLfXaS7Bes+gcmDZ4rl4rOXbC1vIvr5vANVgGOQl97D2tgBMU
d43uBeEBl287wOM5zX9UYublNUz8lU+g5kcxwqmDKoeJVSRs+l6GHqwzQ70abWFOOoVuXCkPE4Z8
QIl8CBaUdK1wpw/dsZpit7FMgW/yN/HzJzCRLAto2lQNkgrFuo3CY5lcy1CqKC3RaB0/0d/YyuRO
bVZptDBhK62SB62lD3JaHKZC/pja0OvkAA3mmU9N6VGfLH+m/VVt5B9p3fp1Jf2eMs2F2EJnK1H7
M45KpyrCh8t7L1oIJrtSojrLC7rerWhnG/3vBnftdv7ZzYbAyfjR4HPFmVAnDegiw3UA2XF4UJP7
FpJ0FCmjXN1b5UOMzv4vzd1AfuETcrV987mqF7rE4YhNDozMVeb50AU4tUT0ZiayjIlzUdDHNUWk
c9TkqKeukV5b1n3Tn/KldZv2myYJ+bPXA3J+gCh0QCl4iDBVhLIms5ZjJMmStKwJeXnTlZKfJsdx
kCEC9dvKvSbMvTmCkmZrN7GoC5jzzgRoZZ0ZQ9ebbLCPInURR9Oy3q7qCTxL4xtBO5VeB9AUyNF3
P6EiXjhd+qp3aMSLbrNGpLb2d6Z+js/E+AFV8Epe8Vs9io8Nib61ZtwLfPXvwAsQiNWibCVj2JSV
pYcsSlPh/0WeM11l2j6sn4pB0JbBhUDXokk1XEdlk3Gauq2QpIF41ZGNFoqN8c8ggShFo2v25fPN
w0GbIOSkVROFabbLRB/GKMpWU0zlmMIdYmMfVaImJd6mbEGYgzbpVojWZW0926CufJdaUQFNBMCs
FtoOyZRRWJGZx3i+CYdf/22VGK9amrbPJ2ldpfQYg2lLNo9y/3IZY10E9tBuF4nJG4IEVHPqAIyx
eMyUZ1JgvPQkpCnjo+BNHQUItB/qDEqlxHG95NgK8Or34z4MHuJol9ePl23he9U/KOxofxBDLUFO
gZLL3wLo26j1U9OIXPfvuIoEAVrHq9YhiI1YqofQiNEFuy5YMISktNEDPOBJuwroTz3pi9dYGasP
tQvD32OG/7L7CDo4l83kut2f2RMwi2AEh1nMfIJwW6TBTFC6Qws0dlKRzC53ISn+NJRvcK1m+QtK
cLKkxWKsTWAf5jDYEpos2uErnrcBYZIdSw6tBP0BSHb0Ix0flfjJajN7aXPB3Ym7XBscNtfB41co
EeDUyjGzUq9eLAHC35kqXGKDsP6CzRe9gB5s0PZAyLJnM147u55afa/qT2lymvPD5d3n+h8mOFcC
fHCNsN02kkoCedQs3D6t63zGePQD/i+7iX5S+akMXTn99683a0b8CchY18Za2oAlDBFidCFG1+h+
rAsuL9wFxBjVSt4JJLaIU+sNcspOQroHOvfgLa0wy2O9G9qb3DlN+O8nhmHQqomKmhQowtjrbTHI
c24uIbqhF82fE7IDwZV3eZO4PreBWOPhxiNGc6lyUgEiXXYaJlAbSSS5qoogmI/PkuiqOa9WNH55
U++CQ/iNhuBVxZCVl71QB/NvN1fLT/JouOObifGrxGlOyI4uG8rpeFwXUzNXQkNkfuzcF6nBrRNW
cedomaseJzf+pr9jnniPd8RTWtqFZz1JlQCUG542mEzk0NSatpmFEcesup5UL+v9RpQ981f30ywm
aNA+onkWACJsX2YMMI77y+smMoE5VH0xLGFj4u+DwAesCl3+m4rUHrjfXMtUDYy2ruVR5jNBiqQx
5+TPIGgKyjN/St+atrNx0btsCm+pQIYB5RzMZawfxnNfl9N+CpIIgx+aNVn3i1bLmQOJDpJ/4Uxt
cZhd7zDbk+NdqAPH2l2eXkFj5LIdvPXa/n1my8u0J1Oi4u+bhddGiV1g9Nmad7r874XXKF7CkUSs
NxZMCDFA1tTLna4g2iXrlHrlgJi3GUVFUZ6DbUEYB4NkwxyONcKDRD4w+NGHjQ9NBfcLS7axZP0R
mzAXowVqttBS5Sz1oZDdpsbgafq6RKLHFr4x4KgAmSQlaP44xzHzYc0WgDPL71IFFazUMYWvn+sf
YTNhHJV/QJhsO1yiQaMhQGrlfabuiNcWgvc4BcMFWi/IGLhnBmMxuC/jZQSMjucGtQrt9UrBmTHp
iBe5e1J8v7wzPGNW3s2VuRTShSx9gBlMldHTBc3TqRLa8ohKjwr6jcZSPImYV1TCHMplRJ5JW0TG
4WLLAr8HXo/Bq4XcpCpug2QSMIVxjUKSgA8rqnQGSwwTRktUwEGQJhCkPGC0Hl2tDVV3nYq+bhsy
+oU29gJQrl3o/Vk5f2QNDnK+VXIWGUMYI/0BVYCdkeXUZoEgoedFHoJL0TokhUlylt4zIRPmIyfc
ug28zRrQFMnRQYVxs2YShFDeOdoAmUyfez2XY1TpACJyC0ortKPnj9KESVe8K2iV6HosQmM+DENb
lHNeIi1eIoiaTiS1R1p5fYXx/C+4HkpO1EJVBLTAzBaRQgmUCRQHMKs4aDQ+hqXotZnneng/x1iH
jEuXzM78GFY/aV2BmC3TEawYfRVitqlcfGUi78nwOkX122WbeIu3BWSOU9BpGp1qANZx7iZ9/0yN
wSZa9e0yDM+7MfcG0UQIKYF3g0kSgoF08tLjLlnp6S43dV/LRRRAXEvQdop2KQNJG3tqLUMqCnB8
43bURi6eGouk81RNEO/+ZDNs9MYQJR6rCNgH/s5CWtBcZG2HoayDte/e1GviTuAhextvUgci5OoH
SLL85Ua3n4tr/Xa+m2/fwSy3t/Zgo7FXCYd/v67bn8MkK+aUq8tS4ufEeFNVUXkiouYAzlg+RQPk
p8WM18dlTtSgAwTx6U1wjVH8u8419sZNfuzfJXc4Vte6DZEMWJmfCq8T8X7zjsQWn/HQUc4gCyUD
X1J+ZtkpSlBs0V2VEDtXBdkyp2txtRVPgdB3QCBmh5oTTPmhLwkTcDibb1JWYKoaYlQL2UOD5ZDl
+j6q8aw8DPpeGSHNdXkveQ6MHllgo3aFW866EJssJwuUpdZaXHGStD+qtbSrx8GfTW3332CY/COr
QdbSKoAJst8WKJrKysZQxhcwECgVHbVXFJNXUzem6KFZ6aCuw55NfpQ/mfqPJfp5GYLnFoaJ2XdU
xyDFylIZkDJPRsjHI7UJuo+gBWPGXB/0hDwO9XgnmeqPy3C8AGZYyAvRjwnCIrayKEmqikcHDGoP
auoMFCKz4xdq4hsEtqoYE71X26RYM+ngMUzG1k7zzJ1JLMDhLZwJ/5U1NKajTZYJxdqSZ4MyIVef
c6X2O9IOXj3Ig71k0wL6JynAF0ctBZUXnm+jjxqjing/QW8zE0RCEK+G+oTXkij5lox3Q/5LlR8u
7xDXLtD7omUbLaWELVeC2iIuJxVxYsreq/aQJO9K+D50P3r54zIQZygZPe4anmYpmloN/Pe5d0dE
M8N6xFBwAOKvfvDbfAeZlgLfT+2gUJ+Qg9E+qNNV0z/RVBDwuYWQLTgTDjETAX4z8Ek5oF34OTn3
0r5tfPPbg/RiNpiO9JqXLxw0k2Kmf526wz/rum/OchmrMeYMMYYM6Xi7sg759Fpkb4N1I7xM8M7Y
FomJTDOtRtBKrDqLc+pU8vc+FOTY/J3b2ML4fjgZZDJVIBQdmjHBKGtndnEk9yigt259VwdQU7vs
LAKb2C6GoEwyJVkRG+gWx03ihePLZYQ/0z5sSoJMRIPKB+ixVLY0trRGOWjlhMLITneUvfLkl45G
bPNW+RY+Lk6yq+8qkEXby/tlYO6Z3uAyuYfe0KIOjBG4w/MSXA3hNQkFYYMjgYejtsFgjtogZwQE
HMAY/Ey11Zf6GLjTwTygAeuxfFJGt3CIAwobN/yeOVfgf3JErWW8S9P2F6wbvHF/mlqNbGZYXYn2
d1Yv+Xk37bSKgixnOlxe0D8v15d2kvlsztToZn2Ctcajvis95UO6DVJbc8KbKLbn0VVc+NBOPpi9
vaB35C3cLUfzQ/6IXkw/dgU/Zt2+v3/Mmk2DHRDT0czSd7ER6kuEkC3vqF/ugt0B1AvglPOVmxqU
qXboaW57Ir+UQ4hDtEt2+rMuOK98D/v8CczaZ/GQtrKGT6IWHyzVU/VDGQp60LjnE6orK2WkBgU0
JrpFgdU1UgErrXR0e21xzV61L68k14oNBBPWijbTh6ZeOwVGTHKU10PX2WErIuXm9iZgrxRMCSAv
MtjcNV2gMhgFgImr5B3Cbt5QkdNk0CvDKNwkUJ1mjq7bOPPMIMWwx3SYwvTpsqWrJX+5zOYnrGdp
c1a0Ng+CQa6Rk0EqFd2RHml24zCjbLc35Rvhay93YUFnQ9BACKvZBklE1TLTFHwKZ0k7VmTVNXpM
8DJx2ShuXrFBYYxKCiiyLWjlwBvLdWId8b92cvtGkl1nTP5lKJFBjDMG6mTmbQMoqajscS3ZZq0d
DabAIbkhbWMR45AjSoJTH2DdMl33o+lRlaW9NN0GIppU7tlCnQQBBCkj+kbO3UHPhtgsK7hDHE52
DJLsIhMECJ4lmC7HsBBeHpDUMguGfG8ywO6BK1PyDRpaCUjUTTTLtiJmMS6Osj5yYFoKyuNMiWlp
ymTsA2yMXOs7elLDyE5K/doKqffvPcDaADHf1CiDUpERwaBBXXlrX1aetOwrV6ctCLMvvRnoQ1kB
pLK+m+3tOHvYJDuvXVM0bShaNyaALykl1kiAZOoV5ie8ishOnp3W7qzL68Z9ptzatB6tTehpilSf
8z9Vgj0UpDsQll93B82zHPW2upqc3M3s1FG8ZXc0b6OH58R5xsOlYPNE1q7/fvMbzLHN5qqDtUZb
+4lhuhgZsMvem78wnA8dgY2bMH7fYMwnSUwgTdl0rPTascwmdmrJEmU/vCNsgZoQBRgFeGxNYrBa
LRt7pK9J9i1oQaPQCcaGeNF1C8DEIh2KnTK4sPAaktMjHrLsOLia2tyrzLtCVEnitKNi2TbWMOl/
UdfQNBpgTQlt7d/Qis7fiCvfk1dQHISDjWKr9DK78l69wcXYD67Dx8teyl1NVJWMtaEGBC2Mk075
0Jv9tBIspVCgSSU7b1//GwLjgsEMBsthXc40gd5a/wtfR8FJ43BIYhFBx2tgGBHaw+xDRZPTKWtC
QOTF3ZSa6Jd9a4udMX1MZmUH0pWeHGnyquaCsgV37TawTCgZmhHtSAuu9xpIKvvWcCXz5fLa8bKX
rWHM7ix6KTcxKp0ODpejzacI913JtCf0BC90dEdZxACz/kE2XdoCMps11FQLLbTsO+r8rC5vYYsS
v2DVOBAgMsSjPDo5QbP913tCO4GkWQFEVlVOSFUvzDQ7XEbBPY0z7Yi/v8FhdidMM3U0CtxcJtAU
PyqoJu3ja4hHXWt3TWPnB3RGXlnviiB4rAvELOAq3wCyazxvr/RN5wFXhVYQoZgtcozxyjILW2/c
UopsjBy5l12Dt4xbIMa8qGgHKUsBRIKjOt5P9Ioub5cheLWJM2MY9zO1vmpWcmNks3el4oTjbVJG
hyB9ls37ZriixV0b384gFJUfRkkAzrtnAxyTP3gcxHAbW7BVWpmipRoPxZUb3pDbHptYftech/g0
nLp99ND7ORqe9+mpwNPGMXpuE+ey+fyt/PwBzFnoDHMO5hQ/AIxmweT3wUu/3OSFIoARGsp+OaF2
nMUUOCSEestepjaol35G/q/09JH4yWupuPEhvBvt4tTb8VO1+z4KAujqK3877aelzBcvBhWNnFrY
Z9zh0JrxNA3/vi5ztpfsVw5lNC2GsIdTNiezPyhaabeIYZf3S2AFO9VXZOhINusVRL4u629EFxzt
9Ueyq2SA/gy5PTWReDNGUPReyOrKsm6pPxXtVBN/Ka7mydXITTTEztSJ+m3/9IIziGBghvODRBTk
g2yOH4VtW2V4fXUM5ZcODVu5duZx1zSHTH2NKAIbcrnMK9GLC+210NL3eXUVDtdTfxi7B4ncTuOr
Pt5r83Ve7mZwPs3dQTYiryu8Ub7Ko5ulUe1ZOyRmgE+kBinoFOrelkNGy2mnlyGqvKaF8DZkCXLw
p/TdFRg1lT73ozKzQ1GPP+e4qWBiVsA/hu+4yn4XUAgpcaulKISqp75+HqH6knUnRUkEgVOEwwTO
OB6nFmQn+P50u1Q5DD0uTs1dWO8ueyPn040BQnBaQ3oEHzv2MWhUIrVfVMBA6BFLBwJYkG91yps0
4q5xs9QiPM734AyPiVYZJLXMesWj+q0MBi6iPmWh9B+NYkKVTroIJDcACaEcPpuRCwkqpzI99OD5
lWEeEikSRMf1LzJHgCgg7wXpDW4XfzHsxfCTHqTX/coIUkMhsS1/DVVnN1l+WEzv8pbxsDDXauI5
iOoamHHPv915AS0tK7RAC2N2NiZNugT1gTKxI90fC0F6wtkudHN9YjFeWCkk0lrZ6J1C8qfsOlOe
YlGXOSce/h9nX7YcOY5l+Stt+c4a7stYZz+Am++Sa1e80LRyAUhwAUGCfzPfMj82x7NquiJcmvCp
ekmzSEl+nSBwcZdzz/nFxNntrbp6WOoOS1d7elgijynmC6HctxYAYEBlD84JEs6/LtiinNr1TwvG
+/bR0du1kFby+3dyycTZ1dT71UiX5WSie8NkLvEuqQ99+yJ+eoYzr25WjhYECgaK5rntYkvpUQli
yt8/xQUj5wIdAkMSIL3Cq+DONhDbTBkhdS8lxpeMnFWETKsdLUiWnoxgCk3wWOUQNrrkpr8r6gJj
9t8v3TJ/fen+eFLndWFG8uHFot66sXPAm8Z08qFtImhkTlVMa4zhak644LYYDHH8/XJ+41t/+Qpn
B9WGKgWqyVjOgN/5/Lar0TQbtrW3GqtkvBSIXlrWs5Nq6pkC5zye17PaNOtswjEhObz//okubPPz
Snmr4ZrPAzwRkLNXs+4nkO694EkvmTi7IAobKrZSh4nSv12sXSEuDRdceitn3sAt2QIlIyyUq4I3
2TjP/jL5xG3ACqBVCctA+T+w6Pfr9h085petcOYfOrAaW7rMxnARqRc0gHmmjXccvNXgbmYUHDp2
xHTihaX8JhL8q/6Eux01/i9VflWOU2cUpQyzGglBCRmQeLIr4rvEQXXc2Jtt/PvH/O5mgkwfyKmB
kjS/SKRJpaZpzgoZUllvasdaj1x/NsExMy555Kjn31v79oj/bO5sUSfhm3VH8XzlVvZRDyX5Xfvi
7bPbe/Omf+MXmKu+IQgCrumnpztzwX5ms8poYE6+6YfywbulB/UB1uN2Cw0nK46c9YNzzP+dnfOT
1XN6zBZ0KRBVgFXklfH0KcFpu4cGLyMFaS/FnN/5kJ9tnbnm0u4g6jXDlq7nkdV6pLI38t+5yX42
cuaYl7pmnl/BSN0OW1tgcr2vollcUhH+zo/8bObM+Y5G0Vu1OD1LCdkATqGEeWlDnD7iPOj72cTp
K/xUtcYso6dAay8huwOKyrR/qu6anRE1W/5k32Lyr7yADfsOr/DzDjyvNWDER5f09H6G5iF/8Yj7
Q0QDAaUzMITCIdpHuzXvZE+CI3v4/Vk7ed3fPeqZV540p6Sig+Vu/jH5D1rPSBXc+JeKDBef8Mw5
SwXqCv20Ody9BZTQD4OIbblxmmic8FT8adnM1xTMhMRM/QsdsUvuxDlzJyLQ3GI+PSMLoKpHjCs7
1MHl0hKex886GvWXTsI3t8IJ1wU5Lky5QQzxfMg6cPSmqIUBbK/uRSY9mKDHKatb1e1RwR/HtPBi
tVx4k1999Mkm+PAAlUf39xyc4AEY0kynQV+u32layKcKtH8eQDbH0r0kn4xZmS/75ldrZ0eE+7lf
olqDAenuwTVLFIivZ/NA+bbmu757KrK1Ml5M/jZwkBzdD/l7YLmgA+MHMFaQIYuGwY3EeOtaebJY
XSTK+05CZemhN7XQUzS2Jai9Cj10yocM00DDkDZORcbxukJ9veMcfWAWZRWSo6KImJPHjkoEBYeb
PDRVm1rmR7W8Bfr9UO57eUvnvds+GvZb22jwGUcuV3ldEleLg5pHwXLNqquGvqhlj7wuqHZBvfcl
6hK3mRepMm38td3cIO5yVRUiISCeQSO/X7XiQPM+alEQbDfteOPyXUMfu+Vdn++FhA7ScqD13uKR
0t+16WFG2SmD+s8QFGTOQWBVvg12aNp7w0ylZ8a8eu6yHy0ojMCTF3J/b8i7prrV+IulhshTM6it
vaj1VWh39qZjOEOolFT8RVcH/aT5nLZcHExZrdpuiCt+n3WrbkgpQNjBdDN7UDPemNodXZ5siAhj
2FyCc6Nz307MK5jOdefEttp1KzGFnqvUMa+YBYiUPqXNdAc8TBJQxLiXhmq/6UCdxhdP6hC2ju7J
+Uxo7eRZ7xQjGsltaKy9dZ+ICFJrhO0GInSiX1t7776PeR/d6jmGKX/v/74z76LqYweBAflLKBH/
6us75vCxP6HRoOscmeEU0rC56nWSkcdbF2J6zeYNo4KPQ9xduGX+wkT+6npRP//J8tkRcrlyvR73
zMktDVlsbjqyPEJWsB5DPbzxYm/fxsNOrYo1XnpUpdpM9CiP7i8swDcn+ZevcYodfrrsCjlwkU/4
GmaI1A2ms8hN4RynhD/dI6AlQeTtKHkK3n9v+GtM8uvjn908RSDmAAqraJrxggg3HVogFeqn3xv5
pgvzq5Wze0en9dR5zqk1R+qDHVrbIqF4yi6SqYiz7bAaw+xCdH7R5tl9U2NGKhA+VrR+6EixbhIk
bX3sRkP0IvYHljrhdGEvnbbK77bSWQQ7zdT8O0y0AY2/u5qWmwvLeAoQ/98GAv1sfIlOXlnmAx7J
5iMamRKjJDbxK2PbjM2dMp9GTXWkG4xQYbhprC6R/5pfw5SfX+MXHuMgYGYbnNrUiMeOcJ9W0qyr
iB6y6JWmc7Tc4NYh6FCQIfGJDKcEdc8ITVdy+/uF+PI9wMsPajZMjlrQDPui0dMVBYhszEyGfQX4
JfTXO+NzYFfUv/u9nS+HA3ZAcIEszwV/GSarfj2UVcFGSm0w9zFnIFn2xtVWvzT18BU3fWbk7ASC
ewQA9wFG+pL4J3Es0hFegRMVQNK1FULqiKPrU/+re/XM6tmJxAaRoFasJpB9XVfmvcPT3y/dlzjo
7PPPTl8BQOqgj3gqrdL1NaNd/SicrLxmKCA6pAyWAke+Y+rCEfluZ2BSxnPxyhzgGM5SrLk2BpTV
2BRa2lHKdNbvJ+vd9S7si6+56l9P908z50mWbcqyVVi9YAV0pjEnbppvzGctCPOdf9vctFtnT9dO
iL7J75f1azP2ZNmEthJK3s6JleLXLZl7SzAFJcWWXOPArT2dPPZExlaKwQKoyZFLg7oXDZ69yDHv
xrIfYdDdi10JVd80CJ2j92NK5rTY+IeLdYCTE/vFyZ094ZkX1RzVTF4Bgx3UqCMErsQ0SO+HdtKE
UJS6sJ6nr/8ba+cw+LFhXIIzB+SckXHlp/INTa1BxWZ4So2W1L0aEAMVoXjBCJtaXbqkvnUwCNDB
oYkBhi/jSH5eLbq+1LBeaDHG7r0Afnt0Lj3kt6fCgsqffRpCtM8r9K7wvTbAsiKuGj/HVAfATNt1
m/Y1u/bivgvR0L7OE3GpQPb93oGECvoCp6junPd+9Bfo1PmwO4bGm30ESjzJIvZq3i2hE3ZX4+uF
l2l+9zJ/snf6+U9BlKOZTBQFn0LPBM4DaGZGrLBMh0gHSIaMOiYdf2/xa9f+tFl/sngWt3pjxtxa
wxP6P3JFulSWSZNoklQJCKAVGa5U5KXaGqMOq8859H60G21X/av9l9N3ALuwAR4SrPQXKJwnJWZv
4Iz6YmsbnzZamb9/yq+J9JmFMx8AsNVUQ+AaOVMHtkOVgRyi9ug1pOseHFmnktsR9FVF4jsSZTOt
vJQefA3Sz77AmU+Q1KedbuIRNXft/pheIK0OgPBtu7ppCUar3+oEU/D6ytrMIFOKkKFFt/8yDuTX
rxCcxV6FzMQYnGKBzIbAjHGr07g2Hii/pJb5rUtAsQL6cjioX9RQByl0vwNrcJgD7GW5IyioggQs
Phc6j99fYaAQMCBX62JA52znzo0ncnVys5jPdQyE5eMhcbZWTdQzpgDunI1Igdwsk0sq9d8/3z/t
noLon86oxdylqQfYxf25EqW6nkexy/1LvDyXzJx+/pMZOTsLKrswU2ePxhJV5dq41JQ8bbrzqwP4
D4BB0N9HEHoWa3htD4UdDW2FUR9iw6tIMEO+JvVzBTDGQLwy9P+do/6zyTMHN2CY2lS0w0GEcxM1
EEKXdH+/W7efLZxtC2PKIJrHYKHJ9mpO6/K+FhcqgV/SJJykE10SyF8cIFrO2R5YB43fGbDJkLfv
hdgy8XbBXZ1W4cuL+aeBc5YHPmPM06MwoHs8S70eBQuHaVnUyOBRoBcZqupF2sUDIJUHI5i3nsn3
ObS//42vAapKG0qigId+Ic6AFEtnyQZfg34axIAuK4+8gfDdoUor1DGEfiGk/+7VBT4QMlC3gWD7
OadKUMvMVS0qW52LUVlKUGaB4Pjf4U//423+n/kHv/77Mg7/9Z/49xtvVV/m4Ln+9Z//ddV+NP9x
zV7ePob/PP3hf//i2e+lH/zwUn/9pV/+Bh/+D+PIu19++UfciFKo4/jRq5uPARrsf30+vubpN/9/
f/gfH399yp1qP/78442PjTh9Wl7y5o9//Gj9/ucfIEP76e2ePv8fPzw9wJ9/7D7QKe+H5X//r/zL
X328DOLPP0z/b5j0AJka8McY+3ZxRU4ff/1A/1vgQvkH4yaYL0a+ihPV8F4Uf/7h+H+Dhg4Ggr0T
DhaCqfAgAx//+pHztxPqEYBHuBcQmeFH//fhf3lH/3xn/9GM9TUvQRX+5x/AcP8aVUPX/jSJhHkX
3wjA5AJOnF/9oQ6MqDLcwI2kvaRFM7bbXmMVAc3xDEIckW91h+ZbTS+IqtvNEhyhQh0V/gJqz9To
VZiJdT+uM9XeiCwjqBXGTkO7pBl8LXTBkOjzwSTV0AB2jVYoDRAI5MvoxsaooaLFOkSAaABs9OKu
butrxpjxULvmlZ1jCMugT8sAbiZbog5Nxwl0qONOaXHhMBfQBX3YqtF6ZOWih6BcWA3glYu0kUD+
IkhZ01wXBejdmCW2XYUqJdVujdl9ZObSEQkGMGJSx9grfdphaK+J7AAwN62LRr3YNzlHu7ZDAsft
JOitJ8/VhsRRph26+hgLZB2DBZ4FHrw2JX9Z6pelst4hsZTYqKhbPQgKrBLSHvLe7du1PakyNAsL
hSWNJnrOjiVAga7bRG3GPmrjeWYWBM6DBTgF4PYUl1h/lr3kRbt129eikWTUssNksiPXNGIVy1qg
VT60jx7kUk0drShEOdTzUcmy0qafI98APZeYQ2vR9tzmcV4CazzV1m4w5pr0GAJquBbZPF8ZdZYG
7r3WeXPcKbSoe1pB4s1NKwd885l8HfKE0RoaqX2ilx0nnRRpoKN01oiHaudX+kfp8evTIveFHbmB
ehWBEwkoIo5ZmzTGvJWNGVO1EMMriGa5r1IvVp3HVtW09aS9t0stmjyoDxaz98i0YI3hzlSU80pa
Vihsc9171lFWHtGKxYp8Ows5dFs17DqbLJm/ysq8JpCCMjcMv4S6HkXCJEJhyB0Ie23iLc4NfQya
+w5dgWWEneqaeRDh9uttXjqRNPFBzNXWJQjgghqC9s2ccoyqVjbEN6dFxVK5YeVRopXNC/OWxCuc
OapUcOey3ty2FiZsTczOACeLnlVvbKVt30tZbpaM0PZQU5OAVv8NIwqR5ymi+heKyged5Xt/DzXw
rRjmu1avIt751UYVPNLQBiHgvR4Sd6muHH38zMBJbdNCIzzjxHT5HIvBPMHcytQq/GMmHEbsHGTz
Rb7QqEHxNmQ6fSrmmYa9Yf8YMIQZazKgOHv6Ts5dkYJFB7Avp2zDGklgInizHVqTNFMqISs/N03E
a5DqtuHUy0iizDXKF8v50WSRzF7LYUp5zaq1LLzyoDv1rgbWfT1hNgD1camOTRf0a70RKJGPHTpB
LAvWRnOSuTf3+kB1LHgRRIMx9gePlfe6Xdt3yCTs2xHYJA9Q0qCQR6GBb7zvQwnm0EkPW+MmiNlM
o6LD39Mfi7EbXL4tNLqdx5k4Bb0bR7BfyeJN8ptC3wOgFzYKPNfojFDbXdkeiIKzcIEiFTXm+3wQ
pz8iysOosvjsUDLRdQbdEggdjSp25b0DxIhTLWQy0O3Q2rCfzIPAuwfpBlkaoByfJiOIlbkxvBhB
cwok3a2Uc8SyjjjOS6b3ycig9U7fmoav/W4hLWZ1dZPHmZ1FPsTnNR3OsQa5q5tdywFdsCmGNmDq
dyOhriRzr4VjfWt0Szo3A7pQfcS8Kh7M49w8uVOLHfDD4isTjRgPHPyZvBPLtqUZ2IR5XOmHLNev
l+Y4HIesS0HYtXGET2zjXnNkZLok7w+oJSWyrE8KxalX6GltaNty6kNuXQVWAWaPHkS6z8Vs4Kyp
I15TCCGxqMP3K3NLpI21WgxOyvZY6P4111uyGGGBapCz1IpAumqAK2gem26+4y7ahRhABR9E0gsr
0kC81xraiX6NWJqqIhHYD6piid74wOZgQruKSpZB3kA91CA+6FDWcj8HW260QIEN98Ty265nUcTV
PONyeeI9jVX/WLp7Hy3JCj+YkwbQoh782apkB98v49kv00nlD/lUXtM5WLMhHq1NSd86HwroebxU
Tlo7oApVGpghDcKmIhzKIJTQ0cG9CHBUR7zBjsvZJHnDQsHXTGxohkFBnmMi7HHyy1uhKuKaLFrM
/LkeX+oOoJHaXLsu4nLfWIgu28iyd3nw1OUclQGZ1FB41UF+UHx2ygsX9TmI6q2jFVGzm07lsTS8
u76BO5wLIgMT0xUGmWtOpGmEePHEAaEo/Mkw1YR6NgoaVWTXn4u14AZwUq1RXWj048Echn1RjZGv
V+tu4Mdq0qK5iHLlYluljlCcLGbwWTns+a//FywYH81UMlbdtSuNxD70S1mSStcE0VWGAckMQN/a
RkLaWZ2ZUM5Cc5qxUsWDXEDe+JeEMoMPov5KKPQQc3rrsCzVanqYJkZm90dmPGfAtNUTMZtXIbqo
xB28LD0RFg/98XUoHxrhh8uEWB0TpiNoAeE7iDmeAOCaSTokPJMX8upWNmMUUGfXmze1O0U1e3Cr
J5yg2B3ATCOWvd4m5bw2smKdA8I5GvyVFm3qNCKpgzFC+EYk2tmi3vFyjqfSJFBLSpWf7aTzDMX1
sNaxtGVP9FFGfoykAQeouSrR1l4APc3mkmg1JAkNRlfKqzf9bG3QLSY5eskZXS3WkI6iTWpXXOkK
QhFqjn13O2jvAbxrgaFj4Xw0cHm8dBJ/sJIZ07tWr55qgTaf2RO74WGAM21MiQ+Nz7yeYxvtba53
K1zv6VgBxT+3Kza4CecUIZsTYph5XZtyb2R4bXpPXzMrlZ18dkQQgca6C/k8rHIZ3PDZ2HUu7qAa
F+MCuAluz4o7SCWDz9xGfTO7rZoi4o4eubV5s9emugxb270dsuAFQll3wPG9TiM2eAGKHm9WJyZC
0DDTIJ08rQttcKj72Kg1x2A18nwa1qAiRxyDQBL6qEU4DwJuQI7XFoBzMedw0RPIJT3NqUOe5xuv
k+BqfV+q+Z0Fdp440rnvcvs6CzqAmAjApSDzWkqLaJmzYXLejY0LplJD3uTlEhpDWqgAV2S+Y15f
xqz1n7S2Ql/Fd1e9v0T5SdFk0rApytvRbzoCltB3Joc8DMZTNOc7JAjuzaq7QvS4yht14+nFzmbB
7WwYoZxRYwumBIT92xHecZGHTt8Ky/zMLf9dNDL2kH2NvQKdqfYONT/QooMvBpqwgndwB+OWt7NP
Sv/JBpW0j7jG3wCc4LRu7Baga5cZT4fqzamsKGhY4ikTylfdo0vfR2mtrM4NRTaH5qABdO8gWsYH
jHM8OnnI2dZWNXYshDQKSDCh/VfUV7N61cqWqOKI8d80a1oQebJdKzHFpLVXYGsAoqPGVZ5ZxEAT
AXN0kV87z1nwyQO+a1m/mmgZC/3g6GJdA/xQAeXBPQMusd9qy0NZmFvoGMBfw2W17QpOGqdgIDXm
LQMMmniZtZ8slGDwAD4NZ7NNu8qPOn4L3MyKa/ODh/gw87KkbADO8ImH8bJ5qvaF5YbjQ1f4oQze
S8bTappQlZ9WS6dvcv0HeN9jO2ixbe5Mn67mjq0zQyVcqBXDa6x9pPhS4iZmdy78hsKeK50X3ti3
BV8vNryrkaERDK3XBvgVusxAVNwyvvL8O/C+Y3XRbjcbCDFCakfZsZw0NOf4XWlXG/xhwrh7dHH8
SWb3yQR0YjvawBiJqLPbp8nRoix/wzHdaIC5DEsVjpO+0hDGF5Y4BiPih8xeN0brrLu6vTJ1KPlU
Jv2gE3gC/PmmtjD6NeEyKYHgIyddTQfjRValYQhYk4DvDB49jqWSoCGnJeEL3GXl2PbGZdqTbO1n
H8wDqE1q152ygJNroyxzRqIZM7Yi+NnBkJKdeObfhM1IvVxhRJK0EqGXaya2KMMg0AhgwVGZPVgj
QlHE1rx4dzG/wpHFIcgJ5g4eWw9PawfXGSrr6Ngcc4FmWGjvDb0XHqRx2iJcuipZaLHWAdzB5qW4
vUC2jwGm/EUAd7xkNu4kjGXWK7O7ofMGcwMx+K3CrPViinklx95Vo4ELYxtw/+CCBkmna00pBF0t
eAX5zZQxonlZSAVCF7qewbBA9XGP3R7zBifFQwfOddBNNaNAoXK7bE1wmNqWjEHZfN/NMkE3LaKV
F/pIcU0jD4ulufIGoKMlcMql2AOBJK5wWeJiwT2UlSvdzbez/ijcU/CLFr94oQodo2xcl2q+yR1j
57SfeYWB45OcsB9zXGoCzkI2n+wFrDU4/Xa4VHdzlq8sp0iLqiYtr6O+8Q9Di8nuIKIaUk5Trpgh
VoaP41Q52yHnqGxrYYMgpV423mRtmflQuuWKekBUIRLMXusAWCcqVwZ37nUdW3U60aZ9VowmJWeH
osljr7kx/JehL4jfQbbIeusbj5jBC+TNoGWV1qRkiPuTJaHWna8711VtAEew1kuKfPN6lA8tYjDH
2VHoIZQ9oBvOk8yLeHFxY1fQRBdY1awOR9sngY8mgRv6wMvM4k4ibNargeRwFYN260Dvc5qQB7dm
YoBTS2pY3SEgOnuEvBYuZT8yGK7U+VnTGNLTK4X3U3lAqeleakNAWbRuyIcJ2VKe9IVMW71Oe39f
68GrXBC6MCDGmiWmzapCeGWqfUtzkATdOQq6Z9Z+bF5dil678Y4Rh0RraGgNq3LpUwAs1miUJYvH
YifI9z2kyX1hEQoxpGmEjG4MoNJmcQLimyJSgJvjYITu8uIhhDeZgYm5OnURYHlNvSrKGZFkGwqB
rGcYdtBjIT7cjtr5zY1TAtZqYTS4RRU3wDCyF0FU+2Bg4t/R2CEogudRr8mcUVzJPmEIOxSI5F3g
+0zVJxTvcOTjehnHxGIPpv3Zs2WvavQmaJ+24BwpbY5gC3Oy45SF08hFLHi1NoP+NL7bJD3UgSyp
vTpVeWRam84ZvOQEldLMsQUKEVoWQxPuVplVZBZaOnfyEZpHNqouIDL14DKqpQundjr2Xg5dhCow
o0loVwq0c7revdXefdl42kr4QcyN+kjzbOtrHeJD/T5jKkJLIjWQvcxjvcmszx7izghMk8Ebj1Ug
rnsEnEHlJ0tFU61Xq2lmCzohV7O7E42Li1MkLZyf7Q9pXiK/mwJcLdqqQ78EZYPjacyxn+xUUMTf
qjmiXkbU2yDWC+ouFrKrQUR1xYlmwztz4813MB9F2cZSCA6bdp1jhVDOf57gW83cjzhyhMDZGktF
luXNYn68OPXGzmrcnS8z9oaOdWubrUBan2dz1AK10VvWQdfqR/gE0qu1WfgfnA/pZHeRAzqMDtAV
o62jRY4haIi3Rd7joIyh1tJYmBVIU5eNYsUhU08gRamIXJyoaSAIAWiwaAnqvETaVZJ7Tpxb6m6p
/XVh9bGdsch37pgPZfjAJNP0HNgfir0rvUoxx7waHOc4ADs561UCfbGoMUOZS1xAHLPq3bWHalDe
0MgA7rHUxhdw74Gr1iqJVCKebpjuXY2MmFPMAz8sp5cJ2WtvAKnsdRtNOCvaAgwq9DqZpoCFLZdL
mDdxpk2fDffyiInOjRrdlaFjjBtlG/p2X8LBfUoR55q+vnO7+8p711UX8wlhZ29iVTQ3ixlH4lqY
S70uAmPl5poi3KK7wu8+LPvDqgxi2XTnIdWexZxwS8VlniF7QN7vLguiEe/aVX3YIUYHPeePkmsP
TuXjZsBUA473jNuh1y1k/Ok4rTkbNnOHalbXJu4EKOYBEUaszy2CYpVqo75ZNNQoXflZgGFM7+31
aG54D1gg2mc6iqFTfV129m1nUSze7dLwleG+V9RJMUPuBG6q+VmEwkzsy2fX7ohGK9y6RzaUNy7O
wWzjkm/nCNJNkiiXH8amwfdgBPDNu8xsE5YjpGWB/0N1eRRkG12aoe3xjaiWd6TrIIZoIn0K7vos
7AYdzfDIHXda99ji2s+0T7cZdnX2ZGpFghT7r5tS76pHbajS0kbCqbOV01i4gRFBOK9QE68IU4k3
fZRzhYjRQ5So87AclmS0P2e5dzWvRQUN8+mWkSK2P8z9qSCLFM1bnjJkzxJhvmHWUTPwNdIhwocb
kymbmLHEB2E3XIuWoqZWzC8B7e5zTc5wXLDla8Cc0v4BNPQvPZ0+ul4Qq0dmtrAQFWyr8UOn/mEu
8aSlKA9GZpaHtd0mugH9lHLV4axkwPaWWh3Tpd5MjgJSDngSBB4ow4at0z82UJGxVbvFn2/1ij5M
SBl1c2XOwcoNdqoSO0+hRC32c+2kyjAR0JZR1/NwXsqjnd3WTrmFglRUiEcaBxgUlQRIR5LVbN9D
3HoK7eG964eD7O/qDHcnctraRrjsLSGd7dt62gM9EUE/Zwt6eglxiq4NXROcxZnTh0FbrMxcFivf
oPeAUyEZdK6Lvt6aFG+cATvdOK8YW9xqLIiCjt/Jmb23qPhoJr9tAkHsMo+HfVe9jVOeGqieBQVo
8jjKSKgANGvQF8dSemlQDyEWIkJzcWs7PoK8HuH2iJeGANa1kMu2ILI62vRh0DlhsojM7oEX3ipr
ujtIP+NsvNXOj8EEsJw9Yzm2QJKq5sGx76mDk1rZKDy81LyLFcW1hdkNs+jIoOuxWch97qBoHYA8
0d1m03g7UfgJbvsQIAiBGwPNlBkk1RIcfMDAneBH5R7rRQdU7q1C0aNaGFw4pr6M7sOpjchmG5XN
qwkgMxeKnEPv7xyjDA28IjO4GXpgmrXp3pKpFtAIDM6RQHBCHVDsuDHzkFmVbaSqHzl9WJBzFM6P
wIHz841jpmEupPpo0FCo2JIwp0nGHB0Rv7gNWv29nMq1K8Z+PQZgrW8Mp4+o64PKlhJMz6eD0aBm
TR8K0CKp1twjRr8ezJ4SlnuAq2Q49lbrboYGd+9kLlrCmNbjcsFSGQMzkob65kaZ6GgY1r7ytUOX
+3fFgi4EEnGcvtq+6oFEH7Vmz+Uwopjne7tRy9t15QaPRiX4oazgGcrmCUqeD2JcJviX5tqmyazK
AoUM9TKBy3Hpmw0uTXUcZjh4zBE9esKwQcpfIRwNrDWGi6C1hMawZSJqriFJEgsYAGLhFE52KAsx
hCXGtcbhkcciKdV6KgZw00EJpweEvxxPfx3rPY+bk9LtnMsUfas099XG5h6p9XxTo+KkQb968Cwk
oN4jqq1Dv0CCVABzBm3KHDU9r3pSpra2hdkSrWEoV/TLY1trJyBVsf3rP6imZoRV+q7KgmNp6YgW
zJ3T93SVWzIK3DLVEIzmHkuMbNmb2biiskg6623CjY82TQHVojYdiwrEubp5FbjtnQuv0m9ar0Mb
t/Ff3d4mTTsP0MH+P9SdWXLcSNeeV4TfmBLDbRWAmoszRfUNgpowA5mYgR15Hd6Yn2J/9t9Sd7TC
l47oqKCoplgFIDPPeadTbq0l+ZGPrPziJKv6rc20r0VPgFlC7QOCawKJJhoURpVWnN75/DLP3icv
HZqtOVICLma9SaQMah/QqUcQ7YlID9HbbOb6INRARcrBaqVBNx/bgWOuzU+pwxYk520XT2cu/Bll
QJhlbzWMm5+LbdqorZWaYTbUoQJ8JoV9q/QBJ8K8QTIUtAOe81QPBJI7ateGYnVhQQDxXFo3yw9Y
a8XGVIEtaZatokj2y5yehFMnO1OMD4bSvsVa3gN2c35paRyf3bgJld7759jWy9PgTne91q772Oib
jVEwrcswnpfbKp6deg/cLwIpLqXttc8FAzpSqwAVNkaIt8KnCE7WAyJVMOrZB+JyYlZGOTl7rbIe
86RrIpPY82YBMFxd3kCW6mmUnGcRz6FgJM9OEO+TL87jSkaFKtyvzO6oQU9z91ocehXbRy+uz8sc
CSNdznMZVErFd80af567ljmvLae5cundW/v08aI3LHdN0fTpZf+oZ7p/ctbqxS5eEumWT7p7UM0q
A5GIB1z9+Q7GH83WxZrGcZ9644/edLxNL4ZDZZRWwLg0cfGQpMuJeYC9xv1RPoiRI0oOSn9sj2vn
m1GfQVUsEBujKhgmujCYFpmgoa/xsWjkuHXdihiG3lqORT8EI0lvF2Wmya6OOQVcrsXWtrmEBU/7
7MoXkbrq4GMtKawkPhNIxup1bTwNSux4a69DP5ihngvy8Dxrk7vG2dfifMMDzbIu6WoHzK0eBfjk
kLuQFK0K2mUFO8gWCBaFe3Idi/zUVMOhdOcy8q0fHlmI4dAgo4ylA+o4N+8u7GZe1TIY18mNPGu6
E1XvHeNSy5gFm38lRmMhSYsL0Ywz/y6P/cmT9lvl2/XZv4FQOEVx3diUV+iXADEviUOtVFBtNuOw
3q+N1hxSwPPYm3FwTPpr2Vh+0DJLIJhdqOna5rkeU3PfuCl3zvR3voTVc6dSHpzbKm3DybGHo8xr
wcwTF3dS4fu7fsguWupv8npdT/fWGqfXvFp3+Y3uypLsC8OCrShW1rfRfOdW+K+FN99IaXPrJXXN
kPRvhHH4T4wpm4gCEUPVRnVMZLVlXlzBCVDIV2/U7J2f5p+z0UD7NTDB3bR5Q0U+9lxO3qjKrPus
ZZ+1c7vYFx7M5TDX2a64pLSeFSCGn7uvpK1pG60/jS48FyF6447hgq9Dw8/FuoaAyEuzsCva05w3
696OjaCo028N81Co9EloS6jBEje+T/z0XTOgJH0CuyjIAOYUT6GyY/xPFqNka4gzPzXv/WqdtmJG
HDA36ctoDZgMB6aL5yK+732TfT8fyr01UACkK4RbklQrxWR9HyedjHxfvWeuN/zRtfVGCglL7SZy
35vam+X2Gog0JaVjFuc5Hz7VbhGZA9a0oktZdavzVHjivkxlzhBP5nwl5nDI6wkJVgL53lZpvJGp
U4Vk94CD6T5BNsvyg6kGkc2TfyjlGugLO0s6WD9sKHIq0ek+sbQmkp1k72x62hngiI8XK3V1LrgC
w7XvJ2O2T/0N6xyy+quWdD/mzZRaT0sHNZWl8bFtFWXpgd4h3VvpTOseHwfObdCJ3kQ40TM6052r
oGush0kDq4pL4NtZ9ZfRCYYh90LMjXLbEWmXewx4yXK3ORN0UBmxu2U7pI0dlm2l9QkOtEQ7aEXb
hb3thrFTa6E+tWHJ5ynmPEPapx2bWcV7zWm+d+vsAsrV6tEbNPBHpR1XPeFZS2Mt0h3mPjPQ7NVq
YwVmVBxbRpqtalAnDa618FyaMtFMgUOs2iSHYF30IahtwXmbVcnOy/FPjUO59ess4FPlOyJ9Xhox
3llN7HOeKHNTaTqu8lOpFXXE3paEJKyHIF7VcRzUPm+bzzGTZoLYS760ZUHNgZ7XrKowWWw3Qify
XkkVR7Gn7uPUqEJ9SCHU1vaWJddQLtFImxYYelkQSe3AUVmIdIJ5LfyIM6TfxV3X4pD2tnk1cKGl
1xByNIlNUYoqsJLsTetlUBVae2hb79MM1LQpTK/Zk+y7qeIhvjNQqZjAEExYdp+SqXtM7ApoTk6H
pKq2q2vV9A8FkoyJKFu/sYgXrUxGkLVE8Q9zkW5bqPS9a0Zc5+zqFWQypYs6ZVknQqdFDqn1lvHs
WHHYxpN5sJNRRZrtPmla/V0bi+GxcQXa4qXgkjQJ8XmL60eVp9VPZhYbj4IGZqt66IHJHJy9asyd
Xwtxkso/cAW13RJXaGf88Zp63YuWe/2+bqsF746w9qVvVvuZ3Ra5DuGX7opDs6vTkmBF13/IxyRU
AgwdyMF4blFF0QcWd8rU7VDrVvFWiyhv4vmz6XdiX1kodUbZfI3HOPm85tUfWvPNHZv0sqxqeS4V
SVrFwB0sMvHaj637bC3s2fGYIqy5/VEu/kz/OfShZmdPWWWxw1Q5pVHWyf1oCA1IDHpOdukbq6nd
tYv0olx36memce0oiqHQjE4yArzgoxdTsTF0RfD8LJttIXwRJZah7qmQg8zlnG1MO7tg0s8vooqX
INZSnA9LrcBeADR8LTWOHy/u7asM7ffBS69CNO5Rb2swYiINAwTSVmRU+pfKbFJrM9VwLh0UwOIN
V3ud821hx0cOlezezc39DO58TCp2ghZmK8yUIU55mownFDoF9YdbX1bGOlyM20vVLePWyvVsH+ec
tkO+aFeH0SzPUxpHqe0vz5ONvEY475aWp89olSG2Y80NM2k1YVW3ImiMAnjeaYwjioR8Yy9i3k2i
XU91o+5HQ3OvAtpkJma0NM2jbIEFlpbWMVvL4oE8q53q62+ar9pLwYBzSQbUk2sWQe9o+Tnr8xTJ
TLlvh3G82nR3O0sVn1fgtXgxq3vsOci19LS+X+X8o5IpqX4l9o44q+vXNWmaoEgmRvhAExyS1BvC
yoyscQXpcxM7NOXcPtfK/jxZDHrta1EfmDNcvQonT7cMdTEOTgpjrVfNY6vlORk7oEOeUz96xVg/
Qspuy8lnCqitt/tczO4zIWSgp4PASOfWgI/xVB6azAlka3rJJk9VgGJriMqstfYOKGzUSEl2ONLW
o7LKH6udp6d82GdEwd91plqDalwv2bwsEXGG6ki59lBNkxnNHacP89Gh2poxvXq3F2e0/lhncwlT
aKmu1eK7VSrtzri9FHMjtoVhv+S0BtuZEuq+S/X53swdsCeYJJv04vuP73vuQvM6ijWqF6LVZVe4
m1a4YF4Mgja2WeF7tPiiuqBaO3Ev5gfHGecH4SXTydTs17XL/dDSOUQK6fcXu56HizRMNFFVle1y
plYlvrYwy9cFDZGNf2bcJf5uapfQ9ERHUOBglZuRQjtqV2FdfWexwIhjM3JqHd6+X8zX1op98LFq
X8vcvbcW7bsLYcqpVZp3YvYdZHo5cN7Y/LEAQauhpTfMiTmdfZLfFGbKHtQTkq1q9nqxlqGjd8PV
yPiLsUw+wTB00WQu2ueebjZfu6u0KWWnCccOyAvMPfoAFSdDKF2tOs5dnjwPrUBEtAjovbW86EXt
b1AeAKotIg80C1WO15kHQ1JmO4OMEd9Zb/08dHeNB86VVIVDhVRPZ9zw3UZaSZUGCCDdLY/MelXW
sB9s291kXT7ddTIzt+jesjtriINCul2QrtX6nq5NyMYdf1oTHT1OgeaQ9fsFOS5l2tTcFbEzvbor
xwgn0D63/BZKV7j3i9+7934MUJ3kjMRROWkNNkq9Z2axiyez3DaFgVnRsNcTsxM8rOv2vjADVG/6
RXQ9VRkCsa3TjfS+Q0kx0dgLgN6c0HR7ykOLNhZRynBdMOFe3S/jpA5azIhvmRqQQwBAR2tq5Vt7
a8p86O4ZIeVaZcu9W4Bi8E9Ou9lbrEuVzbuu65JjprfGrrXaP9LYsi4aDF1YuC0At59XL3Hmtg+U
5M9JpslTj24tkrEiEbtuS+x7HSTrAGy9xPEdkX2bpAQzmVWdhY6VV/upnp8KM35IvDbficGD57UL
+y3LzF1eg8EvojU2tiyBesy4hRAdv7mqdN8ShiR1sXPnObPYpCMcRzJnxb7HvrtNCpFFpcppHEPH
XBcyCOygmPUxSnvve1vaj5Xo80itJcPHnTGoONI3zSzuJ3/9VElaVydxZTiNsRdYWkVyzgxv06Og
2PSci1E6LW/6PCGs56lvG/1OZpl9x6jrT2bcvNex/jkbllcuULbNk1gHjrfOi4cwJGluyYzldK11
6b84VR+k/mT/sYzG7cjh0Jxr0PKkGvwHR3fD1dLcYGiktrE7yec35MH01jP1SBqNHqktYhw/m82w
HtvYNpGYiefUHbutVk0GVJlzyXmPWr7KTZHWYldqCcSrcfaKgkJK6WjJusmhLwK8qNgN9CEe6clo
P2Rtr9u+1dG1mXp1EqIsd/VN+VWkKb3CYE9RZzXV2R79fiepZ20oNEaUw6+INKB3b7eysKpgLuS0
w3pxWKrp2nkjlhF8QIci/uT7vXhIk3ektK+du8R7OXjnRW/GJ39Q6B04OdtER92iWxSopzbPu2Ne
oNEZ5jklIeOpSZpqb08ID9zevSBBYggp0+oO0qtQ6A6ZFc7WtvABES3qcbR4m7YFKmcEqxMW/dmr
2Cu8+JNLe7rV3cKKFtNMTh18fFjqINzVOFrnQtI8jtjfqNBaiwmTYL5CqZPV5GuASwpuPz54SMwu
iIYfU3zboJk063gSpzBP3TpMUPsjBbFaNhYoAy9lwhxzOpjSW8AfVSI09QlFWTroaF7QcEqXGZOi
5HFejOyuWpL8bvCuveIG2EDDm3kQMQW59JnQvtaHDL5SlMA1wl6ucvW8cF7dEzxFJHjD58x4Xxqr
vhZSex90p4v6xSV4enLb0FoXLyrT7Mtc9vqx6pdD6c87WQIA9/XZnfyR/s4BudATuWv0mjiPZDxa
48M4M7K90GzccerQzPJ9dVCBevMfxD+AYSjju5mbAt0RGGaeo4Hss97kf7zTi1KetBgWwbNKxnXC
iZ1d5d8Qvj4PCU5rj/7cnvXRv6sa/XuvazKMF4j8HsByXvxraaPlEykHI/I4EbQZFFMK9uEA5Gx6
ewAtSr2X3GMfjG9xzYRg74q+r6F/Zyv0MoOLZizaE9AT2TyLuxG1XaIRaG6ag6I7gZ8xW1qC5k6a
sfLsUX6DjNhuBrO2GkSq10O+72rqUXr2a9etCrbHCWLy9KOVNppJF5YTKad7aeflhxqG+eyn9nzW
bi++qUVSOvFekZG9KSjvI5kvSZjaFqOADWdPeLAKKsd6Hq3mTLnc7uyFfmaqJMfnoMzrapjrpSve
bL8KMzvOo1kvHuEMMMsRLHbXTj04Qd7Zu6bz+zDHQrNtAOny2rwkhjzFSdztZ3tIePA6wlbs5Ydd
au7DKpT3oDWTiIxpRq+jzdehy5IDUQXpBo7LDo1S93YAGYeqmEgWkfp2Btw8Ws+JvupnUZKVYA+f
zRHgqfYMZrJ+ZyMnrcHrUPKI+T33oNZzaX0Tzkvqz5BR3rDercSM9m/pNDiwFV4VZETzm21mhOXS
I8scswJ5pJ9T3dXIEmmPZx1ZhVv7IOIc4Up2V7bzDdLf+bDAoRcO9ckaf/XKpjlIw9gwYbPYrpWh
b3VTdcD69NsyTl8t+5MuEE2YI0za4ERmj93ABsLLHOTjg7pWDgoIZt7Qs+ICQStIYS9sOqtJyw+5
ZSxbMEjwjZYxwdWKx7lBb5jlbIGaqk6T3Sl0RAbZO3Ueg2/S4BilAtglpSxUZmMjFciv7F1TkFXQ
3bF29j1lHI3KeTLr2dv1sufell7kTyneDEtWZzJAn6A/43Cxc20jEto/K2vOvRc/S0cnHaPmg3ho
sBzqSC0l8MfIRH7ffx3sCDzdvJTIXQBttwS0zjvGDc4H5TSvHpDSbjJRaFqKgb2Iv7kat0Oawr1e
UVI2ccbaKsV8rs3qZeztRzPP+jt7Gk/WnFzY+/8wu/VLpq/ZIaaum8v83N3cCcR+kxBy47iLRjNY
MFuuapSTdhTZ9Te2WS1UCW6LcnTknqb+3AAqHEcKFmTPkG6mtQInBXgGWuTbI4JEFNFocfITYu1q
v4Avda2B+kAvRqKFnI3u1d9a5H2r3wZWhZTFzjjejXFyN/2wG6QzHkSZPJZTy+FlVOD/XZeFPpVi
TKuzMZYGBj9rdsl6ZtjR/MMdP9eDQWecVz3TWL4nTQy82C5Ueqm+8VeziKYSE0IGAELqT01FttCB
+BO6fhcKYfGFCjrvIa3KjEo6fWmZ8rJrJcv19mNskXrXdGd/LODHrPh7ZlYicKaI091AmZNHciIq
V1+tOejj7tuUkGgnTaPauLamb5H3aruuOmT5sPP6DKWSsbaBkWl5UPeNEU4uXGMK77Rd7HWh6FOX
lprqlBPlsfZ2GONl2Nr5s8pUvfXdxN8w07kIOoebPy8McF603I2mbnw2FG+QuZ7pTqzyj5YJwtBD
vQh0vJIenFkwybbA0zI0Qb4m30ecDiWAyNHWDaZqESma+LJltPXT5PHAA2qnUTWIO/yYZTjpaIMc
+sFt6qC/8PqXOEaVSvE1bvSx2RWqBmeaODa8b6PldmxHacZu91UWGsFMCuEFTAe9d+YbZ31Nps1s
ZDdR6SdVDd7HJuDVuU4HcOtnAYvTnOkfaRPpx2ZCU5Oty3PWrKRke0DKiC9I6TARPRXo4jvGWCq2
4s1sAfZVagktY/0Ujw73GJSA/u2zlpIk2iffOydpz9pthqEoPQZ66+PBzMYvveHIG8uj75dHszHX
YHAwtqc9cK9Xwi4KGvAE7smdxuY4TCNkKRFCAYv3D92s+tDDg7qN4wfVK0EhlgwAEdxuf4w1eL2h
usZef57Sott7Qr0zfxtbkSTAgrxqVv7SPNsaewWwARdo7Iyri1jPFl/RIbxmftl+bpj/aVeu+O7G
2sG3nvy86e7nLnafAe6+TGxU5wTXwDyVD66W2PsyqY5mEQ9wkFPxlDILdcAFELhD6uzmbia1dYb4
HVGHl4X5PMzZ8tALaqD6xWuL5dmJYR18uFsyX8Sjm7WEfA1DAJzSfLHreuvm93NurHuRcPe7G4Pu
9RPSR1rB7Yp3N6DITLklwHZ+hRnCcjQd5Mgx9mZbvhax9E6Go4md7bvp1mxXlJcGl+TDNPgf/+JP
xrz/64n81Tz53FT896++yUv2tW265kf/r//X/0fuSh8L8P/4P/7Fv5krr//rf1bf/8leefuxP92V
hvgv3fIZn+0y6gczJO7FP92V4r88Rzgm4O1tbqxB/MF/uyv5Gcc2PCLFdH7IcbEJ/8ddabv/hfaT
OHHmjmCJInHm/8Vdaf4cr+EyEB3qzrAx+jouIWrWzfD8F6/56saVtPo1Q/cIRwNsRoMFrbbRJA6C
bmWKAJBdF5TDIi+EWEMYlTfxd4F1MTH0g1VZkcrNLov80rlYCpWpbeTp2dCYTKb70gw//uhmcbEb
2ulbsSbdHROZZdADZYfaah3+cvn/85T+ZBf92UD98YFc5hGh8BTkdhBv8fMHcqeuQG7MZllL911b
7fjk314EEhHPH948E5XLurgcU6bWBX4fj+c4aaZzvGL5gnEa2aKyfUZnkXfJ+Kw3zXIXq+6MR4ie
oIztnTREFvTr6G6BSD2S7tBpOLbunVEOyr1KnSYynGQCRIDEpurfpWO9/mll/snJ/NePaf6c/XL7
mCQ72ZhymTXg+Ewe/vlj9vTFnXRytDwWdFxr6cW5lOgMtWws95621wcMhIDN5qV10IMaeb6edA2F
BgYAa58u83u16HgRzaa5qmVIIo8omUcdAvAyds6F/bPbeHISp0y7JQOVTXaozSELF8S3Gy/rjBOt
Iz7D0vtdILL5c1LYx0fjctkEEzsCR/hHbslfHkmJMHMdUXThD7TavW0lUuHCqa5T5sa79AYxu3Pr
7mbbrWI62cUD1KrwQaK8P2odSKmU8Qp3nCnkm34TzCb3wPHMt2pJ46s+Ces8m10JPbz8Zu7lL2Oc
Pt46gSKeA18gLMezfgkbQRJGuUsBgQSjCjQ1Owd0juXr1DQWNbR3kj0WDx9Rz8ZbZHISM4hDlRbb
f18DbAF/DRH4z9sAZ/ZNag0c078s6m6eUGOiCMMYqWB+yxFH3VL2J2MClu2T+hz7ZkV+Nl8teq12
XY3APwPe23jukw88Acx2bDzbP358NQvYwI+vEscdAmNEDDBqQ3s26EQDyliFsH9adxX+9d99lH94
GFzbcXjeBWO1/zY8vqsdrCSSdgbbxxL2czFiWnmknzCOH38YzJ7v3L69Nk2752xa9h80xH+/rGss
TkvudxuVZV70sQUxbCvUpvZU29Lb1F3xm+X5Tw8C+zrbqcG7h/P/5UGQQ295C0DQ1h2toIZcpYrH
2zvmcxEmuFUCdJDfqtZg8nMMae7YP3St+M1W+Ev0zcdjwKHDNDG8Py6g7S97xLzqg1NaqtrOMhbR
qpKvwiuMwKzhaofe1s9+giqry0ycYQpCJ1Xjb26f8fdtiuHkTKrk6GOXsv+2IJasojZqy21RluKU
GjdTZVc2lwzzJM01uuqm+8KA+WK3+FpyyjrIV2t6gN29Cb7k01wz8sERZEIoWCV9aoplgxOu+E0M
0T9cKlsnWIPu1+FEddxf8lBqqzM9KJoSFwiVmaFZ7gXFxXo0u9szMqizckfY336wz2n11DZG+ptM
m48r8WdixS3D4XazeE741UIQYmp4v27ormagnzSRMq/t3rCT7GlOGVVq668FQsLPMDjmtlOT2jDm
8WVxkEY5i2YeIDMYp1YZZ7eDjAacIR+29nXa4441b5lpqMdzE/rssptVCOCf3nnUu9YNbde3Dyao
eiRE5Ei/eXNHBjqQkjCHhp9YL9W4MA+uaD6ZhQ0j46z21WxRGWZzV4Qf2/Ds9N1vckDM2zP582Ug
b4LT2zQ44W45Qj+fa4WnJ00fL/gq82Oq3BUvsj/p1xTp7hU1xcVfUtrZoTwOY9eFC6piA9fpi2Es
p7Vsy6M74vU1q2QEil+Ti95bxyJDL9D3JV7yLPV/k5Tyc5DO7ba5jMrlFCalgjidX98v6gE7nTke
0btyWPZMwto5iPDOrYXhyMv9t6l3oF6L5lq2449/3+dveXm/Xit2GEoL9nnbErf39peD0sGLlec2
KrwpG/wdKVrgsiDnCcEPQ/XMW2Yx3eLh/v23/pJ3+/GRb2kgjk/4kkGd9cst6mMiJzLiJ/i1Go6Y
d7BBL0okmMXso5FsnFY/t3WF+G7BDD9YC82Xk5+y8iZ8TdH1VV11hKhYg7nDGkiZ+9SdxrJtf3Ma
/0Mh4ZIyKGyKVE5j+9dM9L7ukn6WXJ+UrKov082QmrYbhajgJbfSKkKYg3Wr6h5yDc3FRJrBttXG
3TCqHCF1C48JMtFDoa5fpKMKplK11R0TmDU8U3H/pK/4ymakBf9+ff/hrromkSfYE4jW+9tWpODK
nTp2Kq6TXkZJRtIGgykuHb1w0JpVul/LyQv+/Xf+vWJwbuFrJO/ctmvzbzlsg5uv+col3ABjs1kb
nwc1YBo3Z6JSsZ2CnW0rHI4bJ0ZZSzZVYGd4XzzM9ExFWDa1V973OvHkXfLFLwgtICgmWBHqWwWp
Gb3SdkOc0f2izSZLWkeBI36zDu2/LUTOF9clVvW2i/IJbo3OXxZDw53TrHFmHBEZ8c9+7e4W219h
AQa5QZ5yatq5vOooik+IMNvQWJ33VSTjfsF38zDp7lMvjeat12ZzV5jeELRo0HrE2swh8PST6Rc9
JhG0bJrENrtmT6LV9EfVak5gem1zsejwQqXSO7NS9b3mV86mXgr7voZwRVmPV1hidcIei8lmnryz
vPnpiPG402xQ3kY31H7s3e4O++CfhS3pQssmMYnjoXYrHqbY9PYK7P4S6/Ma/vvt/xjp/NNOwjJx
fNdBGWnaf2+arKbw+2XUli25TyClOaKLuBn8I4JNP5BrHTaFjgoSoG2Bpd8KaflRbdufYyKoj20R
J6EFnlUOGRk4WroECzsSR3a2R7LMbK0EIxqzFg65rBgcMd/IRSBshX0J1bCaqv5BDMhJPWNGzm/b
sEwlHczkQs5Xif/sLRp2e0JEFOoyNJdD9puHhxyhX7dSlz5bp6cyb6ewY//y9Ixztnq5Va1bQE1j
ozWOcd/ECCR6Lf0kJNU7CUPGU1WJeiv7dXpry/T71KEOXTNQWB0Cw8TrichNo0IJHblASnn1ci1s
vw5zA58hUo3mfmi141Bp8/3aquV+MI6p63V7TSTdQ+rwApIF89BIk+cMEMpVBLe39Zeund66G4Vf
pJ0ZzO2kdpogCGUw85fJR54/9h4MSg+libxgty6N8dxrhkO0By1bcnPJ2pbRHSyJ4KXMk6epQjQJ
C62drVRvToZfwj67MjkqNAVbdHzxBudaf3WmjavISzJuP4gXr0D9XeqHge+PgzSOtiRZgGimes88
Ddzaca/fOdWwHuZROITsEy6p8Hfc+soRZJaJKOuQeIdVli6CL/NLVuf+HTRe6JtmeYlJ5KnaG1Fk
cJYKa8YraSd/NHb6wxxHL2IWLka60u+CJL/lphDo/Gc1WRb2LTdnZAoAYCQtnmFcSU4jfWasgrQs
lrfZ3n8cksqCFwXlTfbxMGTXSfPu53hxQo6Q5poKRbxoMX1Z+qJBB0P22pBaON+XyTh/vMy1Y5wr
X39cSjdFs5EcU2fAGWlNLzHteIAGt958gA6qGeNT0787BZ7HJhb7cekoDTThv0sjh3dbLG8jURYE
axeZksUZJrdTahgqsbWVS+a/kV6zLrvJ4BknbrHnT6k4IlSBa5ZYClLnpkcazeW+HOwvbkPCBGRa
Ei2TDSabNd8Qoxm7ftRncrOs8mFtvy6GPPN8wkP2NbYBM5Ghr+IusDyAgbxR6UM16p+yJitCLff1
ABh9wouILMcliWaXyUpdPGQDSqeB3nQW2vdVecHKpkAsg33Tb7Tqs37zS+fzVc2teFoXolkLjROg
dXysM7r54oCYRqQAkKGRokwVoMyH8iau6kbXQQXEvMTWzfVIN0exRW2niKIhW6dJpuKc1aqI/n3z
u+WJ/bz6bR5+jzH0IGE+cxO9j7//y9mRc7D3/s34ldsgDotnP7QQ+Dsv0yIQZTpFL2UOWZruSisz
L6NWBAsI8+MY2TO602RVZgCzoFtVHdpiLQOSuDAUx34SjjIlNGCJz2kqHPwu1UpeQHkve9K0yEVV
GIXGOjKS9mFdwdXE6EfceP8CInMYDUSgna19F6jNayMLNUfDf01uBrv1Y20K77GzPQ5g09u0xJcG
9aHJtWMB/3Xo4nS46Zf60CzjfovWoMVIpuq1Pw3ChHrQu3RHy0GsTX6t4qw7GcPb6LCRE4iK7WIk
CWqSq7VVVr6ZbAR+SJQ3nT+91C2CC0um3ztpRWhLDUJoRi3QE1eFvTb8cCb6WTev78oK8QbCAzz5
p0lq51q9eEhXnx7gcvC4Mx0zpF4kZb0rncBLjIBzrTpYZr3gNmqnoPTfEx3nMI0qyW+6wyRzIkpS
m6iBptaKDQqON5PtOux66pbcDSsjrw8lv7Ytkvlkr8b9rNnyqd6WGN+s/MGNsf0klvW/STqP5caR
LIp+ESLgzZYA6OUoQ0kbhFzBJkzCJr5+DnsWUzHV092jIoHMZ+49t480s79a+pSGo3L7uJTaNlvE
dkTU2BSeSdJgg+cjYfeg2RoIXqM9Tg0rwWJ8Yk2E5dWw200lkxEuhYFPFQwCNHvqBUwwI82T2I/e
MMVasFwLob6XbLnZKlFQaXUx89VSn3tfUlkxJYkZLyUZNmpaj34Gfa5aHGvbA7Eru5NpavcLG4Xw
Jmjn7k42qm7MWNXYc+blnAxoC1KjQuUDe4IL5RsQXR5pBquWquKdxfw4uhnC3mqllCnzaCwgRA31
15DQ8ittTaJWjPFigpvplxy9he5u/JKZDtMEpr80xJte9j7BJIdV6vaWrRTPNRa5PMe14sn3MrOW
ba8Fv6PbwexoKZAsZEQ7nv8RIETdhrhLZWoAWiv9TRZYf0HlX4QKKBbK+jSefE7azVyqp0ZOBgAB
/gVDvTyZA5YCZMPfWetsEObPKLz/XOjaUW6WFda6rNymC4+4qOxrl6JVYceYgXBhB8Szd5jhI5Wo
cJB4RHrtwMVbBSIJC2oN5/DeyXMqHXgUmVU7EW6On7Tgsw94kzdmVU1h7bsuDKGgxOFfa8fcwfU4
pjiUsT2w9xyDUC2sc9Kl/hGq2wfpzUpkCBMdF8YLk7ecFDx9q62o67VqWnfJsNphV3Ocd7K042EQ
8z6n7pT5qe85TwKFjHiMnZ5VXcdR263Gir6ofB4pQeMsE1ZUgclhbq6VrbsbF3GQ5YJ2yvSnfb64
TURGXBNVmcV9P2NRIK++CXviYlZj/hUenhMcmEXWxOiJXQRDXoxzEICPmb1VYwK+xCUehbtFHGkT
VFTpDkqgoiVSFzlLSDEcS5c1nwr0Z6u+YXsKzYB+aDaRyCoDWtL8ktk/yRB0G+n+srwwwsDXXzpO
JBIIqGpKhId7v6SwyI0knCq+maSRzyUHzK4oPf3grx+6sbhbqwBwwB/NbG0yeQJ7obBB0Ccxbfg2
KSeMKV6yWmVojIfIzQ2dZxTJQaIOVpMl50LrtoFbY5eyLLWd9R7ek1206EY6Vul6QuKrMZAltG5b
QcQj1Ec4BvWjDMrjmFcvZnPIM5hYVoLqYfIaHjNt49fgZaSm4etvoyy3q6hgWBoXwQwLSgIVAEfy
liBNLrLWepcW/0XjwRXBdAapl++bZvgZbidFw+u5pgNkPQITtGVmYc4eI85V+6XaYmJlOY9ne3A/
nf4WUjyvn1n2LytKjAtlrnBEu3QgYsofVa89kmhMkJHOGrsLWHd6i/bhB90eoJL96LZjFxYVFwj0
TnWWmXlozbU4MhZeNoNTjNwL+aU39HNSQzlwpfM+FMp74PvlHFwXmFvsSTynfNfn2tgW80c19O5T
WzUVht882FKebuQCzGiEWRbNlA2ribDINCrmTniZEgeSeFVdCM5KdkXGpH7Vymd9kCw39epT5CgG
fPYrdEw3qXfxJ6iEn5beOQ+JxOmfG1tvwsdujlUFsRBkWwAfHYVgA2ypxkdtsD1gFkXxVTU3l/ia
gjtbbMHulIVzb1fXCTMbyi7h6AJrrY2Z0+sPskHSPwKnsYNsQVlKyS6d8nlpwHV6JHxtiqQ0YzGm
P/8txbVJjLvG+3Q0xFRZP0WOe6a+hTJjmvLYN04SI1TTnfrBptKL7LH6Be5jwbjR9/NCc6hU/tXe
Ho1uNDfc6KAiRt35yFKUxpaZHwJjPI9FIbeWk95zVR4QNG5aKsvQmdP3zCAAD//XHNd29uDY9R3Y
MOdM2vAXgy4Hl00po26ZMan27rl39HuOKXHp52TTmfxcEk6iYcoz7tIrKrwXxrQHvCc5f5u3tQIr
wq2IxHYx9mUuV9TlcziUENcsa3E3bc60pJlspM9tfmDXdGfgMNm6HuDFUnPP5QjzyZAuHprG21mp
/oMNw9sEdPqLhZhd5MjXsqa4DqoDQuTz1zkrvrBwP5AZvsTkBu0y/GT4dr9qW02HodHGsOpWnAgb
ZLpDVNRtXPagUhJjlBDoDHrJNQfqoeME95b+Ic2ajMdcmTu706YYGu0P8jFoiEtgYpTyPMTfHHf1
REoIusa9zat0BsoUbLzbM6orXHRj82Vq/6oBFQKgEy4mBcpn1iqfRgv23mT6F0Ybd6uR3CQM5New
jN8Et5+yGh3xpI30dtYZpbT1wY1XAV0rKCO6CWIolAbbZfxFKQhBWaAfqfln2RHhUZyPaaUJdvm2
d3qZsRR+ywnjO3MwBD2jz8bVg5PVdWmcHpu2eq8t47ks9XnToNRJt5Qj6Wrt5eQeHLP4y21zDyf6
K+1fF91Jt5mFUEhxvCnfiHDDxKLCGOxwaqO/eczzBOYhfd1UIr3pWDDGWcoxr5cnVzd1RF4Nx90S
OrjoLqC14A7B+VPusO8WnmBVB9mj2ZXos3n+OwN4WO3Mu6H3AxQyy0OQlU2IggjpvbQlVW/6M1iu
AQdK7NO0e8DzLAFVJWfqtM8C5mvs9u2dlc4fkxyxbabVIZUdltCG2lSCCIO4jd8OC7Weu9SdGMe6
9TrCfJuRgG2MZfg32us37kqPElU7ObOVbeavRJQk++CaYaIyxFxjbjxa82OtafZZa0Evtt5D0CEG
dubsWY763m8rrBh6EgkH5bHWBdaV+eIL8vwNplzr1FpuGikd3OEaF171IYKM6qoGhKMB/rKYHAnd
G++8Pvlwbq8E7pB7DtN6h+YLDbqTmkzUhscJBh0SLvdSB6l/Kf3m1c7N7lBTd5DG/jgXqx+Njh9J
6dcnnenLCeKKpNCe23zPIasxjbHUxYCusFW5PkeqeRR+HxwKE481gpHk6GFnCppsVxhWJJQ1PGsL
ASS5BkmvcmAa2zfjRKF9lGjDHxpj745Cp8pcq7NL/403kVOO/VVY6OLfyKR3qQRvR7Zvuvuir6Yo
cyZFhJ3XPNO37RqQgfKRdSGWiVxLY2VgOuQ/C3q1yNNWfD3292JoDxYuXNeQJ8xdh8Tq/LCfBfUd
x7zRD//SDnJx8ddzWuv9fV06tDXUg+Zo7ypJeIupn0tj3tOVPNpQ2truxQHLt3HRJ4If2dV6gghU
nWZhfLJNuVVoX4Fh44d4syYPrA61z1QfGDToQBeICqss7QI/4M5y2YPrskJCyHyhMdb71rm5amto
KHZZHlDvPFHp5E8dddWo18axT4YrTUk5NeVWo5WChDBScMyI0axgPU3CONYByl5cdLeCvtnBEfiU
RQeLaVQegCqAWFQxMxhAp7JicgUw7vWF9tLX8ynpHZ6qxDcZp6zW5vaTwhpMDwHv9GRm0TyWeug7
sHJU0lxzmWxdZV4y0zjXxU6viSki3XHTqjZsBv03w5zZ9EYalT4YO9tg8lEbRjSy6+GO/kD9YeNh
Y94zOdnrfEOuMsex0zaJxs5rQs3+00vnW9cXLBx6AmyvsNBGAsZKgvqOzgc0RBd0N+D5EziRM+6u
KV5tn+lAfa3K5JU3A0yqizHA87/t0YlK03y3+WQFlVgmtD4sk+LVTWFHa0Me6/ljT+nP5rTZYy6a
4VGFaXqlt1Sy+xxX9ZG37dMwoM8epWSOgVWp9GFq0xjlhxJ54Zqvb+AXr7hS7rrWY0qGtJaDlIBH
2zp6soOnnXgE5dnGwdBpgEEAhEKnJ64NgK2G+ZDnHpdfBWLGbXO5A+oFBKluAc6ZKMCaSj9qZmIC
pTNurKk3AIytswXAlR7GCchNbR8bY0YUibMGHEv2r84x42nN+qZMtOWo9HeEGFxaS8BkwR3tZ+0Z
8bN/5M7d2mbPvKhmYIeVG9wQRZ/bgDidgoANU/XV9dqHsSZFLAb7r9CsWFg8O5xzSWNfyyD78TQ+
V+7rewU606QegVmd0noktAJaGYTV0uCE1xARqiDfCeuZsUi/pwV/tsriMArRhG52G3xZfDVeCgVM
r9o2rFcKHdHrhyzPL6ofvvLpjqvbneYmtJMkPaDu/DQLgwXCbTSXNcGxltq5lHW0atmnpolun5lu
EU9WotHwDSOSAXlobPfSCZSOFaV+uwfr6Md0nXx45bz30lOS9cg50mzbqAGPrAfIsqpzPHGsIlLT
e1YVNnIX+Ay5lhWnZJ8znOaQEQrbXVIu2dW2ZbYDb5tub6OYGCmeRKu43vkj1uROlVrEqanTKTkr
/364H7m/U4VgbNjdsD7J9FS65rw3cY5g0M5rCj9k+L2/4u136GmrGnFsm9y2rdr0aINLcMBSLCJf
T8kh9+we50DCkh2+psX1mAW+GWrmdOgn+6ixmNw6Vf7ZmcNfAkN8Yyf6wzjbPKbZVS6SKq5HSclu
HSilndSRU3l/DaQM7bKyD9y1CZrNjqkGonSUuVY+b1wfJ0vQDht/9lBwVuMTMS/HrHFHvI/NYVZj
BNYGVDcQyJPeCfgKLY+RVqeQdwqLbNm1+VcZcmGy6UYp5qqN6gmbXTL7A9P+QD/J51wlbx3L29Ab
uWnmEsRXVt3ZBg+Km9p1RA0HK80FRTtVI+LswTsmqt96Yg4O1jjfYcP7WWb8d20BzX2B+GmNprvr
8v7RBvCRap4BigAsQ66Z17yc9R0kVIugX43Z+q8vAUx2s51t+9LCITQV8P2FtlWal50Ro7xriwwi
3YaG4zvpBVCF/9K1NXA45BhCfiuHsxUmfgHWNRdxD1ifGEkutwXd+yhhPZfaAVv3cqqHGTCBYJ4B
/2aDORtBjU+DOp2rvNhOtnbpaz0ipLo7VjPjT4D+myWQv0HKsG/0kk+LZI6pMiGbVu5vfYN2zmyF
sL6mT12RvlWwnkPdvh1m2BNuuUR4g5fxUyMN3jCNg3LVbl00joHkLYPjNDbVzp+8EzPcb2qaNMzb
8q2tyeMQFd8OgAvNyq6+gaaFWfZ5/kSKRPvr1M0ug1eHXBmtr0uoMDkmZghyMvSCpo56D0OC334z
MzikQ80cBZRwhPCNS1QLDIoPrYxlB5fccvhAAB1tc4fdcjX61HscioD2AHM2LFhJC6DRw+5IdYq+
rwL9tIrYIlMBtmR9UN2td5CMSM28xWaseYDYCG52nR58MiDXcu3NbUfPwbJvVxscWNnSkqZgtxS+
yeoDe42wZXOtOprY6/DwNi0V6ZSAyFlTnv3SgesBWnajWxr2f+O5CrAo56aLI2nCnaVjsaWeXN9m
L/s3uPaV+Qj4EPMzMOeRptCF0jXx+mAmDpHVsLDIBeSLaee7DO68Gdja3AHY6+Hi9Gb204z2H2cq
uyzFl4Z80HzQ6VgrhTPHghseiu5miXyqa5Q+PB5BoCOzXoGuitq5mFg9qqzvD3Uy7brMvuR18qcp
vIiygm7pmBAitdEPM3M41sqn0EmpcnTmFpUFdUWKhVwACRQ8G5h23b6Pzh7ZiTBHX5bxMhtQ9AOj
e7HIBTjS6qWnSVWxbJ3bHnZIkMiPp4klTMQIG99iZTGCyLUHd7nLTY8hEnr9uEjyeB7rFumItsaO
ooCZlRfwqPFgDnN/aG7Ms7kXrFsY82jBZanXqFPNRYPaf1jyD1ln2Tmt+9gdup25CHLUuhkPvsG6
p9SuQXl1u5dRIb+sVvvJM9A+syNeG6c5iHm5JmtSh4lUzaHpNByJ1iG3Kv5KKt/pKQtIFKxSh06+
dtLa5BhHMP0Nd2uifVs9qYJyLuJ10EnUmQu5KXriCfLUg16yNHuIUM2mz/bMxAkftYbXjm6sdeb+
6DWsjoJp2oKQ4MAzdeYnHWyi6RrgWD1ifwzStIlaj8lfMeoHMQQ0lUGyqyBQcPGihPOTgrBul7DY
jHeq8gDzt8PVktkvC2y8rJYGxL2zXLxsDlihOT9bcMvgdN9reF6axA1ZIx+qYn21nOYuMNnFVIm1
3q9N34Vps2SQPQww3PZ97xlLbIlkZVrHlsXx0Lo1bvtTKwV/bVNuvcRBk+hW7L4whnTEpOsdCXMd
TBposhFFLUtqY0Jy6bAsqEmCq/S13xnTeHbNj8VmL6aMdQA5vNrbql4fhvo2kQy0n4FaoRMohFfR
+Jgpia9sp1vB1OFLroKKu7ib3vU74hW4eFPWKAIiRqaTwFq2bOupZU6aLB/wm0GwnTmIaMqRhgUE
3hU2DtJ+vGglox4HjCGnC623qMkFyVHVlD2vOZUCCd4VnAV7emWWNd8CXgC26oYHd1L8wLzJNiSB
PGk2wo3GhLRPLES/cUtbD7UHXkXqJMV4nefXnwd/57qFiO3eCML8W4n1t+EbwBLHNr7zmdTmNr4g
21kO5krAxLy+eLfAk2waDnbCbrGaeCrMNElB67PHkvQFA1wgjIRfZgIPWQRGwutUkCviUiPVXMDs
AyNN1WwjLOatSwsPvFVbfTaa/VQufqwacNGMxyUrKDJPbYxLZcU00ZvXCpf7QAQCWi2km/0dY4tm
5+nztxb06S7P1qNl8kwpz+7CpbG12HD9XxorTmtIsrIqtF0RLL8InMSzSp0oZdcY9i1IAuSz0N8w
671BOlMTsdYDtIsU/lbMNNcnm729jN3A31NVRxm4z87g/XCJMEmYUFt4ZvobzPJ1IifokJvaUbJS
YZYm2Cr9ub7HWLK52j51cZa89bL47TXt01KQtLQkabYusTmLN+5S/hh8kOhl7QF7V+YjpOSeA9bu
03q3NYO/xrFg1xsMulJFCdduYXyU0QgIdNvAn3ImW8A+hd5uLm6MdPCr7m4mpPRucXniZpzKSd7Y
kDvwOHuKKDkDASngWy70i0svErY8qdPwssI8zbIyOHKq7bQ8+5fO2YVsIGRQNW2gn5gGG4/+T2oG
9uy0286a9Zp3w7HDKdjWfEGVSTSZj4A2ydbfSt17UnQ86XDPsephOtXBoZAxz4t0A1b9pbeGbTGJ
sRApF9+NPBGBVOf2AuCHRWfyWFng7MWOKu1XHP5UmTUnElc1yfF3dVD/AUgYCCFyfxXTiARwG8NQ
624dy8eWAKCtBRu3Xn2UmAVDR2kx7hsa5wwneavLNMDkjPrD6PjR6+U6DR0LxCFLcdmgLBa8KqE1
9lt98mKkAr9weN+g3+3LAEaBu6RH60E3D0uAaR2Q/JK8MNp5RirWbJPZuCSj/T4mnMyslDdMG4+K
59bh+yqUpcOo0s1QzTBol0/Pa6zQNTQbziLBLlMcVEDtwG3WSIwMqYdWgBsGtdIuN9SPrQb6YWb3
rW+/DaZzbyare2SRcUh4G+AMIZEvi/3iFek5l6IH/EWpKlc+ZHfgwBA3jcX8z7c4pHDv9VEyDxfH
iiutvqFbpusgeb9dJJXA41+gfPBy8GtYG8NtD473cvZpmbwC3NHKqSiIEkFoIYKIVSk4OCGhnkKu
XFxGnX4Gma9zQr7Vgq3EvDWwpW50p7cjWPPPLVbezAnmOMNQHxYGyPI8QUJBoA2ZoKl10dVgnmfu
sxbnFBVxrceO6K/Jzuyzz97Q5p2dA58wy2neFnmmoKmI5w5XV2Qz7gpnej1jIYnFddo3q/REGLhY
yKsGy3+nefgXv00ZUBS1HDaaQq9TgaajVVSbvBPdoSuQgaGZ5fl0x60TLEacMLuioJGPtdnX8WDp
SShdcWXiau9ML2U46nhlbNCAh0nzWzEzxlXMbAdkfLox23a7DixZoO6AUJXbgnjbDQlVDx6Y1kh5
DC8FLgzaBp3Hvza/PEo6UkQgJxF1yNSYhTrDkOndmTnzJw8gtK4Vv0B08Yq3Mxj+VpyYBd2ETFjO
PJrjNWVbyloO/qV5agV7qmrI+VHmCbQwzChbt2zWjTCelsDPYqPTQdj4NhlI/o/qK4D8fPx1QSs0
FlGWguR1rCEmPwQoyMqweJgR7VWwKlcD8LyAEQDU9d9sm2ZcVfis4RuZTQBVCdqVzJhaYX/vaWfH
G1DVPEJggVE/zfxjc8USI9k4tuYBXe9Z4PRq25XaMU0kswuVRaoqjihAWPxa5QPHQVSS6xbqzSr4
7Hgqe6QBQMRcRgF7sA+mkwZAfbWr3Q8/4MVItU2ClRWn9o5XNRS+/0ak14NfJyPqWX0rsH2BaGRd
Js0ArduSumHVjuyLAtQOjTecYYP8QMKAdIIZOK/te4aJCuPbjKyKMb/bkpajxp+FbXLNDGtWv8bA
KSJNGodlITWFVLYY9PRtl31nVpgaZx2/fLd27806viWFdfJl/g9c9xWwLbM4s3lzg24GXlgaodbV
0bwYgmwL53lOwNx6GYIlJ/fCrgHkP2m44G+P0OgdliS4W2zEXCZQGl66PBymgtcFevI2LforI+gn
S5oPC7PxjT6/JXa6RAmHcUhCCYXAQp0gkiBmDBrs/H5mS9j8uE5xRBDAq+55Z/LXseLlajf6w/NE
4VlX3OLwSYKYwcfHl072nKLr2/klITn6LcQAzDWezORJufDkADKxiiJWDXiNh251ROdtm9gK6Zhx
HdE31Qs04qy0sU2u746C4JU1/s9U04yja0SBFfx2AJ0co7/KPsFcntvvLadIbA6cSQnASKJxooI2
OjWeqkr60UQjXhgN7eG0py5O8+qa9CTq+c0/Se8PRe1FFyui86J+1acOKbjvnAkVfCEe7x2B9bGd
SBuQDgdz3TNgnxaX8lMsT6rp70ypu/tyZFQ3VQssqHIzdS8Tbn987Da5FCXuKT7OEGrDprSfGHK5
xyQFE6xSkrP9SeKgVbggSWmDi/Y3qBkpQxHgymZqBlbhYIzEr6Al3K0pb/isiefClH9+muoRG4JY
wkvIaoYOfa93W1HyuDWMe1FK74Pelbt0cVwGkuT0+iakj3V98hSYPp5UKOLzl1OacEI0tHJIlWBy
U582qvhoyuGJ6JMm6vmutlqCzKzxq7BX/7U2aQQ0jiRlZqyeJe3bKg7RgJLPBtLRsvp0arkf+vq1
F2VE12FxHCcnhdMmDCSfn59Te5C1Rd3PTmozGl5waMX05rETYFQkFi7KmeOQdmBB7L4p/OmAMS9/
aaDy6EIhoK+fkp6Vk2F0X27LILGpkTY7jgydHBFsDRViA7L3x8x+J1Yde+IbwpQArWxsSd+YYojo
jExoBBI6AM24yMTbF8x6qTRcyj5M54hjzxNtnqO4NUYt/y1rc9owVeBaKMFH4Dt6XPundqEDcr07
pxaPKKhR9RCLZEu1oQfYZSMY50zv4nFw96vOrkRRcNVJ/l60PR0jc6vArpi/eXhqK+tQd97naNCf
SWP9clASJvLHD5hUtcZQRH2pzshjFjLmKFaMgnl2panXFAP7tmRx2E3BeUzA0M83t4Stifty8U5W
2jwXPfv8gKHDZkjKO4dxyd5286Owc9oF5Lvbhq1tYcGSrOSusPjRmmkawr5E2cP/X1unJ3tKdyCI
G5Qc3duUuzLONK4zPSxXLggHGAvEeu/Yt7856KKGCovdhfNGVZjB8dLJJFLOYRkrBgyt7iPE5mcu
SW5ykloQqNMDTpgmlBy9RKXs2NsmkU+uvehwwc2thoGLD/mhbySjWaiCcd98gZQw2PpwjlVF9jq6
k3bkDoagax9cg0HaxORb9sK6UxrvmcNkpCU2E1nEi5n/9KVxMeZm4Gi5Ob/h/GYk1O7YHv9lWQI5
153fh5rveuJu7+kn8fsXXxchIL5MnnVpFRSHBAZMVffvkz6+rnOBDOJN72jCQNoZ033hAW1c4UM0
fV3H0AoO+QjeFcDEBEfHkz7264BQitbSwrzrvU3mo9fMUSeuYvwUFoJLxXbmFrL1nc7IkZCF8bjC
6WMkJAfPvkfZe8NZnd1sPlKI69xfgxNnVf5WFvpXGpS31Arjby7hgzuzuYQg6/4NWrvimkQQh4KX
Q4zrtFAqITeqeVdG8aePqGK8wd6kXY26vZL/mPW4U3XpSC+BWUlUh889HugkXfmIFMCGMmBh+7nR
x/pj9Oon25i27lTk8dixPigrXkfHTuLJeIVmE7mQuE5uW+2cCUWFkQasa0wkeCOduikAJhvS/NMT
NbyXZHiouE9sEko0+zlXnD85jLnJGd/GonrvSsoH9gYvbblqaJDw1iz4cpnHMLGlvMhcL905xYfl
qWrru+WnB6MKWCduiWZ50/2WpQ+Hd2R6HJsCnklfkPJVO4bk38FYoWETT7FFhFprAhuw8h+nfvxr
UN+SyYYi10EKN1rFdbIqJM8xNpjllAzGfzz3IpqC7oqmFYEytP1IgwG7qRESmMK6yY+sqKWNur0i
/9q8fTdKlNFrMT6mE1N6r1zhJEzPSzcb0WJNU4SOqN/UWs/32D/BLd0qcTvAtJJciWb8SwKP/SOC
nkPvWzs97zkhkZJFplIfAUp/vfLOPj/M3ZILE42x9zFaJhjtVh11n8iP5ddvbOeEyui7W+1xVwdN
F8GpuE+F5cfz5Pkbraeun6S4kHNC9ad+AoyizNT54iaGkotvUVtDw/Wo4eF9w3+Y2wRij0sc5jKi
oWfg/m1kyW3jAdVch8uyIq9EQRtsuTcJkjGprzBKItDtJwhnT41Olo1FENUG/96PMXRvevWdu0sf
AviCDaMrJAzzwPyGvZQgLDookAw0yL/zcd3ktw0eg7j8ZHhJtcPLiYGns3aKGESSmZr6tkB3gYWQ
KxKY35oxlMde99fHGkTe42RlT41hvPm6n51VNdfPRJe/oGCuWIHpNqrN+Sh6qR2MAFdbNhcPRuD0
TIJR6KQFax4h+mMnmdguifUwZvNzSdSHVa/ah54NT02V7VbYG5G1lmy68MkmTtbdr6U85yb39+QE
H37iZpGet8jyaGq20qDSk13GZBz0fwexGj8Ga9wAT4rjMSMlLYXN1NTtUh3ywjIL92GxLXh3xpOh
MRu1UwUst+36t4Yv1m/N/rwW6h6nS/nUN+mWhfUJ6pF9ygIorLleUL+uV61jZIbLJOUrR6KVuMxl
k2X9Ax4SLYX2nDXleRoy6nWfqa6fW0fdKRD1eN5dvZLQBbgxiEvHuVRLEdxU1Bu4PrAFVSoPqwdM
SMtXAfITvIzjTAyq7OVh8dRnNRp3iwkKfizWaz8H3dlnlR/OaXEYcvNbesC6ZGLuXV87NR0TVquo
rBDz65ejY7D2ELaF3ZxeRobCUptjHnzkgPW5W5s85ADNTnb5M00c8KThPng4PDmDC31DKTZEkoGv
+YjyM4kZEB5W60aGfVgoiY+Gnw9Hp50mgLv+Aya128w1JyPMYcbp8CcsOElnSLRagYOo84F6VsSz
rdV4Vy/DHR4h9C622MBs3TWZaraNQ+AdIv6+nO7g3ZQP49rtndl7GkZ4v3NplTBM5dYY1gepSf2U
KzGS4YacqOySo2iXG1CHvXrbxRZjLwYKLoeEI4LnIvlcFOYesRdSkhaVvnRDcLG4kjbNAN7KZ+0h
x3XfrSlqAeU81pY4teZwMNBfqUI9+Pa0TZJe7XBzAyjXmJsNpXMVDP8JSG3Q3GmkLXbBbe3A3Sdu
ZNA2t14NE0A+hNTsX9lubXd8Z2wpAEQF/mleKNWmWfybgzyN9ALLvYnuZGMLDf730D3KpTP3hpZv
wUmT9DmTpaIorSJh0/FlzGhbPCXsyxAmB07ys6zrcVQieySmpOS1yNz9qHYen+yfL42LTxZAnqz9
xWDpexktIFS+bVrH/35rcceHi0Aq7iSNdjJTHbF3QxyiLOEKtCLRH23P7e9aPdvNfWs8jrdf/v/X
Le+x9UZ1kpaPodOeHJbO7UhqY7FPV0IDRbdkz04XEEMxaNAKXDPfdZ7n7KmgMmPjmYJQjobWB8x9
sHVuv/UWPd1qE9O//zM6iY3nVA3KO85ti+xPfhk8hkW+nTL2ZhF0bsfXek4oe9Osf1jyfEEraLUX
NOitPeOyW3yywxN/fcPE/NWYdXL/3+8qxHtTItKnedDD4WaoLJP5gQvcvs+Zlbz4c1tybo/u7r//
MbfT+lA4d2ZtBxS10nke3BXPjM3Cgt+kLVez6Mr7ssijGiLBxbJAHest4YdQn+91IyMHsAeRlAk4
ZiS9kBmhO8ujfBaSbSiQ+luwHZW1yuoPxuAv09yBSGzhVo3A15iDQ8s1Of4P3PuMt//DbiBXI8XO
gUxKNMty6m87zf9+KWfFdrMjxq/oCVG6efn1m23kP+/If7/97xcx2ne6BxudB4nZYFGHrnCCYzBU
DMz+sx13HdyZ1kt+2lnJJ/PDdR0C/pJAPjnATcg+xDBsfihTf1gHRqno+d+X1iYxuOjGIwSf/J2Q
gLj3hwmdRp89KirHmD83udLOXJ0ci32hlbXfc22XBFb65mtvyO/x9jtPrUG0uMEU2utM1/w/rs6s
uVFljbK/iAimZHiVhGbJsjz7hbDLVcxzQgK/vhc+EX07+uHq2q7JR4Ykc397r+3GrwVzhdNQeSF2
cs95xK+9/MrvS9N19inP+zfcuT86LrbnqUekMQgUvjY5HY6S0d8tr1W3czpqviJyUIOH3Y5carW1
EQUW0eK18iI8ZsSv1+M4NNPC2p9n/6FEUHhAPbAf7AfXqPwHYtaSdiLGVG2jW0su2Do5cWudRqf/
8WILCVkgXLhm85zQp3013La6drQpln7vn4qW9vQId+YUx1uX4ej996XLqmM51mjUS4sDvCLyoBQG
F6EUpH81+yMvd2TIp0/i5dq2hJTx35cz9ncujjGh6Y+tkZu3hLJdz6dqaT3giN7MPvcU/iy6XBtq
uWaCGHRiuO2LV7nlWsuEfK2zGPNChl1mzta4x6NzQ0PqOwVOHhnkg141+Wtal+0BqmR91+bkRLwc
JFmhMVBxx/qQA/hqfJHe6Tx0t3EP3KvB8sxxX5g8E7DS4AklKRR3b4Yo/X/otK0i+qr0gkeA4Q40
JmG7JXY6IxM56oF2nb+IFfbGt+nOVQZ0rt87jf2WeEI8yW2jf3JTWiopLt2yfzZOGnYgalOXD39f
LCjDJ3a9hB5SWmDH8E2LPfOJU378Yo4egBCdVo3KKLfUtwxB7sG9UKq1DiCT41j92A3gTI/MaeB2
wN/rigZ1nVlP1rE7JP1mmeepfy58p18yKmzlXdlszZbIpK1EejZHSR23fet4otL07Fg7/r5ub/eq
f8IZuAJet81tivx+X7KpjP/7qKzUT0XN2N4hKrVysyb5JtWLr5S19V7QJ3Yc5NixObeiW46CyHT8
S+Gf+dH9kqUUWefJwZa4cwydZgUKUPa/6zD98MUxIm+8gphvg6HPibAk0TVqB3EXnYxuOPj/jphX
riqWPkBROrgw8J3cjhVa9weH84S7Y6da7LSJ81syDgsxTQ93v4uDWlaFWfFDZPS+pSJxK8BUbUhn
ANEVLUWKo0/bToXiU6btq1kKTEw+G/qqohgm1IGqN3GjaL4Zknc38T5EXlFE0Zkc3+qpO0VUjp6s
5aO4SbYhmYBbxHGfWXX94bqx3GG3t7e+i/ewm8AaZR5zxF4qHb+iVdx/XyzXftNwx55+PyNHxO0c
QQVn6fvvN5BimHee9qcLLSapPLWv1A+qJbhLeV334CSatw8z+2/dlEetqP4Uddwztk6SFwmYHXrO
AN47oiKMP0L9MfZM6L8juwOEIVXr1rcONw4vk/ED6ZA1MckwsTf2SNlRPV8HKl903a8+RTy1Gz8f
h6BJ7X+UTOWbeGCgSIkF7o5QUj8yui0xPAN/Y1vT9acY2oGu1Tq0XOta64N+KZcXM0OrWv1+bqsy
3hLutv771C/6cstc08GUEXUPw0wrKrUz+XEQS+jKre+E0lI8OKDqNYvTbdl6OHZsPX4aSWIAdOT2
9Syf8duCsxgmMzn9/pahd/Nz4uBS4XKonDe007fKM7vvyqueK+OUMgS4ODQwPVl2Y+wtl1Jz3w0h
FmM0orwQVed3lcMzgZ+i3fo1PuY6vpuyzPfksAGKtv4C+gEo63Y3FefTCaFcSWQT1Z3/+1BRoJoZ
I5S3PMZ/1mfGa+FOxn6Ou5EGQfbkRmhoQVngKdaTwr8XcdOfzYpzVUzciomY94bN4ibDwr91vsuI
KGdfyxMIaS1m9BqS8urUkxqEA4eyYojoxxirGEVEfUWaZvZnrEuQ+iR1P2N6dMD+40on/+Q6e6OI
vlhOIOl+mHrP1RgeU+fzfiAD3X6DgctPBYhTn1n+xvyT3aiE249vkGHzetOiBf0UF8q8T6TH6IF6
ow2i84L+6qM40+L9JyThjh0u2RgyDwDt1eBeHzuaGd4bpTOlPEYm7zBfD0n1YVKDcw7fagPBBR3y
jx2qrw4eT97f6Z/Vtyr88hjt++V78z7TtLrVMGkVXRzE8yYdp10zpVVwkx7gRAzpQcWG369fa3TW
jpOWzzqh+y/dNz+AlWVVFzQTdHGYeOviktSPtZ7iMK3b71SaDCur+o+N+ScybwNGa+9qfTA/8Lx6
l7GkFDPzXDh8OiM1Cb3AMOuTuOsa/QcUQVRvoDnm1FmjFZNT8f7BOIFk1ZWvJhOSNXHX7XSuv31n
4/rjq+U35b4W5ZfDdq5JAwybzjM1dOhqugCvx9NqlRTdxsN/IvqvbkMfeRQk7qEOIKknlDPva/3Z
9YYdvm2dpyKM/f6csVmNQCwb7vrPmQDzUNwoLm6QT4Ai2+pCrnFXotb6cm+487HJbiYuH3u0j2ps
dsLkoBVw3j+lm77TdkUOTm3VBw5qf2tuNCqVLP6rq+oosmHbjiesISeeTtg8URoCi7qvQKuYzhzq
1sVb0j/7ywOWLpAPWw67HG9ftMq/tW466GgunO7esr9RxtJubsObdzM/zI+EDhGZTYzvamLKyFBe
TwsAlR9lKdfCsFZdGkCwzlGDvGcaJac4ekf4hFZfG1+F9xp/c2MIOu8jZjGb2E42BEVanHj8O/zd
d+M6mIf8NOMxZSoSTmf9xzu7L+Oj8albpC7he1/Lae0TTlOrxDk3Zn5sIFzj96MTjQavaUDcxfQO
eRbLPe5Zy32nZu+bupeajKnK7/MjVdpYgpH2dAtOahgIyKbaFqeBN6wB3d6MZFywsGMw3aKzTdWq
MfJuv9MiP8a7/sP/skzjZJtr0XGrNWq1vG9cGWw6YtHfqVHn7YOMIamIu4+PGTGDeBou2ut8nW7m
YbJWzg+28DgL/gKVZ43Ct6Ddx1Ny7HcUfx+n6DEGe32FR1ys0tkgnJq89+DAixqxJsc/OA7Gtj05
h5Xca8sasTRBZRj5MvWY7SQucfSM1NmHyvoasgte+cXChZuVJqR2jWV04OxD7kmuVpV6DMXayZ2E
hlurOw40HiarmlLc5CU5dNtwG+3uVnGIdtEu3Ef6SftaLeNpSq6ZD1N/Gm/6d/Doxrxp38wfqnYM
/eKT92TJXmuvMl0fCLRYxd/WZu6/0t607CxZ17beIdnpB5qRm431qW7TTVyjl4mzs86Ebk3m0eDg
P7/7nObyW9Xpu0Qdw2H9V/bFzuiig6lXG0QsWVpbt72LEErvHrZVhi7YBol15RoouSNDcq5baoFs
/2JOV1rg9QM9FEhlayYfXcHlsS7OJdRZrDorrEHMe9cmg8Ac73aJYZcRE8NJDrnGqaybNePiK7n8
tRr2rX8wyu4JTz9Xqqc368a/ZADXU+FR3DmtpX9KZigW5dmCqMJVkjB6ghGdvTDMtWxqyKqliA9q
7y2qtj2pptEYjsgZGwZ4qCc1BEM6XBNsPDNpNyqiRxGQmkplfI2M1wEH322W26q5uBSfz/QcuYus
sSxMIXhCOBteA7XiJ2qPlA/jzGVCi4SSD9+uuzEN3gwOohGkQgBgK0exXU3v+RLq4I+ZWrn9M2Ir
ZuEAvRdeVI9xXUTU6pL867AeJV9ssHjHPPOEcQ/niUIHpoq3CQ82LVj+3Lw5ds0+ZUueezNm7+ao
7/0gBcubsXJoBk5F7YAJeD5+ye7a5V9Ke+zo+sVyBPNeQ/Dp3mIHJKVFqkL1RkqZqtwr4kwfeSTU
WtNdHk3Yc9wRD7lKZBgAfaovZLv0A3B2sfdmONlAU2vG8VP2HKtlBJIb4go2A8SHNr6VSNrf1Kn9
98HyFa1ieJVEROwIZIM2x7u9x5XrP+fxeO+JDRMywuMuZ5WDQyRR7Q6UrXSFab74jq4uTRY+EW7a
Tog5df1eJ5STd6iga6euFwgFTwJi/hTRkiBqSk9d2tR96yMkXdSb8YIuMe7mpIUf39D4UxjL5gsG
9dNojOLJhrchOu2ede6rTdwX5c99shyIvX3KDLmgTPNGvPqjS5lZJUP0LB1TPtSS/DIPz6ffF1KG
jwqG/Qnwp4cvPGJx+P8O/b8n/9+vYXV3MYr9bQajfiSFT4o8yYo/2eDtwVhnW9kqubVG9EZHJK/x
kgjxDd5lNv8hdTqGa21jE8ycswg3A9u8a6bLb9OoOHYskLLfl3DCH0VP0toaLPUwTq2zTW3EK39q
xE3zVBH4lXkyDDc+tZM77CMnbdcl8xh8AYXcT8tW09DK/sK+VRA8O8Y6bOB+QD/C/3CNo9i4+Hgr
Q0iRnzSs7OOWH0vArLzb5x0XZ0Jw6LMxKODJM/+l6NL5UPbJdymqi5lyetKHwXgwPQ3TUYzwnMrp
CrvA303jjG2hNPUgd6igCb2Ek4vbgI9fFIFai8eHFMwZK7jiH+6Z3Tjkmm5g3eTVUx1doAYn+AK7
6EHqjMjMHuBKOxPOnNqao3Oix98Z199gxPa+WEpJu0qvLrJtqotomq1uN9Px9zMj64++nmeXqXlC
WndvaU+viOZqTyOhGzMB/w7WHwOISI1bW8RR4Gc0hzXLp79f8we2+mpYYBLTAm7N68Y49ZQSYfJW
zVdtTuXOXlp0fl8qx6mOiu8gpsL63MkHjeaYxVBvn6ZeGrhVBQ2HvjeefJrrgwYeysYLe+uA15Nr
vw4hP9f9VL7x9uBjqqbPJI0Fd2leHkIgx0fPwQSkgOJu+JcE4QXpPqeOOoNy4p3sTBMf3IAmnmPx
hCDLsqRnqVp5Mo4vLijbolPJR9mSitONEpO9Xuykobx9azrdU63TpQGewNwIauDh9XjFOant40hW
Gi+Jd5azA/CEsQ4NsN1ICLJUxcPcnUIS769WA5IjH6bPziKUG9XOdIjFaD86tf+SgBuANTb7QCh6
5/pW+D5mN0NgGJmFoy7M+q6TTMCMwM/J91no/sVJThWvFZkngsjvGEix2uVDusV8jMw4LO3w3Uz9
ux02h64H8dF6OQQCwzKdbSGufh/Nf+1c4Foao+TKuyKxNTX6HnTBrXTt6GI0YbmdQwOCE366bezk
7qkhGYjEzvkDr+r0aUke+v5k9Q8ZToIHd0jvtur7r6oOr8aUsYgbA09zuvzuo50DGcyn6VyGSMqh
J8xdNGE8jGWt78AM4blUfv/w+xE8zuEh9udn4sPqWDWMqVwnhQK2rHvdbKpz0b6HSWZfG0Y3e+EM
/6KUz3413N+vD0oXuzimdhq3D/uEChuqXuEn4hqC7Yc7s6SM8P/+kqYGsPFAEiGSuCYN9876l4Wo
LSvM70dWQnky7LXXro6m0/9e5qH+fz/tMoH418Pr/O+3JLhaa7/pVv/71n6/UzBP2jqOMUn+/kJP
s+XaMKb0pJrwRKHq8GlYrFMZwViG9Fmyi5w5PoWtnM69wxZcJ4WJc3V6nPNwpBi62VRNHz+EcuDh
P39VjWweI5NfHy3BW6mxL1p+o4iV4Ao2ITdSXnakRNMFEnRrMFidq+UlKWlWXf3v8wLntu/kDxoQ
ky/Dc8mcUS71KH2mUuNAwU5h4Zyd4zmA6/yjG/ZzTGMD6B0mqImpDgBzPvA3Almx8RSC0eKIY4M0
sdItlzOrtC/odDGTZIvoe9Ac6ynlu4yix96Mh+dOGz8p5+VpEeLuhnHPA+3iCv8dm5S2i8dA1q59
8Z002oEx9da2uemxGa1rO9P2RT4az5M5kFfG+NMUNo7mMXe2qq7O6FLpUekpclpWzgdD8c57dvVJ
sRKkWPSifSQlBwOnpRg+kt9VmKt7mfZiTSbxoJu5F9DjRRAGx2VC/lLrT3qleYHvEWLRkzk8W5CE
z1SzIJMWGQhpPsMAuweU8BrCrl9DDBQblSA4KFUfsza61VQrcNSJtY3JvAbJYD7VBKILPdn2DWZ4
fVzqity4CwDPPjTODN9y2Za785snsHEIC19H2h4Zj/yzdIxIdk63iZDRa11Qpa1Dw5hkj/fdldnG
isYGw1Y7IgU5oLJGsFJ0n2yApq4lc5Q1wAJzzaZOLqfykQhRDBNEw4iU5kcacCpGF4Rw4xIwmUEH
RMd0qTCLLqjNZl9G2bfbdzfq1SUwqIfIat4SyA6PeldcpD9cPEHF8OAwa+ARRo6N2toG0ZjNPh5T
qq7bCdIKcaIBt62uXvpl9G132DdN9lEbyFL1OZ3FEdfLTOtG1C0i61pvJvWM4HejIWNeph5MQnX1
ZFdsPFsjIYSp+brcU3iF5e4sUtynoAM8tto8sYS24O+hic2tjS27z61Llry1VfHazB56so6ruNEF
9Yv6uXSi6N40GHJKpu6MAU7MDx/6kJxXZXjq6BU8zkk3niZzsgOW7uXqtFZhLIdN6Ej64MJBp17V
+NuInSOwAI+dtM5VUR7mhvauGsJt4Or1rSuIsmiRvIRd+4cq4S+NWPq6j1S5F7GwOV1HHkGTMVl3
rfNN2Skhs6Ftg2FS7U7FqbnJki3JjQZBqvgTzf6prxOSWPjZcbGHxNFi7FxFxtU4gwj0vH/OMP3l
AY/Ua4q/9VdTeO8j0w0yrMxM28m55DrlFdQZ5Iz/LZ5G9kzItkmRMh2+S/0jiqAekfC69Qy6yTwV
n6bjTTjzVTAa84yNpaVvG2PoAaNhoDX9T9Pr9SOmF/7CaTrh2FuzTfIIcTXM95u5Oy5XUKmlR61p
3cNCpUP8YKPP7b/0lwl0DDVRDVt5MYfEfmlRaUCyZ8ZE1gcz30KYePGU+ThmermbkuZjKKd0bRnA
omwZ9huyFdUm7Lel6XlXaOnoF71DFtek1qXW//gSKRpLD0EplYNnz4Y9yJRiO0dZ0LcGLEKaQ7Qi
TtcU9mxJycHB6UX3lTUAyIkf4VWc31qzonhkyay/DqXI9/jDfcyhtR34ffkklOgORRpds4HGG5bw
cdPZWJtc+vZm5mCbOrdZF4cnwwyttaacDT2j77bsT/5Q7FRbHYau4PEvCwPvHse7MQUoEOL9Sn1c
u7qnJjgymvYY0RwfFzsKT1h0h3EGjxz/C4m5HrG6lihDgB48VQZDrFuHjC6pFefYgMGKtY2UhAMk
wTHk1nM8zhq+FlqAqhbnY2yiJI3IQKaOOJuIbc2ZeRi0nTNyyNelShD0w1tTG+GS1hTYlTmta0q7
Tt6zFrIrfoKQBGnEp3Yx8l8nRdN7VJLR9ZSzdvz+09c5nnX+yXZsuY86wA0V3iXubB7iiUZDOuXG
dR7NR3CJh1xhCaPGiEpml+0HNalIkxX12eVEMofu0xOlKl+YHTNSF/ZjbdGeqyhzIRZJeszEa0Ea
MFyF0nvIW41qs6LjME+cq8c2O40m9larSfe5aeXoUSyIuHMxbsObSLF7sYyxYrC7dBK6DwouCJcz
CTfJRO5riuRJSnGZaAO4mP2wTScjiMz+dfAt5jjUTHP0Be/TVNcwU/bGcMXIMdgsIbomJNWXUexQ
MdPPOwtCh0LUcXLZBALDxZrlgpM9+wk88WSc6ZbpnCg7xkPdnDFdvIPpPE0ligYlv18eM/SmZK1b
nonUj/INQwnAf9RGWLPVzrc+iix9zGLyw/2MStfM39JGZ6Y9uNq4df8dKhIzxVSecDvtJtU9WR4F
NrSIbwZhN9tJHiEEoPRMTAxhO/knv+2fs8J9r6aY8oDhue4a2o4ygQM0dxnvy/rRm2e4mBougqGo
/+WUI6W0PQaZMZgsdJtGo/UzawnIIeXvixIBEJMPe7ppGWpzzKkS90EqdyD13uhbL1v8b6lDQ41p
GDdBrGFlEzCcE4XZJR23rjBJn1Fa76NAsBBg8NPIt6/4P/x2HAbKJjCbMD8Zyc+EJL/RSOINpebd
DdfEOUVcr5p1PnNuBSvvJlGGdaLpj3FBg3ZFnn47iQkDMxvm0ueM0xJGKCRWGJskFLGq1gpqJ3rL
Y7IPkfeSaOxKR2Ye3CbheCgjfihsx7oRl0sVa59tznYy9SE62Jn1NxEMDq51PIaX9MRW11nrcUxo
B2Qkj79717ScaBOybjTmgQvGvEs7gz4R1fN8ckKJ1zQEOeI+SCilyyoVcS+i6Xg56DVNvVWiad86
s3yGEfkU96hv3NI4DTWLrH/0EBfUzpThdKK3j3KtFEXem+SltIv6wn5UkD/3uwPQStKeYkfGYjG5
fFsqZcsBGQ3gUh+y5a++a32uHxvDgwCSDrCaogRluWQAlZdFMCznYyuUcHEcL5AGuSZhjt9+Ytxp
qbsOojMOkTV+tpRm9Jlv7d3Y+HSe6LF1bu7o41ZzYNBxJuXJYzzOxIQ2biMetcxcjbSQYacBLZSc
zRoVrIm4pro2CX5ZwHlIiZtGJtCJe/3W4fWuv6TTag88jJG3BAwXah1xYnAsqFtnR1oIx/KNEgdz
Q9yElSJ8raU6TY1rHykcada0AP/hVvoZsvfMk1SUayb2WgX4hvKUa452R8R5nYZDz83QQW4wGdIV
VYvbKAtm3803BpmUje31OnfhSEkjQyyl/H9mqb0VHcyW1kY9HG1EvD5ljD8IRmtk1P1Nb/bEILvu
nPQJfGIHTU63hn8DqwFd5NgUrQHwi45rSkXkkLQOZ2xvHStp7uZSf1KCZcoJQ2+BuFGqDMwEDgv7
NctryUwaayvDDkyixtppYfvHd0aSJJAhcRKX2yor7VNtp18GzfIsy8FMg9ls6+/SBE+U2g9hGr9C
ski3YoGq6TZNsV22Z+nHAOwwzKcRbqMJArrTlrJxAPKVd9Q6hAKDQ5OdR+02mZwEB2t8nHyeq5JA
GwL7/IduRyxzLc6gxDO/sHkbq6HsH/QpdgnOZkhrVMlQOumleEg0nUzHONxVzp3pFBMzpRg91jES
/4XOV55UNZtjzNzx15ALIijp8KrCfF8W1XjIq+HT6+Sa/mVWemZgHK8avhGyQmFhH7BsFisE0QgK
Q/hR9x+ejpReE6vDZxSiiAzmqezgypFnwVCMKR/c5cw6XFk7upXDw5DMT/gWMUsn/nvqaf+AsFbb
NPHAhtViF6YY9erU+5icjCNXcXfCeEk/JIR2s/zQWvnD4Hf/KmW+xKyehMjDcNuc6FXTzo0DMiiv
P7IKvUjMe39A6GcYYTAzYOehj/ehRizuiupIy/1EWD3Z0R5jbIluFcSuMfhl+Djd2PlKcIdv8jBG
+Bhe+plCgjqCUtuzb2LXGovzTPggqluii21Oq8lUfeUWwXsFpkXBrqqXtraXmThVOWEon7SjVx60
xjN2tluZ5Puqt8k1HhuyfgOeeFja2TvMVIOTBwYUf0LsNhvBj9KoyDaTeQ7RGjbm5wxxlWchYRIK
59fAWi/dUD40Gt2enD9e2MOg80scE67HbctPLijHF4iHauGsfuHvMu92MnxHGuQF3cX+jh5vC1bI
A0V8LaAbOLj6sic2RW09uqX34XUFjvLuISnkuG4KGe4qzWUymuufzvijoyunhvOWGujg9D99t1W9
oWjjl0n4rJo+IeMQPXuGopoVaT4yFVHe2VluhS7oBo6ogMgPnj49Ab5ZUW9xC3nWrtPFLa6ktU6c
6ElAfmCiAADWyAi/cFKpJdbyKSzSjbIorqzYNOdujTEmIp/QDu2uz7kB54mcGpEBsuApCUBJ4HSI
YiI30v1nzIyY+vypr00iiJ249rjCDFRF0BVM4bDa8pwbnLNz4v3a9rgEVikPOdBFnA41Zl6JT0LD
rHqQJ5W9HQwOMX1WNUEk6gAGyJPmkYwmFoxritFIizbLzk2HK2NgPTUtaFNVgnUW7dBJB7XxCqJa
gBoKH1qUFoIgUOOJyOGGn/5H4sMNG/v0S+ubXRhBhXUJEqcie8HMEbgFB7ohIflSz9+ccOUqDGf+
fJsfHYTeHtR6Ha49Joka1ASRfClJXjBLjnHXfkrKQFeu1hEmyLM/kNngMUMKrZv4Snc3N/eOZr8P
sydxi/vllnj5l58bnBUlKYd+3s4t4aTU6L6LsTlGWX/u7F6uxm64QC9ij2w2T7NmBzYFo+vIGN4i
UoSrKQ3/JfO4z2LWJs/kYoEPQZ/QynXrN+Xbl9Bkwx4bNgvleO4HO9raqlvW5j9unARDfZ61J71F
KjLNkk09YaAxu9fKP9OkeJzpbWYcXT13wn0tOkyaMwMc3CT4d3P54gCyKZCTkj/I4w6WUuaEvla9
1iPHmsZ+0XpJVrxCLjF1tTP8oWPSMexAPjGHjGSFcXElR+Yfnlne42lS1D0mR7qCgsY++OyTIn66
Gx3z2X6S86tRtOVW5zlJ5toqHid8Ftz5Qd1gcpiWBQSiV8pWwV5ZrV7CXMV7VkNEWbnE/ek+IBJd
ihctZiyHhLbypUmDDyv2uQdHbJXwaF2dXdrUoEwWS5Y3J5J/sTUpV2xt27WMaoRnt76NPhmCpum/
6lh7QxVotmE14tMYrR/HfSZpBSim56dEYM4IltWihBlJWRAFnJRDc+IBF0O6Ira7PXIq7ebqZzFL
RpCAtqUlQJpShBm6QxSw3zAxvRFAb0fnde77Z3x5gC7d8tk1inMehw9Rw/PI1b+t+B9QbSb5LeJ5
XMTXDPsO8Kh3XEdqXaRXhWEA/tCLxUR0VhSYmi63E0HRRZ/x/2gt4fu0JafcQoWgqcK015SXFlzA
a9dwuOyN5NEiu4m2oHbepH/bjnweSanNnE1SNGPNru5xBPOKbmvSFiVkJL0tvj2t8yknFwDthfGt
JYxmMpxCGzHxX+or+wcZhomyRfozTNtVX3BwdJnTcCn5vA2V4nnDDrTU7nHJQxBvZUXnMuc7w5gp
76EIliL3QmrJplbhu6mTLItago61K4KQmMwD+8ZjXg6XobH3WkF9Wu4fPBftvFYfRas/mNjbN9jc
r2CIblZPA7xVP9s+iWZw6bwnEPdrMRBRh7YOFBp+q+lRwjCAfFp3Dv3GTonFVlrm9seEoRt4FjSv
Jidx0k+i2bHNNGdsg67RXhMHFKQb9fspZ/fOHnKCQVH7DI8/FzSYRR/5yhlxoLN5fJ6j8oeAIeJo
OhAazg02OPiyJGBFG0Yjm7H8r5jFl5HLZw51MHRUuoE3fQ7bDjCERgLT4fAHY6GF7MRVT6c9j/mC
20wHkzd1objmHIoq5heAMWvD4t13NTQzd0eq2ieTd8t17d9c3jPIwztlEwrxVIKeKjnl1Vr6mGL9
mjyJSOAMq0ZM9qYrrZtbl38YFtQbMcRPEbbziCoiFqEkkHOMR8eLrEMHHyvt3Le2zz5rjTuZgeam
cM2LMZl/7R53pLokoBaUAgAHF88P2gpkmYe9VB/JcSRgNHD7QPKdavof7Pi584W91ktuxGpw2c04
d9MUcUBbKSkzL3lNwjI7yUrUWz+B66wrFzWxeUh8utqtqJiCbOaCzG3npEKSeLTI43LW/jABrfnr
91os9qUv40sjCn4kIc/jhBpWKKhMbKYc80pIZTj3HBuGw+xHzJO0ZTyf9W96UUVnXLCgB9m9QIg1
Fk6bGE171TjGrnW1m4Nj7Eg8ZkEKd6zifeKvLf81QZEKwFCVq2rhrDX+R9ymqLqiQcoexV/SV/PK
5em64W7f4gxd67Neb7UaO4YzI3bOPkCQgWkSoCAMLG7rf9k6rrakuo0O83uWM/pAoPvTRe93AWs8
nDPCAnlYJPAredaTn92bxrBvSI+uMzcEjqGfZ8+8l8BuVpHj72K8cHzbrsK0Yg1LAdmqhKoD+YdN
MyZNlj7Hsy+iU2+FxUa+L8gqEeIDppGhBUwJ0lbj+T+YVcF5Ne2J02h5LKrpGeGvRhM1z51Rf9Tl
xHi7xeE2DbeK4gtlXBrunbzz8GfNOkzS5Xbten886r0VCKPnedPHr5F+DG35guWpZW1rlqv3GpvF
q4jBW8rObYmR6DCHs8S7kM2kwZhEacDm67WSGNgkZGHhzO+RbaIsUL089OLuGhGebPruhgKEs6cP
x1nDzOK111IbxMrXmR+nE0cuHZU6UUTpJrbYkyt0mh7jW+Ho3+HAmZrl6sgtgHXC7i9GX91N3azO
xRDRREt6AwngwWjSL2E1TMY0ueDMHomV1ct3KxE6jxlWhUD6kc7F6m4qBnJXuPUxUArtuy3Z2/he
gInU54GbrMaW1mPOCJGYXpTrSYozoNpxqEiheG06k01en0cs1E5qb0QvLg6pMKDIFTqy89y+aGm5
5DC9kdKB4qz3ODi1fuBSi8ag9QXT3bES68jF2Vdk+T7N5Xb5X9tl17TxzEsGXGUzZxmZEfxwQEnM
R0y9HgGl8ZNiNMH8cQu6MShje2Qryb1tCgaVI6IlkgnraSaoOpYtkosGcbHpOJyE2Zaz244cxE3M
2r8Sd2BlgmLmYZNiCXSXIUJ8KrwPWWrJoe1ANYJgw5ISQXV2SUZZsX8hxRQzWOYnjSS6NR3ybdgn
ieoXOu+cp5ePsz3EazpfZnawcDjqGDHCjRoO3T05JIJw1nagqDOc5XUi3ypKDFuz3b1VtEkFYbJY
QrWjlO7JHMcgavmP1HWiY6mh4cvrLHIB5s5zZfToeRwXm4QtVsqz/ssW1sMY9Rxyh0eseO0htryT
tux6qUKatwNokJUm1c0fkzyYO3tPhrS/JlxaaYOyPkgaGCI9Phi28W+a4Q0YYliPmi55qtbnSJeI
RA4UeB+lwZTrrIp+nM4JYZeCurK53zeVbL+xgyDOpQyw5pNte+LY4zv1ovJm+NbbUgRQFT+2wVPH
st1xLa8xXaVrwctulsZ+6LLXzov0d3aAEdm58P+wd2bLcSPZlv2VsnxHXjgAx3Dt1n2IQMzBQWSI
ovgCI0Mk5nnG3/S39I/1cmVWt1JZltn93mZVWaUkKUYEAPfj5+y99n1jG/0tx/jxXHhU5lmTPjHU
1W9Sd3KPngK/WeOjKavXfMS2PzXfIIxJpAHtHex3ph06uOI4jFDT9c9GJrSzFdU3gP7tXdJGTBWq
isXbSDd6yhLszbjnnKV1EJghnUnIy5ify4HhTYRCaJXgyPBFxZS9QC9aPOhdlx4KUng6ZjqcbMHF
4XZYdtNslBudxFfWlXUUErXZTsB0oC+fyqx5N4uhwA44RoqBh9MdEuvG1b1LDKOqrXP2IEtr9rqL
4w1VycYbqewGy3qsYmsXW46HbDPeebQdq7mUdxmEpUeeLYDf7XOj4UDJaJiSA47C3SvfJ5Z9Q6d1
IYVgEkj8Dl75HkF7MbG+BoyR61AyCQURAyr9Le3rp2rwbkzEWpV+2wKpCOc6f7ZBbnIcGzm/WuXA
nLteXs2QzoIVb0HhzWujGwhNH4ejAfv9lMqnqLOTowxLG3layiQPX/CkFGpguTOc/QCYZth+M5bG
jlaTW4lN3DabaWYZ0efQ8UUUfZJJ8kh8hK0SXNrjhJEt62hoOiFMjLppvthjG/l8nNSdaXXSkGOq
/22TyHocQ3g2yhFp6Whoy+iDMKCDzaFuYyznlunQrjScu7LxbseQhrAYZvMUD9ZyAERFfxgkGbSc
EMRk11ymzqL+7NJkN955i1kchrL8OmYoBcVo3IKeMHz9O6JYUtsNYLUwmPosVyC88aLuqhZHYJjX
96nXl0/QhV9CX5gAjzkGYVygyRxWCztD/zlyPOzh3FGcs9/sEF5gpw7XEUtlJNAY2kZ0IyJUbJ0z
ro0jCbgcLmbQjjbmu44ZP26U+C6WFA6yEeGazfs9tZ2XoE7uU1EW25lhBPzr+iLovCFyyNbwag6h
zoyNGoBjj2mA5fI2GhU7fZnpyIDEbi5OoGAwM/YyyC1QwVqsVLMvu9mCNgKQSDPS7WQ1Fzt7d+vR
uqOv1iOPjxel7M2C8mbU3XsMD2dpxvW2Lb5Vuie3ba+kNCwlOWUeBmxWM1mWTFOyij5wcJ+M3csU
is+FtGlBcvTNUues4SMOAVHXLfPSKaRVTT0E2pcZBWujL9sXJCuQPXBR+eM4fOuBsG3QMj9hkJjA
tfF4GUP6ebF5JFzaaxnu/KnK9nU5DjAIqJjDOdt3fXaX2K6+aSoltUJWApq/T1lQzJZPKEa3QnVc
bfUiOYxgAXPZBrga7Us19j7z/RcOItewp4RdWqSEujHvmrYGWTbBCTKZWzidvJ3aGAzQ9MXKkCG3
tXcl0+zdUmILx4I63tAD0Rt9oLUDU4j656NcmseBSLTGob1SZeQGwDGLIbt+4K/C4t27y0qwOzo6
KkYmjrZl3ROSXOp1vJMWJbpbveRoq9YQ+CoemjmvXvE3XbEabJsZhLTOm9UbFJJGMc5sfO5lssTX
fNC+ido6xp7sboZpV1Thg+NMe777TuPU4RdBArvSiKcN/oobBPbqrpEavB8GF6HQLqDCvPWiTVu3
wVw4DqQ3V/oWa+UZDQqACgZceJNyWmGQ9AeUCGZXfOSjavt0SAVc8yMYzG+D/rmBEzow/NjaDZEM
UetZfjEC6Wg08c1LZbLRXTxVtblMfrbo4yFBDOC9J/kDfrKX1Mxa2juncmRI62Zzsq8xeNNFAuE4
cTiwqPEm3b4BWD5k4X3dLEcIRDpjHvKTivQ5yGxaTSzZK8BmH5MGts3Mx3SNFenixPqzxegFwYN1
Z2cJmzdT8iQCQY2dMCL3Z552oLxWZbhGP3MXmem6rj5KZ0+eQbwVTXol+JuRct0jpVicZuN1smYA
yAHbReFNczzCQ2ESZpFyBu4BPGm2hb6imD/rqX4a8J4sNOZ3kYeV2ACmFWLLQVQXf2PodcLWD9pE
07U1uWPXmkRawMf4g8OOf0OpCa7rUbgF9tEOV3yvWrqWs01Qunt69KWx3QdifbbL7EYHo6vuChQm
A9+3dgKmpCGgGbuseQKT6IV9H5dBuyAP4YwOxXVkMUgAWrreE/D39hxErOCiEcE28Kx7UVNkGM1w
MjzCc9y4vluw+G1jlfzlgUSxtcrXh4jllwxKM3NedfkJVesxd6Yvc4ycr1QGl5jRCnPzuiHaAO3H
LnJqPwwTYLG2iYGZSQyadwitahDWE22nloCz4SYnUBFdkXywnA6Mgzey4x5I+tHcRRaIgCIGithm
HOxNqBU9thI5kjgQcBAiRUXp4Ia3FuB4gbORbTx4SQu8cQ4aYYPw0+MQ+hz/vU3X8RLtAQtjYH5k
ekiGSz0/aT0fYo3lBzDcZ09McAnKpmAGVPIXuvO+G9N7J6NsHFCcTOOMJDFkaKstxH5hJzzPU7Z3
+n0lvJTZAFrwKgWLl/b6hpNeiBxCfEVDivU77jocNGSkRoRvnsrAurdRCsUjbs7ONL8FFR0uOAw3
pgi0/bjgGzadXPeduRg/0cbqmvLkoiG0E+Nbyhy3D8M9XZtp5dCBxFKANYf5ztELhVybTiQ5F6CP
z8RjkGS3fYVituK1FwLziezNF9OqP839aGwKWAD3C0HfsI4OUWEux2yR+saaoYVCzeiEfqmCsKdc
j8btPNWvddjm+xh5oU1u5o6y+s3EpYFjEI9VW9wxsq2PS1y+egDooYoUOzfy3sGdPC9gqpPEvM66
Oe+dGQae4D4Yh9RlBLD4wp4/NcYA8pEWQVnL9NTK/BDctnrmfjLG5TQ26M8lltwNgILMb6qsP1WV
fIDr3z5YCs42Ow3b4TLQJh9tdWRGXEDReS6lB6NNWNbWFYWx0YVenJqSdGUNw3dRsJLgGct3pbTk
bqJMqXINoT8algWM57aKFOOE4mk31ZA6PHdc/LEdcDMZmsd5uj1Jg7DRAfrERuN2X5maqpiso0KR
ksdjnACwAwnCpL7uYvCYnV7tCEPxVgiPi9uxxb/dHvnc8EtoBl+nF7amqMN1YA57EicfWfWZwDPj
kFajHwrUyyvXFlBPwTCmAXOqsoiPtckRTEfwBSRg8vvIeGl4kZtBp4mriVichIbOylhSeVuhZQ7i
avAX6kauyW2UtsHJjtOnpJ2OSZ7ScMqVYaAtiESKL5nL4HBK8jcIlNtpGHYkCD7ESNbdSNuTHFmu
ejmVd24NFc/DG2HzaMMGhIDhjfMWOCY494kedmHB5bKnjzazbpKGfIQB2WATFPEuCLJPYwl6VOc5
8EXsvouwOo9WZJIlkB2kWb6WxDqsXTrVuKoZfjuoH4xOXJ3AGEEdprRDum0sKgdp+GBspt4Bu1uF
H25aPGYLU7JGDdVNSh05eU9eFL8FkggzE/fdypt4Kgo9IZetj1G6sN4QuwNoMuFqkpTBTJylMdUE
xnfOKhr6Ggzge4JmgAQOiWSh0G9ak6WNYhsUV6PTlLYJ48M5fx7D+XG0Ytyd0asXotld0hwWMvY4
jBE7hwKeXGTbD1DddlgiUbq69nFMcaS1YrrRy/oE4RZ1DvrUnpHx30Qf/jn40CBmWNddBw2Q47mS
YMQfgg/Lsu+sATQr2QIkbtZVjTZg4mzIvZPs4phGLYD9dRO22immF7STeLbX39PB+8Bp7rohO5vK
uNBN0Z4j2Xz73f4Z9vk5kcsd9BSx/x53mjh549sAiINVNBVAjWE6n2QQeOu6bg69G8CUUHp3xqAF
XCojCO+GXGp75pny5M0NQoRSf6+GUHztEgKHzGoo9uPEKJakr9sWiBRGHrJzZiAyZIPHHCg3ZhyN
/tBXN3GX0DHlPFSNEL24icnV6Wkb4tmPyQIIw+d2sCHQtcxDv/9xKjhmwhrGPRAX7oneNpTthUBb
s9IOqWl/Id0JEJHRBeaBEOdbDa3iWusybR3MVnrGfff7P2LR/pZU+x/X6T/D9/L+t0ze9r//iz9f
y2puWJ+6n/7435cy5z//pX7mf3/PH3/iv2/iawOO8aP7y+/avZe3r/l7+/M3/eFv5rf//ur81+71
D39QqR7d/Kl/b+aH97bPuu+vgvehvvP/9ov/eP/+t1zm6v2fv1zLvujU3xbGZfHL7186fPvnL8I2
f7i11d//+xfVG/jnLzf/839k3euffuD9te34WetX6dg4jS3LwXBhuTwF4/vvXwGFYEnPcIVnCKKq
f/kHgcpd9M9fTPtXaBKm7jkGCWm66Ylf/tHyOKgvyV8JQjSkJ6Q0HNMy3V/+9cb/cAH/zwX9R9Hn
92Sidy0/baqH7IfwZcMgA840bctxLYo86fEifnwI9THMtTBlQBJRlnYYYI3cr2zkg/a4kUt9awEa
mlzgysahYu+fI6RGV8P8JAme4aHb6IBf9J5GRIy4pAWAxvmBWDj0rk8ZYaEL5SId9jUWh+BzaVkr
ekOoaDjxuUzExhN03qJ/dfIPHbEX6Uj3En8lOoFLyGAXc6DOK/MgRy8kgJ+Jvk1wQwR3c/ltoQQm
vJSybJUhhMxPC87GGV0AqHgUnIH4PLV727u3bMzoeJW9CTJvCM5UWyXYl5vY3Fku56P44JK30WDL
wDEPoUjh8hhir8sS5ox5XzGUnuxWadahkqX+OM1b9fFE2gTVS00iGCcOKbb79giTAmEkb8EVmzHc
NxIFsJ5vY41aMX920zf0v0zW+Zxt0jSB56HwIwEDdkRIxCORnPhambZhw6icG92GyouBJ8DQ6jJK
YV7DFOLRzQD58bpJpdyOBuRA4KJ5RnPIU6bqdCcq0rnK6BTW0caccBkG72ISEAxH3j7eojn1h9BE
VRFt+4hmRjmj3KMfwFEwZTJbn0PlEOl2tKXtwcNZiXm/XLG+SVgqPXVwPzckAbaIDngRIdEvSCbU
69Tk04TgzYg/jckXCY4NDBbEnVYdsT/385OxT+zbMH4p9WPZvqp0UBB16xhmsekgEy+fGhr7BniG
bvRz40mi7C7FE6+pwJ0UlIhW6yf1KmPGLrOGFCpC0BZeNQvlWNoyhpi2tWp38HML7IiGeW8XC8zH
BLYlL9xVjRx9A9tvDI3c4EZNTait3n1Tcd5ElYlFN+StTPVV/RuPo2s+cRrArkkbcmsb1wELRhQB
+9AY+2tv+YLKaXoqwHhrHH3H2OLqwRtbdhJajnpZGZelVWBeBTwl14p9GI6vYMqiQVhGyuEwrMz3
VknSVPNStk9tdxUR6L4SU7LDDcHtBWh5t0D7JKKG8AjgQWSLKTw17MyNFT3YLbZj3deGrxOcIAJW
txVZMIb+tWuPnK/wJ3HzcOcucbsu2bACzhpuyAgdKG6HtCC08cJjQfAIHONK0KwgwD7z9erad7eU
+TRC4aG6B695Sm06azQUGu6BDIOzM42b2oY6WO8GhVNhxAisD7wALcCBN4neYw6MtUGfAbee38jJ
XwQnnRo0pkKfc6+oP8cdfzavFS+WEZRPm/JcI7VhE/QzoPQEElGUsKJMfH2cfEvdK8693TAcJyod
R906OmoMK7ThJkquP6zivy+WPy6Ozk8Fym9ro9QNwzAZ5uvOTwWK6biGF3UxQOjsA6ylv9xRqXBd
zXXKkIa6EY7OU54Tv1God8ZZIjN41DQcYgcLojXn4C16stWgi8M47xK/cFlMqu1gim2P8kAduxKd
PAQm1RHBte503+j7aqaWa9Ttj+WXjCivEAp9oB6yafr+DLTlJ12/D2jmexb+LLrW1sgJMLpmPECu
/mQ5u9ww1x5XHh0B3r4nAnBWGb3RQL9aydd8G/DbbPtY56U/Ntem/tROULaTawCtsuSzVtYHV9or
275ro4e8m9Er/F3s/b/deX74dH9Kve/h3aelxae7ZJ/T6VKTcZSbIbd/gvqRDrCGhqn+MK1bQqJn
ja0HZmnbnGVcb/76OrNl/nkPtHCt4fCxDAI09D/ugcXA8HXElYeuiM1uW4mzyd2O5AnLLB+cpN1O
Pz04li7iHJ88rbq9JwsWmR5ioE1ZYi3bKUZFv2sZ65FA1KyMiuiju3xaNfW1orjVDsyTtPiLicUG
pSE04kqHYtXf/fVbUbv1T7u5pzP1Y83k3biGeqc/lNRmYmKQcgmjyq1t4731XcZQEQuAcy5Fs/7r
3+X9299FPp1p8KkJ76frB8uJBMKJvvZobdHTMfzJUGz1iHRX7hujm7/5bab6+/7w3gSFkG5TK+m2
JYWhntYf3tsInJLoM2KX1XqzJMbBCXisonSXVuJAqw1H/rxNp6uhEcKkMfgw6XTRx56eRmKz6Vls
yskgCVTcEkKCqhGRkxadDNHfqFW+aCHmLelTmFRMvKq30GISv/fi6DOTtV3BQ87s9Buo1kMQXZqY
aSghn6IlmgKHVpgbdGcF1svkvsVgCAtxbyFrmGhYzduG/hCTWKvfLPorJL9N3V/HqKHFe9DZXFUZ
oTkpGKhm1dbwm078h+31ZtaDzTgzNDYP4RzsJyoCS6AaUxH1SEoa5p+mfW8ODwFpbkSz5ZY4aJyK
Yciv5/qaLPXRyPYsoURvcqcGZBk79wbapBjhm9p5AY1+L2wMh70Ms9YYMP9i51PvNhwvWMxXwZOO
rqxEZJJa6BTZT1jyVNWg8zOaejiU2l8yDmShb4Lm2L85CfoCwNARCLuZ5Ab0z/D1uxG9dLQz2PzQ
UjJqn1ASfIP78aWt77tli31+myQu0EXGYWwSIXXPXCAq5EFs61XPBJjMaLz971Z6r1U0YAmgMDpK
GDTuIn1R70ttKHn5hUnqyqlvUBrVDPt1wcSR5PFJfHXteq1ec82ep2gPqmAbavL57nocBjbIYitl
hO8eQdX54PD8HF5wJLU11obC/L5N9gh66i48mHH+BXX7XpiAU2gyz4Ovm/Ehat3b2dL2Nvl3jLp5
bX7fv5hMg0WZ+xmYGTyLmzKkWMQhF9DWKfcWavWJJkIbM1AeCVVhIGiGsF2dHUPf3ZKfVTs0ZFsZ
2DQtg7/doqqyYwDQlKq4m/zYJk6FfXnjLt66TV/biL4ABWxgPwlII1X53vMuAqpNezqji9yr7Roh
PTVOQmYHEWOwwEceGrUjSWWyV1Tkp4UxnUi6HUOCdWCdS0T2ScylgDwiuReJ2kgLk1LxNLhoicLw
0FXhhXAYWKHcENrT3Fs8Vw+DmM4g3DB1DDddSG1QtBRV1xF3ONW10JiNyrPjnmfA/zFlrYvGv6dn
dinQZKjf4FJTc+OXvLhpOHr5tmyV/Oe+IcJ6INGqRPI2k4wxOvxwC/113g4jEgjsnWDrd3jJ93Y9
bs2Z6XOqqhsvnDEzI1YABL8MRCiy5Zn1I3cA6QZ7zWRrXpngz0O2w4pZIB0tDgTGIfLuMXyg6QXi
Ad+Dsqh0pu+7VS8FyuyVo3v7ZqzpnDVrU0Wk8ZQ13C6zqqqnS969qUOEU6NF5YzR1OPGAaGUwRXm
VRQJyZnDNdA1KDYhkUqf+vaqiqjRgvewddkULapw2lzAStMVSoUNtPZNu7ykMapjjVvY1vx01jcd
M8/+Yk+IJvNwFZHF1H6p0mpvEOdhNnujSBCqTRu7gztQxfdtQjXA+xk0f5Hg1T2GliYPV7Zj5Oi3
hAnA8N/X8tFFzRr3T3l9i3JcINIiO56TRYuGUVO0wZlZyuBnyLvUQjVVvx8suBvU0cFjF/W40Syb
AtalmCMSiVQBSbeRjA2cN9+0YNiIZy/jIewQe6yFkuw7b+ozN6uaQ9a1KVj3qTM9kHjDSJGdNnt1
ouoFhFiiyOya8KIM52ot15mH7S3d9RO0hjDnnMmJRfQbPSBmpQl3RMxxE7wE/QsAXKp0Pj2e+uYl
w89BW4rJTU40F0XXCMn6syg+4gJfFA1HaTNXRPlX8RrgM5CL5UvGJB23b9QsKAH2ROA1le8QqFGD
QuG/U15ttM7aTeZNTwVZRnS6+7WJ75JswPsKhkqJSYl2ImWPBJIDrbtbfG+KNiqkBMF6egyifZVd
vP6URW/WsnFMGpcvsbzGdAyhbVARq2tNSuTOfqSvjrHy418vFv8Es+sHod2nBHnUcHFiuOduidCV
42Rj7GqgtOMoKfLmnVUTss54H0V6Y85+UCAwkdq2VpuuDgzxQ0/PoSjWmMiZPN8M2bilyjDgcUu5
MpwvCK4byGwWAlEdt1ARvaGGtOPPbn9hZQ3RD/aMiml87GwW4fdIYghPT3p4GS0SydqTxrqJ/tAP
us+leZkQX7M8swMEPD4cVrtzKgrSENF2S4LenHORXYAlhd0dncp42AfRIaVXutx25d3MCojCgZen
LtnSPzmbDrmNwAdjGWS0xIyIAC2SRAdWK2ciOb56kmFp3DOg20qgGakFRBgaYon5BQLDsRh9z2kO
wiQBBV6HRp70MsGwXhhvlFR9Qt+h5tp2tb2O59n3SAdEUrhR/Q5YpSvCL/20VgHZ3iXF5obKGSof
d1SsbayCB4nlT0Dy85KcPLyXisJfBWy1EbTSfVkjhCYspHfPDRuC02TMDJn/ckUqPxVfQkXCi9dp
o24gGHnIkkqnZ0VNWQVOk9aywKC6A+wXLpAaxD5YvkjjUiAsVO+f58AavjrG5xmovfLIhkgBQz9C
UTnhtzdwvKb0vucCYhNoYw8cv9GPGzKVwP+jYZIB+gFAYJJgXBRxi2d9MgtrazCXslkk8+Tc5V9I
Gaeb5KEZg44EKJdIpnVNMNxYYo4EWRUpyY/oUMWQPUI5CaB4JbJH9YsbjqJ1hAoibw+5ATsONLI2
Xvrpo1cBK9lza+aHiOKFznocsh62KW6DZ6J8TfOiIVzpyf+ytMvIpN0wPkxDAQ6xyS3aJpvRMkHQ
B/SubhSDtUkEH9N4GU2UCUr9ajHnbHd6zTDG/lhwCaiPpGKdg4uEXYoXO0ebvW2bJN992AQEEc/j
9/ELQ5aV5Vk4RoAzQMDOxEsBjiwIuSfIfKalv8qHYJPQarBwOzfERmbzAtY92DQx5ltE/hNMERO3
lUR5WgQEUUGVakhhMIxqY0fR9+/PaNdofEYJFnVa5raDrhjzSjjnPlZBSlNuOwT8c9bzAISk5Co0
tbUfIXbg7vETWtQxq53G6qDwDl39MvcI3qge1SKhOSTLCWw+PHeTtWrU8u4hMuNIODmgIzi7q2/z
Womvol935BLoKL3hyW16lN6DThFmAVNvwgerzba2XbzMCwt9QGkMRqL+mCVMDrpSMc2DJEexbhks
AWwWs3H2mrssAzLEad9ESkiNMgWoBNoU8xuKVdT+RTvCwaX0lSj3UmjkeUPW9o0XJU9DOG/JSl1S
PIYkJEO1eYlHUmbluEnghql+RyehflOPtcuDnXqQm8ftENJxor8Xg+rIk60qelXbsDU75EQovcpP
OJAoiMQOfD6EyGirCs+UlF2ILVvV9ilwzefs5tAj/YzcSgWDXLDNjeK1kTzyPeW4XpExTbgYO9/o
xj63ss2cUUlj90ot8L0HySg+LRqGMXRAqNIQ+O6KTvmj/NrmcUTa0EGVq08m9/Q8XskXsowDyah4
br61k35wSNn0xnFDViENXVhIw9OyNLceYg9Vs0c4378tzrVFxanTJVRFVqYFe1xRO68F2TE2t6MJ
e5jkTOKlnkw8ED10CabiD99Pd/9/svB3kwWHU+5//KuB/6fJwr7MstfiW/zH4YL6md+GC86vBiM0
kyGadISB/ZCv/DZcMH81GRJIoBIMHRzXk3Rffh8uSPNXzKJwUjyGD45uCuOXfw0XpP6rI02PBC3T
ZTZB9tH/y3BB/tSN0HWGHrbLZM9ASuUyzvjjiV24SwvdvsGeypF9y+QbL3WmP2h9mmxqL7spRO/t
ixny05KyuoOrB1sNpeYAVwVlcP4+5CQchkPrnlsXNUgdUzjb+rAjPsTbhVlPUEVYBczeNXddE9nG
M3iXVQGmoaE5jE3t7VoL9GfbZKhMjIMQwU069OWpiCaOlMzzSXlDESuEttMS7d3W2vje0hl9hnAa
gpJDXBrE8zFBNHJuTNLvbOj+Ss22I5w89fEZInijMa/ZXkMrKHOOcBNYooH970safF6FSDpROb4Z
C94Pd8K/6U6Kf/PpSq4RIxsw4SbNyj9+ujrkkRr3rItLswK1rHixJfXFVNbioYIIYnmo6hUNwtWw
/XXJsyH7HoVohxstK5t9m5ivnshujHJ8mpxi+pvXZ3OH/divUVdfujjVbAZVJo3bn/o1s1UTOAgz
bzV66qgcHSMZ3mH1tU49AY1diGTY9WJtj0kQzRRVKfaHytotOA97tzqjdWj9NhyCI93A8iSftbhB
jBIaZzSPxHT3+jn16uc5RkzTOep6x723q6r0xa5YioPUvvt+B+B+PS/1AumqAzCxGNVXPdIPEyat
zUwP/LgQ6BLG27DKlv00RstWc+r5NDRi35nAs8DrDbdGYrKz5wNdCjt7lHYk6NfGq0rOHVpvGFl6
FX9YQ6fdlhJHcZSYN4HjGHf5iKWGiQSSyWEvAoNZ+uJwwQiP2cqRjuL3G6TIkY389c3h8Az//OHb
DBZpBErLpD2nLs4PzbIidPQBODdzI86blQwekQZlBzsU94jsIEAID+Vaa3t7oVP3BpG2BS9xyRPn
yZT0Dr2KA0tLEj01YKKUg8iSRD45BzMpvsALsmmPxGI7L4eoXKbb0SXXhf05HMiEgEYM6ADIAuP8
Zkg5I2mQpu2l+xY6YtmVSg1euiPtozh2aE2mO9yt64jR+L0uXQS6c3PAdFPedpY3H4JApVz27FRz
VraIn0krg+4x8FCDomtCo95BhXiHUprclIYV38CL/mr1tc1kpLuGXtFiZ4LXhY8XaBeeN46GaKeR
b8M/DLGKVbAQvN4w9k0rQkzKOWF1mfM5sheP+aGioEhVfwh0YkEBI+OvLxQX5E9XynZtT9geTThW
cananj9cqdG0hkxAEgWwh8opjGDetCVOdoAFPYd1xIvmvTUMpAIS1DALh74NQzkncW+YTgC9UAyB
vm0wIo8z9vbuzfDqXUUA820wTbDujKHZoBolzzkh1S3UzO7EZVZdNYwXS9bmh4rVad14Gvx80xCA
qct613q69pzp9QnaAkAKk8OeI4MKeV4y7mJUzKcg1S4uSCX+T3u0cb0qNUUHbiLjRC6grPZA/0xi
C7aTjtYrTScOBuUl1o29BZzxEAWb74CzhWKMRhxdiZmVuU82dICLXV6mt6WDfdObeqWLbvaL7Pad
5X6Q7w6uIwSZCCl3WgU52smyEEi7sLBZzvBWSiYHTbBwlkbySc182+aEP1aVdTUlPj0dtD/UlZb+
DbDboDTcM7HPp5wh65gxpuo9t6Vikpxoy4kaHRbbRkgq9WicvU2MsYaskGzat23n+hWZS+vWUC2T
nkObAzDrfklvuMmnLa3RvasN1sPSmQ9lab6FkXZJI74S2toXx7KdLb8hYsCVA+RrI1pqulWj/EFR
POg1Ttwp/Rq3ZgT8y956rZVuUi1mtF4Kjpchv7MwmvYoA+NragQBs57pvW5az4dZzoMbbMiEpIpX
L9OrNfec5l8XIxh3c+e+6xUUor5xADcEtInrBdMDitfVIJ6FQ4+uIR+GGSs+bwmFQOK2mKPGOZrw
yxaNHK1pfLRbDQ1rvO8Ht3gMsRRmgDWL/msTx9XBZKpNN5zMnzw7jVUPloGEgF0OAlvviEvuvI7I
SKsLT7WuXcoOwW852tkWO7zph/Gg386sX+sw0A+jI461kPPGqlMkpaDDfMQM8Gvj4FvWZyraSN+5
dblPQWDZXVcTmpw+e7q4BRgGjpbMWr2ECTUcKHqMx17WaK08ILzSLV5J/EUfzcCmhTXQzRoWCNvo
T0WwN6zWuauGi+gj2AVR8LzYA/xxI952JuTNwd6RGhr61XDIOmFvsMcNNTGwlen2K+Sjhe8u6SmA
drifgw6YFQah0BKbXptBYEPoP8UfeSmqw+B5DOzk1srcdA8H8tpb3pd0ZryEvwMJwrGYX5PYKTHH
gTpqm9vMhH7z16vQ9+3gh9kKqkMWJttEnWIhRrHsn2oJCDL4tiQJUrCf45MEOgFOaDlWTpSv+9bz
DkXnXfqFZNUuLcmwA9azSR3vRiMC6NBXNvtqHd7UQQwl1tI/ZQVpCPAjci8azlAn16y+O+ojhGx9
T+5JUBlo+RBfEsL7Ir12uk2ovRibmuLGTHBMGuR9YRSz5JEgCHmsAJvGTW48OABZYTJvS0sfN8vS
d5tBVXndVKMFzBysm+ep7+h2j/32rz8i8dO4S31ENjoZKWzbsS39+zr+wzpduINJGjSd/IDIU9pp
NR1iXHpCsNZFqKjXEmU61BRj2nuIJiJr2EOeZbDB40xj55xM/VtnyFf0qbfI6oN1bEkNraNx8zcv
FG3QH7Z+9UIxermSPZwkqZ/rrslEDg2CEgPap6Bx6k0K3OUiDHaYrARSjyNtPFvYCVqFChrzEQvc
8Df3kzpd/PQaqEodh2uNVYxennqNP3xYurBDQ+vpz0ZNfeimdDhVgbUrPfIxciGjW6f8FKTp52Jo
it3pt+qhZoHxJXqbu8INFQgc/7QdSIl/zbJV/I/0h8Zi2qguOArHhdlLeFcEqFdCjF/rNC3Jaim8
YEUgtXYkf1M7fv9/3PHtDuffDT5m/TirfzCU0o/VBGOrBnuFutxkvJRMd0BStKMBiK22nPbOpKLE
vV13mzn0U5WFYkNTRwCMqamNNwh48fxNsbcbw+HOZmYlTWIjlg740UzyzN9cVlf/04cqqPYp922J
aAtKzk+VQoMJs0BMxIex2G85ZqvV0kCRG6dx5ZTFA2lF0FQ4jXSAe7qe9N3MRvhYi/RL3ScT9y1O
2jq/ccbjstDLqXPKB21KzwQbumgPok8TMJoJKI3DjHztgKmpFa9mcS8IsRxFsbEi3FuOIttMinHT
OQ+L6xXrdMY40yoOjvTJNCTEFnX6oUnJyVkYVdm9fLUVQycbaKUSDXetHNGvazCcq3JIjvOIFNJU
FB62ZoZiCuBre8dSw6SIR28acA6rIPMWj6I3wvRhbLOnr9X6tsL99CBrNQBAVmjfTXl8ZF76bBLu
U9EkNAAGkSr0WimCkANKyFVMIRLySDXWmms09MjAFHlIa8QarV2zso2Joxx4ImQ3zsZ22D5Kj3Ub
08+jZZBNiI02TEdcHIpz5Cri0VDBPso1rNm6dnKh5LSKjpQoTpINMAn3KsRUGQFqFTT24YByeaSE
QmnBWjLqAay/Hj1PYJhUIitBCYCWXOS2hmI1oRHMfDvlbMdIojXMgc4qHtxUMZ6aggBN+jh5jpC/
xNYX2YHYp3JpMCo9d4CiiAu+WhjA12RJk8AITGoKnmzFlqosgGhhcA8ie50bM/667H+xdybJkSNt
kr1Q4RcAhsGwpc8jSeccG0iMmEfDfJs+S1+sn/GvlsqMlMqU2teGEiGZDDrdAZiZfqpPg2HXE/su
SLbxIv2Vy6zxPvgO6Hbvla754LPdirPI5RXw8YUJlTJew/rv+9nRo1SZNgo0QEhh0BsG5T8aHmJ6
nIjHnNIj9Ow0OIrYOFD64j0kr8YsvvRR7uwNZ7oQJvgyahJXDpKLVeTGx/CNVYmkPFG0JXTSB78F
FAmludhMpGlDzfiiBMtCjAZqGhQMJx2Zf6vMMtzWE+/jUhC4t8Lgawg4jJUE/m1wx+5IHSBRuneV
A2UsADeWGyaV6wXOOzp6MRrDJBuAky29e/BVrjg+V/mZrP4TZaTPlGy1b327vGUhfdouDhk5y+gZ
mMuhyks4aAUWNdMgrZ7ZC232hbwYPZmeuFWg1gqwaUt1rPpbkcJMzTC1UiZReCtxbjSDrcivjbEZ
A/fnEPjMmCWOfWeQXzodWllqJuxpiuRZzId88jkV5R1BkPpVO0zvujx9A1tFkl1z4Upuj9WiWXFc
vJgJFih3s7oAuNqywuPY04S5VLPmyhHqnO091JpCB7WYlDlgulET6iJpXxeOctQx/BCaYVdqml1k
M4Vmg9jierOBG9/FszcA8893IpJ0kgwNNUHg8VwweZ7m5QnAefRktwSJPml6mqvXa8JeDWpv1My9
3EnhNAsipZrHZyKeZNyFK8+x3buaqHlK6peIOpB9cH4jWD9coXifPkl/Acw/uNKbPIMC2GgeYKDB
gGyRaFp5nwC6ThW9bEpSn17YnEsb+7g0RrN1NWfQATi4jOopBkDY5+RHNZFQBOO3UjMK8WnTN798
A5tPkpT9K5ny/DEuvsQkuXrNOWwXvKRpRKWLZiDWmobIo5j4vPpKiUa0qzlrF9H4bhkz7ZhtDUsR
qOLUWHdmJpgHjRzwHE1edDWDsdU0xkxzGXtNaCw0q9HW1EaSI+UKfxr6t2Y6RtS1zTbNCbnmPY4c
EOFnvgrT3hTmSEQLMmQPIjLUrMixRjxG6SNzpkmSoWZKlo6AruYjTWjepHOdtixcDRktpiAQKQ0b
NuXc0k/t9dzyiq4iza/kQJ+w+5L3hg/bkk03b7WcmfwOke4CakBQ0HpXlkyMp+WrE7gnFgq+TXMz
R03Q5DOHIKKpmm4BI88EtFlp4uYAiWLSDM5S0zhNzeU04ECwGes4FgUn6k8vpP2/kJfmt1XBk7fQ
TRKD+bRmghXI9ednTmUzXcvPvorvB9YgZlNQQpMKt2gyRY+LJoi6miXqu9E+mKh4Wmp3m9nm2UUV
IvDbbyxNIlWp5AwijeOk3OciSb9HMKCxws1i20bGBhIMRxDSiAc5VRtq8uQqyHEeUI4SH5Ml++WN
/nJpoOwS16sgqx6xAkU3aTnzXjQGJwMmOhypgeJpymqheau9grzKwPkgh4LUY3+KlPnOYo8tkNp7
w5rI4HhPg2X5zIVqzk8GjXouoxKF02ATypgTQQzma6mfMntwODewrqZeVOwpAH01MaKENftz683V
LNkc04rdDl+7AQgzjSwIPyUbnkQzaBG9riZQWmDzxdbmgJhoXi3mGYZ1HRMQAczW0FTbArytJYhQ
cniWV6PfCk3ArXIXMmCGaDZqPu4CKNcqePgGo/0opuBl3NDPDdoAVYdIyRk3qX9XtcypxoiW3LGt
aATWRF6181P/FJZA/lpn8Q/LkB/92Lj3qBjnKADQdyCOiB8BFpn051PHWMLzjfrRj6cfFi5bzB5w
VqZhwm7gaF7FvOlVvKzKmPAr5jKKV9TDaOTprpf2R4uUAjP+GtYEz7wZfS4j/wtNA+OQaOVlwDa0
J7/nMyYN34PvMCh+8gAgYAzq2Je/bE0+7mmCTDtdcCOzAMiRB78lK5G1QCbboJN9zVDOk+2kmcrj
DF15GuAs54JgUdd68D3wAnAByHUH/uQuJGK+T9tKn4Czr0XSfx/CprtIbUde2ofAq/KN+Ul6BvmM
pCvOvqZAt+4OceAn4CZzY3hwog1NjA5cwTUHQxprOWl2sNKB5kvXmjQ9aOa0BXw6rtyT3+UArTh1
0pRiPMp2PjcT+GkDaxhnsQWKZvqKvXTSbGtTU67BsnQbD/A1XjNCtSjSJ09TsePpjL9q25Zdtxdq
AhVaKYe3BQP7pK2lseZr14C2rYYHdAl6O5YwuCtN44YUc4Q7UZ8Lp0y4B2B2DzCWEE3N8QWsJHAZ
8p17ONOUTs9PDaYzfRo7LGzOt70mgkukg1VsTxdLFZdUU8Nj8OH9JwVakTtQD8tSfMNqvbcXpWAO
QB4fQJCjOT70Aib5lNYVd+IRfJ6zgl1f4dQxX+N5y84UeAq2bs03HwGdqyJ2AP6CjCShTgQMGrod
MVsAzsGGNV+8lbTndaXp6Wgdr0Lz1P2SkL4xV79SG9a6I3Y8102+Y3lbgLHXmsouNJ5dc9ozqukw
aUHziRd0rlzeB6NYTn3DnaM575UmvqekKONxrI9D4oFRmd213VCHA8fl1W2JRmmYPI+b7DQ1xAr1
30xfhufJiGGbTTn7q6kaTsqZAMtoIv3WDFuJWbLgPWVYHbnTeGMp+WZ5THorIOBs8utkX9WC5ve6
/TKNfnqq+mE5jIpWc8FohM07gHWleE8MiDouGPK5sUK4cYH1HAhlkMxqSUjKdWZGkMc0f7+vfedC
gLz2IfNLEP2xZvVnzXaiKRmHHRB/YP6DDdUffPpjNj1GvniylHFAcEq2qUEBYNwo98Hxs61gu5H1
IBEGo5h2dieZT1Mk4GXzwXcEzQIJHQOW5TybunRAtw8Mbf5VeDFwaD1SQQr5LFupIgwXvqB/p5yS
7QCT5rGcQUAn7MjGMSx3DBs42EwNJCzX7Q7UciQr+8ni4JXEaCNTeW1q0AoWM5JDkFGCFuNSGsog
XfUuYl9C1u0QmhSbpfao7qsJlZN19KeTXltpeJfIZAfV5ZO6FMyyl859M4PUPiamfKwjr3yQfh+u
7Lw+fr4Ed3ZfuzL2Dg4yFTMZSSffxrHG+B6mFi4kYqkniA37LkAH7wEorqz+NaJEbe6q5DTOznay
rF/gXV6CEgqmBeOEYEQakSqjufcO28W3wo+zc6YKKs9Dx9u6OEMnq1UX1uVok7oCI2A3ebSyICLP
iZ7sEJCtPftKDfLNc4Zib8fLsP/3PxgsVLFNyu8ZCaER0ByBgbgJ9shsNIwNUBAb0Tx20m4PFQyK
bBmIQkSNf4pKnps+7/ruc24w9xdYCPk1xTek4ng4RDkB4CYHNEwB4FuYY0HAb/2dlN9XN//ZqPlL
GaqeKvtsn7VhdAx1I1CHISWMWNtneE2UF8Tn2YSfXlXSxFtleKfPL5md4x42gVjQiTpd3M54yWuP
aLU2IsWzcSn90rgUnK4BR5vZtpHlfI1zLUUqtNRpqmG7YqC6xX39Fs5FebImZpv82gZ0gPmbW43l
Uel2HDM2NqxHYo0XgoMiTa4PYYcTqgtDawesr7325uCA6ScgUaY8a3y2Wjv0SqZjwsz2xNbjtTN1
B7ZxzbONiZ+t+L0TcOTWfEOrLcULWcVtZeCFcIidbOjTsHEIFdYppogtj7AsyYKJme3dyix+zly4
WWXCItW66P3klNw+2IhxRutdDLqL8+qXucznDlP1ure76X702YFivlY2q7zCFUw577hTWXXuMq9/
biNywJ5K4LbU/UmhWRGAT9b0hiZ76nraUxtRWii6WmzKyMh2VHBYr1XI6XMR1XTMUuyoWaL6q523
r5R15Q+5atTrtOyXQRRv+pcobWN6gMGy7obWf16GJTnM9XRr9Hwgd6k6Ee7Csuy7gBQ8aZ+J6p6b
AfEk5ZyDsQvTVZFCuFbEUPfgWH6a4nWMfWy0mpc4rxFFg82nxm4remkTKmh0QBrmVsxfl44uVChP
KUV+BKxiZPwO57egh3i3zOTBKZ1XG0mtMNH7fOcPi09MJtzXGalr6cA07Q1/48tarpPeMzfKXrdj
f+M+w1UNzxtk8kwIL+s4/I+ldVEogutsabjxxaXFMHOsFi6Y2vTObTViXxvKC8dZMEI8VgOYRzUc
pOdZxT9bz6RhKVe0NRWSG0jAKqBoajwAS6AwhaRU6ZgKph6UUpj3VCzN5iWVWDWpkMDx5jf9JQ5s
ztM95iTgFOwSR+OtcYIUBEfOcE7jJzrye8Jx8vuQhxdiVQiiUzjg2xCGBmfAAVfNakvYLxYDWaLk
GqXLrzHGgep1vVzjffoV27G3H0L7auUBj/AopNPU78A1lw2HtHaY1kPhkN8WI+a1OcX0U4sX0XX0
PNMa1Sz8+1UegJfifJCCfeP8lVS3wK9YmYWNjGZbxZYC6r3jJJQHt0X0NKc8/HIXkqvjzF+70uIM
GHFVe2ZxFTFaUNbF5SsidL8OU/kOP5/teNz0B0ITwS5PG3PdOA48pwXGaAfuJW/xuXWjh+2HAOG+
xKb6AO6KI9JAgjKiF0nV8pJk8/QsBs4ibu9smiaVhzq01Vlh/WIpOjqtbTybjeDYNpsf5uyITdJm
RxOswn6oTU7e0fiIZ+KVCRaJRN5eHuY+UM3x2EDB3YU1uh4UDROAZJfsgqGjfCMcV7XgDq/Ngn/F
hxc6B2ACBh7yuNgAU7hz+eI7aXcwTX4EeErmbHbbbZhHncNqqE6L+VLDO4zckZRAZb0VkXnL+AWC
2BKIglFPlhF6dloZ1JgHwcr3oUXgftsaVVkfiqnFjVBUtAExOWyZPyQoY5uKrXTKEa8NgM9MgOq7
uDmaXX/8vOI78OcMboiHlzDgULyHNycsh3PWwDrC54FkSmH8neUzYW0LP6WfFJ0rmfu7cCZdJYfR
3XRIAJ07JLsRP8h2NKt621U12euqGa5d3tyPjRxPjdN8l5ShxVlwANQJtNRv2/3nTTjNFBnymcQ7
KG2KgvMtDgz66DL/fdS/h2eW5mE5mkt7Ux5/59E2PFh+9a2fg5eoZug5xjb+vdY+xxZxbp+xSjo1
455gAfkDBlWcGBczlGei5SaBNQQkYYL8qb4PPqeovkziEyS4EcrfrtK6jUwJmxcG5vuFnb5rmSue
NIAU++7RrkYe3zNvm+GWklsG9FvF+MwbFublgTzLPMs2roj6a9RpwL0eN06SMW2EXxj1qzqJCaZJ
TN3RNiymY2nnzHtqVe8dhSqLRJ3vikK/Y+F4sgV2gnBo+V9D2azRfMBhGNHeQihCeCRvOnu/yip2
Dm4JdDC04/bs+Hw6dfle96Z1r4L4cagcyhA8GgGqFkbXZICo6dFKmonAXOFeDAAMF0tYHyhxIUs7
hg7c1SYoBnx+l3EkJcogEpN8QzhFX32L/156ApAAaD4Kal9KOwEpXoVXb+YO6iq1KRGdTuNeWDiP
R5eT0qznp+P4xdAXOnDpa1JQOrwID0a3T5emIIY0CQauiRtMN/aW2bbE53guogsrMufbxWbIUdrT
oTCXS7qA50/7fNibzeBsK9owi9Z5NER2Ztrf7qXoE+zreNZdOS87x2Ro2aN8tMEtNXkBiQDx71XW
MWtIliwtGYLBTqiw65NLN5J88GPxA4nBP4Rdd5xbzsFLAs00AxvF2FciBCEuCOOC8FRxr7oVm1bj
S6Nn2pNTvtIjTY9Pg6G4niAn9mDq1l3mhutF0RxX6ZloZwbHfmwDLi8srmHACSku5h897Wt0xWE1
dWzaMrAkUmXBwyPMO/xAdfCd6pmFvvRLB6bhUA/Gd/h5uAi6l7mKvJtnhi9YlJprkMIfnqBiwK4m
Ulu3GGfsxt1C1INdlaeILmBeHjvqLIl949aBEkeBgLcd6PbBixK/qAQ7sxqwRvSz9e5QoB7IJjuE
GWTEmkAYcYrmhe2GF1EMUiHFbNzpQ6i5ggAMn4zIUZ+Z1a6CXlbU7LHGkUwC7FriJEaWXT6/RKZZ
rNEWLWboKRdO6p1wCLwrBnGX9oDkdkrD7N4Kln7b2viGxjl8t8asJwcOps1J3e8L8sUdlBFyUVBY
EkZ2FGPm7j4wQFc2A/tDvA5sZqTNIdP+4vQjFHW1XIxYPCWhBw8k4TkMm0X5I0XV6JIrVwi1AbBN
+o9XPAIlXHFjYL2xKyISk39hhaS3VyiumV5SYCbmq2s2Xx2VznjlLYlWYZ2KcAKCWKl9CN5l49ZQ
Tbs5Lk7h4E87t7OvfuTxExbiz3ncpZtygVjHU2Dlhu3yHmb2Yxv6l7os2pPZed2DH7Y/nVbFH62J
wUKINtjjDPruRgKc2pR+s83qQAW7oMC7C64ZNgn4/shUzUdm5K+cSem3zTBU9/4qsIryWEuabjMP
NM4IoG/yMIo0aaC2tJLINUq3eheCZ7sj6Ldwl+cZ2/OdRczhbEFu35X8NFx01vPTWEMgphvyINoI
H/VEirNc9IY4GY4t6umlIMfc9/m+qECQtgPJ6yn8FbZp8bLYy4+8ShzUbmQKoJ9U9cjtokbQLbaz
p+6J6xJgBRYa3JpiM4/xcCzLZjgOvWa/yEAQBPgxQxE6ueyE1l09pZfIsev9aDXPzdKxQ3Q8rh0K
A4iR+dvCoS9iSUlU6RZwwwifZqyI0JsQ1aupdZ8c1xjpfYeZ1zQ8rjLvaYmTd0CC5MgkdQsJ7/v6
xFsGhHKq+y30g4V+PCj/tGZkrIEt8IRWmNNxitVLS9vYjsqMBcbCU+uxX/Bk2++gsUSnEXwLTzju
NZuhrR6XbZoEJkONefKh6SQQq2B66137nt7K10hNG0uy9Y27195Ort3iIg/608Yfs1uSQPZvKXkE
fZTld3Kf+g6pyCCeVwNlSzVbhcZiHfFG3WpY3mqUrPUwBjkjRbCQFNAhw2flly6hID5UHNocgRzj
T+Gmks13hL+VVbr3Yc1uxvdPc+h+K7k4VvrFpGzugtxh9RUFr5L8jhDBUyHCp7YDl4xkJSaCDrIX
06Xpy7ci9++nxZl22Esn4mEB2aoebI6dAEKDFvMyO0n7ZIv+2uM5dPUuV116KkRXoJRaDKI+yAiD
flKHpyPWKoxTad/8ypsh3xbxZGxb2On9FJ85w4XXqO1oFEfCH0famEgGfa+LkSunQ2BUcXQdEuSe
2LQeYOV8qUaEwppGucz/2iXuexkfmjGTlJ3hvOiaYb40nnnN2p7Bhe0vBzV/jzQ0iRbfF2fgQNWU
w2NAPv+Qy+EKMIVQPkVvCYXUawK/q4UwQWfr48nw2vKe9C5bvhFTTjv5T0UbvnvKlrysgLn6mHw3
uujJRxzCwC5LGhtBw/nLQ2U6DGd7yGGiIm2XIxtNirShSx8hk/w53ipVVWv2vZAxQZhByyj9R/Tb
VSvFg9GwFrCbJOaOdK4WWQO0qECf6QwvU471bKPE8AtSiwsnQD4DRWh0FKaKTjGut//gD9XIKYZk
R1F+YBJ8cBTY7MhjhFlh63enw8CtG9ANXSQXddtJ2oFjMT+U5URtMSy6/DidcwNEk82RehnmrzYJ
nKRyXp08XteyJ+xiH8zllxOrXWakz2LJnpsIoOx/mA4KaVN4HK0jn0EemnFde0+BoMQlT59TBoU2
8J8+XMp/ew3/12T/TyZ7ixj8f2+yv8+/qqWCcv9//0/0J4iP/rb/hPjIf7mmJ6mZJT5vOlKK/++z
9/7lWY7EaCNcYZHksXA5/6fP3vH/BcLUNn2oPxg3HA9H0X9BfBwpAhPjvhfwjPmf+ez16/qz24af
juWH06dpAgVyfnPbVG7BIoELH1q3AB3pfgAfDpli8IwwowVOI/xtiCLPDiDLEidZXSiQfZ6383vn
TXJR2v34xKhlt4zRT9UABP/D+/nwbx/ZH0Eav79AhMbAxlsm8a3gTYI5+mc7UDpGYI4SlnjpAUFL
HTvd03FT0xRs5Uf+QLoWS5SDKi43Q6goXU6/I/z3T0nDsLtKEIHxKEfrAsTVkRrWcBXxjxyqWv36
+1fq8kH+8a3kBZKLsPGs8/Tgs/N+Ayjkpv4EXUoxlmCqP6rI/1iY9VwqjBy7uO37Qxq1j3NtLOuq
k97bEpruSc3k5Z1R5lsZVfbeis1kA0PxwMdSPlIsvXfGJd/w8J91ydgePQ0Oi/2Iz0fdOlE/R7Vw
T1YvdYALF8UOaeVbw5kvzvvwwETb9naUMZVrYaj+Xqp30/G856lJu61vZhdfT12gkeqIZsSAsyAJ
avuYpxKOGVib8uqoJv+X0cn+AQceR9ZSehWEmmV8MtKenoB82XaQ9x+7Pu03f/9+6sv/9/cTvpTH
LUMSQHCF/vmTXwy7trqx5axZG/djnzJc02m0oIIEm0lsyEmItt+Eh46D+Dlp3ec5LtM9vUb5KkzB
Mvqyf/+H1/TXz9gSDCeF1DY+fev8+TU1WcvmT3chiMaZHsbWmM7lsrziB+uuY2ei4IIfYHZzG7L6
16K5JC2bly9FZb5VvfVPGLxPJscfvJdcco5lAcAjkuMJYNC/WfXbEgFzKAh3Tx21Tr7uES+8lBy8
hfbIZOCjm5zlQXQFGcYE+9Nd7RTdLplg1U1hgzgrB+skstQ6Fpl7qFzzQ45j8I7iSMwecYC5pneC
aqsZ7EW+LkBnUM6axYd+cKoNR1ufE5nC3SFIrf2P32qpwWY8BDXgz/7dslY2rZ01E6QT1dSvjmzt
dW2hugxx9I3aw9UkpoH6s35+keFXZzSyE0wr9pKigwVDlGL99y/nN6s97zSDdmZbtpC2zePot4sx
mKErVwrJbwiKErfUACKde/RhzsziwbFSuPiRc/j7n/mXZ59l+ywBOp7FHRDwQf/5apuHJU152FTa
o/diuBkPE9EQ9h8cbsWOnCWfotMd4oSyrQHR6qlfWrRTWyTbJH8HCUhzjxX4j41jvdtWzGDbArFW
MCX+h6e0/ZvD1eaVcv7wbMHa5PjidxQc3aYJoFJ2wrMrKIwi4A92SVwsa/hQJZo8KRdE/mZET3Wq
bD1FARMdnWJJ+/7DMOmzp9pmPFHb9iZDxG7whtmyySR3lCrEsa8HEgxFe5NDzy6qUse2C7L7qZ5e
g8lUV7r7EFg6i4o2Ihr/4Ej1nN8/fJQf0/V8ojAsk3rR/vPnkIx2MmWMEjC9oN0Ztr8bO9E+4KEy
Th3lLHfN7D+HhV0+cW6PztIIo7VZ1j/NubAf9X+b6qR6ipgnnCoGLetIENoe4zrdqLZrHkywQH0j
Yo7U3s9+ttPzp5gfW+GyLdrhaCSDfOxxVusz+Tu+8HJveOmXMRzV8yD93ZJNJ+ZU0wvGdbB2ZzDh
NKz4M8MwhD1siRwrw8B0j4yeyyeY0Ndwzv29Cu2KSR/tbvBMs31sNh+fK1dGy8a6yC5GEVbnKor4
9ZzMOgx9KZ7Ryj4pmvnI2d8U8aUqcBt+PuM4rHOuWJhHKASKfa2g+UP+ZWWqq/4usGM8VvqAqSgz
lEYZbMGH0tHTBOLNNJsNQgW+gqbqbjw1l/uUwMhkoU7UVRqseRJUV9S86urb89nJmNTDczXxKyl/
E6VTu09d9Bg1otZFZU80uWWWYvLDD7YD9bpL7onpeAdjlNGltm+B1UFTMHkgJrAttjhJCHmI0DlI
ipE2vccIdRiSdiMTs9oO+uKb9BfaXpliZOq5s/2BYy+x2DkqKPKzHKM+dq1BPsXACbJ0CJdwi98N
T4TYsGLjhIffxE5KQbvttsH955dmmWAMhWxopqaEHB0gANal+ZNN2bF0f0RZ9KWyiQwXgSlRhTAr
kGIYyRLZzKaZDb7abX+v+sg8SA6P/MO2uMRhqCNlMJs752eFOfmjl6gSCBLRuaIqJOWUdPoMrMX6
T4xMoAj21WOXfqgxKJ6ZtvWbfz9gXKuIV0Hit4yt/WbvVoqwvWuvE1SP90gyKvTKdnnsHCa1ymrA
B9SlfeRALQ7+YI+E8iHjGHP+o2Xe+MhBK6jLfDfqCz3HQnlPamgfQiK1l2b4cBx2LYIyh7vIVM0p
Be5/bpL5GyWU3o8C72CeGZfPG0HCMLwpKNJgFk9QlinM4BLuLOZc5udGCFqvf29E5CJsY3T31WC9
pJGLyjZFJRl8WdB/aCIDhng5Qg+3VcZU4xPYmuFGuJOIcBuFYa9rTIAY6GZnBPNuWzpldrBb2e4D
Sdsqm1WeanoP9/mtjS9wrcpQ7CmB9g5N6nsnw6tfE0am577G4VE1oYcWSL8PpI9ja3TDbmJmtknM
JMJW6PYbwE0UIzb+R20CXffYpEZjhv7LlxniOyON1DtHGAdU57hPnz8bYcw7EzNsuIaZwxi5Qspj
3n3Xi3nZhtn005IO9ZoyQmkTPjhnWbYvrCn0zlDIu/n8rtJq3VMqKvi9QfczseW4DiOj2iRjijOr
MnCYVB0QKb1jIEyKUrj4DlUCjDetEW3Z9bLL4k9wEm0skA7zoZVVJDxRLPhRA+nNTvTFc8ZYFQvP
feTg+QM67J4+f4Oo758ChUJVyvFSGANtV57pP1BVhF/VDePXMgS3lFbWtBF2D5nKJ34wtByNWVYu
WLqoAHbb82JjaO4dkM1RlMtD6Mw0K1mZvDPiR+HXTDVKSjFBZb8B+P5oouTgqHZ+6OHX0EwIU3qI
8RYxK6AGiomHjJdrEJr5dalKc5tSAbxOEjO9RR17zz6o9gq7514UU3gijdTvQ2328w51gst/8Yoj
Y3fzlKfGl3QYRvhR9JsPePfus9lPGBAxl58mufWjEZnGDNFYJ5dRYGSNH59/whs0vrrz8G4lh9zU
tsBOlldnjmnH+1weZam8fRcpC09ImWw9PDrPfhTUKyGyl9pMhht33weT6Xnb2J27EwkBRSrbmi3B
22qPT5b0YjWE8MT54luaZwMbeBW6XrEdIN2CY2FhEtO3xEWqimqDFmbUMGdwggO3jXtKyFWhwosS
BL5e4DNyuUthHDkaUXRfMkoz8h6WZzoFF4jG+Z2a4MtYXb2zKaM4mEn2qymW+kh7FUD/xEquZgVx
JYu6W2YMr2TQ7UOUjjaOeSjGSk7RDTAPlJpetK+hn30LFY/yTjuB3LrcDoIBYNwzUIWvHz9ZjL7N
iQKSrMLyM2Emco/MVmEyF6G1jR0xf0mM+6kfr2HVP7Qkdc++reKd75jT3SCW6US30875PPPEhqXO
nyeuwNMTyMhkHO+PD+DAN1ZqqavNKGodkUnaD53cEynNPrLCuI5EZJ1UwJbnzLCrDYFGPrSPMSsq
eHwfd2Q+Mzd3T7NphZt6od+LijhJgBakdThOjP0sVMigCOZteuSG6B8St5wfFjZOW2lW+1SWwc6z
IEA0bhkfa3xJ206GR2ba4lZzTlrn9HdusLGMuBXzVd/BjaA26b84z0T0JgzfIWzdmK67xS4mLER1
fEaOzlZ+ijwnEZRzE1esmyHQFm47Xo5lGqtzrb+4Jkk7ibt/a4HPuhFW9rdVtwecQS1gvFbhIF6K
tJZ79ND7NIVgxopv7TJY76uhD6KXrFgtKIbXtJzvuAyD+zEliA+I2t+qrl6erDi5b41hr8sDrcoO
vo1snuCp8xapiZJDz1+yc9wE2bkFOReJeDkBbMpueuz9yfR2R2ozMFpUB2Yr/QpjQbetZXEZ3bpH
71jGZ9mE9V3R0vuaWrWxTigkOpuxlx4y0z5M7szfGtme28j9HpcttQcWpF3RO09qRHGvx7l9XIzo
pSl9taqDwrrVFEJsssLK9oWHpTkse0dtgfzjVm8mdnkuiq3IqpOt/1nPd2E9YXrYjZMycO/wHXUR
Nvx6CW5BnrKriVnaKUtl9cYNvfWqvriFifkcNF1x34aQfpjE6KdNGj0WieA6SMWLzEbCyPVtmrzs
cTH9JyqQocjp0wATNTA/UcRmfazHh1HxI9jFLOu+JkKL32d5LSxdU8NJ8d4KByp4Jbupyj+yt2HD
G82YLMq6XDMHbgH1RLdZCx6Dk7MMyJDtT+NdJTmYezptn614SDZxGkd7NwjUgy3uoyrfGshMV89T
rHfUz9FN2SWM+sIVpS7T2WLuC/KBoUwPx/u2qNDg/mMynTrLu0ybH9I3yq3dQli8Gyo4foPXOpxB
l/XQkLpoM25da/DslwXz26Yrkpdp6t+xEd/kWJbPSq9GWL2QYe6kCuZba8bRiRLBkdgMeW0XC9mh
j/i4/v4490lV+ONpHRa4Z5sO8Azpu56n4Rl/TLYFHvoFPYscoZOEWb60d0U/dTdOeTBb8CcKer5O
sSGPTUOgd5CAatgwqvvPLxFBhc51okfVt98+3/A4scWxqT33YOMJTvPlH8SOv5zpPJ9Ukunzsm2e
2r/rWfZI1XUoYS82U058RofY7CUJ96rw1YUELRlZb7hmEos39t3p4e/frd9DkxhfXTRO8COBsDyd
CPzzuyUJkAa2HzI7qzu5Gusk3iZBNMDFA9dYm2a7p4sNbF4lo1OaoLf7PYY5hk311g6q4DxADNj3
EgA3CoyNnyfmCOkTfwhpLt/9/YsVOuT6p48WXL7WYkji+4Qof3+xET3rQ5eC8Uqwra+GDA+3zttM
mGMJzw4nmMa3xg4F0OJoeJmgBeWLLd70Lueclfg+/YFxxOcmkkdmvF5GB1JikU2HAJQBFENXrhw1
zsexHn6MiSqeChyyB2MIk22sTPej9QMWyZbZhlrgs8WB809y3F9/RYjAHvE94hekMuVvSvFowCcp
MklHlN5RLhMrJf08CEv0hVSbvio7TN5crTjtG4hkBk5XM0xPf/9G/0UUJJhK6CyAUMuP8S1fC3R/
SIfGfcRhwvFpHm4tqNNGOpD6aenwGVL52EqMA7CkWRxSGKt3Bsr2mgLQ5uhO0J4x4/9YZnwyA8j7
f7gCrN+VQf3CPA+ZyhEBctXnf//DC1sAThklT9G7FqWMEY51ruy+vEbj/yPsvHrjZtYt/YsIMIfb
zlndrewbQpZt5lBkMRR//Txs7TkHZwaYuREse2N/CmTVG9Z6FoBmICHPlYE922BDr5XgX3DP2PtO
Er1REGB71j2r+v/8pBji/x/PJPge2zUQ79vgc3R8Of/zRxXFVem2IXkrZsoSq6q2PzOGYGkqSWQu
GPiDIGIQg1sL9duvv/EL9s9tV3T7MshJe4MLXUUM4PSarCczzw9a3Hb4l51uN40aqpa8vOEINs4B
7P8cBwdWeHiUTOeCNySth6zDlhFp7XR1w+pv0rrZQYz+cwto4EkW0Yzjp31yf/XRWF1SHL7QxeYK
wdFsUmAlMLHEcC9pnBG1NbdXj0bL7zXEOA6vxxTFv3+GSz81ceIbCdkfWnPzZPDJz/aeS8aylREO
9JpHv5R8KyAPXzI3eHpMGppJ5jfT/9DXP9PtafaQ1VptvEQDicm5HChU56+R7PDfzawVshxpvSZl
dq3qqd2Hs/Q39Hu24mKjG619MecPlUlX/Z9etI8thEnoQzw6jTUBWQywm3GASdd68AUT4O4ogMdv
u/zX0pX9HQhmAYGGDdzCaXEETyqfep/jxA10FvcdooPUKd75odv0X0mmy/vjW9G1YNf7oXlwTc4L
w6GnQJHrrBLCLY++DOq71Yf/8rCVm9gJq32p4awYAl3c9VxnzN87LpcNPLLcJlsLOcWnoC36KyHd
sw2eSROFjdyEZEqsVMW5CZq7mwv1ZauUxgV8zns4EuIbNcX4MgQNhvyxlDcgctZIT2wxvl9bUaM+
IpUCBBwNwlQnF0nS/AypEQp7NNfkhl++4LL+E1mT2MWZzrSI99uk8Kdi6PC8zEVQ52EwrbwBVWYg
z3brH608Fkcvuj8iW3CijCcz1iU7nqA5SUkkFa8cQBGDuJi5AMgyr3hhEfTz2HgaWXKznnmeg0Oq
y+uF7sK6T+PgV1YlVGTGd1BDWyByRj+Ns9IG595waJIR1iu/vFkxDyoERozuqmFvN+mldNrmljDs
aQL8JJZybHCTFY9KbOExlAYvCQPtpS2ab0Gax2tfTtHlvz6ThY2oIkUJowVBcG0VLmbUnd6bj+5c
QO5eJMpId4//iK6ZOm7MCk1lqG5ZC9sA4xU4KuK8AVBFR8Li74/OfaDpPcT2RMnJmHhVTx1SAT23
N8i3vwJzKleJkWpbsobGdRaTfheLCbpWRx5OUxgRvNP5cJ0qP1lDBntHe1se50Q3UKrRqaDyWUAq
zHkBUeHxfhqgnSdynBCAvDv1cBmBQF9DgAbLgSiwgr3fc4y5d1dLO1rTN4Bzzp1niIbcXoHxR6TO
C42/jYqXD3qVvLuYSU5OwZNoKP0ewvrc90bH1spoonWi1clpyvJzX6DZbgaMVF7QUAAYbvziW7I9
eqVUNTJOsz2ielpWYTYdRhsS1GR7n/95Elj0XybYCMsqppIgRggJOKSJBwRoRidatXOqgqHb65p+
lqlfXLl1CnYAgwXsGKQYlsRom2INIjk2l3NIPV4aV49Wkz3cxi6qzo8PD/5QRLvMqhDsv+4WybNb
got0++dRpR4NKqZ7Yy5WNIB50JbmfKEu+ld03nhmhQiPzMdRlKJfnjtzcCGEAM7Xsis5JobR37pY
rzaYwNvN46svJv0lBaq1+wEa+ZeMCKN0vjPDfp+S6rW1Ubu8+WZ4qCcby+ycXzQNITYikkD3E3O6
Q+8N+QZtJi4pF9/gqKhVdQNpESCZR3s8Y3CQWrfoGefTOlbmwi4tcY1l4cIZMn9oSq3va9uA3zZB
i9Z0svRiO1XpMZnrMxH7N90hg8y1Uf03gUyJNBDYxFhA6hnxqqUWgqe2mrOvJw24yEJsR5ZrKyIi
1ZaCDWeonV3sFv+eFTlfDtqm11SGxUVN3tfkEdDc6ChHmLF7Z5N3BOGT5m5MnaBFpUR4/Ml3asD2
wNywwCXW1T6GYLWTuE7wrCU6Yr2oPsWZ00Lr7dQuzyG1NzruaA0KN4IXP72XlUcb8nhfHpX6PM1J
cku7ppJ8X9ZL9WftcaZNTeeS4jWWRz+Otpkz8iYICWUcGPa8H7CedcMiUzwWW4gH5cHGdA3pCAeK
zawGH+FOS0fsemTCwfDMvjD8+OuxLXGD1NmbM4Tm2s+QiJUelGYRwSct2aoeGbkTcUWRFA+psUtM
Ye5aQimQW04ne7Czrc0dC9Ws9m9WR0RyJIZvi279VkUASxqXRtuekyxCP9RvJiPATZ8X4hTkqHAe
HaZVkEwRsPzMlZ9/awrDh0OGyO4x2QBK1EG35eYM6u7DdAfS4p26WcnU6t97/SMSI9mmM821L377
PEV/8/FF9f0LeV3yS0unS1f+KfGcL3ExNmvtcUhY4FVTOynbT6kUxYjRltcG7KpTutnSQZB+yqcR
s7xpBR9uZ93VLhVjeDdhlaH/Scxpp4T79PiqOr7vI7QFXMI5PkRYDyeK2+qYmrCjw0H/9sDtHFpr
wBlO41a1JtOYru+OfaJHR6+vl7Tr3rp1G9T/0imW3AHTZwnxPAJIK8riZiur37Jz6PH0h/7K86HH
A3nrnCT5XShE27wrN8VFzDVRt2KTz/eYmfdyW4ihW6T9Z5g5ybsOXlPpLCLLwTCOmh15u4GOapk5
xJgXmBcPRmWT/SKGr4mjkMGqAUQfGkO+nNjKtArbijDa22OhY6P1ynG0i7ZHUjxUOHEtZB5L8hsp
J8jSJF3P/pf32VmaE/c868ZNQcKisTDHaQm/oyKQuKgurZsW+8TUo27P61AcHi1BE9vMD6iEN2gI
3BUcLKzI8+kW6dVSxR3LTYpVZFlj/KRyv3kqpX3kN7wdhqlCGkUW4kDw2gLYaIy3W2X3Lgzexzzr
PwkCIWuDofCL6SHus6rx1dGZj9kiiJ8rlMo3Ac5N+xcZOiLzcvYJJyEp1LXVHSa9GnaGTOrVY2SS
5m+eC3uqV179mdfExxSlUR5kSwjduiDuRDgqvpYhkJIAwzFmF48E66KLd6VxHHJzZJIVMe6qRnRq
XY5FfA6L6+YvrQskg7r8XRvt/NA5A9SKJDo3nla9mE570PpBfBYMoB/7N8OCGeNObnX2DByl8P+G
PT5rDpfMi6xtRnz8xtazz4miAVPKnHXSQMJL56qmRjNY6WQx/b/bLhuC2P/dTdBJ2GzJaL48aFf/
s5swbThr4JXnQFH0b0vHtIF6DzYFVtbae+0x4+qbbtpqhlJHlzhP11fWnpNMHc8tNpTfGkPxtwm6
GYpiAqGborAvQzzqp8H70JFoAz4uoi+pl2tAdsZoTKexb3qxgqeAV4SgO5jE8ugXerJnNA4m3Xfl
6vFpbvb/+Qd6ZINKXL51hGXQgBjF3o1Dk/h2ATklKOwnr6AUTaSZsXUoBLLt/KUePX83iLh8GUSQ
7nSw2TCcyMPkfjDmD4x11XqEVbIOXDZU9Dzioqqgv8L+qMgwCetnt4h/JV73l3TGWepBhWrn+A/h
baElHdD0arI6//eHpADAi/WGBKR5xAVlAxR6F2hyH6DjKPd2p7zvYDDS5aiwyGckxZN3qy9b8GWv
AjeBl+VqG/Wlt3x0dQ6O3Z2uQPtnU2IQoTseLQw9+8fUpuQ7SiLO7ynAPhm6rb+svc54qQzfR/Gu
rkZcWVwgPITBgEW56ZmilW7xVZCveXl80Ky4PSf4SaFSEkGTM7v67x8PW6wvXwzN7nECOCI+Ccrz
fYG3MOsD9cvxU3dfzKNHlPJLi8hvR9btSxBn4xVwhPbtNLAuPTOsblXvwK0o04B8mzri+LOL3WOU
x1aKSf94Jh0hOdbS+qvqbroqgpuygSuqs00g/kDvf9ZCzMMvbPrmxnt8q4oKcyD+yceMYCKj+RKn
3a0q/HE9BNg+ecuaE7GQzcFrxp1jnfrc1n61vWevPTS0Kxs9/QIP/QtsgeCtdJIPZ/TrvV6xHGal
yRw16Au67HBcuilucdSs53jweG6KAJI9o629ViTTDnE5O6rH/vNPFLjlz3SvyDpE9bHSV7CaCXNi
Jntu51161Slw78hdn4OU1Ea9CbILbJ/tY1NGR71ybezzYafY4se6SdB5ZS6nFPUvq4Tf4yghhpgY
gyeQ4CRBgc+0tXad9l12Y/o+4bDdYs9X7zWC7CCtxNoQPTS1SqDKLpzvniNy4QT/qY0VbPqfhioe
bGuFZlHndsq95OlhPk5yvGYciGcLAzK29+FdJx6PHJH9zy45G6bhufbdjykZEXPFxr8cjfjJjRr0
FITlaHqABLvEmgSQLRiOGeblXTP/iSWXtpvaJFwy10Uerxf+sVdxv+HMzi5BAz/BEBm0pqk96mAV
gLNIVOymR2xLpjg0q8a5kfVsvTuyec1lorjeDGfrIH3PtFB718fww8u05yAupl+NYx3HJEtew4Eo
gCShg24yHV8AjWll0+pOVBlPYauXV4KxV0HbvE5Ip/4C+Fn2pXK54dloaDIhCRbalFmHMHLd5ApO
M3jRsBp4RB5OCErXg4y6zQB86lAzsmNpm8b3LtV9mLalvVJTsEcEypwaxd5acyAnmY0KFgF5jwc3
yCEWghtfDn5o8NApubIYIK4sgkE3Wda7TP4Lf9OmolyjF2RklwtvgbvSQkC0e6gwih7DgVZipLLt
1gXv5Llbx056XkNu8bzZ5OXvvHDIkNDUBwwXpH/u8JZmszq0GdDxU1JeOz9x149xOk5PYwc2CRd0
Pb9smboGkzNeGUvIbRCERy2BpDU2En9O2Z6m0rk3WU7oVdbhX9Y1n05zMvGCPi5bjLh4RWZIa8s7
dn78KTHNM05I46eisEZhXiprH3F/LKcsIiYbmum1I+7mmo+o5iuzYOE1f5pYdsOus+z3RlZ16CIU
Q+JBvtjzc6JrRDBEhR3ipvR7etwg3lG0iquqGRBkOriRxpMvleX8VgKbjOu34U1v5ZpcC7HWJaxG
WdbNvgHR2Fe4MHWdUUTIvhkT1445TnpJug7VZpN9VK6Mzqz0YY46CMzrtjDeyOW17KR+N2MBNaXz
100a+pe4IG97ZPH6ErIPr+v09XG5Pz74IASwsZ/5IuJz77X9SxwVWKSSgpWRGbzT0OR79SjggDaS
HdygfLCjZKs65H3ZMK47wVZ9NGLwzl4SMoNKjJPDWG3l2YOO+dewSMzQOA1NmDtNAKQtcQzECtrY
3rp8qpZc5OXmocaJqmez1eozpepysGJ1L1WUHmItW2Dd8A85ldtC2fHIICOK7oZ6b0LTRvuAv9b0
EeXAbjghoFLrUvdJIBozyAvJGGIkmfKnGVJhtL11oOOwV45b8ar7NeS2yWE52ObhsoZycvc0wyMW
SWSrisUf3lGlXfooLxc4TQG41LF5YW4mTzbWxGUGvqz35fRF/b5o+qD9bFyX29n1/wGxzAgi0esj
jo42RHLg/jFMy+Ha80h+sWT1gshNXwADBOD8wSVcwgiz40NLbMSH7ZgbO2Usrzfh8TFgGqOHFFiF
pC/6YJnsuLiKoe+WKQ2oNnbeLXQL8Wky9iAO7i4wKK1iPfV5J6Rz6DPC3OdxelcovLmpy7cSFmul
Gf5rVue4pTLQ3G7R/m6NCb2H6cKlshgVEfIQNDc70//hqhQHOQ6HwMmGC7eSfPIRnYggcs8a0Ke0
5Ecjk7ZaToMBcJpIYpiEnC1LfZxNi7mTrEeswYsW4fLmpz/PWdvRVLcrewhMUpkGAtjN+Ll/vMED
9Qyoa7KouXebbVVk0/nxJxQ2vIKNpOOM5RzYbb+PRbsRHVwUrw3TDfuT4AymJJR7CXIOT71lweJg
a25G/ZlVkXsB2cVEKTIvKsg+zLnQpiib9qR8vFtleCOL0m25IshvSOz0lszFsKdJIDiB89oPktzM
wEnvjw9tGC0s8JPXx2cErtic+e2H0GOYZ0YTrweVShpzFkVEIzg4eh+fl2k1PbUmmT8DnuUhaN+5
DEKMQ7oMWBEjkKdvfkKvpD09/iQE6dBQEAcWq01M2imNg+1YzjPQymwxFMF0bGZBnMonuFqD9lH1
xFYWMtHCxWRn6uyOpMgkyVKfv1szKqt7FMQ/dz3vEUuGkdgTCO+ruh58nu//vSp83MguGBKj4oZi
wfkoD0SIrGkc1Z2UmOJqqhxRUXUdrNA6ZZ0Z3rww9K6GeO5KL9lFY4CIbj5dGoNlFWis4oAjbtrp
USqXkofkYIb4SR8/wXJwC9JjXYVgc62MKvwrc7qSlLd5VJq6e0ROXcjq2vyI5STouylX6TOsQyQP
U6+vbIw4OwMzGD4cT99ETeLcvEA6txE+ycIbA1KsYiPYZz0ZtYg1FkUVxtsxEWI3IVC5AOTbtEAC
14NOBJHdabgrJTyKYEo/WBG1Nzl6RBS5VKS6VzrPVlcdcCZxik19TW+ufgHzbU6PDyRrHFMJWiGb
rJh5UuRuWxIxweqJ22BDGWIQaZ/7d8Oo6jccaSshy+EpavOtOzM8h7khdBRuoG6agidhB/B4Ag0T
hc/mpcUP/dDyOPM1mzF6pcyTIOTBHB4fH8wa965lqgMIIHXoxkvVRoJ6aA4tFqGEQ/iYK3UmI5Pk
FS2rPDg+QWZuLTgGMLfZ64Z/W9DoX2xPU7ufsfU86eylJ0/xv/+GprhC85E+OL87lKfHxnDsY9H5
cL8L/dYb+S7S7maigm1iBKyKGBg9PrSp+eUMfs1paRbqUAly5+Y68/EA4tYGfKq0dB+7PidJxcOE
vDteG61j79KOO7TWHHEv/MTcefhk1xaclGT25wPNIod9/pNf65uEuolpGECkx2Hw+GC4DObYm1Qr
7IpfqR+LMzj34dK33Wcgp/xZcFlR3si7l3G8CC97yht349VZeFBR8udHZ5mNNPnhXJ2gdynW2VhA
upYV+9PWIwXSBBC+aFyiqEozXY99QOALWQIv7O7jYweZhPXMF0YD+2MurZYdJoClxaZqNaTMf0w/
TbeqCTnBy/HDkjo4DbeenjytGLaxVQxIFvnHBAvhso9pzODs0vBOdf8earjssUqah8enSJ7AuTUM
lWsmkThaxju/Shab7I1xOYIuMqdsZQmk7lFvd0eRy/cyztVLH4fjboitGjpUYb1h1DhJnaitlFTc
c4UREmnrosk4dbMo/usO6WtdBd6vAGMqGzcrPQY49h/36FE66Uh0BnqS+VrlUzQSj0+zDsqFJZgq
WtS7dtJ5n0GDkbzwEuMy5tgAp6H/HUo3WRf0epsUd+W1bgiPCTp7dg/yqW9hQLad+iyIVVupjmbY
oB5+6dOIp6oHJyqzEj2hRVJRMQtnzDQ5Mt6dLs483KmFXW4ztlh92hH7lSj7PuaFfWcB/6GpsTw9
/qqdIuC/aDcJnyON6fHFY4YVx7yE5Pn4tPIdgS5bW6sAZK2dOLTBtkSfNGkosScUTLFOSlgRMLVt
CnozdGKV6eDzZCH+gj3evXG5Lh+fJQVmPQbgAfnZnWfLbRxMvBlMk56iMvkOUCYgp+ABbeuwOwwT
lEw1Hb3WdP+khUuqXvJXM8r+7vosrAvRhkeCMA7KquJnoae7Nph2xaj+koySMn2Zp3SJAdkwoOzg
XJTG1tQ5Fx4HdzRx/ZQcNuDPuNkfV2YiHOdEUVP+LDJJFnFOY4pGZz6uu0R9iFzU6woC9Y6RnvoY
7WGrnJoonyh6gYEIxniOJ6RdJzLUHSXpCqp/qhrV0MhjvMX/HRFESVeRiLggX4obQ+pm8hFF41Ou
tGxnDGSLUdAFJwNz0hKKUvvlOv1JFKV67dqOnKjYZ7NjNkSKUsgw6GtuVN7lU0G4m2hJRat9JQ+P
sxYjA12rA0iuk4Q6Fgwr/uuDxVJjWRtfTic1LnBGery/28nQi9cm74YTll8Ce51Eu7ke/6dGakOV
Q2scUY5xs20SmDifmFPJa3e9AV5I677YA4l9nrFueLTihQfpF3tN/c+Kmxc9ddtnM2uvbhcjo+zr
+JYION51ISy8aol1Fcl4J4gsJhtjyn7egHx+DdqoE2ebBQ5Aiq0UVn+eCAO7gvmwr6g2Y/TZHqyR
uNjb3LEfFbiIYBL7n7s0wf+WhRAHuoFWaNGqkIRyq/0G+xqhKotx1FcGwwnNiMd9GL0ns1LOlSI7
jbEPqK0SAKlcErrgbUZ7YYUfI23yoknK/OokQ7UZQvkk5/28m+TnXLao0WsXDIc/w0xrufU00Rwd
odFezgKhXPXRI2MDDjbzTJm64bE0ELRQQln7x3LAQ7SxskDcEuZZg1QLpg0eMJjSzhj8PctW2Su/
b8TGTT3vpOtP3mCmd63pl0Vn9C/U3vo9bqpdFPnm+XEwKy/UIOrlxc5C4Id/ST89itW6Lb1dOPg3
ho8DK5+kOMPlqeHvKjavhPdgLwuuPIqwlguVHX8mFTpxQbdhPn1G7qN9peYy0nnG4dnsmoH5s0qL
Y1R4J3g+4kzrHt5MkFxXa4BBiy6NqQVBe4+dvAV8aRfW8gZhGFVDMjRfeZrsq46dd9KlEGfs/lVl
dXezMHJ3Woda2gUKyzTQvubZuCs6kZ1TcPpXy2w3Tk9cCmLej7KDjaKBIL+Jh7UZC37ohHANCUVi
ncTf9y6DBxZI+8f/6vFXqYIhkkXs3Lm2iPgxRrrf0bDvMniKgG88tzYT6ygXl4a9+hZlMojaWbj/
qJ8SF/+FkcLrrqEJmPO6nKAl2DrK0pY/Tfs8fn8sY2yyWy/zsUisW8Ax5U31aiqU/u6ZzueUAqZ0
jKy5OFEHbHhqqnOBfnE9ITZfP6atXYrXIGT6zWu2NILO3YRYidrZ5DcKwQ645Ikju1WxCCSqkwFt
vxr6bFXkVKUPyXxMrsMuHdJfYWs1e6XImpexFe7FjKMMcwYvjsypE93km8Td9B6CLD7h67tKRJqH
sREDWBPkkkyBN/xkv8ocrVHa5hjuZ6WjrOunh/ZR0yGqD4ZdoW2kGMZBpi460mduoyI6UPZghHC7
G93Rv3hGzIeIOLemWX9PGdbvKM5/NxqDGa82yOUsFfs17kZ2728ltSfBBx4+kAxHYZnzfhhOw3UC
KHbB5A4q8wMYx1Q7dBm8fGGTx3GPYG5Z9NGhcMhO8pzfPRDGTZoZd3tImOzF7Heky+5PxScmRJtQ
hT20m5jxj1Hh7dRBE/doxMuI3Dq/ij8QQ0LMeNJ9u1wS6rCaLD3FaZA15F2W18DiV8kM3uXUrttm
bVaDtyvo7pe9U4P6Bti2DgI8NoDkFuEQqOcegAX1H1YBx6xLQLZ1sk5IgAxIoR6dLMfskDCRivOB
XE1z2pRaTpOWfMU1C3BU57fGJSXVzDzYSGR8cNux/69i85OSFOHMxIEeNwBGoDlZ/t3fy0Jmaym1
D/YZ6Bx8c5fghdwDRmV7AyDHzAhl12ndXbKlWTBH4NUgSQhqynHo2eFC8gzNsloPoHHavGGmWOZ/
jJr6aspeG53hsMUAeI3wBr658R0P0PYmAoGc0ZkfShGus7olVdHv1t0AVUSvxyvjpqU5yVdWrR/N
WP4irLbQSN3MrRLEaGQwPuy/2/BvGYy3EHxrZA3F3GSIFQp60jqN4hC1T3BuyBnLNcI9CAjZy2n2
GYRasKGB/htrkGz5HQoV7xrkb8xJykuR+OSqfMhhDIEpMCCBg+4hy88chqy4jCdN/cs0uz4GoWeu
GNoz0iYQs2v08ehq9yn1MIUaeHpKUWacs75YNFrBIjGAICUTOGd21N190+vOgB79NbohEjsbliyj
KhKu+iI8tk5QbdlVQP8Syes8Zz+5RVavOrYEEWMg3wKVCEFtYfkoPWoyQDZ9oCsSEBuG/MNUbEmL
ZbBBQI0ImBH2nDL6YAYQQBeGlZl7dEmjXwQry4L6lNiwcvXvyva/S42EYWQ7LlV3lawz6rBp6r1V
wvrf0xvAUR5OYmskTwhao4GllgeoaVMYKY32lerFGl0c3XnofVVuYa+Yt5lLX9AgdhRcQ6v+BK3r
QNMjtCBCz4A/jXlV3KbQAG004F6UbSMCjNCh+t7BHXeTExwbGaAqIcZqH3njK4B6uRtdqtiKqwEt
RR1gIinNkAw45nckVZy0yTC2ea7+hpCwVc68EQ/FMjIdhptkRTKztHGDcxm7jj2cy32kQdQNtDIm
mYk33HZ6OJBOt/fjWTVe4Ofrsat5cVQv2CMGKz1ldQwtMSDczn3G0ZKfiBTaSq0TlE5sZkxMRt1E
PHgSlDoZ9oQESTTw0PqXblafM3NYKVkiNFdtthelw9GJtMIQ2rOqAesFyT4R7aGNOJ5q4dQL3O13
yTeMoJeTwRRz+HCSwPXvnoCmdwdyWdGjMETHtprio28luCzHqTf+n8qICmZzI2eQXoj1JOYQJtdW
G4PJ1KQ7f4DZtxvcUyRJM87kpLIYMbo9YewuIYLQkXZZ6D1TAYpFrNfflUsKcD4gZjHd5grcNNSN
eBlnCE6kll8QDf7y9WG20iTXrjBSdP0hv05YYMrIrxM6w4DUPo9IOUOAs5mKP4HwAbn595JQoYU9
zZnQg7MaQYotWZS0nTh2NVHTrrdUZSzA11lY0wo68t7W0fSnDsy96FnD8YUwMn2D1ews+sjO9w3Z
CeCgPBCPjfeOMt57cvidTwhYhs6BAKaVM102/VePfb723ATxMGh90i6CfeBjlU1FL9aoSrCQpls7
BR1fjyhQrc47uZn1HIcVoyqjvMzKiRUbfTJ7IYovZZdYK+QbFhby3wx9zlNeVRsvBl5nRl0ENwYt
x1DWO81HPe+E1KAlEJOSRCJ3Cu6Qu6e9Dn4q0ZszBl+xYPj5xJmlb21+QaY5GQt9Gv6YmC7o2dps
ZY/m35yl9CrNUGZWWnk2HYR9DKXrxRgbkhCspFi44TiHKP0Ovbqaex+meB021Iq968L2lVgYCtwj
rFN++IRAsBch7QScwlbPmXJVbINWBUbNRe0BxTR7Fv9h1PeLwPCipbCbbh2GA8hDX0TM+pjGRuVk
rbxaXnLJSxDaJUdptQEpN7E9cLWi5yqhqVdDa2xgppM4lu4av/RWfeiwj87WKqn6VVggXkJB4y8h
arsQGxci+qe1aANCRdkecSCtxGA2G9LkbTQl/qbIJ4KsAsKg0g894TZuTGPLDdgtwIFmz0kjZ3ve
k2e5H44TvSGjrp8CvwAywYNDvbwyYsgX7nhDrfSps/hdsAv8bWkO8cWQcjgesn0cuc4t7b96DqtV
UzVfhUG0VxGTr4xHcV0n/Xc5mIiPrJE7tpvXHsb0kkSMM9IgWZOLdS9Up9HikZSWhgDLyBogGwLA
VtKYO7dp3zwP+4wFwWMMn6YcDqqbs1O2gVev3BJ9MSP4BBKwLNep/cfqKTCokUPiD+XRsBK2XBmX
LBcJAKAORUsXaX+dxsfRGRoX1InlJtIuDW3wDrNSviijN77to23q46ZOaV0mhqJM7bqJFm4om5Jf
UQJXHbY8UOdPl1cUPZjBDY0EwBSsTKg5MHoS1hyxO+VXyxoB0zCp1xYkRiG431TLJCSCllsAxFjK
NP2NJAu1r5acRlJEkPOg2nOBoQVBcxBZeyp6DtQ2j1CufDkJRZzveg3N+rfvNe88+c9s9/O1gaYE
YWmMG2XQ7SvA9JVJhjxANFJB7BQ3qZK/BiqsrU8nyVySaxRZlNUTaVSFydX1+54w5FosZVSUa1bx
MAqVxa8yLIwLCnkkQeKFEEOGQlq5Hi3namTD0UIi/1KWbUX4MT8H5X8hcVrHrb+ydPknljFPNV2M
1hScxMEztlhvicQO1mjtEhhdJifDzU0qcTCwLfot9Eydu4xbEkv8tiAzNaXcd/yaeX41rdKCGCGt
ZEkpU5bYjceysiYsUHl/CDb41Ac4hyGgU60hMdzU0UwOfmfuoA56OA/lCYt3qBjyhYH7LjsuclsV
4CuD7tynYExzob07/ZtpV+0qsPQbonWDCGq+FJfnwaMoiCtqCNyObwAVXFyQMP96gd8TNgl9agxY
dszijzl6Ikmrg1LUWjYWaap3ctzTe93nEsCrPiez0/eFGk+k1jBV1fP6oql90pKMbFc51vKQc5Ha
LyYwYd2Z1Qym9ZGfKn9HYrozvwg2t3lBTuXKaoObHc1O39yEKpr+mmdCeTgQfwTFDv/o2JsA2WgU
af1SLPfERJPugNVNhBkbrkGcoc9CR8/zbD3m6Xeuo8GsDM3An+hvhkF3V+y7yJJ24xuss+jUmRdW
EslmKhn5yRDWnFG0BzomIngH8n5wtn6FZeswzOAwdZSgMiL+JymbW2NGb3npir2pfcf1WutXsMiM
td6W3KyjXOGZ2EliKGvRpFvG4JReueKlwVSN5KCGpdI8q8DMNwlGmKTh+rYDkFqaNT8s/sx2nCvq
PGiP1MCabbA8KbnV04i2nt+UWhakq++8sF7Bln1RZa9vDc/YYYvQNkiMgZfzOKCA2DXTCHkQExXu
EWvDsi3bu3ILxPmPdJS3E4a3tUVvQOXvMRFNvEtGprs7IeUexykBuClHQTW5oF6MdZUEVEjpsS8P
aeiFvPZQhriDLy1ydqYXDrxm09qMpapW0jaPbBIYfGbJqnAYRDU6EOAyIzQLN9MUyj96HNz1ylWb
vDKxwTbD3grFByABBmEWVgHP9IxloLYWSRyEXLQHn2z1lREAr2QYkaGzQqLfyGfpcJhaJXC6wpK/
8qDU7uP/4u08muNm1iz9VzruunEDLmEipmdRVShfNEUncoMgJQreJYCE+fXzoPR199wbM9G96g1D
EkWRKpP5mnOeww6NfPSj436VpLG86y4ipi4hTqQXpL2HEJDDgvwHO4+IzxNkS3jgtkOXmVrC+iUK
Q4clQSjpgkjTAcgMV7MkOawt9WyXaScw7+ExsxJ/XWrItQRT8Q7spuPMgRU6HfxJA56hHhI4jwbP
nEomzEiU7ELtBp5iC0ZWUEov3jp9GJPY0B77KoHiJ4leBFrzULnITJrBOSY+zDukhsWmwoamxjci
TzMCnGIVFJysMbiRoKjHT781QV+mvtwl/jeFVrwjf/aBkf+KSEDWJtU0rFLwq9vUMx5aDuWdxyad
abAW1EIdebgvceYOa9GHj4S1vCW51DeQVogo6wKIbfHKC4cY+tSMQKjZ4DsBG9Bbv4C3pfvJQ/vO
yms9ImFiuJYyT4wp1KE0EeZL2KoysfvOUjhUHZ7iWTlkmf4q82SPpYAAoJIg+s6BP6BqdI6rvEWE
gggw2yxwwsRGaz7g/oWmKj+sGIMTC9F7G8PWDnFpg0YY9Qbje8LnDiYK2qhp30qMnlsaFRQ2KQM/
jPhBi8pYI14RXn6/Vh2Nau8VbAz5Bb6/8TMG10rCrS8RshI+xfb7YIfQvcbBuOMZJOhqatAp+C+C
yu8grWIzuOGX2/aHGhZPwMZYrAe00Itmk5VPDu/XymHC43YA/8c84dSxFUSX8UtZlr1hAh5tzX5n
DqW5k465gTgTrckHptnHPIOPf2L0e2nb6NQUUxfoml0+NISMaPjMWjum2+yyiCMNAEGkl9a5AzMb
WLL+rrryscIMxPnA8sQt39H2pbs6md8rzhYeM2flpM4iZuZpM1vujIi43kReNQF+NqGd4yrkDLT1
idFnvAPGRL/vWnaAPW9rufa+Rx586dQYbxcE1zoBgT/NA0c6iZWGt3eI7cSu4s1kuAEjb0fJHPsz
M42a85/RLAdEx9TEuUvmjgC+uhxO0ay2qT48habnn+NkerVmMkyl9mho8QdU/0e3VDNDyDjbhm1K
2tXMY5SQB4PPwERqzaFmemi+GvtnZorhsdacF+R91kmb1ZMufyQ2hmsXwRULTyQeUrFC18KtRx22
aZKYK7b3V4i01IqMOtDlqS04EmwW9tPd2GvFnSh1JqJTc+yN1F0j0okD37aYkaVvErFvQOUbk2xB
19YgC9lKm0LQ1uM9ELa7fIwHTLl0v25kAj644QUSsTNMnso+Zw06gBgr9PYBTRyCLzLlVsLMjmGs
3MAv2pmd9vghy+rJ5yeHh4nSSSGFlkKIVfwjT+DwRvtqTbyJyV6ge9ahC9zhKyZTc0qQ98UvYN1B
WdudtS0NHfAKmtEGAnpfW9sGRs9UN+Ma3dW1YhodNMPXjCQ2iBdgZFGWp7bp90Pfz/dmyjvaF9TC
tryy/sH95gE5R3RMJhP4SMyzL4msncDVxi4YDTx14GY2ulFwsbjWUteiesAWumFqjla8sE5595nW
mXs2SActQ/DQ4XhoUfSTRuQ3AbOAuxlY56YW0dHpl8wDcjh1p46OiU3oAjUtaT3Ne923r7bMt1Nu
8u4o0n7rtfLejciIacLpwJla79qk/xGq2NhXWvbFIjc6MmO24L4js1QEhVUQ4oNZ9MlT7zpHZLYw
xnydSEcX9MN735fdsbfVT5Gn32T68I7xexoGoo3CHN960j77ZUVuHYLnwM/173wwr4x5S8IizJFe
ykXjnX45yKe3RUMC6i63mSfNiP83HfAxGcUQuAcmGbOdqiP87JcqZSJUgVTfGBlz/lRq4SaZe94C
yKr0JN/VTtKd3GbaTwa53xROYt+V/kMKXLpfxlaOCyHfjEgZTMeOVEoXXZJIUS7Yg7uLhZVtTGpC
2+7ni170e1JSrRWBU4xtFaMmGlDWPXqfbmTtVrtwBOyqUgY9Td3vpJqrg9mZP5DV9cx/Gj0wrJ+J
IqLeSp4ml/Q0Nx1fkff9qu2YrxFolmzmJEmH4dwxr4CSLiRb4rWeSSeZAP2vqsmf7iaJbefOanli
e5Qs6zjnORKJyZTawkhuDV/j3N4RPozwd8CN0GmUfyWiWuxmEJqw1a+cfAHpwrGXRvcYIo+gfPY2
Is3rNUPhGj/ASXfLT1PmxGqRqeiYxqVX4ncb5xmqh+ze6RufoeaKWFQy2sM8XIGnYVzHJg46w8dY
nJsWFSI9pZL0t3HL4Mul6YizpmQaFG4ZvXW7aGajKZLyLNz8MqjnmjzSzTBoNYEM7NdEIdCxV/O7
I9P4Qo78gWVGTkHB+xOWAF7FoPZSi4MDAVkvte/JMl9VrJlb+m9cXjgUvZoFr4EdYWXx3ZHXXOgh
Q4TEvEZ4WX/EIQT6nHd+gdIcVLTJcK8hWO2Y1stgdsVeiNmQ1+Vn3Zg+e73Wjz0xzwxjdMANTItL
YwLfUd4hqXsRvm7tK5l+mFYFG6Yfv5QoizXzX94Fbf/al5pz9tIdMVfbFH5MUI496VDlfPLbzkR3
Er8xaQQhnoNGCRNYB5Lx/A7g3e94ah5m1rAN4S6nUEeN0GduzfOonVxg728ahHm9tsP1oKkycGxS
SSX+Ow7JKzorba310eegD/beLCMcityv6xKEBts9nYF22UFt1B8zoUIQ5RZbzCn/gFV9b0KFUBOd
i7Kw/IQABFOX12JTGg9pX+ZB2xBSOVntRevi+16rftqI8unjqCI9gUYQdPsQ6hgLC67QiZXWW+x2
6X0DazjeRybo/1BgawVQPawzLLGbXqitbMeVJZU6FBbaMQyWTzkZsVttsN4gd04gS4aRa2fdZ3S5
NDoMSfrhTWrtu5aX2cqaLYVxixHgkBdPkcbbVBnjpTSORCtth1lgBFEmWj7H+tXOS4KxyB+9ENWQ
tJLNKH2QEZaZbQT+fMh+VKeILRwchcUtIRXqip68KSs5TRmkfWEmFHypZnDGLdNuaNcPXmKvYhdF
Usd2/BRKcde5BMXzWBFs2ciMmU+z2PkJfPTAB67nKvyM01CtgVFhjwu15EhA6HWoUm1b2IQYqRoT
TWrMV5OMM1noG17w6WPmDU+dyxyun14n1ddP+E631dS/42SozmhKX+GYd6MRXsaSMFA5PkUV2iKn
CZ9Yb9D4mZ/JyPw9I/LVUp8NyOJgCo3y3P9Qhk4zj4uUdHS6gS4iKsabxpWbtNm5Ug1aTpURJktK
5iqm2+W8nr6b0NjoZmqde9TZYpQfhj8xO2/5i0UKyE0Z4a9SJu1pWPJPoNfbGAnZGiQkjJyNPCQ5
ePlQEurXsfIJoomU776IflZeutR88S8LD/rOTmJCOEgN1GwPjr1BjVxC8EaxTjvHKnMQcj/XLc98
Vuwyi54fKSBQ2C9pod2ThOEyxVy5of7gmHq5LivzI+2/R4YABAfqxqUF7L8BNCFWiI2/Rkv9Tgoa
HmtCdFr+mqIWYcDA4DO3nR+pT8OdGc1qsGgfVG59lLHlwacLD0bDmkmUEVNF5rD1RBWYpbtKa40d
PkWTdxPcPCQbQTLY8d5EbIFjKQ2QtfZrb3aepTJRQXu041Gpb0g65mcgmdjqx5Y58KDv65xSasaE
q6MKWM0DI0TepIPNPYeeRttgiTc9+mJE2d4+Qy5Uz50dtNL67tg2+Ib1NdJakgDSBhTw+X3PjJR1
haLGn6MDgS+MuhAD0XJZ8ZpJFVP6kQtDWpCmR4EIvXy1rOjV1jjU0uYNPij2J1Php1fFS6jNXPia
RbfXL4l1nkFzX/dHV0+/uzjMiegpP+nsXr3ZTQ5IZoEeqPbaEqawkwyyE92w19boMZ+0GQypz8lW
2CY40UU+vgwTGiXzOxbdLx5zY+OmjMNJJGw+arTM5hiGNFut3OCU2/ljKh5zyPRaPG+THljIXMPf
RsulWo8gSm3+EC7LC0v4bz7HlUyWdhuJlqn9JljT+dXVR5w7PefAslJwWhIYWC56NUNmYdIX980U
qJEXnk4TpjMNjEVvb12HGomjMofylTX2xRKUBXaO3ZL0im5Lj/sRTh2cuO4jKaMxQB3ICEQAHQtH
+mvKO8B6Eemh7H+5aYAAQfoI4JtWm1YQrVWqkGWiZp+zlOSVqTGTTdISz+UxJFETnZUf20+zT9Sl
Z4xvvRcnQZRVR+Zp+aYhpH3bKKbnrrNtw8m5kCTN25IVmUKsFRiGgVKu3RHIU18gcbEd6zdzjJqa
9ARy0NpZrpXBWSPi/CVRTE7AJR0RW6wcPV8yzEsQQQJDVhjvZ5r4tU69a4493WoKo8FXHpqBGTYb
toyDJnnVtxUXkpYwJCDihkEYi9y1O1R3hsWogJpoXHdmfMmWmFdLfZmWby8KugLHk5FtooohvFNP
dEJGfG0cc8dmN9yqBudCR8mY6IVBV9/u7KoQ68zM2PyLtzoegOmh87YIQIZrbBzYe+CbmBcnqvNU
SvIohZcf4FphiVxD9mtI5hXfPZp4f3gP6S583S0ORuE8mXHlI8UwGKpSfLQh9myWBfVXQ4s/EZSg
yyFovEmyxeWFGHGc6IriVHnIObRhWoO5DEh+5AKAkrAKDfT9IZb6UDCfdz3q0r5isj7MpPGgv5lo
vig+gYTw7TgN2KQpghcZz4A1YizQkXCQeXRs7URW9lChtCPgcF31bwXySSJss6us8v0guj7QZEjl
U3uHkQEAjbxPqQYMiyMt2/X5Rz3zqkxD8z0SVnH0l9ngMkZx5ISzY4DyT76txYYU+1Vt6gz0qgtQ
HCwR8GA3nputaHabjQsHbMPjfvBKLcFmqRJyTIuzaoW5ZhO+6iXk0I5Wal0VTNqYA8ZjlpOsGXEh
VfxLrstjgIFEcN6Jq4bX15fcsd54VzoR0iCdQXmHsiUhtY7yefxJsPO49wvyEeyKbX5rvyG8QLPp
9tmF4Q2kDaviTVY01bpjMVd0zMkHR5Zkm5Y/UxzoeuPpUAwm8FJoWvuEJ99btkYoBMoLOvJNQ/wX
fzsrmdrh5aeRjvikeOz95G1Y9Mm29zgTF48Jboc66tGP7JBgaYtNdj5fnMw7t6O2rnTSDhyhLUAw
4hr8gZwV/ktUD3NxKiDaFBF5pQgRPiNAp7sGuNLKxxaMK5LRs0rmk4jCq26C5jMAlo0TmWXW4CZM
g8IFlWhQQNQh5FOfIkJ3j+w1CaaIrNXsZ/1hgOZCzI5zlJGHmHku7ZVbfI3wAoIQ2juNkN5C1yUD
QQuZa2I5KZC67yZqYEGdDG9C4rWEV9Mp0zv3IUmEVCvoLeQzApyT4UTOZp7BhAE8dPcViDBeN96S
NLOAWqaVn1aPdRM7G62k1I4688MxsZCnV6/XtC0ljthyyq2kgoBLNNWSLTJvFwkcIekv3McVqWjU
uVZjsabz5WnmRLA6imAjEiMpntmOnJ5vWrl8NTu8aulONK0dz345nbDxOkGjpsCW9CBKiTYouIM7
XFHHSRl3fls320yVz1bjXCzLm+/kAMUp8odszQzyQIgfSHRtIqNjWUPqzD2izrqSew0poxbZFmVA
txYuCV/xtEJhGDglyXR4F3krjFkYeMO4t9XwpfcFQsy6qtAwOfeMHKk3mRlsitHYBOyz5/PMom3O
CmtLGYx2AqJK56TWfn7JS/1jwBH0FC4WkTH7iv28uAd8diezn2M+PDCqUOfaYYQE5B6T1JhjsWGo
g/jmWAHO3jbCtZmZxz9SsDdsDN8HkJhIbFts4FhsA+SYv1moCQYe8b0txnDndERkQdF4If72kqUF
CVlhjYJT1zbomh8jjD9JmsiTXTArzXXjVQ3EhE2gVspOffdJW2yRhpCsR1Ln3L7DnUGRYqGnVvKj
zNj0tJzRM8Ev6ySnSffBN0e8l/bNomp0ZgJEbYbVfVsFZjM9k8ri0EtQl2QlfUBYE9uGicEsBGoc
1TJKxMAVRaKCNTg/h1EMnBekIvzZuNPnfVwzkfSw7NgR4xkUe9sBIzw3UEL7HOEgyL/t0nfXS1q4
VlXdJpyNrQBjRUMcPeOcRVme5yT2CtziugpweUkg+YNwxDZCnurFLBoMt9V3IsEwEHpHFm/bfBHv
Tyw6unh4NCrSgg3dQjgS+e7Rqq4SRIzb7TIXERraiw8/Iyrbmxsb76K+KRXKdN0yFiVwek6pqDzH
2lrj75xYqY3ZP+mRZCHMy3lsJE2VbkWPGTHP0Xyfa+m0YxR31hG+rAxfqzcJgtht0V5rj1BRavRk
ZYTOESszQYpw1MLeKPeVIbZ4Upy9PUcBCxp7YxU6AwDSesVydzt9oc6eTrc/OlpQpeC5Xfj86AkH
aDJToRWBqbnZJh4JGabpZXOGxEN9wThcDLJdFfgTvhYKzh0uOFKOantKjknegalhg+ypOd+6R4g8
7akR+qvBmBGyZYTEh2qQ4Eb7jJPt1XeojDhCtr6Pn18azJulqh7HTl0GaSJnp3yoGUIhAY4vRRj7
m4iuHX4DY4zxvisBpmqLiYSBfrOyR1fba8r4UPPaSJ4Ghu8RX8zkm5l+VZDXp2hWWqqsfNQUeToA
uUe9vlpRsVM4STnwpH8aq+7BMDraU6vusFK775TTDeqTc5Ph2XByYksdEMWXBmnrSk7qTqt7cYxs
G2e2011qvG9bN30wtQdDxNAedeZsVuvtLWqn1VxrEQ2jp2NxAwYsxnri3/D87Y1zUekDUi0ZRw+Y
fAWhgxUqPx8CxWLsgxTE04EqDmkSfJ2RF5w1zqB6Y1BklYi6+xuOq8wUd1fO7pMJnt/g2b9Fkbma
pTGI0WiAEPdajesQLFdEq1K4akfzhMrSRcpZsOxn6PJ804UaRPFCw9HsHfhzdCmxf4pR0q8jFOIs
8Bnp3f4a1WF2QgXsrW7+7mV2tfCWu3TgZTi3OOoSpM9o1V6QJwGgBe/aYp5iKAhDnkeRyixJA0xV
KeezHz1X0lsqF/U1ghiyNW+nU+c+cm+1j2iwTYZsMfdlQRTl7YGwxMDIlSzARfoKJxLBeoas2enH
S5Z4wYxA6iBRvL60JTa7mTDHUUCtqEJsllEM3SBGyvsCQIV+YNavSpVXvwdpZmpqffvOhiBBVspW
kWyZetwcGbZMFZfPyv9EzUzhOVbt7kYdoG5ONgBPRBDzJQb+H6pm1jONb73JKpJoHU0s1ykpJ7dn
zEkIsIXI/yDGYTrfJKmwSuz1DSU3IIEgxIO4LryOBbCkjsE3Ot97YBL2PXZ2uQmhsmAVIkidrRR6
SmWm5tpsxM8/+LXC7uxnh5J5GeVS6VDN4yzGXMawtAet4rt4xRokZaBqFxfN7UM5M+SJO4sMYfkw
s0t5Gv1dO7J0HtJS20PdPuiEkFwrlsBrgirYYWrYgp3Svdy+vidXMPYt91WMeBYjdEiWRqgtNY5i
xB7cyDHuBNNoqEZY7QCLbv9bJeYQpgnxh4M5Yj6cVPqCmRNSWJwhMr3xe3WFERMUB35cLmpqUqII
U8Zfe+qp77KihoDpwVVWqWkXaeRaRJ5Iz4PKn4e2HjCx+i0OO4w4mYvJjzePxQXWYpqTzTNn5Lvd
6vpBjIiokIH4z215kIvNrgeefctGKYh2CbI+IvtwBsXOkKZe1YU7IZ7OLobejgRtUqXYFTFTxTSG
66TjfBzQw2mqEr/G3MLpxny3B2U1FdxKOUbhjWGU3wsB5FQvvkYMOHAjZsKYMRyOF8Diu7itEzIm
TdSnMTx+Z86z62B72yk14BzN7pNxM1G2RXNf8rtWosolKguijzmvXV3Irz5kRoxaIX4sjdFCZsVT
lzqsW8akm3+MKRVfMTyUsapfJuhUPEhjdMnKH4yFh8uwAPNzswyRwfYP4+C+65ZNB9OPdbHu/zBE
WqM41+E0PaQNZbacI0w3xXTC7t4+Spti8UZPMmKnR6pXoazNi2hrl4itOHoISpx/afx5MOGWxKDL
qwsJx5MLCWATx371ahIDFoaqejDNrIIrX3AhdcqFLJMuFnd8qmjsWGPbtbfXtAjJ7LLpNkVn4Rgd
pgdY/Kwz8NXf8DCJQk7lxOnFyFNlEDO8EFm4fZMTcjV5NtksrBPwYxvZ6Z9Mm4rjFFsj4Sv1yw2w
7k4JyMfcsu9k2MzcXe4D+amcA5aRn6ZWkgnN8GaaCJTU2tTGGDYQ1Y3QnWn4u+xH+se0h0sDC2hA
mbhKwI5t8xwQMz64Y+YS61D5fr61DYDQkU1UtB356VGUlMQdB/CDxb548UDfHlSkCUFdpzP/QRfJ
J76Gmy1RxjAOLObN64o34N6bBrVHiVvQJi9KQbuYzi2zqniBdUXhSRiWS1A3Zl3Q5PE2tHA7D65m
Bnoe02gvT0kYtxjWM6by/D28ISxu7zQt9kn9A4+JFcQYnfpS4hTf9jJkkzwNx8omC/TG6qWw81fl
MJRXLZXutmzR5f3nV0e6/gXuwL2XPWsPmud8n1vxJ1LzQ4btPRkrubOZQgZjZYCDBwZ+xx9sM785
3XDVzRI3USYMbIrykOjitYq77Q3PJW0U9jci3VgUKCO6eTk34qexNOXKh4JzOxAxVLb3WGW2Tpsj
Hahpf4iloEmuPGZWGDyHMfqDUquKoCmUfr5dtgQ+/hR9rCB5pMO5Wz70Oh4oaNzGPm3vWY2cuaSX
8/3fPxTeu2tW+n09VNeBWQL1Ep+ynfBnPYAUuv1uttKS4n3ot/2ejmD6YYWexG3dIUeoeREIUp6v
WtkGTSfVR9lR4yImtC5RVSRnNAx8QjHQEIjWqHteOwMJgjdOP4R5clTsH0q3D8lXLNIfee+yqnU0
OgvpGAwlloiWXP1UoWe9J25zVvqPsQmTb4g26DgMRtR/qEEtObGHOPyO9BizhYMDgHSbV02DIY4U
5Z0Zr3IbXDXNGG2NDBWAjdTwxpDpEAisDCbrltP0C97RfBGT8ZoVBWHlyevtoA1DP4ek1v5wZaqv
OVP8+7EO+SHK6AGaoriaYCyGzA4g7HLpD015QVT2CJNe29hWxH9uoXdqRvgxYAE54ngM9yVIv+CG
TlDR8DAuJrc0nerDpBEQW07+dQLCfjc1RvLSJwZTNjcF6L580lr8cIIbfQn3ftJnDu5OaOnJQ21+
qcasZvaGq39ugTdrCtxoHRooal1iU7pcjrshHbLHtuYwbm0muhM33SGdxPUPGy0dIAAQtIhpKd8h
EYHGHTIiSBp1n0is8pqB3mCx78ylfvpz4Tee8lG2s6zC6Kd1/CijpeOKNrZ/nhz8UhVNMc81oeD+
Oi9dXNugIduyf0kZOqJyG7XTGONYQfvbniMblmSSXW7niRaVIzQ618axAoJQowpZFbxR9jdA+zz5
84E5BY1Dz4rRzZrkC5zBo8uJdW4wDa70TnoHXc+aYBhc6CjYzoOokuOlyX/fKpyCe432Fe6TOXTu
NsuN7PTnfq8yd3qovPpV2cJnfstpFNsYAxF8kM2cGtea9J07z0zta8rudXZqokh0e6IsjUyGNf3B
8SXbms4iEtOfXGaPU3jgRSnX/RIOnmAw2bA8Puooqu67sGIvvtiA2CV5j39+BESFGnofVe8tN6rf
JsSBi9gOrEtb10ctXTJVULkendh+DbUw3xkJe0e0ATDx4ArVKO1JjJTpniuWwRMwIx7L5YuIWnkg
OWYJWageHQ0jWpGFCEs4/vERo6WSxU8bGkHX9tVzJPULEkCHGZDD7+DdrzWc8c/lQG+lpaTMErJ9
Tp2yucf1Rs/A24GzZPqBxxsO2/J/cnFV9UqjWcPuvmVaYJzrytkMpi7PN25ML+q/kD5/kGSWmeor
e4iKdT6gYmbDz/pGNEz2aqJpYvtny0qAt1Vwg/xmbISszrIfVVSDLSjEAZnPXZrH9fqGkTFUaj9E
Kkb1itIPrftvgCK8O/jFIOIdrmkwFVLc334UgyF7vVP41jhWQy2Ie4y5jJNQn7X69N7H7G6Ltr3H
hSOe/OEF0sFuJvf5M8ortc5sg/lk4vjbTGefAr9md8Ok9ioptn1mPVQ9oXvuEjtg4I9sMGADQ00X
u/xfLQv2GYUBtGJv7o7u4QYwvp36IqZWbkjoNFAi4aVMQPE0MI/BBQJ4bCknb31brUxzjVgC4fjS
qSGmioI2T6rdEhyB+SH5rYP0q9D/b8kuXhq42trjQkbZvoD3VTjYh3RQ+KFcB/lh042BclhGqxt3
wEjzA7nl0aI5S4LW9lP6EkpkZ/EaQxpgodGMX62OqKXMzDWhSUThlCGUkz+/1HCGMH+RG6NqxKvl
EQrjp4nYo3AQr8qL2bua5UfZumzxQFhxGvUEupaOtTEWBKbAsHQKk+bnaON9utEmJ4mORZ86+L+V
5z5NbedvpPxNLiOWVDPnQ22yJgRRu2b0OLDEUWhpMfptvcJOD1oYPguIQ/eSs4fQ7uGCHJW/qpi7
VIPu/0mh4vGhREcMkmBaT11hbycqRORaVDpDiJLo1hLUnqsfiBzR5g6J6TAa1zK0maRmzVfdTBpr
eLgcApzmSnLl3M7K26nJ6VmXvclK+ARGrVrTCJL+NlAIehWDg9tPlRvxCVHvksUMKFu4sJIGzfJh
XZl73Yh+K8bG23wqWK7ekn2GM0KUYu8j59lNvnNO6i55LrozFX39o7ML6h/pJM8AQdw/547NC2D5
ym6xeiRz1G69aom1Vpq7lV5LsLVW8nZyrCcbHErTkYvlxvInrsyzobMrTzBy3w+h9xvTmckgzvld
Qip8aB31RhZ3v4XCyGggtMPniphPFTu7GSHLGmV0f1912n4EowcAnE0ouyOcnnkC9zqiISviEKl2
D0puKeC1jjiS26ES6R63heg2vHXnu8icWSRykg0ur24VT7uyoaiaHEzPImbiW5bOQSGQOdv++BER
eHdyxeydOCMzCDDsvHLO2Kea8yws5uGZ4F7Upbn9yrGV/kry/tEuCg9tSEQuMDKDmqn+fqoNeefx
sl1lktXZWPXu5nbbL0tuxmzT+fYzT91T6Y31gyEbZtMGdcEt5cSCfX+YO/1wu8zEYp+Wts7bmNQy
k5iWJYPk9qdTE72TFqPAO/oDD4jrBUkkr5UxmDzLnn8U+fBo5+a+WazmTW0+toOGCcBRx8RckAjz
GWRJH6A+LZ6ncJoBRVBB5bR/YoGLQDiy2CwqQMwQF68GdNYjbxh0UXNPjW6RuyJ0JR//8xNZHoo9
iWqMJZv4IVxGClMe/kYuJrYYrn8yXrW2cqhETq4JTEqBU3ftFp53pKX8VMhtWI1zdmlWRlRVHaL2
W6qKuPSOTgJ2YTDcR6tMn/DDdfBmIm8xi3GctE68KXtYAdT7EwNkJdelnh/isSVTrs/DS+8jL2q8
rH7oIlayJpdGtx7r1trg/vyBthLENJbttbCa3zMChEOONpB7KyLVGU3QLQ6l8DW2v2RVHeYUayT3
Y7QTxAMQGq8oc9hmYEmAlF6HMXK5catX47TXGiLeFlbbfSyL+xsPGTSJv+3jjJA1QLBLA51JRoNw
flAyLVGr0Hbixa1AYw3qiq1KSoZS07w42ZQyhGMiohnpkQcGGkWPl/X2R1PYvwjoNGtRGORzuXTI
rZ98NKrc5UX+1rPivNNa8UGst3epU8790nhCGzi8CAUgruoXoujtIGFkfVd0TIX1SjjPWapfkhiu
f1cKKODFUBz+lRLWjIYRCaZjPHnhNR7ZOd054mv2GNasMyR3DS6yndlILp8HgsF978XQXlzzVVqv
rf2MQmUlTWfl4ry3LUTV1DympW04b0mRWR9LY09IsAVipdt15d7rNn3b4Fn/mNrHtn9cBr3/qptx
6TJqElQW9n0lcLlr+dEgVII5b/Q6RoK5x7xpqLhGfIwJCRuIt5vfUIaSOTkgrNkz7P7Q/UUwK8kA
aCdgm423ii3GHAMhS43VvpI1yR40xjyIOP2h7ewndJsB7ixuntR8Gkb/qzadoKzgCs1VTSZ4JB7a
ujubgESY4fNT2Ok+xysaVQo0niuKFZvLnyiUXsgm5Nld8pC8UhwsN8WWb9rodbPhGvfdyte58tNQ
PtFUwj5ia4w7uvOr5xbHBTiyDP9Ix9BlCjSs2sidhzDD1R6TUwQp1fDYbDYWG6yZXAS7MILIQNSO
clOzdFLGPJ4+UkT3pfwvslTNfw6nMHVhGbrBctQ2HMP459jaUja1341pw1S72gyMu+6m5UPmPWQt
5X5jTzXLKz64Rs0Hx/3rt7c/izqSL3UfGYxEB39henu0ogbIgVbmJDpYOtYjIazHPx9qqttqoO35
25Kr/T8WQL58o59VPcmEKWT7H99489l9/sNvghLe6vTYf8vp+t32efe//xdfGX1Xy9/8737yX75v
/8rzVH//299+Vn1JYNr1O0qq8h9Cwn0iVP7/2eLn7zKCbf3/ShdfvvBPurhp/533k8viRzi6LjxB
iM/w3Xb/9jeDz5im7/lYfVE56QZA37/SxYX9d0QvBOt4lG2OC+X1P9LFbf/vuo69DfG3jb5V8FX/
/gA8/Mm74bH784D89fv/O7zbNf45FJvAcxvlEQHFwkYhjpXjH7HBrgGXGnaGv8bmf48M+pTJmle6
Dm3qSdUN7CDNglgyAUCDtWC2RyDUKyOLKdkIcWJc2stfXcoA2soOmQkslnfrBCs6dEaU9Tbk8ffU
uUTjI5a0xCNYqzWgfAOekoCwiz1eCliaH67xaWt3oaO21PLrSSELZE+GzgdGClit7rOO4Wojejcm
87P4YXQzfgNtlZGbMtg/G8BIaREyNlDobV7jGXsFJr5MHVq+A0JC7p01jj68bB9jZ61Zl229+lo3
b2WfXj+K6JnXJQqGi+k/ETxjdVjs0Gpho0oMd117j2V7h2jSQZtntjssoGuDgsgx8aDJi1Y/stJ0
/WijuRsXiXuofZT5xUcHEGGcj3GqlezgKvdHzT9q9uyErz6uGKKG6s+KOaGdbsN+34UJ7ggMXfhs
S4Z+PptanYI9vkjKXe/Iroyz8UASTOaecNuigbwSSUdYQ7r4RcjgOCrjt9siqV5SL8Zvtl5bEMDX
PhP/h6TzWG7eWIPoE6EKGOQtEZjEJEqi9G9Qisg54+nvge/KG9mWSGDmC92nD1p0ilBHgabfAPfs
J7QbhpsyWkVnQA8bEtveb0OCSScuQ4UvjcgzuVvlPvyNCfKTXH0U7IMb8SHC1jFVUDX+PAJXsCAV
tEcBSlege9Eecf6Ni4+d3AEZsRvbKYEUIJGk8VIDxFpqygWmk4jlZBsX20RW4VqxRGxEZvaipDsW
BKVm8EAWWXhBk52EuOXaxJcwuZisGlnld5X3sWrz6VJ4RTV6Nlqq3azeR8z6BtmSTQAZpc1O2mzQ
NrFrJ8JdDk6WgdA7cDJuuEEfTnYvbfBSs5cYN0HAcshAhb6GWeebiJZJQ6q9qZO9ggkzsV5s253U
V1XTr0PU3xb1YquM3iv6pYiPqr9MDWLi4bqwDIqqDuF2juH9UiFE0emecu6Tmuwn4GF7mJg/Q+Sb
pj9bT6b2lgS3CL1Y6DfNXuq2qvVPw0sP6R0+2aYhdS/jFRmTeMN06FlJGJHLRP8IMJQJQIHslbjb
A9efk0yTJ68KWhYUqymtJFJHLlgFsp+MucijpPEK1XaaOtxLWJmqiIFzT6Db4vXEqcgYCNbmIw0/
TXVr9G67BT5y6mS3tt4SVB1ahRWsn2Dn4Ycr35AFePVTUTGP/7DC4BxNkyPiioeX97XsNzQhxywG
hiA+m+VPFa8kv23ZJIzIr4I29Wv6+ZyMUavJKQkdg8w+NHNA/dWW2AUUPotX2LtYtY6IP3bdOL6M
3Y/a4q1mjjXEDwstkzaxgYrSbYkpl0EKqkXo5/KB1aAnTcx9PzW7QD30QoaSlZC7qvM0EnUwtOO/
JD101Xe0fJkQ7gVLVz3g0bO/MvW2zNnz0KhwUUdSmYFc8Hkb5WuAh6whZ62etCMNJVMJ85CGd91a
6Kobv1IyL9LFLivahEcUFpZ0mZWTheCTr6BhS0X2Uf43cBKZqGfU5iBPKTALgX1c36fVV2uqToR6
F+uVO2mDp8P0I4psJCZAREBQxC1BgU0yRG5EdNCKB6nd0/TsoHFchA2g8kU9Ba3py9AzaSwRYMlA
I46YP1FkEBWLwbvdBc3yxZbQ7c33JTLKp6bFgz910edACZSgqUyGAg1RFgqvg58FaZrcwaFLYQqB
eUCjqIAbxfBO4YTzCvrdRrXxdTG3OiyKedLtMT9r1MDjVFVbJVhV7+V8bRo405USO9pgoflcfrSF
HCoxG9PW1qXmVB4kWMzTxhLvch1/o8dDWypZ+Gcn8yD0+E2YIESSUPq2WSuZepgdJnIyWiN4zfW0
2RYmcjGjyXQydwBxDznj3/ucIjHOWnvwLPYasAJ9QWwGAnKLaXKLYsKIOcgpunzZ6n+VltU8msTR
QTA07TGRx55hx/eUqwvxIu+HCqu3HQB8zVTFgOVX3fwHYyncnLJF/1fGfyHe2x1He24hiEeBBWro
qi07BiVAQOyBzjiY+j2g85g8a2xppETjmZkqctmHpR98qSJISruJTGq8CBh1Xh6iYkLq2bErJeTH
jer4j7yy3tYqj8DwDF5CKe9rI/ltvbnjE6yrGHFXD28YnpaD4BHRfrdt9UcXfEyKKljCoPEbsyvK
9hQCQxrs7Kn5mT2zkSK26sl1mVEYEHya77uBjCEG9ShKqb7j7jbO2lekhdrN1rnBm1Tqtz3TMzZK
U3/oK/l3Urj1apwlLA3PgRz7XUeA8qoP0Bpfz8zq3NfmH4cbYy6FebIV45tBWvQMCdd87pvsbCsc
9jH0CJF1PcpVZAw4Gsg3nbfgFJHw5tbAXjbwNaxFHgDyV2iR9SEzIYQi4BJzPkFZsfhiB8OpBrZU
Xf7CBB/OAE9GIxCp8EZ3+Rvh6q+LnCquXlvwyt6pvnkD7JZDTC12k8yZ3Jl442dOEn3UeDm06FHn
WG4FAfGM8LrtkAwWtr2ChhdilbCxBJvEwUSR3BN4mLX+aIm3EBvTKYnNYBcMgCfn7rvOw/6AK2XT
8uGQ0FzgYhhdpEIJbubmTS/LjAWL8hh1FNfs4KkZlHyftU29Q7k6MzFEO7U4eKA79BCatrWm7Mxl
eA60MCLSM9HPiXJuOkvZ1DkFkj3ln3ptEGZilT963cveSJIMcnauCuBgjc5Ys4jKJ1UFDYcZqfC6
VB0vcq7d5zDVoZahOolVrhcknU7LM7W3M+OuRQGZFo2MkKMmJ6JyGiFj+g6SSnaZ79JaWZHOjkZl
8tXB+dWqkYTqNtz3SD0dfoz9YxOjvkjCN8NMUbo9WTBYufKMzgeWBEYw6c4NP8yNauG37NQaOQnJ
A0qNdtpSEj8xf+xF3KFiG0SfMd8whu5Jl9TOb+0RME45nIay3ssEwOTxTF9ufza9dRbasJUa9Qot
z1UJhfSZGCQkw7cHa9VxUwpW5YS9ch16kC6vs8bYJc1ToRLjHm6nVSwCTjKTeofSElVwHRAnFfoZ
Y/EwX/ZK97lU3qgcjR7tzuKohbzBmLrRR3OVRwObPGTRP2BUBkAX5Ve1LzZ2c4qGjL8gau9WzrDG
hDihX5pW8Ede8nAfFk+2LG2l9M9Izgyaz/mQ854AK1yVdsLtjeugHBDKseQnKKY8VCGZy9Y9wKtJ
pBpY4FVPqX3OekMLOx0YEu+EOrppEexm1hfYPUHvs3TMPyW12eg5D2/qc85AG4ICMFjUFL1TKY8m
/piJ3flPpg2CdTm2Uo1eBCdaydqjfqaENsfmARZ+AwTNl4x/mDW9wDjXSnvABdHQ6qcvRod7kKdf
JoCmNrx++GiH5jlKLtNCeniww9Lsr4INC3SCCma842sfKKkGTaMkvva9DJNwclviuc1R9cr2gCGn
xHA0msLTJPmoyUSclC+awvyYXNvrjMQjgtqTKmd9tr0WhCjBErLCFFEP0A5vF8k+yA3ElQHxnUSK
tPLU5gQb8GJT+5TbSmxmWX8HyOJMlBN409mAId1VVr4AwBt/snZa1V3ZaTsK71CBdakJTlFXOfly
CQQ2On3x2DmI6Av1Hc8ryji4j/QVE1N/KDMCUoYl32QWj30foWsQbmN8YyFW+wn2x+hmE6yq/GTZ
s7tMP2mrQ++g4QIxEfW/2OE2MzP0pMm8iVsM5Te4ik1qe0lzDMPPofGn4CqDRYkpO8lhwzRuaUD8
rG1qPNptozSUNreFkAMUoX3/KgmCvMhhGJK3gKSEkIrfXjov46oLGDomQtlnMRQ6wVoW9z+QuBLC
XdswutDcODe91LR2rT7TVyHBls3wErHKGCptG2gmksdkeethV3AvuwlctzYDqUTu24TS1Sz3gNGu
mHFYKPJbCJ0yFYLQxMqyx2W/H3B4WOqZuZFSXiuN2066yuGzpV2HEYoGu4PIPtSj8mTHH4KcbrLI
fFnd2vnKlkoOeJrdgQSsNrXcZvwxYsJFDCdvbhag/nbg/xr8SyPspnyelTn6ILGoelMHjamvamhz
mWqGSAyHdL4b1XlAwauy7BIgd4u28hK12MsQlZE3M9wWTmedegT/llRuVWJfcAlGiV+jmpy6d26v
DVAYZDvXlLCsuTtH1l5bVV2Jcchk9SAL5CWYBhbW7I270sTyPNnF+ftcnBVlIRNqX5rQKid3JWba
4T8jpCAABV0Fn31iO3Sbg3FRGyTohD75ivlagyzthtqP6b5qEWmbmKcWFHSbvevN8KqxvuhNFfPa
RSjQwhjxqSK6FBXkANqLdHVeaX4vn0L2zKtZQMIYZuRuYO3iYSDl6WWi8lHxkNu4uFRjp8JckMBH
Lei06NaJaTzMVfGC7dnNknCTMY5cislp8V1MTXXvJO0lCJg+Ll9TrZ8FHfyETJmpAgv6Yjqa/Kqq
8hZwSmgR9tluFaCYnacYu5SRxMROYJqOudxDXX6eO2Sp0jc7fC/rqGviFk4RHexo17up6d2CEUQQ
7yql2ibE+jVGVrOBii4hBozCyq8TKBIEMpuovBT5x0gcjxFWe4l3oA7FJR+TrzLmaFdC05vRxBEe
dpz2KoeXklxCcYcvtjOjfmuSqLEErh4ZdBOv1TTjtAn3M6xfASus2YLNOJimdASwDyoYNSc9fD70
tJDkN2A0k+r2XiwZlCPFzVFt06K8kYm914zmVnExq1b9lGPmDdO3mYnCVB6hvDPHrRz9WTdf9LZz
KgBEc4xGAzfmu52ExyxqLhhvTZXQIqMCfdl7dsStW4qbKT8pdoU8lGgEhTC52NT+EcZzNLVLE6Eo
5mxUQs0vJHMV288n5AluODXgoOwtAU2eKbPD0l+B9/KwEuqaMRMKQwBoufoDMH5j9nzF7ZtA5Kgj
v44C6We2JG+C11sW1i02l5tFC0mklydZH4l8C8Fc6OXPZLy0y3uTqIfEIupJfjVITI0xBmsap73N
uUHAezL4ah0XTtmXK2DwqMx/9QAyKmRoQZeAG+Gb1ZRnzTgWOihofdT4hkkhCy7ImrDywBNjbX+K
Mq4cpXEjSOWtPj1mC7D45I9he8liTEVNw0RieLfQ0C761h559JAkQechZ+Yi9NCTBxPhguGq2nOc
72Sk96RpECt9lmiYOmqOAd5doB1wDrhvikY4qCh8pfhIbMmJKJX1uKL2/Z1sFkLyMcTRNmh/HZOj
ArqpOvp5kACrABd2CFH3QrA5ZOnMRwXOQX1inIJnGlLZFveRO2TsufIvuQi8DM25pOkfSmSfA3wl
RJbdovUmm1ovVp/lOgQJop0Xnc0oV+dq8mODZmY0pit8puhJyz3Jfw0ldix6b6TMIE95x8ysLl+t
DLM2a6NG9qGh7krW6XLKKqwskAXxFov6YAbQR83pqTRtbiLNsduzZN0MDkAN79NvVqjvZbxTEvuw
AlkJTnySS81N6MYq6JQqygPIzcF8henMAcvhql4qPT+WhbiXI73iVV3KewUKPTmUeevyVvDKPcds
DCYwlUPzZUf9iyZIohtnNsAqpeIfgQBhFWzKaP5C0MkTEbC5BKEY4uuRc18S4h7Xr9yjTfII7K/e
/Iq6s2m/5GL0lhm8EX7mvN/beb5lvAbCTJHelzp6YL6gQiq5axZXraddqJb+vGQY+1q/UN1aOYxF
uAN049h3i/g0thoKYKJNGyWOHTxpV6O9lMvaaHZOETIeBRYthkMz37OUcUc7Fq41GtuZv1Ex010V
j/wNI1i1M5J73rJxRzImHQ8d6ZCcYtKCjFIcVB+mOx4lfGm4Szg8MJFVUfw2MKyKg2vei81tQZiX
xR2DxJcus05JVaP+hCka3mWBgqv3IdzZseZNi9i3/ehXOPDMuD/xNmzUGfkCJZumsOSHW4ljfeEc
FJYMMmNfYlbKWw4WVBMj4kp96y8tMRJEeanUhFiDhvSWBoAgKFUK2f5e3bJ6GzllRQQoXp5FfihB
7KGf+64jnBaSJxC31abXNcekobltBzyjx2IcjhNp32J6aeNfGZoTr9smmBq6dcOFcooSMPBygaVX
XNlD88mRrlKsiiCNSNgPE8RhBDDPWBkJTBg7pLb1fEnDZjevAhMckxUziXlObs9LFu2JtsQkjSOm
ogeaE1p/wC1Df8gz5pzpJVFBrcbgD2AqJ7xuZVTe5o6MZhzMGi1pDhs9JPTxu+sIA8tl84gQ0LdH
nzEIvTlxThxHqVU75W/J0ce11M46mlqf2RA1K0B2frxH5ASwpkK/ENIr20wA+oxhqd7Axt3GqGj0
AewkNQ6IyaC46MiyVxtDvAdVcypEgcrvMs7BoU3Pms0P264WwndlmlczVtE6r2H8wwaLoeZpTgEV
gO1J+IPb8YgXy7X/r4zfjPO5quNNhMS1tH4slGmEB2yGYmQCXW/RqG6btYqq/rLp0UbkrmHzhPzs
90x4E2Q8kh3vrN6tCJ0LeEt79KpNB7Jh+Fh4lpv5O21sz6ja3SA+Q9w34JCZTOU7s94JwzW5q1l5
5Vt4RqhuHhJI0B7IA0uCio9hqk7jIjOEg5M7+uNQOEncnabkEs+fZjw49aooYuhrKxwX6BEo5HmF
IKZOKV07O+QFDs9O0bGyoFmeD2P3tEgYJE1C5wB3GiMekJ2dXTpjL7HLGOPSKSZUc2y8+zf8wWiQ
efo7EpmBE5bHyjiJjMzxkivYumBd4+Q8wAU8V12wq7S3or0EeodDACJY8VLp/6oB6R+/mxyfM1wn
RdiwHxk2SBON5SIPZBVlLOCpKrNvLX5bRgju6rgD8+FEPS9B23+o9i1cUMiGpGewzrDSLYjT1Saz
EeYT/PNUPtdlRe7HfpFnlKogXxkpskUjgEHa56eZ5BrVXNzZuA/66qIijQYjs3yspX9KUzoap391
6Awq8eS7yVM3TcIftfvN0N7TRvX5c4WZM1M+o/q+NF+j3W9Htr2Nonqo4Zhzqzt5ejfs/yhlmM2O
dXSQQ8MnCWmfqiEuIAzmkvQ0E5/btlBpheXoldty9nREAhrWvRvrDRcd+3AkBgMYl3DRgS87kU6e
MAJRwlSy5XdlzqjgdWfl02z2qsYJTPoUzLpRh+wpBiCqwWtXwlRBuz8o3T/imUGKsVTXQEEo8Inv
OudWbxHba34XHONqZ2G7Zwwgz9slLbCWQkihu1N06J+mfkiUeo9mSjHYMVB3hQbU0i53QBja0SdG
8JMxM8DxIC774KdYUywOsq6YHZA1eX04bSpMBzncaIQ0ejJ7tgWmSzpV9ctEJaPOvQvajs/nn6Qj
h+iPqlUhxDzPlKjDfG3VcQsAZLtgeGKkwp1RPwZ97dxbd1CmYzvgMK8ayCxsb/LLbM2vZlf7Qd3D
8SDICEoqA0YwnJpdHfS02tiWtImUjyiaqNPuEXZeJXSWHLUvzxJxRS4c/Qp9ZPWiTV9DXe5bCyYp
Yqwa4ZbCdqYJjwXWbqn7qypvrvGbMeR5WsFXubgFBLlnMBmMcNxIre0p8/syPGbT1c2d8h7032aO
fX3yDL3YDuFrWWr37H1pLi1n1iSLzaINryk9dSrL16oaQKchgJmWw6g9jM70GniBS289h8vnmPNy
ldaRVe8TgYubVMpcYDweY9x5kPnEyXevSKSHnUhMb7nBPf4xyctbFjEdM7jT9Zl8g3ZXMwwKbZvB
9seCSz9oOOS4aiuBUH/UvXL6Qtt61iAFjxcgirOCgULkJPeUXgCk0q4fKpLQ3sg+RgZzGLPAGGDn
w53bDe0905UjVfoBySkTKkP2RTe6IjtbZnIIZbT3abzv9CepO4IQfhuo+XXORS14gDVjcdNs07rj
3sLiKTVc2iGBqQVzbulFp/VOpMOcDEBwbJeu0i3y5FVjE1eu0Z3YUqEJ4voft0VxTdIXqyo96BBr
90cyGAZ3vIpwHih2rJcIVgLi3W0k50dltezZ6a4z3jXoa1YY7UbTOo0KaizjthCONZWML2n+CGXz
o5A4FOvFsAMvsT6y+tEnxuvcTN8rK9g+FwoQir7etMZRLYXHgNUdhkPVHZfcZExdOJl4NeMKFear
fewqEDgRjMj6KuQJYsZxqEco0qy3g3spLiQtkxSivgZLAQd5iHgrKegYBg9/KZaBFit5tERbvNIP
NGwbvTVuY5P7Jnswue/2s6K6Q7S4Vf3TtomHqO+IIWG7NMmxM9zIip/MIjkSqnyP1+P/Anl3U+uo
hfoBRORTNwR7Xe9wXkWO0Jhlw0xg0M1wE43NYZn9QQWiDnpQY5ofKh9chLvhm5PAaJ/D/kletvFw
meyXWLtHvmJR/Q0/3MRSdEnjN7PRXAiiS/1IQOkk1xlbdHfNS2LFMWE9Vx02sH1n++2ropHXdRLB
LpW2yIpbG71Xjh2A+YfxCSj3O4XVMElUdpHmt0RsKR1m8YE8o8iI3XmNdCnyrVQBhpp/c0VDcFbv
FBAHc588khpCFrUTmztGuuZttK4dAw4ADUveH6Ux34a1P8I37JbkVKw6gmp+jhEQ1G3yac9io9el
37GT0XLhmoriDRKAAuW8IB1aFx/ACf1pBEHMJh5G6T6l2GBveJBZONTcsEKnjJoyvpt7wYOB3Vxo
K4WNpS4XfIF+P4OQakztrp0yUJ4f0vJnEC9EDDk3I3JnEQELS70FEgtMi0+T7CRqqzRAAAoEPWIm
B+eS/0XPUO86WVABzLtkF8+auGkdMe1Yy1lxtyWTT0MwzX1YLZODDJ7S4huqeDaBV6TzvNXNL6EQ
nKhwvysusQLy/E4174Hpeahl7YTKPxmnYtt/inE4cRZoLJOrhc4tPYNvKmgEBGeUyYO3oJ81C9wk
LdorMhFFNf6r0k8jxhVNlqdSrbywzg0zYmG+gHjQBGMLDT8GzWTaseoxBN/KLbZeS8VyWuQBHhlL
bLYyZMG8u+IY/zOD8gKf00WfkGTducy/Sv2jwFjT5dGvhEGlyIOrDdklHr906WD3MDnFW2TKp64M
th3PtiR+R/scLcqD6ht5Seu0Uvxj9sDfh3qXsKRFCr9hn7xpIm51rXOViHJC2spc6OxTnSQy3grz
Ncz/Ci1yGiTnjMNSdb4kpIDM3JJaOngj8JMoJ1xXf4as4wY4xRYYhFPkKDmR79iBZFDQi/ZtVe3Z
Gu2tEUQvpT4fLM3e43MEivxkDa9zAvYyZJZCbTfaDyP/0ws+g4OFZjxhBoyENsCAqnO71ozV8HrY
PHiNirqDWhu1iqdF0gtKDE4Ajki+Ftq5sdroRn8qe5paU3GxVpLmdAaOjlXbSHYgx1zRT3viPg8h
WKteiu5omS0gAkMnfQuQELW5pqMvTDNR+1XZYSHmWpGZ9rFo7fLGCy1Pw4SBAOxlaJJfE9wOAJtN
Pue+vvxmwzaqPxJzoq8eLjLEurb6FdBOLHoDi5VRp00XKW4opd50iy03KY1Q5SpEFwXuH9UOHrO4
Sabmx0p55F88VmnGSoa/4tEvGGh7ZrDNByAPMlPnnSnsnudrYOhV0fjQ1f9RRu1yUb3mtuqjegue
e0L2NoFW7XX7R1kIHAHn1nTQUqxDO6m7sWpf04JpFeKDpH/grydZTPrF/kwih30nhtrp5cSxFO0S
BzLhL7uScgMgKl7vljTCtt52cKoxPD8xeD8quvSciHnfNiUJtRkBDZSOzATKStk2/VZuxzNy0D2c
BfWnZOgLieAT7JnLx0LOjtxQgQvlrob9EUXAU903fxOYcgxKwWJsK0vbEzvkV/q4Da3oiD0D5e4m
jKpTNBwFx1koYaxXTAb/7CX10dirYGTD9FjO2kZpIOaV1sEGOQFKBf2IvUplzY3Sso3NFzglnFIK
IGFr6r/VoHOPqdHgJOD7SZ4XYpjsrGCSV99Qhu9nlZH8+BXAbTJYVYwMCNktPAMcITkT9p6FWQ7h
B9EZz+hFvEbkgIZMMDydK+mGIxhSS0J575bxkHBp4Zh5MaEukmsmbyT5k4WAS+IGoDZlX6EdYjvp
ZMFtxMzWxwiHlQbrBbosWdn3pLWo6Ye14uZzCC/Ag3EKisnL5nJXzVTTRuCFMQ03cS16atyGvvdN
MV3x2WyC64rVmSmYkSgN9zSyPxorpO6FLz2+KhnIrQJ9FgDyOPyJeqoTHv5SkYGCCK/WoLcgwoDP
pIgOHKKEAOW1odiMibwKN0Ddq34n6WyZiUFgO7fMv9PyA/ZkT8UEnyKAuY3YRxBTDITkV4vWuXd3
KES7bynJJFIHgY41KF/XN291xULZXcw/C/lSUU7bZl7cEuURUUEb4nE2RCJ4mWk6yyDeEPnh3bZw
BWe8nlhOlQGn00wNuh1pTQKQVF1a7qJEcYGRb2XIuO24Szr4aMWH1XE3NQyjw1DaDYXk9KU/MbPI
qQRYlBANhmoPHVO9RQTcddEpnSc34HPXNPa+NNcohAekFoFBzkqYe9XKRFXqnbQu4UKJgI3eLdOr
oax759FfM6E0KDeozlBeHPlAzhAq3G5201RCA9+TU7VrlcEPRvOI6N8DPbxDew3pddiEjOiZh5Bp
g+KtIzUQ4EQueqcpjUMlikuQh27zZfFA9igD11URk3ZkQeV7gQFxFJesWy93xgoxvNw48wBakOZB
eAe9eQBGKqczLIDslTdCStiHkpTdLHtJl/jcq3vSE0lQFgwQPjTtg6x3zA20IrJrjjxSS+wU4siS
4c1cbXnEztQKZCFYDT0gzK44NHrwLTTe4nKqdrE2PEup+iFaSiW1IH6UGUwuA28k907tyFzspfM0
UxXBbxlSMlljeSOolYCIwe5LwKfjzRgEXTjzi1qQfwkvBUfjObZm6A/qXsIzAibMT+kiE7/oYAWX
q/Mu+IkDeKw0ZfANX6XMdmpzQf1SudfaLrZVpDpkJx+S5SdFwDa1g9OV6nuQ7Af2W7P20KTfikHK
hILRLshcwk8PFXesf2Z1qwq6g+hClhzzKwz1NiI68SJNCt4MlXl+fKuQPpt9siFNICYZEK4eSnEn
Ye0t0NF14GfIbsGAvddSzOJo47Twrur/lmKfy4Nf9/wzH1DmfVX2XSTSrtJ1PNVQmbszhIawehbT
51gwFNK8BPdbryXuzCc7Kgi+1PbWL9avmTNI4WaglO0mXpLis4xg4g76PSK5M0LQTfl4KuGEj8DR
ZmthHtY5KriAeWi/Ynn8UCCGKCMRA1LJAsbYSSxKFCpB095K0mkqR9oBhCIcZtXS3aae2sXg1Dc1
nUmP8jTCMbNHANSlZf+OZvTRMFoH1M9hovanhsMPXhp9wvRvCTgW2q8yDymlCkACy3OqNmcOVF2/
y7CrnJZQ7mXq0KgMwTu+BSfi1czPiEN5GsIBKPdMYHp9r8vopE+q084CfYB8XOWMEAjHrmOy/D0w
r22qw7Jkn+1EaF8FBx0C4zrvJnhU8jUqtRIf/+qE8aRF1x4Md6+G3se4FOUQ7xDNqzHJb6Ot/YSp
/NRFgGLbsHxYoPDKxXyDbDw7FaGwOzmKmN52ONcTY94GzcxsFBDGKqQKn3WJcB3MnxZnO6owHtlG
qu7yyGa0ijwVBFGBHHRQO/1fP2qyo8OXPyl82fkCHjAz+owB5xqHZGUfhQVnpkyu9tDHPppx1vQc
c0sFArFYsf8TaylSXInL4jQI0s6dAtWkxep+8BcGFI2W/RzESJNs4GxaUvD45dpXmcrRIen7AMSu
0mKdMP+4ho2dDv6eCSidj6aAcF1nqwUkhGVpwm2aVY+I9zdtmQPqs+wJpAh2Am2BchIqqScry6EL
3iTyMhn/aT+2OHf2zML6PcxuUzkdqXxIKYarn1Z7gyj1rGWSzO40Xyt0NDz8B1FC4h1JLhb3pR3u
hImJIcTXpiVeKQTas2TfBo9umnwDsppMPVsZ+4IQlIjJH5t8tvHqUQnne0C0yJFIpexFsxCliFF+
I7xmuORvs8Zl0yTJuZ66NYeBfVVnfg8dR5gxaeMjM9rCY7FFaKphAzMskLVE11FU9Ib9fpjWE6Hs
MB1lOzLZ1C1pbgULzan3pShJEQ6z7C2JrXDKtHGHpCWyIGW9Q2SS4YTwFFFNMH5Eg6pSXrJTx23r
h+q9RpIMeR95I7PxCeWjQJWkXIl+aA5KPX1h5W52IwGm22UaJgfBmvSiyCjMFag7cQWrhgQImr1C
9XTj0ipoFyoYLhPKF6BRMatbNYRcM3wvzNzyBPYv935SMAni/rOZrwXL7Fk1euTptBZWDAsJVjrY
8+AYFQMN4pnEGLsBhZDJuaBiSCk12TN1bjLQbQxj2Y67yvCX0YfCPHcG7VUNu93YcTNrqPqeW2Zd
dvhVo3Ow+LYS/VPKM4Y8CSAg9BGya2luGllUBT+myqoX4lwFqQI3IBQsrDWI2UtiKHJp2rWwaPV/
edH5ZdnvA/17QJMt6ehy7FclQWFvAMGB2qXZqwGR7RZz9p3ghCeKJhl9Rp/OVG+zYvEVleY7rshq
YE7Gnk9iYG5p7+SBJbCpbSwydM7VS149LIZGg9zuVx3rQnxjoLG+u5XRRGwZux4rQ2hMEYvaJR5o
JANQWKRj8+fI7VNsPnFuVyztcqJaUgBpMrlRyqNkaKumMkNI5CvBi0E2bla+r+HqGITgnjI1WGiX
Ji50DRo0nxopnm5cHEX1RwshURzEM6f7iOhgjYK+mFwXqpnuGzxtRFyto+eiPVTIcOZ4ZQ9DP7sz
cZrpgbsnOT4ywtCDi8GsXk5nP+qC7aRtRzp9U/834Ec3282UQNOdfVA+jBq8CFNQHQy0n3ssbSQL
CMe2qi1hHY7E7UikzSb6YSzq4AtF78CB38AyO6bxTwRlRrDTGLACpP8AALp6eQnq87pAklhwID+u
688yx3jA9iJn5SZnnkpgskJMi06BRvwQGSWhI/qngMkpZHXJfLcZ4fbxe8VHM+n8DN8KdioGLj6m
OtdCZLsqMUnL7q3HwlBaV85VmxxLFUz1ECPbZoJYvSftvs5TsoEOCUYPhlAVcP/hVwTX6hqwtx24
7EZxmmTqSFZIMwxxLBX6EYw0YUDYDJZnIJpc+RkhfEczeCFXfGNy3kM+2E7ZSw4ZPqVFj6r7PAL3
+15qZPTiWkc/dXzAfb7qjNIRQMEvgbyeEmLeJggasYbFDauOOqQ02ddR2c47A/FkgdD4Fxv+ugPe
E8bH/LikT+l8w/4zMk6XhSEnOVC68StHNIaj1y38FbTwNRkw0E4V7VVenXZwq6P2ECReFBzj5BVo
3UanDU0F/P8/lKBEbdI27cr/cXVmy40Ca5d9IiKSKYFbzYNlSbbL0w1RriozzwkJPH0vfLr7dP83
Cts12JZEkrm/vdd2MNbkCEY7k7oPMJbrgqXbPFVIbnG4n10cyo5xHFlKenE3IBoYuGnMq82RpfP3
cIiq9t2M5FnnfyJ2sz1dz2H1OuqzkDt/2guQHstbZ2bKnnIEEo3YyPr3SBKEVjGK8xo4nyibUURs
8DZM5a6w3tvsmxstFJxhF7Fa2gk1UCXvhrRbFQ1bO3NdF0c7e5nlv26Ap/7pYvhs/lZJtqkCyPV/
ZEE7YvjLrjGSuE0raHknpu3N5bRDLugS4rV+9eRNojuYHaeSthn+0E9CeYdlyqM5ufnR86lTr5jV
NlQzbztOQjs3zGOiMSl4ncU9Z6jqDqZhj8jyzxbOh5zJDLpTAp+qd8PnwL1qDkmemTivS69hrdHa
rQa+kG6mv7FLPrgj2LwJo+a97RlTJlXFQKAXSDVMzSsfBdmjknT0Hxltu7969WmVqbctc4uikxFp
yjfujSyjJyf/E4RDzgCNpcpwFEklCSAnK4fvop7eZM7dE3sYr+Cd7gKeTvncha2/j6m1lVH3YTJY
/SqauFoVnBQcxlkcLGFbWj0LvhELcxtbOtrRGNFrXDPXyGyuU/9LcNk7/CA2rG0vvJskxlPsEwHf
h3EFwq3FRNonEiW+IAkeyvKpzB76YMLuyYDJ/4ZM74nbVGUvEyEiWc6n1voOFZqmrvaz/lYeZccv
jfHg539pyL0nPL14oiF/NK+ZxuoqCT7RaWojxGGl0XLYeL2CBfvUYSShYwGwfYPf+FKOr8HgPAbB
JxlHgFY/g8Xl5mjnGh15yftrwtT8NnFxykbsJ/i49a0SQ0nZWbFVifjIW2rSC+bnquXMPIcBvWNN
jTW2YpmHJut3ci3h0OSGb/5Fbt079EU80H2WhvF8a5LuGBtseQpvCW9KOuijynXJk6f1njv/mzI2
Xd7oq9vD1PZnXpyok4c0M4I9O+WI3NJDUmaPycB6h4+Im59JsdicUZCp2Hp5jbupDDEC9qzHY9Bw
gdDkseg9Lv4FnRKuEd4NIONDyJizpqH7kWvBXFlojTvQsoAzuhEgQPTqg8y6WH1LPBne+6qf8wcf
IudqZjT+FDqPDLCeYCV65OI6TfEsjq156YKrtOWsDIp926VEoWh0taZREF/hySwXRKWOrfViO+7G
qb7kM/Zz7NEHGM9fgYVBgQ2xSd9zfgy8buaV2vSV8RLjFfaza0v9ytrlVLZNDcWEqfg06SrhkPk1
uWJEfs02RJjnfZc1jLOz/N8CPcGPgy2Ty5aBytLqUOBF8c3XKnE176Ebv1zCbs8fEfypsQTag9kJ
84zsMfAlRkV7Mb9Pw9PJoZtiGzuFgxV7jGZKBIkkPtQBJQZgyfx10Hrleu4ojonSCJFjkEhOyMlL
8ssgE83phJ1iJMZux4m621LEgQMjzp8JYhzwS7CPwPg5N1gTqoJbP/C9D3pJjiQDYTNy54vi4TaN
0n7woHlrTblZlAaHvizw0QPGT1A2Sg+P9BwxmebeZybYHUbAu/UQJuefz51GOMgR2fM0ZkwHl4cs
NzpO68uHP1/8echdbzqlllaMJZcPf76oGhp9O3u4Bk0QnDh8aHf98+GE3YbaSZMII8yPdr0UEhSq
YqYJrB1o7/IweuH8n4efr/33058//R9f+/lTpfT/+89qqH4nvz1VNm/BteTph5cbYmah+DXd0JSc
kNVTt8CMSCskbPhAgVIjajQCTsrPh6Lw8HYHolVHuOHrfo7qM87D6vyfPzBZXgVpBT+fTkatyca5
op9O/3kYUoob9IA32CKm007SO/18VP/fj/7zaeLWRxtHHpCB4hxn/+fBtqnLsvzI4GzpwArCcoUw
656ZqM37pfCX3qWzBST4Pw9uyqzPXh7+x9fCxsiPlHqipacet1oFQG75iHM8MlRGZ4hEz3A416yo
vrWtHVuEat/CatOhDRGqjBUwj9zP8T6G5a6y6vSAAHqLe9c5g/1MWravicvsVTtnuhH/v8/jMZrP
8dt//8LPv/r5q33JVRKastzOYjQe0HD/90M/1+35X+8xaAIWfP550IHNSei/n9s8B8xHe4QDh/wC
6BvxW1mtdXZd6KiUBjQYWuGFzoP/ViuFn4FzieXcjZLmyDBG/4DH9jjYIEkWwqZjq+TE2PbTIheE
SwyHOsYWf68VBxC3HfMLiNz80lvBaVYmDmUyOltwBTOHoTR+kNR3Y9Bxd50j4F7aCqEVBfP880DA
s0MFMrA+9HVzHul74kNKOODHBWprUFTX2lRmdaDgIoU7GrMMXolu4TTVUfQrAgPFEC4bzqC1mBLh
O2l/6DFtCzMIhZE2ATJ+oh7ObY8xpjHE0zxIcYDJfSxKja2gG6uj9NijBRhNazmRRM6Q40z6havS
3ruSovNcNO12jHKP0XF/TUOnOib6Rca+8Rrh94blC7h7BmJkWZzY8JqHRy9IMPqmxn5gvry152Bn
GuOmsnFYO2WyYA84W0GZv0LzTxDOhV7NsRGfLE69UKIZLvgTZOEFm9qq5KkMkM26mf6aKoLfjz3x
VsETUwabdh1vIVFgwTTxNPo5MlkD1ANK1c+3druQ8EMo3HNZk0XQyfxSTsQGQedsED2GF2kQZ8Ga
8vMXpwYZ3eSweSwt3C42/Zl7N0drHQIUHQgKrz7nme3QJA1DvkrtRifE7NJCIKrRmu4a4xa7eaCG
AtSJ2RcNoG+2oKltyEMhS3Erl1ZnjyqkPfmf+RZ4inaqAvQfxUgfIpj1XZKE9PC0ZVY30XPT7eI5
/a5yMFSlaWa3qhaXYa7tN14La1sVtQeFntGkY9YRBc6YJywJxG/Is5esGjusnIvXNIy+S6qNzhZW
4bA4Ig6h/2dVd0ntycCAPb66RZvtunyYPiE9rr26bG+RymDAFf4TKMRVnRges4Tee1KWPewthKOa
JzseLXl3gkbePZy3nA3tYvffrzXpokpbLk6qfuzp5hAYIYW6DTPze3Lv1T5FGrn9PHRF3GBByJ4s
W8xkzrz4Sm/uQ2gtqdGKE2tX8jR1ZiT2xUKKHBM725mKSsjEUdG5MI3ojERe7OniGhnGo9h43AhV
/JDXMnpghy3sy5BJh8F0EiynVCQ1awKrEnj1BedMfQEOXF+qug62fd6iqrDR3nVqtFbeQjz8oUha
jtvu5SKpdW1TXcKwwc3r9RhiXOIrEWL5pu778YENf3K00/yilndjBsroOtN/w3vCx6uo7KWLoY++
bFhdZ5BV5pnYJEHU0WI+WxqXQZndAzUkqEO9eOiVw4PVC8aEPdKMf5HcUs65mXi32GRqSovzdFgw
ggGBwnuWxwJiB1WMP/9XUyylWI5zU82AZLQwbixDebfSJZ1kiI2mAPCoJm8ELrizmaR6XC6/3M7H
lNqFRHjYAMq0924/vJjMC99yjOhMphj38D2Er5K1a8QGhL6UqFDvWyipc3RJoQZiK2bM26SPVIOL
89A9dS011fik/MeI5OtZgJk8Z+M0r4jUhttJiOExr5rhcTSju4SrjCUTV0YBg/ORcmR/a7EjpJWS
fgUD5w7gFppy2lzeIzt4rdUUcO/jWGcNEuKJ1sPWAb03sDbjRddHZiRPdk/QNBDyQqOCdRi1hs/U
pDn+oullwIr/kLuIH2lvbyl3mH/Xfv2iLULgYSqaMyig9CVoCdggmfCyZ7/YKxXbkF3E0RLZsDFt
nCiNUVxqBqg3il47L3rxgwRQFQZaIqkQN/sG99zPIhW6iOZFDc/cja0n2XSUyfrAEelEj3qyhGQN
vXbS56bg1e5HT59dJ8mOufC2tGskK7clSOhQk2LSAsOby48zSkQlM7AhUs4pw5Bgpsl/3l8eKR7D
0v0J5REHph7jizIeOrrO+CeQ2jD5NfWHnlNxpRpnCEvqFENmwEIx9JeNd23iybj8vKGCDDlMVLQZ
udTaHtieHzVtamduX4A2a0++J3jpF+NUfaAJuri2pmnsS5+2w5+KniyOo6ukxsk0rhDC8Twmulyb
dcOny9eAxWDbtIg+BCFysSm5fQ627T2q5SF26bCJk1n854qeBufiV9Z8VD0m+rF6/Lng5gWkmBb8
t/6gCIIYsGQNNnbREMRYCAKkHie2uqupC/PQ8uZcMQgjDySG1zDNrCsHGOsKoIDdQEmxQdzIvcwd
ePrUzuEvTdL/fNTRmwrTHDMksv82GkOmpS4Pm8DI3uypM3GKwbf2XWkdM1ABUdxa61EJUoADIfVx
HN7HPqouOsHM5qOiZTZIENIzyTJhyR5HNTSbqPb3dgrsOGSNuanJp7/OS/fSz8MzKAsocuFuqqd/
QUyLkgnzKgyFt5ZLn3gy5wg/HlxQYSS7Bi/ygRHYzWbMiYuQ0oEspATTiUIGoJqI/Uj5UeYHPoh6
xBVb9u9pvRu8Mv4WVoPDp07sX0MB9U6j6E7k4FwVpgfy2ukpp0KMVJ1LWItbfwB5+Ahaatp7zgA9
X19Hy9kEZUcbGkGfZHJvRKKemn4+dDFgXdMydzRgs5FUwdOcRC85TIdxT7UHwnn46bhF8OyaEitS
m6frqtkGCT7N3m7xNMJmO0mqXuOJDFrpJJT+qfk6t+1uyOwMsazOVvng3ouqPsx+yckP75aGReRS
4lzGU7UrGGEV9pILGI23YlQXzp/9BdDvxmp8gjoGe36pw2vJM+3Zi1lkeJhGn+bolCay1PevtMEA
R/cTddLDRIDuOtkZd7hGHOkAZx1ub4jBgE0UOXTgAhKf37r2aKsaSrYZ2R/wM3Cg5op2rb5kVFa8
Ar1AhMu3NSdj6ZcCbzCYoqyNflsp7SIlbXwrWYbnANQi5dvLbWf+GqIU0iiKpDDm5qG39ZsZ4T6r
zfliNvrT9zhtqU6xGDn41/0e362o61WqnObYCEaDDpbbbCT8lrou+GAZMGIC41Z43kVw1WzNRFqn
qXIor6zpDKuyhyDwnwF0wXyf/1kJ0jtaA2avuI/WqVFRR5C/TRJSCWaFdi1E55yjyT4Lwgcda+Td
rvRj53QdyFXzMSqD9lXnVDG5Bb/6VN8Df/ZWrHfuNVLIeXNZocLjHDvlGE25Wyu8acVAyyBwAJlQ
WgQVAJ0xPsZO2+8YcyxuWnhtvRt8xPTFrqasfQjcuHkMUdAxZljb0uwRXEKK6qP23qa58SG6ZG/5
6jmPrWvdts0mpy6cWifsuzBrNyJw+XF1emW71h5IlxvHXmgwYgLySQFWQrvzC5Ti8tkjy/jAru21
t+P7z/bvZ9MX0qZwMnzry7dr7CdasoGtyj0DiBGXkL3vl6CB8KBNTeaU4BbAk+4mPY7UituenzLA
KqoLNLITYyq1TgHsWnLod4xbO0DiX0I1rzIGPEB3N0EQGKrjcA/Tbrj5gb1NrLo69Pk48foEhGo4
hQ5CwnuZpt9iQV17YvzCIkDuX1ImP9Rg9XXcLGI16bQawJDm58ZX27ODJ2LjO6596KY/NEgqkEbF
E094j67PtMoJtL/teGFbJ8UXToxw73Tel1c57lmMf2ffxYI1nZRt1XuC2x+miCyg0rV7Eb1LHH06
96n+UKVBOxwo3ZM/WftprHi+LYdgrG7/GbAY6C6H2OV3mB7jO91j1SrBiUpepBk2OaIVGJ7hefSy
eW/0SMtpfyMobK1ys3iPJ+vbdDx7lae1vSksxK1CYLxPsYSHJc78mdlcj7vYZ8XdBMrER87b7wwF
xGbErOz0reMQsVVpQzs4yvvfYLqVXf6nAnPbe+S5SpMXlUaldF24ZrttUwZdeUGVJRbynbAo3579
GqwkYmIMj0iOTbn2ZPZpeRO88/QjYKi61z14UadvLgFgtUUgxoPQc/jvjJc60wzp0vy9d/vXuIo2
8YRa67jWcwcEEiTqFrVUVLl6F631zyx0DpWb9dniNijYeMIVybln1TkQRbs/T4ATehM0iBNCaszb
rWqAKQ4phWW4U5RX3ue+pO6GIfrgYijUEYNr2mt25ChZAKFvrJMsOU0qfaKbMmyr78gzwj3d3M5K
mGAGguifnRXvyQSIwo8JR6HiH+LeibZ1AJVn8qNvR1vA8umBwWlg/qskFWCUpPw2PeNXqUvM4CXz
momdDL0XDzZdJkOgnUcoC2wLquqv0707kmrNyW2+moDNezhxBzfM9pMixgVPK7eyr3CF4SuqbXbE
wyBwZyCCUQSxllRAKUbE1USNJBZvssgzkFpzeCwLkEuQE18MyQm9F8xfyu6dAw9RnYn7p2c/gdgI
N3e3TH+3eUPSN6JatGSBD6V+j+IldNh7/6JqtPdRjtKUkj4TnCLhgZhPZvIni+SL8uTeGebXKWOo
1HSFjbLAkNCkxqZxjo6XZRslB+OUpfEvI/MYW6qUHUz12+1jnPkVtrfRd69LtMgMrZ3rjAL0bXtP
LXixXIX7JOlYXHxU1mBBR4ARZYJiil1bE6TX/fJzAfOHqj5xmMZ9MMb2qzMjjEl33GTyT5sV1C4u
Y9+5Zi7Lcd8HZpAL6nq65jVlN7qFhrGvSipDx3HTZrQkJKwMiY2TEOBMYkP5LRkAu7Wd79hTMWeW
yLneRAzPIqNvZsQbO91sMI8+p6N3jjAODv4MFSFUaG9D8IDqTLB3EvSATL/qhpB8G+fcbzTf0JeA
RgVtEV7AuSUPW8pccXNav5VJ3UHReJ+ZjanHK7fu2HjotIgZNT9aESbv46BeJm6dgF9og4lFs416
b1+xbMmCcxGJfOA1NFyWxS2THqTzeF1y6Bfprfch/vgVr3Vacmor6uhv3nKRQLoluiEATOs1eI78
lIDXYx7qHULzCS6NoMiYOxqtmqWDYFCXz7rFsQHltjc9cTDjv1FMDxyq08pJsLZz+lzTLMrPUrNV
E2YDwxzLmVnnd+imp1KIfUoJ0EuCZ1RzCOOZbNYJPQlrOyy4u3BXAtUzvCoweccYdYnLmOGsAHC7
sMXi7TSBOwGfckb7stdZQ+tGlv9yyvaAUfVTiCetANSWJZgEu3XWfm/TnyyXJwZnYjtNp6Fi/QlD
5yAaOpX7kKIKnbZ3J40/fPDpK5eb1KrrynPe6mJbJL8nML1b215wztN4FwmJBYsSWccAtMZ+tN17
KS1/WG3yBbvWdqLZqZEnqfGo4aF8XAg4S0ZAus/LnssFOYlxaS96ijYdEeTHInCIAsqnusY94qfd
vyQEBL6kCYmM4VGs0QpT4qZgJiU2ubvmEgjLlmxG1vzJ00nuWqeHDhE+M2UhGwZBFV180/dMUhrd
XJCc7imRhwP9TIw3PBg35shBNKahAt7n+2zKl9h3HzJFXRVHje+maMONNAeYKeWfbGAiajtesx4J
EK+E7bxZlrJXJaxWiA7W317lN6xzCmERtt0UR4+ZjbBXzenVrkWxjiN3Z0TyjR9yZkKYvudTXIBM
wnMzOfMFsB96mW+iGnIB7OeamtGWACup37MXMAeFzaWhaCcRBZHAD0CXQ0yqlx0eEJ8GBwvsqcSc
zHUPNmKSkL3oOgFi6uHDqSqBNoIloTZynDEar2dG9hSKyBuNIuOW0QFv5LbxjtzUj3ltt2cjY3YF
92CmLLfm7eTbUh+ysX8IWKQsDHFO6b2bYX9maT7TC/49SQZyIBFxuUGPmiznGaUN0GFsc+fOPue5
b/dRoSg98d4yrwLdUu7T6mtpcONa/Wx+ED1okyUpGwJNNDy5tTj7kXXJ0/5himh5Ca1mG7PfY7Lp
sl0kzMNvTvbYY4ji4qAiLdOD/GmggXWZXM+eBg1Uc3cFoPBJDA55ZDBLOMLyD7U6v4fJX/lMSHd2
iYG6op4ojfSpKI6V6xOCad8mxqu8gPJ36vGSW7PTbcZerKkA2pprgzsGe4LcftTQZGZt7jOkCQ6B
XbTmN0cQkSNJJ2d4mbv6Fx6fYlNSaryJzUbQRuyrU8ddnY3ZJ94zoB3AWHczstHZV+O84gkA6IrY
mwa3wo43lSbFpn2I9ZnlPWEYxkiC02JlJNNbQNTZZaHP1VVb9ivlm5LpCLk7g8Hc3AMczLjCOadM
uJipTFssGIzTnqbOJjVhGKBZavHXe3Bn6k2MvC83aeZxAcHR2cy505zZJL21I8N4eDDbyqt/lZwV
oVLXhyxvgpUGvOLlCUKuTegs686zYX3NBMaUE3VMnjMSNTGb/xmG8DZadr1PhUHnk+HlTEysBjN2
Kc11OjZ0T/ppvgXEEuO6yzgdAUOcHNhhYMMOsw6ezJhEgTS8ea07N+aboehWqoNhRkF802GMa1Gt
M7TTtSX5x90QHBo7BNhicKTrUwsUiP9WmHfthewRQZCsREClZNS++QvFxxrC167rP/sGi4FUqK95
tctsdTBz+7mjEeXe06PGbpF/PakCc7wz7sdO9Wt3lebSemwTCtPDEZexmkBEj+61jsyQqlOBmaTN
/5jaZjWlCVj7+Rv3DN7IUWBizBx5M7byjETZbJ1AXq2mp8rg1c1sE7LeAPle44v3i100JJ9Evdj2
m9VTiOCwDVPv0i9u3yoZW3qqo2dVgUkKchurZ4gqPnXUvgBQDDHB7IPIwptWmJ/pzEje9qxjQbPn
qqdtjIuQZYUmrjCWf+u4CrkLREATfRZr1VGBloCsrFGscp/wcihbEmYh9YSNO5BwcNuajRr3an/O
n5jbEQMKiEYZefXSVyEnAhs9ktLMBsPanwJZkD0lpBPmHy/NaF3p5B3wi6iLM2fmjpKXNSof3ckW
GrFI1USiaWj3rLC7wAio48aBKHpC/IbDfDocdXbpyuLSBUw+ZVfU13Rkb+V2mLD9pHYPKQpVHnFn
j9uecAHQKDMh+TPZ8c7OSkHtBbJ8z0R1dvrfaZUBq7o3pOPW7F0IWdskGCMrPRfJuOPsl2109LsU
IaZXavkqC/m1msHYVRq0QxBaGwDxal9mqDNmwfiD9oSYOsddW0SvOW6FbJmuh2V/L7hJR/mmLvDA
wRtjwH4uwiDbdgMeVDPOX0qfUxuGVGxKxLoBNXrzcI5NAiihB4dRyPKmMuOvKMBMI/6O68iv77NR
PShtfvbIaDRqJdMqDczbz2eQAqtNSdE6IjjMW49RyqpLdH6IWDJDW6iV72Hc6ibCjlEesaRLnuhQ
7ywJmafOGYnbIv1WnQZBC9euw1HfJPE36EmsbpY/L+THA36b4Vdv1Sc2d+VBBhh+Upd4m1XjaYoX
xL+QOGdFeesT7EyRwK82pekOWnZKdRxUwMH0j9Fyu0oErxztphuzdPSuGtSjmQwnPJHHwcjGWzKN
3w0nU/YF9tqzPO6ZHdmBMMSdXXvjeaKea+UqHWxs6LSYIrEEJdyYlrcH7JYarM3C2anY7tk57di9
GncGdIDWGc21yqhjn8u3IXSKrW1sFScELlM9b3ricLXFvl47gCodqiMGysjCILwwKiofLT9ZPNok
IFgWB/VPiOi1gPj00M3lZ15TDMeCdPfpEzjTA/wAOhyrHcTBJGuLC1Oyt0ZUNOLGMQQhYxXaSKns
X3DotPa8dyTPRloYb2w1p4fSzxhq0FpJGbfBNIVLrrKnc65lemNTOeaow1S6mezGynFfD8WBbfTZ
UBAfjFkI2k9VvOE/szH3kQ51D8qMqfzI36hNwbzng2Sak3GfJvzHrj1vUtsjd0tr2JBgs6wLJ1vb
AW+zWBXRFo2Ft0hxov0XaYaiUtnD6XAnfhcJIKHtgQ6GpLGoa6VJkCeEbJRNI9ss/tRcl7EwYpZd
fg9Rts+harjDlRVHJAx+cT3HN5GTTJmJiEcYnbjLU8tMER+WodbnNjfuZjrUjlMCZ2gevycmnqux
7/ydZP5wFqZxy1M3uuCzBZKTvukgsXdZYlO17pAfbyJoQeQ7mm7aaLrfiGtDC2S4hnNsSPY9cY+O
ZMwmcfCgBzF8+5qeMzIuyVOscR7B4shg3fKj07tACc12tjF9tPWyYODWyeqCf58SNmyiG0fC5ODI
5kVWps1MLN47I0tzP3mPFMzdihxDi8O4D4wHR9UGzFYfpTkKSXVsqZ1PP0VDR3XNUS+Y6VOrueNO
lfvlhPweXQnRRccLMdHNtrZjfo5u9tSVLvlOepRaSaKcvsd8XQOxwD/Eyo0iktHwsAmC374f4jK0
HmWW/cF//2qEcjdU6efE2WI9Wj61HRVEkZFk6FSWXHIC90JHV9VkwU40BwxZZf+S9/U6rRSDQszq
u6mb+1+j04FzrqYjmZkLln0M/T3N8jTpyrUqsfeiPK8yM+ROAm5wZ4WwS3jf04Iu1y6mee2hsScR
sfqORm0KH5ieEFrY5vTEWmk/7HNGg2u7S+mFd9vFnLT8DZ+MZRY9mYPg1ooT1FskWzrJGFeNK4KD
rOoZtklLQXtS5nfdJvhc8/CzSOKHuSFjAIDzD3EFjKXwW0X/wQxig00B2rHoza3O5NeUj88YeshG
Nrumw9JqTc9U+2FHM+6BcepsJNI8ROwt8xLPdVVXa5mYoO9yWHm0yR2LMHTPEfv0MkycE+UzizNL
kRrAij0XnJfNtlxPEdwHt4MNaebXICk/CoFoOkzKYAkaTrP22ewbrt5a+0TX8TpsqPJrMOSLtEz3
tAZ8ohfXkCDg2Cp3+OvVYDUkoT6hu2IPBTxcDRA0qMuEv1Zitm+IFGEn51dCycf/3iTVt5eHAQzv
cN57OnttMCHrouVGXQJOwo+zTSD5BwqokPYDhF51yyoig7PLZFBWiCwUX6xkTbLR4oU3AvOgTR+G
G5Y4XjBL8JJkMiPGmnHAwH34m0LM5Qx6y2ko306tcxWl9Ta0mDmbxuKp8IJ2hdU6QkGet21nSvJS
ZYXFldDBhLOSfZdZsYOkcQZdmvpIl61eTZBwcNGHQtLCcYxrzIowyRj+EouPzb95Xv1qYImVFv1k
vQVagKQPr0LR4RAZzxI348pxxo+cxtqd52Tv0mnao9NFv0VCstLgJNx320rAwmlVPRwsVzyGE0Uz
bftiWkjSjA4BKESXfqlzDaryb91GI0As/8Mugt9V5oK2ra9UGL30MS7ozGhKEEr5mj3kvrNBb2lo
HYyVmMovNaJc/1waVPyYhCsZeOodndykh/yMVEydYmBADRLYYerMILgLsNf3QCKCQj46ivzyoOmY
URyxA6bEBNUG1rvWhpswXmdZuQv/+25kJLEynMKm47y2qvF5UT3ar/MvI/yXZxK3kWcSIEClBBJI
+rcVtNuMA4mVGE9WNFRnNdnfiRz+qAHDYbwUNntVvWOiiCuanlaIm9JwPpkA/o7EEPK2g3QOzLjw
sMVGxGPKkK1o13wZSX8y7Co4LpXXMmrr86TYtpX2cDcGYnzKQKaN/mECOacjlLkgSr6IML3OVkKx
NSq6UXsfuMk4aU7NkUJLNAyyKey3CU2TClkPYw4Za3gNPgbt/JPS4r40+OyuEERoAKLbEa4NFV3r
bAbFS7rCxr8Y7ulLjtd1yWhIY5sm9jXunI4Lt27pr4w9Z6Xi8Wfd+lUUC4H9mHMRUA0K6tKOLnh6
drwQ7h7zAZE7MbGAkXj4hpoBt7AfmTEW9nMaMkgqkPY9H2HddH2ypO3nmJOX164wNyZkFrlUL5kV
2ccUmFvggDlzv8tgsqmCNddu159zjo/7eQpfet83z6o/jPAOT51V70BBxUdXjX+iVqYM1QIP4aVc
B148POOqxyWms4eclXkK0nbfaPOa9QERvBp3Zos3dy0zfTJAlyn13LeqYzmh7dZxA8YkayjgqxQD
EU6WG1rSkVIIQHoN5O9edEs+FGZdkutf1L2DdDb0a476A48tuDpS3DMH7k4b+l+symjB9owxZiny
6owew1I0Gpuw3qiOt80cQhmokZHYOhKguwJInX7bcPU3ad+wEnRw7UuDIknm9urAtgNdwHLijR2U
X2XNfxDnrw3zUgaaFHwlCR18hgKZEzYH6IkZ6PLslAyEPJdqMztpME4MzT+FSKy1+U8bcNVKVlF+
BebWHfeTbsJxY7W8x8cZ2gQREzlzKHMTuW1aJHn69gbNFH0R98wGGB9VfA09QTt/KT/uBrYUsNW3
TOkeap8VtpcXg99xZbcBkblo3LtFVW11Mbobi51WMmCcLxNKtwYtPgs5AusHgeFgGitRdjR6CgC4
xt+ko7+n8TZZVxwwtmVqvOqJRWuWcDCI30B+QHPzsVpUCsSXnou3ed6nWfVPae9E1yypD9emMCw5
8I2QXyOHwZ/JKMuYmZSp8Eh1/dlMCH/lmLODSMijiKZ7OcIbMTHtrDzApZUo39h7iO3ok0DC0VFg
tVfDHDOb9xkpukzfu18qaZ5b7ETAKwA5qQmFrLefOV/te9sEAt8UCz+iPHPcQFSx3a3B6QdZgyTU
iOkKxspDOM8vrDQdrdN0B6Ss6F0iBUOe5WCckUSwJGVhBqsAHWHHgU342gl9+LVwcFaOVd1zffYm
sNoyudLBAy9pfq/ij9Gwjs6AS84SnJLLsufqc+xLgmrKBguEf0mcxaV6wbAZwYwJ03fm9LuAWQ/X
TeZvlzdHTVaGSVaBk2IcL3H1IbhDrh0mTtz3m3cLdaeW5ASrdHqlXoyWqp6VRTsVnP51EoPST8e/
/BQPeeJdlxCwHrsHINy/GhXBdqK4LwmGw1waJEHRtHMHYPMc6Q+vDaYVlrep9MhlIdbSrkVRtCdu
bXAd4gBoUNK9xj5c0eC5jPUX3d3s+d/nlN1KrQDyerV8pJnqnU1nva6s1tz2zjsrqIknUt9mZdwM
0KGYXZCdm//F3Hkkya6k2XkrtBoTZXA43AEMmoMMhE4RqcUElhJaa+ym18KN8UO1sa0nHHBC4+y9
uu/WzRsBuP/inO/c8hKenUkdkLD3CAE1JhuPzfxYJD+VwO2MziJcxwhGPe0iQau9SCRHwmOOZFnQ
Ux1AfsKUn6zMyOYjEY4e5CBXNmv6NTFz3ZMfSp014oAbIiamhbeOmMZD3NcSuNaepglKlqXdfa0U
ON8ORPFiFYuv101jZ7wIwo1xzzAJCtsyOhrVc5ZNoMmh9lqUTBRRUEYkSxm2OHuzgfGcLJwkpmMz
AxTdWbBfnAe8U3IMs81cT9demD2EufrLl3OFJ8XjIY+ZTG6ayHOBAUFW1yMT2ojxDhU23r5at4cs
965b0fVnrKVrow5wkSn+2XXtV3PhFU+Letgm+tuwQfl5qr4dhcChEfZPkWReUA3FCwJ4rE0BZ8zC
tPWqyQPf1MxMHMaRLABGdlAOW5oRNjV8tE87Zb+E/uDLDSmblDs9ZYyO/GgcEtgFTOSVYKpPmZX6
vQPXli+7qS8sJRASuPZPrsW1O3nujhkPHosGx3MLdCFabH+p1acO8SZiwbUwsNIssYSaU4YSEitU
XABHmuoU5L+bcfYu/O8GR/bVeDCM+TeSzWsSqT2NzcNEckhlBXhj7Qtv9oC2iglp5AJvixRjcOyD
btD7LHQGhKu8ecI6hIoXyWFYUgA1D+NcX2VFYOyJK3Fhn0p/yoeLTK36YvT4HO2oOebsOHXe9vss
HG5F3cXbuqQRHsfg6Krqe2JFYMysrJLIQRTcY3rMhrsSYxbN+wQ+oDB86hf+piIVR5PQsQwyzZHq
0bc8Js5Oa32jptN8SJwHRBhsWzJgfWCKhl8WyXc0GfdFmT0mNlmIAbIBZsLfpWeV247CrOrUAd3F
d9J46REp+zbDa2fJpvMxE7UHT+utNQHxqqJPUoEceDPFtQKjiocucJFC4lwX2Byh5s9XeYd7pa0B
TXtI+Vlk3YTmYpx623hGlPMVQavchuPwNscTO4Do2QR8u+lz3BnicZkZFChEHkuag4DuGAmMjNuW
yWHEl2XA/pDPplX6GqSU6A3iWtKXxLvVzEyEig/ud8f5KabmWTaU6sTRbjDUXioSabuUBqScio/E
hbeYi3d3SlJeSRb8aUOKGWnnD4N8Lc3ssNQxKYhA1vpgK7BAb1IMXV0LOt8YPwcp3oumu7NT+6UV
FJJDLE9IrSGFlv6EBZW+/RPL9KNoUPu0gwVGVCVbWaKZFewSHN3TSArzljXB4FvMXLYxH6zZ2yXC
iuKu4co1puJl7lR1ckb+gdnQSejxLq7Rf/chXPxFBZdEYR8PASph5YOQKab0sTdddqmMNqfuOfAY
nWoH7TFhhG91SXZFUtUUYjsP31+E/7va9Q1sHOwtOMvmlSkBGXjI4msdo2DHA8QB2UxQIeCQ7NSd
Wwxs2ldThlVbwCbt8s2zGXzM82uoQHFaZXQGCFPw55FNbPUX7ZBw1LNEUNis/SQAFOMKQSc/h9hy
+/UGZfg1RjjbW2vrzfqF1BS4uTFDo/wNyWO9G0z+JKYiqNdRjvL+2Jpf1u1Edm566+VefWXl8+2A
BMyPm4QhrvhC0JifLQ+jS8PYnccTVodUuyjF9h4U+s6MsxcSWhO8LmBNISAniBeJjnLL8a6ausuS
6WrnUpJL7jvKywXrv6GOMmetWyd3Y7MWN3P4NMh03w2DvFVwmrSFCdvtuePNCJ2cipujqJM/UaaH
tn3J0urDiboIylZ/KQN+pHz0bc95ryTHTY1U08+ibh0cV3zB0jsElvgLRlZAFpmGYkyYbeVQkEK0
4gjrdrpXjwDoX6oeDhOYaL/QNFdFbWyHuP/QhC/Sn07XXZcVOxJvLX/pECQ7W5GAwHBd5fqekG+V
MPyeUs1HZPicmExpLeKffKNC7NoPMwS4EfUW8k9sN06Buzr/SdjS+7HrWDsbBVO6SvFEPv8QhULh
0U1Pfbzw2TFEuELCec4staxAVxzLKxrMASk2m5W4gjavxXPsooNjtG360mH6bBGjfQU2Yc0OMo4d
HHRkCFuMdV8hUVJx4LwrG5ri4DJLGNwXk1H9vtKsHkvoWSd8z0Wpqw2KhgYuSvtSlV6OohVkRNjH
vrPSHTIUzrhiUSfPHoRWo35WNdQSrJw9+bh5nwSnPOLeNhODW0kr58qlGAkkqtUgZvPbtf0hkdZX
OM5MtohlzOo1MVltHLDnzA2m+zgeD2PSMQBbKV5zbNc4xKuPunL4QoqaUIxU/Yaj/lhcsnJKHbPe
o32ORM4VQeDtTclCfpN1XAKlVN+z956AvbAw05B/6qwGMusJXG+ymVAI+RINvz8ZJuoYZzVsWZDj
chKPOjaCE3g0n0AHTH8Rdiw3il5729E+1+WRW2/2ZUiwaOM9GJIZLwYMr7H3cCaMqzBJr6s114zd
Blb6zH1mpo/GsVt4NIXBFHysCSihViBhEBAiQFMWdpSTtfM7gYQnr4esHoG1jpU4e6rnKSsoYRK4
/y3QTiaBnbrv5I8q+z/FF7Ebcu36Iv2uXAb6pBZtMpQUcYDWkcaw33gDzC4Ct+xBZxxKxLhXpbnj
Dgmoa9FUumKiWbK1i8uNhUJbEP0UopZAhy13HTqwDfHtxm6WLC+lZe7NshVQJpzLMtTWXoTQFcpF
brp+2tgyv6jwzRnbG9AoZw1QL6mfjeCPweJFWvkjDWwMc4LZss7UNlHJc6/Y8TVV/Iun5M0iNgle
Yk/cghAKpAoABG9YdnPEPiiOKzKSDflMNFmp87NT4mOpoorz1arIbOBxTruVd1p/FD2n9ow+a9Co
5xwB3ApF+hJ+1iESynbWBQu36Lno20O/Hihufjaa/ie0ZvjXfOhlAo8G7c6V+nEr41NU0tkNcfKn
EotMcctEOGan4DEWem6ujpu86fUtQ86jwhd4QjiKCTkwqf9ths+1xtDKiOSGxRmHtIdkPAuAZ0fv
tjLeJjqInR7KF+Sej61ndjjEHjzRNrvF6v+sCS9onZLKYRdIUSoetmwFc6AHQf6jj67jdEcWKAvf
E3/49DCh/MkFeQLwGllchXI6MoP5Qdq0LcIvji8w4isGZ3VPfi5r1t/orBfzw+p2iZL5dREZQp73
zh5ZikLKMqtjDDnJzvU+ChF1Vd4ZYQTixZDoelYGGU1zj9kSXwsYUqDE9oYMgaVPLx4HSY+OMYcp
LdcDHtvnEhyaPj0MXv5eUxXEU3iel/RdLBxJxrQr3ffGoi0fAygYMvpKDe6h77rQ5yq+r99VFV6E
eA3lB2/caeQWzGAAwWdkM+idkNTcUhj5SdV8aWASLcmO4yuGWQL8+uHZG6Yb1vR+5a6CCn5EuMn9
WLzVNZ9CTzug2uYMyiG1s02O6oBLhurU3E8d6mGxlYW38+7YjWyVAimRiXsKj49msLducAkYZXqh
fa8glRTktHqrKkFPrCD64Bxk4Izj/BEH9+T0f6FkDTp4cr4aSfAZPXHUSXIg3/tVVWAcKFR7Phk6
0vcS1TVl/JXsrX3kTE9hm56KFB1nfemt4ccSz4K4I06TqyJOt0nK6wl11NYPsxnSo8xXkeHe9sXt
PNMC/b8NXP2veav/Y/9b3n7mv+2/8l6//3cM638Er/7nv/7/kcpqWYTn/p9TWR+H//nvyfd/jXH9
12/4/fxX5qr5T5sEMe3R51nSc2wyV/8jjVX901MOozbP0tpUFg/Of6ax2s4/XZP9qOeSjyYt27L+
8d/asu+if/uHrf7pWkp7lBuWkvhtrP+bNFaAYSZpq/8R23r8+bd/OKbQUhMT6/GjCZf/v/XXvz8f
4iJs/+0f4r/LuA1rEeP5JlEbfC+yEbdDiqUW/inr+9vF+Oq6hmbc5fXM3IFdoR0h5gl4swfzNraf
QqwwtzV+M3pHJFJiUhjI9XjjWA9c6vh3oWE3SgBJtSPeNBM+ezK9LBiv0eY9zoMODlNJMGJtbotB
Qn7urLd2WNisVWC6E6Q7xkTD11ZOuc9MUNTmqsbr3bDH1aC9PUA7zC55f1BIuW76ENaMYgerMhtb
fFMQvJWjiy1nxR7FUNt4skD9o3MhqIZyojAuVUwg+iIord16PtQ67s7o4fc4vnG2iRR+aGr4iuxu
DBTM5UcDiYGw8udiIHQU+hekv5mKcmW4gCOdfGw6zdXZstAsxEmHnD7Mvyzt3Y1hMO1Ddjz+tNgP
U2D9VnVAhmPfq+1sPzE2YU7BxchGxvStiTBUnSW/gz18MxPDz2G/G+m10OyDr1oHvlvnngat40eW
NvhaGY7Dzger0Y0STWIenioj/UI4Q0z3ML5NWN/2TTAf3bAEY9c2dx2z9h2piLATmgxYWvtCMuF7
FHJI4R+nE53D0wjoah5pSbsqPpkRI220FbdTClXJRLe2GbrlyDYTs+WKde0RLTmfsTVIDvj4EdBc
QEnl3ZhYwmFfxeSRtMAPBPW1Jvh3GzWV3nru+Nw3nJpksiN9GmkNWdRe6TFtH3ixIC25V4TRL3ep
BZiUBLMwxzc7e1zyc/QFHmPepsJ+oCGdNjV0lTyxdsQubeNR7HJBLnwWFnJHrZVd2TJ6hjYYM88Z
+cJjKpque2raGDfDBrVjGM7b8I1RFIkcxEuwU3B3boOqpi7KR7edPty8XXwvGpytbWFFyKhxQ87d
TZCb7cVAD9Bl4mxawAcYDrM7mFAj1U6Iiy33ztVEHEFGTKE0o0Nto+eoRtQu6US5WTZutJdjYW+H
8bXqHUHwDnqqToDwUO5c079Yj0JWxW1dmbdtpIn7sZF0a2bvIftGALSQXjOEyWYKPMoq2PLWzfAa
I/LZxCvePLLD21a9Ofb0uOA8OHclQYZERdyr0PkG8nnV9VG/h9m1iSSxj3VHZ2ZJdszhAgVV9mAY
J0feIwj4qI17Cz3ZlpHSizXkwTWUu0cDCF1bFSDxlg74UaNvR9z0B9Wx8+ejA6z4ZpJUuhlGoM+F
gy5F9RBEsJkBcT1CxYg3US7wwqHpbQfY3V1fFjeWYx8EABTHkdy5jgJbzlQxKKr5Pi9YvkY2WiOF
uSRqHgyeHCgEOAMnT2w0CvPNas0pDFfvy3h5D0yZwI6u34dFn+0UVI3dVfcOytYp74ptWE/yulJ0
YthMiMuxIxf5BF9lM18Lwy4uPGkdf+fwjKq7vEH9L1NQFNWCFsDSgKOURILFrU2SlJRuuGsKz8bY
+FOtQUhmEJVwBpCrLAbQrDrjDOlQfsHMczkUw0Zt6tFIty6MGrgLXxJdPZSU7ui5+pmhwW2OrQMp
yHKrKGI3NvLr1kSwGuW0ZCSsKX+qzemz6gkncWsSX60x2CqOrHBZiddze9XYxbZhVQhyt8OGhJ4c
BEX/mifVV8RvOUYBkici04yh5rXHqa8h8i8mqJxoDSJATQ4PlPS6uWXP6KGOVW6gfKiu0dw8rNgo
iCioi+MJ0wBDSrO3Xur0BBCbDZQLtDMJ3YBKGAmGnpi79RaVkU7Ulk64Ym3D2UBZtBH0Ywenlz+A
elgQZ7Wfk8tLhE/EHostNKRZqyyVP9sZJM2pfLX74D5MGeBaTotZazrFebjDbMtf2POQzbviEsdk
50XlDCIpI9HMA/GdTc6lwa2/j7zfKuG/m4RiKOIsn57pDNvMa05uzhzfCMHPNMP0SmhhhMDQr7Ho
+nPsngrHiQnWNi4OffMmqFYtXYe3YgQB6FhxjAQTA9sK8IyMbtgrrkdqwrNaZ6Q8DKicSFRJGsRA
jl5wiQD6VBOTNgPblIw9jnEa64xUIZJF4FBNq3AvIc8ZV64fMN4GJIWcuYjpVwjF8j2NVF2RuK1Q
MWyMvFF7s52pw0H+RSHi+9SZjKuk1t67rr9nYz7N4XCTe4XxEBTjR2M4yFdkjym8kSh6S1Zp0BrQ
oIIe5Nd8BOAnm03ennwnd1V1YY1frexk+CVt9+aq6cix2PpEAS/Y4Y2HQYw/6/tucbkcBmalgQwi
6DlEo8dMb3BhPWF7ZcMTxjeOkTLYmRGcJwOjiRBQJnp0vP2tYJJQyhcoGbxCjL13IWOdrUYF7bfS
PYI8Yo19M+Rt5mf4zMEK20QXlPRPreBtLmdIfUTuWfg6NraOhzfZoJWgRUmdV0QjjK4TJnwNERR1
I93bmZ25mta/WItb0Z4BiBoLfveMzmJpxl1BQ7ZnXv6b4uF0Uki0AQZ7YHnbIhA0jq5rIZkMURaK
4Sq2RpxFLr4/a4J1ZzW/qnaYdBBqHcTqL2m6ewVmbODfPdoYf/2FUnWLj7OKIBKIDhuh6KY9Link
6rjt+E+/ksTGtrIYB6tBR1u64dnMJPWIRBwVTsX9JJKG0RArXkEMb2Ug/pltwusZJdc7zFEb2+F5
7adTV+XBjUVF5grmiekY6n3v5QdQFAO6fw4MLdQxL41hhT88on16H/i46hYJ09pacBNf8ycnsIos
vjwGwquoVuytiJoo7VgtO58jZ48Pj2nHgMTJjFPujs12cc3ndnBYC47xKWqhLBgJWpRhZM2pV0gk
bdZlwcpmJOvFXl/XSpAkW1k3IBUu3sxqQXhn2ZKMN7asyxKnJGFP2OAlEHX0C/sH5lt6lzMAiTmZ
cDOfay/+BENE7naURL5jHVRufmVuMG2ahXs4a0oqBOdTre32WKX5ev/fxhM4I8udr7U1TQd3roCR
olCQBAng2YVJSBSSVbVnMUaNn4fIExea4KRgY6jRe9ZEecIMIStVE4C6MG7B/DsiyeCmd1fCoGei
OwHSBqzgmj/5wrvIEVsxLqa0su8YPu7ZA/tpTN8+Wx6bkhyRV2aR8ebA9sA79DQMxlcf2OOxW4xl
M+dZgBKQQEHCwC/VIj0OPM2HX/+hRHUfnIqA6/lf2w18FvYQoajl9YMdP6OLQ0Y1E6jipdeRcEmX
WjfOUo4/WMYvmSN+ZjZVG9y7r32QFXuz6HdpNT62mICOFsrkIMxe7QptZmwMj3axJxhRrG9pFhkn
c5iB3WuD77P7FqoF4pafKk+91y4MnCHBQiit2wT40qZ1QaHkWg4I0eRV6C3iWkOemXkbQI4Wja8D
coscfSrLcVvY4bNi/uCPmt8lNRiquGDdRgr8VcNVaQcf2sZdKiwEe7Q+zFEZx6VTjZUI145vdNhw
EIyy7VjsTarn9OzaeU/dptiMhy0SCb7ROdlWylZ7ilEgGQUSqDBwP1lHVhshTHbcILW2JUIc+OuE
fFVxGF3bMTajMB/1QS/Ej0Mj8NEFEXfNyfpQV+qhrbAW5D2fkB5clu0NOkg5LufOzNx747ZT+bGq
VXq2cZAMY9njch1JzcPQsFJwUF1zyebmNpDLfEgT+W1SKGI4f3O18es5uBLzpuIoKj/FUNenpi3u
WhKtz3YAPD4qvhyojnuiwy9N2OaHZao/XfjVO2Grbj/181On8IeWeMPHxdx2fb+c6tg4FLl7QgAX
XmrkXmQvlvfCMz9QhzGbq2bupZGY5SpBxSgehwyAmxPBWw4FnddIzsFCCe4moj16k0bs34fhgRst
diDY0i72TXmubd+di/HednIS65eejkYExsEU841RdehSpfypCyO71YIaKLAuolucc8KWHbMccGI0
sZRElnjPecyvnKg02bih+s2ZXtfkwrBr4C+bHSI0R9ehCYM5JKh9HvnZxzhF34Fsqx/TS1Oah9Jr
WH+W7PUDMnz8KlueGx6jcDA1ja/5Egn2akHBxHfkcuppmq+km3usdzeW5wynIWQvPNf1oUa+2KiG
5KgB9JMavqAL652BWlCPxUD7R6xLKi0qAnRO/RDw2NveJu5HuSfOJkIau1XwzDd9kfwBp5YuAKcB
fbPDSCmb8Nl3QzGgUGS0qsn4joCp7GKnxtE6E7LbjKeeSu40v4UJepYpXlVTzvS6Wq9JvbQyjj1I
IebkwQChR6RvJu82dFjLscJu8/Iu105+DGR3Vo7JT8GnrgAa73qLtL4c/vl1NDust/ltI5Rv4jvq
De7aGu4sz4UF/rzGaHLd9bjdBg6Kvm56xgec4l11J4k9P06B2klLP7gmAYY5JCQ69x06INcvp+5k
rkYvmsksEnv24ESVZslJuyzpB8P9ZpCPG2DM1hxMnoQq+zFCcDcuBpxNB2JsbnjQkZsdXIAx3NzP
oUOFMHCjIlusrqaWgfg4zhFJJOzb3RhrXkcWV8Iruy1LjsnaINLIbNLvtiFDt0wATPwKAwWm1d2h
WUkNXG/WjOZHYSiWBupqKiC2NhlaRQSSZa3IWIzNtybvn5q4RfEekUPp9frPcDlKyDWHq6WjNyNQ
OB2Z0Ws1ncYsvMxMLCd4K7rw8OHXzNkHgYKxwkcyowEYcdPULItk1p69Endm/tB6vwURJE07HnWL
CssE+YcqZEm2Rbn8JG1Wkt2Lx0g1ZNT2NizRuh/w4DMllT+tK/9yDnZraRBYmukfCgS5TyA6GhH7
uZbSiNOAqWozXruVuSPtcNl56BpNRrjBrL3N2HlPfNzLFeBF40q4IM4HYp9tKwbqveZihJN0fIEB
z0UaUFbhw4iM3VPdjVXbp2IgktUW79Jwn3q1zCxRBY0/8x70WsGpiUO07d33bOafnkX0O69S0gne
7OojU/alRJixd9G0KAvUEwLKyNhZzHbnHkaVNlgNxd4fnTTGmQ4BM8pe72qZ863dV4+8l/gndIQ3
iigEw+12cAIW8gNIvwxiZpgINseYmNUifc0avuFhlrcObUYRWjUynbU25bKWasHjvwR/Ipi/yRr+
qEmbdEv9VMDIogNdUSbRkToRNMiIFawBYmgZkqSTMBDb5bat+Lummtug77O7aM4OGViqTaxbKmEj
AihK9ngKDDmbaHqL+Nlz2Rg6MQlyMs9ekAfhOh6HHx0S+LnYQU8d9CHbNcbbqq+nHDDjjOmxaXsc
nsI04DcSJKL1NfOwkpEjvyqeB6P+aGwXhlVx48Hv2GAvwAHSORaraHJzCl4afFVql9rfWeFWu1z2
17apLwP56zczMjcubavZIR0fMvuutn6yuXpClJXu0qjc6m62r4Gu+EvZMmgJCVXkSIAgx1qAlFRc
9znc0dUiwaZtO4b2fp6Zv9hZxHWKWgLcdwbBj82YWz8t8CVw7gxAaqvsQqLgB9fub9ZAcdawMTaj
Cu+qDhgQoB+kkE2Pfwo/eH6M4nGVuNByk+lH2WX6MbraPsRYDZn2OOHImWCha/SZiZm99PaKgO6X
TxUQUJRLmPylgqKDdKGCgFKC/TtlJNjNZlCdUsX+CrDL2VF1d+pG24Afn2PT6z5ga8B1iRdcqpLv
31mB1JMVfC1RcOnnvb1UPaK6gUaODT/zhBJQREpSD5YIkngTKqVAjESfQ+C2yLCLwvBv4vqP8+zk
pJgeWjANE3H1YNkMcliXI+j+DAY0pgx3YKSEoPuhJpI9EAg0nIGxU63KP8ltvU++6sxaToz9yk6C
qAZYnwp2rFZdetcEA/AheXf5Mlx7WQ8b2U53mGk4cx2x18VTUhMBQfSUhVPpJk3OGlQCGARyd5Up
35aJTeY4ZXC7ieXazCMsWcMhpEE/RKbLgK9/LJi3+sx1sIC95gFKzooMaLvOd6ZDBmvZuQ9eQIyn
9MbLOhvCBMBuiezkvSDnAV8xl89oggEyEA5HE7lcs7Xw0vC6VcoVeG5mz18jMTnowFB7MFBkBisH
5CYBPjI8FaP5GGHenhcq9MCNSeONy4RmE5qZkRCW1Rn2fTy+RrLyS9KPdozAh807XT8hSc6a4MBz
JZCE+F3a4lWVEOiznEHAHN2KTCfXRQ3hqEBT5jLW2pSwFq9Ktzz3XjSB8qPZtjub9XBUFYQtmuDO
kgI9sXRwLwQVokgH8jmrweLQmZa1HdYBoWWjGRvDeJen+Kv6auXCZLvKVMHOmwziIhzwYkH7sFTR
k/Dis1V3q7rLsDdsbxGWVDHh3cVFyKHl4BzpM5EQtyMkrCqsXtyg/s4jzWZw3E0zXOw2okefyaNk
lXDj1AzvLfhxKMntmzLfxY37xviHlUH90AewEAoH/2ddrdDX6F0zULuyINPHK+a3X4sd945aJaag
s3fRKD401mXEqha6EggGDm4hqmey/PJIvoHjosOFLQRi2sEwMAKyoJeSXJfO3zSBQLdC960XwePc
OuuqFKDFwnq/DNxd0zhbGLymD8KEitPcLV4LceYGnK91t0z5dVgSYayGHBBeq24DhqJVJ8pDlzh/
6UweUs2BphFP0JMZr9DodoFCUUubGh/y5i1f3A+7LT4rtH0DahjfNIZ38ip3Fk5hwuJcrmMka3SH
zmkq9G/ZQfFHgA4ozIyg8cbPBLFQn/Vw2xL0EiUkR4d3nyCn7MpYusRflva0kBayXbiPr2wV5Ttp
MtkeRzQvWTkyseXkwZw3QX8HsmLD7o48a2Nk2QPc4wG6uvuQIpDwx55SZbQDzpqJn81eTL7O6hHQ
0UlU0ZvoQOfXNpD98iQLorUHHtjRPRuznN9M3SFxSn7qxnUeTQfcdo+ok/QB4yENCRznu2X8hVFV
xd34xQCtt7Otw50RZEl9PdiILHE/Mwso0I45o/MSo7LqizXly+VIK5aPZGrQGZFSGdaVtUlF/6JN
FxzjPMVcHLzyCBEAhiRMlEwD3wPN4nI3VC9ALMb9aEUv+Ix4vAHvPhCN8gwN/2v6MyNn11SYJs34
ufJkfo30lmcD4iO9skuKJgeiWGGljaejnTIHnBFed/b6/rXpZHwyaAa31pLscj0ar+juzuHUqa0d
lmsUfQSoqrXHG2zEvNFq8AM1kgg8LWqbgs67EgYjdDvsp7dcQYiK48+yMA6jnf0uK3KQp6O9GwLD
X+L6A1KFz+grv65asYuH6gCiQO1rEXQ32a2g+/RTrEz3ASzuLalfxk0WEjJT8pEkaeBuUjlqiMm0
FBV7tMOQyZdmGFeUyw05BscoL3+xjwQ0ZjxXo0f6U94g06Zgl9sOqNvRSW4DkJrsr0Z9QqbHpIft
chbVhAf0mX3Eyrtsik8QR/ZdNUK1mT+nEhOqdlGOJYDvgPL6RKgjeqplv0nrVBD3NJm0JO1BE9qZ
0mHZTGsqse6QxPzH7AanlCpPAa34hsiIdmeaYPKdjBlzLFYWOiGmDE/qmx4UXRYx5nMoHOTMap95
+YtdNt9pRehQX5bIIhIGLLWLcbpOqVPSqbpFO+0yYk5fgmx+lEOhjiphxKhHzqA4qBy2NveVPdzB
7HxqeB2h5pW0mGVRneSljO9sEz59ZeF5QLv/TCBGMwyBP+fkXKvK4eviDi4iYABeFbwPBpN4A/wf
qQh5vVXskwpepokqLRaAO0z7J17fYJlIMN6y8D03wbWawwbPCBPtg3xfJ/IJWZ7e5NPyKp2q3tR/
qaweIvTERQ5vLqWgAaDufI3VT7IO/gzsFhE2QYRgD86gmfcXt2TSgau7Br34UE3576AJfu/A9vBH
vIuSyJ/YWaPoceWbekQvI6un3stGRNDI2NliX4OlRMsQDgjr1Rba/o1+pwGxzANmj99eMFWgUZ6L
h6FW37XGS86FY3pgzvEzoK86dBFe/KKxvzHWx1IjBF45ttNVa+efcM7eeKRn2HGVBfBdqtvOFEjP
h/IzcDEGNKV7K9C9kObO+37bd8uXwLdfmcltCXAMS8b4hyhOcbdfpqW4tDg3uNA5fmWRHl0jFLej
Q7vMdqZNh2iXDeSZpqoxLjDF6Sxd1OKG4upwPcVpVC0vJCtOQxWyQB4UI2y23lNlzqcw7d4HMEtL
MiSE7TBcY1R50/OD7tdsHBaIxzl3ohvbbd9RgWFjp8VoxxkjvI48v2M3RGcPUnOMMLfa0DLtMmzR
wASU8a1iNMKnZDIvOzcNsR1tioTG6QKSiWWlT+CVKt9pW0IYDKc9gfIg41rZjd/WtcH06zEKy09X
uMuulvVT4kRbYC72rSJBYWfbMe0nYznCJdJ2b6L9PLIIOpepfUO5CtsYqu5+gQRIQRQpk1gZNz01
83Q3Z/LeNqmNTWpx4AP9ZdQEoGP17ciOUVELPqWaqIAkL0arDgPSd8DkxIh2uKxKEA4UNXbqw4tj
UR/e2hMmwRLzSSQFmz4lh11j0no2QGEL0xbXZYJiJgyd/jSD76BUoNpifnBAqqY3ZsQ13+oHcndg
N4lObEMMZyhUu1Miu2eQayeKKXNnGpAp2snFcNRMh3xwDGQMGQlVU0T46NyfET7MHEa8TzNXw5li
EJ4mqGw/I5cgGXnC04r9ZxAFzpWTWM/9VLI5IIyEAhZqAxb6qxpAUuxa6L4s4gq6dOL3snStRwwH
JENsc/pqupgSNgMk0M0QluGt13PqT5aBvomoFTNDdo3fceXLhluhcRHHiiQGRZqFXH3RrO2dAw/F
QWYgJ3EG3gTgAU+Yx2yq7AO4L7FbxQXOsmZClzix275+QZz5GMXd02I4vY9G6St+rfOOLaskkGXG
qeOHGP9Eln7ZFsshp0Jn5UXWO7Kn48I5FZDjysq3rU7IIvSPMP7S0nT9oYlxO80/lvJe2RfAPTOW
D4zb4dYBbnk1V4RVINUkSwFbSOmj5lP39tTtJexS3+oSIiPHaRvHYf2hE8rBPpOCdeb4M+d/CPh+
dTbhL45QcEEb6oLPivpiwRPj61rT4PbJjnKz2WdD+2AGfNCtSJIjO6CXnLASteT5SbY5VsDhVPYr
Xaq3ALkY6OMDk7+NKcvnwBoYXydMYeP6lbEMXa4MXxqzeEmV84TdmyPkf7F3JstxLGl2fhVZrxVl
MbjHsOhNziOATAAEiU0YQYIxjx7z2+hZ9GL6nFdlzVJJ3ep9m5WhLqsI3ERmhIf7+c/5TkY+FdbW
Efcorcga5JOiPK2wqkSkdCnDCVt/02kQa0k00CKtAVzd+eh975Rl7mcgFroqMCEbsfIPdsCkkKmj
j18f7zVPI6o0ViXmXVMSW+bUsgkySYxiEuZhkSbDVvqE08rgaInYSToUiRJ+/Mpb3BeZiX7tLF66
tQxK/SJosUhQFLtOzEWawmaorbTfb1/NjMsbPLeijJj9Nx1AGFry2Db7sAqdd7KdDA5TAnxJwFhU
MIQfsYg2BV4Fx/45MtI/pQXGvmmm46X5qFBsoQKw8x0i0wJ3i80/6T+Lyn5vQvaWMH+erICYCP0v
jUMWBv3loy/DG0IRIbis2M+1Qqtj8F+HiGo2BCiydSn+94NnRgzognBHhJ+sGQDgfeimP8einjaF
l/yIvBzjnVVGKMsp6AFIR7+//M47KHpm15M0BVISLCIPD/457eJPO2Z+s7Qg1Yi+THSD9O+2jI6W
nTqXhMZzO7E+A5jkOzOkJlz2/EUxMPIjj5aBlmIqa47o6MzJuu24MK5ZMvsYgp0wyktTlIzMw+/s
ZlaEDsJzVMnvZu+svCZ8jiuCUpQ6szOJHmqH+zWhV0NCHOhs1o+5/9a43m4Z0JeG+UvvFaQF/PEZ
Qn96U3zgnH6eQNAt97GuHsIiKXcib4xd7vh3Qb7/1BEXwHvNaowr8MN36dwiJxehvzYxGR6yGM24
DACQGGL2pfcghyE6ByPflCEBVJmbPNnkwPESAlEm1EUE0Mfy0DYZbQbZG66i9DQ1qt/W7sJw3uMw
FiyUm6Sw8sjn0a5ltlgVOXcfBpnfumVB7HSdn2PvopgSbdp1Y7pjRo3ATpHZTCJtnljogAa1CdUq
bcG7NvQch9z5zeJRtAqXLDrgNbYTZ9rRwMaiHEjYUwUPE2E+547JBJ491hG8wqojM0lUY4axbAzr
AtiJRhHayCfR4XtepuljW7wZ061CLx5CegdjDPWhiY4EFG5VWexd+qb4kc4G9P7marZxvx3gt2wZ
zDwNZWKtI496zIWZaz8j71i9JHuePHKT5+9tBqnIr8JdnZu3xqFahMTBFvrkcKwAKq+5RrmjTVi4
YR99TxOMpcK+N4XjrgBNE20xBozHNdVkYd4eXLMZ3ogTnbHr0hdgRha74Ck7z029jebmiePpLyD4
yT5IBKW8xJPY5hgQsJaYBu/O3o3lci6m3sdNFnZbG7MWGGPonu6Fz+/LANBvQ8UPg49++igcDo2j
l7/jgXMO4VK9dtNDAWP0Rl4l2ffCJOPnl9/7bjY5WM7fF592gDQEeVUTH6SgDZx0f6IWHbiWQjBe
05KCtjE3B28YiWNU2a7v6PEtg+Vq80w1bfBYXs3INA41DrorDmktqLXqzC/97H9OLXwiywns7bjx
0oDfzcCTVVg9k+hCHGWbxldVLd+ELqrpCSmehtGoD1WZGJtheBFaQU5KIl4wWql/ZDzVsYJk9Ly7
/NtJBbLQtUzLQmQGD306D86VFSfvHNIQeOV7GiUhzgyX1sB51ZjE5tHxH1XA2bMbJB5162rkHS6j
Nr8sHu2epQS4njyINK/Zg8D1DBqAplZ3U8HA55vPhx6Y9Qo3olr/90oWzdIFjJe6BluOIYKfJcNO
px+fGe/ic3Lf4szfA4xCvRsN2p4AOHjOSxqUlyVaUM8HLvZJD1Cz9pvRYLf4772XLuniogdFLi6O
iQDfwHmWyxxnMdu/lKwEfPHoW4+EI0eGSq6RfCgzfS78/Mn2vZn8O58l9uOTl0cYdTgh9kzVIS4D
pcJAhSA83Wwz705ZSbR1ytf/ZRSGL9nNL3P9+a//8qPqy66d759RUpV/+n4Zj/57RuFL8vkj7j5L
1X0m//x9f/mFg7+5jo0R15Om61mO73p/9wsHfxOe5/NwFUhAgWk74k+/sO05klE2rkfbtbw//MLe
30wpySa5ls2EWwrvP+MXDqx/cgsTAoYvhv/YdgEFYIz+0y3M0DBwzRZXXW0XLZXHszr3+CCY8Whw
xm3weXJTAt3v5ppuJWFGm0KyXYklMCFg2dOW3hTAwhSOYOqKC9rhoGWkGh1pcjY5Iq960N3gg7Nj
YfyGXlcpAclvYAQRfSR5eQj6YesXUbu2RUIMg01X4crHANDBJgs1kpvJKGRPA7wysZiFRGmColEU
b9iSeboN0DzaZTplNWvxIscrMA/zXJhsvgnQl7lSu8QCwh/xxLqlPl4SvA8YBYS/o0bDJzpc/fJD
sbMsblWk0yeh/Rb0ZpDT0R6MTrsxemwZDfYMqX0aAAKPdYoP2vU4EGQS2KNfKWwx4x73g3iccRCv
YpAdG6uanoKTYTAW9LU3JLNGzrXssvYaJMPMEN9UuJDfNFLqEGvjILGZJNpvMmNTyLUD5b/u4/+f
+9jn1vp/+/137ffyB2IdWJv/+T+iP+9//X1/v42lCAJuR23wd010k7/fxob8G7q9jwUAi7/Hbelw
D5UVI9d//Rdp/Q1REzO+SXrbctw/72Prb470PdcXrmM5ZM7c/8x9bLEu/eH6ZxUQwvcYQ3AT6zXB
5+X9eR9njQxbiGwmniIaUAZncrchujdWR9jQWCkof5Gts6t6b3iufMaK5buTjpxFmI4zc1yWmbrx
erxU4Oz/SpkQ/og+q6e/ogf/rewLJLSy0xmDf3ptUrAEOkQiPJcVLWAF/PO1mYW2elRq4EBd44Xo
AWDKsHuiR8OkMBFdP5nBDqQjbt7SXrxL0AxYU1o2YeS5waCZHac2EmYXgHrW5o9P+v/y4vTn9o9v
HForhjjJx6v/4/0fCyDj/KQKmY9h2WPKL4jIrs1laB/CEv/F/G3szPghdQIMdfWk6aOGeM4MFhb5
OlDl99C332vaxneGX1iXVp5C6TqvAAGrjQeq4OigAcJjU9FxQidYq5Fd65KP/iZB2dnnAl+vgUDr
MOLaG75xJDQIcmbQwoNVBxcHK9rj7y9BEAW7xMEjYPBZ/wdvgqU/gX/LjHC9yMDC2WPCvhaO5/j6
KfFnZqTiDNBFjNL++lebtFPpEPe4VG+xV3kP7YinLhcvdhA5rzh+zlbR0CeDS+P4+7cplJlcuzBg
U0ofI3Wr1v3f/5gkD7x/fIUQYrhNLIFCYQaey4355ytMetdL49aANTWwSK7HpA/25FTA+sD2BYuB
V8vzN43p86yZY9zVuYUFUVrsHyXAJjQiEni5XT2koEw2C8ywzYQv6gzhhOL3pPjA+fAIa/RJtGSW
oXZ4V+a+kAty606Gje7EYj4Dpi9XvyuMxhCoYoCzBhOGiUGpJKqVLtlDnaTOK4eW0/L7cUTm+BiJ
pb0QzlwzjbY+mnh5VQhhjwBXtr7pJLvQwe2Ody69B1kQH0SEsFSnNnbYvnhx+mV5/A/eyn+64pnm
B7yTrmDRYrXSb/UfH7aYBGcsl6QDHV0/BzaNd8WUZ6tA4VQUGZ3mWj6FpYU/HhwAOQQ85HWmfplN
OD72mp2RdVWzKmiVpb49uNdm1V4LN3jne3GcMt6/Zl78US0l9m3sOFsCpoQOALlpMdG4VrD5/+3j
GB3eoiDFBZ43U/w82R2QpBYHgjAe83C8OHEin6IWCJ2sHuQkVp4fvpAqar4tHkecXhEkWqYw2421
3ZHpbpDayqPpGOruue1tGCZIAgXH2MUMyPIl9UOsyp8BclXuT9Ypkn10+Q/eXw4D/3CxeuzLSNDa
pseGDxGUXdo/vsOFT1/IRG0NxVnMBHS3JKCy4GGa7FuTOYKD7wJ3a5b2vvLVJrTjALj+Q5hhiYy6
S0I7+Nog5oWvwiKhQpwnHChSkj9aTyTXMCZVJIARgP5fKKILvGuuIPv1jKc2Q219tBFdUHKaxcaN
7V+xvpEXO/w2jXqCt/TnxcLNE8tsn5Wo2B4u7E0Jre/iIjU48TITqq0JbFvIuU5rn/sc6AmnV6/F
mLVU8u6n/utAZt3OjPfGXFzUXXq1pjZ9Zcy0j+rmhMcoK9yYjKWNiiqLB4bZcpy3HNQcqjnbu2dm
V9q7au2MPgtFpY/hoB2qe1yMtzrAvzlT22K7uMBF6GydzP/I05SPLH/O4ujNCKfNbx8+Xnk/wKfd
YnRRWfvsAc6oIdK4AZ0GOYnSeOkhB9sppSPD92q+47/d9wvLrsqs6bGIfw0j9cGWoMersFYmz4nz
AsjVNwxauolKUPNROkf80tS6Y+W+tvQ87+Icj09aqfKGO8Im7sGE8hG9uluewsH3OAtLaA/F4KLr
UnqCldBmx0mvx7pFJqZhb7ZBso3Vk02lRQ3nFMEq2Kl2fsyy2aayoPzfXyQGD94/77Gq7YrjerF8
tQNgGA2IxEnYAgM/aFsiq9FdwbfZ4j6oH705SvdOY8mLVangUDblk5QW3mp6WvfoZeGT74NatLxc
vVnx8iuGNfxzhDyCpiYLCMvKsOLH318CNr/7CTI8Btlo7VhDeCEdRGWBWwp3yw+gwKzGDkrLOUtu
xcStnjLxKbK3uopiDAVFfaTTLPqJkeFbGvTVeyKVzj1U4gsKGRNuIcdnhDjyTYl76UWpHkz8QFNp
QeduDRAJdWBfmOhY6LgvsTl8w941PViDa1PNAb1qcYC3T8NTh/P3JRmyre024i1r4N5FHcOUxGn2
GP7Uq+EFX9Q8entsNO22buL4CU/C6ncKv5XUJBGvJ79DbVbTl2LdEdXcuCi0LJ8+LYHMTAof4jYG
rmm9+KS8+rm2n1sc1uuYa+hVhNF3Kq6q97Cxb8QV0idmYWodGUNwqkpAlqJrf/3+E/HCGiCv/j+g
1JHVEKfFjBnlV8oxTn99sRG5nAiYxzxJEOL6Hm8SAns5vSM9OqOdFeVjZPd46YWp02xx8BaEDznZ
vK1Zd+GWg9KpkkH3iA3OBVAM61ZMDHkcZQ9c2BNN4gmetbUnTP/y1xcJOiAm7wOCZqg8WJt9R2ff
378oOyTwXcVqRZFM8TJggIvsbPwa4qU7pLwUyhVi+0TWKMTSFjs76CfD2bOtCyVn5i1lqLOyo7o/
2nmvWzHFlwToYdJ9Yrtrd8ymbyX1xY9e0bhnxHIDyKF1sRrL/o6LmX6J4SNp4NDa3SKZiHED7FvH
hNBQk9QXKdkg/aeSmeimFvP01EM6oStW3XwnsS7pIK8VP/7WNeKs8BUfk8yMmbTPSOhyaTZtX9kH
K0h/qcK29QYHF1Aj36okfq5nc6KTQsxf68W01nZI7DQPXTZoptmrfdF2HW6NrDtZ/jAf6I/YIOWD
SJXLeFcpVJGoE6jg/cbIg/qb2Y2fVqs+iJJQzemwW7Fkye4R7ebU+Fx4YV3Yt0iVpxqd7Z4lbrN3
2z3tLepOZtVUtILlUQ1WHLZMoisjkfW7p5aSlpUdAqFDhwpOSUdffR35W0+k1slC9FhjjfxR8RC+
TABojjpLZlYnE9oNFTo9lPEhSb5KSWTdIEM7YdcOV94YxV/zIZjfd0SIyhc5dCbIXSpXO/3HrCCc
WC2+d4du9DkguuInWzBwTdHRj8Uz5ov5/PtLj3Fkz4Qr/+J0yNBl0VeXqc2pe0H030RegBMsmMvN
QLFwg6NloMopiXUOOPxu+oAZFpp+rkAzmMwYJCpxWZvMz9hSQSwd7rY3V6dWdPVKLMVwN9IIF1CQ
vw3S7e+V0fd3r2DrngiTKcFgAO8RcXP8XYU6ZwjqTaoB6Gw+zyPBsP0c87gO8GafE+hfkPH1P/7+
8+9/8iHQkbDJtlPVR0856TCO+fxqocpySs7fWqcZvmNB6ba+P+4UH+kYtfaFkVGxqQFYUXgHOSv0
QWdpd84Td0ewjzN07taajF0Nd3E38TDaFdgzSZjNVKfT1UXMmGziX/WZObnmnLQ29/F2sBf7yk6n
3S894N2w9G7GtHi3IKdTiifdz9+/pxnVxz71iyePB8naU625DhKvvRERLzaiIdlhE5hsxtp5jelV
JR7Vbx1agB6D8WQTpNslOcN2LG/lBSAui/4ynIymqC40crHAzlRSj6QQXgC7gShOKPaMcA3sItD7
a4PRtg6ANM/Qlmfbse6GLP3NvIU2aK9S1Sbc2vHL0lYXHmnDPV2Wbl/4qCJp6t/qCfcgUMvyGDcQ
GZvFIUIeLA8t4vatwzOh3L6/gB3bLmlUfyuG7CSHrWMPr3NZ+ycx+e2u82Wxq6qGJ7Hv5A/ewqyw
NmoihN38HHBcuHI3Vveo/Oxqy33LxEIv/TTlT61d15uFKPAzpKgEw2H005RjCxCIv17AuDhFrt59
qPGjt5bkQoiieU4y672aE5yVXdI+97iKHe1N4HhT7Xq/uplsSTf9mH76+ALXvXhM02V6bDp3Bbx1
VfJUqedC/cB89dMZq/jFQRHexkKso6aXJzUPD+0A0NKzav9KJLG6tBmPLg4geRQ3u2j0vpFRZ8Bh
j0xiy+GpRM04L7UJXoNutdxp74IH6YktyvhgE3ohbZBdzAAekSS4GtdMlyZyn3YCIQ2kjXgXUxod
RxKlmBDYItZkwHaD/+iMfUD7CUetqQygpRfJ1QzYmubtdYzT7BV26FUN1U1ZpGCnUWGQXJwdJdTV
honxl9SK5EVxuoaAiJlQKvvZTZ0vDlf9mfcO/xmxUsbrad6RIpmTE/1/qxQ7L3TjcJ6vTtrR8ynB
dU3L8BHwc6Jo2AYFE0noW3xqRrGdemPXUcc12KuxxmM1k1gKTM6EkKqHi9syjk0YlDLZmR9dnw2z
WIxNaabuQfS0VnldeVCEBXEw0nyl5MmhBoulIQDuEd2T3gqxBRKwsEoKbYAZU9WCg7WqHk0Ufr9W
0Y3+YiyzjVTs99qt0z9P0VBxbf0yUtPZDfmJcf3FciylTUacFIBABQsNc2E2QGif53czM9O7U+BN
Juxe3REBAIOaDv6qipfSx+OtWcCZ1k7NMKredXbon9xE79nMfRD3uIRg+HIU4WnY2pRQnZvEHGCH
wsbOxYaGJk1vCZ9d3MAHY7F2UV11Gzfo32UZEFQv8s9+xvfhVsnDxMasxWaxs0l/4B/eJDUZZ6ZC
y2HKfy6w7Y0oNi+ls7zEkawArIJ1mwbWsI60XTLnl556AFVwWXozV7sfT0zr0/HF6lW1lcE3j2fL
qgUPtAbm69MLVb2leUwAJaDVLgNRgYXDW43te4ttmN8hBByhvmnsUZiTRxwSCFZLTv3nnE1rfOXr
wrS+SED4a1qNWjBE9bU3/Zs9msbGdsL6kKfFNYJmELbWq9eRG8IFHu5Rbx/he8GVsN1fPYvINtYe
kbFltzZb32h/Z1ij0q/JbAg+E6ml8eXk+AT0RTjlm1KQrXKJzHM2pR0zH58UoHe3fUiCvHicsw/D
TLF1U0j2XJTmu/nac90fAvzUkKIYyAcUl5r4K8e6WS7XkHQwhbQ+UEjGoAJuW0+/8oXwYrkSKTRJ
n75jt4HP14D4dZMInKtV0hiZzyg2HKF0z0YtYV7EiPVx59yZ/J3o5KSzICeQWtQUyfErHcfYIsZf
tx6GvdJ8SDP/qqz6RYLPA5bnPMi6b4gvM9IbuJydluldPczbvLRQGsv5HEWw1TyWetNl6iu0LXGe
P3XtOiDbCRA2w1OzLniIBO1ZOQ1hFzaTOJeqIyrfa1KIp3mql93QOyYMs+AzxejQz7TumaqI9uWL
Z9P2GXf2e0SP+6ppYtogUpbTaMaQoHDkzZZ/qmd6W4fBO5jLGKxI8YP64oiZL/VLlPHbhrSjMcjw
L0GRUZijo7VACRVb/VNRDP2eDuJXUAvBMx7KlZua6m5kxL5ml+ypX3yMC7xrFfkEW2Nku2kmKBJk
/VGfiVKD+NZoenz4KTdJZqwRhQ1QhjGVJzAC1gHL0cqxmGlYPLzdKLyn9MKc3Qbrj6wn3Iis/3Fv
VnsvML6XUZkzbqQETDbFOVdOhOQyLmvUU6pAwJ5hDIf5TXzKy/wLdRILTwPnHEYivJW1e2NTZdoG
pjLh3yZOcPgH35bKu6UKNKMzyWgjPVgqs89uxMe+uKSivCqCJSuy1w2IVw5TtF7sl8ZHDOysSzw0
YDJHHo0cqLgmCfT0WN/p1ANSO9EYoGugr4BucLGLN/jhEEIKWgryMJ8OMcjrBucaC0JzzLxIbRaK
LTbKfyDOKzCdlz9NS94jOhZIV7DFdp2I6GBVoAvxyoGjsrnDaDo5OEq5QtS6I/xHzsLWJOVLpRaW
iDKjhy8tjoPWI0KXEK820idVzE9ilLwCPXeFnYVbh7qBbMjEcR75zGQ7WwfHlM0KvWIl2qg8OZ38
higAzHF5V4z29zm1TbsuMmCKewX+HODoKix01LTfkgY51DLM7pD3tnX/llEQtcbXq3b+Im8+HhqO
z/kM4LYkdm+D4pwkHvW6wUYaEqUkqY0DKwYYimgH3X2ywGfTUQ+/qkD4BpuwtXE1MHJWtPSKAX9p
si0NeglHfzpYOBz3MY6fiOPzpvVnsvBmy2cwJ19bE7D6UH90hItWvWHv3MHCKhpXwa5mhz5NS3E0
4KL4wYjfdZNF8hNQKXRawDiYpyDgH6sWU2zoPuNS4wgzphPcSusonIKeXZe8WTzax16+5XZGOKEq
+G18KMAm+1dSkOuxSRh9zViE3FSQjbJiMsvzLUpxJvuZBX7UZUmwy1RulpC1DCMyHVLXiMHimrgJ
9LYRiZ2UPcwUQhRRClCho8cImwDPbtfojpnizALRneeYwILlTISiLCA01Jv4a3cO44MdyqOFCui6
MQok44bEb8JTSrduLeP8dbSwlCvgsjSNYYWNodGNcUWNfQcIeayvrdrblkXiHUfTdiqAhlLSe0Ya
cq/Iwu3AQgpsqdrJDDVYULrR+TEcZWt6mwMe8HXJe9eTwHN8jmhJlWzm2ksAshGIG233sggYb6bT
d1v829Umw/i2lWxrR4u7wq/9nZUTWbFFBQVPh9lyfVW6JVx8XwzvdjGchZ2/l4nqdpjReQWSyA+d
m9dYVJtiYObgu8/dbNF56Zs9N5wOyGOOU5g4pV7QEM0FcNFR+wtb7TRM31xsh6b2HyYYEQsMiR3G
xLgkbVUOZb3lkLShFdvaSe1jBBxoaF9jjmFKaKcjIfyDr72PQrsgZ+2HTDFG2khfm0Z7JZV2TRLD
aonFZs8dVQRsTnGxuoFxzTrODgv7IBoacWDWWDFb7cmU9DjivZ438BpwfTQRZy0snKH2ciqKETZ0
77SEV5uLn9qvhnZ+5toDmmk3aIEtFPKDvbGMvuIB5BknovIN6hM+0hFDqdLOUld7TEvtNg0dnqkF
bTQwMrI11yn9mibfYwyvjnarxthWY0kr0UhCaKMKjrrNsGI/6649vv+gSGkmGUir0U4xNIakgRa2
1Reytw9K+2UD7ZxNtId20W5aMCHbAnstO33kQPy2tXbeEkDGjcfCN2pXLljiWrt0yb7U6Lo4dxPt
4R3ijahnYvfjk1mjrhAAgk9fypvC/htjA8aTip8aONaW/eYMmDm3Y4+iCnGlKfzMkECypOEq9rW/
GK8TnCbtOba0+xgZf8tx9iXQvuREG5S5lLRfmWEapUUeKgnnPRqhSRZj2UvBXvsRs/kcczMBIbFW
2gltaU+01O7oPmIBbMfgEC2iPYx9h4c67TcA0zmK2eG0TSvcOZnZBjtm32R00/wkuuYb9rH4Ojn9
MZPELekr2idGbF+nbFkPc5EShqe32mq+dRP0Y6sjz1m7BTe9ia/QsE4cI+cvTkvkwquJIhDq3Ic9
C7AaIuOJ46X2k1cxXRJ4zAFBedpzbmM+r7QLnfhrD8Yzf5rcp0z71HvV/YpceO2dGz8AxMSpNX4Y
sn3gcLAxa1jW/kOgne8xFnilvfAtfZFsNFYTJvmgu8ZY5lVTfweXNq8m0gskpxe1hXb9Y5r5n5y8
OPhY7/0e3wH281pb8rHmsxu7Z5w9ebAPufsZqkPMZOBbzQWuNEtJG/wlNgLwTxgdGyqo9S/ZTOUL
Ix5r5SmPePpMY4tJ3iGHI5vOGV1PFudjmX72RXqfiRlY4EYJHdSh3A4ziSPKO5lkEoaq0SbdH/Uo
PtRActiLiDdZYYVeW97nHzBtmzXwqTfgP+6aLcNLpzi2yPloz6DqOcXPGyx/m5R92cot+DWzwPoZ
iwk90XpBAuO6Yx3XSYtoJHMx6vRF7PIiU9ICo05mdI27meceeoJXh3SP75vMfO3opCWTqG8M8h1k
Vsl6hDr1MeQhVos0p0e4ezSKW6rzIZ5OinRBKnepTzggbDApZuUXwnhIyQRM6OhVJAnInLg6fdID
7CcmpgSt6N2PrOm+eAnkOUQm/fATrCvDMx7m9ioJtsQ64QKmxeFBMjBDsRy1643cXtOEcxpVHHHE
s34FiWtpwYUEurfxdIyGgZrSuZpcJ2yUAKMysfUjfhNtu4CwRTKJD/Y6EzyPD43KcUafIs0fSmql
xe3EMUaWB2CET1infKKWfSn8IJ6v6UOvk0CpzgTB8SOaqnNCjU4M5To7lBAi6ggT0UN7JU+9S0f5
pUM/5/WQO6LbEHOLziKlZtiuY0knQoELPowhpZssYDdYd3ITP81m1ZNe6kk38b3djL1R555KbEFm
0ryPBKJmnYwyf2ekCEuNJnKCmX0POZ6yOZ++1pxPyQq4qBjM6bchwZLDiEC+CaCmp10yXVu08HXk
ciivHNJYsz2T7guNt9CBJObgeQU5n5ykO76JcTgH3owHGwMmsGsk4Mbp7mDg651hdUB6JUykjhHs
RQ2vPMujA47DHf6/zOs+OpW8upPI7mbJ+SqKsi+NGsf9Yn8poTQ/govJ2au2PCQV70muY2yjDrTR
b49oRsYt1mG3cJgfUbOT/RJ/Fy16at9SfzHDGneYQngAkPd2CNSNgTEXma2ai+NCTJEFbIutqwN3
JoYqR0fwch3GK9v4ObS5cVSdEoI1K//Z8/KfysdL0OTL1zQPz24Gb98bz351InzP4kn6b7LTr9Ps
IAe3z10uQRDCPqySxngSSwKZvmcbLubwrux+OLdVea9sBgCBAq2aEW7gLl1TtTCe4mnaCwucc6sc
JIKKeChwbPoil5GTYNafcI+kBPW5sBwdduStPwUURa8Ka3wYPPPk9q8eeJedlUHqAlHM4hkFKAs+
myXo9F0LnYIVK8VEHO78HteFjl42LL/0rX3Xc8ZQfHWAXh1sAUl1JrW5kN5svAmXpZ3rbaK9wbfz
q4uD6lDMxquNgTrvMVAzdB8pDeGIUObOY2tcnb4/NaRMiFGuGh0kVTpRSrK0JG5YM/PD1sXRo/Ci
l7APv+Y04LJjDn9FyDKjzXN+oKqmNVhZJDtV07oRM/paiYVnUSamtepaoqkS422WslNHPgsDuZst
Yor+jTQqlBUdmeXDvc9Ug7N5SbG5svfnFQd0YBMXbu6Vduji6PkqFLqle4UAjidUR3Q7BxVrKQ9+
U48b4NOEHsjz2lSuZmb3I2/aL5lfYydQaq+QjtaTbytwT/VTmVNgncA7S8KUk8XA7mQas/MwpC8u
mWL2pOtQh4wbHTfudPCYApZSn58cIAdwkajDoBgaPWmErUi1NtsRn+gJ0KK17RBrtnXAuRB9ta3o
BFnJTttda8xEpIMJgdYl6hgh6cyeKwZoaDJg/JDuoGzTKEcWrEnW5uxB9B6c1TQR1GLYi4WWcWE4
UehWrcRIGXbkDXSlm7pL6y2OvZsX0nFWIUkgSxAysUfQUU0KlC8YYSRb9jMGiOhU6Fy4ICAecBgj
VQO/aZnbbSAY8lkdaUWy4cckdwAB6ax5SOh8MEmf82vmG1Mn0i2EPSNGxs0USuPoY+yrS7WPpvC+
6ES7Q7Q91Rn3HLk60Kl3Y1foDDyan6Vib81x5K4Iybt294ulwVuzSEIp0qmkoLC+UsODUKhT9ml6
tnTqHiSEk5Dgb8yXmVB+rNP57kxO3yewnxPcl3kTPoJgL9I5uCCE4riE57bBXrnBQ5mE4XJKPmzN
AqiBAriaDtAbZrhtpujWsyTCdNOI45zerE4fXVzzGPvsXuGSrzCzgQsEQTDbxQnO1iGXCchjnsIm
sAK4zuN6BF+QJxzFJsJkh6XG9WxrygFJFHgHmnzQzcxSwieqkT4G+DsERJDRShdLQB4t8z5S43tq
ltteExXAu3SnfMnOas4LEBJlc5pAmlWLsE+pSMJ9Gmaranb3HvDNizVTfRvb33uj50YD6BBqsgOK
3wjowR3UsSl5JXP3AwfcgC4RSGTf/jXmzpAWuzzPnu2r7RBHAfUm33Mm01/ionlqVNGvRosWuBTh
cttQbbTpnQH3iunusylhREgEWmae/RBVlt4bf5OOUR6Hp7DL0v2MxrWauvaFHb/gQe0OfBokel2B
n6oWnsOAaeKHlcZDZAaPmZzU3lkuHmfJbVRglq3iXxWTJUXYHOa3QZ1IJ55LCqI9sPu//3taGnYx
Kt60bftmNDknMQE6qmN8BD6qO0l4LfugzJ9lnN6yrKBebGY6ypSFPuTa2loBXbkLBdKAKQvKsrnw
8VqkjNJ7bDl0nijOQRV9kWGSnVTxxg6qPPfjcCqEOW1chqjcvLTIjsaxauBnVMO4isiXZcuKIc4q
KkTxNVPMgTP7gRN9MwTXnMOj5UY/Yoh9c2xQ6OZiP0h47m361kp2TLFDImw+TqhacEUWbFTEJ0fu
jbJQ8JFCKuPWuF/TyHLxDeLy6PpFPk5RvncFb7qZwEeAjkgS8jkuEIRcr6622scXdKU6mD1P8hk7
CCCyly4Ez+sH1bCd/RHgFOdZOFDtZ503SGma9x4xVQxQpPnrJOh9wA0ZJe09mZhtXWGCoKV14zPv
PbYvdRbXJCaCY5a37YYuNcAWmWQx+T7k5ZM/0RBfDlCNMP4BT3G525Awt4HkTslUjFujnNy9jJsr
vjDjMvpfG9VEFztr0T6Ar63JdzzmIz6OwP1J3al38lqq+wKCSviLsZX6J6Cs5lWaxZel5bqEtjbi
z4iHBxFEt7hF4VBmb35N7eKLIe0DzcLVPuiY+NZPgn3XeqxGeinC6mdWbuLG/V9Mnddy3EjabZ8o
I2ATwG15z2KJVjcIUQYm4RIeePqzwI4/5lxMhdjqaZGqQuZn9l77vRFIUloqD8d3T1Y1nw38bZeO
Pj3uviI3opALEcAlMb9qwuRPPq0hbYK8k5LQ+6I/c/9cskK28EY4q5OmXruT86+Ooc/FS4ooW4+1
Bu8g3KS/Fa57GDWgwKgb7rURpitP5vMOqqV5COrwXHUDoY/FyCoTBYDtPhXtJH5NgN2Jx6CeAuoX
PY8BQFCOexbEBjkc5BbHdRRu7XHcdq13trzglHfmquwthBFO8y5J0WIP1q5hMdwQwYEgghRYdOTR
+JE2mEkXct0XTIRNn6YXTyieN98onuGSAACQ4JhsSWZQVYpdLWg7FCQLbHzBtfU4ym3YUpuElLGm
8RYegkiOhf+pWTGSzugdbZf2qrJi8vTIRZWz+JelyR0/9H7gg70zdHNI4eCsSpAZXT1nW8ZnNlY+
+NCz5eoj+/r1PIDS0IGPIq6Mdm19rtQIbKH3wQhZz0VASp6hlNplJfhapX3r2jTqpjISCfhf56aH
wcUTXUNqxbvCuFeGXO0pNW3TEt8xjepCQtyII6cIN83rlMqXKci+oEUBkOzcq80kb4PMCbUUM+J1
v0xlhSIwlL/Y0fPbY+xOrwYohprVnAJGmAofEJm/hbEL3iwVX4WJsaaKJZtYWrpYk3eiJr9hHnUa
VYIiIiOwzQ3H51i0d/bG1p5whV/J7D8FjJ0Y0URMa7HkWV35KJ3uCv4o2diGRnyCw4d159c4pnd8
yga+KRRuNECr3rCrFcEIBMgY3XV2qEOjoL4ZwjgbaXfyYof1VWDlF+GGN5RSDxsqMZ47yi45f3S8
0WWM0Sr48JZetsaKBjLDIXHuWsg+IV3cIp9maVXbRr21Lfh0QLdlyUzKGupXMZ+aLn7jmMBOCjeO
NKDxVDQJwc1t52xHg8MqwQ421FfHCU7ZyNq2SWuusenamtVnIvA+Znm1ZeH3MvdpcXJ0fe6mNDhK
5f3RTooezqTQJeEaW1LuGWsEIg3KsO5dWhOdqub+TROfrHJIO8RYoK+J7P5YGIzFEyWGVQx3HWkl
8mLhPFz3knlkxkwz/vWw6g7kFx4MBaBEIds60P+uQ7Rmq3jEEzKQh8muMq+x8AMjhth0d8mO8uvg
F8UZuZmyIp1yiZHwKLpWkeYeMGcD0JTjsdYTOwFtalMX0wzCzPqbSbiEZBgZ4H4/B2ggjEGZnKL8
LrYO3VOHKK9AB8NlVLCRBoJ1ajxxryXgoiXgOJ6xpCnuMSQEJ5sxEuNGcW6c+j2KAj60QUSZ6vnH
aYZw5qKDSVwYqkA3jkk0bIDoL/Zc6rM8aGO0lu7Bjg9+hlQx1+J3SYDDipyS/Zi6Z4Y7pL0KbjSN
qh7oXPlkMvYMkyJYd6Vb4aUs1JkMqTfefCzTkRFvrd55DLhGzAIeFVNyhwjyl5n2YxOGnLxwU9OV
OWZgjEcZbliGE4qqA9bnCQ+pk5/z4eril4nl/DdPzCvn8bTRiDN5Bn6qxntv3Xkd+pF9jEnapixI
idnTmqo9pwKMCUuKqo1fFb/93L0nleMAvWDppCeESMrGWJk+A4CvdsGQsHYEabDKxKz2jHhyQ/wL
m0Lemcia2tvnrEszQSHdMhE2+5Lt1HpuQvfmGzgHcwz18PH43ZjYJNwtNcRjIgZH9FBWSOoyJdQl
dYd008poRwf3Yub+r7nL/rKCIWEIyC0KkmyDivtEH+XgPre9tREVf8jzfPFGIjU8mw8gS899HP8K
HKQISWewyc/AJ45eREKRtLe+yVhuzqsnxuA97BS4gTnaHpvwOFuBq//b2dbOKzAktdJkW+F3zrrz
iWK2mCKy+2EYEWDTXquA2MzlcXW05m1jpCZDrJ4RWsChD9ew1FI+982rjMDhejGnt2a7LgZc1JaJ
2mopTh3/q7bHS7y0qwEK6q3XzYfSqM9qzv6RaObtmqHdze25icNbXCGZRuLyp+jKPfvMTwozJErD
sOmdAiBQQdad1M9jmn5Fy6yA6yhbTaHh4nDXbF6Cm5XQtyL7Ye9Diu42GJOUyX/1rhgz4sAvdm7N
eDyKOuLECS0sWgeNggUNyunfwzoJl+BtACUwWXUSFIfMLs9jQlmas0BqPQMrfUToUN5ZFyWHR2lA
pa7aelqVnf6cAtZR1bRg7IL2IvBONIK5p7ApfHr5plmSsyL7UPE/qx2jwwBBh0H2FyHm5Vp5mCts
L/zNg0goYRIwIATRBwhJIcWa1D9CpMQmLuU+h/RSAolAdnsWGYnso9s9uDI46NTydjnmRlb278mD
iExjQ8+LAh1+P2qPo+iX3XM3v+ZtTPiwJu/ejeOPyXEqeA4tVZm5ZUv/3Frx3y4m7B4PC0oU718B
TaDmg9C1hFJmTolWwaKdH7kcNqx9A8B2DJGN4rdTPNdvufMXMdNrPRgXOTDjGAkhRMAe/WKlNwQx
Otq0+zm1AaXqmCG11ypB/B6AWcQN3qLUW8WBrTapLdHUgrJNjS2kWh6a2v0VxJSa2JEOKVS0tS+S
a74MxNsihSXVdjXv0vgPYgqquFB9+FkkDztv5ht2xxq0I879EjyA7xifTR2JfUHEkDFVwTYl0nld
SvmlWB7tejm/zxqdwMiUS+QoYOsxLamQzF/d2D6FSBHN2quPboXqijEQLEEzfgu7emeifNoIns8m
ZP3STeNb17NGw1rSbB9InD8Isg2AjXhqp0e0e97I2HUynBOz+OSWpOJhETLl8kCv5qAL37/34Y2Y
fpjt+DPrcm9FlAIshq7+y/b/jb+1DEgL1CxJAc3vpQBOjDLE1pCb6/X4VtnBU5Cat9hT3q4IGN8V
lXssbRNfNks16KhGtp8lDS0r3mrDsXsSEUsu6laLYqZkHWBwsM19fLRU+lYoPhFxUPVgRJxuZVCZ
7Bu+H4rDmBRB+RFkAr4Bp1/ZGy9FXf7pucA3UeQ/1yBUN10wvC1H7Wq6+rZalhEutyK7Hdtr3y2n
irem394NWJl++bBa5mtdXnyKkszEsO/+zDVN12yRUK45aq6lLs/z7MFfEg5pkQuwKZ4JPyq7Ecv+
DbbQP4K8SXbOHkNH2m60aItrm0gnkdvigJ3eTpfRcAgpwJUjC1+Co0dkSarFotiWzpdrvgyl5Ob2
mmc2WnDou+GR+HvXkdHF9yXEUCA1AXV3qApc40Px6nnj3Wpc4NhE1dV1ch46FNeFinlUwBhmJM4r
8Q6S4Ydfmh5T55m+Z+LpD/U5nSc0MvbW8fgJdM6xqvWlAJuB2DJbgqHbQx2pc1BTFFe2dbAqDbZd
01M2gYbGahVrpAR3Y0Jaw/r5ZPB3P+fyZMgx2gVFwpTdZOZra/3a1PYXKjCO1phowaku2L/mbI3k
QlMJONeSNN+wCmJ0KqBL4KEX6zwBgoZaru2T7iiCYVkRsYKpzedRKeI+yc/bG/QhMEy7fUT5D4sS
OCLOzhXIfdbQ0rsXaO8dB2g13mC6ikC/MoBnZjrzWPfyi2Aa+omxRpanzRecAlQZabqpVfrAkvVI
+BRRv9dMEeeX0IKVXrkg+UamJ7iUrgM75IUuSWB0yahBK1JQZhjqwzjfkip9K2GBVXN2xM+zn9m6
nWuw9obJyA3ruUetwuUqfX3OgQ9MYgbVDc9uMVCR5dHNhG17WX0uC+SxneifKmT9O0TjHH/i1Giq
J9eYXizeF8MjHJtnyVyXsCtuix66hNZu1zp4mn1BEcM92NNBTTGCfq7txiEwyFSsgywayqDovkx7
lvvBV8V6XNgPPVUoV3tmoLueImONL/KnJttwnYqCsbcq3bXwkAOkZkcyzjydpGtcnWjDwJrdvQ7y
zZDGX/DI1bZaGqvaau8tbFs4L6xdQsKKN3nD1qqtLp49flreOABemY991BLv7eoPHeY3mQXRdgaZ
tyLvcd15k3mtnJ5MSZFiJEzNbTpligCLfCQsov5ZLcp+NL7rLoYzIV1iD8oUFrdPlm4wAaTLYWkX
b45dDLs+5S8aq8Fd1rLfK6/HWVz8aXD3YF/KX11//tEABVlbPn/wbNRQHsB/eZ137KfhQAf90jrW
j3mGLDIrCp2ybd/bKdiPSU1wKn4OroRtOJhvsdu/gxJnbWeQCx0Jwvck+yWoIxsv9t48K/8XO/Mn
M/J4naj2BpvwyQ/TNSdFvsNCFK59PpBEOfEmaJTvLpmmREhka2OgkNX1Kay7dxe+4xVVRLCeW+Ye
vtevTac8lPlsbwHsEJ4yw7uJm+TRox3m96etnxnUqXhEfUoIUjC7jeSkX1VUB5Rk4zuVFIYxLrIq
4jbtDcTbKca5fTFOyCTNfyzeOKYShVDLeR9NzNWSUANPDQ8zYdjJuKi45HZwGIKbqNlxyQ73nfFF
YuuzVA7gzoEpYw/rpJ7qiWxrKEthScJSnYl3ibtpBz/pK4gprwF3X2OCVnRpO5eAYcrBxZuOjynG
P048b+OTvenpgCLfuQ4hMvu27hAJ5nItA0mlIfkAVVSxXmpChKBV7b5zCMol5xzmMpMsrIEtUiLK
1bk6FAgJIjGwfUJjAqHQ/m23/i3t+EgDWWLKeGa0GK+QWCJEQ3q68TSFctlEcp8ttzauQgVTBPxv
RchFJoC7c/cwc58J3klkf2d7k8B1VLj5CaQMhEXCvZkze+1+j3hYd4WovuwcqGL2T3qOWhsN1PY6
jB3Mswn4YS+GDFRQOi3lcy7olcTIJqNLk5NfBezBCMndR3CGvUJc8wabO/37Ab3+K4sbFkvetiVO
Fc/lPR6aW9y6VIHGusrHG+aU7FnNyfNUpM7JrtIfvbiNwfjwuqmkA0rOsZryzVSEe3oG/Pll8jEg
bjmOqobzoq6TAquj6xgAwdb1zkaZhvvJacSqXCQ9wn5XVlzsKTf3FeAgDIaXiZ1yRjSOqtxbhrBx
66r4tZcq4FxlJuO+ubjC9lnGeR0k0RriKrFR6fiUIO3kMKq+ehSabcTjKOdNHSKsJPvjkERmv3Gw
Ka6cnNB5P8kfeeyyC06xssXezzSzD47KJwZByL0mf76Ogw2kfRy/vAq8kg8ANItOA8P05bP/cJIo
eWYSxPPnH4vxkkBHz7y03oVLpnuXvo1z0mz9gawFh3zuzr/YI+KqzC+PfY/MhqXlNo777kIS1l6k
ebr3cLIhNPXWfpPwCzOLfkToySc5kQUTb3xG/QzfYwD05SuMQcGqT278ItaXCRGg2cX2RtTfhu2n
KjSLvQMGxmmNM/qeYislqBOggtukIS67nBnHjhX8Zqcgu4lSI0/7GtAtnKJwURfrUTu7zOSyh9xw
BYSG5plq5FQta4Gq755VjGKWZeqyLV0Ci0ZQ8AKjhN2skwkvDuIKi9rVtFcQ7n8W6H/WjpCfmF4C
RONj8M9zc/utZb1mpx4ApsndZx3ygWSerqJL7rnhMN2pExg7+fA0du6K3Ap4cH5r7AIv+pFnSgK5
oL4p7V8q8Rk3AOLemY4DnK5Ljjle0W1KDPTYlpt9jW9gOxQ64Lnr9ErQYyiDVPn0JNrkns1Bwu2Y
LvtK3jBf8heNHcy8ldUvY3D/ZDam5ZQRqQid7Mz3hLbStYoDQUETTT6GFKg1zWgcGqvqzyhP9kVQ
/Na41Y9jbW8jx/yeYP7GOfFoqfB2DVfrmniKlSu6XwAw537Zrddeg6x5NLd9INAOjxTIJjOS1ZS/
sEfDp7/sMvVUf0H9QwwaoC0hqmZLk5BB6wIwbk5fvkXTleCNWmlUCWwTJlI/ayBjWU3MJR6NEG4X
iV7GweXSLlucHSVD8G3jBgBQZ/aMaUl55mYJ8W9UmljykQDHBLibLR1YwAQWMaG9LwDnAhyIVkFT
IR00HWMnynk3N9wMVUv+4ExAFGszqdalxx9mU1JZ6E0to/zFn+ZEKXXJrGhmx4MRNDh0JjAdMX/a
yrSTK96WrELTaCmLFAJNRnh4Kjh0+KzNewOmKNM+5ksEK6OhGHZVF792tfwXK31HgGGMKSJ50de3
OYYewKkgBgSmwXjWAz1EAgDIcbZxw1pDxspgr9Nejcb6rHo+PAA4z3PaXcAoXyZh1U+ZMBwG0JRi
qq0/zNK3t3WQXBkpe+imuok7HWXj+GJS662R8y/EFP2wWDfsQ8eDTqucF9x5f1PbiY8Ovil6YWs/
WQzXGabiPhwG/ylV9jlg/H/A8fApkI4hJ/Kt9KYYg6z9ydRbQ8XqFpmsbEcV300Ruc5BFFhb6sU1
OjsAkgPJVEWRrvBUEHZUwRPeu33J+xqo4nno8Yq0vfHV02gyPIpPqE2qNaFfCHgd/TyEvk/1pJ5L
p72G46TPVdg2ULaq6aVztGC7z3yEVe2JK1YfRCjwlKATmsz2nBHQfAoK6HuryJoLHHptQCr8mLvb
ok3/5spLjm4wj0tHqQ4Afjnm2v5B11MjCyD8ENd88lMTzbiaB2d8kpjTb6q1fzqsxYHX8VnOjr6q
f6MLjIiNIOUnDMSdHcZXJUcsNctXvQun0bWAVqnKuDYJlL6eyXbIYuXQYmjX44Bo0q2QZtWMcWIE
t1smICgUVTptgWUWp7YsGwslZ5QdkMTDnvaY0JhKlzd7efn+VW8a0anuw+v//nkN3XiPET87pFe6
rOaHllh8ZhT86w7hi4kI5+GMKImUQRBR76Dlb61ozzyZWJQ4CI9ZW8d7HVA9oELHogoSYpObVndH
UOhjfeXfw3nExkWlv5rABVteeuZWMCQFuyZ8XIpJeDBaau7RH48QEjY8z/kXqn/OOgRwRGvIF3C7
6OXtpf9uPPfFKoKfdQKgtm+s+c3OWBgYpoLWtaBcC063IcnbRzJ48tXyASQi5WO9mTzbYDm+/y8l
1NTLMAXw0S0QTzAN9lblFifPRYVIWqj9+v99ybV3E9p7qzurf87rox2ZxcNdXhB0lHDqkN4glLCn
zrmFBjx3aIv7PgK7uURUdUJGty5vvVtv20AxxnBHPII8h+QCHpVlvORqtgGEE6ozxAVa/BnWWdA6
ECuJwSYd2T3zxPMXO3LuJkvsz/9exl755z71EXURKLDFM8GM0nfaI6Y851EokqlNTx4CnVvrIq+H
QyKL7LXC3a7C0X6MxCi8AlS5OWqwnwI/i2/S6t/0xBsvjc481K0YHy4klucifFfTPD6ayV2IbWCa
Jyv1rgJk2Z4V67YBilS5eVhR6Yd/TJ5e38nykwNe5qhmaEue9rPdTGTVVpIYeCBDgWB5dCPblurk
kGZKf1YpF6EP0A+D2ansA3evMHps8jgxPxPM4quyyDmlsJmS+2kG6OsadldJAxfe//3N0ECgt9h8
XxPwpeUJSIGHkZjR/xQguVSWWxx0bBK43DrG5ful5UP036++vzRZASxZ4weTYdhBDEGAFAolcpD3
r8EUR1c/YNvlIn3YdA7o29iEgow1wkBMI4c3SwM3H7ikj9Ih1rSrunNuA9/+34sX8qEu9PLzFkfT
t000Iv/3Ei3y1CEwrjW64WPxbZFHGQvpfIBmIB3opBipJloBLJbZ0LYXNEvbDmnJTSXd8uNWZxmx
clwZJUYiN0AxjjQqiy8ybw5Y0qODY2siypvY9Lffv+yTYk1+ObHoAcAIcyhBU0cWF4QLjqWpmucp
A1FOzGZ+GhZOC1kYX1CEqr3p+ObZH2bznIoPq4KcQKjCEL5ysRMhOk/tMw0bOpZ0gQUhqaou7nSe
QuLtDMFw1hgtY126hXrybGZnMzsHk9vme5MAav+U41beGVl1QVjf/bVs9+rljnwujfmjtKaKqJTE
ePicb8jT/S2gbLG33JuHf+iNH67DkjEOF5dZbp46UCc7A89qhl1CdOiONZNTvwh+jdD7zy62cZYL
E6vC0NpBhJyOPRYCyoaYNiavysXFcgT1g9xuNKGeVwWQ15xKPMfWtwYeif5u+Xv4fokMJDidHheS
JeUHo/Vzb8krinrrSObWcjoyoyUBN31ADmvWGX6VnQIx/X1YZLgHZjICe6CDb2xgmBMsFBiNomBj
zFVP1BXvvDE3HWFpieQttBH4YyXSZ3ZXdUMWoPmmcCax/LLzO4tGZ1vwSFIRSb1Ro41HXBXXVKTx
1h/j8Wzgu1kD8dzgTEP/w3LkjNY3PJsWrteZCDsQbQYWYdUBEaflzIlqeaCYO45jxAUezPm1jIW5
DoSXnAWqiqHzklVU7yt5k7VZP//3MpTVU+KVyIeLAQmAvg/MQO4puYvMs5Ng38zzp6ykfWghl+8t
Sj8mZd49bzwkvUY3oBieq8s8pCUn2XhMyfB9442KT5El4h2egPyQafM02LbxtnHy1j1HiZ5XkDvT
y1jWGrmi86mqgQGhtAf2TvKlllH/Wnl1upEzdWXr2O9mQrCA4kp1CrffgxQof5C7+LJsFpJWdG+e
Ytw79Dmalyz/sEdbbpqmyo5um74l9gwCYrJ+1OaQ3DI+RBG8l685c+4p49ojcZX4pdSg3h1qrC2x
isUOmRyprHN2tmc/oxH1sfVC2EFpzpe+9vVhHtqDM9rrEtjKEaB0i1l/ObVLPDJd0WOiIrBMeZ57
L7XDTHhoaoa3ut53KMFvGSLPGyYSvpfO+APCCtZ3yrZQ0iIQx5zklzqu0CV55N1/45hU5kd3xno4
Shl07Wd3comqGuXa97Ft5VOuLlrkwb5OPEqlfCSUDoMAjyNLrbSdbsp/w7w4XAvDBUM3IBPNlTAv
PIVNEL+1RimuFKL9iy06murquZ98a8vAiNpExi6mnmlQh7FrzPX3x97MIAYPfvvLFa37w4EQ3FH8
ugymK0QX0H3wylkIITknYmxyBNjuwzK96gXpgA/VOv93+CjwC92CK2Jw+MLQlVFiODSoceLyyTFR
nZe2sUIBNv2USD4sO8i29dJKjB2cqJnS7sRHM4N1G3VkEA7DMc6VcS9E+8fMkGVVkW1e6qQ0qBhr
94el1TXGeY0wC2yDg3XV0y5uj2BUJ7ABxX1Ogc8KFDYo/TEauGb7z6tstFj8lNfJKPJrBzHiUOf2
o7ewHTV1gV+ohDocD/YxgZi92JAZ5PXATKRvQIcpyWCmmMBEK5PtkGD9L9GYrLCQWZvvNzb0+4dt
DPjgdT6fQ0mgF+bJnCrNs7cc2IT8dECt+7gTl9ieiuVwYAxKcOxldKjAUhkimWiq343FJR/RBHyf
UB1n4Y4K+J9lLunAqQ+uhLw0rkI/PJpxIdY4jggHGgYMEFODETtOPiMIFz/KiAE2xZ939OhP1kZv
E5e9vIg8XVbCnNDpo0eU9OQ3AQ0XR58I7AynuOluyNszTmPGhLyCqjbGgCtMRoLfh/8Uz6TXNzwH
fobUIgo68/z9MloT/XeQQ6xtydDeKDNhT18Ldx87wwcaDsxhdcwZErjQkeIWLbNvmSeo0sF2kuN8
GZaXsfWbU8uo0w2hM9BHe9MpXUZ6yk5vktmdFNREEZuhJy76ZkVuW32q0vwjg1F2xV1SnIolR66x
pcFDSm4zoZY9lywKChe33x7u5HybyqWMHqI7sJ9gX0am81/v00CAey2AXyymxjfgBu61N2XzXMyH
WlL9fR85Y9yc3K7V28LMnsIpbI+uPTAYjOvxBkwSPTFH0b5tiU0V6F4NAhOGHeMwVjFhrjYdcU+H
LqouGj3AAwm4WFf8W/vIRodeF4XcF5oE0pjio+nT9kKE40Avlv3IOXg2GJqGNwoavctqEgu9VMLS
6acLZhexr8LG3WEA8R69zwExq6WndxOaTRlvpLSSvZUtSbo9mVV9/ChC6ocGd3FJpOWsk/rS1E68
sxf6xX/f+ZgMP8flBES+S1IsKSveRIMDOiIGtLOUeAJ5sE4xuRV1RQ7e8siYGDkO2fKlnfXxfhKJ
XiM1Cc/8QqNZV5taFynYC1TNptt0VHwl7LImRLvZMhRMDAuZRjTvZYXoG+ezurD2TI+RLt5Lh0Hl
GPsLS52wJ/6LtL+6cm6Gl4UbL2tHzED5m49T7oBbkJSmDgyOP6GcJ046uqYQvAhwvvTD5zB33pNb
Mr8wmFRGGPWevp85z6rgpnqtdw0HpyBtwnqtU+s0iNF4Jze8IS7d+YGJtn5ymFRbUoL5oipd8a2N
d5nlIIx1uah48YqQlrYy8+hnPk8wnIJsPviG5knlgWUgmI6X71818WWUX4sXaJZR8oTrS95NytK7
VKj6dEGQQmgi8/m/f4w8DjAT2LVsJMBIjcRRqjo/dRmI/8F2y81kCBJJpX2TC3adTsE+pH1g381G
7yaasytTtH2j0+qSErT0hAUhPHt1d3C8mpIHtsWmAAIPXi9SV4FGkONsM9uTfDHK3j9j+pHrhDn2
59R7G+66LeHW8tlnKr3vWswCtawq9pVJeJncTp+tue7vflrmR59afmX2UX//ftGmfY2M/K+Rzc9O
7rHzprgMzPGehXN47qcGDpWL0iaYqnMi23OZusW5Trvg2ZXD7vsyGGatN/99VrvS+YBt9mQJPg4E
y6sX7Xq8GZHlkxZZOPum7NTRDlwC3AFAoWueoBPVHYHHg3u2ugyyzshTPeN9OpeVyco8aCj+oOch
l7SKBxEHgiCymp2FKyPS2MifCHPMVJp8QdRnNXT65UXaZnRrI2c61ao+snQ1NmVVQ3dJB7ifiT0i
1rBS8cyTRy2hwkdgItEzO7S+pTdrFoZ4plNtzhsRBWIr+kQ9bOeFXB62B6HkPoQW1LIl3VulzzCl
0ooSWpG62ZmsfFKY3Mz+h9WUxoDV40nIncehvYqXzzQeWMANIDC2krKjjmpCr5Ixu4zLi+yyTw6F
kSsnUWe423oXVDPmbnQYL0SErzu3Y0U6+s2uGrrggO3mWTZmeCahlBBvpNenBu/pKln+JHsR4WlP
/ywAzZ1du4t/JLjN19rK40Pf94BsEE/tkQyhzDU8fOyMmnYeCCCkr3Z2H6Rz66OMSNY4mHZ12GT3
wJS3bxCU6keSV3tjOicdoq0ycbw9UQcsILMGxlpdvOlOD9HRdSsfXUVfrvM2K8+IxKJNH8zDWtA7
kVLW9ruKyWlRWvktz93+GdtTtV/QMEiHrCvh4c+MeJof9swsI0mzv5S+w6fCmzQQ+wUQL+BmhaYk
zIney8r0yRyCf+lk15c21h6OC/ZW7HfnYxGiNCMKKt6Yk6/vTmN4ewN/5qmWMbCLKbKZvIu1SAsy
MELX3xCGB7Cr9v3V97cOVRwW35ABdF9+Egw2nGhFzJy3RVqBAAn4eEFj2ElsTXxPVzzHjNutYFMO
rnNWJikQ9M1IYUnM3pohkUHKC+0bxy7oBw1ssc+x2aajaO6kNhx6O8LpUbXBm+1QVrR0ewSK+qgT
FkX92rZqeaFckxfXDpPjGOc/pC4PKgyS+1yY0Ys9xFxATSr2ZoZksDTn+mzErd7Fscs+3pebzrCS
D1SkgCkQaN6mUfxKZSO2uesW98GL998HqgA7SXrIwADiuSKW5iy9WV1ELK9I3Zd56vJTJphOXO6U
jTARhsyd3bx805V0dhyC0blBSnIuaMHgTHhOtOSkstsP2BajSm31dHeksp+U/xm6guqlHtaeJSSZ
oN3NNHMmVi1/BgZCli50L4xUbPsEjrvKUwk60iDouHo2OnI+rGWqRdeyYmIibmbX/iCwSnFguh+N
nOajS2J7yX+xZ1F+pK8NyQZcGi3SttczgwLcL0G0r/1s0WwG+XAw2VueR8vnUuOcZpgMrtGef04z
WI1vDFRnBffKNsjUC934JDNKdQL3jlaU/dUdcUhuik4ahGyzdTPVs7AtgycrTNJrkBgAOGh9a6sH
zODMhyZAlYMwnoxvWpfTN7dN2t6nnms2hbixt4322wvE0bcYA+QtXV5kI59Gpy5OGp6IHQ1728vc
Jx6AAcTQMsjEx5efdCMZOWr5p7FKcAtqiH9MXx12jl1W8G8Ko5vPpuy2Xs8dU8HhnFpTvGmbGRnM
p4g9qPlG3EF0B5KUvK9t5s1nXVvZzkJ0sMtT0FnfVuRiKuJrx7mWEaAG3aM10VauGzPxn/73Za6d
/uSAZvqPfKaMPthXrHFx8mThPiaxtmurV9NCe+sKMW07IC28oaScOkbr762Ay7dRyJLLpaDolY5A
EaS4XpPq1Yjmk4hTVGHZj0WxesPgT/jI8qImCgKpKvuMJ1m8Ig5a5cZdtF78BbCVFWzU/LUU3sRe
KPcAoJwxm7OPh4j5EYwrKALY/kjBxpspyY/ZlkSgLWGUDNznqetP4V89lP2p1m37wYaaZ9X/8BqM
p1UW5j8Cv7pII6YPr4t5F6rAQfmt6wNJfPVzVmxGz1z6lMn4LA2b9ytIHn7Okt9r+hel+kMxC2B2
GkmAH7vNqfOJk6q0O11pu6Jd5ICHC2UXnhCFY8Yhp3Nti/qjjkg9DtFXPSU0x8RJB9DTRmc+qyT8
x6QKzXgQQFrj0FwiIxE69rGPdqgrbmI8uYOhwbIAWhYiYzdENSxWwrEuDvE3j9yUvwpPzw83sW9g
Vp0nE2W/CRX3v68yDLK2mZU7AzrBx/z/GDuv5ciVLMv+ytg8D2oAh3KY9dRDaB3BoMrMF1gKElo6
9If1D/SP9QJvTdfNrOqstnsNxqBIBhEBx/Fz9l47v9NCdT8TOUEzdUj7jTko93NLbwj2pP1MPw2b
qvUKBq9bF6NrPmYxVEON8fkRigEYWGaebZQSmjxW+xoTz4qg0XUO5edRwwe1+vgoihkUfnzU0/LD
n9uvrQaZckwyzMPHwYpqFIMuKqb5U+0g08s8l60dyZCyao4Ui9m9IZj0FnHHbmMF0JQ7ONVyPQIc
6HR0YvNh8gAM0ItultQUD72T6RsrYf4Px65AooMlX6IZOCExcsmZAdHg9KFHWNFk4KRhR9AQeW7Z
Wn8u5HAyJgSdlqAcGto9m9P4aM3VREUaCoaP5MmBePQZBskrPmONYgBERWSkzZnM9XrZM5/fpWCn
N3aFgt2EkoIVwn2rsNjcOkrpMvhB6zF6+DgwtrV24fyE3Nz0bvr74GL5jEgSf7BNPIkhHfsHVMvs
LueqLBngqxTGsIiDOPueoIWlx66Sa4WZYMW+9ntfOOVTp7Vr1HLAp1Pfgx7mOBu8jTcb5Zmbdi2i
5mI16d7boLL8RMZP+bqyWoopBKvy7jScxHKYY9Xmi6RIqge2V8G3rqMeq+FAoU9QW9cus+cqZnKP
4sBARh0hKgRXoU/Nehg0TAuKRAn6jBYEmMnmfRqAL2hG5B9pB26wQzm4hrxqnwZCqePErT4luNuW
ZvhWo2Y+EiFMdnX9kOv4fz/q4K5QF2jIbAC01rMQb5VEmBhsuHT5Fdsysl0X1Sm9N3/dDXp8rAYv
Rk3vIjTuWaW7MjtScxwZCW1gxHr7cO6WGVNY7D5uHCpC4uJTea9TrTh0aT9+IoWxWarMY9xBcZFo
kJrVpBPCZqPTmywingaM5QcsWILf/6ZXgEL6waufbNSSkE2yozAyDRb32qkC4up09ADkDxpPLuak
ddyQt/nxsBM5DLXaeATDBQ9RMk23w0F+q8ruGpHH99Krst4qTSLDrpv4KZTjV1MZ9kUldrbAf2Zd
shF3U46mZldMSPYIpiT9Kxn1M7NgnCFzX7QqlHqYQTLsG/mcZgfqYRBOeoBNBJgscvmWoNF2XcbL
mWntSXjDCFiQXmiWNqRPxeM36tPq3qBq9iZ1ZbkrdwA8M6TEpboqlwVGm6Jymwl64zSicCzPkHFL
sSEDhowLcaTz3E/yJdbMczs52XcFNSsgsgckkH6nbjfuiCmQ+esory2PiYILY+ChLmYZZOUlX42i
3XYVRaNuMn2QdTIR8epiOppPa+YOx04CGTKR0CGHbcWmNKtv2EJwBhbBnqVHHkLGvKtgcrtHnb5N
jYn3lSEuAhYDi3ygYnGkxZKtJ9y4t6F8k4zAlnBC+leKANjUrltZWznwAkdF0W5aUURnAEfRWfoF
k9K/Pzbb+LGmabH7+NTfP//xURE2zFQ0sEpeRpQpMBsbd5M+Xf5+cBWgbdfxf8Ra0Ow+Ph863cCQ
wHjTRZNou5Em9HFAvXwcHUVyWGsZdxik3XP7tSZ/i3wFE6dm3Yw3zjTTOqmnC1a1+urnIJO8xos+
deCRVkFoJXtj5uXXjdph+trpA6UFRBT77vv+mZvD+KljEEqdYQAfK7zHIkbKI8wfhYmvItBb61nE
3OAJdd05Buivj/0qknxr3w7upmBuy+WGak55tAw/mhKVDvdjxBNzr0yteUj8rfECn7r9Xo4GiSsx
3QTDKdIjUgreDg5cyI5e3ceh10k7UwhsOeHPtAX2XtGSCz0ftE4v9dWgxDvvSwvsvij01R9fwSG9
VT3ZzH//bnBfE7iAiTKkU+VtcKcfNDzE/uPRx6ECGb3jdlhypykIB21atFy1Mxwdoy5WlonrssP5
i3ygNg+0zR9U4lvXj099HFLi37n4we388gXXb54Np7rWJeht2YThWZvMAOJK+iqnqj10ekfcnOlM
FFrivY/H6jPuJbr/U+DsKzvLPhNPNs8vC8sx9m5d3ihW6Qy7wrors2P3PRnWC4oZ3mGaXj5Hbn6f
arkp2nL80jueWmPVZrANr28Pm24z4uh9nPqCezR5XJuP6jrOj6ikl0UUmIcmrdA7Nqm2SMfaJ0Ws
ZkmnV/XDkiE7MJE3u2BEJgFH7h2O1Wy8q8kgLM36Vdf1vRYAz1JG8QiRRS3NkkcgRxl6A2pihD5h
GVvEtXVL4mBZ6eb74LzS+mdrKogbSxtcgNSXSJOt2EQwT3ycScgxf1h9cGf3MSMtDx1hOq+paFRd
2gh1+JlthY4l36YdbLUuqgATJYhPILYi6syZ6o0WfzOZBO/mRFoDjece0coqdCGpkhy5Rg3JlY5m
juE2ho4SmCJoluKom+rm9w2SJhWWy2JEW91wgRS9PxMDkQTbmrkYK29YMEQ2l6glEzgLsz2NLh2y
9+bB8SuG4fMP5iA/aVEka0+T3/O5+2m1iPIZ8S9bo4bbwcZwXSlqtjBkj9wHPwb63zZ15hJ/MFMa
IMV1l1cXHFcwjWnv+d51NLUYIKaUe91J9pEFsoQBaHlIbXMrYaosZU16mTOc6GF21wzzWhFb1aIq
J0K5apcI7DIL15PN1rpFjuYZCiAmhhcnpoDiTvY18GnbBPRjkULM1k9r/Owjf1vkulGexxKpcmA1
3a7Bjpz22EJpQB4GZWUPU8NyETHPJZ/uNM4WeM+K952fnVRL5mGg+mVDnb6YTBMKRsQ9kv7bamzf
yP/V9tTUAHaL4NZqpnfSCRgpZQtQpWOXH5U4talm6FgShhu12HhDF9l5W+xjQ98WA8EnllQkoto6
WB/yZ1nwMXXZ0OiXTVZ90XUAEmlXAXoRpb/2rZLvoLWpGZfITcplGKBhdVBJD45pfdF0Ekg90izV
FAMPNtQ+Q8mxKyIcmp15C5ndPsvQwXcxtvTakK6bLqJFu/FvaIVpfs9E0cnXZukVdzQ2QRs96b09
KZxXejDplmHkQgPJv/eLKNp3lbaq2dOsJDkDGL3Ar00pEJDRl5/DOls2ljlHSFrujhC9MHzz8Y3f
fQiXPTlt+6mFFWBJ/uQGe+Ahb/AoBLGxSGfZN14Zu8E+BYR21eVucuohMtZBQ7sU01E1tuBeAncA
3Mr4eVzUxVCjnkju0A2YXGXdDzB2X4BwjCAUzWZTVsN1KDHJYRAl/y1bGiizVqM7fJZWCBkxceWs
cj5IO3lGsGetIZ6xFnUUrr39xiZqLYT9w0ETsfKciZJm2FhTYmyIu2rmIWmyctgEk7paWljJso1u
dj4x3ogmU4BxTPrALYIgZNQ3UcSZ2XOiMTrOzeAzDlVajcUbeSzWxu1FezXRkboWtMSpbN5wnNsv
JQtl4ZnbafJf4wyzaD0yqLQxYh6GSHzWXGx0hWPfgsjIMM1hwNZC6y1yXc50qH3xaJRu8qHduWH3
UEIVpixON0mNz+JguF5y9dghlZN3Mtj2fzHDZhs3sbs2WHtBRfF+s6o3Jbs3P2EKSWZIS5ovmRjl
WG1BC3wN3ZzQ3nQGgcxgJKjryxA117mYLwWpm8bahieL6KWr98CAXyduyx0hE+vWfSrpH1zNGAJ/
IEAtQLHfiLCwThEJhZ1RDwBUSKzhBsBSJUrINuRkOhU6bWfEEaF3abpQBZkRvUWSQbdUTvmNaJhL
ZDrlDbI6PeMYwBFdDUCRdfJDzWAfhzkiXVyjWhm1iwTb3jc6+Y5t71zH3DqVBjJ4ZkQ3KeCUW94U
7RvhRLO8e/YrU3IABUVp0J1bsqkWSYz0W++yOwk6eN798ktXocMYK0yg/tRVq1CI9VTn1gH6IaLn
+JiDHp/VPJfBzW9e20TkjQbHpDLeNVo/67wvd0mfauRPS//gcOnR1JmmFQb+ns5OTdlBkvAZgZVk
oJO9a8AfQX95x6qREZp0/ZV30mtFnCfyY28jHTgoljLIw5V9Dp6VM6aMelUIVHxWgSKN8G9kKdkP
mGuwCqNlXgWYqQ0BbvdFlQBl06x9TCrNI/T7WtU4rfGJlEtUpaiQbCYYXgJycOjda1pBpBmDHg0c
687GvGmKewc9puBee2glBQN56j2xN5WW7jEZ4uIP65Oe5t6FwKdo7UvCGqx7G5AAAVn9PAmuNaMe
47M2aO9D2lxL3GfbUic+YuyN9zLPX+m8oIvyk/ey7Z7zevpUT+JihnjZseiUFvJnKsKZdGrCvfHY
ZCeQjOvq89CApiG971M1Ou7BUHjTej6PsRaubUrFOBlcO2ExHh68qWAQ3+j5LnO5Ptxmx4R97faR
ceTSegTowy4jVWyyRgwFEOIQz2/JWe0PMZIwGefOHvz0yXF7Zg5Zd0CnABfcjw6ZRwbyGOA0aQjd
O7RR1G6ynPdSght1GNln+FV2SXpng5HhxxTot6Yrr0ZQiLNUyaGqSY+NcuNVzvIQZDopcunoi+dF
PCnCQmO+9tj7QU7TimUdzZyghbsotCjeDKavX8T4PBoj4tLwZLs64sSCNViYWJSEhV4Efrqm3/Hh
4V3HDb0bovybB8cn1loS5ZtsqeuCbrMomq0UVB6V1utLn2xmsLGEzeJuPlsl+3eyYVdOLZCLIBnp
iuyNFmF36Rq0rRYZCjSwlt5sx0dkuYLP+jA5xF8Q9fzQYQLzh9PUfMtLQiQyx9qoTN+WafDF18sf
uT2gZgKLQOsdLoQRzxnqyY6BwiLRtprW0uDVgnQt8F9smbQ8dJp4gVIXy+KbiMsv0dB9LwcbZQ2W
nA3N2h4x83juaxCxblq+48h7j838ATcUTgRmAjs5UBF2jcd434vKgzHU5YGaiRHyucL/siiJFV6a
NfkCCBHtjWRW8VQO4tWALoyVO69XdJdTH/B2nhBwakXTHXEtDuok3yURYNKwkw9xiijaKzyQTMAo
1kL2iMBsFGQ2EdhNOeyJqh6XrkE+jE8heK8tZgeGDs9yWCUxtnJGVw+RAQ6hpX26tO3g2NTK2vda
t3WUu3RqOZ3qjGTjrvacq13SvZ2uISLZHwSyPmAAX/fE0Tw3rFz1DKAUzhNva3WpkNlPZDvaTic3
/XsTGGTvWkAdGlQkBUrhpvPKfSkwq1hDeIpVwaEKti722Am/1tmjuCIrviPfonQ2ZNQCaNT0rzIo
jWuZ+foVfHcjtWDnwZA8kHK/QU1F6TNOL+EEYbS2ki9YfrRHy1DNnlzgaDH4zmvD2I6oS+NOA8FB
jGanO5Qm9m5UEpwCkTguV8mOQS104xIyiW8O/TXD1ZpljUle+ub/hD2DISuZESpNvgFr2e8rvKhx
QKrPqNMFgzEXYWrXaIjYPUJ1YmKyoLxg9TOfnKI8di40rMFcoe4RJnLewbgOeRjv8sjds5feFKnH
cIVR5i5ISFEopruT+GzkLXqO4+b3+VmGQzpWkY5Bke9//L//TX9ImsKBpOQZrrAh381f/1M+GcIr
F/weBu16ImlGtoBzwsRy15JEHaZf6Epc7oiIBoN8rTjVqJtRCOStfBSj/S1QSykik6EZypMkGi6/
f3biH7K9pGnr/ALDxA45J3z+/OxAxbD3GRueXcB9I4kHaP1B6j+09gZzIadSudHGJoE8S6zxbpgN
yobo1TbCM7cdbaNKqHp0305YBwzQLKwkuaCznGk74j/01wkfD17k8l+EklnGHJD301klItiRwnUd
U9dd2mg/P+9aOaB/0hb03sfABA5tcsHvjf7MG50TOq3szuL0FStpvpuosP7QxMDLgQ+mWSQH4Z5j
cG339OHqcaONtXPopacO9dCtUSMlT5ZIngJvzDYBumGGVu2GVbxF75jpdyyO+r3F2KUpGHQTZm1S
LCAj6JUE0pi+dLrdndo87vESKwH7wQ5XdgMSFLMSMEiLOIOiAC/gy+iE4DsjuX0aVhUuCgolc02G
enFrWkM9cgIswF0kQGgloC8Vl8zCDTqUqZ5Hxwju4RL9nI11so9YsgeYNE0csSpCa9spsFww5PA+
VaWUvLo2VLYKGzp7rebY5ZCJksiYB7xwNwuvXYNgY20QiXcIMARCnAVpy78h8DkJcp0LU50npwi3
VjgGyzC1mg16+upglxoM/vnw8RCM+kuMjnHz90+lYR5u6J29wGpgLtYktNG4SZBHNf/Ux89//Kgb
OuQYkBtj+VN4deZDlWMBFqI9TXWJBaNga2qA6V7JMWe8yZiJNUB8r3olbwj+F9XcTKyDXj7SHSLc
wwB2Ltj9JF0zAknnkCq4E62NMh8D2+Wj9VUa5rg3OqQkAY2M9aDlKSV4SxRJJOgqFHhzPw6O4Tyj
R7a2eKXiNW6eAtJK5e48pX1XcZfhQ4b0Qehlcfh4aCXRdWQcI5U+HKYsu7eNTVx98UIfVbtMDblY
kynOnYcUFILYJ4NacD+GJsR2o4xJNACzP6jReRB1iXRDkvQAdsI/fRzyKgVS4SqwplaonTK9oCbW
G5JjqLMe6r40nyOAip4WT49TngsEhZNYBdRSRhi4XwJP9Pi2QKCYARk9YmDU1FT90olIrknpeDPj
ROE/8lp4k3UT5TmRnrw2orBuary4iaVt7LbxDnJAUNDXDeBa0xnYUtvmgTQaKO9lPZ5uA+/KEx5l
ApZHO4AfoOpmwwjEbxeTG1mnhn2ZNg9LsXqlhw8dJjdbOjDTcdCC/EKgWMX4sH4DOkqWqZs1eDLK
pah64zCYHl5SMWp3uiWMRemGLmlRxjSqiVPIK2NYJvN10sxXR772AifdkeRXvHZlniwCxltmnZV3
C6wgnIyJKIUZJMBEyTvZGCDWPcs5iVoVZHwyxgDr6p+kAfjC6gT2LDjWtzTALVDkhbsKnXkPE6XQ
+pSLkG3K1NJ1h/ogsNsuSF5QmYIuW0uM1DH6Csax0WGUwQ/FHQJ1yniaJgslL6x6ISqCMpxi38i4
3guvpDSn+7XTxkhdIl/hJS1QkvmVx8Rk/lzMekN+GdaTWkm2KpTQKEBlVfG6aubR1bwLQXMJz7YM
T2govvt2MjDMPlM0WCffspGvpvln5vD20fX7ANpRjSEwUdm6trBEjuw9/TkR1iwttid6rtYRKVzb
IcsRYGjGG2qK8VM449K9IiMPe+gZ4MAIVvaA1Rg1eIaUCp2n9MJ3XLtix9yy3GdQJFc9y81SjRpM
z14vb7E5BTsss0c39dTVjGqbYrVMntuQS0RrDoWVpSfEhfGmU1K/aC5tDll76cF0UfFaRX82cYFj
STUJdSliyDbjIZFx/LmdAc5j0rrEGBh0NdA7YEdHyyH89tuHD4jA12kRa6/EDQwwqg5yRBQEP9Zu
X1D7Hmm4eTsvG9xtpDfvXdhlD1E6VJfc0N1FY5rtBQWjtR4bMzrZfTLuOtF9Ljo6H12PWXhwh1WG
MXP0HfWq8k+RhWQ3MNlj1H1aUJ9AwEy7S2O383RFK7bYNbqrdLyDHxrniAiVq+9b2n7MZU2gSLjQ
fZPaAWrWhVqKidzErsPocw3/W91tsqKdT+g8qjQxpmmEKdD/d36UsIVOcQ81qgmC/lDPB4sO2rLt
hL2GZsId1K2MHcO27GmCzr1z2XCQDUSpaPqgmVIBYwg05j4iH2Ol0S74pnU7EDv5kV5Ntc1sf1oG
I2olevworbPsbHEWXrPeB2jq+8OBQa34I/H3//4Uyqz++m88/l6UYx3ROPzl4V+fioz//23+mf/6
np9/4q/n6HtdqOK9+e13bd+Ky9fsTf36TT/9y/z2vz271dfm608PcN9FzfhAw3G8v6k2bT6eBeHS
83f+T7/4v97+J0HgHmG4/30Q+PY//r3+j38P/kkQ+PxzfwSBC+8vDvnanucIGiS2bZGl3L+phtxr
7y8m1SvsOVsarnQNUpT/lgNuGX9xbdfSpWFR3nrSojpDBzhHhJvWX1zEgK5uuqZt2gYF5f//829/
1G9/vG7/PGtbzEnNfy7zqEml7QJRtTwKVOrUn8s8iylFZgUOaKeKAKCI1vuE6/VuoZantYoDqBmS
dTivsAbo/K3sLKjjY/5U23jcPB+C0UCjYo1K+FoZDhQvDXhJSum6my0GevkKxM39FzW18WtNPT9p
TqZjebTN5xPx85POU501fWQjl5km4yCc1iahKvNFsbCCN4JAzTWwB3Nlyv4WEFayKAan2Flhu/vT
q/23s/lTUvk/O3tSSk+nU+OZwv6lSAYiGHi5DR0vhjVAHso4LEtbr8Fy6cSboClwK+fd6xu4EF4A
JgCKG9zp6f33T+PXDdB8OjxdODZyEovWyC+voR9iawh8mAIpTcpFXZVrIOrn2p4QP2bEKvz+txnu
r1sDIciz5z/DZncgYLf/fPoZQgY4DCruPgaLconfrfOtrxiX4WU34N5EYi1zRmRPMXgV2DDjN6HH
/mmilD+OBufd0Q9Z37+GTMjDIj6CiD/3FuQNN+3LtWPgURPpqNMXLMnuiNWPwh/geRjG3pi5pIxR
/TVvq0U9gAFh3r9n7t8ccb6+6O2gHXLiPnZJnMhlQ5DXI5RMSpjMOUYlk35NXdh9bfquYmwcws8y
lHRPeXLGaZEdCwrZ8jFDF/3UN+wgc1OulQx9bh3eS9P21gpJyc2O8oWZpXAFo57ZVpRFFCeOWtVE
eqyV3723VTEchLrHvPduVd9s+1AEZz+Oja3I++04DDl7OmZwyg0fm1jLeV7sMYzQTw5aljA27JGE
C/tcjwiV0jltyx52dHjSZU9C3C5NzQr4o9py850umYUmOKkSb5vq5qXph35jG9G5JwtuTcyzNoRH
VfvEBNBMJT002EhBmMDgBE9JVzylFrAcK9zaVvVlomvFPdt+9cl+84BZfCk76hyndwLYkFj4xoBh
CZRIkN7w9jcTXqVF0lbJHqaMdbbc8diYHsrEAKwpe6n8ag/ljaj7aAuFQR080JCDRJNaafm0N93m
eXA0H2WVf/HJp9sYY6MfahtPh9mRAu1484ROhzSkXo1ybF/KFu5wKNhclt742LiAo0JSEqCeMaCT
Tf2EqFS/DF0pjrCX0I6PMf4Fo98myvNBTSDkNXX6LbYLZcqCI7IUkYYKhtC2rQZhLiO4jd9vv/vY
Pg+SXsHClUVH9AhxzkRwrrrZCvmRW2/12icLgP9oyOqgmwKMAQ4pUhrAoGtj4S1+f9EJ75d1er7m
pCcM0yA+3LY+lsQ/NTmK3BUZIKZgaUV041KUV6Ihy4eQtLHDs2Y71tHEHLWp3S8RdL+FnhX+ZSa8
9oRvtFPWPzFy2SO3j27+E+Ey9OwhbAccilqH5s/sd1096UoxKZOMTrH46eSulGeZj2x85eb3f48x
rxF/vu8IYei645qO41j4aeQvkee6PlowW0APdNjaVxYCq7N2d8c5d6qa+34KDb+I7L3Wk3Epu1MP
i26reb6/Lsrk8PsnY/3jkxEGRaRh0yzhP2de8P50clNVpJExVHO3i9wtOgIFnQuZ7Uf8MNcxM6FG
JdTxYj6gEiOMxNGNdaPZLaFLBf54rDKEZRlZeZCEL5wB58xJOFzXvTyFcWt8Rw+ZQlOJvBsdj6U2
EPrQ06IqOsLIpphsx6gmTlZrx3OHC/+x7ivt1GSIeup5u62SAYqHob+7JpOw1uz9VxFk1lrLQ1A9
pQ/trlSfmTzXN0tyCn9/egzzH998vFxzf82yhPDMX18s3s+DBOHCbQ7rKrZLZC4MAE5ao2EHnPWN
5H4HGzDa+nMt7e/RIJM3UlNWhSx67gsNrcfGdq8Qm8b9RN2QZl20Las8vVoOamMjluIpGt1X9Or5
pZ6d56XMs43pT48BGJ48cUgzamAp6giR7pXPb5Q2otfUMMZH6d+gWTTjW2nazlXre/ehTvOeoYi3
+XiEqfer7WXjuW4cg+A0h/VnPqtOhITCCMwrnUvw+C3uYWE2+loPyFDsJfuxFaGBj2k/YEeCtUAI
MqNQtABfzRBbvGVOb/MsI+6zxSTc6GHosyuDHwfhDqOnUrjjKSp6AlV0EgGrWlq7ymlLLrXRWkx6
W630HkkKXbySZBhm9hkTrDVLs75BdvJOA3mhS2LIF7wm+SZKaHN5PTEMTIQJqSOv98FPiH/weq/8
ZpAnM7TNrUwxRAUlxKbJG/deruqzU0b1WeP+qPmZsfdqqzqTBSpWdEIwvLKp2VWavmkqGgeli6Oa
3drmw1FPN8lbT0ghGEII8Yy96AG7ivPoTXEFPrnFs83qXNHH7GVlPKE3BTGUZppNHEXt3OksFwtP
Gt3MLCaITsV3oDX1o4/ybNdJBO3FnLDtSBPDKlifKIRHp9PSOAtLygdhsYaDW3jGqa27Qh1ds1Hw
ufkIfZO7//1bXP5aUQqB45MqnD4yhB087L+sAE6vxkrDahPb9lNYhTtFW+wUJl65KwIi3lBn3YYE
V4tR2vDI9YBXylPeefLEW68joizavNs0sX3C3IwZP6SlMGZAcXXHLk2Yikl9qK3gcQJm+2pKcqbb
UX+wKbwfskjdRDxgLNadfKeD6yLiiSyGqEk3UMgYynZE4tQ2tu+RXOr7x4FxxgZegrq65CgNqmyO
tuzkKSV/lM2thN6haIVq0w9zxIJJ5F9+hyqiVnnWBBs1flatILKnwQeH3jjcfLhgFdkHbhKVL2MM
8rEvicCIhdxXg9YfjVr0Ry+WL27MzQWcndrn0sjOiWNlG6vPeDNKwDfFmNorIqixfg09EsfAp7k6
tu2XDsOvroNO8s3cpO8pATTOn7dbtYsg2jwHmVMewqZr/1W1+mtxzCvLfIDtDRwa1/iHPnbSgf6c
xwfMNEwazAWE69aBFIPYMJ1Q2Phhn98RV+QLRVTErR51jIe9byHnYghGTgDTMLoZY4Sy3BPi8fdv
PPZ/81vrpzuhaenC013X1p1/sriCbPSIn2Nx7el50WyXp1wT6SGH9AQxfqJmm+hf9WZGqIUgqAMK
0WsT5xHLL9IQV+2CvDAPH4cawPaBDFAIZ/p4TWa7GkQc/xjTE0MZebdVAfYJ/e2zK1iByYPPTlMa
ZGcnTTdYACHlS+piDwnos0icYZuBTcUtPbYMKiKB2CwLRPUyuiBfifVh6IujyCdtalt6kb0hay9G
hIvZpMIW6Tf10RcF7lGkLtZRZPUqDpnLfTz6ONS0K2lxUsD5rKYMIyVtkTLVn/yQEh2xN+kkHvTV
asKqGdHYBwHtZKfWd5tVK+j25rR8AjG0B2xT+NlJ7FOtk79qSfWlGfFbBH3JwNJwu1Oow1sa7M58
EBTPSxCa3ms+yO+RGw0/IoC4TqqZr6FpD/DxydNMxWC+OhMh57JR1FhCPdQM/9deT55oP8NTcpe2
jL2DBr1u3HK6VzHv9cQDi4PhwDk6mogPUVX8sI0y2WoFTkliSfJVGmJnKn1+oFWZsTXgPW2crKzW
YcXYWEfmEY+SoMK4sa9jaW2xS+rHLgwNrIZ8pBevetgC8S+daFNIVLCWMDXORit39A/KRW6iqyMg
ac4Rw9yH5J4sKKc9F2yeghy5A4TOPeK7bu9J1a301BTIZ6LojJeOJr7bGNxJsneC0ZbGbBtkjy8O
WgE8dCCx4KiP5rTp00ns3CSuzqrsweT3Ll7TzAiPRt4cLVTDcB/nMJ4B7E+hEQMgvO41Ka3vmt8+
FFr5EnpZsW6zut77gMWIhgEp0tSpOH58VFpMj5n/NK/axfOH4MpL0K+1QPIyNOo1jAf7NFKwIIiu
xN1y3Q3mAgR3RXRVY5MfY8Q5IzSloyKPbcCxNDRnMyv6rZbXb5N0m3Ov8ISoHFFOYEmEpz1pIzkC
ucr8EQXVl+CIuqnbju2Aknw2aiF5E9tIy3AqAUFdcjfW5XCjymF3h78QVhodm0fq//xKFQF/c3ww
1Vh8c/1C0Jme6lsZE9wdumpafXxBODeokJshdMwHowZoQx4FjgoI6+sgQ2hc72Xee6uBQICrVgTk
G/qNXHgdSFDfiKJDmkcDQVTTuKns1N0FNWqgSvONRyZXCMRIvUfP1KGelJO+7bM5gAu6OCcglcmM
rDW2KR6sTVeT2WDZvb206jHAz0IPcuymt4k0kQr2zJPf6foRbDBQIMLt1ox+Wy4B2V8b80I7ybh8
PEixEeAmj9Dn2QawoyixiYeOT9OMPegpki/JUM82NM8lsQ62qhSZvtNnh6KuYaRvGWMrpiu7rMTJ
EPqgsbqaROsJh9JeE3CZethKO0a80ADIcbkMwgsA4PPOpLOKz1c0D3lgJrsQshtLdrvTSyJgaxoN
7NPzaoNAJV70jpG+E9SpWrkebHSmZUZLfUjcM7uiRa8HWztCi1YmqGU2/LnJKcnFc9dk5hEs898O
KZ3mRZO2aqXr6RXSOckPcd5cLTN/CWSXfXVYXxaE//rMEvHC1LFZHZXkkvOkduZdUjDMJ56KIp2F
tioBOFS+YBqSMhJJCveLHmFnXxXAJBug7/SA7SvKu3xZEXl8Tp0sWiLvmc6OCPgN8OOXk1T2sQy5
ywukSnDVD4NbHcPKjHYycd8/XoPSpjvh8RqDJsyCh9bPdgnbFuI3PumlNgJAQPI39OJdggE6KhQt
mhIv9KvlYZgPTRp5iyRt44XeB94uysEeVkOIHrd3rUuaZD/G1HEvUiYxImNoECWvwt4q255dtjvc
5YhBxsyHl96D1+ziytkj3VWf5ujyaJT3uKaiHzAdvsq8eEwVwC/ElIQJ8TKbeqPtk3AVBB2RaaLX
X3A4XWiIjVdluxEV93BrlGY/BWZwCcrRX3XKqJ7xRhw8GZIupnSBuqaGNTIfmMsgKCxfdb8Tr/5U
n9n2rDXNmP6TqPPabVzZtugXEWAxFfmqnCXn8ELYbZs5x+LXn0FtXFxgg7C6d7vdElm1aq05xzxm
qVVuC92ZNglCSAvI4JdedFfJjny9I5CQPSPMIwVCtF5PvkZcreFDOmsQ6sNpThcw3DJ5YC+Y7WFo
zUG2EDKUMVLErVY4gw7UT7R7GTn0kpp+LQpRP1mBAMuT+A+OSeivomu2kaIsj2wbJQZ7wAkTc3gM
dyEAOdu7KSc8J8INVyAFp1M2aTqixUBt6zL9zXHsw5iHB8GIcOWnGLc6wDOGVkGOcMY0PgVKoe8b
seJF0z+TsJj3CPSDIM9qY9c6oqrKDh+AtCO9DQnNjHnvYEXG/q6r3ZIuWhDsMrsQ51bN4ZWdM/sv
4qObVcw9vQgybQ7BLErcA1XXsJe5ZIEqcfJ6bvTl26o9GK6TP+ZxeyWsVV4MlITrflSAr9O+3bR2
xbZUvoKHRq2kVQ+IK9td7ikNr6tGYE0xrtHSdQjiB8DYGD23hUC6kTrkbDeKpm9NiIHmt3Stq+pJ
zdu0Y2vHeHxjIIuVzWxfjKgqOR8SNeTwvGAyaY6qq5vzzHWnW6k2TdS65EPVIPgzIhTDRuoXy3fp
bsHt7xVmnMnK/LVdId5KcxKtqxQCX0Yud1uE3oK5YXdrC3KENJP8rICNo6ut+tUsvyLUmUjviZ3T
Cs95IBKaMB144V2r0T0CxHaK6sm9hLZHdCbP5Xfdl0snaFgqh4mAbjOnaYNp5IXwslsr+2BppkO8
SVUU846U4yJ1cPwoNOAn12+fI+zHp4QzSL8gr1atRJNMqzGLDsCSaEhYCGslQtHRaYaDHg7x0WkU
BjXSJQMcZbe+trRrYz1wDxoEHYQlAHbqiRlZ6JlKu1rlo2SOXoKf2TrGtJB9l69L2MLGpLvLIg+z
Tw6He3gAZP0xk8NcNJUHbJlwSafwaDboNOqOE5dOGOS1iNF/QZyR51AE45N0h3PlOpwZijIFtI6O
VK9tqKkR4no6JETbuaCMLTgVnBndeIf6aDxn+c+gCNVqMw0hVEecoS4mBx0EGWZ9LaNDPxXjlbxf
cxlb6FjtJlWcBDin2mGWXmgzjG8OxmJZIjFMxsuUOGvX7w6DIP8BdA9oJGboc0qF8+uUAtAFkb+3
qX78f9rM/SvZwDVsWaBiN2R9J7xmV+rdSxA6+amwAKsUGaHGsG5/EjH6lE6wIhO3+sx6wGARVpuL
2fYfDhFPh8rSUm6sNNsO0jRv94uruQcrSnGkxolxrcbPGuDnJcxj7xp34b/REKRiDXh5yI7dtaEN
/5j7almW3QUxewPlIQgeEp1Mm4jJrJaBD7Mb0lqsRN0gwfwIK9dWmRbVByQ09Y4g7G7p1cg5AF5k
z3pdz/lren/C+ocOeeyI1qjc7ORGgXXWRAjCfPQm5qwa6R7Mi86tlnWM5NXSg/pOqJNzklMeP2S6
sYrrX1eE2NhpO2RsdkFwo8NfbPXe0bZsv+aRyTv+jz7/DAXHcI3W19zfAKlVgxIMGO/vAEsTvzAk
N6XV/DxG0p3l1LaPpA4v7m/mMITOwZbaDZpacGU/ixfmgN/As7N/YdWRczQV6zFTPLyM5W9dPdpI
Zp2zMimlTEu8u7D/12MrkLL2rbmJMbiSIGZ2GQEZtDYixg+3sYgNGuA6sswfci0iIiMaqKydNfNX
M2Sf5RR+dMc6iKdLWGFknMaipw/F2yD/DIwqV1QgxJkgU0KcivvVhLEqHFXskNo7j8ihnZ3R/7TW
ZF9EQ3hkgKw/Brq34PTLXoKw52sOe/Wapc+Q6CMqhL4yywEEFwkbiyJw6tv9Mg9ffJG1J6spvKNj
m6cG8taVbJ/i2u810GkbTmlPHdr9V3vagwGs1kNFKVPZgXEQmjnDNPgKAFqCXVKSj0KURRen1Y2M
rvK/S1jFx5gsnysqeAh2ZUyqtXBIEiRzcJ32t3J0CCdtSny9o/MVNTJ5J99iCnKTGAG72AQOLYQO
NcV6tEz/EKDe31Uef2Hn0FrHu5L/mBbihSp4qSvSlY286h6iOAdf31Q9mJjJW0tBpwHyubOqRpFy
NsnTTVPNuS+NeErmHsykWx/AeIhOsUgTlLP/y8shZBrsDmQ5mqeqitt1Z039K4X4p0ZiQ7uqp9x5
yxRI/nbUk+395WBrSClt0ozavnKPRRE8BxIcNeoP0G6VQU6gUwPnStMvryjR7Wf1SznLyAOOeAtV
tjVZEXcuRpI3hygLHmNjaK6edNKrut5Rn3fypwqzXxl3Li7U6l+WRn9k/3BOIULi2HskQc+FPyI3
F4I1Og1MIp6zqHXqQwvPK0+1QSGjg/u0MAHGJedVzm/eKolC83GgF7Kaytx+BjHwhTIQ+BV0Ivhp
6daXGY4Q0gtX9xIKo9wPvOZ8JzPUpYGaw4GmzHtCIrYcprJ+rcCa3/hgr1IY9SsilP5cYSknmJ7f
ZLjjydhcBaOtv1mqekorJ3qD/rXTktg9xGBUD01CBtCgACI6jt1fbDW7AprwX98k+mVIAw7JcUbH
wjNO9aSJKxO08BD3LbjrDle9CWpmMUWDfWhJO6drDVYIheKBv7I+lYDSn+uc8Gi7xmTyH1IznJod
AsRs6dOaPkamCtZRpifvLUG7nhU+toiUTzS/Q6S6IwFqNoE8JEeoTdTFz9agyjOatGjT5C6xP5kt
b73Zuze7yOODU/L/a6rXFn1eV1cLdE/v9nKJesffS+6rs1b9xTGUNydG+EGa6oPfR+Wi0GMOaGFi
Hu6XZsZjSaBHQ+H6DxP0pXz+Mwz1D3zC7yHTxN005+LYPRbhRTcST0VXcRGrvmIUX1E92ahgBtqF
9yEWbRYyl2ridI0OLZim0bdA+b6aYvp2SQlRwcM/80SSY/9UE2KeJt0+Z+70atSdSTpLYC6FbTir
tEPGUuGJ9Oy6eSuRnp8whOjAxtb9UNu/SBDdpIt+6SZj5QhS50mbQrXJg4QTPd4cT2+PVZGJnUqy
h7H0f/Eva9fesrNHRSJJlI0bkaDM9DpkBI7VPrDkw6O0uF8f2nwACdXxjVWP+Ub59Cj1+eKa5I4G
vefsnWCMF4bhN+95ICgK3E+GCuF1jNMY0tRUEveTN8u+k/Vh0KZx4wKKeNBTQewNmbxZi1p9qqvp
FBCivSwcIn9qG3Gc49fOtSE8ijkRQpxYUy+QZMjKYCwIA9mM2EE6+DYeXgMUT4GiyvE8MBluhAaU
Gjvs2yfN8M9gDWZAKpcxKcm2bVPrRVRSvbs8eDQ4pvw25hwoispQn1Ec/9hlTtkHrMtD2QTHUavP
aZSfhD75B2LZuOjFn44vdktWcTzUxcbq2urcArejwdcvSyipW+nj7YdBEq/LSP1ktKMAKOrDA6Ho
nErScm/EdXdBGtJdHKl1FxoTJOGiqj3j5ufwGrQjIY/Fo9Zbz7UarJvjie65SZyVkWnTWzVj8Yu6
JMMDqRa7enyKW50zSN5xR4+XqOn1YxayI1OPfaLTlydbw+0dufoH74B4Ijcs7LzhnLY8yNaM2ghL
GV67AKhbrmdnhNMYuvOBxaQ+1jSS/wiOXBuh60IxN17G8YdO57fUyEsljBiLnD2zJpmgAuHwzrxX
HsctGmNDTjHGOKvexrJKNrEQxla3tTnbTgWHCiLiexlZswPCf4aVDKu1uMR12p8D86sZquyfryyM
DvoU3XTxQPi1/YQOiMh3HXuwK7am3wfY4Jlc1+hiFkbHtGXIcnltAk+i9MRC63I8nm/omsf/vbWh
9Td+wzHJRvAM4OLgVskXLpYGKgACaUwDCc/DZ0te4MsYJJuwghSt4esKeWOB6dDERCHyXKaDvMXo
fZaaw3siZy46sgdCB2PsDqgHQWVgp1+ncWrvS0h62BlcOpIV21tR3O6vEAL/a/KmIf+aSaWyJ/ct
5H8F8zLW1Jd4VUM0uwut0cQZDOz4xrdKIjCD+gSMtPKbTRjRfbJq2gaJAfOevoLY8u7aTyNooWMN
mo+UhW5WFoG/CzVt2vskypwaP+fWEWQfiXZBQHH2z+k1bSlyyz4jTnwPEWzuQB90nD6rObe5pqFS
5bI744Tsz8jbikPUqV3Ud+QrhFO7LBrSuwcmulgBC7KATDvYz+9eCSCOVglvYavcL5IZk2f8hO2b
L62Htojp4t4flPmCII2tIBicAzXMEpxJ8Wu4eCDNusheDIwym9AK/3lMJHe5MRW7cXD/ZeiocVl1
7rtbFc7C1bTkIBuTTE8nuqAHFUgbZ8imldsLP0lY/UcLVUzV4DFhezh3Wjq+oe1csOOua0xA4I4u
OLfMBYIY66jzF7rxMFxsRhxr38CN4eNbRqtIgrkXpWeAHZtUKurFiLNx/yYFY0CGSS3sGL4CqB8f
u2wtWM25gUxjMZJ5BydL0x4GAFHnSoUXzZRUuGOtUSE6YsUBvzpjjKpPtDcwbwnztc3qZ1eP9EeH
MJszQ2gfyQ+QeodW6zYjvn1n6Hz6QoT4ahi7MFqdbrqt7GcJyjPJcVEiaQ2e+ABfBcbh196nNiQz
L/AK+yevCeaJ6tC8TKkHSNXzEaG4xas5MpBpg7SbN9hmqVWJfyQ5bdn57g8lnfZso0LaBG6TH4o4
Z/WSOR0Lw8wQYuchd4RE6DF218QADoubShGEU0NKfcfE5G5qx+QWG+zmDe5063FAxg58NsfWf6j0
oL1FNYwgmWgPXhB8A46DcRUq/5p31msGqPCgx/TDFqVCKgCD6azP6DELc+rS9KS/bVUYPnsxk92A
f04IPpt00Y5fGvo3zehe+yjWwbFG/XOUJOtg7EEKsAK/13J2DvqR/pymDuq7rhqP95ciykhExeO0
hTDwEBoRKc84SDd1EKoty+cymvuy90tq+ZjoTAd6bwEtWjUZBKMgCteEyMY7d7IUBWv9mdIx21pF
GrwQIMhjahZs41W1tQu74aQy95y9htwvl2xOAsD725A1+YkBHAWy7ro7EQ/Fxne9XYPh53GAZoFq
xloj2k4+pr5nBqcEqcBWckiiftiGcRotYbW4t0DHoQpGr9jElhec+TkIBMxIzZiK7HGQXgkBRvd2
aUsTisHOOuhLoripUXzyyI00Lk6NRfkxJDReGMCqW0NPdGEI9ZwEifFEdbO2KUWnwSJ6ulblVs42
KGVp8WOFFezUsPCbw7R3ZKxdsqhLTqNtvAOkbk/JAF1NDZ/3F141vE1jv5v6/wNiaBYWwRKixoHR
FKrgKP2wQuuVeLtblxJPTRbfgxhpgo5qXcau++JneJbUgPmvdgAyLxzL6HexBwqcLYMJroYHNVVN
tPOpYYrcyV6DAWS6UWJvHKgRzoOjvefYyKLCjH6CcLqqsfm0zdDEaGr/4TcBW8xkbelNgf9qun8u
zEUMsCM5M6ODdkqkUb21heU8IncSjI6M8eCMSJnarpr21RznWs1oY85CMC96HPNe8eK5RfqoEyT2
NNXwAPNuqgjvcKsnPSFNJdELydgNxvUw9Kc70icyOMoE8yXi1wk0jLYAZ8W+AWKwHUbSU+1ZouAW
NFUd+Zg4cXNVAWzEEdLTpihMD+AU0CvVlsGubUH9jKqejpg4PBop+MxI48koZFB0yLplKFk0h3Ci
EQ21Ar+yW7xNE/61yORGwXIqTu1s/6p1ae/yskIfAYKZeoIymAgyhxNXk6Xpxaw++3jKYE/Kz8py
wqc7KRIgFiVrZyRQwBJvlZX0ECvU4Yf7xW4TMiUrv17d/0TvczMSHT6MkGpHtv4kK4IT4Dlvxcbz
Xgkc5e2YcsRLPfhFwVxtJ2/0FAm6honCm433Bth5cenIwDtr8r82NrSyneak5tk3W+3B0LG/DFXs
7DNmbfEyA0rB+R/Dci7Lhygx94yFpm8NZ/kCcoRzxYIQnaCPG8Q3KmYZYUt2d2fpj8jp7kp/Eyjw
L117AMdDCacuKbHM5vm+6+oVqq34LDQZH0NN3cxGTOtuJtlqmdt9dPrZb4aICmc2ZWIZ2Ok55VGM
hOfG1H86VZl+NsMo2GY+kuHGF90tdLPdfQLdEziLPZ+OeSWfzKzXtzXc8dPEufikBbh2hYFA1CoK
VsAW92eiKIPqyFp5ifGcaUJ+eY48+o3LfV12K6qz6iODat3mPJUkjraH1sDPtqOobSEUyOngSOWt
YSlXy8YdAvr8NXWuNp4cGpDAcqLsAK2qYbZQkcspynbb5dO0bOilX9uEc54GBXPVdOKGChR+g976
uz6xX+R9kOxVtJNV5R54j35b4rbMUVjXQC93nW2/W3Ez7IwCCStPAsumTrCB7+c9m3hRQB/qzzoR
PYtMyaf71uFy9oZ9AQGbs9TBzA3afTDnaXXn3i4eSdnKaMFelCWeRdB2+/srvzbeYpb6UzBYdOKq
IHn/7ytghjh5jZvnolVUJKhtp0D6jy506D70Yhb7MvzpIEqSKDoSm2XmKyY2+Y01G++VYu5tNvm2
m2dUYX4ahMyQqvFZdZHf76XbgSlp81chzPDkJSDWNcnoscpMpvkSeaHVMunzYp4JIjfWkOTEeqCD
Tyuq/K47NRCLYxU3qP739qYp7eIUthYTb9AQvme+JsK0d42BBqjifZ3ykxw859KPhX4FXalfy0Q6
0KOigyRGetW1uU7QT2QvydZIX1O70sk3iPwPY4hQSkaKanhqtqgj9O3IP3MD8GK65uQJLuJePGKO
Mm4pZqqXuHykJrLXZRkixDDj6EJJ326bYSRPcH4JGtrdtbprbYWaxBPL09+YI9LzRDitOtfS1uQf
9h8+n5by0+m7mpwJ0m2SX0xADSQ8NCRiG0Lb4z3nSNnZ+c1nd8AtZYSXJmivddf3lyGumKA57U1K
NW6NFtRIUhhQvUbDXw2Bb57uF8DAYCX0oN7mqvpKxs7fjaXJwZUT07Ynm/MN8BjiYMJyTveX1Zjs
PALSY61/aqMk++fq4o1IkmGZBFIt3bkcj6qp/RzKnEKrTvaEz2Q36Y8fDN/9Q1YVORRfcXSmRj20
eFkfLBqxpUPh7nnNZUyRYqSEDG5TJEsrFkly3WZmqjdfogwDLFD2Fq3H5J/b8uzEjHkh7+8JGOHV
/VLWVL51zAPbyurm0Z5J9QRAXtgPFz+Va0vIYetC7Nhg7K3WbSWMR5VO5tKXnBWL3OsXpDyJTz0o
XipCgq/C8P9Bqh/PMXoPkmL1hYHh8Rk+ysnX2+p6f9WVWPt6aIrLwXLJ3TSchWyNjpG4RVYhTOEc
OIpyDvdLGrTgJYfw0A8RgjdDTdtAknLYgqZHg5N1c7bSOG4LqOePVtbFjz5x1INZHuVAqmHe06+l
h37tZ9q4lub+xmSKeRh0jggQRoaa086iakr1lHuT+zQxHF1YnLn3yBjcJyZ75g5ffMd9Ve5iSEdA
FI0eTjDqAit3fqe2F7s+0jSmyykrVyIAm9Rt+kogdo2UsOq+mTLtC6BCKoe8nM41WDLjS+9f3S93
vignlZceT8SGxIyNThw23y9gu9Uf8bPT88iDYtvGYfDbJckTTjzn0RVzVqQ/T+9i4ubgftB4dzKe
cl7dfz31JUjqpHeXYMNyUmsHkkZqWEC9nZ8Dg+zQQcv1x1HJGeVkl8+pBBoN5YrgunwmUUk5PPq8
K1FmiFMQDsMj+C6e54RgtlzbMwljh+mZY/XlryTuUo81GGaqcU/05xDp6YH1kDiTv5tcGgFwmEaj
Gy5h0A7b3qxIaCmz4FpESPuA9fdo3gmS4iM8G44THZqWEDg1Ke1Eih4gaiftyHwpy2qRMbTYMBT7
8SvVLzTfncGUaXWkpc9MpQUQSXDLuOlkCxNpdsVa86UJ8EeaI/JJv7Y2MBCivVMQVj/AuVuKGgQE
gKaiZmUA8kJnDvwCASuXVPjP6BDKqzmw0lk1XZQhHN/r1u0P9zuL+TzATX5gFfKY5Y6ZIpGZv+S4
hp9Xl16+ge/J7V3CQeZm3cEA88+Z1IxtXvAZ378LzfJuaz9VR7JH6YAImklLsxjN3f315DERHywm
7YOuse5ZpXpNWuvZxVJyCHrFSEu1ydk2aK82PWLoiuogI2IgLF17IRpsthhAYD5AenEPg+3tKob/
SRese7Q1i9LuHz12RMTASw1GUk22t0pmpPkjZM5rgOHCDZjMEnnSe/4iQ6lWKbGFNLhOJnlJcDPA
Ul339Vsz0kg4MZa/jbr2naGuiDPgdKQTQAd6TxjIKJUzz2r3SDhA1R9AQXSzVoWoKPJRC7XOZP+O
NudQt+s+Da+iR4ylPi0avHNceGppSxI4iagbnPeo4bCPiNsVYp0kh7LzLu3U7QaR8rm3v/wTV5Fl
XVz/GEz7sH0vxKfZGjdGgCw44VrQv1R5cPSKDyuH9QJTHd/Dwse3KUFmRMOhixM6E9/+eap3CSQb
AcMPIhPHdPRZNIVrnwzS4zyJVLwTMPGq4KnYSmq0ieNHpQo421ScCSR2+v/9JJ+a6rvB3YhBg7aA
u8i9btv0/+xaHeQe+tLWFSy/YMnjCQ3fSPyUF4K9927uz0ACXDLRJXuZohddfOBe2DXpQXgkKvlL
PdO2yOTA9T9wZpfdBELjX/6VKXB75bnLcqIdoGKrg9t+JiZhEw4IUD5+tul1HTf/dDA6aAGcR2V0
K2m1mLvblVc+TYbCwM1ZdTbFMq5u7fIcaBk87mnbDhoVKxEjVA2j0x2kIHoQZviIRmzSFcQbJtsp
LeAO1ZteFkCNJFScasPGsYxY/mH3H8HjLiFayLLeYLknqPLNFwaTINSbDYd4KKOse/zTzYI45TDa
p960RfW4rLOMQR1tTT+J17FNa7Z8jgQpilkOvSX2iYO7ugL3P31m4hbAy8aEo8YhnU8Hrd2Y7lEw
aZ7zyaT6BEh+ZfbEc9EX+9J72HSTxTHEX3nYR52YtGDOKQstsk95ZP4GPmkzGPPEuMl5SjVz53QU
hHbvvhhjsVfYljPNWLsxjmufJ2xgy09+SW5bI4W60HnbGJHBsYxEYxtHu7nv1LeKkC56AQCT4Cyq
5mvQ420SBS9KZ9ISnIOp3ZIVbhD8iRF6l6UEEVScK4O+2WMQ3lURcGbeUbB9Hw572jj9ohJ71l2w
C535WHfjCn3PF6heJpfjM+HZxoVPYz0Z3yFpp6iVFqMkpGvoLmh1VtFo3aAiZmhjk7UNMotntks0
UnijYtOwsedasS9rbV0oRKrIAgYzXlXgVpCyEDFlpw8u/LJQ4s7yacdhUiZadmcTM1UWYuX50Tp2
OaC1zVL5xdPolPuIzMMMvU7sJ4uEBl0SAMQJl6C6Vg7gFoDnh2YkdqbHkegV3gF1YTayYiESP+CO
2BL1mdLxnF4DZumMV44Z6e4LKvC/qAhsfgTzMy81Po/xHEXBKdamQxN6O6nTmrZJpUBNLp2Bu54l
MofNziRzBy5wX7DBWMOOqd4Bn8mGOEMEWOqVoTHmwNbeOaW7irUD/2nOV5k+995ArItxEyuqg0Xk
Z8sx8JdNQAi2Hf4VjY/syr6NmURCR2YF7IXKtM9oDImeFt0T/YpAIzUporYXI/2mttkEtjykZvZc
Tkg+iKsCXrBEL7xINVyigDagu5KIkg9vUeAsugkxeUOxYWgke3NzpRYjGBqcDf7JSU+f/FS890Gw
jRhl6RqRZ1N/NJX8SSE1uOPHaH8Vdf49kEzvAcyVxsTa0jt/ga82fQaFQtOOPIJXRpzLqPylWYQq
TWy9qsS296YmjSTqsN90dfEvMT+THuhNbzEOIrUscjUKLe+IAnVjGcEn3Y1lYDqsTHbbL4nLJHm9
KlZt5zPsol8HaTzkto3yjfBofRNbKo16Xeb1t0eTdtfDtB+QSsguX6aFQZeX4UuDBqcitNw1GkKV
87NZoM7R3LX0611u5+uBvCLTyL4HViC039smAFFHGCDbyiaki8NanIjqXfmc3DgpWCXRM7LeeYyp
tXK6BUV1EnH+Uuf9LUNqx+N/ioR9M4n+qI1io41iNeUjPS15yaT+mxJXkcRPQU/t7Ie0a4gH80lV
8j3AHmrXmcYrYXNbRyKIHq+oEMkq+xt0bytHxqeNux0deyv6DKIpe0FXMFVKxhJdorhZPESVKPdT
kf/V/MTI/Re5TVJ0NvyVI6b+MsG728XfuJWLFUYd2oq5cYAo+jgJhKthlDGvBWUEYV7JxWT5+5oW
oGE5kOJMRH4t02jto5OwqBzGA51NIYx73637g/oNsowOzHf1EPvpqxNFlFOsXyLagts5+GBQ44gG
QEZUN7DQJZ22Bdl2pCqR8FlG/6zQPE1VswzDSxaQiRYOKK/TZ8+UK5voljyptrGunQrDZywNADpI
ACDVrE9m4hxYfB+kRyo4R7zASNZ0tn45Cx6U0Del5gKyqb9mLm3B3MLf6L72l4jmVJb12pbBxlbO
QzsDMqdxlwID1C0Cl8Py0rhELU+ufvDaapmrH9toV5b/p2AyuHAro8w7J1G7jVp7M8jq6oTeUwlf
tkAv2RIUOvqAE91HURo7H3UvxM0M5UKNadAgdEO+6AoTd3HJHJoeZD5IsHTAGU4GBhL4amCe5SPo
EKR947rzeGi8LusZCKgn4hA/BssiMWawrlVkhvx+SCXhr+Ms36ck3Szd0hh3BjOerWiOQVc66z6i
oM2YtK0IqAnpUEIZ4cclIssjWaActkXCeCOGCpJEyHCQ3pbfLXpIOmlrG68BFivDnjal3RpgDwG+
D/retv35UJcssYmfA3KkjPTb4fTegZ4tS+9QGi+RCWkc02kNFqrK5Fs4R1zxBNXsKGVH+gWlTaDv
a5gbQRVuPFvfNE2NjyFlLN1fnTwgj887dpJ8EU0+IBhGJA2ZgoILxPuypi9skFCuJfknqHLkz1r8
V1s+G623G0q8UslZhwtSJHS0yCFuCRZ2o8dGdscgQfsTsOHhrUdiFeKH7NvorHfBEwHQEhg/aojW
wobj/qYxZYigSwYILKGLiWbDimd+ffkSTHa07upS7RvkKqupHr6Gnk95Yv7FfE2iK+twWTxGbn5Q
nUEzK18GIRWS35bptoVgoUhA1BkuICCE7ytDRtJ4LxYMF8MzuM1jNlWXzK9+SFiktTAW10SLHoDW
E0uSmq8BaoQur5JFZSC3IkLCz4W/SBriM0BPHayBL1D2/BRW8ZSh2p45qYtg1PZuOJZrsyo5jgDp
Cz1+kDmlYogYe1uymR3df07tXmD0/6G9AgEdCuAFY8rqBZJXN46iRcRQ6O+dF7z4df6uj+4TuLlc
9Ai3uF9GUrPg/hJzOSpkWoV9jVMJL6eIRzzZOciolk8f2CrqePr0oFkDeJpoyYPla0P7a9Z8/Qgn
kcsxOnhUQqtI4NRRpNdGQOBXVQ1VULfJMa46Dp6hES55am2VtoQwwtN0G6w7qdzmGI2Y8gvamQS6
IpEmsntOncAss3bQmxqFOeDZIsaiqvnVuv6WGRp3LUxWhhlPKz3jQJkGznqO5gyc9o80MUqmmgLI
GomJZxQ3GvDbhE/EvegpdIf63UlfZK+hklKoujP2oyEsW9LEdXOp9SSoKvfNC4hYZBFSC1GfYAnH
QPZMoK5UX0g4EpYenzmczjwrVuMaD2e8WFe6sfXyjHJeec4yZNQBpG4OW0te51GyOelixUT4g7QG
GHlN/57yl5Xzz2AE080mzGFhD/FvFAJNT6a+20YnBuraosnjz5z2C9EMe+Dg1lJNYPAVYcx6fb0P
4iJEduVkkyHB1IhE7sYExoKUmRPEIF5Vrc4ZtCw0WBGVhhOHK0KD6j7ikcxtImi19rtAm+9bPyDF
3TZ6SfwAIDN/gokxDDPtaBEWUzjZVxcMj5VSJ0jNnAxp1UWBy9qlzVIHgWYnqt13za83DdOzBd2E
KynHgDqTD5a5XZeOe4QblFi+fcTxIunJ9tvaHN5HI1D0bMWzxOLDbyuXgZX1ArQdCZmRmotQWJRu
ZP8UoG8JoaJbSNNuqSfiX24Ez3O/buEIYW0ihrVdW/9Ug10uRgTg+xTFVGSbR1eoByN/1sd2WuhR
tW4K9x8ptdki9W4GHLlUkv9VY7sg6wmJUJsdZId1B7c82QaMRR00BoPetzCe5VX1WN377rEi52Y5
ACBc4uVjxnqOO6yQUc2DXdIvqejztnEGMtqnNFBvWj4AAB/Jfqv18Gz7xVyJpCufzHpKK0Jm9fy3
V37DIXz8K5zv0hAg3227W9Vm+yOtjUPvrWT80STxSxox32Wo85kgdkYpgKhXNzVEZCG7gDS/VUrE
iNleYtDNMLqy4JBepcNQs0tjnjSIpklwiAoEIAhEvEVqTXgsEGfpfXIpzPyB4VMFqtj6DGLugbJx
lv3IYNHWCORGM98nFMo+C0BGH58ELGo9c+i+4oLYOBII2IExuOIKXlR47xif4K5XhyKzq6NiYOGa
2hz2RZKcBs5VCYERuXuVzA9WA49YzzoAjZoMIaJA1r3Ntp6b5iI2qrfSo3gz/Rbzvl9s/VR9EUz1
wtwc91D/jzpkXE7f9f8IO4/dypU1S79LzwlE0HPQk+29kZcmhKTMpDdBTz59fdRBd93KAu6d6Eh5
Eilpb5Lxm7W+xS6Yrgf8LL76LyF+i7DjahaTsfE1wiqg6O36FLCglWO9UaB1yYn/dHP7pcG7DLuj
2xkjlQWyz5jISePamqi1sienqtfpPbKw3ymTR4wMMx6MT2Bt37uoffHMe1dzYtrZW5IE6EM6wqfA
KlJOkW7aAwyO+4YSOxI3snWZidTQjKb4VTXyoEXM2Zkr4xlnPV85Am6Z7jBHNK4ErV7LjsQZHXjo
IscZ35LEuhD5p0US4TI2wpp8W57JM3eZyRaSy7C4tT6BekV+lQx0AdpzlpgJcVgk1/eX3nVWqkmP
04DAFRGAZg0fA97K3mvPTegefKH2louqwDFvVhOsZZDuIi1/9QSxYLbT7yUh0wxVt3H/qTd4Ybpi
9mwTHDCbS2yL29ZoVoSzefNkYUEGO/wv1X5EWXTOdZYhVffBU7JfZyQv5L6NztFEpOTNtFX/PfSg
vyNIATDqWFy7erwoQ3dnK/OW5KThtJr5VvHsa8bv3tXerXbc95CuM+08wBlvYvsxzLSvBE2ZZj13
OgMIQ34TrnXs7W7j+KzjfdTXw8DEU1VsZiv8DdQQxvAcSfEEyfWk+9MDfqpTiDGRKFOuETfmrQZN
TxyXsSoFimItplHNIXr2DqxBjdu95lAfaLt7OCM9HiJiweDjCqbqdmQ+4Gr5SlLrIYEWT0J51i/6
Kt3nqamvCMUelyr6tiM288HU9qtyaF7sor4Kr0BQZBdvspheu/DcZPZDRpWI70IzuFYcUPDzb6Ry
EjTqKPhlQlFlIUCkR9jbW4BAWJak9ihTFsgAYhiZ1m+0PajKgINScAQr4af7Zk42AWLDWqm6iEw+
R3X7Nv+XCvdFUyT2ot6qLPvR9opN28oX7Fprks2+BqMjRzBGVgd329HQkPS9ttJJx4EtfPKy9I/G
uV9lhB/B41sNOS3Gz+8QZFg1i+YeIKYEpaybw7nvOHH8+XWmSXoMKlD7DXyyXpwbI96PAamTYfZV
UTCIwbj5OtrXpllXIZVKIgHNZuQ3L9DMrwzF2cmQrIj6Jy0rvg3eWbz1lg83rEkwlHNoPZpRczWM
BJDNfE27VpfScLWHmfrMyWiSLEmDY4idq+5RoxE6konfLCAOXpXvNKQ3bhA/2JH6pt5gjDT9mW/y
msIrFW9GRYE0drim84juKv3qu+Dcu/Kb6PJkVTTQ/pKWPhGhgKpB3M2ORQyeUGgYWGfNteR6i1T+
JVtKLj+9w4nZtA3DLDmdCh/uLkGDRfUWTbJdYoBCZxOHT8rkIqzN7/lnFLn+y4v8z9yP9xCFvh3d
wP5EMzLoFeFhGcFN6USMu9GuZAg2OAuGRVeGiF+pXXkQJ79cZx0BGLV4u0x/eCNZ9MAbesF1uzc6
ANNR61Na9cOmMwQZTuMWRfdhmgB6BPNYzqzJ5siBOjPnMkXCGx+mNMSB+VGbzdIosct0egs21/HO
1nxJg6WnUtdRiCfnwXVZM4OIz5p8m2uYEIxehzBnWfRu1nVIqj8SNxmuWv1NH9idwRDbVo6xqSGY
LiPTGJYQI95QLzAIzNs3ou/+DBamB4L/kHZU5Be4atwgpxqW1HoEmjKCld5Jt4cT6Gj8vIZ1N0Jm
x53oieVVvD+p7keLzm6uKTP2DncNGZWUoTmEE+XzypeuOInEBpsyzLCU0j35HbichJQHWfbYHAgw
L8iyAvDoLTzFu5D3oLKqFh0ibEiGY6O2GjtajqH3vypzyNbMAiJp5+siN4flYGXWevLYfJhqahmY
onMz6bGJ7ahqrOhOsE/2NDje2is9QtSKI7FVIDr0c1AnNyusPvWg8wkfacZV8IGLnJw501pUGgB2
r0f30Bv4NTMBboUSxXXSryDT7kXLoyhnyoykLSsb4qqzqxOV3aqpzXwJzpK53BzqF10yNybaHnJT
bJHAkZpPJKqT8xz17qYW04zWoL0ah+65dUx90RdSrR1WzEdjdkFYmr0visw/tJlwt0HWXcKpJJ5a
cZg4M0lRmf6mZN5H1PkeawMNUioY+rMORH5I3qqFkFiItjjW6oMQJZwJHfWBV/KdtEzbD3V0DIY2
prIj/2oyP6ZCfHUeYd4teSqsTnbgUvS1aijqzNC5u9IXSzHphG3F8liaA9CGEdfT0KEuZ9g5kA+w
zOzgN2Gw+sItcFwHzPWEN1wsj2W2wZbD4+8mdv3pDzRuCqEtJVbmO7+l+8aKnx/uBT6MthSii5Ya
QMvMyGu8lVm0cMzsw679F3S4WHiJW45o0Ldj2s+jBBeVW1mh3guvhof+oG3orEoXzQTbu/KByZW+
Jon+d5MDDAvZPQumvbysKdmyLtlfUp0spQ38aPEftG4Hlee7KAGQmuLZWOQ25249rMehR0EPKGSh
l9EfQZAFGc/PxmgdqLbpxU1VrP3pEvu6tm208VAXAuFWMr4EUFcWQ3Lo5tTNPKTp0uryAV0psjZc
ZooLEcRQ/1zhhOKE6ChbZsACdTXeRnub6Mk+0Gm8NMvj5aYVzfHkEKi2DFmlIg6npMpzsW4LXEdd
7u9IGUCFn772CPYXeiJfbfbHJnwDL4CHb8D4XhSwA1gPonIxB7oUkxwx3acpqvuVhRfAGex9Xvon
pkJniU67nJxgebO7qOacSj4bfzzoIjzaJBBkgn2+Ud8LPG2+4Z7UbP3hm8tuniIwd7PaWe5qNyHH
CUMlAYbW5kQ0Eh6VajikjBO6a9jV5Kol2a1Agcaa5ECSAkEZs60nTAi4lvYbtvovN2r+UB6+e1H8
hZ9gaWFSjCLWFhHrsW6E5Z6LXw6/2wzTPrQtYr98KjHXM2ojl2udZqgWnRaqjYXps0f+ARngplCd
LptpOQvOVj//N5Lym6GaWmC8DBo2YFXAgj2r+CXqwF7ZsLUm0R/Iv8aNhSBzmg+n3Al4LMlntKNf
oiDQPoiMvV3FkN1FzADuPU2rnVT5ydemtdCqJwRlW5M6sRvqszIIrU6m1zhpX80ZS0z3iJeV3px2
Gx3zQF4Z9t58iAHCxYeMISK3Qf/hBOHWxzWgmwyV2h7bbRGaC5ct/bLLQhxG+IwWtA1egFnXfszy
yF5YzgpPqFjUCndywa0i6+pRn3p8VBNwItcinmzob3W9BTQ58dfTfdElj0mePZs64kRtfgF7A0U7
5y+MAhJCkugznUhVqNF04rSM71Oe3ptGf/HJanUtdZtkSdyvTiArEQbIdDBGFfgg2N7bPf+kFM3L
aH/rXestqsZ5qssQQU7KvsX0NCgVxtHnnvOBC/rMVNu6PXV5dC2LgWM1GM8w/0WdPkLuC/nV0oe6
bw+q8Y8Mi1AuvHgE3AHG1RZW5LxY/QeR1VfDLo6aqZ5IzzjpwZzk0m60fuLF6KE3OU73aRrtB2wf
er+YUUyleevRZVqkudHEtrG51WJgUU5RC9fDmbdpmnJvVBHc402IjzddhZ26TqbeLINYvFToaD1L
rrC4kZZD5gWLFYrY4TxR+y60DzOl0CvwljAiX6ThgLSfO9suLeqwwX+PXYCF8m70KUfu5OXUrdm4
cN9zk1k8GRcEBHTcbdHIHJyLe16xAeu30Mey22M6V/tEgs8xFMNJwco4KM+5Y9X5I1V5btzxGxwN
Pm/nKa5Zz7HOQR3bGoTloLM2xzjCpOJ8Qth6jruOx+H8bsK2h6ugkheAbexUeAAsXJ5wDLl7XDxO
+YQ7+6Ntg2ZfRihxfCh9gOWmNfFdkFHdNQZPfwEjaFeX8dmiBN9I190WY3gkPIATqaFHylCpqlPK
7R+DqFoAwRvIGWd8BU448C+Dph16J2H27Mi3qsADrbOaDD+Sur5SBhMgEVMjpZF70HtWeJzcHI32
VreyZwKzjn4f34DKrBBG3F4JaCQjRpZ440rywXKHPizAoeg13VsizGqtNySoxJWCTD9OHyien0gp
ISag078zlxUiSFTedckLQ3YX6WD2tiuBNfVmuC786gUQDLo2XHvHHEsI6l1tz323nXLFPRDE5HVx
dGECYz48zaGo9jc21bXJ2Et6OQBka1MYAmnA+KlchrQ2gTfdbKFtjPJmRNNKJTaahFB/js2IsiUJ
3hhWfXLDbrXBVGu8vh1Dq31hOGpvyu61teN4N4QVzgCb8GzfOQa9S6pZg0i/6ViyyJjkpIRxIpb1
xZgY+Lhz/X3y3VdlnuyQjbRsU6YeSnt02xSjXUz5UB7qcby5ZUqIoQearwvvGPbmCbL/RKqbN8k/
VtnjuLB417Kp3FZadXRa91XPr0HNJdQXTJ8qwb2B0uVQdO45JZYq63IDpCE6k0zxiNCIoYRox9LX
SM9aGm3GIl9PkJLoXeu7M8pjYHEMOasRwftCGM62d5+JvIKhScjaoinFp46gKUpKKoug/6NaZ+XO
GKVA9M+u3p77Hop4x3exvCBdSEckC90+8VRl7FUZBNS6eFwqqd5wnlD36929y+wlcMViXfrB69Cm
D54eHRFjHaeYqitsk4UkSglBXo1ChWsGyShDxoBINp0mMmaEkunpd9cZ2KDxALDatgO0mMAA9GZ8
dCbbIR7mAov/3pNbwD7kReH1WmKa4romzW9CDIHPt/mAXfNBELRC/rzAS2X3EOAFMVerxhH4/hz0
3i+xTInwIuuq7E9BnOymJiyWVYqfJQUspWtMyvEX+QeQuZzYPnXFzz8j09cxkU+4EqjZ7eI8Bfqf
lp0FSWrZB7MNQEz9ZawMcvZKPDZRr158Fw66utk5Ll3CdnkVMvlAPBmiVwYefXKEDwczjmE2FWdz
ChkILiJi6AkEODjWeMRHHi27BFNBKsmhnsjsKYLXsKhdshYOfdrjd1KvLASvY6V9oXmjK0GV5L12
ONNDz3tAZvXZ1w4RNzr0O/NX8B7pNNPayNxNEbrZGzrEvGFrd8kbyWYJOEauA0cHIzzUXxEHPILx
6GinvbtGJ+4v4TXpO0DhMZUUspVgFcevxGrHi0j3ngK7pKRqthZZtItSZ/UkzfZXl7svyjYoeCJd
UEvam7RDD5pgz2jr+stjTa+15qomP6Dtht8sRM4CQAwgn50mS1YcRslyWu0sfXiIE4K7tLkJMEfn
KBQFZAtuGC/b8MBCTaMLwyWGZkchcEktEjjs4j2n+h88xdk64gbX5mQvhCd2zesQKw4ZrdymAx1z
yBzJbNxzTVAGZtt4AbgwXReyjQ4Vy+yejmongvLRVqlBXZ5mSILgU/URp7U7xiu90+uFEowHERiu
+Nkf8rxAKViVD0ZaXPzAZ40MaCfuSGXzU8KZioi8sIREef/Lc1BmxSVAZMCkIUVwcSZhBjhFYM3C
FvtSJDxVuIpLirAcj+lYhZupOFle+TGUPZZCQbU+yWLPfJR9LSj6pcdmOKsrfT0mPFSTJvhlt+iz
fdh8pLveWmXTbwZoC/Hes5a2yPoYasr4NHkQmgtwQxmzVV5bDA9cYzwsdDoY7jvCodLmo+s4YouE
g0knNoe6xyhYDzlfyjHPkW1dKsWvGWg2QQqd+MY4PT9luoRqEgIJsN2cTJCmY6II2IwCUZoHEUUv
FthHtso6vyZRF0sNPfbCN+wlPewuE/1vnvwQNYK7lB6ooYydBe1iMKXJIdDYaQdMvHDRxBPNVz9x
8wMgQgPcyjNbmR0PCXIpMagFbK/R2ZSUwr4Cg0/8oh042WJmDm5EbdfnBnbwokVKtZFxuy0iN1gN
Dez5bIBgFqhLn3lvTUTcL5rwOrK8tbSKBmagS+wl8LgUy+C+NpZZFSMDkeFT5JnJOs7FKrd41X1N
oMJJSC5NXOkxKh981AdTvS4Yonk57AWKLQ2Ch8M8kakXqp/qKaXjP3K4bEIrfdQgIG+lmG07U6vd
a8uHXScjpk1YtczyyWCgdYyUwPSd6wQuqxoXXGz3u9bhWoicoqLrM7+Sru8IBTJLmsEkXJshq2nh
xycWf4Xb3yngvbURWL+Ios/XeRfgDwnlgx6a466puQ0wpkA1blvk8GaJwi6d6G/cAKJcdc1lyXa4
Z7rgU9yxmjuUbqaRf4YTY/RGmGlzb+ePVzNnvRyz1DlQD5RrqwEvrCNCc7LoqTMZYCCDt1aAbOQq
aEjCyGTHalWCKtO1PaXVYoDCs3DqJn9FqtgyWoUS1YUmwr8mRPsyTus+fB+Qmh8SCfCXensZO2Ww
JnthOqK/ZoqRpHQcnvEZGgS9Web4ThRXtmDuNKxDMWJtGYujra0aWYXbPG25hAPLX4Poi+Fihekz
Djk2HEYSbFHEt6fBBVGBNNGP100JQwmgB31Eg7GHBW11szOyX0upG1uFxZloOIivimXhs6umTefo
F0K2sj88mTZwdczPeKgg5eaqP/t58h1VLaOjkL+t64QcafrArocEkn++RO6T4QuCMAic6pxJLXlI
1c0MqvEtUO6bZ7zXwx8FhPT0D9E0UW/49TV8vk+mFGjFOY1PnQqzPdxXRspJ4RL40kRHk3ErkoMI
GrZfqBfdye5BSJ5vxb+1lKXSrj8f0NGn+zCBPob9doE83H5mdVSu4WNVZ9bfDOmUxaVQTIccXu+p
m0zrpuNDBjaVvIl4+tDqyT45cYqcMCVMBcevcfr5MMVOjFS22OS++TjW6dKBvoLOTE2vNTHbyz53
8ieNcYOt3PbTuyHUrr7ruWC0/AbbrzuNgKESMF29/7t35NXHN3FvSTcFrTteKh/sVV6/UZAh0O9s
/VmrHH/382Vi6GoLupfnYTuZeyE5ZHQDQDuVeuNsYqtWu9FOJeNR6yzGRO1Jux/OnZ/Gy7xpy1NO
7tnKN709qiF0q9hb3pvk6MF0dOa2gF11vLBM4Z4KF/ynw3HAyJAqvJdkScUwdRaWMroj2mOLp1v+
XivQNQBJ2ouczLtnWto5yDHBkSebnGXdzzDGQLJzcMXZK3zwCIb/FvpQUJIkFasy7spVFtEj16Eb
PJX+8KimOv8cBUL5zsWUpFfFdBHQqA9MTTv2X6F7xC2B4JX8xAUwc5C/mnMz40zd03J6krYNtaDl
tMbDIDm4qiFeW5A5N4WO7GbQQqR2A+yQQmcM0Rop9V7sbBBVFdfYi7stmUGQz1xG5J7KvCs58d6V
lQn21QJlk9c43haE2ENhkhsWYE/ChDWoVVIZ6MyQr69xDhQsxAeSXczA/G61IrsYup9e+v//WZDV
3p6i458/N4x02uc2j0jSU9NjmmHpNkRav5LFfU1kE//y2A53zRJZgXtMQMKseazPcJmq3U028hIw
uOlDgfhh3asGNrc/RcA3QqKa7HY72hXDQrA0YxwOe1of7kYGA5z8iNhm3mgPTOeZRMFMDKzJs1B/
dX0EpRHba7rPaFnVWXPDtFLuuesFYpgn5TfFzaxLBk4zJziIn4bAcfhOEXDjgl+m9Iq7qICNmtaA
1rQo+Ts1ugiQtGuNLuqcNUxpvYFZq2n47LN7/5DONqkhusRJzf8vQmDxbZQu/WEYN05NT9mDkAm0
+BBz0Bwt71OFA4Duxoqe5nhbEwkK26o+X/nthMB4eLVkwTPdHvyNB22JeZHMrxDA12El2s0gUueM
BzhaGnLC55ZksF1hQCgGQHya2PbvMEiPOBDHnWNk/Ys7QKUqR3MEeTz1L5alvYOGhXE3dtEeSlm1
cukHnsdinAlzzavXS22tEDVv3cTPXhFQ2omJnFEQMmdYlbVQMWyWxPRwmOjervSMuzXbXfS0yLdB
R/dRe924rFhGYEkYYWT0wTrmj0ilA3EYj/Ab404bT47PFkf644qdUHDQFev1Pm32jaHizc/bkwzf
mTGENz3KbnXh1xc91Yg3CGzxaPDQWGlVUtzC/hw4SNJAoCl8H/CcRorSHZv7YDqNZplve01HKj68
kJwYPuYta5QAb/JuMJmkOFoyrBjgYxrs/Ws9JN3GzzUP/Z0LuqFP63UbEL9WtVp216v+OKB4ph3J
2Qn6ztnkOBqi5wB+3MOIVgmssv5JXaQ9y4ifzyEXLBZC2w5m6vL20M7444cqV2AyJRvy/2cAFTaX
meW6xzqcvZml/igc5CxTXe8APOEdbW17OzCk3xseykO0Y3IkiRP3FDNvINK7MZiePTznW2EPzpG5
QbepEurvEltG6hre0iJ3YjLr6Gyb+ZvfJcajNZJaFWs4XX1Pz07KLfPTMGymMlxbHQDe5qo/0xbW
6WmyjWEbaJ13yF3Tw4WeN5AY+uFm+SWeCtuG1UeLjChyVfk1z5a5ja0QZN17zBvIP8acDVW+0gOF
gBQpUDhwrlnk01mCUYPPlhpJzVhcEqU/oq9Ptj+mpzJHrWN6zKz8tL52jVNfQ1BcxGwxTMPMFBpj
te0IxsBoK2dXKavMZiI0rzC5BIqUUAfCnbcWfma2qvZtJntubNnx4jbMADyPGZRmhDFHT3nQ7ck6
wVVxaK4Vu2if1tpuE4LrYmc3jEzEJ3JAiUio9lD4KiCkFQMMlMhi59jzNC1DLdSpzmKnnRTrfmYs
6DRjS9uR3uHnS1RM+wre5N2yyuHkZKo7k/wcnhhALhF5+oFoXsfOGs8BQdu8ar44Yc9JN0ovUD+4
BJbpDRIYLWd5Y45hj6OYdxinb7dNw7Y74pJYA/UJX4oCgkwWwMxpIyN40Un95ULkB51lEkGQ9iew
XGIzMtu7+0gewRuN8oWgoL0axdYfUHBXqZM8DtG1FwXI79RBnskUU50yuyM+zFF0DTUYOBD7EDzB
Ij5IPw3O7K4f64DLSk+G8cRMpSemFZUZaDzmGF3CVlBFG9cyeBL1YF4n0wg2XpsmywYlL7jmNnsR
rYUMum82RmUxVpLVcMAarm3YWF/92dTFqM7YsC7988NYalW9qxhECStMXl1SHbRhGs9OsWrlHH7K
mHTDw+0UlTN2Wg38fHRJRes/g5l3HuAVW2XgPfaCIyzTS/2hs8drCYyOI4ppdksgoOV6G0HqyKoT
2C5VzTURF4DzquZTr5ziqhnNbgp5ubrpKxAgBW0XX343GvY+aoNtNd/k4UiqtGIKsTMhBt8ydw/w
9Tiyp7oouLm0opp5ACf2kJbUQ1pPa2l1jMPTpOmfcs8AnRR9TrWoXxFUovNsAbBlDk6fwkYpFg3H
Atsxgpe02XYNIwVz2PB7GecfNg0+Yp9jFyV+7pj47mRECOj8WWTy5jHmsOMyem7MKD8KhiErJCXZ
B/X/KwOl08imrxlNOHyWQvDWManlURskkA0WrjYlZKcP1WOb1w5XespQFr11k0NvZXBzUWlVcTyM
HqwbyM/BYDaXtnT1y2CC9Pa92ahGTsFjyEN9ais2EBY4qoYh7cImUuTBrkccK3kLQqjOSJJMJUaI
2M8+ybA4Zf5nz6S78BroJU6Qk+Izq2OiECVuf4w1i29Al+vOH5D+plAiOhsDCF+CFSFOZZrMLeoX
KKBp8fnP83R+qDZBMexznshkUsJ7s3BHrlvHtR9xb0CJMKKXzNIslhPGzmSJt7JHMziMXhwDP3Qv
rZEUp6JoEJsgRGFKqwDrzFIWryD63bO2xtS5K7ergahKYmSiTD3lTOsh/RuUvlANkAf3yenngzR9
zNujyyLZzrtT6Y+Mylh6vhMVydCvlcZFEpZ8x1XzPraWeB+R0S1JBV2kVQnXN/45EGNr2yPsu6Wh
Q7aQ29dv4AVfojGOP0033NpVsp0VTw8uPAOSc5CFQ319/Plqmt2RQ1Q8/XwFgxpofP1cVlW/ILJQ
0UrnGXvKkm1jmKunNs55GDv4xUJmMnensVkSzogpzZtrpiCV58wMow0VVIKaLiP6c079JZbxuWK6
bDI5PXmhPZ37OBFnldruEjVFs2KslLDMT5MnKxS3NnLN3wT8rGhkMX/ePVsbP+OW8SpjnQ2iG/y4
avDZy1YVL8L8IUcScRwQ7mOpqpCH69Xx5zNwlxQJ0QC8lj8nDqQw3gkjNP+g3NNM/Q/mnW8WoP6N
Y8sn0M/1z7lsXgHoiZkU5Z+HPmxY7BbWGixafAVm4Oynvn4iHzi+uggBFp5Zd1sxo5ZEMv1iDFi8
WPo4OyVCexc7UfKalqCMAJ2oi9mEz0AuaT41iO2DZjpv7pg8U1Zj50KWEplCu49SsDSI0SySaMqP
wT7Ah7CWabV/dMO0fQj77suaRc2RWVloGRNx/PmQzJ9p5iwRQjq9NrwG5vLEqsLRa2tn5cJ4roiC
JFxbWLsf3r4Wl/EqQ+C+S2NimcZB7X2Im2wOPW6gLLN2+ETk6aeBkA37paRUBfz/qbI5ph0CY0cR
n4zOGh5G8CGiwdFYZ2CpRNTck7RJdjERj6STSySHQ/GZW4hER4gddzeyXnuWgQs5WOb7MKarpImg
nviFPCjd6FZkGlnvg8wRpPXtXY7SunRcB6w03G4euLUbzBzB1avH4Bzb3VKwC7z+fMhc+n879hh5
dtrvxPGIBctle4dap1aNK69cgScK1fEiVMJ0jwSZL8GiW6TM6ZIE+uNPaZo3DvAHIlc00hItTegH
dCTZTP9n0p+N705b/Yc0EYtIv/8R6YB4zLGFJNHBsvjozHlD/5InZPd5l7ZJRc3qy2Y3lll38+bL
oB2ah06kzYPWEtGuRS6h3voHfPadU6fdPsrz5Mg6/Z7OjR4RjZKFGG/bf39ZiKKjgScLvjw4yjM/
y155K8se7aNZJd41c9l9wi229kPOdr/xygQjSJCcfz4TrUfxHVncoobqDtoU017k8cmj93ugwPyu
OFS3UdF6KwgXQAxl++Sjrwd+lbs334EpFkJZXGbac4KeMuPpreV17y9d89g0kfHcoUFb62zzJE+I
cx6XxiodYvefLMr/EUX5r6l7fyd6mIZpSEeaVJsm1A8xh/L9y6vbV5MfxhYwA2iD7s4y24PnyT8M
BDRsHzga/31Ch/53OBTfzjEEUYPUx7brir/CoVqswzQQxKDl+Em+4dcvLDdpvguFhSmCfP8w9l64
Dc3mo2wQIFsGzMuxW1eqDF7ZSgTubWKteyiVNPaRmX6XSYpGIUi9fWyRsEMCqHUvpyGZK43/EGxl
/51PaBqO41qODQVGNxxh/5Wy1cdZ77Aa6JZeI089L86Bzjkkiu1GUQx4J/UMunveL4OsYYvwkLos
X8eiaM8jO7wp5pDLBrNaZpALcBRUZBXbllzTlfuIXG5jKqx33yYOtiTQaK3SEBec2SV7EyRfEA7R
1gnVH1GzC7EQCS/7RtOXma8xQa05ewrbnBgkkEgWq/qoTaVHvF3tocgyTqbu+C+2Ua3Twt5EGbNf
gwHNmipy4/V+z8AVn2Wr5jq5hOJcYnmlRxDWJquFz9okPpvS2uhhKM6RPpabPobzWhX4NYWXEpag
Ooz5Euv8v79aUGb/r3ufETIbcdcyDSHk34GaiQR1JA2MHoYtLwYfGD0FHqOSNtoMuPRwplKitrDw
rjqQuJ1oRuoTrElZ7tYoAfMVkyf14JCmtfVLxa4xZTXYKXrSWvHgK4exuzWgzVGDILgM0um1cuJp
kRMjsGpzFixgc+0DpW1zZtLmPgUyZsKMmtQGOIx5uri2TZPvraqKtigLvee6Lh/BVbXfKfpJneFY
cqmnWL6hgo4wXKr0S0dEp4NW6ax5iuDX2nkcGTO4oX6su4xd9RyQ5+E0W0u4wzcsgFe9CYwFYxfa
6toXD7G05HVAc1FWq9CtYQ0W4gh4GZKrHmgHdyq1Q2eMAVQcxol977L60lzvYGut2Gd91OMmyOYF
GXld66g2phXEh+oB7121mjBIGL6QoMyz5pI2OiqYSKJqwNSaFjdd1KfQjcpn2fryoansJeM+d98Z
6IUwXVzZ2UXPhtLUXtfDlAnegXnOsCUzh/onNPodpBBz3QesJzxNlJz7mAADnhmPkTEgpRChSfYA
nyFPaq+cxO6CJmKnuW5+BKfWHP/9FWb+HVVl2oZhSmnz4BOeZf4kBf7L4680DNkiOIcgnYkn2MTy
p+Fb13C9aDBw7LZ9tTMA4WIMJPAwAWm7aGjR1nGr/GVrBM6l0KxzBLMuGrO3YEII7k6foDTGOSso
crLdgH39NDbaCmYOewiCYfJG+NeBZJJMmO1Ji14N6Xs3HPZGqzxeMDFb5SFphWakf9QxwArnABXn
TbOgeXeux/AFUjzr4yBc//vXw5qfYUU6BkW+//V//4+j83rMIblEHArA6674K/1UkNcDfRi1oqeA
gAamNx60vsOjZDrasg/6N08iU/HDtseyCt7OQEt4QSp7tGE3nxxe6p2Sbc/cvHsN02BEYyfMCxLe
eCUIsAJDqP9u8A9AogSMMayskLfZqsfyqbMPwrBfMHRoWOY5eSIhn+MVo0y5AQOmgXq9+RNYpTgt
77HgZtckbjUVOuknJkWoUgnxCipxHoLoHaOcvfc9L8KSK+MLkfOHQZj5n1i27kpj5fUfQnR/nv1/
v26GofOsEp7Dy/ZXkUKjGkvfTwosKOzkeT7VOJiD4kPVcwLW3AJYfebvUymOOs/5M43WofjsAbwn
qGdid2lDLWEO6ebP3LC/i/g9pojVQ+sFOcV/cXZmO44bWxb9IgIcggzyVRI1jzlnvRDlss15nvn1
vSgb3a7MQiXQuOcKmeWCLYlSMOKcvdfWl323ztoMikKj2Qt6pnhipecsC2nrK5u0oL3V46Sp1XHi
DTM9xCPYmp323axqdNg5uU1jR5aZxhNkI/0ttOYoCoxjSchRompY5kAeuaPWYePvAFN5dA6YzpFB
7oSOvvE0ex5CWX/kkdEeNT1ZGYKJoKpa2QtHjqsSa8XVMzTYatkR41D90HbhueDovvz951P7mO/F
PoVlXtccFWUVgJN5s/if72uM0FEV5IEvhRp2x6GT4a6K8Us3sXPIyhD7nAhSZtegRQHxHnJ/7I9t
I78neQTLPZTVTUuqcOnlMfNG7BKQu3tri3r4y5zHXz1TAtLmDSuQWDZXPz9TZgSMO7CK4hIIBuA3
AW2pYJk6kfbkyeJ7z2zk2JaRdOltGC5u3F1FDM3FmdRHK7NaN++7hHZO9A3jKdOcNmVSXHrGF9u/
T5tr3k9b11n/bMNUhTWHVf7n/fRSrGpeU+fLcAKppJqEAsVSZ5mqydIMcEIsixQf1xdXcd7l/fxt
odNm6jb7Tf6v6R9WmSJrRDXCy+C/VW68KQ84l9L8gITSCsJzYMiKtd4lBSwWQHDZNOo7MZjv0KzA
vdaKTu8C0+YXT+rz0idgWjmOyTMSqhQftnddlFeVPgLWiKxm18qyPcVA83c+zSF3JFZkG2jtsCuS
qEH+Knb92D5/8Qw+bY4tll/H0kxTN2ybSNefL0bTqDAy6U8ukwjLowP5GlubB9GD/5RAUrXJhUnr
M+52NFC4bQbDK+fNbWcR90K6mPHFl82cL8OHy+TwuVBtS0pHs+WHL5vdoojRk5A8laA9BVZXbrK4
jfBpJfI9qQDjI4XZqVmYnmiDPsEu1F7BwEIvj4R5ipVJ7gG5vlppl+w4w2i0IuJgbZEqYzEsP8Bm
CJjnORCAzVpr3UYLvevQvWhm0MectQ1jx4YP1h2DUNN7aMxM+dsuT00tghfi294mfQBfMSfYcABT
YCpHyXHo27dibnHeHxwJ9iW1TFKu4Rk+VHbtuNEUXBM6B2eDGK1Fpg7h22QgeVTqtj/cW+73ByVs
/hJ26m17o/aPX1znz186S2NLw32W4xCnoA8ffzM2QpxNCBX8rM/mrEnXGIz6xUYUtAPoPq1wYHcL
vSycY07auTcO6aM+j5XtIKNJ8sYZIhBeCcjN1k52G//x++dnfP56Wppl6zbMLcOW3NZ+/hwqWQHJ
auJIUOIuONkyv01q3brBUMKPHVoGEk3mr6rQ/pOuVbu252Dvvq6QiMzBQ0Nhdq7Vsjex08675P5s
umf7fn+ARo3id1Tz7f3XJn8JQSYaOvJ9orv9B99+r1KD+9EAfQ72mrMLCzp1qZjCs1Tlgc2JfaZ7
+MVHXft0DLYsQ9eIfjc0jnn2x32gxXFJpQ8RMsxK9ywQ0cXySufUQ3KOriO+rK3n5ySb194ZGtaO
GKX6YMx/bdCm7xh437C0cKYdktsX1+LzBpUdmSotC7WkwMn/IUsVBAPUAtzny5ZpwklRagdoOjpk
g3Qbvp26qwRiOPKVnHYOQKtVScuzyd7VFFYQ4SXFMZjG6dj2qnFGTZMBxQzFsrJscQJlZJ7msT2d
MOmtM3b6adYBNZqGb1HbTa6FBZQ2Smg+DLXEugqUeAUOBHaMJPurYeL2+9f6i5u7ZZoGOyjDNMiM
cz587spKiJopS7iUurUkAo9GdaOjS9OlckHmvR7aynkISmif6BwPQ6AEAGXe4tRYtWFRH4lZM879
0OCNSBG6IGAhnVUL7cvvn6b++ZJIAsRVNmOSZ8tu7+evRxogWOJTOcfHYyRh78B+vBqbl8ljTpWS
p+GPuX5jwKLdkijl4J/HK8mitKhi75HNET2iPIfib8cmPS0YN2Kcdi0kWtDGPJgcyGjiCtQbDvEr
v3/y92jzn9d0vtCcdgzWdXb74sPao4QKQeD1iPidrjWoWSThbTs8NY4URwxOf2I4Au+CoDGpiM7j
xK+dsrAkpDvC1fn752J8/tJxIGC+y91OqNzTP76RsYgdTTTAm6pTilR6kSfO+NL76B8c0+yBfGNx
VPJkX9tacul8Wx7gtr6onkOPNQr1Y1za5s1pNSAi0v8TYI6ys7JqzpsOJlfXEmByZXu8582pE9+h
XLfeYdge044DXSC78C1pVTLuDCgicWkOxzS13oHIylNbVDBn0QmuVXIQ135SMyL6f7x87qx85u3Z
wqB+2HvhO4uTskqTZaXbf02TKU9EFXtbDswadBehwEN0inUFAOLm5LogWXToXjWLqYrXmuEmLwIm
+lUxJ4Gjp+wC+1ExRwby5jtxTskppjWyrJUQpNT8ax/mch/GRvtgacgbJzWVx9Q2q22VoIb0a72Q
Lux1l6N9ILTvksyLflSPAi15jlhXfNEJlJ/3x2yN59PmfTvPtufnb9HI0wlgwmdLrwUcORWXuJT+
Gzaq5GikIPRt7m4bz4SUxaUblnqRv4Fhak7qlKMxqRMSrgLyFJohCt+crkYPZCanYG6XJaODhwBU
t6lgU4wJgsQKEm55scNBNN4EEzFsn/scsVhdEHGmL1lkXVJIAPh7ho461idaK9WcW4YTYWXKQp5r
xS/2hGf4YKNa9VGkuHKBtw5rvzdZdBs7O/uioccBKkAlfUOpfeMFf9M7UeNPneGRGINPbVHmdY02
UqtuoSyKrY3arm/r2f1WPxlqLHcxZLO13sbmfoSYIPPAeC8Mz9pYcUt2y5imnMUChpFMBt0oiOud
mc4YXJfI+snlDQzAfDgdLpbeenFCu4P+oE2PmlKIFV5+a/P7j/CvlkJLcvOmc2zQdBfzTuI/x4d2
jAlg1FVYu0RUmoVn3bKu+lPNMPRlCG42sXlNJ73Y1NEQYwslwkAM+g2SmvFsM6Brs2qPZdV7GGDn
Q2h2rglBRYfcRq7X48C6/0bDcVr8/nn/Yocj8YY6Ng5ZQ5efdrZgNjHjt1ARDcDHFT4EYyiX7Vj7
bqwWYBm5FNsMcOVOy81dEEB5qGumOTUw2qWqWM5h/lXO1zHuvL88u0fK0YwkelU6GeeY/ZbR2CJo
0slj6NRGbjwDnxijDPZ8fNobzKwHzbfjKzPgfo6YHbAH6N+MMJmYUtTmvhI4V37/os1PzdR5G68K
lburzpHv3t/+z8VidDSmIgTz6aiEY/ewGw4hicCLbvRbtyYqcMf4LDrZHq0Tuw9uQyew6FbygcmO
urpHzBRz4imknhB2PDx14lKjpd2T2hxyZjtkDhqFvMHWvAT3HLqWmsenycTC2eBTlK4eV9GuH7Q/
RKDX9I/8mgilJRQA8t6DbT2kjEDA4e35LJe7sutKlKay3oyjR95CpersSCDoOAE7SksNiOqyu5tj
LgtSEd+MbotMRn1V6CXRbcO/haiz/eLzfr87frh72josS1uYOvtj48OJyOxqiDV2li2tKDS4g5Cs
oGop3NygDq5hRtOwpxUAtL2Hv6PE7SOin4gc+C57mNpJX4x+MW4dpQtvvY5tSUMdzNkkxjpXRZIm
EPkL65Hc5bXI+/yg6zFSga6Lnu2qitaq7UyHrgNK4pRarsEv04J17jN8vh9jMHI6bu9lOqxgx15p
Hgbve3u5KkW+RS35/f5bH+kOAadeuUzlnLlRqdqWgAf8W3PjyIfK9dWX7Rf7JUfSXxWOZQCl1T8s
EpGDzpGZOAQDgnfQ5D63eYMzQ0eccP81y4utGfrttXR6VnXFNl0FfO7OKlLLtWjFb7MOXFsCZ/8b
NmVRqXizc+AfyS6RvXX2zbi/+NOBjjFkAibw9HLzax+OPl6Sys0jQGkI/IedP5HbEqkSiY/xxYvU
Pp/d2ZzrNtMhUwpbfDzTdZ5lZUVsoO8oxLQJ4qTfWaH1Npr5Ox+Of74fUowPYd4NKwEs6OBb3rD3
JAQa/NzTF3vpz4M2Cwa0g5mBnSq2wI8NyUHJy5D1iTOAkmzYTeWPWhSEFzFhj68DhFaRUW3FMKqH
IC3fC9M4dawKb0o7HL2pfWvb8VhZg+Cu7IiV2ZVEtuoCwQONQ8aWI/m5BJ7X/V8QhexvXyxU8wfi
52+ZrVlsDHgjTYtjz4c9qkWQHZ7JEY99C7MbZZa9Bgz/MJY9YNwgCc4jycnnjMTmfx5Mv+rBnhbl
cgALhTOBaNMApIK86IZRvfJKu32JKAymEb+GhonZcHIARR4aXwDfJ6Z7bUWZfJrAwxbA8R7VhJSb
wVPKs6Vo75XXmA8NgTKL0qmSi3MzkSK/spPP15auazhYpmZVN3zdETWT1uqneFmcJzII+nOYZ+Mm
UV7LpMt3PpT3ZWzUFnurol0Wmd2AFFWsW0yqrh82hNMzbv9i0bI+b7MZosn53eTzIHGD/nyTHkyr
KgZkY+iCQQ6D4JjRpsqe/odyFWAsXDWQYhllAih7hUOKZa0+3LNKakihG2/Ek9tKgRNULYPtGIF6
n5sRytSEV2O6Jgo4aUXrQtYi699czDCx0mNqdgcysep/ojKRDbPVUkgazNlLH/7vYTSynhjQW8so
YGGkaf/eREzqSoknpelD+7mJOIti4XmXIZQmMua+M2qh/2B0yUPZg5kmfwNjO6KhCCTfAaZ4uUyQ
IW0UwwGI1fkOfWD7NKDbj2LZuGrVGm6s21iuiyBbc4zUT5C+WRXYvdUhU8WxfJzAzxJ5C8zhi5XC
+MVKwSBZtxBPGXT6Po5YbCXz0HKwHNqzqXI0Ihxqrd6djXDo3E6O+g3tESQCt7VwzYGCKdq+PCgF
IQ8KlwtUkzZtvRG3yRQDR256otOk5upiAMVJviyeY0c98t9NV0FV1Ot81IObhBJiVlN0qXWWQpTN
/iNBD1AkUUXXuYQZMUFFBZP6Va/rcw9x7iGZ/M82WSA/7hDjhjDEFF8DimMnuVl2/UeU2vK9nPUj
QezIfVqEs9sz3vExg2yJ1Htf2W29l8ZiqFs01kYbkI7TSvf3q4z1+bbEXdzhyXFXgppqfjiA0LeH
Y0Tu1LLso03Q4fSqG2V4MIlQPigdjD3Ifw/3P/JlAVU0tMg3Smp2FqF/UgpLI9s7MS6qr18GcAjE
rIRXzRZ/F0irYB8n1jpmgLfQmG0vKm5e+7KQkGgj71TGjbYwJsW5dKqWnwaM+stgSqfvNFX3JNYl
L3qvqNuGQL+FZ6ffCesdbsb8IGPrG7TPgIiN/iVWgx9oUrOLSRoAkYeMhhJvRYIXqUhFjZYys58r
Uhz25B9UbmBp+TbruwpNqe2f8rDxFkmtbpIin8/PbfuNSWh4hjK2KyILCZt/UTT/iyM/bYZPa7uj
WdIUvBOIeqyPn36+hD33aMA99Vh1WxxQnMeqYFROFTwpP9RPduxkxxQjgE0IiSsmZdzJIQerLsLe
XKgcZnVxbbseoHNZGtthWmESg0qXddZaI8rvT6PUvrNgD+ziMYdMhY9G0650GElt8djHK2cCMzSo
rfGcWTiegtZR/zR6sruB/C+dVqVhYCFy0pgALK3ZSJCCVNvYjUjdRMcdUHSltqnLFOv5MBQPNW8f
/UDcTT4cEfI3ttrkMS6OJyIaMwEhqoEuf2TsPufG9LcamSv+B4lzQ/XqldE6P0qH3VxUVOLWe8yE
S+Oo+mD8Fm03fyNCiEJxABRlCtWR0yiyJ6/LvVNO1hDC2T+sNLZAXpvmg4NFkcnxBOt73OZmq9J5
JYKYMS68mhZ9ySmZ/RyAA+WCbG9au23kbHLmtIg+zdk0oy9DOxLYaFV4XrClcBlWoVvDebwyBurX
KTFT+xiGbopaDmIpD1aggv5VmUdrdcOMCov7i91mb2PjaScMuyHDy7rdpKziS4s+4oW8VzSauc6/
rNL3Jix9Fq8mAlYeJbNNCXkLoB44jlO8ChMt27dTDC2zVst1V4zmZsACsRGpFp71rNzyYXOOxvwQ
zhHtg+CjYCTZuA8rs3vKlK2l4isYQGQ+MSH5Q7b0vES7bVt2PP3/PtSq9vb75eUXGzBH53/mfNdV
UfV/2PWqcaVHdWdxrEyNE+njsEKaRBLDMpCcWhOGZUbt8ILY7oksWaDJIxoepSz/ztln3QRBM6up
hrJlmtlz6Bt7RBnFHwBciOLFQmt6L40Ov30+dYlCfLFjuM/fft6AMQ9hGEhzTnA+lh+ee+QNs02g
qJcpM9i1rfChKapZJMNOYdVGLN0aW4k5qLh7iLphZNNeB9jaMgc9lIWThBtQS/7hKiOQhZm/TDA8
IrsP558Uv1dYebRkqxd6ciqzAZZ5J5E5DSMj7PTh9xdC+8XW3JG0lNmac/z9PFZDdWtqdGO5EkE4
nmxj1HZewBAYb0GwHBw721WZqG40W1RoIHAIMcfuOhQr53TU9q0Ty5vRldF5YG64JCZkYtYUBzZ7
FYJXZ1ZQ5Xxv4+YhCLrpjCZ8erISjle2RRw0/+aLGgXGgewV4xDDgFo0iPyw8PCr5RV/gTXJDlZa
Wm6ghO1mCvK/JRbsa6WeKxXiYllkmKMG/+iNenqNpooVHlEUUlhMAbam/8GBeT0pivVuDi99mw1b
s6zttaFYEWSIbpOpUb0N9Zgkv752GwEIh6lmeiEO0sD0JqGJ4saDQ9XTYoXeVG6B3LSubtcowREu
7upAx4OI9iBHDkpCVNhds8k2YNv7CjtHLV0ZpaM9ypXaduOjNv9cdlmDAiQ/FumUcJdEBkJAZ7wn
+iR7HErgAMRdoSdT0jnAQrjEk3Sv2WxoYgBxiNGRu04FBShXBGfZ/M+AQfSZkK3xmODZX6ZhNgPK
ncqdiOVb0VrUDzT+rhMe9A0yogEjhEYqkjEN36HFL7reRBwwBgoZGD0TDSVowQTK6FnUQD1//2n7
rFaVaBM4A0pV58hr2x+/OmGZJ6UOHUroVbfrM/gUg/FawkRfJXHmlxvsif1mdMpkq8l4ZHzTJW/a
jLpqdMyT+UAHOAaRsMhNANF91qffY7SPKuqlH35lHhKEh38rNuSeqAB9hVuKRfFQF/5ICPCALJZ1
dgVYoN3WefhsYmB/R9w1LBjNmWfyvPWbGRdXmZ7hi0x7ldExSpD5x6Bspr1IPAuui0qLyoxI7qpp
yjv0XzegoIpNlloEb1vlwMqbqJe6rCdCejznm2HOzszJBHFPFsjEh35v956xz7FxZQuVtKYvNm/O
p14WbzNNBaZ2iEzmQerPZ5oA/FnUSm7YeZs/0y9O14rsatek60WTJeuPWkMCYp53b61adUyqh+l4
fwjyAEtWcOv066Bf62p+bKtr519V7UI5BFVpl/5cin3tX6R2drSzj+nyWlswI1jEAogEJhy1csYH
7J2NFXxXAgV+ExAc12yq6m8MhgcvdbDxBLFFe10RV/72965skU5nRb+KSqZYc1nagxE8imYu/V7S
fIzTJ6obn8L0yVf+ral69rynWjwP1XMpnrPkhcrFczq+UFHyUil4GyCRvWbKCwVRY6FUadcTkQTD
0IH0cHOCfEOUlfMtTVE3Ymx7s0QSrLHmNE/tl20fXf107pQcMhDMopbVdXQVH5plmqnThIjRtmsW
Ask9qeB46SBK9ulhcPYGb5I48NiApg6PHuYycqbqY60cSecyD8QNVsWpnuYanJOVnemxU8I+e9m5
y5AaXmwbI9GFmjCKOpfCuZT5tWJbPV2He03T1fbmKsqb53EZ4PHdGn7Wbj5zCTfhPXmy4LhAdUuf
6iYVOz32jwreKsjLVrnzCxlc/DxGA29qm1zfKTTk9uoMu9sr3V6SOu/BSuQzP1dAOImz95IDZSeH
GCU3IRHiYJWEix9971iocxmEU2QnLTuBwhohWWGoTM4UMF09ObfWud70xsGJL6V1HruLjC+Fdem7
S0bgpHWJkysVJteov+ZyrqC/pvIay2uT3ihruFXpTQxzkW/X6K4+3BLnpg43K3+InFujdfrBIa4j
bg16rLMEldWGcDwb7H6sRB2xSCYLklT9DUSX+KYrKDL8tuo3OCzIK30wswfjXlr2QHkSctmDLW98
ylD6YSYV8ibiW9LPpcb/VmZe/6nEvDohKTNXeX8MmosRXpX6IgwSwS44HtPwEjfnOLyEzZnyG07H
51acmvbEY9Ge6nguDDkIqKz+KO6VwCRzDrQHqbg6hNUhCA8MibN+32f7pN87RANFX8jCP6tk0EOh
GtBo/nGUdD76E1IfdlgVCGSdepA/Bnlsu12j9u6AieNxHNvq7NUOLycxH5mgE0M2a/6qvm0JnhAE
w9NT0VBcHO5/dH8gAMg4CeMQjqZDCrxELg71ggS7broFjl2flbZdlxoi7WCEjZhAjgEgko/fgrpa
Wlpsv0YVAwy+meH6bkSa/1ymoOjHxra2HHrDf/6+ysY6sOq9j/JyHQMuXghZdJf7Q4ZN7xJ2wt80
em0txvxtYqd5rowyuWIAwwMT/7BEmby2Q13t6vQL4cPn/fM8ZEcjZhmomQ3mNB9W+JrMX8Te+dKc
zKcojhwEQ9NazDi0sOfoqo5gYaaqxP+UnYOsqznDk3MyksI1pMOjbpnPtmnGN+xuockB14hbVxSt
CesYrtcAoPiCLo/U4vyLe5M2r2s/7Z555ojBNVQkDDw+HXFtOsF5mw5Qftqg3TRTxV2y0p8T7Cuu
ENg44rSwrmS0AE92/BcTNToYDnqbsksbGj0dgb9zrLbU8XE1cbUv5ySB3+9T9M83UEZAtGUAPOAy
sD8OgyI5jZwogB01Iwjh3MLgYvq2v21VuDlwaeR5bOnCsUd2ezWLQJfk4zKe2dKwSRSSCt/MMq02
vdYKaDMdeQt9eowc1On66L0Drrk0+fTV/OWzTIe3lsYZukEmCeigPygGmC35U10Z6TJSKw8vGvhA
2yQXoTYS4vfgbS4ZvPY7szlkNTQ3qxw3ZinQgaZyPGa2sq0Q8WO5aYlZ7rkv/v5N/Sxg4emxMRFI
qFFQfxoCTNihCZiE2xa0XvEM/Jtorb6KaBl4vStqAzkyR7+TZxFpiEnsrHdMFqNaZ7xoj9/UsAX2
6NHTy4XFeBdUxtYxbbqdg/7FCe9zE5Jn6syqC27bdxHmh29XSurVUMH3DMZ5iS1RIDs1yjwZmxXO
NFElC1tO6brSGh05GgFSeKrw8HewSCd9Xr+RKczDJ23VFB2+t4BI1soZ5UkT+jyGsUGItB0KhSDV
VDdFlnP2UwK3Y9Ucoe8oCw5Z9gstHEbUmqc9WiIyVt3ImEtXQocoDDNby4AjyheX6BefewPJP3JD
BtaCU+HPL1xNCzqn6OiW9LG7Q5tHNlGXDY1XdZGGxo8IsfAaWzL+ns41PV6tnYDP+v2TsH6xQhgs
auyAUBF9FjolyLjsREtnoEawVnVCayDUbxuzmlNTCn8P25OWNEdM+oZk+2EJXaOkiZ7JgvgREDf8
J6SJfU38yLFW4U72nHDpCEM91RvxR07myg1RX3mZGycLvkjqYfCRK41V2j+C1Ubh3axYPwu3ELS9
gno84mYuzo7fEqSY4m0f53ZJU7RkSkBJjhOcD0GJbwNe8862G/VqJIbzpJRFtDAQvuOSjrwnKRm8
1IaT7+7/VKhN5LbeImoyRFvSIz0RY/iWtTHa+uSJrLzBkJcpUI6+WpQvEruMlgbqnDBDjy7UHtDG
nHoV0uKopuUWIYnzYJXWiDyXxLrfXxAMH5/XbJNZDUwIOh9SfGxTQ6NtWxpOBegzxCiT75xsgf7v
/lMh2ptlsG2dK+mQB+7IGKSGZq422U3NrnO2g7Pls9OsdSLFm7l6Y+N4m9GYi70TzFTyGji2YKcp
SNvTUHHAXdBuIw1nst7eh+LwT6n+wTD25r1iQu66PapEKvR2hjaXqe0I5RkbbG7bWV2rbSmv2frt
1vZoDhMKvxmMzWQQwrSx6o2oN4Q25nJDguKEFIaDfLjF72oO2/BH1gF8JEVpRzXBzjN307Crwr1t
giDdW+VelPtu2nM8TO25Yqo9BMkhJF2pPfT+MTEOFELZf6qcjkYxVz4d0+koobOQCwqVJD1R4Eki
aHhfXML7fuDDXddGocmdl4Vtnh/+/MXO6qgoRii0KDbr4eIAfzmX2j5AdYY1DEdVxCjlRqcc81pu
/113xjpuwZ0HXhgf8Z3m+8hKyOnym/Ax8v4UQZme6Kemp/tPSpKMB1+X3Mi9eG/l4buCd+fRIgds
FchGfZhG01iVZLJsS3YUt+KIezFbIF98xStXXvNcltexdsptENIRlklfXn1f3NQRlLdw5sRQu7UI
bqt/RFExXZpQUa8IIIKFdArxjpEtWRVZgloo5Tw1hdNgr+h9iEXDiwW1BaEwFluZNc862NoTPmx5
imQjQcQIa51WDhwHBIjw9szvkYXJVMdisDJII1/clRsatt4FR/bmRiT53wRqO9corVAszs3qHMsd
1tPMRGQOLLru9GwrbolK3jXWy0zZEJVbL60mljAJnRpEA5SFOtSNNSZIuGUd3t3Y6PKrliovzWSl
P0K7+IHaF3qY7vGWfLV1VD8NGfCYMvbmVmPa2BruIsj/KF0AaCkiTTWid8jgUzd+RHzdVmMRKbcI
Lupw15AgBAQo3NnjXN64K+QOE7sd7bFaD/V+qveZt6+1PUD2Mjt0/aHOOLXihVwl0XHqDzh9qYKE
s+jY6Ue7nqv0T5N+pIry1PpzVQjW79WVLGZzjfcyZsj8SXon/f7oeEQmndLiDHRLcRYa+JPiHCkn
qi7OoYYe8dwX50I5UdW9GuVEdRzdLIKF3Jq/c69eO1EjcX7BCfGmCE5WcDKq+TERR+/+yIyDcjS4
MlVh3SQ53e+jjNRl6dT5LSX4i/DpMXok4lNfAOLTr5NZvBYGHK9DRi+zOLb+0SmOkh+mo4nI2Dny
pVfso3MvPT2p9xr6+Rvf9XM1Pee1uWrrNMRnvl9zOJB1Sq1TE5+jHmwlacKnLD6H1sm3wKrMdUO6
aJsn615KdJ7zLvul1p108zR1p+Feo3kyJLfsU5v8W4M8UmVyIoehkUck0joq6XyuID+O3oHqvUOi
zeVVB7s6yJBAWmgIe4NDI2fFe6X5fgL6r+xi/MbGzmx3BB6Fr+hUqPsWdDux5uLya7cFhFDu1sZG
GBtkS1/douYDz88LnKFq3OYkrgf27B8l6oM6dWakt5zkLKmssG3vaGyqx4hYqnsFcA0IasOoNXvw
5iJhxk/nGrzN5BELsMmNTdDPhclawWcdbmJIaupcVrOusvVYrg2Sb1eWsRbGGhLXP1UnIIfIfIZP
tiGFXVqbMtyayHaKLVHEGXBHE/3WNgwQZc4VFP8WEjoKHXlj7qxgjw8vE5Gz7icFiKxewqbItB1V
aDuI13GzC5ud72wDInp5Oahywb4020LbjtxRk23vbajR2yTc2YyNzwvJ5/KCDUg4qlbXZrMm4wQK
Xkgw9JoyeSG8LGONbe6fausNNXEv5BVNGjMJu3eeYFAH9pdnFjZ0v7hw7DVNwWlLopL8oL8oNasT
CgF0xMDQgV6OsErI0gYL6q8gPFBGufLRdGqrsGeYuSJ2wGcp9eFnum3q9oCla3dMXfqblCbcoXYN
MZd5L8nGTLix4qb3yonmBWR2L1KvWtYGxZUQtRX4TC7JeFRluo3JNtztzLkGfm3IH6Bx4faMNxBP
A4bmtJq5ATI+sHMk3ZJobKwo9unUUP9bXbiioLg5Yqk7y1JlhgMEeqnBjrqXD9Hdn4t5kFKs7HjV
qHNV9yoUUgFXXuxmZNDGWNzmmkq3p4HCMZ0Eit4lz4YmFjXaLlDagj+EKmy79b005h8hAhJ31j/Y
LkUHhgrv5dsuHnvKuBdp4agHG4hTLvxSkhEpPXI7RDCRO0auQ9Kss8qRPI2rVKygsBgj0p5Vkq9C
cvuiVeSxZSCHd5lC2plTXZaA6pMRe/ASm7W3tQmRIMiQ6+qvpmQlyhWYcBS7Eax3bQXACMisDhdO
roTvksxCTfdiOjPWbvYSozuv6RO4xNgydzNGlwNTwhUceYtc3yRLZy487rPNnUvG5TbnKu+VTW5t
gi13W9Otm7maicxQFwqrdq+RaRvO3tBt7FUYumB5fGMujXTBYdXXjKxWTbbqMkwVK0QhUGZtgTJx
Wanz46z/GufHTKKDINF45bBdj4kWXUXdXLW6KglVM+fKFf4RH8uVjF1q5IL282NP6W7Vu+39ceA6
6jwTCI88q7mqe9G+CrnoNLFsF8gSFfE3QWkRth6uLc0VmutIV+tcCeatc1WNHRQuVrcv5mrvNUWu
7axASiKBzsQqESsxrkg2b5pVRQA0+zeuK1fXw2W21HZ0PzATt+rS6b7oDtwlgB8WcOEg/bFMvNV0
tPSfd6jFWCQp+FxUap6Oi1eowSPe8ODRqwy36/t0S8ZBgODMVl2MJ2xPas14U+TNR4bheey+EmO6
MRzMN7aa7Hqkc5u489mmQhJDmh5c/u8hwQ+xlPLNkW9x+5a2/GveJv+tbN80/824Fxlg4E/vBNRX
JXm1xEs7vRrViy3m8sSL5GfvmQrGZ2efBLdofK6T52R8BmIrxRNV1wwOngL/KfKf7OkRE6CZPcp7
2fIh6OeK+gdD3Or4wRS33CAdB9BxkadkLoeW/RiPClEZufdXZIXZM7mH2wr93hWJCtKotomWCT7m
h9/fSn/RsUV4xRjdwfwq6H196CKpXQ1Y05s7Xpm8iAIr1/1hTMibyROkPnmPwHkY9Re1sEjUbEzt
UJbRe+WwQBPyYqx6dkiqBlqyJrWJZJk4ehsBv/wPY2eWHDeWbdmplMU/8qFvzF7mhzcAvGMjtuIP
TKQo9P1FO5v6rHG8idUCpMgKiWmhMjsBI50KyekOB+49Z++1dzYJZYcsRqcCzbxRNcU1AhjnSbmk
B5a5fNtlM0sxJz3lxijfrg+1fLuxYE6S6ho5DBNsck0kFF2WHdt30zgaG8EuOAuSRxLWjROhYX89
xMquWMLc51rZ9OrAOpSEW4wS4bERkn1vd+SmZn3DNQRq2g6srG+0Vf7QoO7+zQlufWxrMDPBzcsI
HtUAY7mfT/DRVINUbmZO8NrmPreINEurnQ4EflKjc8iVw+ywPlmKdcv3CqH+OnidlmLpQrFuCbLl
yLqF0u1dd8XiRep/rFxQAcaWy8qF0snFWVcuLF6SdFm/sG6Jxh/rlj5wWbeItb6vW1i6lGyAY78b
fa1aFi1UZvgJVR3CdekShD8WLYv/DQJrXEwurEFoTVZ0Xg+lhAA22Ncd8jp7kq47QGCXvz9LrY8t
CY1e4iISxCDlYJP5+dVMidYWoCErMrFAkGS0VM8t0t3zZN/0KAJB3VXTc9zMCHet3gsJY4HcbM+n
9dA1GWOQJB22NXw2v7HjAZ8QOrM2U/UvQlW2FdDPnT6XnWcx4mHoiZmRz8PXKFuwWP9+aH28aZpg
WwJO3q8/IKjw26hOhIkksds6Bcz9jnwPm8DqU8Hbhjd5Qqn/7ABk3ubJ+OiEyVvZGsl+TqbgrhtU
EjTimWmDMdjHEMoLI2jzpleRwKSJXDyohaSfun7J422K4kFGCnqx38yW/lhZO+kLmcVfgm7K30YR
nHv68A8NyoKVuFEVaLokZ7Z8J1aR+Qr1QWnV+tZpi+abIdfyJtVRCKQGrHIEdu2+Enl1//dvHfSk
j0s+JCdobmXeQbagv7x3Mk1GiTD7ajsoakU7WqdRZqnlNaaIrtzPjACcXW2y9tuzlG9Itl8rH8lS
3WNSphrG8pe4xj3ozoM7Ir3SluoH13FcO8UQ5FmOS6KXnqLQ9bTGs6elMtNL1hoiv1tLMlgh+xSD
JuK1h8E3Sl9bqx18RIEYKufSLwd/LP2e/O1hOcaDL0o/HHw99CuEgyWmSz8r+ah4gGWGtSLDU0dP
qSYYltCc4KSjc2+za4On13gaQNPGcyZPbbzc9IzJS00vXquPfLFWE/l2uVQV+f3g4wIRA/0APHlq
6WMorgZ/KpeisZLhLy6XSvgj/BKhL/W+FvpO7yuhD/ZrRPwW+n24fBEaHhXoS81IAWsPCo0BNH5X
4mJPvCzxwN1TqU2g81ITQUaFO3TuELldxF7iN2Ohj4gQ2oom937ZdCxFdX4lbWWZlRV9rQJqFsiw
5TwlRCDJxZ3C/KqASuuTDmDfmVYiIbyZ4ztmDCRJDHHuG0hLj0mN/CZVia5p6N++QAg8tSYgk0iQ
ejZZs3IdhZ8dMoXAQk5X1dSLM+2d8BLN3I6q0ome5WHgDYoIpayFIraBAuaulyE+QL00r22k18e6
FfTFnD59CO3sbfmvp5O2ZYpkXSM2Ju6pYMfcyQ6o2F4/qkZFdC6NpSqX25NsflEW4HUmbGIyQi4E
czQRGzOF2ufQkL5iNhCvTEpvhlx6ixJj/lSm/L96V6U3gFel3/l0P7b64Sg43I6YzyLJWWcgf+kC
WcSjZHYn83KmZu93xhQdBTorUIDxnQF9Vo4mt26c+akM44ouD2AHopR7pOFxSn4R0qJaMzUfldD0
WEYtDF4DQlZvBKzko/5ipBLpckILftO++mjRBZ2r6Ti12O9DuV/1bH953hFvZoVDBIGaboHWm0J9
O+ZMOyWtro9gAmG7jMkhic3+E1Iux1PKB/qB+i0pkNJvuDYfDX7Ith3E2ypmIm7rvwK4lHSc9XRI
JRiH+DGyqCovZhW/oQewXSPTCkKyodTGjqj9JCPJFAB47sUTfowMAPUyk060Jcu7SwlcseYNxFYV
JlprHhLTiNl6zc5nkem3duNUv7HAsJz7cBWGMMdVWNaB46ofWsIiLLK2GLVwO8yBXG9D+JoIR6Vp
Z8u1gk+zA75ZLlKIQVdp+XDoNPadkUnc8vqD0kC5F+fgJIgWdJXeMo9zr9XgtEpnlxR5Abk1pMGw
2Nm05YCgrL3u4vkrOSaGW7eWOGkDzfL1q04ZnsuhFZ4pyHwqzeQJiex06EoCx6sKYSrsxlNd9sFJ
6D0AkCAZXJPcaVr9mQPalX7dZv2ykPP2KFsukuncvitLZyy9sJLkPTMMgwykyjgTWFwwGk3phbQg
ntfHpimpdtiFot28YIjH0sRlwSxsb0eNcpXYAWDWySTtKNKimxrk9jZsepI4UFffrI91aulcY8+V
2j8fSOgZIEGwCMSwBTmy7HUDmyutwu+562jXQ4blYFbphiUtqS7zuE8Sq7qVcxKZZZkAxaRsubN1
7VWDo/sUaUp9A7ec6LuRIPPMkVwhlM7Xg1LcKxppgH1p464x3uOCXko2g3xv4nT0B0e2Njg4tV0x
9bSwDKWH/wlDX9MWBK/wQk2UZD/Aj7cyEk65iB1HxDpGOOt3eaCxH08Yc2UmIv5UIupvoUaSdkdS
XqeqsDUd1iZmmzybw2DtRpUmcsdUH2wot8nUku9buwlvCk1SH3Xni26Y+UMOjzqMA81P9TY6DiCv
jutXdOJ/fFXltcPVt6+/e2KsHKhDLSr7UFXzsC9aLIJCFf0J/kJ36gC/nHKg5GTDzI5HlMgG7l/y
kuElcXtHTIc5ZXUFAe4Jt90ljxI8tUGvMUlsAzBD+pQeSQmRoS1DPyaMuXmVHQaf7WRfTXGCSCcv
xJXNgmT9rp7yeWfXYKXMTBIM6RQd74khFBSNer+JGoTcElwSEU73loySAn/ZjXBwsprmTCCQ2ZZM
tdk+lWw/e60cjmD6hiM73h9fqd04HAuHk5i9KzdcftvbXlTzrd0pb5Le6kek1dPt98ezFnN86ZzX
79bHJ/pNdiyIMdFndFjsd4WTTTcxdpijonIfn0yMENzZbh3LAnmuMHQPtTo4pmFPVOMszyQYZBB6
N/HyaLw+GhHUkykotlZHt0Uqgjehe2UKA2nl+6HtZ7eQQhBmpdEizGIIh10NVa0mBaCKaBjLXNqY
i45EQVe9NXpQ8q7rPm8vjsw2qBxk3xEDv4/6NAc6L5ypigUTbh3r+rB+08nfgFcYB3nqdMUP9WX5
PyhEj2fT53qK8gepCF1u5PZzgy2uruLhkEvMrNlRJmHtnDBFJf1mfWgGHHBeD138Ug82hOZa76Pd
ShEfFrh8ywywWJK8BoJqnK76cbCXb22HhJs61QevG+f6JOrya7cQVzkzi31LKOXeXNw5Q2MTR5PX
140O9Zu5jur1ca0jLSFrO5SgVpvIrzfCrBS0OEDV7UgLDwKBwYY5VHUjExkdZ01/xUr63QIe+KnW
iBcHctmeUzLBjhAO7hhStIC9LMywBciupJUA8mpsjPPILDyHf9CfVXLXdNLcLk6RxDTmlOU8l7Vp
gzQrZHCl0KXUQiyPdTefUoLGjjPpf8BIJvSHCZOM5av1gMSaVe2kzXTKrCdbigufIFHjYkuNcdEL
VTsWZf9gK2I+SYaF0ZZN3Baf0Xyy1gBKey7JEDfVxyrPn2oT8Xkk1JT2acAWrNKRk47RSSvb5iiL
vtzqAG52MOQIIRUBPS9hk5xCOgRrl1IGBRXLBQ4UrUaaVdf7TmSkqHdYuiojxNQBbE4AxEfvDcOI
boW1K8fpqOWEtQXE8Fz1VV9eSXoaXlkMnJUtIefdLFX7iK6TGzgtUtOhrw6JxTwU94zlR8AkN72u
OISuNj8OHTlfG+QaAO6NeTvaYbPcKSLhl3n+pi+fhYQg+o0oq8InEbi9Do2cXGlWFkxQIvQdYfJq
jfo7Pg79c6+bHSkNU/RYx4eg4t2YbGtiqJbN3w9SHjTS1sjtrcVn4BCGVUKsbLWkP6fw8OayOUGq
DGYju0IX3hk7XSs4KbbGJknHL04cRURUttFNSAPdiSXjWBlD8AlBxllpweoqUm+4kJbGq3EB0U/T
PO7sjsxle5YPgVXDWbfHYSuleuGCmap3k1VO9HAD7ZIm+UHJu4nmZv/uSGzG9CoBn7soLBCPfFK0
kLljogfHMsSMBHRnPyb4e9KOIDRFD+M7mO8Mkxa3QxG1wR2ym1c5TaxXIyyABodEF/cOuX5Lqolu
9/ZZhfy5q0fi1sZIfqmEU35tG530dit6zoK+2wcmTsnM0LYqCg/eYIIv8lzCFPTvQ0UG3SmpDJlG
fWLujVB7m029utNHXTsoGilcJaEiHo5W+9TFksVJrX4aFeSwZWyhsMXZ47PeDDdpm0z+b3bLH6e1
BJDKFhgGlf3yB+0FKVSmLTpSmSKkWldRo/q8pPJOhj1pxyWDke6kQe7b8v+SnOpgHwDKUxDnCshA
mS51krwQitpt6965K1v1RcYP/pt18Koe+Ll367AQhpNnaho9mV/lcjPglMBCfrZllUyDX8quTKPg
ZAsQZrN3exj1JDoNsLh8k7O+P6kqMZCIaBxjbK+B4O0n2gVbrWcvP2PA3Uf0cndpRnJeTHoQIMco
31XKp3D0iEyRYdGz6M/zkvijeNT5pCRfYaDBVtCGDTDJeC8L/avtBGBa+6WPXyeMMVQVofcA9yMz
z1GqYMhx8G7XVkSjvpq2KL9nf8YBQZMhLj24Nolnm3i8plb1MBpMe6Xy1JgBmBUVz5GTMTs2OAOB
bsPN2ptt/aAE41tWTbKPVEA76gFM82EqoNgOQA4wqt39/ZmhflzA8wxNLriaiaiONfzPLbBSmYXN
XSNnXwYFLrCyF6i2Mc7AcFcwIjC0BhW/Vj91fVFxYZjbKz5zjhdpBVOiLAuf89FRNu6+MRP00XBr
D5EZWZ4MDPImd6YHRccka4QKWfX4y6KrLqujqyqrrd+IU8wPs1ubRhDma9zsJi1S/ZcRoFJk8N1T
q9hWo6Lfk745a99ix8jvEo3YKquI00sVSzdd+cayMz2vB1VhG02cuOKbg93f1OJbOha4kFrjMo4K
+Ul4QgNa9c1kZAdnUHfWkpcE5gfrG34Fq4zlXaYJopJmkM0gXVcHUagqn4lRk+/pM7OdwGr8OnU3
kc1lRMnIRJqhy98lOYkudP5QRmTiG06QwW37StlXU6Re5S3xO5r8nS2h1TYL6oG7e27F8T2kU68s
p7s2T89C6stjpMbjI8Hfe1wv1kM+pJ8lQ7qJ27C/Xz15ffCNrMv2N70WRTF+3frZMqYDy9KBWqJz
/jBrsUM9lIhC3CrNHu61pS3lrBXD4mYu3CyVN+6ku73kyro7Su6Ue7PkagSRCjIRl7LYOKR+Dqkf
RcN+tr009WEm5amPl5dSkWg2Pt1GArujFkuPr1m+PaO99s3kYFl+yGrP8oPkIFk+Fdl+nB4S2+eG
Pu4ym1WFX9h+RZyzTJfW72Sf9SGfMMpqIaz6TuvjFZJa33K8LvMdx5PWUlUvCry+XwrfU7dWH3mU
M7uq6aKWplrhArGaQlcwyAX8tu/ribzQUXYgoYqHKEzz89xWu7L36rWK0qPgZdf8XabbrkcTWurs
Vmk3bqLYIFrW1tuvk28RGfebj7zx4W6AMhNihcktgc63ov9CxSq1cJLCyQE6WV90+aKBOZSXsuoL
4hinvgTyIosBGRYqF5Qx6VpVv2lbNwdW1pB7fqmaS40IJjsiaosuorn0zWVCDxNdxmYRxkgw0aNL
pJ+77pwg9sTz250nvs6WygBJshghAmo6wRybqh8lV0B7TkgBqaRfpIDUlB+/qwFZppjMN1ZB4MB8
LjsgBFRISV8EgW2+VJf7CAKlYFEDigGCl1dZhN56hcWF15djP6t9e/TN0Z+NpYboMFaMJA/qeJDX
cuqjZRwsjvXRqI+VjTsWJegxRY23VtKdKAYXGfqCsyROfXgW4dmslmrCM0TAaj4Xa9n2Gd6QuSwz
lhrzi2qfe3Q5+UXklya/1Ihy8ks5XIr8kg77mCSY4RIPlywnXeISoeUjWLK/2P1Fyi4Oq2NgwXwY
Yv3cshw5l9lwb2tnJcKxcW66c6gvR0EKPV9nSykWT/usWadhOhm80tMJdxai0f5PJSQySAo9JGJI
ZJCEF6OHDIMDSsjvYsiB7RfZaX+KIec/lZB/FUP+WwnZDp6W/RBDooTM4VGtSsiUzmr9byXkdzEk
SkiFKLzqhxjS/E9iyGY+4llGCUlJJJJoix4SJSTqqGTVQyKNqsOfxJAzqin7bKwVzyDeLop9pjpe
9smTX1tedV5yCEv5ah5XI9ycf/8ZWylFPy1m+IhZdBYd+owIXn8Fz4E5zwVMuGpb51FKlJCl3hW5
E22isbJORLgkV6iv632bRhXXnpGERRXTcreEvAO/0q+RgmsERFYEGWn08shPG2E9jdl14SAkgHQS
unRIDc64MnNbw3Sup4g8LFGGDXYXrsihQ741rmf9ZEkjggoyLi8OHfcqDRDCzWHvyhJQILkvy52Z
S9HjbDkQCfGC/mZdx0Ttw42CVIGFX0YoOAYee/n5X5qtCBSbOhEtQSf97ntNzGXMXRHuZ7YozyH7
h2YfjHup2bdY6Sc0zUtZqeusRRN5gGU+sQ9wA91lVGhJLm0rKoAJQDRgQa/Giwuv6DzYYtSkeA0T
AMVT10ocb+y8DCuh4hWOZ3OzWatxPKPzQjbTjgfKKlW9XPXY6y76+b1d4HfxABxQYelFkceaLok8
7NdZ5NWmO3Pth4gwu7FYCi2/slYduuwAQnmfYTlmHiDvS7y9awXMh21oiEvlxBO2S7FnoMjcNiS6
YOycliOgbYpYV6p09rCpYU/1iSsompakz1Zulbj3IANIn9PYJKmu4rhTCrTLG1KvS72x8fq1REOH
xGsab5iW6iavXY94NxTDSxpvNrx88kbDS6fli/jPCifMHQS3eVq9lFJ7U+LNtQfOgwJU3NsuJWzC
1txJcQem8Z1blq7WuVq0FPys2tpTibKPqGofdHupXCp5IiFWOAjhlmrIIhY7ArUhNrT1Tul3jN2p
2VwK4jgVNPsE8B+xv9OeyDSqD/bjWqKBIOmC3hgb19Fd0kAk3Y2MpfDShCHTWy8qvDj0Ek6WterO
KwoPcEK3VlN4+A8H1uaKN3Weo3hj4UmKN3MaqJ7eeeSG2mtNKkPTjVV4lLOWREY3/wRnyFqFifzO
rUyS8Fxk51dJ6A6sEHI3ES59pQrapbmPzX3KWdItFa+FEciydxwlxvFIwNgOT0QPLzX2O11eKiNe
3Nw1ECfXIt8rbvaxtpeGPUkTmbPvEpdqE4bXS9WDK6lkXrqO6qqOa6mu7LgjJ4nj9pwnnBKN13Fu
cLaQscblwQOST/oQV8qy8XTDa6YfVU0eBWppMLyM04cTZ1oqWktiW1V7zuipZIrXnsw0MPGm2us5
RxIs5l5nE8DhcqW1MdbZrtlhNHOLEhIjqSdLyZELH5OSuj1yi7DaO+y7OU2SpYhZQf5NSe1StAp+
c8X+ICFE0I4RTre4SGlsIX5RViRTPkrNhIsPJOzRAjJyrqKQnHV5JCzB3JmiTs/rwzHj8e9fISUd
2w1+l0+zWnZbu2VFbwzhY93WwaVXyY/MSJV91hcTujBjRgmGpG8jyUJcYhfNYeStnjQLwmg2fUoa
/TSPYXS1ploZURfS3dgVsJiObRjRXG6FvTFM6bOdqt1N5yTFnZYtNPf5d6P1jwAZW7EWeDaDPSY7
rBJ/vmA7TRBmiWSR461GMQB5hVusFgyeaZgP8fLd+pAK6xLKFJXqxyg69f2x1I92vhTxtbF66Jdo
4IMlDma2lOX4ReeHqs8gJoXRZyxlkTwcHSwm+NWhMg+uxkosJm1+KXs+mvNxto+0n4fsRHXZqe9O
sraUE57r+myF57JeqnPOeX1unaWy4hKPl6S4tJCUKzccL8Fwkcyl0uwqXiukrdVfBemVnTYR4eaW
BHtsVEHC0tzZwbqTqlMQnsJoqUw/dv1x6I9WfnRytlyHDk8yfNJ4p2UHWxzYH5oOcRlLlbBP6qXo
49jGUia/XnSQxqVK86DEx9w85Ewo1hqzE6HbPb+gfRy6k8LipqP1tlSFd7imtXvW57NcHxNgPee8
AORzpqLxQsXFRVpyan+zS/gPAgsbjhnkJO7YTKw+YLGVqRiCKiN9nh4XKsReSlmk5Pp1FAzSri8r
7W5spRJzK3QFlkCPJrrp2Y7nmwAk56eSCBEtJNg8U6vWo3MoQFDC5Rwg7e9HnKXXXageC8Nq7+lf
ivtW4tKlteLKnAuuWDGCYqykfmnN5ZNdZ27S6e+iiR9L0wnvYTM2ZI8svaJA0DaJ38u8718L9IqT
CbljxCK1wBno7Ya18ppm7cHQuaiJQa1vKiB827lvJHw8db6JpbHYpYbe3PMxNVl3D4+lJR4IkGC8
ptIjpvWJzzGqTeBsmriajaLaxsVsfLGD8irSHkFnOEuiZ3ess/BWtQfLs1T2hF2hGTdTLg27Romf
0qKxLngokV43OHwrCb2FVZ4m6A2YGwb5sYnUI+hvk3zAHCjTVGLsqyLzRZVwC4WTdj3JvXLqInm8
WQ9JTVBhRadrb+sBgRYp6MGuKU7RNMl3ba088foMx6nPGXjGBlr6VjmjnrgbzUmGGtGCjTVtfaNw
6UJO1yxS2i4/agMgi7CLm7vmWz8B/7XBAN2sB2kKg6O2TYZ63naBPp9okOlPlXliBaw/lyKojpMx
2gg7w/iFkc6TXOXZlYjGa5CcFZfUQd6rtERIgYciIffNrU3L8TYM6KAFaQ2QJAq6aMtdUiXzSR3K
4ioPzBIHB1bGSi/NZ/pX74qkFW9jOR0J7QnBNBsXx8ZV8fc3g/+wQ6b1sjBcZfBxKvbBn6+Awuol
MzdaYhPCSb2NBTqZYMZYbgPwfC5k5W2e4XpVUmJgNJLku4TFYwYGeU+4hYQ/wvFiOwoBlt1SSo4q
kxD0nkbK6f8dxPItJmmm9jjfPS2I77JSsV6UFFNwKZFiLYbOuWUc8j5U9iU0HpzsMZgerewxCZ+i
tWrxpJkAq5dqB6Kzvbx8TstnOfk8JZ815bkfP4u1mvEzd7OMi+TQlldWXzZ3reHc/P3rBuT8w1qf
ZT6STzzPABGhbv/8wg01cbnGhO2yl6Xrxox6d5Jn0+sNZfhsw24lExu+ctorMEbHDECDRQ9U6Y9d
ctNUNjyehghxRS/3kJShkgkFXtAExD2Ko1fNbsObKgnVbYjI7LrtLFIcCxjPjQxD0TCss6lq42dj
0EyoO+qmqnk9IgutOOGR4lNoSS8O6BhWHOxcEzUXhKsa7wEu2e1swjaVCE9KlfZKNwW3Ka1iXVk2
mm8EufKpyYO7WSTaU6dOfi4V8ptiv9qyBabYnicyrjmIsp7OeWZaZKur+SFRyOua0vgBPXH04IS3
Is4zdljkeKtpsjXHprh2OsTQBQGr297swFQY5nCR4zE/M2Xf6mr+TrTneN/mce0ZKbdG5kWlr9tS
eKPwOdxAWUQXpmPRBi970rpqfiv18qUXECdp6wtWeRGdtq5tvWbxFu+ivtp2EnrVbZIVxLvBg++q
6cWMhxLzAo20EVU3Qtp1DbIeTEVNNumARvJ3p8qvZwoYB8xjeG2YS5A+ubQX/7Ir5C/vqsFpuq1u
jrU/BdKj3g/fohkIJqH23QVFREnEnpc65rCtOoQZf/8EPtIPGImw1uMpcLJyr/tlWxqSM9kqYB62
WhzgTQiNo7BqjIOiDQBxYDkoDJr5ScWytObKZVvDLu7YI0NEqneDGu56wrTRmNh7u/ucC3yOGWoT
nWX2EL7BxczhYk7Vp27O/b9/5h/adzxpLkkWyzMUV9avKrcIRWav4PzfskhFqmYCEYrzYNPZssEW
W/uKWmG6SB3G6vXf/a+fgizbf/0337+V1dTEYSR++fZf9yVmxPy/l//n33/m5//jX5f4rSnb8pv4
2z/lvZdXX/L39tc/9NPfzL/+49ntvogvP32zL0QsptvuHULke9tlYn0W4Xu5/Mn/3x/+r/f1b7mf
qvd//vEGAlssf1sIMPaPHz9aItsWG9h//fWv//Gz5fn/8w/3Pfqf/9OU/MpMRNv5f/53+Ov/+/6l
Ff/8Q1P/AbHKQgmxvHlMFnhbh/flJ6r2D6ZpLLcJsbL4UCzr8aJsRPTPPwyTHyl8RNCGLZaGBQDU
lt36I+UfqrHAUGACs23hevvHn8/x5nsn6vt7x0vy4/u/ZpQyofzl0o2CyyAEkoEVUxRtyWf6+QNZ
O/MQxfw7u3Ijq+hky+wuqnLrggr42rYYP2gDQlVbnjMA62QwZ+rbHA/OZmCJtk2M9CTUij0zMhn6
WI16ylCpB3H0EmiNxs5nFG6FtM8e76SGjq8xsP6ypTsRiJtsMo2d7XwixKLfBtoUkJLCrX2OT4R7
JRuzJbp8NqTXTmtw1hSvaoeBdAZ9hwIY9Wtg7VDClFt5tO5a1Mj7utTy3VDFgqxgLdg4y+xM17qN
lMgBexpyUA2mV9JgYwpQ2ifVSSI3I2kzUKxHwPgqFmBR70VdCEy/E/kGsn6thS9F7WzIH+n3mdV/
raGeoIxo2/JQq7EKCzLxNGZ2Hj2MIdkrVuuSLM5U2xRfQb4/TE17MxSvg9kpG13DKmWIjWZgQIqG
cg/dMCATUtmL0mEJRgxI2wM17wbSTruW1Ok8I5d4PGr67CZ9/ihMM3btlvYvjRUh63Qe5IrUKg3U
+0CzWoaTpSfTMQTStu3nt9QsNwDL3+OgZulet2xCkTz0O0XEZMKixR+q8ml5R7Is+KYXFmnH45zQ
BoiPTUivOLSGF90+LeulvdQ/Qsf99ixLQnflUNhb6Ogt3rmuHL7B48m3ZMhcs8C8aWxz3FTqDUnW
NKzqPNg7UnOGOGqJoGb2UdWbAixji07q9JgDsN8XSt9i3sPZZUn388jNgZ4oGhJy8gxlOw0lZm1z
eArM6tNYBqfISgJ6IqzR7Xa8L/LZR7EpNiN/cFNI2j132K2tkaaZT3u5M75EQYrMramPUH+UTdf0
bMOHnoFhNWzQBN9oI+8FTJR4X8Hsh+E7OIFxDDWUPlluX4KgvQlnNujQM7zxupyZTktNHO/GmCST
eAhtyMnJWxUgfpDxXgbx/CrZ4XU+ARXtBtYnosxfK8PMNkZ0UwwkZ4naGnchiPZdYSx2xSbaB2zN
z2PEv64qwuMjdyRzAjVJXjrkzgOsyPQMBsRAtqiUQurpsBCxMo0QiG6yyPjMwPJZ4Wzz4hq53iyB
11CqL9BDyUxM3jrlgEbxK1FmpNDp4UNjp90mKeJ7JRLgumNN4nyxzwwZ0BebdF9CyH6oWPRxK5KI
/HBSYRUyyzid5u62RZsiZVa+ZddTbqvpEdo+Cl/m6d4MfWOzGGF1PvWZGuCZK2V100fGvBvk+K02
RESvMAbomsqqK03m29Sn9gkggHoyX6ZlwtF3w3gklHEfKL16VQN32aggfcEtI10YasDA5AMnleyh
TJ0QKdFSla36Vo9cui1QyhbwEIuKZFcWylYTowL/rLjtNcIUjCopWAMxvRQDZrtWGLf6UDebmctA
JJWJW0/avWxOgycVkbEP8VHJ26E1tWtimzZAHJ2TKQFHNKAPVt/SlljBYlLOY5KYVypIkHzWn1D9
ymj/uhNr+fBU2hIkv2m4N2EGT6LOdyh6XmNCaY6ISLGaSsYuVYfnyinME8o5qKOG1u4sW08Ihxuk
k9A62+eEPTR9Is41G7XjlCg7Q9BHTjW92VVdtqQFtyrz9vgokTxQORXm6l6BRdnUbqSGiafS3rWT
sNkVKU/IsbBZivmbUSszBuGRJnQRgRRN6NFhJC8DMhbKOtnDSAIVHwlMppVasxxLn+rl1CW36JFA
nC+Ih0j0nYsTK6qNaTPpC/qkQkRibguSOn1ynfeymTVubUQVBpRl9tvcRzpmYrP3pDI/l90tlKHK
5Q3R5BJLS/A+IPLf9hmr+coQYmM4zby1owAEMXRhYVVXqhJZPtzxUzsZ1c4ksXXjKOxA50p7tsHI
c8LjyXYh4NPHSfJ7SDG1q4DJcxazl2HUOyOFvzRHb02oyht5nJ+GpOECmJc7ZDGkO4eHcjTgDtqx
vo+a+aDpJN0YSmNs+qFDyQWxyVWblziBsVOG2oSRqnuCKf001XqLP1TGnoLqpmts9Ky1ykfaAZHf
0qkWU/MkDxWvgVO7mLQ7YlzpvJZcYStFewxrMz6RGrldJXHc/K5QUVefpuy1sMlUicBbXMFw+jTE
0jHnrZW5CM92rhCm3my018rSAErOhk2bvuY5SNKwDWu1OxCn4cu6fl13gXkDRvor2UUkP4Bl4K22
2Blc8sD50s4IwPQycHYBysw0Srg06GoFM45lQFyndDhbNmaOHp1qTaPTMnRbh0SwnfHaq0RBBHw2
irmfTs4SDJF7TpVot0pfPGfWiIf8/3J0XsuxIlkU/SIi8OYVKK+SKXm9EJJuCxISD4n5+lnMQ0dM
T98rU0VlHrP32iNdU7CJSwLJBcEBZK9LH405A4KkLK6mybKWOIXH0WvQvhHI2ef+wrYHn2yyLHiz
nfkHGUEuh58i6NxYzNI+FFX5XKI8w6VuH9pkxfntkhTe+XURrn2/xpaZ3jWqa071l8YDcJkM1NeW
LB/apHWi1qT5geMekZb4ZCdpyYi1x/8jDVwuyHTtJfudlEojQ/P/A0+ZRIYcz1bTsDtiqmkSaYAb
MftMukbFZgMWMCPGrbWGdFeNAw+mDnmqVwXub1+P0j7r8aHre25kSBgGtzD7xDsoniEh1h1m3vY0
G9N/TZ5JJNfe8LK21m3afiFH33ZeaTdHlKQPunBYyHtOG+pu9pGPTMYz1lNcKWEbkFllyOxvTUhn
muSXMo07JbiTPZaIu8apzwGqReAQSTz7OVNW1DWhCfyItWSZA/+HV9iaya+vlZjzRg+aZFW1UT/V
6b7K9Ijk8H+cd5/dBpjty7qLuqQHvLPx9AY3TpL22G4Iza62T23bNhcvXc5GA5ZnymlLrXpTOw+W
Efd2jg887T+MiTO6RmselYp1mFbdGt9X8WwRVpNBSjSEtB/9GUgL2JiEVwGXfKBMM2rniT/eN3LX
VCapzjVapmC0sqjAuMtPRsaquJ8QaoeFi2rW0fSHxGS2MNRFt9NcsuFANS4FK1isnSC5F4Ca42Ox
FumxYvNgKAq7cvvPo23+zYUcSQLUj2Pes2Wq5hMmElSxpjMTwM2yJkGyw82b9WdDY+2SLy51w+qF
c6u77G7P0qLxTpzlRWEa3aceto+awZdgL4dD4q80rJZfsCWHRX+q5oBlpL9R2FwdPZsqvkdr1kI7
18t9mo9jCDQfd/ZsTiGC0dDrp/WoUAFhBGQ/Z/sW+oYHCUjmgeLMDbd8xUjPoQwbxd0MvKBZu/4u
YFmJZEnwAclBk4s6VFJkj5NLfF6LiVHYWX+pa5Y3ZcGwfAFUPXc2S4nWrMOWNItIh367R2C6c9qF
C1INv33qpAwzjUjobRvmtiRxoe3zsPFMK9QGVhoOR5OsRQmof1GntXkhHXlzvR9NVRV7C+BgNHcz
S7RWhu52w8jZ/mu16XEqqrsUyXdQl6ED4qRPmp9ptOVOdrE7fk+FtzJN7E4a4uVwRs2RBKXH2/Xh
59dVJMmRfGfeYsC5LMxrUFgcrNgaJFMmroQslhx6Q5ecNOYG4Th/M2XFIiY05M9onCqcpKENbk62
6xdKQcwDLzYC9RgBLU6P0XlChb1r/Kw9+Fh7wkEsT5OnTaFL1nYq4N+kzi1dhgXlj2OfmxEsUSmm
n65ussgy5YQ8Cr+y0qtd7s4y0quZFd+gwtorjTgZ/I4IyuGj61EWWNVgglvyiHhyBNWLD40MMdTc
N8ds9k+asFWEeBccSOYG1+JQKfx5sm/wiKTtI7owvBh970ZuCbBMURqXml+d59pE75waZIun1KHC
p/CqffMqWNVrvWQDzbLQ8pvuUBeDilYi8O7KID1pGeG5CB7om+DdxNDAQg+Yejxm1cPorNZeV6w4
184DXYFrEAcsw3GzT5FgUp06KCgVUbioyYNYt5qUKb0gm7XM7ld/BqDW+pHl2E7YKSClaV6EQbXi
PoHlkGxCd+m1X12Sl2Ei8dIKPwD+p5E8ZzYo2HnUKtZ3WFmX9FAY5a/jrfC+YBnn6Pl2I6qVvuQK
RQfcV0usDY0BK6+owtTWnoVTv+NCGnd6gOh8JQ52C1ZfnI287A5eVJTezhpow3ICfMe0ey0dvdqn
/kRS/cZnaukL4hVAVUw7VjQeWAsGkOZDhWD8kPQL1R/ZvV6pdu3aTrd1DSLTGdjDtriIySJlbBgM
752PWnEChoy4mZqEx7GsWg2mncjo/TIbSfvwUtaomILq0e36Gq2cG5M6xufC1Ia4BB0w1RiSUWTa
bnA/z9kT5vs1hF3qh0pT90LbKxFMsAR5Odelfckln/uqPDtz+m52NctAgoxxJNADE40clrokyVKX
DzoiWMqnGHU+OE6f4tYKkAv3UHuMxMVJS5bfWIrXoIHTwU8WTab3T3OweTm1gsYCjNuSxaenhjhJ
1+dMLR9DgjHIaK5L1bAPAiDm6xyc64sdJG9+vnSg5oebr7MGKzUeHmWdF9fCfNUEKTPR+wApPfFP
dlg57XufWjNzCshBqBb60QDUtxDa0MVp3mxx7JTZJAsJ3/GYW096vIwZfMRyW9v79F+ivBRWZscc
SwmI2GDncxfm0jpLnxWEgpIVQmpfkYJ6ceYvH4nf5bHZw+APpMNH3t8tkD9csDLOYr+VwfAGgJNx
xGSBA/fHE4DtKmp9Paw1g7F1HYi4zOtv0nrnUFZb2rNFODeIWj/XwOeXXCnG/NqAFw2t2uQFVeW7
6xc3jp2PSd1lGLUw/Kh3jw6D3w7Gj668c+1j5m45IBSbLUYFMtwKeny+/Oka3T2zDR5VoTMRBWbP
wEHUDbozrj/pCRX1I24o/HMFzXnlRnnR7E5qDEoyYWGEI3ZEQbmJ6nP23Mac0ZiImbNjyikNVz+A
+PBi6zTkGYPUcE76KyOwMDdUeZ8IXFyJtD/AnXWnsu7/GZiiwjJnCNRPzXGqugyRZWUe7UI9c7Ac
HIUwQaAeKbAnPPUN+cZ9x1wq0MpdbfOduAvU/X9mqe6LdFoehxoheK5dHfA31ZTOd8aYX7T8RbEj
Y1BuVGFusby3FL+mp9XIFYgUcGkHM+k7cZOqjr8PSg6xB6Y1hVy+/ActcowMIc41FrVBA+ySTQNV
bwLbpWyf6ravIFUPT32iqh1W5CdrKh8Dnx2ROfAKTNwseYbMfBrBEGGh6XdQZkQlj2m7xNU0kOaX
WH6ICPezKYLyqFG57XVHklliBv817mBFq9HV0Tzn6W7plHEO1D9RkN28soN2igICjn3tFTfgaomv
BH0NfweQ4FiRur6Gs7nFeNT5S0mHt0nNyL3OriAK7hOH5Cn24Vt40OuKcn1cV50TZqQQoo4em33B
yCZyV84UPfcCrD/5lUCLWJYmjsPUqPc2KiM+I0PO8qVYpIwarXqBZPqnMOIlxAfbBTFT5O919PTr
qD75dKD9hYI48R+K0tYj2QFurVeDOdq3tyRMo4p2nxoDdO7i0swsJZTh7rrce/NNElZbvA2YFxn+
PNAaoqdCawTUFeRqGtbJGlWBqiJpKvoJG5SPQtiNlIxksJoz7URaYobVifMIbwCTMZ+dUXWq9aaL
xbBz6lKEHfnpNWSlCQKn2d9yd6RTBUBZrV2sWOIu2mktl+RkM6+bOwVuSnakjRh9bGK+ry0acQH0
pWzg9vtom4v+HctHCb3WbaF1NsSop6MXbSJBpPQyziX4oyXNadmJyNra6JQ53HbZGFXBMMV/ooHN
7m2bEYo9IX/CSPnoC1Hf66aHgbyUD5PWPclmYCduuNc1keRoUEHDX1tPutmsF6Oj7SlqAlavlsAH
1G7eCic/GwuFJF+ui8TqTOz/g+wyzgGPcqkOA2E+4HU84ifWkTdPdD9j0a/7mS0XV7D57SWwoZ05
i/p8JSdhau0Y3/C9GgoLCIPNhqlnaT3kFSTexlJnPFQPeV7moSlKL1plUl8Z2OIlMzKDo6OS4axP
316bPKoq1/Y9w11GwiXZQEpQlFObeL37nbWVupPDxZ+DIcYTRrBh1LvzwzS2fBXHQj/GLjzOXZM2
ZfExJnpvjLc3yF32UZo8oo6pPeEJLyPDLh+JCwz5Of3IYTYN+YoXf7RzDmLmJcVIe7us7rGY+zS2
S54IVaSbdBoLX00MRvDGRBnlv2L4JhuNBVMJss004AjqPc9cFzvcg+AqGoHunbg62d9jUfF2AsMk
L5P7YPBTrggk9l6XksmzClrravrmRA7OcMqPQuljaPZyQ4jlGsQlrisTbdWQ2dNFtjjBWZMG+y63
krhiTWVJIkqwLDAiTJGUVvOKtVmkKnQBH3A940rATd1CP0zJ+WDGMfPpQBFmfNeqvEv5cWIeMehD
9IqBDTRZTYsfSSI8w0UDbSY66+CWw/ql9eW93pXPrVtoVy2VTFG7DLjBqIPZsG8KJjgAMOWFbYnm
zAn2+sq2uxlbRCFOefFQXdw75AS0w6uu42bWPe1SK00cRbkFVVsEVSJoWNjgxIZwuzgJAnzz9ebf
KZGTFt+LGqawEI2JY4dINJMbOMzQwfkr3JbVSPf8Qj1gSApsk0kvSTQzNDZvnBi+dpGyguaa2IDb
VvNsacbymMzwxCzmkFuUpKPWLDJXjB4ZXVvkTpCNReKHmsreMPGwnKhnVOn9+JjUNh3d4AAuqh8D
KokIzjuCqsFBvudTTRNEwyrZCX0JvMixGJb1W5bwSkCoicm0ferscTppzArzCjyRqZOWuE4mr6ee
nhvN+Bf0KL/pieVk/eFkDctkna4gmb5Mz8XotMbwgCH1b00ryTo4HGrn6nmbmr6bf7S5veXYgoic
BbfZQuw9dDa51gM20QG5SuQy89n35kdV5WO8zCXTPVKxd2XOKKQjsD5MuqIHYfdiVnpw0q3H1Jwp
MSzzVNkaR/HMhI1Y7UiKYSX5z0Z5T9ZUqcCMzfmLieLo9OgslMG0WQ8kBd1kmZLMOND5W+reoOmN
msb7KBv11zO9DUlqaWOG6VxiTAfsRfQnKy2sqNKkyUGU57GvBkZnIhNHA+EeFHCM3vOqZ+eucoHn
IVVAvZEiQMhzQtD719kz5miiv+0Ij+qm8SZwhe7Nwrk3u0TEtjfh5bAXe+v0dHwZ0tib5ns3F0+d
GsPEwjGM+eXLtybKMaLqQ+69FV6Af26AOR8tUpnaOtcQb22cFGBCbr0O0VohqiS2iaNvsI+OmzBR
pbog8PbWsaRxJtPaETgKM6dvj5xy/8nBvIABEUjxwixI4PtkVG6mZat4KpBP+47/wRCKBtAowrL1
vYOYdMiMVpitmXEIsO6FfdwOC5bEorOi0fot/FI78X3sCn6MG5w7yYLD1jkXaBSro2OnHcCa/Cs1
pLoorzm7FDTcicFv3ntk6giBfYF42RJIL/1Is2WC8qRLMd03ZlYwFPaTPUqmDPYEw03NKLj/yXLZ
NyBuapZa1yobLgVEkFOKrYkPhb63jcJ4C4Z/o14GNLxJF1tpqAkMmb6zJbSp9FuguZ1J7BYzihkm
ap5NRL1ZMAnJiZEXIT1KKMTfvP7Ljd++/vH8r375pF4qyns3fW8HcHq5zxSu6hvuzw3qHaBpK+S7
V4hvNI9+bFlrTt1KEzubuXOn6+t7lbIxEFDGOgcmeJUCPCqBd9ZADUI+aa91wOdbR+i9KA19DbsW
fnU+0rXFedVDxOxK8y5QenHw6R/S4ZJ6M2EU7rfXq9/Gqb5mZ2CTP5of7mrl+/+QqD2My9Jd88Bi
e1FVaTRrmctUTCF06ZpPQ6zTU1B8NFVekwmaMhNq5Hw0Ub8vqeadMaXt8sZImLebP6uVESFtpNah
7OSBsv7LmPVuLyaPxmP+5w8UzfAOpjuZJw3L0E7RHTQWwnKu3XLKyussQPwt5jtPHDdWB8M46PLP
/JsxT9j1zhNmt19Gd7wO9tcy5u8pxI8gnzExcecZMz+eSgxknKl3wuEZp3WN86dco5qm4Hlssz1J
Gc+ViYEdk256HjsI+UGq3TNAZ/eSpq+mLC6Ljtys9rO/djOiO/0Y1XOPH26C45lpq37w2uE/tvM3
q7BJRa9fczUgpCOnmr0j2nnL8M9WW95kReBg06R/zMdfKI2J0ob9cvFtTrYVvHg/krqlrObK7/iE
CFGgALT2ZQV9pyBhy9S1Yt+LoLsMLosvJr4p7uXflHVjXTR4NBIcQ5LRn0/QtNE+qMZhgI/IG5yH
AdCRVkbVFBF2EtlDwFCC0cKoT6/DBvU3bSCgdP2UenqNm0rYjCPQ/kGWbOk/nR8pV8UyhygqWbDG
JSlKgJGdbwOyqnoyAUhKonyDvjRZimUL00C4pr58qZixvsy9extMBLjbSMPMJhFpjFIuvChxN3fO
M4k07QVWGtL4ZYlqCJP4loNd3XONzcJxQrv9/n9MW2Km5CwoWrPOlfLek5jjvZfK23jUJXrWgZyg
Ar7iqc7qq0InuMtx4BJaOCr0MG2YJMxEypmD8Ithy51RlwebqM6arzraxd0k3lxewZHWwq0GfBYN
4NnyJwMVwE72lM2MCVkazVePuPOgwiSSf0j5VjIlbs1bNloAk4e4tm42Q2GXPZxmhoDTmDNgpB2c
KQwySpYpJQzQY1H5VqQ/vcXniIJ3uwkbNrEGW/pyCsvuIak+J/erhv2dgkxGw3Ew0uJ55k1Vlntc
O2bLXKQgmMyzZmivpTVFOik+rZab+1Fnb9cljEeNBRtQwbocQIaWhQ7iO2Ov8vZRZ9DFJ23lOnNi
7ujPynf/ggpBYEH6Iv+fwW6dILsGYHRfQdSWQzzqLaLf/t4DBxQxyTnAT2CL8d+gcwNKO/RJAJ7U
v2DBvJ0hEGPXwOo3JEIlzH39CSRCqPXmVoe81NajWzmHpuD4tNPfZflrLZdX4q+vvqBo7vIAxQa+
FwK+cnWnL3WsZ0x20yINScQ+SYaypvZV1cmHY8q4X/KQZTWjsjeD8TRyit1cnFFHTKrAC4ljorF2
mY+KZHPjMr4pKh+rWxbBDeIgRb6U2JHmWIfeYzeBFaH4NUeiEnZ95p94Xh/nJX1bfHEIfETzNZRq
2F61xiiSiWS6003eUpqc7t1mXTlUH1UAFovlS2tUJ72HyQBCrajY2LR/YztDnT2apnpbMp7xPF5y
QC8G5KFc7h2YlKzjcrpZ1ifsedKs26sRDA2cY3gn+zrVo7qdXzKzeDectGegVi7MW2S4GHx2G0b3
yeOiP1kYpkvrmEHFOTQIy5g9xTWyPhVMTwPDHrv/7NhkZFkWNah7LdLi0+Ri2RvNLeFEk8wAkUmm
94nJe0cDYLy6WADY6JwLszl0T0v1xNz+0WruC9w0AfvKpr0E6sUyeYgHXlWYbhZySHCr1YffPpUe
aRFeF0tt82esh9G9TRAgdKqRTfimYV9xmmm3iqvl+o8FKw2aiDBg6KjZSazDtq1HBrotiKmqPpFN
NFB78Zne2863M3XhSOx65enPI64hkynhcFZGsNOMD73aiAkM/qe4n8x7wEmRMuSdm5M4GwCHyV9Z
fezENIUGsglyqMN1+NtWBS4T7tTBYtGrVwpgNpG8HdA9OiT1AD7rpaTJJIk6uU71Tajsd6Qh4S+9
TLhoBXbBoqqIhbzLzE/D4K+zyYCAa9xo4iYhwwKFUtagvMmGp8aieSwBxNupjbfatV7I4HnR26K7
J0PcJym04MeazWvDMzJCqD71gKLioq+aHYihDtqRAq4T1IrXfbBORYHP1Z3EvV0E4tRuMbnqpwS6
53wl6fdakgrCkGAdSTEMTkuFJbNBkNAcdB3ZtyEvZkcl0QLkiZh48+POeIWzVb+jYmKj4JBd3Rv2
l5hn9lt68VEzaoJBQI0NroTDfSCPyc78J434QtKS0Rq59bxrEvL1ZJCEGg+Mq49/HnHVEwP0fdrS
jpOMGTctgP6W02REUpPV6aV/xZ74r5Drae6+rYonPfDj0mp/R2Vw3PCshJ2WcjGZr1VngPLqySnM
TT+WgMBdjlsuGS4IC/xHYyz7fC6+NVhVq+UwHFyXXZbbzGbbDbNxSEp4fUV1IgTxNJlkL+CEZqJa
XkrYQyJ/tLKROQwk5OpVvvurc+sW10Ztpu4C4jCDcYCEnIO7c+neNJYVoZ7g+ubr0DLhRO2DIEoF
aEgWJmHvWU9s804TiTkzcyFiELH7adBIvffZS9EbCI2dsXnVyktH2TvpGWpQ+6fpshBoUugVBo/S
fFFJA8wQI07gxG4z/fQMiue8h7ZSkn04/6fOLGLfmq54c8seNWtZhxMyhBlZAJVBmf0oeDlA3Rw8
4YJW03bxA3lY3MbX2fcPTp0e0WEwRQYgbsxlaCsy/DamUm1t+6HgyqJg0z9R4c0sv8yD9Px9mpkx
b2voe2hhmnfIH7G3zKcGJf1syifq8nuD5sFpfmyyUfvF+24bPm+EK/EqTlRw2co8qvocyhzRWBm7
vnHfp/lT7eX7sl2cqB5HmsSgOmXW8Gqv2X51eLT4oNtLvydb7Z9eftei/jZX90ff+tEJljW4c+nP
dqRA2eyzRP+YbSQgHkSzMq2J4SaWkDvYCpILeIwqbpPxbhSKyIXOZ+89IHjGj/Jeaf5zi/W8zcbh
IknQcGr5KIolOKwdTbSHn9LQeCtHshaE8V52XX+RWQaIDZBawfxzouFWVrrXe5LcdaP4QOQfVa75
UEppvFUN05/sxQw0F08O9aI5skTKVpZ0MlC89zRimiLTyAOEwhdCd6FQTZHWQ+UP9D2rucum6taP
p9I8MYOMHOIxfHg+Frq24GlmAqgV60uu9/9HeN1szXqzEjM7t5MY7qqquUpLtLu8TeYtWdKJutzJ
YxT3dZgVPByQTXEIcn6WzG96u3hwBQqhaTlNhsfm346mro91PCTb926nd8eGCL8hTEX+ZC0/llmx
cNdAXXsgJoiO9iSVfzntpTTDeXZPbffRfwhx07urnBq0npFrRU6N6cNltQaqvDwuzdl27b05vHvr
sVdBPACSN3RgJ8iM0vG6qM98xJBJASY9fW86rJnz9aAMPAAKNRcVxNdCaQjMCjqdOd8sfWW3ANMc
WVsvvWj058PE6JcmMqH0jAVxbndjmbOVSJfjIqHgG66+m9yEHUtS/o5sJGQ3k6RKVXpum5Gkc0Dp
yFS+NdN7k4keJUTAdQt1qzakzXlmDY7JJr2vSOZ2q/mcAukMqvRFrsVVq2uN6Zz0z/VS/BoIMndW
q/OsuOK+avvPJlncaKqce5fP27nzND8yW2fegUKJy9G4m2QO5M16XDrnFvTyJU3WQ7eY8BXYbtdb
PNQgLsSyuDhov2qfXJwy/zSptFsMyuQI2bqP+D90fN5ffQh7d31pVj3KennI5KM5ejjoiuvWfCb3
Rf2z2cPhqtdgKLjQmpG750PCe65Ucl6Ev7f9YU842K1mT8Zlvhresz285vBJU+LSNEq9noyjRLx0
mzCu+tPH5KFI153hanHhmlFZ0Lwa0JiY3SkNzr1CuGivh6Wpdm77rGvdNWC/Nxj2a8OtughIBkzL
omai9Kp/Z9HvmHDuA/+xVhdN+Q+iQsCRM5sffxoWCVQZEHvq2FhZdg4YFKaPgUdOpjdXe6zUfACJ
t9fnhdUXY441414lrwIkx/gaEMsi8CtMTMhN4bIT7A5CwRyd3laY/zqE8IlOBflnPR5MYEwr/1ZI
NulzjOI/pg6d0vGA9ePgWdug3EINlx0XioouIwgck60+JCHoJDbTNPUqCZuKIcoMMmklwgPAMoSS
YoPt85Cw/Iw6dAb0Xh4e2w6p5a4bd7gHFAqqSbDhoETvvNe0xTHixFvxhW656q1jpYMs8YqQsjXK
8u6xUbDGtqQWFv87gON6d0T9vMvw0qSsKxt5Urb3rDyMHPiiXda1CaO3MitZi2iHof0UC3tB5KGt
+18pQO9qKhoqNmarLmmcCSNmc7bDsgRjlUPFn7fAeQd5jrT/k9p8Jt+J+pgpVXVnp1C1igwap6B1
W/Ul7BNaS75l09xkMO/HqbmvsXdzKu5Excm4Gs/FmNtoNsB6+ROKympwQgHPMM8Y0opfwd3ZEMnR
4062gmu+PqZoLmFVXwd32cF659Mtd2VB1kW1DSOsg1dPu20sXdSXzA/2hVKEKAzHfhqubfe+OGx9
FLrarN0GndnZWIvdlHTHIMe7NzmCOAKwEXgIKa6SKdStzrjTavS7XJz/ZEHJ0OT3oKJeEksDTJKS
UBE8eMGul4gQzPRMpTor1jlo42TivQYs0kKH4hiqJz/md2kiOrL8+pFsJlL3UJK0Tdj0RhygsczJ
E4fLCNf3kcn3kQ+Xbxh3RUd1UU1/okNfXdPykras39V9xcetow6octZ1S7rr+1zwJbv/bDP7bYr1
pgU8aavBqrrx2Hgcndz/y5r+LmeRu8+0jFwBIqe07mNttQeVFB+rUZ+QK0Qz/P8Yx9p5Ik30aPft
U6bIys1YsfPop8pl56P6W4/2ZpeKV1fRtKUeEVvQK9t4Nc7a2JAoDg8sIlgBBaRZMtcLZgTDrDwT
fe8HxXPaoY0MyvdAfQXyw8vYBaM1KQKGf9MdpzWQgNBtYXEIkMcpS5yi+wDMtmtZT5rZW79kMQLg
Kxq0TUrmwWti73A0M7PZSR2d6TIa6LCHa8mkOem7S5n2L9JnrqBj0YiH9tcacTH2E2XjQiBZ36e0
ZMEpz9cfZduceAJ0v+/kT8Xq/8uGNwcOcDi72m0tykjzvokObmtUkwabq+Ufon6eeHvr3WCIewAQ
LPPN7BlC+w0+PW1X2O3RZgXhdjmbuN/Zs15lWRycVbJxmPJ9Hfw3CVLRq3qgwDTuvRTgdL8fkoJV
XcqLjlyWRd+V4TrcNRkcjYIMDwO66+Q9A23/Iee6yBNARQtVedbGXU5XKWd5MNVeLuKBPRALYbSO
/pTercniHUWwPGp6sYSUT+lFM3hSh+K8pgatvc4RNk9HX9kHr09eOwKK44KvbFe0Z3qmXS1ENaPm
loeaI4K1pvnCefuRzgl1TwLqcZq0x2agK3NQYQ2DjaEQCmYHl60mD7RazbCduqcsdYowbxqYQuPJ
LOtba2coGjBj9xB6Sl//JCCWttn4lQMXPq5P5Ovdh77NT+S8J9fx4mf9A0C4dTffi2oCTmg+z+Ny
zPQFDkWzFzWKgNVE4yQuyJ7DdrRib4uOcefPamnfp1bu0mHUY81bYmduXsa1OlnkzJAX8dsNw8Eb
rFf+ofIZq70BjYFlI6BZ99yz2QkNE3FL7dZoL732x5zwZiOJvQ0BDtCG8oZgKF8XXytAu3DJnRdq
5jt3/ee7IiGfonvA0/NgFIkdYrl55G09uLkei1XdwSAdyEuaI30hYXHJB65ji53SNNf6A5vzi+FU
kZNj786aT5WtYDWd5sLI5CXNJMNR72EoDYwo7kPTqEuFxri2t/Frw5aCzVzQFhTLp0lD0jEPwdM6
Yb2Z7JsoftADxLk3M7ZMi3/hag6Hykb7WY8xM6E9VfY9smCUWj2AHZ/T1XGURB6uXVxlPYHJuzOd
4JCLfwUc/ZpVQae/LcikFdn2nsnbT8MI9di03d1oN88QNW9rM93PrJhtGuchSEiWNOCTUuLRH6Xj
frCr2BbzMQ/KqIX4J9vkZlGMzc161rofRFIKtp9b4s2c9h1pLrZO2Ui4nl9mKCwQDS5DZK28gM67
xQSoZCBsaSm7/R4m7NWCNNXIyHJJz8nS0CNxrNayc2/zgeSvnNFQ9JSWyatKdWI5p0PP9VGQMgd5
AkmAloSba7pnqdtY84l65tFarLvB5nntdHAvoIq5CYu8241lQxwk39QTD6nJSBBuxkCKVDdZL40F
RdG2bxlK8mzWTyJ7JRZYRJwGg3cWVCKNjiIBw1NS/bWDc78yDVq2MtK1bxXzqp2x1oAs36SwSe8y
vMNCDJht/Kyk1ZyXiVmc4/fnvOK0yqCckESI6/yimdmLkv0mK2VFWansRSI6D9NEPGkAw+P8SfeL
z5y6QJGnbU7DhzGKO8Nd6z2gUPm0Ltgg5uS2sG5J9RWjfPCSFlqceIwVFiSzma3v0udkRqCUs3qx
l+5tYeW7y1nsJxpZFb/6AJxHfSA4AsfCYCfTDnUC9gPk51hxP7mEGIoe9AiuJtS/6zp8eyV2fJSN
Zz7VDHkE0SGZfXFztUeKNsStn14qJnoe3IDFdpJLMi916DbDRzC4e4HMsC9JS5jW4TDwR1RH3QFq
fwrG+UOOULyGZHsYK+TkM3Wb4QenRncThrTlWZtf121k2v8GGFwCOiHXz8khQfrXECRTOrc2yM6q
l7fsLVPiEiTvzVzTn+FwSTFbQfTbWl9yJ9ng/Q4B8gWsWadudbH3TpANQEU2Jv+b6hp31eqM4ZTw
SAUXGypIRrTTrpmXK2Vmi7AaMRp7P29fjZoWp57/yjNSJI82MQZRg2ZrlzjDbtQCLfRMRlOEyEe1
Y54GA7iRqDYDhWAut6YkN7XPXrbNwgr0kOrftNgRWGJQsE6AgV7xAI8WeDPvZ/HT35KwAksrUWhy
4w3/4+i8lhtHsiD6RYiAN68EPSVSFEW5F4TUkqrggYLH18/BvOzGTOx2SyRQ5mbmSdOtNgb2E/yz
nBxx/tH+lFvjJsjkY0DJXe47NsNbFnffe+AzQd+IbmNpOKFldGsbB0+aynfDxKE4u1nDWRkrezbv
jLFKuS2n3UFmLuU1i6fMDbHbhoUB9S//n3DPY0jpjwVE2zLtbuMZQJC8ql6bRFM24MbdEPF33c3t
0Wnd8dmv6rsXj/fUxx4RzxtOCJJ7Km74qMm4t1W0nUEseIkwVnruuDZHLIC0wnyzftz7hPBV9TkS
5O0jLl95s4USDMlnCCvmRCXxwHDSsm9s8Dp+tK3l0xTWeVyEIYKKtkGJ9uWPwgmI2vZRlOXFcbq1
HwH5SSSvycRhPLgUSM3mQPEwKdJ1ZZuAz4PnSBN7L9+N4iaPeZ4egyx4bGwCThwnI7O90g15sizK
ifLkXrnmeUpfGm+4RS3DfjWujJKjfh+F/VBRiqufDGTgqY7v1XBX3rpyx4PwnafBEVtgza++NuVI
WP7e1poHlRmXbjQuKWeNxpLUW9DX7bMeeeLbsR9lSaFb+5tAnoQavRvN3zQ/Tji4XR9VHZqqGu4a
NgGF7DRkfUhRd8g1veZm72Z6GGsxQyHGU8Ucb+IgtcNEV3hzrZfEUncaNj6iPHgw0Wb00nxMbWzc
XY1MIet04yfduabBrYiiV5E9u4N38NJ0zYZ5AOX7U4JcyD1jbXXoY1Z64/aPISd5GbSG5po4G0Ot
JyWB5rLLa4XXSX80Gni/BIX6q9T8Y52Mvyv/QmAUH9jkvmmMhwZVBgiWi73eedA8NTAtKy+Nbu0j
7mGlU77oNnSLJt6PtXNzDUgoCU5NaQkSEvWModvdt63H3KKG2YOTJl9nBOjArZ4Sf4woYPxeinWJ
jGAmkm25bY147eT5enZsyHTJSeQG0an8VQwMKHQzPaPvvzEzfXAb5ysHJoIHftO2+nMEInOQjFC5
cbPg7I02Q0t1G8wqGfV/THzYUzdYw7dcdR9FpNg6cZRZHqXWXC/HIr3pFBdn0A5JF8HQXBmN9uXF
PE0sTDzwl8Frjh01VvmAVMGrYRSvTBl58LOXuBYc+yO5sbhOCG5mo9NvjQaS//CRyek7VTtzNljl
avmPwc0B3Mkjx/8/FXEHiGXurOivgF8dvTRGee3rNtSq5q9P5kfwtM8T5kFMGbvK1F5GjhZdou30
KmbTKU/mOIe58WEJAkM1jNnEKI4iofLHF/2eqjcDk2b9jSP4C6PG1lGIew5xAC3msqv11jOTE1NV
RxFnn002zKsurW9jymaWIw2mQ/EruvQd2s2v7Zd//qg+AO/GnFYpv+LUUTaC8lRkkOZZyhldCYEr
JnaYC6b3xD1MMknL6Dw3qLxlMCvLN0hPxzgb8M/yPTHuzWm+K0rTWQ2JRgsFZsmkMHaaG2NwaHhr
/MA4t2L4myL320JKavrFSF3qNzBMtIwxeEmjB9sz3yMbFLmMp484pWQVAXCI1bEgHkdgmA8eH3vS
rmfLWsVsN4S8w4EdJmHwJp1wDN7ycoQ9VJDR5fJLtQOBGP0UmQ5uN8MjOWbKq7cYePFeKj5jy8J9
gq1FCI/3iqE0ckJJhHF6yTjxyfIQ9ew94sf0UIfLI71qCCtfMyNQ0ECQ34gbrPQ809el31YrU1k/
nstY3aEHYe3eAgMG9WBRt2qxxHKIVU1KY7J4YC7wylgwVD3nRVMQHaPNE2azpYGp0Juv2sL3Fuxz
4O3URu91hiZlpV29pUPTT3Z1Nm2Qj55TL7/j37ilpQ40kJjZUOBbL7YlWpuyW67S4Naqsn5WaXo1
tOktPfiqasOuqR8T+l9i7x/pymNlR8/w5LONuUhKJbu10G44YKh0IkImZS83k1Njk1c7LzI/askz
xYRh70w0TUWEzI3cOdUenVDVP1IrZ3JruFWy6ot71Y2K6XLTiuVQ7TShCqJ/Sol9UkXXuftpsBeA
Ew/os1wmV4DJOpdkV1AE9ybuwa1m4diXeUjqGX9sHP3gJQ6Nbv7w0uirYazm0FK3uMavZJMVWe+I
nI8NFltZ1iOhpod48n89xhbkNDHOulFw8orXgtNwDcmtdgIR5n792rgJE7wkNP17pX900lqUMF5O
HmVB3VUTmO+m6+BVR7rV0mLTOuNVDs6FgPwxDbDBTEWoOoQ2m4mFaOXG8Kc7GMC8N5GRCb3Mdnkf
HWx1DcAxCj0cLLg18Z05Qpga/ReTkw85de+9RriA0IQBNP5/Nf1pp38F8N3Br5+CujqwWX2ZdNRK
YK2qK89+XGwwShzqHBNkJfYc3ZShYVbr7iTMnquFeblQ1PzGvwvrHmnJhV6zfJXjc25RCZ3y26/Q
wLB/5ubM3cLYesxyOElTGFY/BNlwsw257n2Ivjm7Yzasc9onO6S9woxg/rOItM7NT9pHIu1EVBpe
AwsvloJJ2AJwgtuycg39YbbEWWV4HbWYwxFha+sa04DAXYqJcAR5qgyFjT2ffO0+19Jj4SYWsRJ6
2rTPmNF17dAJZH2h7Z3GYVhDyiEjTkAB1FInbD5wdXUVtifLuyzHMFtf1TjFA29+Y7CsFAPuOTl0
kk8R2G7EmbfSfYa/DgxLVrbYK86VRKfzu+Y71iQF8B5aSvMS881C9Q7dyr15Pn9CDAHHfK3nG3mI
UEdGVA42CE17ESa/tGP/oF+u+M79LVFaood5E3IMRd3IMGSbW6nsUI/9FTETgnEt1nI60HFkIW2z
KtVdEvqecdOs98oyX0pWNkwx65r8S5YxujWn5CDnZTyKQS8HSJn5Hy2QUFF0z6TDtyUE+CgBZlYI
CkkzIj/tOSsyJjKwRRN0nzmAPhNMdOd01JuS55ZMnqOOk2jVpKHj02cZv2RDcjBM7vbl9EK087v9
n/YYHZMxvsxGey2phTQDJvX5k860x7V7HApgPB0f+w/FtywXpgGfIpCHmkBihNXAmRueJQ/vfLfS
t2mevzqER5D+GPVEjxr5hIYi+Dwho203x6EMnnvj2sxPtmPuh846mfiowE4FP1muhWoMOJ6prbcg
CjQmA5grLIXBNyOwPPkIo2rnGjWBYu9LmRYbxjWu1N2x9PcOjPnKjbpdXX3ILFpNiznVrjrmn8MD
BIEj5xPaWxJvn4zZCy0MD51LQ1Z0NMonJzefndbaAEVaq8UiLonUm3goTb5nf952eXceFa4H56xZ
MPAM+x8y8zZvGbFzJLcxjth5dozr/qmuuA5ROOxXcBzUb9syNU4QMvJqAvoL+XTRUGlCLWx89QN5
bi7l1mh2K4PxGqWY3g6R7qvUXUqk8D57+gMnhFtMKHLFDPPL5wBtIHQ28fucG2FXMe/tRhEsRuIv
DJAGN7VwaPsztlwZZonLxJScxaSta0kDJmcrQ0eEmPpNQWfxkixrls5I3dXhZUouenbMyEw8z533
mI3wdCbtw7AR5dVwiiLjReMKGohzPOeHtCCNN/3rlP3eOM7DiEMuET4Ceuq81ibLfqbAaKCJkO6D
MKrtOx9jvBudCvcoqnvFVtFFCl2CdgkPkdu0wDC2YdtohBjtvZowUE5DcLdAk+c4vCaOGrK0NsQ9
9i6lYjp2kGhKtgKjipk/qLT+q23tLbBQYVIOKrQJuWDXO65eqcgljboQTZR6ZLEOW5+RfRq1awPM
fxvJTzufnirmFxovjTTzS8aGWDb0ugcV+ll/kJQ5jzxJq2rIkBwi92oyzIwEs9UE0NaqnvsB14ZG
KbafRQwx8MiMur8TprkfSaxw1yXFbowwu/1rFrvXob8WBmGPtAkYkGYPioXRaojIZySMsMPa1AyP
xfQkteyLNOX7PEnAAcuvxqxoKmaeKNf+dLucODPgNKppMxS3dpugyE6VwTxcgJDUNPpexcqwPpR4
DyheLpP8KzAXCkR3UlO1jnVzVzOiZo2aFwbhZWpArOYbrN1haTxEQ7+l59rOADLRx/ujdDKxJNrk
qvCNa9zMGOkbxiqq20cudDIvkzQ9GCQL6uDMI9KzEDRo9NanpelWGIFTTBO5j/QeuYiC6qSm5S1F
Vhc3bg1blXHOLaMnvdf29E+EqTA4MBr+LZP5TkuA6/T0gpHkx482MaVqmCW95WNybSMS87iNCDdU
pNPN5h8zz3k1LbgclN9lAc7tnHqeXccAWJP2YzW2R+InR/ylex/7gMw6HuH6KfJ/8a0xAM/WhHY4
VPqricOV31JSR4DNpgmFcAR3Vf3PmHD1R/GDam1ehoB7v9jrxptvQ4rEuJTDGcZn1vWYo7Iwkqjx
6WLIFE8jY/Ya6wBtJdZrQtEnJzBHvUr+6LmEMP8vj+5eskfe+I05MhVpedM598bxfBB5AeQ2v+jz
E/1d0M7lj6ZZIYbTcOjad2GrIwlPc8IRUxQOWBKdM8liMCz0V5AgT2kZnNM0WY92dffrKazZBDUN
a7kwP8WkNrzzD51Vbdz4QzTHkZwnIDCcUTi7IbonTphPLx5HpZz5EVP8njKQgCNgv5pIcPSlFj7H
5N3xuVEh1G5oijy6oxtSYnJqBZJC08Ctq0O/Lw6xwcuE3BVFv1kOsrjLsUv9APbGSvbsqb+R0amT
xXRg8vkYR6prr37QP+lqY7o0j0Z/QdexzXrMptl7m63Vfw3Jl0ehuOK1WtjTrsCqRVQiMfjzbnb/
oU1aKFSzr1lhVPlpZVTilc+GrO9uupw3nYuWEuRL9wkoXUE/l2FkvKG2E3C5Cw6w1vKVHPRzE+tY
mfNNobN22Zk3PCUjWWlL5sfeK9aoWQ+Nb2+8Ama4IsIWn/kQATngOQo+ETDO+fiqp4+CLVlbIsG8
GW560zAIDfbAzYQJltWDpeqBB9NaNLwsq2DsrcDvTqGlJVcv+2GDJ0Qxzvtp+MtLYM9IvX3+V5sj
/oBqPZbpi1U9eeCL/b8YvdO0Rtwqp7J4brl6J/q37+5BHYTSvrVOsTMCtWJv5ADz4kbXBIM5u1No
JADW5X2wmQtNF87cJkqsAhGu2IWwxZqK8QBeRkvl6TYbdE5HktxLXzS0FTUfonP5X9L+Zcbujf0m
bK+Ng34eJ+TmKYp5S4r+z3RNb0VspVuDP8lCn6nF3sr+cfMSaUiZZc40Al8rOlvbfpp94tyH0T9D
LdhR9QfMeCA8OHT6WZblte5KdxWI+l310l0L+qFe+3r6MWoxYjMmJRbFwdqlwO0VtM3Bdy5p50Q3
EhkdOQw+W2ouP+Zs/k0AzUit5Q/UOI01pJSYPMqdKkxsHV5RbgpeXteH8K1P0HMLyiUBIleCgUr/
TydkvgJUSiVH+QxPqHrKsxfU9mmLRIlhtlb63qwagNrT3WFxnaLvgQUQakXp/WM2Xc6fqt9r9a+Z
grM7DNiv8+BuYlKkS4dKoXxrk6w2GF9Egbcq9L/MfO+mYsu0TOlcmIrQDQ5U2jAv3kIdcaqvmYW/
R1aZcNByjuSBbDYeKJ15i4EKSbjFmlnaGBv52IV7Es476UQ/2ZsJJI764sKXiBhClteBp1mzlnJr
f2uYuwqBgEUoq0JgKKFs8TiVW8K8HJSuamA6eGm42NfOL55im4KunFi4299xigb4XEFMmOkcUr+r
23eqODm8HVQBWElAghg2jYv/XP0m2EPiWe0Ij4ZO8Ke0bluDPUjxzOUVUlbDc/s7FmK9MMzcvS15
y/Wt8jjj4oNTOLOXG61gOcbmMwa/yUDBx73tOOrEx0r+tOpJq/217X+PwybpbynTYDIlR0ZGSYAJ
0AAK4Ef8bC+ROtVRBsPADsv5uQJfKWrqooeTGA4+6y9MZNIra6r7EkI23USjwbmbn2T/Wxun4Lef
uPAaR96UUEsOZfWeVwoLVvxQoOSVTXJq1bln9hN1bwU2NJMG+aRnFQVpVG+LnneLUSR3ddp/+1Wk
vwHEW3nVhyLLqU3rPHsIOHbbVEK3zO0dCXOdifziJTBQql2uuqX7XNXMN7COq5XOzN8U5yw6d1Ww
DowPkAdAYVaCNx6ljIyh32HS5tJiJniCqrD9+v/JYZgRDSQL9XJn5Jwa/CVQvnfrHm8XQM5248Xl
mkDnwKizLQnOG8+u8yka0PD2LoA9Rgklj0iPUn7hIgEmr7IeXGNnu9f0ZpNGrBUGHQ4gc3IEcLS0
NrHnh0lHQw67NOIhVYtMSHs0cmg5aIz4umj7jI76TNibjyYnWjOR3m5mvAeALM3EXHt8NJBl3SXA
G70EI8NfBmmC82hSvpUm5W7ZZ2aRbuCYqORVeg+F3jx4DXc4SNi6Fsr+o+VTttmkTBapiv8eyOp1
3lU4JF1LSF/Ui+rNwcdMVFRv2PyYufjtucdBnjtfOAUinR2i5tQ5QBKLSfkS8EhhQAww55nox8OW
8uuIU2Rt75sKwQkPDJdE0GtE7GjW4JAz3CPABAqOWl79FGV3yIgZDM6nio/4XvaDk+wFYO+ZgqoR
4yh+GAgoAkJJvC1QP5cHxl77LqNiirKRmIjVhrHz5fGpVWayrqYvXfFLzc+FAqLfAjuABm7fe/bk
MeGZ6f+waeI0wYKLyIQOVLBcJUikbo/XGqXSREa1uhQcCwjECURRe/R6kIvo+DOl6kivAa5Zn4LA
ZV+MeYdr4gwZAvPEKY1QkclQWkrSEbjbgvKllMWLMpbnmlipQ/m5YaTgZgvsf6g1vNc6P0KqvRQS
pNAgUgR2ymr3jtl9t5oLEGSanwaTgWG5nplfVog7VVeuNPPmwPNCjthyvKODIKBjEF98VEBIwmyZ
d5YN0omoTpGqdRmoZRLJwDWSWAxsOXZ0ISysjSm3dnWSEoniF0UlWGv0+hSxtquFeLLjYq0GPViP
jHykKIoNfuzhzUOqxl7zD8Y453atplopdeJz3Omv0S2qrA5pI9FfRdrg+kuyl45rFt03/c3CjTyA
HFxgKonL5NJF4cU1iznAUQMH1rcUTvsAkkg4CYMjhs74uftZA+z3YCSXorcx5Xs7iy+2Q4Pjzseo
qAonf6QbrjjMCFYsJlghe/pqrlX/3hFkjMyzVf6QjFuJxy56xYl+1GUKB6U5RExxLLxhbHVgvJnC
GsQGdSd/swzIILkn04f//8NC6E1H+N82FzgDlTywyB/rpf2XLjXAhYtDWOhw7OPJ+BYD7S5OjYQk
IghIzhA86y6V2lOsfqi55CUrmvVomP11OZ4hD+wS0euh1ULO0GpoJRQDhDIt461VU3JmpZzKk4/U
xWdR2QQdCd+RYO5om3D87jEPmCB5SrM/E+hVKubE463TkTiIKOfqpooIkYedwyP31HqMzp6mCsFI
V7yALdNNbyItoIOV8pZoQj2xWDT5FA6lA9iwJ+44F29yjt6Hdnooc/Nn4PF91chuQpETu8nNYkj9
1VOSNvabRy3rxtbSB+hInAZ2A89TgsGHzD9YwgVpOc0ZVucjLc4sNSS3mnWDVYt3OLAmegwo7rRY
kUsKreb6Bmb1qeZc7th8d92DoQNpw0mqS/8d+I1BTMcIZ426+Mhxbn9IW2d9flZFSpeT8GE7Nt9T
dHLr8bOd+m2dRVdpdY+Fw3dZZ4iNHmqhH/zi3KHEGLNdmVr0LEiaaK35kjn2K4HRa83FzmZpGEoY
lQatEruq5ZeiJwVpaG+POLDJkuiQ36Q+fIx98206CVbZNpxMPbSJehCMxq6AEsPDKvLhZPbOrZAW
1MevBlNlXfOvezZ+JoWN9qvs7tpzxx7Jirck3gt2DPZppsa/efKllc+T/hy350hR5Ky7bGTiYFQv
hffd4TCsfVjyOszv4kDOwRK3mlADib+1IxPwgmZI9ZKRok3go64ERqwSkQjbZrWurGQV8AvVTnqN
2aRJTkG8uGfMFoOJgZ6OPiWxJLYYjHac8UoW+cX07hfvQ8P0v+1eLe13tN9mwQ8FAMnV31vsmElh
c7n54S0/ltLCrlbsXnPuNlNKQRBpEkfF93yioi4Ztn30U6T1Jm85q0xpsl3O/XIbiWabSOdQs9vR
MUi7EpnTcrC2duZ8JfGzZXAHZX8UOCDNCgdDyni8S+f9yLY6TIRqJ0BEEErqqT1mur5RfLLz6NE0
h5o2685H7I3PxVjtDXsp03Wif2VbHNOuf0k86mDVI4Lmuse7VPnJa2mejJopKPcEm/LBEc2xxsxX
f0zRhyqLj14fQ4/OaBVBqvER+Qj3MCVaF9ectHxGUXuQ0n7AILSy3eee6ziaKQza69xAi0vb+hgR
QFXGa5yo99iBz+VSkM3i7YHFqL+DXKxLs7jUpXuEYxMuveqCA6vG2MuKSRH7HROFnkODh4NZkBXG
hDB4DN37raAaUusvSQoHb1rrEZcL0z4rhlk2srxNwtMXZ7dh6TIo5k5J1XZrJbTXCOXDrKt9yYVY
Ll1Rrrf28FN0GqMFrns60zuc0hmMHcDJj7F9dYpmNxtoTt2aFt9Mk5chiGHrUsmg8aiAu23I9NGn
sh6Mj57EXNkMZDuoJGTYBFKzYW83nf6zt6cw2cGnYNvu11ngQfDlXmLS4GRh3y1c+zXlC4C+vXHU
AkxC8tWCUJsnrL39LtWTR4tLONckTbjrPFebXjWvHPEDTfKRnHKz4bFqj4v+nvSIkCbj556u4jGL
SCc0YGXIwcw/0/SLmnlM9Qjnx6Nu9Pv4708mFv9ndoLmDoOAdiQE9tKCP++zSp+kZkLT5WHDRpL1
9BCLH6cbNnR6AByxcJ7dWf9XjS8ecYp/tMltyDiC4GMk+/EUcWdxTXommA7YqXuF97rRJLE7NyKc
znl9KhFdcWQodscuoh9nRi0104/F9tTplPR5sPO16iFKCiDuKVPCawXhsWQtG5RxwEK79mdQT/pX
kU78vZh0dW1+iSmMaebhCJrv3eAolGh4JizkTN3b1mZOc5dGpLx5HiHMsafUY7Bi3MSYpEHgsiQz
O/20uKR1+T1CEXB77jayvvpgMvoJWI91LQkGkFE4UOPVroOx+ycLdVuOVgaGk5D+iUNN/ibQOtzh
lVjhul+bpnscCf8XoAC05GRi122Ff2Bx4bkBmKhRts0xnoKUEwydx4Z3uIBF6MlT6WAOgoxS+vYh
rx0I/kHIHVN16k/DMJi0zSk1jVvDXWCKHkVx8SG5jnr2VVGBYv+M8mI37cEfuzM1VUIQTyJIOvDG
wdVAs8EXZk4H3dGe7X48obM9NIQrsoa+LoIpVpS0nLzLQzHs2bQunmFfWp0LbQeAdLxZFFiEae//
Si6xcffmOhQfAd2DDXUnR7GPMUq0zXZkMOpwiXSDH82mJrFDudSemekVgbUtzOqeDNN++Ee9xc4j
AEQM9+CaAR91Ou0bF0ykpz66gFnMjFrzOlK1yZ0kt+uTNEpoHNY2Vtdk9N+SqXysrWBlL98PXGTb
Pzr+a8SxcjTmi7ckZRZNh9fDZ76FalJo7UXzh3Xmv8tyZ8+/Gb0hPWqFK4EwJPlv0hUvFg+/RrqB
F4+j+kHXoaTgjZYgbtKp2dFMgYe6OxotBq1W+wdT9QmgUkuVtpYSCLOHo9HhoQGDafTxvrcx1fY0
mmTu3kCMFthWCYDQ3YhmUuLKRfVO+Hxqas+0FzkAIHKoDrVN4mBEguwMW74MjeKJZuuwbrItESR0
LvgIR4NNwPoVw4KXWFlczV0t2qTJnQyhT9lpWkEoIqPiRfIlGIJd09fnvvrnKyZZklef60ENb6dP
DybzL8GJ1mqf26q+AG/mNtpt3AYmimGsMmu65Eby3s8XxaC+NH9Vd0+lC68mXXwIrKk7U1bH1m7h
xlV4FEYMsuzX+Hn1tKK+Kd2klfgRBSdrDj9BPr+J+ezl+q+jtoCvd1k84w57dXobYDmO5W8MGgCE
oifaZcA9Rz8J9JNSfRT5d4z6RjxZ4kfs4+Ii4ZOemNDvW5GHSY3vfstFqiADHVevg3EFLgVgFbkG
95EpPrxpuXCJjfutpe2uA/qj4ysT1AA6MX+38cmR77PmjE7wkYAP9HCyjwWjzpx5KHNsND+2onM5
M/TVphXOvdxuGW5/pjZsvfzTLMmVJt6b7kHSnN5V9NsUxrrl4kx5SNB8p9W40zoO1br+zCnVQGiC
w33w3DeMWltVIvPTpFNy7C3Th1JdZy971tzb4GtfmvuUjd0G4X4lOowx3l9aOA+QalakK6tafBXY
ZM0u2eiVBkwYsLY2rCYWqWj+M9nmx+xA5fXeAdrDcXtX23+T1EidageXGF1u3q3yBWAlFD96c7CH
zQ1iLWhHmETYC8tDzz0U7hru82S7yPM9SZCgPi8xN9cwNhaLmcS7nOXF1qfqjmDglzSh0efDcy7o
f/cwFiFAaNU2GpAUJuJ17q0p2N38JytzrktuqaixpKK5jyAh9LLZOnG9BwNzHH+jClBlB3gjHpu1
IJLQOWqtY6NbIUbCnbG3WLkOqdAZ9Q3/YkAZ3PXIIqsgxVkIohyi4D7pH3X7oO4ILRoH0GzfX/lJ
o1k/LXXzOfrJU5xdMYJjP9Vqh3HMayQvSQ8I70dn4ia2zGyH4EX2l3neDelDLMm7rb3PoFxgXB8l
xrxOoXua9UZTrHRH6IUHi5XG/TPHYGujr9sQ/Bt2LH966I0udEEs9w3P1kXGi1gf3NyCgdSYPqBe
Tio51XawA7938hvmSc4PdgAeHvz3AccDzVr1iqFk4155pzgf97xXcke7AAOa5mL3f4Wm49p4tNnT
YGJx97Du0pD9alB0dd9a0Zw8NvR6JCo7hKZ2aWW1HVvt7J+S9u4C8UjNu2CuOeXeAa8+PWYAF9dJ
biAdnRSSY44k6p9b/vZRjf90K9d2jjSbSzl+5gLOmTaKMzaJYq2BKnM7FdCmlZz6SZnHWHYJ3w+3
lAI7HvQuTu0ehoQpczY6DpZ+mtpXwU9CtpbxPGSoqVv3jIbgBOHjSJPc3BtD8eIFeIf1Ol7PKd04
s2j0K666NQXwsDeI3GycpAo2IjUAFtq+jSTLfKQxoF2lpMTXPpYC/CuhFhSboMHBnWcOeX/YWBPg
rbte7ci8tgDAWREa3zOPoyHOnQt+bITSxpKt2fFaivqrxXmH8p6/m0ZExadzgK0TbyNp/aEJfXVd
kTwWUKlZ8MVRB4/+EEFSRLwLuDUCXMfdcIwBfJ1a8GlYxKvqUWpOTg9FkyHrcM21ol68OXYPCxAu
EdVP/GPjgRyLgwpn6PKPZAP2RjJZz3Q35C/42l1O9g3mmX9JiRfA6JPpAvrJPaWtjSdaK3h/HOZg
zlLZ4bXFNeWeciAXo/tHaVTuxU+hcbXtnGzptcGs7JZ0a7azvysnmqCnwndOjIB/YnuCHmf5nwYt
DRyvBn+jW7p2aioJBDGdRVjTRgFfzEhgodTO96Ay/dQiLZ2CsvsrAGVum07P152RYB6dB1Ke0JpI
fwXjXlXcIiZzbvbDhJY3Bj0dgF7+FIxTzV/qwCj1RbTtHZD8XY0jxcTdGCxQgL6valy3Kj25TVKR
dKg8Ji+Wdsy6TuMX7K/KGstt3lAbKgE8ymU2p/ugVbN2Mo8iK9y9AkeX5pp78sguTB3k5JImxhyb
LI9h81QXsiTsS36S8yjomXi4AB32j61i+h3pY8zZw7R3uRTxg4zPzjAbp7J7jX1an0Ewml2Ma8ay
6Kw0mJMZBVBsz4iZO0Qz1reurg+F2EOTIw1E2GhrF81nEPfgVdlw3QRspC1iFfqUsoU6WuTT3F35
4JyTrsIxjtVh5gGG0AlR3/QZPON6yrLCeXT0P/gmLGJl9YHNfMYBoz01wDc5AgqUvc706YtmGyIc
9DgT2qF+PTWif6NewcFsuUvKajhKO2Upr8rPGKvVo9KivTGr/CDc8neYmMjj14YYFMWnZtSOrkfI
z41qujlNe1PAXt1wVV2q9LJ01+b9ka3t1kLE0SKYGVJHOpM9BVUIezBvwOAEVvTaTSVpzrTjXkuH
8arrpgBX1G6OumjfapzYS/tUzw5se1JvKPEOLqw84mQwYoQA1zfO6WIrhGogVXaQZGSIfQ2P5KQJ
PHFnqA8qYw5mF8u4PSZsOHgEO7JAJyKCEj+V47wC66TrU0T05SLQKveeCX4n9z7aheLtLxFGe65f
HK1eUDq9tRvr5u5bhNmSvLpA90M2KEcdznFhPzjFvYGOfehdjJsMGHdlxnitBL9Yl2D0hP2Ydfq0
rxwmSFYPKRYOPL0J7KI0XLBW5Tb6qwYgdZ45FbkdkIgRwCk00y3aGzjUSY5M7QxsoDFe8hpXZmRH
6s3lQLPXpUNvLEHYuOOyl+bxUuqBdCvG8mxmiwmGJVmXndx6g9ldetn0F2zF/2yVpIcZNIcozMdc
wXHJ+ykmSoXLK2bL8rOnmYdhhU8rCPMZG28TwxUMSv+fY7Kip9JYbo6Co1JOmU7uQasGPoQk6y6r
Q/aiuvwVbBvKJrH5WrYjNcUD+XtPUt6hDW+mpCm5KlKdAuGXKtbrsyXjXzu1451OthRXq+atm84B
yJYyqNBLIABd7O0ngiv3lPBh4A3z2tRK0qax+xxoiGjWMrJog9e4Ue7GtLsf6rLRo3udMp095tc8
tFLDWf9H3Jksx41tS/aHHq4d9MA0OiAQPXtyApNECX130OPr30LeW2VZaVZWVlaDGqSyUZIiGQHg
bN/uywXWsZLaSO7LtOlMtH5wdlorZ4te2Ytc+aaxAblAI0sIrCLBWY8hpZ0FQNgQItusOx9a3xEX
AjJ+DC2ysUh9mzRQgHKdEdJ3smeB45ZADo1OezVii1SGO04bU0zfaqJDjEtKCzd3+bowhOUItVCN
eK3KSHrKclELxrWxxqoHpYkUNr0/eu8Sw6+hk/7FtC/75lTH0w+ntalcF4wnUse+Wqzh0KUav8c+
qi7smqtLqv6ZoskJQnWyvHqx7+qUZYFtgbJV+vSsyAYdSNVpo2UdmiywfAcWcJyMSXH383iEBnma
Eb3ODWaEEHdI2IrnGOmbgtdsK2sC7jWgno3xk/ASNbW8x5tw/M4U9ZdSqYEegRd2Woumd3bUGV6h
KDOfsX6YGXzy2CYMZCnzE6Yy4+E2XzMdseh4BuFPmG/RxMzWxyr9m5rck8QaoT7KcN+s4fVo4tHU
F56qdxawOxHwmom9K8p856Czd011DesG1zoPl73N+lzTmV3ioqfmCh5zMmILhnpmMAjIIYgt2BcF
pjU7XVz6pF3Y8IZCohxwjE69Iz0JU7tNsnETW1WwvsmpAwXbpSBs4UprSf89NYoe+QqONrsG7l9l
3Hxz5Ywb9NOxa6Tl3N0uUZ1fkCKHre7eEtfMT40aspCcm4bAAu0eUsBKUN6tyQiKsnKIW9k8C6LO
A9PMKEBBsjuPIci5omaqlQ4BEZozTVtjDK/wNrm26I65i1ew++pq27gYFT01LY41ak2vjUOln+5w
MOP5VO1YQBXo8VG0z5VaCYow+TTVgaRvzp0zUda4WKXBx2OVI6fuK+66P7lpc4IuDYDAZeuLmZOF
QgJpD3I908CRtW4bFBEubTVqk73LvG+UMQ3PuvW7juz3VGp7fjvecs93vFDgessLlRQn61lSpJ+5
dMbT0jlPGPBM4mvwRi3HBbFuci31g0UOEQeg2/DfO9aXs1Pz8CTJaISmtWmyCVwFNA5yKqTlHadl
/oubbwSlR5avAKUpMv2+ILqWKbUBc8GmaZo39SaGQPprhr21ZmpkgUUyzsb70NedF2faS1tn5qWk
UgHEDUZYeNkCSYgd4x1f/gW0tf4aRmxeRxMAct8aP2FSqceqJV0+LZF7WVYb9sjwYA6an9ehfjJx
6aT8Geca58nW4P+nrmXu/JnnJrbk4g0oYXFoYP6SSItuooH8uGQLL00NT1drfwpX+YjSgWMNBECr
aiR+CHRI2UyHRie/kXaYItEtgEz3DpD8BKowM3M7mN0TW4ejSiEWESY3iFMA/HoC7YtxH/Qso+Ou
KawRvvKkHKRjrvA2/SzwhLBp7TZQY5ikbfXIjxDzWcea3E4SIJGFFe+sKSTxmvHuAfZLANC4qegn
myRPshU/WxzU/Cab2niVDky2CsBqoinpfub485GJr9icpk+ke4VWgZ2osJ/JfGiCrsQtYWjaG6GA
54Zz5W3JksBkdrgCxr+y+RkOHNVeccvT5Kbhw6pavqJ6tg+LhRsAMDfQPMtuubQsdgDtZdCr82IS
p5jBr25tYanMormOK1pBjw0X/Qum6o9pfh+6ybp0qd3tOLvXjfZdToW4zJgYVJP1pSmiC/SI9mRC
5FKtBrt1ZQH9YDBIpuRiOywfzdw9qUL5DCdcewyZaInqGkhwX+e+WCXCEbrinD0h8yBsCnqtLfpg
S3hxwNbdoI7EcVCYW/Ah93st50k0ZvppmrrsxqZ1SxfwZw1ZHT/OfrFg6Y3QqTaDq+BzTnDLwWFz
Bxe1gla8u70MONyT6HMcw+Lszg+aCSN8JGsxio3SVDCQp5mr7QzZkZxV4uGYOPnOAImFz+tMWACO
jzp8EoA/zkmuH9pw/i6FYnp2chpouSoNFjmdo29602KtXvZ/qFch05KgMg34fEsLy07S4/zl5QMO
oTXnAuYq2clw3Ga6/BopJk7VKgR0Fn1pzvzKs9NrGcZ9a+beNfYg0fSO8jetTDCfd/BLtYGA69jW
ykWyNSynbIJxbR1zOXPHwtQrnOXZUiv3VkzaDlyizQN8BsTbIeYDLKHyiVNLVEpMTHCtMPjmx6J3
Vm9E8kkXu36zMTjVSgywTaqzT3YNQok+vtUdoczEAC5Trj5HR52OTgp4t3SK0Wcn8d0JBH0MImCq
U9XaZYR71Lh9YgMINAlQpD/yQpPBL1q7O9thf9ATvlzKBy5Gr/Xe0pspbl8XC01az75ShCqxTp2F
CUW7O97KlK8J3Sv79FBrz7jdcZDggd1kTfYTozgbesWlYq5wb9LMnmOJTVXnJrOLrZzqAilABk4Q
ADVb9p7jmt+aKZEx4xJ+e+Oeqc+06a/LdjSjL7vJou4BNfMU6V39meDJy9xGMgTkFSYA964pCln4
46QQcug6cDALnUyTxFGIErtLuJ43RbmSq7L4Dy1HsEtSTEqLDbN3Io07jq1n47trdONaT+2biBTa
fer4YRl4E7PIYOGMZ7ezp/HdgbTfwYEdI/YpDEH0WqjtRNwqHg94pYn3lvLc9vhXNKs9qov1R0Jw
o9adVDvCzi5yh4EuS0aVaeo3k9toe+YZbJzpaZw72DtxdQUKGQJZ8LLZJORCZpOk+y+6u1xYhhWV
7YN++C9BZwEdP0O0j9UnVbHPNfFEonM7ScBoZy8dvpgkMGQ/Hkbukn6FvayF0r6LZoyU8Ga6HT7k
aZsvrv9fVZ5qQHWMZQfnINm1LoeK2gZibYIpt/DfkkjtbNzSWfJZKk91iDGlSloKCLUXN7TGf/fM
/qdR9T+loP8oeP3Hv/4/9b2uf9CvvxXJ/ucP/v9Z5aqqtJr+77tcj2z/y++/97f+9QH/LnAFlfEv
wzAcQUGqbummZhr/o8FV0Yx/UQXkmo5tC9vkH/T/WeFqWf+yVEtTHdPikEJnH72r7b8rXC39X5ph
Ccd1yTcKqoOM/5sKV01fW8n/XfW61tQ6muGqhm64AguKcDViQ/z+3yqV6TLqq4SqJt6LxU54b2qK
vWGAhI4QTAQt6bDbat2e4xy5NHefY/yv5VFF69SJq0XL7DuZ4Xdpse3g9YglOpatAzJFcndNjyOI
SQf8qnPkO0GgnY+l0bCeTI+zNHxNdr6dbL5K+9smXmfRQtZhlyXcehiO5sFYEp90ngjb/XIeaZdt
LRygGvF267NCPWSS4pgJgJUSGXO8DkW878QZveWsj3e8CMdZ0/1p/t2J5M7cfioU9S1Nwvf8eWFd
l944sN/c+bx0IywKJExuHeCdlGK4da28SXwDY0I7X2ddB5+chIEZUpeeEZZex2Kxw0ze0ywY5uZh
biHZQC3iMs4OBrYB1gnOHQuNjPAhljfjM8SpzsVORM+18kfUtGdVP/5WtkXnnlMe3W2snqRlBtm2
Hwjxt/2BOWZvxFcT+2J4MHatvjH3yhsFtXsdQxZT2gETx8EqEs8ke6cquH0J69b4j0BfTJ03kRUt
e3BhcewneupzE2WebXyVv2YAVLJ/ctg02MRucklix0oJ0sd+w9IxyYUnIVJQtUgR9aRRxgOL0im2
lWHsnUN2D3v3qhT1tZX9pVHnMxvoqPK7WfXa+MTWcTeI8WC3PEhyxHY2WmmU+GCz9BCrMBn0ug2G
UsFjFb9hIq/RRDi1sa5brlhn7elFQ3Yys1/NWJ5dQBD22L6VnKc39AM9c8t9VuFsScJ+s1Icc1vx
p8LyQxysWJ4XVqvaPF7o+j0IVAOCcSdI7yFeJoSHHYmRk+gPu/A69A2RpoLoMAbg/p7SbtAwZdQ3
jkFX5Vz9HJTmwEx40GJr3xDGSqNmj76WoixJRd01aP/6Rrv2jhPwGD/+7R7yn9vo37uVNbFeeP/r
hWm6QtcdC1Yn+p35jwuTssUJ85MDQMNqvPjs+nlj7/pgoXLI8RJiw92v9GyMRN6IwZjOrSgcvJgz
8mJxdizg3xsguKjnJ2rT9iSdvJptkG2gJGJGUxUs8vigB3GfdfMmDPM2xeKmq9UNh9nYVVv3o7qm
9XA3WGCsBLKw/mNxuZLQutDxoSsOxYP4Sow+IN7OBnodhQjNAZ1E4gM61GQUFjO/1X17sPuF12I1
MxPCzPBMRED400/XHT29uMxzA6B39Ej9720n9mxQQq4lsUIMXnNBxmvcC0Cw69TRAwCMMlaTa7TP
MDSSPrG5Cjs99gQvH2gl5LQkmCistdYt9mT75EPH0T5IYzwAmwNqYOp7SP01YUui2+TF2x0j687N
UdwgqfBErVgNaIXysMr6eWz3ghLTPQA2pfUj2bDdrA8q4MMQMaB1vKxOvIVmg1SkQdT0QceYl+Sm
p5cLAa/6ecjFcyi151Dfut1ZszXfHlQ/j+ApufglC8j4levNZ9MgtDK1nsm+ss59rYP/nzZe4RoH
NNeD68KILE4DZe2N3R/y/VJExwUnYtoNQZ0lJyPWT7E+7zN880mqnrnXn0u+wibbPicoVuO9Ek+p
2Z/KyLk3CpZ1H5+4Yh6HSMeB6FNw5EU2bP2dfdQLsTslmC1bkmLxbx+XlYXBImmzoMI51hUgA5V9
k1h7rHN7B/m5jIPMLI67yh81v9WSrZk/pbV5+T9dEqbDI/EfF4WlU7FB2bhm86xy/3FRUB6CDcms
GTT78JCai5eF9Ig4JxUO6McMhN4tEQHZIm0VZMG0q27UE0CQG+4532DzRl1u/wbkUyfUlSewonkj
AZZNaWIat/hIY+2YUC9zmgNpRqi1zX1ESAdYYC4HdMqc5EqiklKC9TE0JeJR6Q127Snu5iPJyuda
lC/AoF7NX+RSbhhlyqOiFW9On701P8gJ9oWPvR1/NO7QmfWPlhi+JdOjCIq3Ln6ai+6cS+MJk/gz
9+Bn+xcJDRAX5dHx7I1c0gvS79m2Qw/RW6e5uB0DEn+8WNWlN5FSlZuwx0c5cMjvmkO6YGfAJzp0
r3z1tzDcd7sLksublizv3XLt2vnctGxk+SOkfGRj4/e5OKd9ENrziaa1U2QgY3QfXzPSIM2fjQxm
yEEteIFaVqSUNqZqUht1Bs11cIflCABtwjS4zITEWQ3xMGA7QXw8/bTBAbBI1PACLOm5TAxixmXA
XkKlgDtDHVZXJWhPc/uEQpTXKecR9Hh717S08IynKcZ6gjgEK5KdMqaseRPi5SJ6yFi/CycrPqVW
82aQkGN513OB3IzLQtwYwCJ+f7WzWZrQx8FlznzaKU0Z/PVLVK/1Y4qNFTaCCzab+EsKW3+BhFOf
IvZn+9ShN0KvpyQYkggBGK1cWomAlpcuZ1fQWKX13yXoh0vrjGDuOhB+TgL02S0rSpkxVcLG3IzL
rB4yM/s9LmF8bSpa+3TiCVNBFa2SGr8HUA9C3MzVZKxjw61oE7Zo4ptXGBZLl7ni7lca2q9IbAZu
aAukS5kBzGZ5ZYr6y8UtSj8lWLqzUD60a9TSIzRWGGaN7jEpx4bPUzhkDRRxsgFnh2upCn9PrfKq
9y8GRoeKqHfa09EZeY+JxXmc/exrsqw8d4f+knRA5xaqZKjGSd4wYqXK92IqR6keXAErtwMcwR+D
U4unbZfcE5IeHF+pcyZyUiJqcHrq9yO5Z8d8NDD+QCthesJTqhOxq/iPdO+wVtiHw1f9C5RHwVes
019HJ+qWUxkj7cZRcnOboa7T7gr7cC12MTog9Ros0ClMTxnPLsKVwzYZvocqVECl5MGMj99MgrZk
l5iCpAAjmdTh0cbjn5uW7ZUKPU/Gdclw7ZsoqWRVT5hrE7CkSLeCuS7P9G9aAGZrfC7i5QmrwmOK
CC+z/0b/H9w/AyeD0GRjH9LqtorVQNFajIRJR8Uh1w57MLoy6RBhgdOinoTK2ebbsRZAgfidwKM2
c3YYod66a7hVgXuJwbmtEh86iU/1E162GPmnYnfRxgZlfdvW6s4sIxKA+fWtq0qyRfZeRXsuTjkd
1WJFOKBOTFXrh1B0E1YnfR3oUj+RxmmOzRAFJeS6GhBpeF/zBoVtIT0cFKd/qLp86ocficOOEn0g
fRn4qohnX9KzSuCUrYcPGm1j6B/Sem2Lk4u9TLXb3zSf+i4YhrYIfbxid6RMbH9EmGnvkFh6chcj
eh7CYYJvgxkObqrECDiwHduYBRCbWvm1lmWyGygQwSmBNRYK7cofU6iiVpVYBRywfspH8V6uTx6a
5nXTxXWn7iYiNJJPOPT5OUnL8xrmZe+5yS1md2Li6FpjoI8Vu52aTCfrvqJSf6fsFill2eOqwyhW
YwkWbGQqbJB2fHVcnexJ8mq585vBd2J17vPSfkoJD2TFhlIyTkwOgE7iErgw850+RYXfQyMqYtYN
DWBu+vNeVEKf0mzYvsRArGuy9XlLL7i+GgephRXxjyl+baXxbSp0E3AGB+0xRhiSndVApYlHntOR
pq8hxrozxc61PZZ95bZXaErit3nkODRIhIdMYddQx7QEJ6U+XkYy3NwZ09GlVClxUY/B0nVWczeq
6qcsJuiO3Gu08UvNHZ9OKSsjH8HKBeGTNW74zu6c9UXr5bxmSldiEyqOXVQF7ez6jXtX+Wo54Oyq
WRCcND9l/NpHVLE1K7C0eQ1FoDbdcyETZobplXzPYaEe1tUtDKSWPK6byw2HUj+q8qfO8u0cmwls
T27/FY8Vq0Z25AehUL5kQLbGVJnBcKR2PNESov+7EFK0ERfHSd3AFoOOOMIGp3vdHHcjFQxORkrQ
/KrGrz7fVVJ5nWbpwwm94EoPyCYgV36orM7RdtrAGMEupTM/J56hPETIkOFe7CFd8EJFRnUdt6vo
k1SIli6GPHvx0jDyyekNUYnlg4wLS5b1ErLaB4HWJ8EujocTBuqWW5A07MupHyhtUjIR7xt+Jrd8
Lf+ZJuOi5SiQvUV3E0c1NFz+Lzxyp5TSrYuq4GrKvcwYMy8SOkZpGWaXxh0fIxU/+Ibcw0xeQfCR
PBnSGNxqyhpAzfZVSJgeCCw+PvUxjOmT0PuUZihQ9uR8r+YizxH9Pb3szrUmz+YgTkbbnmhy0UW/
lq8G8MqwORJUGVmh6/ZLpajhzeDF40ifffWq9hriBEqwWzxC5E2ngrpQWeTb86KwHnPmZ5lGomu5
Swuqf6RiI67PXcj7NzT5dhQpk2PmAP4JeThHLswVXd5TXsLVHcVLzQ/WIhgJKs/eZIPrgun7Dbud
n6QQY3SNWRDshj4Cu1MSOXN0VWffynHVNHpMXKzjokf1ZxpRKruGz+Om7mvSMoN2Km91jTyKpoPx
cWpRXZDU0zPlOBNNfCxx2fBtqoI+FZVcybbTIFOkhXijT6DRkVYBnv8YFh6R0agTXTbkD5Hl0DaL
bk1rOO+sjc2gG9ewtFX4dQXXyYf8TJ3GY2azvuvbpAz++kVJ1V+s0gCUoMliCdCDeIx/1B2dY3nU
a8Ffvwwdi9SlemTGIRIVs/X6C/vPr2js2MsXQ++FLIdLgc+zwpxWiZ3TVJ6+kWh8AUudTQkziqpb
ZXKhWRHR4Zua7OK9ipPMYwn3CDsuM9UaDj0o4oSTx7oR27RBncJ4qun+48FHcokuwN2IbSG2h938
4MlSqspFw1DrEm7XCvchyR+TWcXTbYcELgg0xYjDFpuONvRcNAj1o9CxDTcqij95mOp3JKkaA4Mg
TBKFE85Ipfc0XMDDeezPjfKuowos3St143gBa/2tKdSHPR8cUgoG7Coc/XqpHFUIcZt2onIG7iiz
RPvuEGdZfE0ThB84mqLrgvaKDg2H3p50aSXrQxGxk9O69CeAsa8idr1+rU3QDDyItvydOy2xLOcH
DY+nOA1PInA7r6F5DCf/pdR/jxrWSRCg3NInPBabOhZPONahoXe873HEobwMBmENV7v0TYfHYcUX
dYS+JY04m7xnz6pgh3LYdzxFWPkczR3e8+yryJ/laIf+KLiT5o7NEVtKIFqro1BTMDKGGreBWijK
Iwa918ahva+s7uckiRMDU87qt3G+OYCPj7y/mRhCAEu2ZMAAvX7QUU4ucnzPK+UGRONAVvXQSP0Q
28ohpyEoma8CaF4Yg0ABF6mBDKCmmbgIr0bHKkD2Vw42J9cR2impRjaz8SVnwsrbjzqf+4uZvC7C
uEic9deeJprSTeJHzhGMi7RY6dSggGX4AbwCW4j7nBouAy7PgWPDjAR8AJIly8MGqscue5vCiOS+
Nan7qQ0cRMjM/EAO9cWI7zQsri6gZJW/i/I7I6tjoVZKSt+AL2h7xfzpVDnRQb69n6WxN0LQipdW
s84c2QmAatpvVhNvDQyUFZ6DlePZFdZdgqBWONir0JpYSn7SYvZsz90Wic3XhFcJcUTRMtZgH6ey
hLR0VP5ekjO/Nwj0tF0xlT70ZxbJ8kUJv7rqpS2JMPF85j7wpepPnUJqetKY/4DwDe8158IZ6LPB
ga9WqYxN1fe2vAMMP0UkeafbHOo+yGdUtMRnUOMuQbWaAGq1r7SIZBH50FAXW8xqvhKfR40THBXK
cq+zzsW/SqlRyqc1KFGK3gQ+zdURtHEn4s/PuaI9uNM+R0X/ojEgjn8os+3q5cjFXzEP2otxCDPK
zpNgVrQLmu4lIhYcp2xJqrhjW4/dTf9TpeCcpW+Jz3xsPqviN3W9VA7syfwgeOgnvOSFc60x15jD
e4dBStaXlqwTMdkDxAIygzQSDCBYoJtbl93Cj3uyOAN1FAVyUrJ+zrM/Rayszp0Z0s3NE4ODtAay
T/lSNNzeGqFeaCf5ovm49+EIY0vAOZ/C4qaXwPYikMe6c+tUZsoHzDpqynrWYCFhtBFuL3SEhMhk
dU/b4M3VyXHMo+LRGJsaBii8SWUycbBw7VQNKqBqxMeqvFLFfGJF7LVhw50nuZmQRiymgZIXjrnT
BheyNDt3zXebdL5UD1OfH4gum9ZczsQvEvpmNxMhZyefMc5cuuTLbmP0uGdnesqKyAds7y3PatFc
TMDQ8iOKKSuJy2cWqqE2XBKnuhreop3NIjstPV9EcpQpjgX5BKJVclgfOGwUQMPEm6FSJ1rw3lSy
iz3TybC8Wn2zdwA8kOZbq4nJzMcUkBVkYupY+yFq/TqJN5OhRHHCY5y2XmIcdJK8ozr/rGE5TOFX
SAZMzAiBGgmAHzp34BDUil6+ZM1PARSpoEgLczd9XXJbFaeWeYjg03Zs78qIwyx/irTuTkZpjB8d
AIVseplqEImgFiDXeq4CWI3UA9nkLUHZAZbZHEYf5bh8tahDm/AH6zZSo/IyMjKuVonY5gTntrc5
ik6YIusBNGsOBjh+0Q1lp7F0TxXGdlRuBoos4wIsg4Yaw5RhZB5wg0DATWh/bpAF27nankYyGTYh
iNomvpjujXzYz/HL3P8JV3YIw24LGM4yVR4LEqPEwULmqDBJJ3T2wtEQZuab4k1y6szVjHPzE3Qo
Bc+r8VgTFSr+bnCBJL9C95KL7Kbo34bzLimwk8m5IFdgc3001ZvGdrjGxIS6kFIKKE5tecXhRodJ
zujLU5Szjaac8/LGXdLmiVP9UnktHbPd1myFGTEIXP5ZqotllxDnasacSQxiD6v8U4dvGMUY5Wov
Hcw/SXs9lRD5AYTyCEFCGJe9xYSF542zVo3g7SZU3g/kGZDfJCqIMnEO+0pqi/VHf3DZxYsnraJL
sZouY1YfGk5fGi2E6UPRqiCfpN81u2mi9gG0hbVLiLQmCRYvWD0L/gd3JR8BlRB/NBd9gtse/zYL
lhFQ7jkPltw3e2o6ukM7fqXIQWQ6FG5xDS3oeiL2ymLt3SklHZTsNDWgfh7JST30ezqx2eERitOL
wETGMsjrJM1bJ+41+Sc7llQb0ZlGjRF1HY+SeNpEvK9Q5LHV9GPOR04wxiK7DTT+YkTaGVQqEdaj
ReRbPaidtjfsdYvP/axjuTVFQVX86VHlLbqkdUvj2tWCzvxlG/KpPMLXCNpoCWpQfVmuBbgPNHy0
WboE+kCwqK0CJ3DBEC2h7TFnGoV6iGomCsq8iokQdURNlEQWBt+26diGqaAeJbmIyu4BYZo7yR5s
6OSexGodtTtk4Y2psCjyxoXWsJpvXjF+ICftylqDQYqrpCWymB+a8H3hSCAICZH8dSbsBWP/O2lr
zuJVirCSsqw7Jwb3NEd2v0rCLG1sBlH/w1XPc2/e2P+c3ab6cKabrQ9PCg+aboT1h2ynlCRKpwtt
pxaPYZOq3QWvjfqok/I+tPDBOBzY5Lj6lUGCJrserGQuf+baW0+G1LJ8XJdbIkHMIw6EScC/u+GX
fhvcSwRN3uCSaczToL5JWi65dlyOuar2zdPm0rqceLDN2frTSFmJrZ5LdFJ9vne8qQqeFRGHXmVt
MtxrIMxqdzPb4VXzkFbLCqL4e8n5gCFr2tLwclNqiINQR5iNQbdNQ/TcI2aeRpf1wEwAUlX9ndlo
2FjIhFK2exiH8pAgtmVy2psCy+hdpRgEp+VOdvquQoDmutUpkWhNPjDdc2WMwGsrdKLyrPaSs5d1
QaC5Lh/jgKOobm9JPN8WicIUX4Yh9Lr5fYTJoJKOV0b2/XSf49Xn+RngMg/aPLD5n8aUKZalrM28
55j2C6B3nlCPCZm4HfG2VF6oBkNHeU+leg5rw9UegxrLNLGtyQNDWK8IbSxUgCJs09MuOq8qCBLx
OdvVilyOOOx+WIA2lHotN75FxEW6hnyRbR0Xphgdd4zIbb/DS6tlDC0giqbLFMozzRM4I5xjG7/H
7jeFPGbB4vGRmgYxri3TQ/jDYRwAxkEi6bbo+o3h5166XlqZIPXyfXk0tOTUNdmJ8yMZh1GtcNgy
SkfpbYo02IEpeOgWs7I4E684wXNJWb1aGFVzPD2Fehxs9h4rN30XfqU9ZEyxdclWxS61RFCU4y69
hrN+rc95NO9djv661Z0QstPwh8ntheDF3YnUu2s+ZdH4wazs5so7Xtf3MLzGxveIo3FE/jS8DKie
PmHYZss0uASwVL8tT5FaXYwEeS0hrDq213CJAhfPHQda2AJUvUD+eIAwhZq203kUjOW3ifJB2ZWK
R9Cid6A8Ea5J7fiYZ9qxmm8kiczqMeLZi5v6GXXgJWx+FR1bQ7KuZuZ8uM4xcp1nkm4f6y2v0Spv
KPtdk6uE0KfASVqiKBW9NtcMNAM4gHXln8a1TzJdCPROqfqqdHxSHJsBkJZJgCaySEezRp2eZvIl
ujL6dJgcLTQWDm1G9SvmAJpK3+F4B4OPhfLv3g63AAV86zHlWFIwI8aaOBQ7EBDUvWvDDsP8WUTO
ecmHS+OgHRWnKZlP+ozp07ZPWQGBMYfq3rsnkyfyEPoxWGz3+MBKdHuE17nP31Qc+LmrPGu2GQB5
3aTb1m8TCH3Un6TbB3oP3UsUIG8bzfCzCQxWzeZRqw/aBR08eOM+2vFcgV0dn/stWKwLrAmzmDxU
lnNN3VO2pl2Lk45eJNrkIGgFsMPmnrjkyjipZXn/wkLgtdpMHwWPgnpNQmjK6wfahuZiOcNIp6eB
XuWUicKs1VCRgSQl4KTKTjtOO7CcoQfPeB/HGLEnrzJAx96J+VbiqjUsF5plP4ruHJa0HvrJaTLs
XcyTWt/F/FAoDPfpCMDtTU9SiUY564wVFPz0pU7xPG8qwycWg7RBmekGbI14qkkegIt36RcsbU+M
jtdmbJxM1yP+y1RvelQieEyfdv4R7o692p/WzpaT7ppBStWDCH/XDYdHwDzQ3gHqZd5kpZsUyyQT
Cl6Fa2r393H6OpkUv69AH1q+41548xNQ4lzjvU2ggCQudXsHKZYDXkIvXrOm1fs4/UTt4bB/rONX
yPWHOW5PFi14vHlMcSL5tKtKP2qagBMi9IDj6jFlzUEKWvX1tQ8EEbSb5ZPSHGHBgFYH3dRT/UJj
IdNwbfsN/m53PBmcomC0ZMwfJAy3avhFp5Hn1JZHoWs+6bcGcc20TkCERnznTqw+2LBsFj4SOIQ7
Puc02I2ntBSQveozCpl904n6d9lBQQ9trO5QaObB1jKvMHAVTnuDYc7taOeqDja98phEYH9vFx5V
nPlSfWuUqg/ahN3FLzJi8lDw0EWJf8xW9Zg+WFw+ywne3rLpyIDrqXPE7L/ZfYjwHbwvTgancIBW
sGF3oeAr+4Xt5WwXW0l6FSQmNI8WCy78zQJa7hb3NyQqzHBGfR8x72iuOM7Cp0t7TPQ3Mw0DHLhs
cMaXJFWeYP7aIlBG52i9DdG9VGVgwISTFuVyGpH6hrcZ1Iefrfh0WmQo4xfqG+rSeibOWpid+4if
MRJHi8XQNn9GylmCYLTlvpj5IHXfOSVELX68+acL4VBv/JoXxzaImhX1QUzzoZnpKHtu6ZxaThHj
jsmonGclPPht3Hmq1DwrxHgOykGhmNSQP0dOOIi6lsz2MUNeRSOffciADLHxqmtzm8KyJ66vBfp3
181oz162ceL4OPWxX8zlTmR/mpnSaufZbT0VqGmDkyAi9+MgXfMZE70Gv66e+MIsWkYxFm3L3rwy
aMdhdDPynnBpwzdLFL4ISparaviDy0FBtaIIQzgnva5ocSu4CT+P9ocN99ji3oB1E1eMPKuZfYJD
VJr32iDFbM27lTrS+qn61jD1xtJP5r1uNI+hNJ6siFnIJeE53pL6u273NeXHeiVOrvFk31LntSAL
YTUJZtmbtLKjHLrj+jaZCdD2IliYNEVJXhQhbxaX5L85Oq/dyK0tiH4RAebw2oGpyU7KeiFGiTln
fr1XG7jGhT32jNQiz9mhahWjkKVDiTI9yX/Y8+/G3DxF87/QEnmptKPJdLmj0oikMpiTOMjNw6Qy
wJNPyfZ0aNky5l+CqDmwAXkCbTZUh1QHnhhVvtnaOj4YTRwAX2RHiwEGdEVFODGqCgZhCFUx4R5G
VT17SYyDhRQlVOaSZAb6EAWFfo9IdtEKFGNtxcCHYbqTknrStGCrMs6hjMKD2EMwSfakyGhUeqYG
0UFghlqTYg5iKdmftos4T2F9XBmKHuQbKXVYQBe7P1aJ9riluQnvMZHaZiKcO0x/sqRd8PZfk3Zx
R6vZwT75LnRhj0KEJKdqYQeaB1ON2hlBupKJDiJOB+uEo80p0yPLnhLRbs/MqUH8wOs0tGNekYtD
HoGsQA5h/tAzsBScYiQIxWLAI6CQUytf1g1fWWDhMYh6hjRNmnvVwY1h764nvw0yms2FsoXqu98J
hCPF9fAsVelzvLvPGGdWI7vF6hl8JMYwQvgoJWRj9ds1PSXyTnVUwhna42I3Un7p2dDla+ypRKdG
j3sLp1RRpbAoNmeLuwO41Bdi6l9QTr8C1H7lxHXXfnvdWv01WaIXmsA1aa/1V/JSGejGSjXATO3M
lduOg6+z5I7hn1b4TQgF0ri7RuOUphARmABbHSFaxACidluFgBhO2cn/qtayB1Kt4/oMPvnGA3dv
StkW6/OGCLueimc0zbGgu6NmubFuucyLGckLrjaaroRyYclFl1dk057jCpH1gCWTgeJ4nxt4Jlp7
mfUtXCqNuRhMYJEAuWN+6mAWH6dHcKcgHGfunDpV7EsNdX1ikj0hBQeJcyzbwOv3JY1wRfVglo4M
cEBLZYcIJuZNiQsTxq30wqVMSnW/BpqU6FQ8D5ocie3lZr4l3fretq+jZuvJcNtIcJapygh+gb7M
5lDeahRStZMSeSBPhLtS17UwFBklh+rQh+1YhJpmQrWdgklNAl2ZTppdWPqxvheDx06sVW8tpMXZ
Wu20rYADakfWzeAmc/pZxFU4tkghUkkKFocmWNUu5DsdS4qvrbu0YHwyH72yv+lhu7KmQh1vMosZ
k/XN6MS3ap3ezFF6yV8ek62cfhrCHMzNxP4fnnnm97OZOcG4ME9zCTEAPYusCL68Z9ptxwreaV07
6qg+FQ1jJ1lZ9faiIC205PZg22Kq2yRo28qASvLh5yRNdXVLZT5q2ksrSX4lzqduYHRd1qFRCYR9
y4dWx9pw3KgtJpkZalbfAI7e8lK8iel8S6LiVlvKVUa3I0tkcd5UikXa3b1xl9n5s9IGo/5SVvo5
lqpwsxASIjj9VwKfoZ2bYlJT6xt2e10njIcjriYzJY+4qEE2Sc+69Bdbm9uUf5RaCiuZ+XAULz1d
9YOHwozHTDxGz54m6lRlhW9pOLGW5rDhOWUD4C+1hs9qhX34VUmxr0NWH3E0valK46goPwvuZLss
frJtOWNNuuTHEWkpqxahZ5MDxE5N5VOOsGfh+UkPUgtSlnFTA6hU2ZuoXSQil00z2zck0FA279LS
2utd6kp9CTC+dSe9c1V/KmxkuKHy3uIji/hrrRrv08JEJSMQ3dYnBbxV011zbpspUPKXRic+oE4u
OFbPyyJDagQ4l5FlKviNqMEVUDxCbNk6d9aKWuooCeRTKlAQUlLlpD7Iaz0oszpk71su913rVCYM
C1L+ysRXmu3FSBpsXQMA2wp5FGyiVg1mdQow85/0dUSd8C7MFckLlb9WQS2YoVohOQ2XXAgs+CLx
BzliBzl9VcBhEnaYrEw+98uyHQtme+VDvoIORy9WqAtAVoz88B1JT9V4rVRjZ52t7Ws0K8dMr72U
0fFrANIBNMNTTOfuvIxpSCbmifnbsTd/B99KZkLCQdQkVGP3UVARHyzHpj7E57iNgulgIDErmSuq
8mte4gZgJL+14cxIvn1kiq7ZXVCq+7gm97HXblJe3dAaXg2Q6dr4Lu9rwzzJXCRGfbEyolFjQj7J
iM9AOVYHU75ZnXXWa1IurS+C3JT0zTBIEGqbF6sWnuo7gRUhMb5ka7f0yNspKvmSh5uW4DboIJfX
1J0i+ynOnaJ0FBmuLKbxXGTyWh60lXtMVe2SidVIHQXKazA9lqnepv/Wd+xfNmNoO6UuoWKro2P1
ISbvxmR65EXQuPYuHCgnNR7KlV3SaGBC3iY4rHUzc0sgR644RwdK2EqyTdAwqdsvaJ1bCMaMxtg0
aq8Y7x5WCnCALIlRnqh2akxOlZRuVqBUO6H/qbbXGPIrUe97UUIvDAotaWQXmIwRTjHfAdfnmNbo
LwdnQ5aajRuhDzdMG4eeVc/ixjdFaUKjLMMl008CdgpG8SQKmYtrUXR1QoqGVHHY7nDSo86eJLvQ
QfZHjBX2ivhvtuhXUQlJ0btUvi/Yw2p9L5Zf8RFJyWGcGRJFKI2mlmrewHLnJ4eSbr3GziVpvHOR
6ebptwoSL1PLu2G0nOcP3Opql0oRrPPzWgeVcJJkkpVA1+HNdGQACSXjTb5kgVtOkk9llbvxwscK
pBO9RHLNp2c1k3wkZaq+ecumumleuhMaizF5gSP4XQ1/CitdMgjtjN64pyvTMWt+JrF2isS/WGVH
TK1Bg5akwVC95gAeo+MsVHYx/MsIHEsRc2MJ1pOdCQQO7eacBkh3oL21ZeQ0KJplxqfDYnkGJUg6
y46lnSQJJaJOOmDOJuxFZGSSI2NuzQscfF9Y1lMLnLD5N+bidRIaAuoP6Ak3yesz0TPheKvuWiMf
FrWwQRRjKT1GhCD9TdIxIK8RKRzTCvYwI7yh5lDYxhp5ZVb6i9gyKRz8/gEmEIf/ifUAURiUYf3m
J04qaSE869kCIYQ9k1o6jEhfZzF6IdztpSvVZzNe2bjqh2pg1bMA7gLzNvrlEvlWxV5NiUKWofuM
D79FHWDpH43EvJ1WdPrpItNXibozP0hfSaLDoEtXJRovc5mfhxT5V334NulBWX2z05gf60GHrgPs
QTPG/oDb12IT2ZlPev0s/CNwYYH0OZJOUr9P4g0fX8X+PkfMN0bVMSWwW+WJtFjy05yq0ts8HscY
O+RjZEVwHoBcPU8d/C0ODdxNAK/LmJIWF1Z90CLYIL5dhCo1SM8zc+aZ62i2Nmehnyi4PfK0YRVC
jui/RPJVHHix189vKJn2Cw5sPGyaufqACx7KqwXG55x6WhShKHXM525uAyHP9yL4v85QbITdtM6u
2qi70bpvReIv1qnh/4bkUmPVH9ChYZnMjTBRZgRRrCrfFs1fhpTlJYx/1roCk0G+Y/nxmcve/FEh
N1M2xHLPfX8p+FVqY1KuHTkawBjeCpOnFyE9DzqSzZrPKwYulRMpUf6TUQkSdgFYeJ98bWKxL9EK
I/fkCYF99mvAB5SbT8xbKGk+GuO5xzhAIvoww8+kvCCdB6/FPsfViClNFL6b9Q5G4FjxqnTyrhxD
8WPG/YaVBJy62rCuGf5YSirpc92YjvqTQwCc8ndvHEMB7VKB1zlDKBGlNkhzCa17ulfH0KTOyLiN
htXAKZh5ZmWLfOERshll+PPm/EuKJCLrCLJDv6nWqk+QTg32Xwr5zQXEstXDZU0qj8U+pmqf2vED
wHEgjljiceiqkavFO7IhAdqx5MXhzLWHMUf9mEqeBiJcMZ+ZWbETkZRWb8n8o3M/ytidM5Bw1vBn
oeLESM3NWz7eV0DPsItq3JuPGInqgA73GNGm5tU+X3xr5H2CPfUlP3ApSfosYnhBMUl7L/xLc/Om
9YSSW3y2hfwyTL9tWj5pbXpf+Eof7HGJ3y11Up4P8dwtbaD/KFyPKdbEXaZJ7wPv25x/9IJJjzC7
ikU/POGFUekxGBPOey2/yb1K0wwE/2OaB08URs8YZw9kmSdSgxQnph78b6omNDjVWfgumZvE4mfR
10GaxsEAbqklZnNuAFZfMRheGvk6p5IHLCrMBzpkBtMfpWGPOJwQQHCB0eWi4LROJgmhMSSykSp3
gZa4Fa0tYT0or+Mo3iBJ7Gp4BEz592oSezAVnhNjfIly/WXM9BeGjFN3KmtwR4ApOqBJ2F0LIpRM
u5cZ5lhj2GNGovTpDM9gcifNIFGjFpo+dlmCvpHqOSPHjqAM9uDPLLvLtsU5y7GC4IfUglp6NVQ/
slHuHVbg3lV1vfZ2PXqNxGlmSL5WnlZ0QsL0iWwZJDVfaHpI9wB4SHGDQ8+u2cr/WOstU2gq8QV2
MDOiGnvqdm9IjowF9GUQt5C2K+UeIzj3AHok66HEbW7ldCuA5/48Ep+414SRTDgq38IKYsSKHdaT
jq6GaQP3WvudMxlKYw2gX0fWKAB7CbQAwJN+4eLCEpDPT/BIkZQEMaym9pB25DjiCBM+B1Tki/Q8
zqc3ZDeo1VtGrfV3N5JFsOW2wnaSAbBQ/Jai4aRS5z64A59i+67nbOP6IAKfRhTXPkIkBiM2UYxj
pb2P8i+/Y9YHDWTX3OqeFQdUdwwjUJktz0SFuYhEsTxdRxIMZSloGmzHSU6AYBQ0vR6ilzmnGH6g
wbHlYQClYJPNZhLzYIwCC1rQFzOGO3BiG+l8Xr/JxmzfyY+tuEFqbpBa3xzDhHmivafoNVQsEfJF
Z48mjMQvsqxNFsvtqitW4z0/U+tfoou2mFUOFkDrRSLy+mnq9pYMxSNniUhkEPElu96AhDJ9f1fQ
5V0V0Xqbx1cGe0sDSpdJmxoMRYug1K+W6pEa+zDjDOgqKuttO291GcAuCN+2irfCMjxqMfb3u5R0
ynRZGPfZTfkz+B2OOaQU0Jl4TqrlIAggwIsDDC/UBhJCGb5SmjClYjGruEpPjpmPaQUD+RKKutvG
gtvWM5UBs6vTrI6BUhw6gxgEGrNR+elITRaxV6BffVyS9EDIvhdcYQWuMMUsSfKzDutVM8iUGLHg
VPaQmP+3gBZfb4rpsOCSlv5kFubolLBeyfXZarVnNWlexvq3QbEel7BfojxgrRtUHXjbyfTnVykZ
TzIG+ahBD/izWKFlseRQJ/edoaNU/H/M/78dJSWqIQKtNJ8AMBwqSBgmWX7bUTSfKp6KVEHMNQh+
JLBZzMhvTGUfVaW/bnB1yVYwpuqEg1OI/MFUX7QoLLOYg8Ny0myCC5m+tK3yDJUIpMC+yYLC+FJV
zaYipcGMQ2tBy8BKXBvUOz47Nk4TXMnENav1rlC8iq7KWjAZ0xfaV7l46rf8hY8N3Y/1vMjZfW15
X4+CrNEvLG4uthA/I3SNBtavn7Uabuby0hJC9pBxXFtZYE95XB5+06PSTej5vbh8iwlkVkbNywcC
/UbVLT62OfVpOKRPywJptsYSTHWHgz0DFWd+d8+znNobpAwCN+uam0AOo247prInmQ1MmwgNPTpS
BrFUFbrUeTFZoFFXnDZQVCetISPw0HGZdqbEdEznIK5L1lrAFAUjTCuofybw1fyj0V5G07AVq3Ta
/cQjpou1h6ME6oWvsDQqqS82IrMHMtJJ+tvnzT0mN5fBvQBJXEuiK+NQ9rRsY4fLHBm4t7brrMbn
BqhMMVxGFOhUqrvN0K5CF10acim2RbKT7BkGlbuZOQDfgAsZQk0hc29VBGuxuzQKtzYbKhQiT8TZ
7WNmEEyf9Ow1Uzlz88bHAOvPj/IkWpkuEzgn3lE4OsNwUhLrEGNyz+JHiBXDTAmZRrY6y5tERzQs
G16c5qSLkQ+ryulap9UFT25bpzeOLNDdkvu+xbBiqgk6fwGbLXqL6t/GhcM5N9a1RxfC8LZAtkDd
Y2FOoTrT1NDoVadZOzyt39AgtKIKYEf38BAgyHNdzlnnTc2bjAVUMElwyXV3LkHfEt7QRgvaU+L7
7iaDX50p84phYsBNmxvoaR77mGIvlwoN2o0TZqPaBU1O68lHz0CPArjiH/VbxzNKBftO6CSeKXtG
/s8jowy1k1Q0ItVpRDAKR1NBZgsRbuzwasmVW+SDW27njDSzx9k8VT8R6ogNMePMCsqAf8qocqFU
z6AcC59xcucSwP1kdHhTHkEBxD/W2LAN1KqTTXCX3ZFzOYEXn2kb4/GymPNVi+ZbplOBqD/knSiV
2zC1aXgxwXqk8RSAnoADlnrx6I8M5zGskaMdDgrhY2N9qV5JaFgXzc2IzsWGi+f3xHRS4meSyq5F
ykgLtBz02CQPB60h305xCz1U6424gSlIRyzNGr0FBN9xYDsbDyd9i3wBerNIrdfbpCbaZYQcs5nh
pR/4aND66QczXw+R21iTMyv3er126GhEpK5NyyTN1fprTalaantNq0jufW3G/7ejoBx6LGL+YF0r
doNpQEFP1PMRqDSkug0pLFzW4UC2QtyzmvpQi8Eu+LXyfSWbzow+8xY9KRRZMmiWguErp/0OEM8I
jWQipBO8Qr28j/xX+kq2d/08F19GOz1rUQNzr7NHQTsMxk3t87uiaFfMgBckcyFslB6zyqaEPXXs
rtGZTIKZtTLb0EfWuGD0+MoTUPE/CY8DrSxSHqH3q/7hnfc0YNTZnAS1/GGsZyT9mvA5ZWTBSCwr
Rs0d0PzTYyUJ0+qDyj9cuNaEXiMS/dChcQFoQx4I2nxyxY0XGeXUjNgyXit3aEItFrwhLXyS5eoz
Hkm+XkQO3fPQIF1swhUQuN7qoV4Z55Suu8uCCYNxzA7ecEWIsone3mJhuSvyH8uOZQ4KvmgTGOgM
jAouFs7+szUib1vYVjXsfcRAEU02YEkoIlUB/hjOUwTzjiBGC+eaH0Hid9ir4TyfDYEiV8fKKztE
peMGuslrcZ2Hb+OdpKd7ld2X8X1iWVJ1y6lOcYdXnIgyF/ob5AyWp32ojaxmZjIAG9JJYjzYDKYQ
26tz47U6JNkEd5Lpo5aytwlHBUTghROUbV2UMHQ/a5q3TENYQ/+aFvNsVsul6t8666amD31H8Jr3
YM7qqxHfE9pVB+Emm2E2J8FoPhERQVFxypd7rXO2m396HnkjN4egbC4EHIonHD3Vay0rTt59qcYW
CIIY9qQviXg8avz67Ftq8ZngIIeaCxEvuOgwa+pL3wcrQnRyJvdQGEsZCYX8x1JDwRZTWBdJlALU
WVuW+kxE5G3Z0/sBXGlmT3pUBBJ7exTYBOzgBLgWYECF5BE++bVunR2mLW4AbwG4P8FH2Nyk0p67
pXxls5YjwWTYw+IsHAiryxhzoPiS1G9A/NhPMexlvJgTLVO+XDTRwk+Jza+/67J6LeTf+DUXai8L
OIO8NrqOUfzcWZcac06FsGawWM9+diy5E5CDCTV4HMV79pWreWZzunENNPxJ08CCD3osJZuKnxQl
pMoKPoF2uTDaQPJ6ivr0JGdPqYSyY/PKHEuQARrPa636BJm/yT5NXpMiC7aRBxNLKWxJpONEWR/R
+UjQooUIYsKGYqCR3EbGFAPrhSE7mFkKTMSxuDftFj+Swd8/wBispOeBZQ7/oa0Q7zQkLwrGmmG9
ZlYoV69iqQSK9oWqhWXfw932T//EJNoWvxHLLNlgxWiRH75L0Zrq4Cvr5KhKtP1MUlj/r9Y1RmFQ
DclhLP74/lNVDtdZORvd+2OJTPUFjwDfLb98qNO3rG89PoeIL3SgBdM/0VcwHrcLFuNG29oqjSFh
XxmyWdo4iaHRU0x3I/ROxlPJzgiMGD5bcEY0yDZS8Z25huZLywpWeRrV9+oBqXnVGK93sUdmQSY1
ToViQb7l6xEdn0r0L0YlTpsUAD456KFkeAOJF8ZLf+wOrJiO2sjP8k5ssDvr9XlFMS5H18T4ipvX
ZTIujxOGqbPeti4iwAQIHsJcESweibGD9Q8RzePUO3BIaiQejWDdbi3rEyit49QcynQ7GpfN2lkl
Bc92JXzcTZAlSczXiifD+Jo4Y1mpuVxA2vI0bbKTVZjrI+5m/oKxQZ7U2Wqqs/VuKt2TLk8nvUfc
CH1bEy4PBRpz8hGepqBjXcZYE78m0FKk5aoWPzoLsULhg85s4Q1pJZP7+ZhmbOc4xDB0aSgWEzHx
QYTidlPu3VQ/sSTY1lBc13DM+NEKY0gsSg1oZBv0R8zzRekNr4SSny1npQTct2OC8rQt7b1LySej
sDDK4fzNTSP8U8VH9NubrICy+4TfeI/o83qKlQk7onHW1JNJlBn66SSDAnUmaNKlCTHRWqvV4JFj
wFr+3TLOTf0NBlDnMRbE51H5VvvqiIOCtBBsjocVPwXFqWo/OvGMC0U2OSbftdLFiWgbqBpr41UY
fmAv70y68hrbkfArouZefwbjKR4YcCeQE1RvezTx43Ns/s39h1h80CUwEeSb1F+69ostDx9AyByz
whU9M2XMJaYBG500zWiFPkRrFZQqe+q6TUOemwZrrNHFbqnnGFnppfLvzAa7n08WJ2YzH3q6XA1x
ib3QDJebhGqLiVV8nym+JhWKvmaLkFKAa1vWG8XbVr9S1EHw3VtCoD8tBk3kBB2Nf5XPiVtVl3Yt
M9D5kyYupQRU6OcqBDeK9TZyHpcmH2Kx0+N7Pz+lHCa074wK8kEiDpUQFAIRTjqTkbW8jDg0hgd9
m486lZgVcCXxHRuP/ln8a7InUQLdypJn2uGb28k4xRY+rbxp7VTbP4qmBbdkuZwZxD4+aoNf3O5l
kbvlDP5Tf+jM2bVWvsA2fVruuKmNo9jRNhmSqx4iImab3SNEhjEJg5iZMdrWRV6aLJ6AiIuwHWWd
PLX9nKLTyrCNYdM+VqNnERu7xZEV3etWP1MUhwPVxbr5lfrJDgBQ5bLtFTnljnhXqvLAQyq4mKPP
ciyH5rWHiBYtcsBchwBSRhk4QXBf+QMC06o1vIjiH3avSxqIA13VgQYH/IaJQkRSjFJCB3WW2646
iamTvQ16CpSxddg2CEq4FAZTCQAOA5nKDcIJ/aiLvyNy5RpNPJW61gU8XmVuuqRVeHO9+O3cnvJg
g2u0+SmIB9EiZmw86JeKm6hW9jNXZdsAxkfINTj6JDsbd4MNjY30c6l+ZcAzTk+PqQSzLohe6JWC
anzpkCOXGGEegILmNiKLLsZ/ICT9iRnTiMA4we8UJNmb8FJnnGlNGDccKb16MGpygnAMb8TmZGQ0
dvcUO4cp/hbVWYs5jQyvQrJUbaGI2JD0PRTLkWZyo5wHgSQFSltVCEsq8dMWHdWnJNdOlrURJuD1
1UdJpacxdRdXp2Xp2/Y4Sw4SBejjOUdDlo/ZHVwTgVf5Po05IB9sgfVZLkTYZvs++uSbTQFiq0hk
qhE2UVgb6nFFHCkwYcnJCxUQ6K9pYFCVT+kJ/zADeSvsM+s8c9RHFuX9cMd1gT+cBYWAjwycYtQE
4AmCJm6DGohlOyVgoMyThXU7UYvnucYzl5YnDA8+L9dHsfwrxi81oQ4/stpphUurfeuDY7YRCiYs
2PilE/QJ0+hqiFQ3/rQMAUgixp5YiuzdSXgijl2TYiBUt4TiZ6KORUsr0AI/jDOATh+jLo4KDYr4
0p2YBZNmjhicXpXX0p3BnPCjZ1XlRhxAMk/SypNkPhEBcGqELRgwDsydp65LSOBCrum+mCUnwSzY
zeaneOThjW/Ao+CEaz4mV9+yyn1u/huS7CMV4dZVw6c5snn7foynt57Y1QL+v3lAdXooaFtK3Y2R
xSggA/A7OxqjhpkwRaK3/kSJ+Q4VUr8Ne5UDG1jdfhNv/UqcKS/IIrBWm+kf3lIcVbJyj+T92DG9
wEzW189cFLDMmK38i+iiOoE6sHMjhTXUcIlxWEh8Kny3FndTccjY4mTmE+xpe5X+erptagoV1aDc
msEgkqXAsrv+Bm8n4+vi0U4pFTDmc1JN29HUYTlyLLbAPnJk8KwarSh2WhzZ8cFRkudx6tHfywfl
0fiXd4uDZUMnGsWKE0stW8Rm37UlKfAy2y0t3PKwJg8BXNBRow5nWM8ptJTkKMUn0g+8yO4GdBO9
chqyB9Qq6HMzZC/xyGLnMY4giREkseCDeoxD05qBAeKMiLqFwHLYl4Ar69HXZvUQC/AhiHBt1Z8u
Zze9yg4QA6ebdQe8yg4oaFBqx7op/Bl1+twiqF2UY7NCjWy3W1waV0sCONA1WA1IEWwYqPKM52xG
U/2nJCaCScgukVERGw+756Wccd9pLfBRJaiKOODVBahdi28K262GM0FoDRdSV8JVPM+NYyim04kP
MEZG0JRfrGG7XImVJSfLxDbCeOjYIkjAxSf+ZubbUNAnB44F2zd5NtFZrMT9KAfStdl0jgfBgGTA
9kw4LW/FkhAbWXlL1Hh538GRIFEoPzKeMhbUYoiCu25zVpKrEqhgtbTPrA+LXnOoBObugNIyEkQ+
NmG4PoY0BYjumMQzS3rpV/ViMa8qo9+xWUPchIEhX4R+h/IntIro0jLHn696Np5Neb32TVhtj3Qt
gAP3hlCMNiW/T4Klj3bk3/Y1q09y2V8T+aijPSpqLtfxgoSAsRxJJRIwZkJoPlvz+AisST/yOj6U
48HiWTeG2u2UwlXlxG0yg6xd6ZGB65APwj6r+VLSkt4wD82cBFnQXwZP1sTwWQV7QpzRKWV8rBV/
WYpU1Wq8RcOeptT7dSWABUp9JbJUYalYshgBas/GwRX2so7BkCrIOGJQvhRDetZHaiVll6M+WWgo
1+VdQCNZoJFcKd6+xcJ0qn51I4zAbXqsqQFqjK/mYstKCY/hapWAZTEyMiouSo6EYFDwc+huzy/n
LHs4rSIlD6yM++Lei8oFaIkRmESEj2BEmtwHdekRTYU61csa3R8jhDSE0ozDFhQ2f/eEH0ZgSV6T
VSlqCrgE0sqJq4VzDYSj8/Uk7Lw5TsNuXYNCS6DsZYcCnSoj19nAhwrrGip6x6TGKO5Fld0aym2u
j/Nm8IhpZBhR3EcdKYTmEfnTUU/owmG5moW3IILQ1uOGPQCPU46eGtCNbXwVDP7bYBmFAH0Jugp6
R3T8mOtxB/aPYmmQkXniSDXOY9+y+V6Pc/rYCR8KML0tWIcmQ5eCLk0UiVVhwN3cC4GGr3F6p2z/
ZcNAbCsidTR8/a8MdDcZRg7ezUkkFSuzgMD4tSqHk0AF2kfdzpZiOmRiZRN/7rLXslheofceq0m3
rax91bVrVZVnrTMYoX9HhHDVVooQQn/4Jj2lJGwa0DCNMeHSCNFYuPbVgzsque2CAtkk3hB8YZR+
LdKMFtzjkO1RIXfWNV/0IzBZ28ieHBV7PFB8OOGPAt822IynjEDjKpiNV5F9GDBacvYC6kxsfD0j
WQFkP9g9ajyA6fKPHhM8m5p2jNSSahlkzV7pZ8To+9yY74Atr1LT+lZ/rYwipDZ9lP+4QbVWBzeH
oaC8J9CVswy2Sb03VuMuWOMdxXjHPE8194o524XJCK1Or0097IFFHh8z8US/NYqHnsblx3LqczIK
IYvFY1jEHwLaAaHmU4TxKjD1E3+G0sOFsmPPYC3oJHlJpsFlLGtLvXCcRvGoauWRHL4m5xjpN9L7
IKb00OLxQhhIgfq9kGouoBhPMSaMCwYKyX1WQw1hEi5Xk682aFJyp1Pyj7q13mdrfsG7UijtW52d
hLEn/ivUah9TTc/YP+fVMwGUoUJYnDJVHFVwxvKfPh01CwCCOjvJoZXGJ00f76Le3UB7Xx77S8Uj
IuRYm3g89ABgxLnDJNkwqq3PQMTOUyyEeHB2bBZt/mRyc3VJOA5y4lgdYCUGrWv72U/cBzryhwVt
1NPMlbjhP5OZujoNhk7ybVISPFIiH2m3SGCtwOUQMSTKb3qLhhOUYY7kFR0Fptcu/1NhMmjhlNrS
XLxWgGzL2RPEyiZUBF63n5ncBL/NkPjZgAG2Dro3Sc4udYLSqrFOK9NkRp9YjGd/QgNRAtMcXxtE
GSCgHuu0zUjtCfG4AFd0MygEeNhm3J6icewmHB3gi0HMCBaje1wjVufBzkWmMPpWTpuiga3QT03J
nEn2DcSAVktNc2RNsSZ8j611WBgnxySeTkJq/8ofD9FBQda2eXDGtjv1ybDTzmX6Goe//bRCH3iR
iAjAowQ5R93rZAVF8RZk04+ZiQfDsM1Edwcxtql3+9SJIRf1XFLEJTg4yd2m4vkDU6nQ5OS5u4wd
C2Byol5i5Ox52vmy9NudLGO8ID7prOKcE0uFV7ifnhhxpdRBM2BExvxqemRHWVqRO42Wp05vQjfu
J6iUuGx72HUNr9I3QjNAQFVRP62ZeauZU2xs7DrOPNMCS8rAu5V3WX9mbsa1Znl4pbRhdVdUVits
SAWVVYQpg7kxhdwOTbMX5abXFqk/Np0vEIaTPRjFCcZU/pKZ5qAQXdrxeSoPRm/ddJNAen13FJOr
giF7moOe4litnlUW4kv506DYNpfu+GiHAAlwzS9ehvyImIbdSPNMeI9NJe4kjHMkQ7yK8XZb2u/K
mkkp98r6oyaCuVvLAGRRUK7QO4A9YZtD5VwW01WuUZlSurcMJ5mljdRvFklPePf7zCkYcpVhCuOz
RwM38YbIGA0szq1NOjYSHi9oN7wiTpHiKIRdzsJ2vkHt2C3tGyidZDjNMOVWsrZK8zam7RE03qFp
juR7Uo/tF3ZPAmLWn9n6S0yglILuTHHjJOtXN7aBWX9+06JOj59lz/Tl1rDp4JYukBopvFFG6cYY
WoSlPwIoH9t3aEF6jOVHbBy+pbG4Gy/6zCIBitjA0LHE1tqQ2mdJ/gzyQJ+4zQH7yyU/wrj3/2Pp
zJbbxrYk+kWIwHQwvJIEAXAeJFHSC6JkW5jnGV/fCzf6wdF13VW2RJE4++TOXClTjknYcWPxtso5
OzAOelB7ccLZLm/amOMiGrEDxj8SONkFpzLpAleYqccx59Ez5E9bA2whcf2RtYWkfUKGglqOwwZF
8lCvzakkp1QkUEsmlc5mA0OAjJKBHUyM7EpmDqOuwJYyOh1brZqtVpG8KlneLcaXNk/+ROBqpQLs
BZd1y3IRmiqTCa2MHuN4pNttN6BrKj3TQXBU1VdvYNAz0GGEI4w3fFMioFemctX/N+LyYmLUXr8O
jwohmAKw7+5TYh3UVZFv2TVwEZ7j9x57h/jUybH0XPBb8UcyidITggqCQ2KIvQbOcUkjt+Xj3MiJ
21opqz4YpXlEx9bT1rLHnL7rVbhNup+UisF+0dBvwIhHMZ8ot+liroza2ziIN1M9YEDua+MVt8ZL
E9VLNx4SmMjYPJXLS5liwjkGMKfJ5ZHkhgzxLbzjPKOGkjY4OBs11QrsMS3VLbPMtdpdzkepQIRN
utpRQKrGMcbhFP2F00mR90uJsdOCl6oM/HRVVy1N5viatMnRXPtrsoLWm9KTJXDw26i17svqCVTM
Z1qWT6/gCB6U7ESdrsIwWpnEt1lpDN010q0rfkeeHoaXJiqfs5uRfzb0fUg72fzVkRnNKiFRCIdC
b7183+PqH6W3UdBBOWX7Zu72ygKeeCaLk/MKkxDgayrIxRBnETHtE2AxACaLgvBVtV0CytQqmt+Y
wJKKCYxYQuMqRKwD23brBMiz8ondaFvr6WZkfQOEVG+Os1JwSkogE2S6/f7rLQY9qd9qJvXm2R/+
kyQ3cbJ0l0w2LpStk8bHvdd0CGGvbvR7mPu2MI9DAzAShyYe1GM9/KJ+fmZy8iowU+Z/ytYgMItX
wEzggx7GGEtWroOWZxU3+sBeAYmWbkVaNJqedEU806Lc1VQXUNS3hSGt2MMpXaYTPRrRwZK4TZRE
J8sd5g/EJl5ilufz+KGbumcqeBir91w88DC+62XzEWbfs0iviaR+JJCSauH3NCfP0plgcHkpKdMW
sfleQy1UEP0WXEVibf7gAVshP8uzgRlH9XV2hkGhvOjqoOUIW4iuT6gnO2kyENueFEG5Ssc7nCzh
U8hflNVha0mx4xZvMdcD/uWuRCpW3ji++I0AKYGr3rZhaRpoj7ZzB24Xy6hyOTmb8t2gTcYqxjfd
XjkZZ4Fuqrj4oVTkvgUrzMwy27ZvU/dfr3THSaId4r3lLd7PXsnix+z+k2nSkkBmn2ocWRIxfPvd
BJSDidd6qogKGufsCGJGhOqGLrU9nCBAa6Sk+Ze4HXa1gcA1uUT58vVxGq1/aZgdBDi6AEycZjNt
ajA0iTtvyahx9xlgdlKPzZ8J62hzon1HYDEz+TMZnp1JxSsAmyJgq0iIj8NCJYwaYxnLaHB6X0Hc
yVrMl+6Riu3iFrBiGs15E3LKlejCsw0WqXQqdkI9/6gNnvFcdZmC5ZbMur96i7W/sDiMVRCVvyJ+
fgvMF36/ZpXCSgiPbQPdFuND8sY2bpNrCyhjCM05MFNMqhLH6Cb2zUR9ED9n7xsFPNuvxhMJ3xmV
HU99vsUYWUit/fUFneYtJowYIiX/VCOHZ4HTs47T5C+t/sEmHJGKNFgiKTVoVG3bAr+Fz0q8b4DY
wE9UTPBtrU3ardVWMHiJn8Yw03555VgWRNKJzk60J/aT4b0hnZNS5/lSvld/l171nhR2px5tvrbP
PTLeco84RWrlNIrhGrUPzdg1SOs3s/jQu61S93xqFYbCe4XAGJEm36hvGosFG3hIinvcplEmDh94
Nf9Efb4xV5ckZo6UD6yVoKGgpdbwH6T4NpHry2zgqtE7ApJjs32owNPI0r2qEQRZQmX/KFTcYFff
homjZBh6YfSNAAfM3CHLkhQsRoBuHPv+zRxbP6Q6c80GBMSzdcIBi6G9Zylm6zHYBsUjyaL3bMrf
2u4aNFyOpH9LqT3myaW2YTNW4x2XzoMWWtL0Hkj0qKrv0vxXIrBdyr6h1E+5CN8CLpN6lJAHgsFM
I6tWMQqGEbv6hQce5rPwX7LM2A/JuXAHmzK/yLG1xuB5NI3WXWKUnBEU7RnBbz4R8eES0nAJ0Tru
cVxYBoSYtHjEfejOmrofGUSJ+o5kBLC+xszEek8JaO9wRwiCRzpCv03vBoNVtBuTSz9w+DQ4P4Pm
INDw526XxoM32rj6Y5B5CjehFy8TVEt038GL4pfaAY+rD1b2pZbRaYjbc5Y7efMpc8KJH1qNNjL0
qbUchcQHlFpMdr31G2ImNEfmcHhhzeyFQGhMFgkNsx6X92kFrf3NagYtSJEGt9AZrbrHQ8IoyPeJ
p73qOWwh0zGFSWVHeHI8BoZ0CqnTtHhv9f+p0W3hB5+RBylfJmbfccvT7qPWi3chyc8y0O6mfQwE
kBEudFyjypleM0DiSewvLHdmtuVDr12KcSSP7gnU92V2A5ZrGtlaQT8n2HJ7zE9sS0/tKVro1ORR
xv/oEvnUBM/QeFQydxI8FxkkggREJPWlpGkcg5WGgIyDSybiWYJCq7Dwr9lgJwua7jeESlz4Ru2T
np9YWjVEa1Fpv6fkc0YuEp2g++u4yJPfZ/0Bb2nbCTxJhZ+m7NDS7MDTTFr1TzLmoMrBEM71neUA
uJoKi76RpUcrgqUXZp4FBiIzWZIRlB9D2Rs6Jn/rBCZEE8dyucUwK3SJBN2zpPeE5+ioMUTqf9Yk
nImlMhZ+B16ucYJF4ykibyEq7nUrv2M/uA9D9MgUio/HXQfLoxnsO3gRc9lp0VmBNqLbqbsInScH
56KFdTG72SRTztyErx1BVzYFld1eEhxAdk3WxOK2U8uA+ViP0FAsDxX9TporW6SEEJO6wgYWT9f9
y4y2QQk7mHup9jmUu8ao9jwmULsIaeH+p+Mq+TG1am9n4Fy4IqP8pa0GFnuPQG7gOMz/8sPBVuV2
sJma7LdofoxOdRu8XSJhyxz1144HNpIWQbfqUE9PK/yvL8l+Lts4wsTKdaMqC9bWA7v37pkpzRO2
R6PdtTSDXoZPslX3RQX+xcBZG5HO3wbJY6DPaIyiJ/ZFTSH4bcVHCqcOSf2ryomDab9FERkIiC25
XwjaHwSzv5Z6c3atY9Vpapo5UOERch8hE5qKsx0/HduXUGM9NhVHa/2VR8dOkTZxnXAl4vD4Dyfz
AncSik9bXVc0VIVMzDx916UcyNs/wJYBz33LUxNuv2PVPc0ChWmOxx+RDQGncXRJMBa7nV0xt5Wx
tSOvdBQBNnBNDs6WRQra4pZkC3qT8kQW/GwgbCSA8vYx99pBMq7wqtWA7JWTpywLc81Hhz3YSn1I
m/kwSepBEK9NaBkeErGLK81lrUeZ1xb2INFyll8g5Nm9F4SlkC9dWAVu+K+TqKe2cP1CYIxDdVvF
ykbreQpwPwm9WaclI5HcuSfin6gIVge5Uh6QYgiR2n38GCP8F3G0w4dUFo/lqNoRKRX7kITGoebG
FlWH9RGN3EEimbgSJaIx9X8ABgznX2aiHSz90USoUKl7qhVE+zbfV5LCGM/mpA28Xgpck9plwrr0
hAWF8aa29PmFxt0a2c0E7sR/PKGjxcmFlOGAFJVKf9dwhpUC6ej1yxx3MCC3Oe1qc/wh5OTKzbjm
vSU/hnrZWaHhK+n02XbmS6niW09AVyHmkQj6IchxDvS9wiCRm5Y4p3XABLYabw+RSn/x2tNmAHuY
VGh4i87qszvLcnqZi+Wi5OE1YQynFQSvzq3ojgHFDottfJqS8qkI+0Uma5ZGDlnropSHUpYcjdhG
PXNZI8DZoEpL7S1riNbM5AOX/+IscP90eFOQXVggNQVvd87pCfkyrX3NGtyZt1O2zonYqlIitWWz
pTjQC6h7MCEj2hVQJSaqiIovKVkxZftVm2B46KzVp2hyxVX4XJV4+6yzqXxpAJdoUWbnP89viM2H
kVBaOMofncqGSaT7Br1hzt5Co3izCZSuyu3sKFGDBCntoKiny24wpE05F/xx1mZm/VVG713AFS15
FuRc4mLeKaa0CTL9YCOsKJfKQs8WxMTBP2vOsJaR2HhM6TTJl3XK4V9p62BbAmmdrzIDLRZWHisU
oBmEnRQkX1YPFo2q+SQ7/Tr2RK+e+UwrPpSBv8jqiNUBhMcOFrolcZsFKnYBzdyAq61ios/7u0Cd
0/kuC+PcKgsEN09HRY7x2+nGSaqaXUZLZVdmF3q7NrnbBLsyUs+dXJ1xPZ8mlN0MQLVqfcTvHe96
TXeFfs6r9GzEF/EIiFpP2JiVkj692xwg72jylRJhnn4eHTgc4pBEqtdqIK2x+ao4r/PpxDoTKzNi
ZgiDUShii3Ub3tZq/eDKyJhQV/N2XGULKSEVwVE7pDhJMUkIUI6h06bzSYP4O6EcpdXb2jXDF9tl
nxQcntKgPHF1OKaEonpyOuwfG36MnR3QEuaFI659II4ESyp0TCaXJdf2CroIVA2DR2w2PUT0Eh11
MdM1ydKtnWYsySkNi7JNSbVzhW/uMofxmgGrYywOo4vvfseU4DQiJofpJIijSz/v613qRtjzJCtm
A4ILDzKOAd3T/LJKE5D7QECBE0H7s/xPZcJc0+HkWlRgprkfpdx3CbxyaiGPBx2yRf1p/ycB8yIk
kUHQEfKbhXcHO/FW+i83+kPLHTfGL+xbKalhLNb4pXP80tz7nRivtDL7CRFDhUctNlwG+4nXsI5A
ygQ0NVog+jKVW6qxl+KID6C1iTWGC/7ihDEDyI5YXe10O0MUqQQMh+iSw6BhXgh7pkEW6LZyr/J/
XR/6HYKh/R2Vf/uUx1MZgKRP2LBKZKX6S5dIF0UGuZn4+EPuWXDJ2+IVR8EHriJfAwGWhsdsUh9D
p9y7ZrqVSXZNmstCvJl0PiCGTUkBVZ6dmkK+zMtzrL8I/Z/koD6OFtjxeJuhQAMB3y3yd1zSpCRU
l/G7ccf14MIbxmNpz48+gerMKzsbga+H3z3BAKX/TkyUSdwx7BgEvCVZ1f0atfJpx/8m2r8bIGgp
HI0cL11zjfdbmItuQyUiyCGPtZg3j6U353gj7Y4irM6zzXmb3XMJXlV+zu5K5LUoIwVhpQJKy8Ch
y2zJrpEyU8jYVrkLCqoAZO76NG/2bBYX/cKt+l+uCzhP3aD7wSBv5CZ9y9kUGGxXVxzDtntFVyOU
bwWb1CX+lC7BbQ3QQouhOLw6Z81TDwtvnA5hk56RYrbKQBg7+J17GiaphlmfUX0Nis3KqEUgHxXL
O/0tCwm582iS/kHIziEByhmNknpLhYuHgOGVwFWzgXcUfbKtbhylb0GbkchbbODSue+3dqvt5U+a
SfehjY8avS5Crxv4NaPZEXuIVOFw6e7z4db1Gd+NfB05tKpe2jYifwh12ZrQCSWaVqsZvIS5H2XA
FSFoCZqnMgRL5cL9ZLcXqFA1KpTBHrBeAO6aNRn3zJXYKQb5jPXXZuni0Ehbohew90ugeST7BiD7
LB6VJT2IUmyyGa/Z1JznaMDfc2KBT1DxN6whF7LEprRKL9n7b/N1+BnPGTAQOYWFYoBYSwovNm5h
oRwj8s2VnB97ha2t9ECdpVT1jVCwtZojBvLVVClLEla/il/gYX4lDgpFTDdN+hyI0r8RIWe9YQFp
V1iKsZEKE1cGgBMIwhf6reT/YJ6CBLoBpHTNdLfD6QIDdUBKJIWiZ8FeShMvRU5U2HtWnFwiQ44/
TKLZdmSjc/BapnoM1f4Y8ZXSM8EbGXpAvB0VeCgwfsPUaeSHwiSm2G8UPt4McixTON/GMr1V/a02
AFCOH5bO1XPwKt03KVsPqZkKZTJvzN2D/GP1rVdHhdePLcYOHMTCHdXyAWbsXprJvUwujaZyFhGr
5odWdQh0fyOSqwMtm0pY37CPnAJBhHC4KbxW4T+NCCjc0HMFkSGyeABieKJIpOhuAQqOgEsrVfiN
4x+VWDLf3FkigqlkcAOBlXbBcEnhfOACWkguLEpJ5rVwIL0dZBQRa745C093DJYkEOrPkG15Yo7n
vv1ejGYrmaxUAiZ0fjW2CpdiPszJrcNb10vlgRHPzyjHLZStifLA65lGfw3SGQGH0sJ6OOjAtMIz
Msj+KNMfudGZo/odycEbUpyvdDciWY+k/1czAUykc/Ub/pmoDHxJ+57ZYNXRx1jIe5NoS4VzPa+E
R3gurL8DtlwziWU9+JsQA4vK6VSD1MOxQw8wxzsjZFivfk+nZaeAuiwszKsMFZTWpTNF9rNvGb65
bSgzbX9DsEv9X3fhn9RXyk15mYrdxBZgMGu4T6GnMpNZ2h8l2yn/65t/V0BtJK+Ss82ykNnFQLPY
weRc7fB9LzaG7haXAlA2Cxxc7DR0l9Bb0qxs9nLx23mvK/o5RpMI+v4yZ/OFACRjhlIQx1BSHG+k
iWT1in8JXiYASWUkwPTMfkLVgq31aqh3N6bPNPhbapcARknmVDANseKREAHFwvYU81WFG1wfjgGW
W4KGKYXoLJ06aDjlH0aKsj8bWnaIdAJIxb5nWRdUJt7DnDAe1CDzfUaB1OebjU5lK9lx4HbINVlg
SezgHYBU1kB9M86OvKG6dZ8CP9WUThNmqzEp2Z+AXud4NThe+91E4gMci4oG1hqLF7DpbIgRVb9l
H4HKaWGAskdc6mMi8TC5RK15iapLN33HgitecJMwr85EHGGCy27eqxgu7YPMBIPsDHfMaTC/4upg
nmTgu2nAmswWgFp+JMqPDJfDjNceFn6pFOq3jmcqQ4yIRMWZwHNZgy1c/EuhMWE7HJebRV0aParB
WVjtfdZjOKj2vc3kR0/6sCyyQ1xx4xptpps/ZlJxFTjUwdUqSckKww/0aGta0NxIVKstjm7q1A1g
u73qh2oH45fT2aF22c1LHg473TIOJkKBQrl4RHYTm90IDTWQ0N2a+wAJvlHOZZjvV+qx1Y88cXCf
wTBJM3OvZMREGtTyeSfNFfcKJgo2UUxVWZMzQvzodNtgDavAprbqv0Aaj1NPtQ85Czb4G1XvnKLX
aHyDmFG2u+m3LvdL210CvT9HBM8HDcaLQVeNI6yAQp/ojHG60K4cyB7nGkZS0Ft64ZZ0u9UynX08
FX5D/H0LWz0KfTpjp2ELVoqPhIiGmbmCnRpJto4fioyKLAUn7Rt9w6X82MtYqOgj8j79BmhlnfzV
oEQj9c6o2EH+lcj/hUhmKWlqHTimxA4HO2QDS32mpYiP9sK9HSF33+K618CHY+9IUZVHLIgV2neu
/zG1ZQOFiB1HR2G0AgaPjrYOBlK0p5h5q92RtWMc67M5bTTCVXjtDzqzeIF+xx59TfgXXNolN8ZA
3JK/tJym+2+QtyGwh1D7g5UgHQ1UBHi1prEfuL+TDktBGe6khuxVZp4BrNi9vu35s0aTosS23WQY
Y8ijE5+fuOYULcgsIt8ycROFt3NikhmzynfBsBnCI5+tV6HLn+NysZLvgE/yUu5sK9hK7K4xvlSK
cg30fJcxZsVwk7rilrKu4LtsiLwgXD/AxJEwvSyTxL4bE2p4DnmBl+KSLqpXTvq5wo47z8mnZXgy
RnWjjU5J+VdmWx44oI6Wgp+a+BTx6E50SATxOwBnH/IPML65sbaFcRzUNzlnXTflp3qAnxDh8iXa
tyxXeqxevTW+wk58TM2HmkfX/BaL36VIwDmCq5Pe58g8dCG1a+ngNj07Iyx9VbufjNZviXSL1crR
l/4wcpdt/rc4tzAkTcJC4LrEBE7E/Jh+IL1SCTLuslHHkgU2Kd4J7B/EVj70+E/YaYj7jdcFsWfD
oxhIr8VHQSUFF18Pyyx97IUrhXsWXqc26y8ocfWtSO172kD+SD1TDFjYgfVMMAzSyhcJwajpqEGf
k9nZ2YbsL7/qZxAEt5juCEY/lV8LK9sRX62cnhI+6JNdHRYzPCxgopaJgkUYCfVwtyT0jk7yMt28
1JSa2R8yyNAOj0dPfgjiMuGX6q5NZxOaG8sRt35m1YzOEGzNjBq0OPTNgSiwzjE3m6DnvzWDuUxf
y2FgG0A754b/Xglzr46D01X7Sm6B1jTXbnqbf4Ci1b1v5pNPvo7H1eTDJayHANur5atG53EHw7zv
1uZ1quNr3c63QAnuk1Y/TS1kGDL9ajtZjjGGuH+Rr02MEM88K/zYbn3AUX4tK/6I0EUWoCPYS1eO
lxDsjcJfW0s4Ts1Np1Pvq2wjLOMjTZU869kS1XyBaXBJpH8GzkwZBGQW/2G1K3CGejGkdYQppaX8
N1Qes3FvqL9ZJvDqPwttZUgZhvFGa4ChvmuV/Sk02izGN4RSr+11X8LUHhk7MQAHK7cGwLg00kjs
B4clywg7OryLB3AVzL5+AzVW3rVUzjS8rHaAZZpPG9iYOjwOWnAwWLCz/CFqcOGml8dvELqfc7mb
xK00dE9CQ6BrzVf6L+jFRfCbRQ2NWLRf8HbjO/PwSHLxNz0hSR7rLRu3jVYwdktkX+ZjK9uEecmS
ViixoOWqiTdpPTtIWG1C5tymdZ0gK+3gvSsN5sUIFFrjqkuPO7eq7S3Gfjcu+nX4jrbaML9p+KwL
pPq1F6VxVZyt2qtEcTN4WW0mqd6YvLhkx+KB0VqL8Kw7k9g+2tEKdSuL8hbWCg0wzywZrupE0zpv
b0wsc/+F7adCTGHzg/mMAqKNrPF0KPwIBeVhsB+lFxdnB1AYBuCahzR9Vl3tVmyASlBQIYO23ff7
gUTu2NgOww71eXQ9wF2YGZcfq2LUyoDOcWVlhNRE5jQNSKyFPYY6eIxJeMbHjcxuuedKX9h446Lo
KNxikA54s4+W1R1ru3dH+aaZuwX9mf1h3ID3GN2y53sJZchbitvT/7PQA6TQAcRHd4lseFSkE/Bk
T1zqUdkNiEsU5VJoOFyAaMmrVxrzabjvBkx9zF/wwnSAKKVuO7yR92apw7rnXmieJaO7lFp1LeeK
A3Ql+hksnY/lrB+akXWUNqCnf9fjF+hDPFPCzWbsDPiYbTKNXfuxIAgzHzgD1/efNvlngHfUxS7K
rmMluWIpPaVUgYeYHnCmqjKcuW/8oJh8s3npYKHqfxLr/oE/NI4ByRrbpO4ceAhNz+SeHTMeG6Zd
HTN+VdNfpB4B1a6D0cX6qeVL3Xe7oWGLHULA7+2rGQ630aaxSYIySGvBmYWGqXoav0aN6EKruO1/
jW/1NMpkh2mX3DQeiAtDzQQ+FNplJnuZBMNvRkSKdbeZ0dlRMXrB54j8/CXRadcLFwRunCNKBGYY
GJZlHpqnXRqHXG1PhDevox37Vks4AXlIAZdlxeCyRpCH41muYRDlnzaXQqnw5aF2aSFxEcS4JAcX
+rMuWZ5fMl07Bx0rw/SnWGqAZf1RmpZD8jOz6cOr60R4pXRm5hzb0Rpr0oLZCQm5mIB+1asb+pUj
8Vslv6XY6E30gS5YySIL4ib7FL1y63ZyG7pDp5dw8SmPnA1V66r87gLevhoMV0tsnCvc3AsnmlIn
DDbUOSzdZximnzPcdr7wD2OJ36E6Mrc3Tjwud2wf13KndNq5SgyinrqT9sZ2GBWmdia96UJGa8k3
Kd9QpLxHcXPFrxSsHvaKnxQBTWonLU453CpexUHISrTDKoJv/KJ+BVyrBEwRcZF1e1MdBeYFEwes
CllU8m2H84THt2pKfkS9McJ+mP1wfdioLJUF522JTXipnwPOT6nr99ICVeEjbRgMHyYaq0kYr12r
gh4jamYNrnop91bx3lIQWaiKq6r2hnoBrRyumaVSJp1tMPMM+0ZDGiarGOrPXpO9um/OsMRqCK7I
pIZJ+ZFKn8Bw0rER5ap5VMGeBfOn3JuH4K23eJbpN3dNvMvjytghLZAbvi2nB548i/HBE/1lV915
YUOj5dPnXMJHafRTY9DaUEev0RbvFKdO818R1BhP+GawSQBLgBnsrkSMaNeislVWT5HQIZisq8LD
kgagy7g0F9FSQidDHgk8eX3u9sGWp2DM5oFQmwq5byryW8gnPCXlqBsRAaXigsOiD/9SMEaBVnyA
1o8NqpbnczqXr8SqX6mevILBJzHe82zJpy+F74Y2iNuQ1vfsSXU95ZZzKpxi+mhDDo6B2ah+H+aT
NVRbc/yQg+mYCot1OLgc6kUj8sYyL3tCOwjZeRHJb6BJ35O9xp27TehnXpe1qjgnZv2iL/aDFX9Z
sfrF+Kc0OJJSqpjm3dhnfgbKa0Ij7rLFVdiHA0tDmrOw9eYxvSs/tnZuPBlbP8qQNGIAT48Urey4
rqBNVe8kioG66ga2DOh2saK8m2H0sTrZs0h3JGrY+okByVooFImBE8OVMZ+ZDjUnudq4GpaU4SB5
s7NlL3G8FOEXqYZ4icimLK5o+fRnHCe0XqJwl7qEN9ciDYRF3LoG8q4WPxVi9ESkjUSNp4HAW2qM
4LV9VZtPAB6M2tcyKxF0k00Rgeqq00Mojb6IrnZO4pv9OIFZPndOTG6C+kLaemduI2z3mCjJ7lN1
lpxWypxEkaqO/DgBlAvKfB+EHyiGHkAbh5A83YTSEJD4HVwdlRiriqeGTh72u749YDFEvka+4H4d
qh8yobPCvmTEkFM8eVgAEmwyKgT3EotOiSRYQf/OmkNEkFfWpK0CgifiLs6D1/5+IX1Tl8we1Djm
fecrVPbtTTk/tPU9tcG6nSqnV/B8k1Cln+gyYfJqG8+uf6gu3IZgkIRuYfg/SowslsHqZCsqVwFg
kUmfIdoqdYf7CEcW4ZSIji7QJCrJojTyVXmkiA5HabUc425noF1j/WvKncb/M1I6L5aBVdshs8gj
47/iqfOxrtsAT3Hc0IG6WhHYCe9BtDLjwxDLC1dUlEAhZ3Sh7Uo4uuwKAp2MQxWpP/GNbGsXgi9V
OrLPtVaLsQ2ujMf7KwMeqhbeBCXly+JiDdlg8drgYf2N2uWYFhzYleJHQCkD/Qd9E9d2LNHDyvNS
o1dlJh1HqcluBMO75monGjHt94kNxeKWdefr1n+6xSRE+sBHyUBtd0J8URBKZ47W8RWZb+ESHe2a
cjsqEqYrNJKthmcox47bzVisR8KBPm5iX6ZQgEe4Tp6+GN5z/jRtDvb6VG+L8lIsIYzQ34Ed/5hS
coYroamXszokYGJ5+4dA52YwkybhXV279DI+O5uF+16banoroEHPa4RRMBqNhKhqUmXcXnsVlyhJ
fjbTUbGLCG+pBhxCwGNzIWFTbxlkNSdzssmxUoum6M+yUb1UaSCS17ck+2jU+4p/iVL5VPfzaY6H
k0q2hf0ppTBoKUMVQOMu7lJf3ZqAaHIJBrsh/lQ++7jhepQyBs4B0NXgzvU9c3phXcYmhpZMt7Ja
+lym8b62H33R3yXjpmgLVFfjg5v7TD8I5hS25RnFEQobc5ULjr3IbodpyCbyYsYfCgud/nfRXnDN
ZToxhH1LVPn6AdmVnRRNMgvGTftDjHhfqPlkJttFKJflIDkBAM/EQLaR1580KvWMBjZG/rISIlmg
QBXkmygS1ij3aAUJm9W57ORzTCRojIdHMn5Z8gPRxA3Y4qe8rLLu0mIAkaOlS/uF3Wz39LJD/lwX
N5NFWisvPAOWFIp/CLMhEBATWNEoc4uJdW3gIS1x0Xh0QnidNJnPBCRLRkACbi57qWaGCd1+USZX
BhAF46+JPMKdRojRn5GUMXlSGtAkqUMaYwAKXafbwSB15NMZd5zHgu+gPi3WcDKZi+NdpUtO0n5X
4qXF7X3CmSBB7Y/JtxVEkd6F9RlHrdc1tkvfSJv0G4zQ2DmgS0NFSXDJma2+BWVl8WMONRzX8UXS
qyuBNQkbdKn58bKiNwD+jOD7IAuOeAFBch2HWjmG6BEqFtrC1UL9lobqzagcSpUwEOi43tpheFGh
uWHf3dHmlLZ33bpb3FnbKj/LCg4udk/WeI6crJF36kvnZjYQJkyDN03JfDZZmAqOyabtDQCzQJ3n
fwPobdYRzbscRvuMpBYL/n00vw0gqnLsZOL6n6acjcQ8gt2mMJeCe4bKU6SPJ5l3fXGJKSTChkcm
dCZqvpmtxGvfioKkhyIfjLE/hG18kBUeIRULsh4LrXyBwIHhqHNHIyF4TXE0hnqSlErIxghm+hj3
DgTU1jxWgQ1SjnPxrWzvQZ7c6diSodldZPFX637kMcKv4ZdquRvw9w3QgkCP5Fm7I5+nxOJYNDTE
27mrB8uALYN62emazTMbrfh7Ndfjvp2y7n3CzKBhUmySf8RxaHHI+KBps7L6mroMeDABEBaQMF5A
/ZU4WHMw78TImqtMe9/cat+amD5kiXKqBhy9M6TdnxIS9tha/LVwT8ckfKQS9du4lAtGSS3nrcID
ip3Hn6I5tNsyGo46OSqDzkFrBGkJQtu89zQI0egkU0QTU/pXpqZvbEO2zEHLSTukfsV9YiBMqCjs
JkgX4BPPOrhQuzwrz3Ic7IaUZT3P0SZSLmZnXfoeF/lMv00RXMx1d4k3PYAhs1op8XMHj4Jzn5tc
S5LHbo5xkV6SyTzlXX/E7s9e9pLa054hHGccPabhh0BwyRmbBs1+Tnr/0H0Dj6P2SJOLCvC00uRT
Vr1aFM/Y6g/dJjxL0idVdfxLxO1c2bTBhEG/ZCXfHepI3WfwfKSy9piO0UAN8DLs22VcSGl50EJm
911CrQwAFC6p1m9T6YDCHUldTtz9L7roIXcWDwW6QuBoxaXprOO0naLOqwfhtSL1eQV80TTblvk2
fW54TQqsyEPzIysfPIRppTyWfJQE5a9tlzxmET5z7XdYS0gljbxdzmd/o/M2wEItnaqpx6Gnnmcb
wNnbLBEMgEgvwK5UIMLoKR3y37Aj8fh/NJ3XctxI12yfCBGwBeC2Ldp7uhuERFLwtuCf/l/4zpwL
xUyERiKnCVRtk7mSwejYAJBwmw34y27TWNYmal1ciyHpP+QzI/6ri185S1066jmJGeoOo14oE22m
6YnvwL+INF7Gb9zlgy+vPc7j2BMGgYgTFiQwY6G6MznflybqjHLNRv9IF7rL5b1jJcEpA4ZoT3uD
43+GeLGZKKbYc/vRi0rHI7MRuM58gXhavagNY5eTSMErH7PpiapnnsE8KX6Vl4pe22hfJZLoYPYv
8vcI/p4yajwqOlIUHxP399QV2BPwg5THTv6Nxqs+NQfHN48ZJy8v6qBHF1pLmaNIEQ9h3gtCG3X3
z6xjwFY7XaY8veL0r5BAdv57i8CP0Qu6yQ5MmrrPy6voCT8w8p3fNzsXMI34GAaBM5WF5LBGYhmQ
bsZexCGKb9I+Jd3qpI30sIjV2MCACXG6u2V0DwlrUZcfmjE+8z9dCswHivF0LqeLaZFsp4ijbVuI
vJ9O/OJLVuYv25Mjrf+R1e8xVllitZziHWP9aRdZyLmtYJcjyrSSeqEp5DMlBFbFsxXV3ITy1y4w
yHJYqma1M2vFE9AchXLBPU6rPhAniAeK9UwsjJ3P3HxRoFmmiHTwHRztiMPTr86VHp/tcTp1CszK
vYaw0OHGLj+FKR4pzJ2RQ5RgtYbU8RhILX4FP99l+lVNvyosxQhcBiQj+XCVOyTHipXezby+NV0J
FTu7CP9v7sKh+h6iJecUQmJqMZu5izvc9C695O9NbZ51NT8p1SHzf5wu2hlW5CmCcBaIrOBueqD0
VOyCI3exrc2PRsNy6TQnxx/OfsB7+c/UVqJ/EAVhQllFHjY/T2bsnPgBjrB8YYYk+j8tv4bgkAoH
h49Y+3MWZVJsEiAqpEwRRVlgDgD/scmxG/XFpxs0tyidblU23TLSSCZygrSlUNqtCS21k+VVVQx+
rNa5bPxTXNjHyfo0HXPTlP3eWqZQW6jG3L8Gd2HvFzAzOMPdYoNXmQG0qQaoE2Mma9k22qOFuIYR
F3T3CRp7n4fjtSppgw39UgX7UdYHgN7nuP0HzX3V43Qj0Hwte/NSoW63eoY+zmmmxIDfYTGe2G/T
eM/zaZuBUTN3avq3ydstxsKtiXMVKmWm6tDtPKxWkRuchvhpQL93p6uovkZX37k45kDDGVwlg7kX
qk0ugthTznOCBIQyQril49YN6zSW7smxu2NRLcKVzbOiQdR4a6xfreZspsMiZ6DtS6SzGM5cxidS
xT5b0V7mC2y+to5RFNy8BMkcZ9JLi2o3qSuLDKx+Zo+Bi+BGtMixqTYF/70gGaAyKrxUgqQvRC6u
6uXUkypmbxVbatPZmAnjRWXumfelCQhEtNVBUnmFm5JjUWcoZmV5HBD3i5n4Rkx9gQ/NZCtoPltd
exlF9RYJmLBo/gKE6dHw1pTOq1U83bav8MKgJfiKS3arQeR7t5FMAkzEdTWjdMFtR4atgrmhYduf
w9pW6a0DT9LqRZPOObYayKyyHLF1K/avHOEQIA4mVMFE2cj4r3+sR/3AxGWfs4SLoYaxOiyZ+Uag
zS30hD6rnoqle/0/vBCcoLjfpdCFyNxoeJJEoi/TpybtWzindZGSKcZtQj6DT35gZjJna5xN1+ib
Jmg2ykISTEeeOzK5LZuQrdThJi2C8YsIrE4DCVLjVP7o03/EM/f6sKujFIuDgTI4xz9PjwymNsRZ
NELVoZTrVhM0ixLCBormR6bVjxLVs87gm15rJVtJOHuMONE4qqlYuGO4rp8q3Fi7J7wqBuIfmjtt
lcRQGKLEE0sy70QE87/bG/ZFGieDhXC6sSqSr3kE0sbehnELM9AGBFHtIpIZa4yz/1qLn+kib9Fi
9dhnYIFg1yF/eBIP1S2fw9g/US09c8eTEsdpvT8Ba5QJg+se7xyqdvxunU4BjwIw1k6gis5ii6r2
0JaSgXBzkOj0yQI+NAaVP6d1IqJD7Yv9uIanw6RsrZXd/x76DIRtz4By/pg1l6bWIDhJv7pEO0bu
VVBkFpycKcJ4v2kvthzPfm5wfahHbSxAPCy0FTIStrrmstB36jTOzFvBIL3uJao8ZroZQ39HJcTq
oDHtx+h4a092d+6BJAbibIyHRPOP07HqmdP4CwPFc2D4RzswafOLVcnwTa9d8tbI0l6NcC9gSG4g
gDryONrY2V2kTzkYC9lD2rfvqZM9DSd9Jbl4RV8EiwxTdM+CaJWOs1ep8ybuwWinjowR65Y+PF8J
lI02eQ/GAF1MHXc7ZdB2aomYpf/U4dnmU49VgXFGJ6lMTmpOjGv1W48u/JpX3AYnuuKN7P+mvoqG
st1dAvca6V4wDCRRXNXIC0o2v5tQ6w89g300xVPXQD8jcuoxVPtGYwTFurAILkF3iRrhlRNyNuTI
So90G5pAe27pAH1U5yEd4OBrBDjRq/YdBiB4JNNHDCVlKtfgR4rZKqrz+lNG0rK3/Yrow7UTUD25
xLbVxPmgKEdAAPzyWLT+3gGmrifF7tvOdgVboLgxyV6AdUWAnWVbP+650+JL00ZnW8V5xJapNbyy
hEgJzVxYnHwq1f3FMKOla54YqS1Y5pEQc2jeSwFbU0kYZJNUzJxNTt3GqA81vhQ4AF5+CBuooNFf
Jk6BPhwiq96PRbVxs3Oh4fUQyQIFLZUnMyN9bA62KqBUYhsCw1E2zRZ1AQqEvBs9rSRaOD9ASMBQ
V/r8gw3FhJtYW+jQixxoRgiMPgqoqsypbJ7RjGB1yA5rs/pQL89KeRNB8Va48Ts5G8CDKSjTbVwy
BitAFfIrGBZxuJBEbOXjsG7r5GqNJrI7e13Y6iUx3zsAmUkAYgshGzsD80NzxUeewhKPLwaa9E6n
HaaRldl0tFGK5XczwMWxN6LshmQaexuD36C62XJYOTh4a2W4Vp3D3olNESobTK6kptKXtvpRiGPY
gcwH1VihTXLvTe8ukftpZzT3HqBgfwlsSs+lFw79tupirzI79Leouo/B0X01CzX8srmJyIoh7xM/
dRDR5DrZGeKNcddAkTWcp3T2osHyR9I72hyNz1rJI08dtRUo+8K/d3qwmTRtPUZyrUYp0Iy/AsEV
e79VAXZYQa1Uq5/4xSOeaC/kvrCzDrTVMVN8UJ18NapyB50evVTh7C2GmviiD3GL9HtgRYZpvwTr
NS01jXgy+ObO8IA2C2p8VK9F8xma27KocEMgbEj1NTVYWNP7uO9De+iY4Zh+tEvFCNNjbhlX47Rs
dOUyJjGVhealHWTe6ITKorQPlZz2xM/tLKVhgsOo3gH0eVUHhHNc9Jh3a9ScydRsWtScGaLPUELn
gOniDM8kau6STLeaVPKxIsGwYn6vBPYqd1ssbu4+QnGrvKPZ9BTmnjWVABUER13EhMPYiSjYJ/+l
xRT4evGPzM9bPxPpWEIBGB3jbyUjdNAIWXOS+9jx3GSYzrNp01awhTF2qChmQ+f/BYxoIZt3d5Ez
IjPj+are26Gzn9Ty2H4XOaQ30lzHU2vcu/TX4YcPNIAlU6zxDtIjFS+9CuDQcPOSymCCZds6xrVE
d1uCTgfaaK+1sWTA0xxhrJfGl/JGoWnBwC5LLo7ZW0aRP9O/zA0tcCdBNCBnZ8fKmmqKaKN9uBLD
B8hAAMY8rfCaYrgHdU1dTYIM5wk3m1qe7c4+avkeTOdR64pTt3SXtvpn1pL3sPks8YluKdyLZ03Y
X9/uakDHAlJD4ufblE8rC5nxmAT9WatM4tiawQZKtVHYVpNYv8K/2DXJsmiGnaUne3NgMmVnh7QE
M3g2kJOOKHLb1MbS+hwYUaGwX41Ju1TbiIjI6GjDNpmTmzJ3OChWeeiY7vvM9I1NLXpGOpuy7UhN
R+00S/MZMuD9Km0myvhkC4pTd2eNCbZS8rXxkxj1ewnuJ2e1KygL5oyNUAPrvrQMd2t1TBODTwEM
xUICUMKFsVnQ1ahwOyo5BdGjCbIqt/Aa6c5ukjacBtcLEgm24WFxyJEVvajxzKZISbkaty5MlJTU
2MHo9j5MJNvvWCk0l8SZtkALW9Hd2bMuxDB+GQoxC5JVJzVHjEyQ2bsMv0usnDYumb7Sj32sML/9
KxIe445zS/3u0GboaDMqAsOHl+x3SczYTvNfoWW8TBnjbNUenQdM6FEZuMaBQkbaga38dlIRLY0h
YhwmLmT2xH/JGj1oQbjDIKGQsqpMBM4iFv2YVOZ7lF6w1K3JhSFOQMi/CAywPkdvYC32sW7jjW75
0Abs7zEWi39mflHS/jySQ2nqdEVVfDWHh5E+TFpuvV0SNBPFyTVGcVQpC0RHfXfLh6PZmYg9f7P6
ShDFWsYseXW6P6wkRCS3QKiSGpxbHqGGadbaog4yUO2syhV3i+ulJyB5JCCZrnyvlRi43Ftj8yZT
YNtHEYaopsNTCeUr0fEx2Mf5gjCRevuafYDqNXXLkQ2cGpiYRstrYI1n7cyRt5mYusF7KbDdKGGw
qQbtrEJcN/74ls6m4B6ZETsLhfmNIFJM9+y+9xLepYKDFS4v5BI5QPyLn3WQ7DILICFiXJ8eYNQe
bXEvTNULeOgnPX1puvOcBf7Rb2YRy24DJIJe7scJ7Y67dmtKjwEPr+SKSddx9MxgHsB0He8E4smI
FRRO7mz8kH16NACR2RhxcVaoBTOG4LtjWZ/0exMKDiciW3aNQ4laJm+bs5GopxYXsGleS9civ4v4
AdbVyn/egEncJnKw0Bgy47pV6kFm7QJGKQc/YNBgkbTZEgQQ6T6EUyJWx6yelH+0nEUq42TtOxCM
DQj3oPcFDM+aGnQVvIkO3sTQzDzicIsgPzKRf6GTt9JLEv7aWIXncBd3L2RxCER7CEJkP/4bgp1F
L4anXVWv2gI1p7xBjov65OTHZHCYb8LM34apfbHAfoaqwnS03ZftbwyeS8LU6pDL2PpO56DSUqwY
waIO7a0vu60VJVtf0zcRMz5UxSZe3qLo13oRrzuxamx7KZ03uBZbzV3pwHVhfsXaSyUbISAeltOm
PZVdcIyd/hyGG24PP/iWCqR85LpLrZFoORtPxfSn0FExaOdrLpCVlgi2JRtfBKTlzCgGBguXnH4P
cWgan02XtTdluLYQUBFMNzgwU8OqAl0w/51QH8qWjZU7nZk0BcbbWBkEOzLdjWuUFUymUK1b2V6t
ir0sP13jovBt51gOxY4XmyZMJWaAsSiVAlNUbhI1wtGchzu/+ipSazMFn6qfErKYwP5LfDxnpx77
gYKFIxd7nDIEbmYcmQjbVFiTg3WaoosupecY2AoNexEX7P8tZxca5S7w72pEJ7IqOK1N5Ts2vwZH
8+wUo2bwzVzUVuxzogBCan9alIf6Tph/W4OUcfXG2jfLXxUYGQ3sbsjCD6GTM1kwgAiEqz6SQfdm
+o4GpFL71SGxog9dolaf2QZpU3JyXBImQ35G+CPaMbms5VG/tPHgVaR5djUApRegaYbB70nwxyIF
PLbhevXVyU+008gMeYixHZ3zDleuenXGDWyy3UDkc1cRkRnZB21J7mSqPVMrfRohBhDZ3UblFWA7
zMW7UpBnAAubuDDSTc1fBSRZXtWrDGfxcBVg+FYOWnqIGZVCjBYrQzIp7OxDZbNmDT9YS4nY+lSQ
VxF3jKgzA3mGYR/RjgEwwMAMW9YZjG/Wdc4zqb8qSfAY0KSeTA9W+zlMrbg5q2FHWQJpyJ++qc+J
3oCwZGCeevaUl+M1cn/NsaA3yPeaEbxUuhaHXHBf/6a6nNVLIKucfhtgVbTiDzP8jl1WCKX/atsT
W4Q1QoAigABhDAeRb1wmX1TGLPYa5hSvjqHFhD4/QcuisYhVPRfffNePIDBoQB+dPIBS940ru8qM
PVRLC6Rwno4Ab4iS9jSTxDFciLpTHI2oWCVohPwBgaQCSCw45YxLUjZFxlDS5Cy13GOlyJG/0ggV
MYgiGWbIjyTiWb9EhXsk1RtrRLeJ4BcLrteE4CxKoRn/RJsFSISO8McBsheSad5WKXMPDg71l4pm
ZbXu0jH/+siocRM2SLEbWBNddhh4qXAWKDykUv2HUJxbawGqLNHx5wQUOu9WHO4MRNo1q/9ZIm4L
IgT9nDhOoIi/LYzptDFBfai7HL227gSeZnQeyVYUggkqbiCwBHoTlvw1KCPeJiKpcPKVOPlsXiEB
gF1SUacWd62zzUCfjiapxcemhMo/OYdadQ7Elx5czTk4pnEAStd3zinx7W09/FF8sMPruH0TTG6f
Gn0NaoygAM9rYeSEihZj/Au/O+yRyojXFroUmVQp8vSEjNr82tJNDjN82/7j6wHoNPNqD+XdTOxb
My4gT0/GeaqrS4jo54p4jQXanh3RBBt2DssUhKwOmIgzx11lTkS06mrsbtIlW30gqXumvvWoEUM6
RltyUZ1o/VazLYpPqvTZNeOF7ck9K4fqCe9sA6Z64UOokABjAqT2JY7iArVZO/8CxptRvszkncw1
l679AMoQ5ucM5klPBsT8KU/5dY4GG9CVmFjPboi595AGVSOi1KrvChqJUUdcz8gSUoSRANPkGih/
gqeG/G9Aij7VSGnHTeDwoib11iKPtSGPNfKTrdVjhsX1lkyEY4/GJvlhnHsh6XEXyjcD0H4XDEfi
3Q7mlO6FY+4as9rG9rn7MqNm1xQZH527dwayyNasDPWfPKRXKYaN8tuQs9ZieBqTjQ4cOP5HKs0e
EDqu8HNcVBc/qK/hHxGs01acAhierGYoEOM/isoPaOCdUSlkJ5yXFxL3HtZUP3KZP9rRvDsigkQV
3iGDEUCApIbhfprFFzU4pyk5FNmm+BG5SvWcbSWTW8zINKB/p+mPViMe95k0B16bWx65hbt8GPfM
/dZTxNQIQpQeOMdkA47gpYS/ZJOljJmnmCh6+H9Nz93HfvrRJWebgI4a4kyRszydmn2IPi7tb1G5
D1YOytrafdOGPYE3b/CrIpRbjEFLvH4pDE9fQxBIzpW/k/hQLHnJ41Xn/3O6H6vHgTI8A4v9gS7v
LVNzpwTYwCFjtZ8Jf43O1dmRfVgGd5dzzjbOvYm7k9JVwDc1+eVM6tEiC+3hJx8DeqoGldyzmSXD
THqy9l9qdzfrxzJQtB9VefZHegWKTUZFnCHAXN5V7OIVZMnaZdmPJROijWmTHgN1muZN3NC2M2CZ
Gko2jOsErZMIajwbBKgcMbLH5qoWwHtvbqFuWjRV4KyCGOPMLx97Pvdn9QEhR21DP0PSmXEhjSns
Kb+8jhRDFG+zyb1jI0voj9F6untYxViuGoxW7W/H79Nh461gupnuKtP0ahUX5EQRXjMJDRcBzZPZ
/hb1AJZpQA2g72V4wUDFumDVMpMy7MxTcMCrxTsCw00OaKb+EYN6n8KbMbYXJ7FODR7Tjryw4Dv0
P8KA5fifLP3jM2jCoEIsxYHxwqkw1hX3dtNgzAqz46DJZZMJPobkLNgzgVhC/+9mKk2rAGFA4iNm
3CZ6Nv0Jb+A2nNh4dP5N+cxs/I+MTL1/aaliKjN3cfTj9s/01crHWE2vEk2w1cUvn3o5x/IQ85Ky
aW5OKZOrYxMh07YdApNWff+mW4xqZglu6tnKj5F0XtydDLZsrX3jZyERK47tKo+/DVrnlBUKVDVH
y1izB3d/6L0+wipkK1cfRnOxD5UcoDiZ8kTA2lStuheZmIsprgznLcerD+4f/xF92LtV1KS73yuq
2lj5yapweTM+xwHMkI0Ao1t3yk/R9Z7x2RgQJ7Alzm4BHJcK8aqriQLTX9/SZQztomp4SSc4LNAu
FLCa4asnHbdiW9B+lvFZRR9r0GtjuZ+faclApNJ1ihw8ixuGFP3eHT4E3B6xLvVHDblD4gtjsjd+
dPKyNBMMIWj63BW+LryMwKa2fvvGy4G4K1xX5qlKQObn+xjpe+zO1KuvPGsvhT9dkPBcAtu4SHF3
Wlbxik/NlVHW5sqjRevP3Aa6dIDVJ1K+DLCmHP+M8jm+V3pjzEqRNfwXuDLrQlvp5KNULJlLnCw9
XIhcrkzzvUd/4KC1MuVObwoYJStpK16MZyFNTzVwUjYM6L6jSzgjEvj2TIewdIWQcop/1Ks6vZ0g
Q5jgcijqFVHFejmx4fiZwmrn8DSq49bigArUp2ulr66oXiE8PfMpQizdCGTxW3bQRyy9P0HYIAdr
wCEQxN8pwtncMF6q7T+d5K9N6KoWgmvn0aRrrx4RmggPLcnckg1AolgN6Hi4Zh4Bl3ppfbXqTA+N
lohe165unLqIfjGLiKeEi7uV8Soz7avjGzcFeK/C9AZb8YnVJYGqNdvuApENIcZutKkTF8fAsJ81
oVGaH4IES9grYWY8WCPr8YY8ADQ4ZnSLg1PRv9vcnlnhePbwxaaaaA8Rj9tGcriCc1HYRrJbwAuv
Bo9Z748vf1/LgGYPKWJ6i1fBsHRpp1RG7qOfn/h8RHNxGnPfxwy5Ia40m1pbOo04J1V3buDYwpii
Lp5nVDnu69nkIkqQ/p+R8i+0GQnUhUcA2QVdZW88LPtW+HLro1bFOqXgkzUMfOwcj2DpOeZ4gwhV
0BCDsGVE5A6zCxW8pu+NewZPaGY+NQQq3gkKFsY5jgTppk/U9V3arMEnbSqiliCLICshLGFeCKJd
OkzdzyjocAL3NJACPGZ/GLctXPcgENb/liroUYaL/x8C7bIojGgRXDK4VQ5/m/Qaix+RtuogKrf6
WWX1B5e/BBtbIXOfz3yOrJpxhxHkO2Y87OnlttSW7GnRvfWeSkldVwGsWY6ZLF/l0no0bOEdn+hU
3FnorUgOifuGH4ezsxiAdaDCCm6YXNUPFod6BqRYZQJQ0S7UYFLV5jSg9IvDTQObohWON9DWQioH
n8RnX64UlT7tqx6Co039NtJrpjOnNqthS2SrSiEMqSSeOV6OF0buLQnMUteeA1FIZcjOsXHvRqot
OyznMR8NAdEF9CxdRX3C2Wf6pw5sx0jkTpCTSThySLK/nEGzvfaTAA8zi1PG+Pob4MaI+F8Pp101
Uo+gyJFni68QUJ13Lg1k5IVgYZP5c4ZCQgp8DhUtBMfMum3lsydL3+dOhyFIWQkUM8sR8rpLf2vo
pmdmpJ+zLMayj9bVWllwrIC+OEN40PlmMNeha2eHY8BaQ5EpPkOkSJWDP4HLJXav9IItNR0opUS1
MHxKTwufGb8n+dP1wLYf17EQrz74JkUndou10vgbHdtkwJBOZ8yYkYQQhYpX4uzFiwIMCKUIsT2Y
0ZA5qE21cRqSh9jp2oa6SzV3F+rxnmiKfb4wM2UXPW3smANYgWTOz6B6tvBFMQmxcZNK4nkNtfNI
zk2hDQrycbkp4GisCCuanR6uhq/kP6eH4LvwuWUqBLYU55PpkHUTUkkUh1JTV9GY34dOX8L7UJoM
VQkEqKFYaxODKX08aAUW632KQLerolWjAueATJhhS+76YjvEhDmU6JhR2v5Be6SyomYKmdlI0BTm
UOY/Sk32AhlWyeLQQ0lREQDH0sCHOUs68i22n22isN8jEmLCZqK4Z2sCYkL2iI0E2o8iFnWvcojW
I6P7wctc3cOv6KkO5jQM9dBhoehUH42hXjFk1+USne5i4sPhZuSUvypFtFKi9KRP1dlP5KWLymtV
3di2vpFbwzcJwwNIIFXNsoKMjcIfYAo4N9bns/5Xov+1UUPWqc71rjHADKBnQIUhdwXO0SbvG9Il
EmESNDdsEvjpXcH53GvrjFRUFxk8MgfNIocZX04H/xxGmgojjVQ9z4QbMBCYEnFX+D0l9gyyWDQT
DXSlYTBV/vnMhtkm+Dy7atuSC5ysAKUkzMeUGbdgQlEDMKOBJ7aBKjDmZmEybijQGnLtMyfAulXf
nbr1JtUFY61R9SCXC+ot/+Ozxx5ijFacKJDRbGpnl5QlNvRswfSl38X3mtC8nju5Lg4SBUVEGd1E
njmEiBy+DJRkBFRsSamTGp5H2sbvTkEqBz2gUtJNhMZAxRhKgQqJ8c7g084PeiifaRS8grrG1X/J
Xe0i3OyFI+XKOCTJlEeWhA84RrUb7I0UqbJzkC3207bxLEgbEYxfwlc3FjB68tDJJvouwRtyAdd+
vFJrXl5FXRs6zjYGHzLGEdaQSvCwVOMhFGfjYB9X0PnymYlH2a3Sdahj3TIN5MhkcxA2G5nVPlfN
vQ6LxDenNTO2Q1OgFwTCbGlvjam9OUb7JsfvdPhqRueBF7kK1kFtXzq7vwWyuIQaw5mBC+odl8bg
kJ31oCUdwCYDoAPAbhTy5OtQF8Q3RM4bOeKMocUjzghbEye9+dDNn6anHsUbh/NPdsPWNkdyaNkX
6A3DJvYiiEe64RXh71fwZDlx6EWDu9GLBRDNrVJ/m+gtmn4jWsmfKdieE6DDmLqcIMJUKIALQu0x
Z+SndnCWpk3STeXvc5wpnWRmHBG5CeC3stb6yAop4cWvjqYqNkYaQ31rGGg8rBYwmmriLYmOdVYe
m/BXSd4KDZVL74XWY0qMXUGjCA+Aere3mZMErGyrc0+2QQMKv4K1OIizwgRfMfUz4eXVgsQG7HO+
DTWmm7ZTslZbCFDJZcQ73OISMvtwD0u3FGwxQYByjmiWxiUYHkvnbMKiTbMfhWJt4i2g8GxJ+CUz
IsHx6Fj5zUijq36ljnOUXZ3cGqOkisbPkN8ThhglE7o8WeotYLhePkKtus93w91iRE9kADq5mhUO
KBwcZSlTdpK+qEgyqqI5iMuHCCm8CI+VrYDoj+e9dW0pZ7RbgllqQ6afPnyotbPg/CBkPSH8Vb9Y
2O0dncb7XMJtAdhVmdE+4HtiIi5AskjWDmWBkY9OVA/f2phd6VOzy5vVXBO2iPFIAF3SH1IqfzN8
6zgfRuopgCswZ5adES1DHB9T+xbXaIDqQ+szUGl3JNz6c6iviy7Q2TYWr3yPWUI9JMZ7RxENb6hA
KFWTOeQ7v1M57iBk6NoPxjLFGvFV4tyjGbXDizE0q4g5ckW4i+TwneoWhDV+DAVCJMPzingN4ukc
v1jG0TvMauGaOyCmSumsSolzUR4hChuULFPgH/MEUgcibHY18ws1OuMtRWurNyhCJ68ejXOatJfa
KYlXb7y0/Ek4k2KuT+E8hIyf2LRDqHwVNh5ss6ExIhcBAs2x7HiV0SxdNNR2eQ9rZlCLOOj3jS/3
tp3tG9vdZQZgIPCidv7sKvUxvGVEDE1rZq1LPoagPkfOgDPFOlLM7SE9NLqzL0Z0q+3aHZ2N5nPO
g5ko1klWscqIPeiXA2LnJGWiMDK+wzgpHrrb7VothIHZ7THV75uGa5iMM4juKB8YtxrDsvb1YznB
cX00o7ZvypRGG7kVgRc5Bvf+X8O+0Rzjw8COlsAEr8CbQQzEMplQFnbR1cRv5kPEkNrBclI0rt2R
2hCedhk84hCAUhOQTUMrGypPF+rQox3yfQqRt2fsgOtEJKT4kEwkSHgJoG6G6yL2lxZsj1x9JKJ5
KBYD6XGgL2bwEsP5y2/ZkF/VKryUlXHCoGa7AMHRC3t+dhdzpBZiTp5nxf6sD0H0rSQf0ZhSlHp4
+zjH7x2bLOzXMO4qFtczRNRpPn0AutX/An0cmF2k+Rwmcyso/81yPNFYxebRpMHjj1bhN8FAB65J
rG2xiZY1gP8W3+zgU7IyafVik5IB3NlUyLX0ggoaTtxuO9avU6gtuHULjh6pLEbSrwsnwZmAPTJY
j1SjhMtRdAcNObCGBl8ADfu7K5HWyXOAsxuJoam0XrIM8c1ZXcijFy70a8KIe34dQccv+PDQsUtn
QOul7EomMG5/TJY+MLkxOkAPODc1MRa8/vyFTr83qAkUlls+U/aAdQeF7UDZgBkXIYlX6xr5RSGS
pJZXdy/c37gi3qvY2DSGiamvUwQyVKRTnu8dMqBE8CbYnqmwThJJUEPQMG5CnBasmEVP8YPY1qV9
0gexrkp3Y8AJCWsBUSX3YMhVbXwCZrp0p2pdusVZq+2zYkcXp5KXQl+punOs++pCuDvC7xewxENb
IJX282eShg9FRWvxzqO6MSJ9gUXcJUFyPKBM2Q5qdBjC8lCn/TalImv4k7zBptTXGclsuu2Jxt/G
vk+vkX1U7tYPlQdysffRpcAeFPS25ZtSB6/WKB/nfjRuGu45aqLIWfsYTBIiR83w2HcH4zT+aLJY
Y85ZWycDKlWwAR/Ev3TjATy65AgACstFOXoO6NL+GC0bEoTYapW0DYHvucnvpGDjZQc277HI77Gi
bIfvQzfw81wIbNMDYlzU4kRuA0u4g1GTRAV9Lx0szMHLzD8B29vIrNirAMLwdAZDfTQNBEpPG8V7
MKp7XMWVhfK/Ts+DTM+fQAD80j80CcDQdBMSv+FfM8PezkThDmfkzNCsxF+4ROoFAZbdf1lfUFTh
Bc8dgQtEgSy9RT+nVIe4gcVOslOTuthL52XA24kpxh5Z6MDrIt2h0dFaPpjd7cGnm6VyKf33nr1A
9Z+sXgykTMdMmjlalcxdlsp7YbylZf4Y61WknMRYXAo7gZfHWIdzOOgfqmoC0ErJjUN1VA/XScku
EUPFUsmOaNoixv7RFobbNrO3Wm1xaoLUUrpdXZb7QdhsMekW3eCYPeaJYeCkXpZRzYfBTYbZLScQ
S1GPMQayAKHFPGxR7pOA0kAi6MzZU5ZiXl+JBfAS4YOhZA/FXEoR8S0Kq2vH+pTMj03lGZw1A28N
e0qDbJjAXIWMZ5uCBBYE3ilydAWTX4+ulKkq+oi7bj/dwCA8GLcN9qMvnPq30lzpXIrMbIWk+kHQ
zqg1lFCuOcKymdmaL4qMUXcmHxMygBDe3s3V3mtly5p2QaQacXHGVcIuZbHZ5m9pe9PU3/+j6bx2
G0fXLPpEBJjDrUSKIikq2pbtG6LK1WbOmU8/S4MZoI3GOd3tsiXxD/vbe+3AWOVD3NVuz2QfRMVO
yUafiwe6aUdKXkLgNiOvpgW5RlOb55ZHWKF0N1TJs+SSLxLNhWBNI0Y/QfNJT8VLc2NeVf4mhHvl
ZT2M3WEbKENamcj8bYyE0Kmdj8I7d9qjvJEMkcmNQDEgMUULJMIa8SToySveJ8xcB4neASoElOUw
44gysdkpMqb374marIke+Eb8Bdvii8V/DXMcfr7VTgzQ/MCTGOVJVKQs1FpQ4U3NTPItjE+ccuv4
sSjrOQGdTGpVaeC5FL4hQfXoQqVXoaOmdBiUh0z41huMwMCJrLjaWTPjnH2xCI54zhotXPhXoaX1
5Ln4gdX8V+7uLZfBuTcA93IXVj6n1qbytOjshG+JkJDZKR0wEVeRRuODzu9AswXMv4ECC3eicTTT
2eFJ5fI3mLN0mNJW29oGWyMf5GmsvBmsfjKqh842aWasMx4VGbBHykagj7dqMu+cE3acPzZ8XfGT
+BvzCaRXvd+V7HCQa+yC6DEJKa7yziiSRMJsKLHWVInkQ+LuGUSU/a/KuJb74pl5XDIaeLGSfcXG
kdLiRBqY/cMAPjoAQdcA21QHQwLnFb+nE2VIiECjblBYCb8U9vCgaO9MJfGamPuPJBkukmRcSWaf
S+qHjRWPGKCTZhsYmo/0qaroOzo6zzo2YbNUH1A2rwKI2Q18pTUeK6t/QwjDb8r5kdZlkwSQRcps
jsXnpFLLkH6C0wPIK+Kj6cIMqkVnwKXMzJ9FFx5y80QWcRaOtqNqXUuqg+Ze+9lUFjvkpqWBVIid
oSbRXK6UBrHMR4ltWrrNOSVaTlLymDTtnlrlG8O4fgin3grXvjwflWk6iwLI0ojRfbWccxPX3TUj
KWUNbNIwHlnKa+j2fRZkneqbDtWibAJlkEeazxwUWIJYHEcTmEPzQkO0vtpJXiMLR9Z16FjM+PkM
EFX+kNK/8W9solobj9rgGEbuVP3On1XF52ggQf7ys4DsSuo3FeN049yGuOXpXXcWmWrjxNAQvQXU
43DuuTa0w28zp14ON3BKsTvTllaUx5ImDUaNzGQK5u7QAsQEqxySV6ZT4QU/FCD8cknbheNAx844
75pmOZTUApV8/tfCXi4L+9nUYUJhljVzpB7h0je7GCuaxEB94+SeMU4u4jwAEbHrpEcvZPZIv5IU
fU/gngums3jdseqoQLZJ5So/Ffl2A7zfJOT+yD7UU3gyFft4udTsm/x5opvRf5KaPkiWTbACnM0z
x0VuE1h5vhjP8PGuXgRzTizxLxQhBURcq/i6GpiABMXWtAVKn3uxd5SLyrUBIBtUDupWmSRQoMWf
a+vvVrrsm0r0B+WuAFf4Q4aWshnJSXlpTSqboBxQFyJT/9AdTSAS+FnUEevBX00h+YPDquLyxDsq
is6CQmnBrJ9x2yrpCbYCLSj7SGdsYNgrfjgesJZvu/LTYS0KNPjI9cqMbWzsiXl2MTNKbbawXL/1
W9GyfWTKGxGj9z5f3yuvOhl6eVPnApWm2y+4SI84jJBr2kBSN5tPJZWJeL1QxSXGlDIi6ej2H9FM
exVl05wOhCXorHCDoUl1ulF+VeuZoKsjbGR4usNno01OSb9UXcSHvAYHAwwRXM6h4yy2cYaQyTG2
RI4rYrHQ57N6OZIkemlFx9T43F4vRNJ5w9oxsDrH6QU+nd+g7eIPRlWkuXR4V3GstsMfmc/WUH41
ko2pXyInluBL6GLr3PanguJYkLpnRb03nEEKOHFrEe24OZyz6j2q07OwCPBARidC7O1wPjbKXeaj
ppvPef5muI3muXLiZ7jBUo8P8KKy4xWMmGgdduUEXUy3I6gDc/e3kLB1lcO7VJjHsj/NsXo01spr
f0W2As2Ao7k3zeeKeamBgY2zB/IvVqnCrTgiW8ZFpBJvHt7xtrwWXlthdZe/WeYFQAka/0UmpG9R
+c/CzbApwqEFuTGz0Nc4mdhQe67K5NIG+rxUKrAnY3Jkg5ko6muDxphirjfIkBpkMnP9c8uFo9j+
WEXMAex7NKovE4TyirdFrHG7lOhUXjwBuX0dJcy9rH+ZZWnX1OVtHBnaCQXpPeNgUPGV8bPl9U/E
81TR372R0rXiPbZ66asGnpWz0mjcppKX2eIv5yANlxGyQG4qh5QDzqSfpky0TWw2OHExI8W2UfxR
oh9duyXyep7Ym9o4vUr/MoN9xCSfwarRjdJXGfFRC5jpeEvq5pg/JJzxC6eOZB0oAXMzAUQHQa36
bSrupc4oHjWXaYMqOinP7UpjTMoFqWMCiaI5JB9F8tEzErDIvlTtp84pfITFXbFlRiDMK4bwFhkU
WN5OosKg/8uGNoLUzQOE2h4lP1r+NupVgPYBc8sYPd3Ayn+X/vUvw58a2f97eEJHZZIfpMbbgMM0
z/Yb9cprnTrZq0+F2688ArB47yZuP/hOa/w0ojsnWlAMJutAdq5/jc7JDG9S1qu5HuWOh9h8WKsa
5rxT7gL8Iv1Iu+6hx8pbkzLiHX287H5L3lddAYnkuCn+xvkx1kusvDUfb24xRB43SPRc4hiaQuOi
jPGVa0Vp3bgIiGj7cnYsMvblsT3OnBbNcjg2JJMwF84Rg9/Bx9t0lKYIRzITVAN52zRcNitn1mnu
KHwBYmel8APytSWT28yV22WEH48tB4cGRcgqCwbzuTvWOuMqOzE/muFL4JbLcUNOgSjy/mH00/JA
mLDVqMeq9SzpQVvFETdGcoVNf+gZ/U1cRNGnX7sCc2J1OTUQ2XqKN0eAN5FGSoh2AgvVC1cuZ72V
DRWrerWf2WGxJmRQCtFLM5I0FnJVRZeFlvTOSI05Kgvl7wK29/mzREvqMGz16ie7DLCw/cR+FauH
mAr7Uv2c2VxgtOrvax0hZNp9Yh5WNp6Wvt8Oo4ED1HjX4EVqILJ2kq0od32YT+MWYrxAu0jdimch
50o9sJVyOOD5gBogbweJzhZJBtkK4bDc9got9dqOI6fzKag/9WBdcovwxkcquTF5j2p5whM4rLm6
F5muaBOgl6QkAXGB16BTbEWRtcMKmUB64i4qyhYDb2aGEC2pmPBmVfEmksP5eE/b+CDSw7XsI+FZ
wRTMNSUsjCqsso3XOApaUHea5mmIFYrgDtlfhVRAlIYdGar8TSYxFiurVzKwXZaedOX4MeftBy1o
75yjimi7IoTnyzlmBhuTXbB4cwTg6YqK3o8yRRU3rwGFCbpTEoXK0h8jamlMSA8WXQIYljVMfQU+
St1QbSpJ3z4QWzXw8glvZADqICM/JI2O+S7RmgHxiLeb/omVCwXojIOFDrEq0644EfhQ5HCzwpnT
dl/iu7ChNOHIAuCrNKEw5uFYCRj45FPW96fBsugVor43MMBpmZzRTCwxGIu6JfU040NIgxldxfqX
lJ0nMyfkqD1OHCDyDQw0c8DIrfPfUe6O84HFVX/U6a77TXksc2/4rbn8buiKlry6JbpiwfiwrYDg
RYqbk+wcT+iLCw+6wtujT2JQDX0w6Yx1VTdmwm7HeGk9Yx5sE7cqM92B/f/IYrwxc6X8gU0O+gJQ
NRwbtDexixXYCU10BL4/28VQcTDZPU+vE1Fy76TonmXiY58Vydu60JGKT3jYRdPsxAkItORYUt4d
kwSmewRtFpV+hgwEjEwnvFHIfzqZcwx5WSzavGfJQeYU35HcyPG1g3mwq1g4FZXhtdwNRvoIh+MO
8k0LvQK9ZLvzKxUYhzLisKqtOQsr5iJNx5aT+mdPqq1SzOuTdvMqeBoYfy0WyEvBa0sTX1tfuAzi
VISCZIhuPeAhlnBdiA4phlnuD0qrMKqIyMSWhABpUI4QIhkQ6tPChrBf8Vcy3mxOr6a/KaKPtBLO
KhSZWmjPKnDJKWnCswJKgy7wFhlIPJika8WNJvdXQ05CL5cCR1jn1s7srz1Oro76UGscWrc4WHs9
yKbtVEMWrKc4UOQDGQJSS+ShfT6nfg2NvIKy2dSrv0Ein3fktPwivDUJWpKZEqDWPF3qvaOhCkdW
Bup2UoQQaScxTxfvMYP7vKURgk173H+oWXPYQKOjsNnxb9n+tSJlF/+qYUewTP7mOA0kXtkRgCuc
jdsdYO+pitzhh4PfLrLq68oSA6jic96XJFgM2r3L/7h6HJWStKKA+YYDXqNtrr5UrGefNXoI6jy6
epPawNBva2HgmNiVtAdkE8lh4L0WvY6MqUQ/jKog//Oa3ETOyml7hjBqJNBahAaaEVc0JBZsuM62
7q2Q8zGwS5XCXwK+LHpeRv+f+iMp2n7H5z3C355oXqWv/qjkHlw6eX5gIb0J2nAfnFNcdO9Wtn6U
NAExLQOY5BozARiZm3npblvtYqpzh4+qnw8Z7s2FL1zyoEjRFSPtUJWozEJP7zIv6IjK94/iEHf7
Q97SbSmXFUmuZnp6wL3qNCAMNoX/vbPa6NBfJCHhPDYfpSz2kqWDi6CDiUi4f9DmtW8ByLJDOEyc
dY0wJ7UDqgr+jC9DeSQ1NJ4+ZiferQm3/SEDBi77Le6plRR619RelsivbXRFERd0pydiQEP5YXWz
vcikROK6X1C9JvxvkpChJGoEXTOxyTgOmvtDdSudHdURb68oCqBz5D2d83DLwb7DTgAt5kct/yt3
ZM6RqyOOtsbEgHHzMiBj+ba6DdS1Gi82Me4UTLCekQM4f8YbflGm1bhhEvGU0Eg2Vi5ZAT8yk9Ac
I0A12imuRLwixWmzLbEK0lHzjU506JEun3i4vVjJPJnxrDBpVI/STYwTRMWkQd9oFcoWxiGFwPxG
2Erkdx92gGLdhObw8tYy/E58ter9uqZcPk2hrhAZQuc2GfTCKqE6SmcdswYaawFirbrmdsCwwLUS
auAfHVoZTMBOxiq1HdqYSlpHRe/qs4yirdiXOz4JWUiJWEhmdNeLmtN0Zkj5Q6h9hpreHad1BNKz
69bEVv2DgTlYX3dLKTw5sTvLErnfkqoeatzs/RBxf71ax+XScxwVCSEN3KepTcR7uLjccdmyD2BM
Dl1VEWB5o9jaXv0WnQ3mVqjRiGEPtnwbN+myqeWtX3eTMZ5iNQmzdQn13E9hmhgW5ZfJmdz5iYM5
9QW3jQ2/ajTP4Es1MVGOG3owB4K48MrIOpb3lfo25cAA2W7SEj96RjnC5LWTSg1tKDIJSrL51vO0
yqbFDau+Ju9AcFs8TnfSYpxo6TIzY3qIU6bK8kFUm0OHhiajHOhazuJp+sTdiOkRtdh3P5r2V//W
u/RQGuxN4Uu2q4lvJeG6Z4nyZx+ZN9NwuXzLTCsFXs86bq7GY7DVGV+WV8bCWfTtcU6ZgcL2phom
DPqk8ayasMhS3bemefRZ8gYpwODjIn1OtlXWp23cD52t/ZA6yWFGDi9qMA5o/lKHBw/8QzrMVfNu
KPNbms2P0iruWhxoKQFiMidLsoapqgWKPUo1B5DUGQGYSp1Amj2/0D99pa2PUFV8n0udG+MDmxkA
kDlRr0m+jx2oD3SBqFZ6fEktXQMkFNgvpsKpcxXkrPHWQC8raJNK1U9AVmS6BDs5sbfxpDZs6hWb
esaTyqASDELryOonD/lrpjLDN2ck8ilYQ4hKzTVrv2rlnp4N+NlzTK8QMsMQACAJZnED+i4FPWsK
BlgDuXtSn1JVB2QsfYIP0XTLdSoB7LXOaaEktRtnLjUxHGCjQzvo+KcSZ5lAjnH8piqBXnj6J/QG
4hLesoFcHMGuo5yM7ga4KcgAPWbWLiE+vjLXHH7EhckTs2KakZOeqe2+o9DaYNHKAb7zkUrAq+jl
uaPJCIIqaqFWD55YnXVJw1+KiT4mhZV77Wx5NWIFPIPYk5t2P6SWZ5rKe5UU+0V7Jn45ik9OUZ/a
ZDwLa3mi5eMOiBrmlhIuWp7HBPCVsvlTVPvReDC8QQInhmxIbU3cPgdFuJbPmMl5OVxb7hRYda3h
izPrABuVoXpRGE66YO9GecPXrUwA0PSvkdBJi8glhzEp0qL8k3BqHfsrsF8LJ06NBDcj0acciYus
DuQuEND39f48aKzjr/l1F3I3auIVoAYiNSSp9lERbCVe2MFyjxYaiZyE5FBHkfRMZ56r5eqt130L
JzDyWBehp2/Gvamlu5K5ZjGENwSlRIvPKWzldmIGMUPCK/eqSCoNd8esk12V64uy/6KmYRJg1q/p
ezWKj9rM7kkO1Vglmj6IkCzkkxatITRCfDIm+StuWRK9lw1FvK/0IAZs/z+FDQtNyOvwJ1UM36os
2IqEqRGdgXy8t6zfiainENcN9bNxWguYh7drCaJSHxY5YqOdZXSfkVvjRwcgpb9lHwgFL7iu5o5r
u08WloVwl3QDMNGSomiSS1OG+2ILN8AeXxRRLI+6/lrXg8HxVrhxVu5DU1w46RMZkJeQIf1oDk5q
zbhp6K2kLv6PdrO05o0daJzfRknfd8R3BYxhyGfyTWIYIxnbKam2sJYp5fvYLK7eI+iCYd9yj3kp
lh3UMibd1cLR6IPve0vW6P5kxiI5u1OLmmOF06I5FvqZQCGXYs5AJ3yS2G7GcGAg7fe1kvJoAxEg
SQaQZEoWqhe55/ld0fD/uqnxLmTxQZs7Nn9Q4XRMryk0T0QNDf5WAUPruh662QbwIA+DZ7E5RGwO
okIfSw7qas3OZRzT36WHufVXm23uG3i0TlKfA6T9Z5qj255alWal8f7imGtCYJTDqTD1k9Jgmxae
AzJfPmAOFZ4QM/zknhCDuroj4xYCjSe5c5SQUKBtLAAWdRGl0K4HTML4wUoZsIbgjD3FZr1jyhSW
Xp5Mdh4rlQSyUF6ZWb9r4+COP/0nY9NJCU4EUbbUxI9GUugGI5mFcCAplbIQDhTdp+sh9QgHNvHs
KrcFVhSfoYVzV7P4RLOrXwkthEX71kMVzTSdG0SEBS05SwiUyH4xU6tIWR4l3oZq8zZCljto4i4g
qaNK1YjMIROyfH5iFNlI3K8zqix+lj22sg/smBRxHpc9uLVEli47bOcC/W7rJSkpQgMgtnAoFVFI
C+7fI21sNXdwAJtvxAcB3FR/2Kdxdf0uviWuNBFSq1cNp4gQz1wQQrgA27yoWfrBPtP3FdG21ZFo
GAcJtOSafxKiK2iTYIHtmk47k1M7hhU6o//DYE+XUesrd/DccLIHv5l7iELrcb6adPNpJpreXvTS
uPMNRQp0QzhteXEe0B1Jlj2eS7S8n/AKatr+xXKhxPIyBbPe35dCv0WacW0JoVSeQKS+C0Ravu7d
MWdkGqahqijXbSFXIQaiqp10qwoa546BQIo+gd1aQ4fYD0pUtQc/4www6MNh2j+lJbZpjbn1lHhX
1EE2vyavPHSVBq/JaXCs8LlhqAOzcmDcTnkuA13gILX2purqu0XQt62YvsND8pgmpNNNmk07VztH
BPQ1ZM3tbLnK66yvvAniFOTXFW4c3qOyOUNbCbFBYsFs1uaapnh8R6jFvfHyOJxiYTirYnk1xfq4
Smz4U/noXJNZsk65AcUYR1lQj69yg7knbNslXtJCacAIehsHdNuJJqcUukBKI0wxHXsc6y12bV0H
HH/sRQ6cx2wvrC+qKpGMHlt+eZDjewnw6PXhIowP7kxhhdter0THQMy4lBoYWMh9Fz7h9D7OqCSN
wDR7gCFAV85sHVMNy2wbCFEXqkJ3mXwFGbdBYc55pizzHA/M2eQ6rKOwQkcSmdMLywDOCjH7Zy3q
Xardxw4nI5avpWa2m1wht16TRLqSzxvTo8HXpAv0uM42r0gpXefOJgD50LAZbmVuj4P8UOF7burF
mKjgoVs+h7qv4VbCHckOUUX07kp/4DgcQb+4ZVWgcO1S5EHSCbvsCROS5mh2b6LwmiuXp8xi+5fk
8NqiwrT0P0mnDpf3MiBhfnWGehwl9kjCmTOljDX6F/zt4c3jWmFhAhxo8RHuDaPgorbnFusPRmaW
5B8M4CkQ2IHID0KGDmeXhrFycQcDVycLBrscPoENJSAlpU+R7JYG1Q5V2CYm6Bro8lsCULT2yYsw
uTYfdMZEfYTLzkLT325Grd3kzriNiaNlk41VeKX+YwZ8TvHuuSfyU5OVBJ7QHQfFm6uRRAtxuRSz
JE7z8dgztJVqxwSblr663+Hz56xlKtf3QmLhuBkK+NqYbEBCRpuMG6nJdTNJ79BVJgLyV7bTLNyo
84mww6V/5yI5KOH4ZbyoYAzj8fCyuDjlJxYjjnOoAcig867jp9tZlc9jvWybr9UGFwg4lIkNsKke
v0YSBLKFg3rekwm4xmTtBf70StV8ynJFohay5FIOq0f67oXO4aT16pIHR8wWF1G/UvxnrBb5y9Lu
8JxCcOC8quN0jrFu/eW1E9YKRZXTu9sAOY3EZK+1eqguNSQCP0OrqKqgpAQqoshX/s0TolMKTM2X
S9aC/JN4Y0Meahw+Vml+yrzs4Gx0kVEo78PLdq4ZKEZ2wm42rLEHGcszt9abxZbEfKioumdyXyoM
xRPTnUbVQ8oKrXQPsblgIkRbJJkrblStRieUL0wUiG/yYWTlaEuKA0pG2YVnUPXeqHKQE0kByVAz
YsXzuNbvKFuHCEyqYRxKHNzYEVh8Tm2m7PS0dtYX0gK2f0/PYFEIJ3HytC66wD7dV0sT9uunVVtB
03AZfp0/6Uodd6kFz+VqkgARnBwsVT3RQtMAPOYCjzQu8JjNZuSixKWtFk4QnbOFXpl3iBREKEB3
vEZRN1qkd8q3kklOy0ZtcMwwGJNo0Dors7BHWILZN/4QItmSS2OVpgZEs0hJj+wq5UgogYjqMvzJ
TZ2rlMwx1R7wMaXNeAa5e4Ghi1rTattl3a6pzhlnMQNe+RMM0WUWfGLvBUcKpWaVQKK79DJcUSjB
z64ijspnueXaMMgAR0Ee4xiVxo8R44MBlKE6RCTcM82fQS7kpFlE+cHtJUzmHP8wA2F8rKNWQ13E
1axhBR12zZK4MCxbbHMja9o/qFIvn8p+lB4Lt9YyBzlb+lL5T0ZWsej27bEopJ7M71ZEVwUejEL1
VF33WKPJnsFaBzxZDn4nv42En6sgiydyaHe5EYN0ThjpdqcSxRNtbKXhGBJgxK3amu46qHLSvHUj
P3ghqDJ8azAIbZU7l8DkqBOht+BLLyaAlVdoTer/e/HnQELcLUTdE3/S9DvSVmBkO+XVOKhB+GDW
Mguyq2JCS42PlHfITL5rmBVlxOLPQLACs/RHQ14XAAjQr7vcFnw0KmVrBUB/YvGMty2ZvYPcBT2y
ONtLgADWeB34wdXmLWqwaR4VYnBVofmam+olnCBgRruYc05fce/hI1PtNzqarcyzkr1slO+zcoqv
lkIcQrO8qDi0XcjiGaMcS5CJtvlUkkzVibwavKniv+TZiH8YEioEH1fKyJhk7nfXJalOszqEcb2j
iKL/7bl7cGXaw1LQxzsuu1sj1twux0NZ5Ox2+Anl86t1IUniIMERoW10QfdM8UgMs3DiZSFxi6SX
+a8kRc/tZVSXY0nIC//KOdFvA/e6RWFmDlGR0fwMVeF7bWZQAgSVuMgbstdmhiPT9yxppt1juWkx
PGWIPr35nw6pzfq3gABa8X2J+nyR5fE7X6g5VSGikLiVhhoosLeNWaD3qt+mky9ymVIGWr73oqTs
CRBbDErGQj8WCnsekTfIUKO1uD+dGjIRiJVnxYz25dju+Gpk4lc86g0TNK2MiKPSHW9ae5VtTjNV
uybYleXxcUYOtgyvEOUwK4o3c+mcLpfofhlv1/5TfmBnO44WU+/x/dli0QC69AJcyopwgl3J6Sm+
NTk2TeQbyTbeM5GmAb0MX/Lt0Oj49/7xobQ60FLZX4GHjT1FAh8xC5JtLvRiMR43tq9phlZPQ/iG
3sFErChfyBYv4VmJJd1Xxj/WdwpiqZQ/NDS7aAhVdI6hNc7KoDidSLDwxiKxS+CGEXNi6yB8HXbA
fed+PFe4wZUzICUurP1LDY1okBVyu+B2I5ojRAWil2w1K3uDTsKmh2FLsYFwEPoSljn3/nDi3C2X
075LB5ixEiAv69i34SuABjMl0PhkjIgYK04uupw2EnurQ9rpwMLFpIOCaOWHNJL03lSeYQlnSoKo
nIlDUacdAsczfZcL7xOAjXjGlINWSRiwIsrZu/mcHRldH5+w5TIOyx0Tj4lFWb304KcaWh/mmPRt
uRybnHfKTrmAputd6fIPOZo+hg+tiN+Jc9SSQpOT4Iua4ovb4heD5DTmZzxqFChDWOQsEKf9kTIL
YJLRvASNDgvizz7ea/u98THc59QZ7qDdcn3ZdRgRwO/UKRM70pJC6Yo62a3oJgGv7EyRzinXgMYQ
g2ae62ATjGASMTdExglaWXNqxHI/5TOoqCGUj3Cc496NLZCJss5SuFw2jUoYJK08GAjPMMcKVmwb
CeQkWKjyZq9/jVwIBKEKuwmZiPldZL51cOPIbXdyQGX1eV7+jUSr8+LWLBS+Ux3wanZu3q2cyOrS
Q7XuYcth2uDBa1L6BWhuVmcEfmRehCIE45m5hKLalTQGVVwEA5YuwaT+kiMqxDPOFmoQl59dKt5M
BFAxDa0ivwpv9B9cpC0+a7Mf0+v3H37kG+9JgQue/jhRkP2p/y4lTFw5Ft+EXKPFnjeqvigRuLaW
Y01eFWteP+wBfpvdudt06OzppeFXps5LLokrp9DyqXdi/o4AVp8tu3hVIBRR9mQM9aQuI2qCCkxn
AjRRBNEJg900ZUxo1ERUey7yNUlXKahrAlg3fnXUMXX+V83mZZyqi54uZz0TARlMDGW5fmcWeAiN
na7SD8NCqyboet2K3ZeZMQEElgFTIDi2TifF+icYHzoPelb+scY3GZu7ssT7zC1Ig1NnczJfpI9O
51K8QiC+jpQyrTXB5f2aEqWL6bt5RcozTXYqOQkGctAZXhcJb5tGSN3Aa5tK7yup+BFk3L9tcgyv
Lisinl86w5N2YUmFazOr5wa69PQh6s0ty/MrVDvwo10IFz/OQ7N5bvP4MNTpNusjxP8qRKY0xP8k
zK6PWnRXSDAj/qAW9XVlTjLv1d4M5FYBwhBqsV2M2tHaKg9moXybBSxwiNkLg9YObsvI0HFRsWJD
rcYdK+Gq6Wvw/SJKXLULZTqIetKURGi0G6N3Sy+PPaePboN9P0GlxGnbYU2i7I1oEi54ki31a2hT
V/+WGdJ2s7g9LCqaX9oGk4gjFV+NnRbssVHui3OEOPToENWZ49Xa5ws4PLOm/Lbcutc2ddCOF0fp
nMW653g9g5k4E/rd8Ctj3FmuAjOFcifGJZqkdtLinw/Mql5RKZzWQ/5A/EIGPT7D0O+5iAwYBUX9
Df6k9Cr4y4/4hN0qJyTefqb1T8lBYmqhRu17wpRZl5xGkIy4gSV7rK1LQz4n1dPHzCsmLQp0ruPU
OxG+hQHfAkZTbBc4qWWiNbqHVP9CZ9EkcgYKaOEzG5FxilQ8mpNyKCtueXQ/j3/7ejjma3skQ3Vc
ndVSvEwevBrYOmbWSfxYrfyZFsNVzZ+WPuOosI21YJ77pkEErywZZyQdjmt5tBjWrZPkrg0oDDhT
to7rT5BGN4aYD9MTpxQVMKDBIkwjKeWC/H1cvZlGvanEVEm56RR9r7qtclNsQT28dBqqyLFzxshW
1r+VFS3bdgpn14qyJEXz80H35G90pk9N6P9sxIaHocJFqt1ivL3UbMPdSWd1nzSqvyhV2OsUNHD5
UuoXs/BtnY1j3ZVvLQ5ZHJvO3J9zTg1aH7sQ+GxRw4LaAI5Zw9L4IugDGy4lgqsREWO6DRKgJPmR
qtS9dJhhGPRjZlJH2dYweb5sMdmoYmR2tovGHa7BRzf6sm530n8qPQwjiQXuwBh5OIrObMQ8EeWF
DHxQ9vQk0ZKbkS6MTGp2BpThAeTBUVa572GcIgF/wEWqh81PhIDBjuG1jIu3nqKDJdRa7WwxbeUI
iqxWnKh14ToOEGKKurclo0NUvqo1KHf5Q+5azDDSpZX9qmL0WP8Kr9Z6xcQUq53y8a+oqrupMD8z
hdowSosxESbsPNFPNr5JGWR0CcPiIu1nptr1T1p/iMsdLmIgJGKwXfhg0u3MQoBmzpGwL2mXKk+U
toCC4SYHSiLrDF+QmbVhahqqgQblQOFxsCw/4e5uvgsjS1r10cR2BoE1IYF5SEVX5AjYQ4dM5uBl
cOdkOTDRtTB2DAfCHQC+8I/V8M46RzIqehS9IuGV2vY5qJoVw61KdF+VL8AkegzDcOggd3awaXJ6
fwF6KPh/uTwSvf1b9ucZl5as98FynaHWrT0teiT3iRRv8CUN8f6yy69AK8vXwk53l0yN6MunjD2b
pCSGwIXbvoJ7s0OkzP+OWvE0CA3m/LNNwtxV5BAYR1fXXiMKUgZm2PdnqlD3lmyk0C70o1r3D4tv
weREFIvbpjxpHnS3AWg3ln862RXYm6TzM0zhVXWKkIjaCTwaQLar2P9i/5v7q6rfBFxd8HNG1jHO
wvvtGmHU3XBksWzrb0PxRyfcG3FFHXL4G8XesHyVX2bl+43jh6HkeDP2ogxPE2NGRcr/By98KhOV
Qrt+cTUYwjCnt0cf05k9v+p4h31pPiL+hP6XMIATN1hm/pMwAPfinxTHS0cPWVE/1PFQCP/S6b9U
lZyew1Y1nUmkhPELtDaUgc4A/hVpJg3IFU2qE5KykNsyX/w/Y5nARY983TEzjmUxnNr6uqnOKwOx
KpjNDI4cUzhr21mJ8TA6gjQ4lDLLxAprxXAsBHKpQDsH7P1ftgGF+nw5/DEDUC3BanQqZu7JxLYY
kqfnl/0diLUzDK+cGTZorqHnyprvt7SS9tjC8GwJ+4yBVWJ2PuzTfVrR0YjgE82IScx2IT7oAHAn
ocJuBC3ln0lTgs5om4xAqXjqWeAIMQCdExSbMCro2hbwW/XakP+HpvPakRRpt+gLDRIQ2Nv0hvRZ
9gZVl8EG3j/9WfzSkWakMd1V1QkEn9l7bdPEdWccs/fJDw9qoRwG5TP2FAR4PTHoqX9Q0PiabAts
2mPSZZNqE45nJkCC+TXvs2VPdjthOispt0j2SGXWUYsiVikyudNpX9SRLeMvhLk1LCg7m49gE4GU
5bmYAxObpdEisJlomYeWQKLsmydSkRDqWLjEPlJXqqs2xZzUeN0H9wgSg7Uhr5n7WxJ9Lej0DJ2N
TonGgzVXifw8mPXdQD1yRX6OuPcKqbPC45nW0O2XNf1ktZCqw3NPBQifIW4Y/7G58GkQkaO2xZtm
VDe7rHcJLC+oO77NNBv3EEX0ikuOyp/QPIIeHesWwHdRM/aoeImjkuvO0AfmZzt4U09FTjjkhxOK
VT5NSyu5RdM9N1kghcPed5jOCWPnIHzVKQQVxEU2aQVgVeJ/PFkcI9ZZbYxzhlXSsjHckNmnmGsN
iXWYKyu1W+m0zpLbPyxLVqId39jcaGxqLEH+Vh7tEqDOcBx0/NU6LI5nS8RBJMNDblxSIqvtuNtB
Qd51scB7sPGbcZ86jBSBcZTMs+GhUeyCa0BrYOEbG/e4iaYSWbupeGPMYJD3jxvHVy6uNl6RVnGD
MfylsqYJIzvDPZFWVQrlSI6WAa0y+KqCu66PqzbUGUgqx9G/dpyrrufOYxFEzPwUBtt5NH0lImFN
JaaZ3M/mmrcb3TKPus5ehYqC4fNb1OtH36+9PLv6lnuquOKRe1NKYllarxIgIfea1nqoRgMQG0xu
25hcGjYBNMYdGVQ4AWLSyRHYRwyfX8ekWZsrh40SQFVQysh7fIxDrb2seFHMhmak41prnJrvpkal
y5imYPxrxbcAL1rJGnUMcJaBcVA4pCKj2qqigqqYbSV0eyQh2wxMVQ0UONfZI07RKQN5VEgGvviV
mfQyv7uGZ5wZurVHfxKh5FET6lFkPAoynmkSMDRHDzkU/fKfVC6Ng4Ku7TfGqD/cWStRaVdCA1Vk
Pm3BMn3HOHOHfCyNE3AI7R6FXql5OJtZ9ZerLEPFAhw8noB7WgmK1eihOfaDke8TEhyxKUY0Xouh
2wqbClDm1xLKFW9Xqd0JL39ORflIgfzqOUEZe4KZQSwgTEI8E13xUsRAvlGsc1yqu4hKNgKFGwZ2
ucBjURngSrnZS8ljwTLNEaQnFgRnwBFvoYcZDpaOrLsSNHYxlOTSRtXZtZ0jOWR2hmNoIya5H5N6
15vDNmninV0zcQ5qEsBRFTio1Fx5NPl+C4kmXFyqzLjWpE/Z1sXCf/gXBeJgNjgChEShC0CYfJNq
qdTlOoM80Vr+2okCkGmf4KA3Y4iQ1Q2pD4rt46E62SVu6msdQBVRvKQsl1aO03pbVfJhprDqJpO5
p/YwnP4xqe7d591jI2lVbM6TVby17tJs7876NoFfdAYOTOyC4bfrHQcUKYKbr+kPCasRuEhroPCr
HFlpjKy0pAfi2Jf0L+YDEZIxnetm1jIgIP5sFZYTJAGPy2bVpvodAWuCWKLAhQWNzECgbLFEmbR9
izBBuv3GFfWK0kKzh7dIbV9Rq78w0n8gZUO/PaBwFDQXksyDiCrCifpNg1JmYCvzai4aKk+JX2hs
Jff5nP5Oy8HxZRZIAxdDRx6OwGXFEXawg+khJvcuScrK0JUF7j41uk2TD0sKnitIFXWUd7SXqxrB
HedMM8vtbDhzq54FnV76hNe8qCws/RLRGPUHsScb5Riq1uLVWjd8IMpGXFtkwKxuFsIO2YbW1NCv
SjKSFEGEQ3Sx8YhKzOsarXRJBECIU7SB0epTGIHO012qa2bbYUQenXo0whRF1LFqC758hjlyJ4dx
UTDtnv+2xbDLUNcbWrSyFVKJMnczcILFDQ+VtZlVmgIfCIYJVVi7Cu52hFPTZRoyK6hs1gjvul/t
ZcfA0wEooMUUyfkhDtdNpdMS7vsOfj42R39d6zgKON/pUrL2mWGEGK4aUiYbgcZWAIEIQM6aFrks
5PBQPyUm1h+LG1pdAFAFumLVLTDSypsyeQwmZa9AN/CPhhaAQiOpIM9PNSWKkqKuojZPu9N8NxtF
tfZ7UpXHC1JLfqINqWQN0iCtWHLIbM1x3HLattml6s3LYBnXIUPa0UOWnthTMOUADjqG5jYvJHJZ
7hLWGyz247Fd9Bg06sGlS5j2Shg+u1moV/yaZnjSo/akow/J0Yf0K32Kzz4R0W1fruJYnAYlP/X+
Sw8js0tKRk0C8jiZ60sTacGY2KyjYEatQwdFoWXvnc499MI9oszwUP06OMatklAOkA4Q1YdQu8Rj
coZjqOblNUrJo5PllUM+mzwH2GDPdlALWPpMR6eKj/n0rxZUj6ayJy5sj0tm6nYR/9NIA5ivLe8A
fW8O75wbnFzlbsB01o2EqDPdp/uggzokojuYDzyMXsbUfk5zo7+24082cgXKC+5iZKdRJq++rl/s
8nNS6RWK5Jz7x7E5d5VBuwO6k+8V8Xj6NW0emersz6CU1pTbSVJsUuzwYlXkHTrTGU+5HoAszADL
noaSbiUgMtZEfawzQYDGyhzIiGl1GKRnDoNehI3i3UjAmKjW0e6OPiMQv7o3GNDL/NW1v3TFXKg3
GadnoSdegYG/hkxSvus0p7b66mI7BJVXI6qskRpOsG2ZjczUiGGh4cgSXv5BouqiN19rheChMTub
8eB1Tu11FTu+FBWrfSmhOmluiImlWujgiOpMQSLn7qqaThF7Vvah+RNrOXkKodn/04nDddhWuKxc
QGWtzWFaDtTC5jIZ/YObJwf8bAXbJ/MevLjNVXVYEmAIVOLbhDaK1nvnOH/MAmxnRwu3q9Ovq8iI
ssFEcBUmrh4z3BPnwibaqc0dcQ37YXT3QisOBfezmNFbGdGivXoIz1K96jCP3JMgNw96Wj+IY9VJ
4kUBbZKSnFW+x2cIdoBkRoB1bHMT1KodglBVYaAZe0kFpVDjPchOv2IO1rcJG1YaWN5qXX5wen2v
rVXL3Pma3Dnqm6UooLrCrVAYcUFTiuuRzp7HjkSYujnqCtJwZVyqvstb5i2KjBOxajSVpMEc3WSH
KgP66zKwrEcSh4+mI/R8mEibc6/+wk9bCFbTQSQYZAdcFsDuskWGDUcnIQrndtOPG1CXEy8CbXJ3
2R+7qZbqz8BLI1Arhyi3kLVk/SqskNbAwR0ILoJNi98aE4Ixm1adE6jgmkYhlutu2RHjYhjcgbLA
iX5rKWyYoZARYDPZs7ETEKK4odxBK6HCNLCxVE3L1CgObTsc1viZ4y5870E+FbewIUyqd465ee/L
myWmVWlonui+RPjWYO/WWbKgm1UstsSzeg6bfQ57hU1DxRtZ/83j692y/GfpjA9Ukhrgvd5vDyjV
kuibVsIn86PVH+a5x6HfkCQ2Kt//i+Az1HOPTrFwPnCWQBBuNiYznV7oPFe4MC9hDCCWPkQaikcm
eCTvKhQhFATIQQEhcgpiMa8wGLOGgDeNFpP6hvXRjmBtGN8LNnDLovki1cggp2Xpkcu+KKbuNDD3
Srl2JPEl9g5geWrh68NhO5VQOiHWjYjPqdg1Grr/F6710Usd+Eu9GhBmbXQSdAmzZxfss1iqrVPj
TOcKKOcl6ZuHnn3MFcQcRVx8TzfO5Uozrqo/3bO0Xii/GsZW+jBaD9ZH05WHsA+/g4ptq/2ROGzR
WXDP6loaecJWV1FLcsqMEKWwsVCUjQ0LW2hKfo+lxNdQeznyJN2vlOV1iZkkZ66bMNfNZjMJe995
3Et/jYRimVf7olEObb3ueaEODThZ6R/t4hXhkwyBXE478B1lyeUNURukV0QHmTZShTdL4RvXWAlu
bRDfsmzdZBiD+LspfsEFLtHngLLj83JOKQt5eODkoOSL7zqoL8gi7cfMwR7ig9Mto4jqMuF3yMV3
1D07HUwZPHTBdFElRWkfUjcPnk9d5TxHZl1ghfrSq7GKkyqouNWRYWmR7WK/PrF5Yn64VBlnUP2w
NWW1G+B/clk9lEfMQGtbJcLCIizig84PuCmBoKi6DfOq0UgGJ5dk6XHY8fBi9HUYWVB6sSCM1qlb
em1ytUZGmi3YndH1fINDvfhKSv/sOvElLlZiBGdA9jnjt7zdB1i9BhKBBvMUtSnBcd0BD/sha8ke
45CHIxVoR5dtjVzu/ZDRnGrvAlRAsql3cPKxKiBzSJAiT+HWKBYGe+Cm/9aac1B9hmiRDHNZdnxt
1Ddt9BOwGcplSmMlzyn5BplFPJ1vHjRtXem216mEQDe8lH9M9AIgBLr2t+xZkUAFisSDCA7LxKPL
fcyP2NdANaNXyMSSREJ/OJY6e17mTqG6j1FaZ5S3yh3okmpnN1WprjLelhXY1/piwRgFTlA35km7
2zNmARgRtvwtGSBafXXXAF7JebqmpAsqxjw8XioNvZ/As/ruc3t2ogAVvEGOPSg6VfO+1lFps/+u
P1rMCvnqtzAPTnMaWRPxvfgF5jnDXQScalvzJVhN/O/JRzyQ2c62p3KacRmClU47InXL907o7J2s
PTTEUEl0HDYxNyOdNihPZSYv7eOJBim+Sqe9aWggtbZ66LHHzI/XoVd6FM6MGmO8OMDOUrYVPCc1
fMV8YfrdY3L9e6gU90wpDr3J+La5ur68TI518qvOC5YGMmTbp7No5+zJl9H4U9PPrpXvQ5rO+68X
106fJK3ZP3BkFwFeLfwS61hg/PfV1WAWzLrYOteA0SXDg4NE9BPGNRFDuCDJqcUSP9gUyhep9c9a
RZ01iHXXZQ8RlHc8PvUpmN5Ci3a6WasporOPyT8TGLkZWcwFZ6vSiHCJTunQeFJD/JGpQGGobXvI
TSbCXHio/lHFW1FEj5xksOnI9oElYwxFhDZlKEZ0qTYcMB7JusPNz6opCPZIx51aATw00TpiGC/I
BO7TLT0Q1b6E74/Yi5ymPJuB9MvJyF5L4lNIpIzuCSoSX+F+ma2FCEsSgykxo/o/5Fepoy5ab17R
NNv5zLEZoyErSvRs3Y/Hrvjr+nnygW9HIFQl9dAwX1Mj3isGhf/cATuQZ9PLob6440dxqJjlbpKW
5e9KkmZoJjHvEHgQJd84WRQGMj/L2KqLxrEZUCLYHFFFUSLkFojEFBkGWQ+yspb2JHZgcHcxoVIE
YbZD/Mz67JE3dBJkYBPhdF2yEFYiba9rlGo00202Twu6rV1nOz30t/SqtHH7ZqubaA7xS6fA6Qu3
hXkM4ZnjyARpFocRb3cYGWZ00mUJMIafB6Qx+2esY91WJzFQEB/WUnDzgWN87O0bbEOUYBGzNCiv
oXOGnGBeivpTDdxVpN4zTJ0SQGN0GkLCgY2OmjH2Aop2SUXv0sj1pLcI5Nn6ekD+zxgHm6G9mk0B
bI2YHjKfTYyDUW6Q0/bYvIBXBEw5dfUZhy+4KyEu4SQGOb7pu3Gb4Mqz0QgMvIP9z4Q9S4KEE5VD
gIQbVZz8c4W8pSGD/eKJ5xpqmuYhv9cWK7d8r3htMn5GuDb3pQhNTtjJSpw/TX1ODfxdKE8FtM9q
3JiYcQp0HnKG+W3tpvIC2HtSu1kx8Y2fgcF1xYST2OjRctJ463VT7hsSp6kbCBLFxhvGq6F9Dm23
sDGCG/i9VkPPoLHNVwOHFjbajQOzvgdERhsofPDx8NnQa9LiMqBtwu86Oc2gpZHu0PkbwJU4cocc
mlVaAoBnuCCSwrMcTmh4SSmHobRVsAN/Tra9UkK8hNuUzy9BcWGKq+EeXcA4Ea8CC+hMWnwyG2Yy
HoGoYWMxw1CMAeVH8fBzjDMqFk3EvQjdYJSvGfm1B4bdoPQpPQli8vnaNhKehUM+A2IY+wtsgRYO
u2ogW9m/ptXOx5M83gwV0xlglKrZMrkPvQzXQICFQqEWUQi9kPHKqP7N0AwkHg2+O8pV9oD4gUzy
OrHd9Vho3PIKv+pWg1C3kJ1ixOOzNlcVZI0YJclSAl/XWN1H1d6chuOEVbhWu8OYajtdo6RnTZw0
0FpbNrMo+eh8WudOPmJskG+ojpuW/TC6hQZQW4gWbBOl9WZirJaSYRWynY/nwfRIJaBmHDDi0lJp
DiPwcRJR7NdcfRlpsLX0K8oGOOzpUQEzIdHFovLpnfOk/U4BPDy2FimeO7xcohfHERUO0/rZ8WZT
MWrixx+jYxwBKBne4vhFAg6r3A4k9yYUfA+WSmV/7kP13AAtqWdOLI1RmGooa97tnGLuFnCrdtyT
cmFkP/2hxikFn8qX/Ub1Aew+jSo7CNRb7rOES6JqxT5X3hEigA9n5sHj6Le/mf/HYAKjREgNUR4A
gu45dRfmvsOcC74ymeILWfa70n527TPclkm21O85TuiaDLuOJ7tKxxX84lXL/FEgFBJViqSgqg8p
/QUeXNpnRncbJptbHal2+Za23ZbEsG3KQyEAHBbirCX/Qttrx2kdw/B7VeXCnWF3AMUPEVkBA9dl
ZEMfFIPX1wTYgOzFFDFwRWj7shdtUNclC6cQcJYAUzLexgLEDZx91C7pV18xsgaB7bxFyTtulwH/
vW3Ga1XHbctXv/A0ZawvIvYbE9BUnrrOqq54CRZAMBqTXeEyhnWoJMWlbl/1eZWB4anrlLWRrrHG
Z1p06FJ0u1W4YiwvfziFtxPd1+Bc4C6wQ9ZI3ZwytpAadxodWLEcFGNfVotaG/avsK57WnseuNrk
XF+pWP0drP70O1Uzw//zXZYvFOfPVREvsW9hyBQzsUXbCcQLuEGTep1+RuyENTTaVfmz1r5s6OU/
fvEoeeDLo11f+qA59WnmxaxOmw88kEv7WdbNIWi7veXmixS9n4GTQtPAJO1yPF5uhNkrp8M0QR5J
9cZaD5oNn20TrCwGaC1AvCUzmhk1ZLEmU6Z226vPzmaE4AioU+iq1AZqjbn240eRE5+srpK/5rut
bA5Z/ysBN2RC1y6GU2F1F9boSnfMMK7U8hf1RPuC/7aQl3aAYhq+6KpzheXJyMxPIedHnh7Vp3E2
DEYJ5hTC57H39gfWRFmzkpiQOd8G1h+cr4GK8hGtEHZ/avF6Ny8Ko3YD156ouRscHw3hggoKnlwT
1qIZ/51pHA4tfzuHUJLLEANWytWPmM5ZM8Du8pQJ18J27OafCdoJC5c3nTdoupx/K75d2B/NT/ad
p9ZpRmiMZBQO+VMspnYXUNRC2eJAtq21LT1dUPfk6xkKgoCzd7otXkJ3F3pkRseaB8pPbbhtqSdn
kcJIQFAYtCsF3IZYApbZTQB8EpVZD+OTwMJqU68C5TqyckDfq0OF8hnc8MtnMFQHwmMRSgfG5G/d
UujB3+CwDv74yStEeSqamgg1DZwKo2frTJ7SkON0QcT6CEiHdBhL56eigvbq+GfuZQU9/+lI7bw0
4KpX2mtQM6oNAC6tJ4sl2EmaxzATSz2dv7EyT7iTW+ixxdxV72ZEPxUqe9XGfgAFMg7vDr8d+UPN
6Vg5LyCECtTueKubObTyIIIvyU1hAMg0AGT6br1s45tNm1hr44Ep3IypyQ5YTLTsJH5yTBaWQPIE
eC5YO0uedIPcQdkGXtC+wkx/8zubQHkWafVyiPSTFD1GU1LRBX+eqQb+at+nKFrmBnuf9t2Q6luj
HauckVK41AJla3ZPlyVyL5WNT1+i2OOZ/TAGVLCkuGKb/KUbtibLKK1j3PGRk7vtirUi7/aeF5BG
pq/bnlIfB0n2NeUvQbRhF/W/DSYnog/GTSGhhsARNM9TyE3bSyh20yYljlWrMOGs8GrmaB5UdYmn
aSAXeHBMj91HHI4HLPMHpFA4mRFEUvSy059Et86YBUXMKyLt6YMoC2evHbSLLZ7VfkYX2g/ELQEn
peqCjdcXLU6qVk2PmHN9452CzQjlflLYCPNwjSQ7nAp12ligGEeQg5aC9PBTyZ/W53xWJMN4LB38
hbHHQgun6LrBAV2ZpIQxfUIdk1IQqgvRPwz7jE5G8otQQ7dIBYDIz1tY6xS9ltHeMrF7mFSzCwXN
mNN/KuVOK/diOHf8NvWGbkCi4I3VY2ourZYOo8v2TfiS5k85XAxG9yd0Uo3mDRc7v43ukSdxYucJ
ZnNd8Kn0tksnf7LKf726HDW0UUm0c3U+04POzJYcd6BHa6Q7Ia1FLteOzVZghFd1aKu7ClUA6QuY
NvVcYRZMM/PcgiLq3kYbnzBbUT1+8LjyVDCCrqM3nOEHXTg8EZ9ZE674GGv1VmbnyHW2DpwIzsIB
QXjM4C+oIsChQHFhNb52/QNZUgmz34/684QMDwdTRcHcyiNyfIhUMYbGhRzvSJ0nEIZ6gzDjTc4W
ZghzpCg6aY7OGgo046I8fnDZgxe9ItEQdQ+FafRP4nJ3ISTOxLFxpmzhvTVOLZfXGpFjf/m/OScr
r3DU285ixhdRDpl4GfgDKyqSnT+necldbGjggZdlK7eJIGpO/qAtxXdPJES+CIlYEcGdV94QvswW
+pY/upiQyf4QpGjlx5Q9c1IdyvargDtIEfXu0PSUY0UwJ87Imo22SqYRXnxWI4DhfBMXdREsFcFi
h6SNMT6Nf34WewInfD9wL5MGiaIpNhauebeT6HUIzZfOuudWcIhrc48Nd680KOPvQDNgSqVLdDPD
JQMUxjQoQPM1SoBIyV8nWRADhSPJkR+fnoOzv0TBiW6IpQw8Et6lIZsr6J6aZSyPvD7JA2Ul1kPx
GZLx5EwvirIqGGuRHVp23w003hmoZ0f/WLPhdVugx3ISpmihukq5EDkVOthQQbUl5qElow7W+BBc
CXbu1F1T4ihtrrbobvAnQDdwbdjRGtcGS8hIb52Hlwl1zPxA33WV9yjf+HcCa0lVV0bPuZKLAION
1D+jO53M9ANFEBD0i18tLUZfpWDhj3QoXeo88cgccDdMO4vBSoE+L5nucaQzCHyrNZTmeKTwGdOw
2es+o43WtqmZgdIy6bKQ19rG2mGul0lYwPG2Yz7VMX0NqPKQF1HwKM8ITYeiHvUBensLDvxFGBg7
/R8CsRaJAaCIsxVgIzSZoPuThX+LRUcK+snm6xQYiUZ7Ub658LStniTXsFlIOa0MAJkh/5yRFcV9
uiT+yU2t8yrT3/SqOPV4RXTBqAaV0achUKVIVqXrKihWlvZFSDktXYs2cehuDkPphnjg4dtZCxxA
c5DDfuJRerPQd03Y5+FcsFhdYHvUY5xhzPK76LtBTOzj2smwXtNcIPB13eoQVv26coCpE5EH+YOS
TT/j7XGpUFXW1RxEjvUh48yzanYpT02x8Ngt2YG1vaffVeZ3GvtWG/CnwchJzOS3Ck0Nl1/tPceE
5IAOhyUndI4BbU+QnQudOq06JNl1uDKFaaZ6RQVLeh/zhn89dmwmiXrvzaJLkr5hpGkuk34GZJAz
O1I/3fCsF9aiYIQZbhCP+ExmQdUwNJzy4K6QO2TnxgGxH7LRap2B1EOASyvDBGTEks0NOQXs1k8N
OutYhaIGto45t6mwl2YNUnNvZi16wIOJURCVnz3Sdep+jSnMOGDOKIqPnOtKZF1PQ23PEeLIhAwi
oMhS3uSk5cEWQZ1mMbYdxW7q9nQddA8cQhlBvgkgHF60gN5SIMcOXMR6ZDEpqHTRCdLCNAY8EdSE
XNqA5WRHniOiLuVHh+xFGicIrGTrzj4eDCl994MwVUY4B4in6yg8wdRy7fm4h2Pb/NX8tWtQ+iFT
AE16LxFiu+QXhIGxSoIR3z1rFPvH/LCJsa1qHOX4I4mrU4jICiIm9sT3Tci4J9sbpXtMXOeAOWsf
cjs+BVe71xjiMzNoX8WcawCS3UGSJcAy8AxMTgyhHbDcecDRmSJOy41PpX2WR3F1WHrOrC/B56tE
r4V4Q618hovAfKP70ouOCLII3QbTchjEqLF0Rs2jW7wyy8iASJcaCE1l7qADoAslGRDqQF2IazMv
1qP2xXtnPz9tffNncjhFgwdSCqq6se0nQUCVvKNENWvgi0VwrYhNrXn4tLjdi/wFH9N7zp7vavIo
9Xwipv5wzJLPlJGNfZW6fpxPCzucPMQMLMeh8u9NulVJ7iHjok2uuaRvIX9SZg2MykSRKQFCah7f
LDDXFnFSGd7BQiMVM9aOgUFkdnTxHSZKQlLB+v0lGp1nHAD1aFOqNH/pIMPs/TVEd2j6RrG3M+PX
Rb5tNqux/bMo6ASlnlSZHvk3hy8YBuM2Uismjve5ec35AGy4OO4hqY9zrGHEx6YwwmfIsEnS94QQ
6JpDc/QpK+JbbHsGB23VrQVFIx4RWNVUy519yDnNwhKtWOrcNAPsMHw2PYJSOuHz0dgCa0EnGcIy
PkyYnvscM+bVbBRjZXAu59GsyYUQjEYKgO4yFAhaEwRXjVF8mpzAZgQlg1COuGb3OIuo2uGZc+x3
TG2610r5EcpP7zxJt9lqAbwkvMdyDhPvaFc4mBMEq0KcaCE2mkVR38l7YSiYv41b+JLz88DuOU0+
odmIy/0Z2g//ayaAvFn8NKna/sG1DAk9LturPhhncAhHR6mP0p5AVDIH8RhnfIc6QUp8jlNTxvNe
ZHyUESNJm1FJyC6f49a3tBRRFSU7lvMU/xKcJ2NxrehHVfaTAHnx5+ZMFNsYQAoDRQzua+VT5RjH
U6kyh+kXJkEpDVgfuhUEf4QLgE+wKPfagN+/bcHnhH8aNG42bdj0rjpbPq0x14vvKneOXYx/tmYC
ZarX+NWT07BAqYFnLjceFLJMCkYEaY15thZRCVoII3oPP2/GHJQB6iWk4ba9Hkpt64LRY73zngIS
y8Jn6oKRgOTj+uNz4hclL3GnPvwGObl7Dol3k/GwtEwvpAcdkdVFdK02VauAFdyFZ0WWl87pr4js
6Mf0zRhgtotBOCjWsM+xNZq6u1cpmCwAQ4qgMCK9EMQVVY67L/fGYD5FFT6VLH6weUESuBzb8VzB
EDJNuOoamkz66eHQEBiZ1dymJskxIaMsAMZaua3ycesU9taRFIpOwTodSof6ruO1rEx1N+7k9N30
ztbVzJNVqCfTZ1ThZCf4p6wbSs/i2Z8fQXGNSXzTp3rvzMFIbyGBZhw/lEd2ei93JQLeehZl9Lzr
6dBQ8oR00TaYRkXbV4N1KJWAG5iwv3QfkIfo8GYY4PSRCd4h2nR1cyvf/HWOSDokfLCOSDRH20k9
SyENa/U/zQxzK261Yt373JQsnnRUXVoJL6KqMPHuGcVfmW37E5A4ChVQRisnss9qusoENd86GC8m
A38MdjlWdgIXrXZvP+xBsD7Ljk52tJiQzCPriM2RE73FXsUit8Q6o9nYtnFsuB2qdqLdrH82v6zA
JL7yAaljQZFJ+6z010b32hqZCC2//kobPSFXZQ3TT2RcmUR65NTasOF1fac5WxMvoWyj5ZD/+b36
YoX+k7SAnNDvADdeop/By3XFdIhMj69JoTWdW949zm9C8yQnbBD6D2Fx65AHbiQkFOASgdAh1kKX
iVoPScZ118ovpEmYCasZe8KQl27xpEMctUHQboV7reh5gNDAzfvPKRyZKwIViqpBb5WOF1Xdqb45
4aOuljqhX86qU3kV2iGQwfKYdq2X5BSh9qkc1JMVgzr8NxFmU3qI5I2EoDAM6UG7qFgOq6sgiE/l
w219lH7Ncv5E0lf8zfrMG9YzFq73/wgICaLJaBiyBN+13a7MwlypsLEG/hMCYLUE/SVJvIZOSis9
4wGZ0UXmrBGDEt2ld+FsIRb3jJ397k5AWquP2xZ6gfJpmNGjXlsgFyrk6x3eTIVVo6FoR92BlDKG
XugnXotwBZ4TkVXMKNimvo+cxC1W4Hb6l/HaTzviBrX4lh8pZ1u0qZQfZBI1XBG/+7QR3kUIAQJG
U2Z9zbXmjjmKnVRxcLT0mCr5zphOPhDmKf60biiia+Fl3rCBTEoU6HkSmFOR4GRaebT67ogr6SKJ
oCtzZ5N24IOWnJPqsUI1mJOnzNTS160dLbD1grRA04YV86eMWaKRliS1hksXK36KyakvlUPKCb7q
PlJWZxQaVO0Wn1r7FNlR/Ykn/cSYKSFmQ4Z3Qk0euVRf1G8xmhewrUuzo6Fx/Svmm+1gy6WTf/jw
MpgaWQCvFftBnFBJ58xABtbRghJqvruIu8K6W0CA1LC3p8nBbr662Dya2N54t/qA8KENKbw8c/1v
1P4GRowVcNa+994ipTmF1lHTPnpCtGmUegxoDtNtvC0BjhvkWiW/WXMQ/ZwxyNFcEN6GZDf78BOc
FsOZxh2gJKESCmPD+DUkMNDRmJ0Epzr7UMhCxFFn1h6fUhMV18YOcJvWSJOafTald4Wcpx8Drbm+
mBAK2om2Lf3ZxNnu8uBrwuorNByCYAFgOyUOA3x91/nwPRb/pWXcdmghc4Q5y6jw4evm21TpId0a
2xnffDaVl2nS16ZTQB765xN3rbLAZpWThasxB1bBmdIVmPKMLVcrIahSI1igrzfKYCz+UxyZ2HaV
s+Chvwxgx+MICwjdODpRhG65Oe67YlWz/FSddZv904Zfy7g1YbZqCRkgIqdtVpW4qtNPvNYTiMtI
1JoX+NyiyM9ka1eYbcdyuyMDYFFV/kKASNLxX1ZEEq3/68cpGScjrBACLwt2Sis7uzSMFBgDvMJu
+6+w5FAyRmh4YmPuD3Wbsv8UZr/194sc09ecCtLhO9Hn3njcdcYtceKNbzDtTPf/hTnSLrfm/ZmQ
STpRvhVdc8gjKJ6C+wASEhYjLgcO8uiOOi5Ubxa7PFo80whe0Qwgf1nkyym1IN9bxyK+RDEjQhyp
en6nUhZlum2NT9vPrrirch+1i7bIj2O4CXi3uX2xKI8mrnrUsjn/J4UkoNAZco1QSMkvunKUiGpY
YBkzYZliI0Ep1JKkwpNGRDrIDahoPjx+Mm+cks3sYu4Y4m7f0YQw0ioq2OHoh0iAiU8a2SW5cuPe
d6P0KjChSFAjU7WJ2TWkPHh2bOyKdPFfaPplW45kueJjj1eUJS9RjyFplE+7x03g26vgd2LGJN2D
zzeR7yP0DzElmB1emtY95uQHOy9kwrHCdNtqEbcPQ2xCglSs+sW2/oB+IPIJNpQkzG0HsZIjw9dg
CbWSvv9XZx5u+aqnTO9aVIAVjtD/oGfjYy/QGvwfe+exHLmSZulXuXbXg9sQDjXWVYsQDEaQjAiq
pNjAmBTQgMMd+kFmP8t5jnqx+cCs6q5b1jY2s59NZFKTIRy/OOc75ggQxenX0zBuGpQOiurM59EP
LgWTIXzdmTAv4phdFb0AAX5aN+vff/u3v/77+/jf48/6zPieNLLfqq4812nV6r/8bnnm77/JX+/f
f/zl9wA6jPA9yGOOz7+2CEM+/v52l1bx8un/jVjyfh5qxmdmz8uuov7pqKURkTZYBL6Wfeizd1Mx
2lObmzHuL8AEwePOdjnhkzkAEpcso0mhW/H8rZgvn70QX31FkB3gIwBqbtQioNVX2igIfoAu4jkH
QX7qtqz0fmLvLgFhAXP3giuXM3XIwWShDJa5c1lY95aGf2Wve+gCDalr69pSezTFBx0bBzTBV47q
riUSfHtA3dvvcxcZEZeR+Nyr8uzV9Tlq8nMIp8SkSuuxSvHWXYlhOv6RMWh5aULjvh78+1X1E2ve
jQJVYbSfBN/SooSS0PDpCID6ehjz622O0Bjs4GoXuT3ABPJcB67caXauDft2XFeud22SFjl3kNPB
5AEgKZmUCoWKBV5ClD+x43yC0voDmlxQPbTKvHfUD+ldhIa5h+dwm9rZ2VJ0BnV645uojdSRFFaZ
XjW5uq5LMMIDCi07Pg/NMq3g57LSb5cjqr1LAKpzEif1rYOudYyyW2PjuehkwIDXZr6K6QffklRs
zBlxVs1VJMZeYYa7xhp2AgdCz7Y+f7pKZLNb8ndYxE1YbaTXHeKvgD8u234/8f7tT888/f1MfK8l
T4A4af/lzb/epHQYuv5q/335sv/4tD9/0V9P8rO6b9XnZ3vzJv/1M//0hXz/v//8zVv79qc36O/T
drrtPtV0x66oaP/xGlk+8//2g799fn+Xh0l+/uX397qr2uW7xWld/f73Dy0vKf+fXoHLd//7h45v
JV/1t/+hyr/9r4q9l57/9j/jf/m6zzfd/uV34f3hOY5jBgIAoBCuY/3+2/D5/RHnDyF8y0EpHYah
aTvi99+qWrUJX2T94ZiW8EPHoZuHeMbrWNfd8iEn+CNAyxCYgSkE5Dc3/P0ff/3fT4hfD8x/fWK4
3nIi/OeJ4Zue6VnC5KjwA98NvYBf4p9PDOWxnjTIcsZOyay8idV4OYkJb21dF1uKFKTWRlQ7cChD
a9ra6APWgS6RTiSz/dywwcF0OSEUAZmXnTuBPaJK7fjUNCllbes4kERDpG4Kn9ajSjsWIbkxNHDX
5AigNFtqI6bntzoy6pPnVAqrXW8lz0XZjZdNbrN5qRSzoKmP5QVhTc4XmLds3+KAum/6jAzaJrXR
o0Xzc6VxhSdGEF5Z0YQdfmrL5IjcaZH/GszDS0+5zDRKf21iw2aLXtarsiqbYzyUYmtjteQqrsHf
JCq3rwK/NZ9bGyyrGSRHl4hW3HnyhwfD4SLzkRZPoZuPdPxZBsPeaEmKstrhp6htjXwh5Bpg4AU6
F0bBTLQwBwukYsJ0NKM07m3IjlVKVOpMChhyQ7SprAaZSAREG34Z9qBuJM+Ucz9NzqE1jeyimSp/
G7dan4m0VsfANhl8qqAvL6zSdfhjVHozz5mgFxb9HvpNspUimu4CF6hYDHztIi444OF1afaLWWM/
Z2kUHO2s1uOaagNsoHAE0sV5wOVdm1GzK4pcPfQqaIDYMOJElzr9nB1D35eSyqgfdbUxrSzd4lAu
3ogh9qY9ga1wGKVbUVRJfHtIWQ1aM2dZP9n6sVuScYfYTkj3dKunnKb/XLSRY63BgLW7SLH77Kcm
/hF5Tb9Ph9p5GPwyPrGAa09j3c+3SeEyYXIRcm1ASWaPlhFZJ1dMLiOzovW+uJ9dVgdtMw+sQurk
QQcaKeDgV3e+iJdcMIUWmcCWKHxJB0RjCaNv+HaollF19snVXLrwunC7pG9zlBVv2gzgTMqG52Xe
V/5AZTWHpDWWEPULc5weQlIF3/zYzZ5SL5zCTRVl6t2aspLLTp4w4LV8llgtksZomkn3DFMqz0zU
7WMpi+nNtvOgXeO0JaNiodxnQTOcR7uf3zWCkrXn+PxkSG76XHrT1Gynrgr3Er4uzXkysutxWgzn
ymOGOCd+K1epNQzHINLGenY7jDmulQ3n2GzUCV1QDPzK6+pqI3WMqGeq3J5lT18UaIoRCzc8Gd6H
KGYuPicDLxY8rZDUY/FWEEOw912EhExlHHFnR5b/qTyrOap66Eh4C4GPjK1xUblFuHddL9+qCbip
7RrwcDA4bjHOcCUaKuApcnBxmRpZWTMLKqO3oTURN/i6LNmztUmOCsMwKKYMrdynQpjOvO1Nmrk0
6dOtZ9jZRQ2BBBt7A1nWK/pjHOUDKwiv1wCSAs1D0XRkIPT2zGSVMSOXv9qc7w2wktY6ajyjRj9Z
KoyYjWVsDC26S/wh84xu10M+mHcu+S5t2oRr3TYsB1o3o6nNfXSSninGKx1L92SVZtYhrfTETxs2
JGt0GvdVDa7tsQjYpNspk3zdVwDuqcO3VW+KezcoybgOre6cV4V5Q1DVcNR1FeytYYxwCiecHVMX
vPV6zu/sUPR0+tQGoYngPHDD+lxOHsEhFYKa1CnFR20R7pG1cB2pjEl6FYikQNpJylu3pqywXWyY
SWUfPN/XBzNkoo6XQj5CfkFNbLU2QfIlqbFuWKmPcG4BMFgDkwGs2jwp57K5yNyeCPQ2LJizEt81
xyyC/LSMrxrPTnaAkRm0ZFa1VQaBUIHjgCdviBevBSoZf2wFu4pEy2PYluj+hspMTHykvkQzGjFB
bjPQVkMvo/04lhiBAVNd8KCzQWtw1PKjWQQIIa27sc+ZR+moQ6trFwGPjmOau14P7mc3ZSHeBGMo
N/GUSS5f2hvhmHpl/lpnaYOuSDjoJMMkhX1n2XFrbuOxpINwpTFuQD4ba4MY8EfdZCm8aXuMH2tf
Zy+DL51LnLL9p+q65s7s5vJngcn1zYPMRTDjABcAu7turoJF5uY4BHrEyjZPZkFMumU4VcAKw6of
J2ewr5UfdUT8SWe6t7BGw2EB4RLHLsW0SWpbm7mQQPqgeOK1amEJtrH9NmCBrKptj3Uv7Se24wzG
1RATL2NbP7JxzHFTYGVIe1bPxhxWJESTJ2QRoLBxfHT7Aj8YpisyGGp7FmeBm3WFbIdkdi0UQqUW
8O7CHo8mVz4iHo7eyiap0DAjNN8Q3d4D9meg4djoablmzC++bRMcHYY/+xK4cYG/yNnG4Yz4RcUs
EYxq4DXVOfdDOXOVywB9c6Vx8DYY5pqIY+Ohj4qMzCtbEm3azoME1jZW062XWN3X6OM8bZbGPPF9
ABNxnL9VIXdBS3F1iTgLvI1dKsDolX6UuWSfYyWK6WmaWa/s/4ZuHfvZ+JD1XvSmO5HxKugHOBhu
HQC5qyQWglHOm6BP62s7MAFfZ1Z370MUuCTqlItxXCcoIdLxxSn8+B06N4SzCOq755o0MIXdEe02
euegNVn+ZB387yWmInTwoUzTKY0t4tmd2qJQqbLoYybKZe/PamaCZWCEz03L3zUybXYeKwlQVZ7E
YZMAi+CZcdkYbvgD1zMYtzFvb6qhp2wYx47xbWWfmsGTgH2s9tOajfhqMOr0rQxTt71GAlHfRuTh
XY0Ii0nBG5ITG0bOBXcoCKY0VLCVGJlu4j4rPw2TaPPZ8juiODIiQrmSBVptVO477DDAAtAAoqoU
ef80l2l6G8Z2tkOGlL5nNos6AJPdymg5uAuJE5MuGVMND6NiUeOV10VasdcPQd9VQzc+jtGESsRp
3cRax2iUHkvTlDBQiu6A3cz84BVRIvkTgTzinm2u4yR230fZltdaWqyjnSLByxK4iK/6uPyp/GB6
U62XoqEMgm2cMTkaMSOeRBiYUIApOmB3eWQXcHcfK1sRoy2KjKCgkJIP3zLbt8B9KeoSDbPRFrdW
bBo/u9hE0G+L3iPcw4N3Z3mMS/FusF628sm4MizGgatAd9O9q4r6ZzL37g+uFmPDXt9LNO45ezrE
+VCA+AfVNutqvEXbASzLjKuRGXJIADanzPweh5KQYSZHT0KEDfPmCSamPU9vXj6A4CTNFTmnmww3
XuBOm8FqnNf/36ehnqRPs63/Y6d2L99o04r/olH7/sK/t2p/ONgaeLawM+MpI5Ze6VerZljBHzB6
lne6jggt26KL+0ev5vzhcx65vieWf0w/+I9ezfb/oB7Ai+e7jPgc1/L+X3o1YQfOn5o11/OZ7Fj+
0jXath/QMv65WZOTqdO86L/SpmJ2s/gx0oF6l+qovavCt26Ih3smckRYVY+IaqEkqFudEkJZO2m7
5XI3H3NXIH2b0/IdzNV0wPFf7TuXzLJkSupjYpqnrBLZRdgNTMbEvRNYzqExb3qvI/0mRd7XEdB8
wyy8ebQsVqjs9586yAYrfPT5BpAhVJW0MN/s3FtpNVQvBekHF7qOUAphXFQYdh8JhZJcHtx8991e
WB34w77xi1U8ivxhokrDXfQ+qmY6R9q1TtD4utIYz31b/siDQB/aeQ5PLCw5LAusl3Zmp4eiqe6U
Y+bXRFjm16VU+XVgHoK6jbd68PPzrAKGuH4GUFX45QIWa+mtgDZHbn7b5w47idGNWLHE0Ue/fH/P
AqaWpMO72fnDXmuWT1Xas3FqBrYwgmtiS4zfnqag3cAAksQDk7SVZBBsBRcMILt8fVAtcUeIVr5/
ZZkRLpjQYhstUBYcRpLeos2PJtXNNjbgEc4GEctZbF+G5DKt0qkL93E61jnDUMESyfeNQxlOTN6W
/8nlBkd+RL7zEoVTqSDbzMs8ttFgL1BeTkdPTtOxdTi8zZYZ0MiWQGjD7pDHnQGjXaRdOj0Pc1rg
2IVg3FGj3UHRdBAVIEyeJ+ccR6F7P9G24Exu2kvX6ZJ7Eq1G9LW0b1kLdb2TPKfAEKhLYxbR1fdN
m1UuzlBxKIZbVATsGdJcPAUZi59aA2e3UToYxLrYARuBVLr4fF+go9mTKt9bC77kr1/TCTFSBQKN
gOnVRAYQKpXk6BLdCPhtFTbebrIyfWunxGeRK4PUqMxtuoQ0WH8/ik5YBadff00QIiArLF2dW4VY
32tmvfY0sIyVTwZW2HTGZR7NEdHC3MjMtS5+/QpolOpNkxnIgEYyZKem7+4GaOseaxWYySgXDXlR
sUX7Odr5HhZQe0rA0OSZMAgm80ysNFDKYnvQp3S58QUAhY7OB7JCQ9Zfmk0Hnk4EnIQw5utqsM5u
c1NMifhQ2sdfOaJDbLJHrxmSXam1sxlwZSTZXL6LiqDCkuQjhYBvzqvqHKI/3rSYKLjDhZ0AFND8
gdaHazbpdezQZyrNHPDXPWKARu+jEH9Z3UAj8tAfT07+MrhF8MPoyUgw+oD0YBkcf70lMgs5yxzh
MYFWJCIvvqlqeDp+aj3mrlr8CY3lXmnEfJhvshYJgEoh5M3m/TAMPlScX2+Ey7t7E+IGSS3WdapB
EYXWA6qkh46LLqswnZw5quVL0HmvY1vVt0FafGHAxXiyvOXiQMbznw+Xv/7UoIh/6LHTp++bUPpn
X1FoUwUfqqwiYKHoPsIM7H8pRXWJxlTdFrJtVoR75QZVftlU51pn0Kj7vNwYisSsccbr8v2ZBilm
mzSOsSLmTX1kw4XYGwIAJvbPoPqiakG/mIsEHUQ/vE4DDlXtkQOYVrxuvWJ0rgdLPvEQFUupF4F2
lPVPjha36n8WSY1kvKkU8ODFhKgq55GE848ks3EXSEBWVu/Zj10RfXgMmDZSTOPZF80VvWx4TBty
k6bCdAGSuMNT1w7HaEjOXmrVN6M1uvd5PHxNS5w29QWr1CIP0eHP/skNQiqoLqWiJn92rBLyTCTY
4l/3ZtuHiA+4Pqz9kfQFxguMkJLqDLz8yL1GqelGPwhNye6N2Nsb9WgdEJEBey1QinMKsTmNiucx
z5kCJJNxM1WBgQueId3KZL++ickAyEhJ4UpDKmgxTM/dDLwnpVK7dBNbn2bJVnuuzCtIDwo/T/vF
pEnfKjfgvPs+vRkkaHwW06UYyvLc0bYQMIXoTOWYOex0hzyEiZZI5VPY1/C+HFNf2q7YWE2grr9v
mAEh+DCfKnPTCe+IBnVI1o4bZYe6J2YWOrcoJKaNcMYbjuuXGDRXXRBpO97kEptGkyPA7eOxPg4d
wsFximyoabF3Xyr56JZtf5BjAf6rJV3n+7en8USy1k6ktSf5slVzhgbF33xbBWjogxp+T4CRB4Gi
vXJ6UZ++n3yo5+eaI9mK9c+8657ixpYHERoudbcgFXBGtRQ7SboOBd1IYbR3zrCIeJXDycjRuMrr
unzNiurGE7X46sB5ht57ufjsRzsNmAT504VU4M1y4bf4/0aykwfpPMpA8QcFJjaHVJ1bx+J8Jenk
uRbTAxHT6LWKbgAGj5Eit/p6A2L+Qfi2f9ANSlDXyae9YcUvI4GEptUdneVxHXuktG7kKUpxnJJF
PY63Gf0AIgNVH6flxp3B10wOQOG5dZBKp2+WnJtnU/RX0sc95jAZOuTSh44zOgqgGa1qPDfT/eJY
y4E79isnm9QHYY5mAnspsUt7R7qJeyznDKsaanuIEW5QZ1dQ0UeSFqJl/a57ILpwmfwhdC5rNBiX
kVc2L5gq7et4CN5ravu3P/0njpfM6BYra+gaVcS4eQPjZ8nEJQcqW875ZLnpeYpcM3W4yCdkf+hb
vF3mJODMxgw062gPb4n32tU1xPLaew5HOBC9rR0CyfnMtBiyvaN6iMk+YXYUrgkF3OjwNFfNCwMh
3H4TYH4nMvZNmjmEazMuHJnEToayd7YZZHffN8u7silo9oZUt6EiaEzE3jOhLGdZ08cAUX3oyr5/
UIF3csIoPEYRVGhV+BLOWHbF5Ku9F8UyhS3R5OPNSQ9+graWHfB8ntAF9mxs7uxKvPHaCr1DDI1m
X9sVvkRXkeqUCPNSdNCrckqKCx0NrAFL0kqSwffJ5urF1eDKh9iuk833eZcoNMBJHmMT5mS2lpt2
P+vuJkvK6skwc/Spkz3fEvqa7hAOiyAnuRIS5mNKuqsgpOUt6pagLMe0r+cIBD7z5+0Y1/qSoklt
xtkhLsE0Xuc+KdlIR96HasjvcaDjOoj2b3K38m7q1qaD7qR8CqzspRe8IFwGunD5puYlG7GhB9K9
YtBEQijUo8bvnae0K+F9DpHFRqEhBs6B/lJFeDW1S9y7Rzduxol1ZwTaupMttjEnyM9OGve7tCPw
cJxgpOuGgiMlrOQeoLJ1kxg5gkHILnnm/ghIt1w1HUNllr3tnVdpOKW5nb8R0r2XiUlmjq/fxhGb
cywSBmPkLQqPMIi2sD563l13fXJLJHWFOxKaVo8iEPVqqW/TCFdsG7PxAC/upCGmcf5jpsl0IyIZ
XPCG+/3e3jh8X058xjHbbCRDr+x8QYAFaaWxVO514wfDNU980lMWMd5YVuBMtKoPea0XMxp3YROM
L4UP+gdyfw5+Iq6vvy8VRu95MEuUt4tYt1/mXdujXQgRa/WIr5BXMSUMsbjNEBQvSxHS1MP3JsOh
8bcGBeYRs6o4+h4ycDz21Sov4Q9PYdDdtO7AH69nTFtcETbF2NWPXcslg51Xd9UmJhMpS7iE0XiH
76L5+4bMd9CveGgvRrffFi3DnG5wxZKJSYhHW4lj6MKGaK2Ag6eOW8k6HT0NV4OP5T9jl+lnzzXu
lXB+RKBi9iIitcMB+7lOgbmgG6xaio4sv25ptHKrzT5m1Nt5ItsHj2vbSiSEUmbl6N0EzHUB+v/j
f8sDO8xBcvX9/v/8DGu8EkwF93gaurtEjAkV5SiPFH0wGoivrzksAZhP5ZbcG5iJjtldfl+fbLtf
2I/caX7lJJtaJpIuaZI1JUMfbywo2bEm8QAJ4uFXndDASX+lzmCl10zvOsyIh1jaBncOXShf6hHg
KFftpQvNRnLD5oAM2cShUmDQddFkMxa2yegfbHPamV5hn0Um2FDZxvX3Q1kFWYCVA9YM5/6Qtsn1
903b28m1Wm7+6X2tJ0GTlM+JtBR+wAowpKH2vtfUN/PSR6bCw4IJhqaY8AK7Iw+oB/X9+H0TxNDa
TKAcSdGU6+/r16+L2HLNYtiNLSTjIkYYbAv3aUSdOkTOTaRxBjdzLW6+30x4gW3ZoBCTEtq7UArq
kySMH9iNvFdJitaQn3qRKgJDLLpcJdulCMrTXWGq8ikUtNlxY/1k34RKZ4jeZA6fvg+R5OoES0sX
VT2hbhmYaNSTlKFdm1oPRjGVd2VcXfwqHJe3fCJTAp344NpwELtd1567McbSUE7Xitl4sy1qezsl
cq+KXhItbPhYYdRl3Y/1bR71KbHILu578gKPOdF6vyqv5TGsVPvrXd/ThLKMgOl4yIvauMDb2eGq
iuPytR/bVx644dpoU3UfOWF76fmQecTYqfvZ8tR90C7QaxRDlEH1HTNBi/FagxI2zElIIY7otvUL
ei+fvFa/s2gJ0LePCC17jy/yxkHvmgIjIwPLeD1Rgq5nEK14GfLp1OiZnJyYePWODLeCROYLkxSa
l5JNNGNz774PSy7Wbl7HZ6Muim3mo8mk0e3VsWARaba2C4Ecom2Y++0jOx3OduMLI8X0TNz7rrOB
QCWs3vYBksN6NmOiFDqe1prFFfNmmRATXFbPwqiPwrRR3ToAl6rJJ9GECtopyEEPJUPY75o7aTzI
th0WqSrqm91MuN9hso3PKY6LnemCaZgsTdPcKUSNAzSfvg0OaoxK5KowV7Uzs9cdR0I/s4GGTydh
e2iGRdzlNN0FGrHUi/WtlRv9iXUbhyGW6hJhnZzuKq9/8+wMei0SlxK5pB/6EfB5HA6BdR8Y9b2O
rUfTnggPo4xeuV9+TGplEj8lIrsvAQdIN/oZByAOPV1s5pmMQzYBmLRo94W+Q5/oaptVq/CvsiRA
hmzmXL3VnU4QZXnDtAUUlRn5sU0R4gS9mWwFEFzZQOkhKkCx213y5lJHeaizg1eivzmcgkcT50qg
TGOdUpJHkXqo+9QmlW2+jnyoRWrAK+o3xPTKUDEAIpDGDDXuyyXf0hq5FnPPXIU9XOa+jl4KcuC9
av6ikyC+JWzxPljTz6j07E2pbbHK0xCW8UA327JvR6BhYx7s4dA071ZaljcmyWTIJV59Y3CuPRM0
1JBB44cjMLP0spNwWwV6U0wupnNr1mRpOQJVsn3rjD7TdJwwSREBtOsuqpJxFFHZ+AjH4RSSW7cJ
Yy8DRww2oW4bwiPcha/GKsRucA6lHWaoLLLuGKvw7Ii8p6RA9OBausUlMhj3WuSv6UxObjLNP2JE
4EAbc6yvRnzoAiMmT2zdlJF5CmNpnXrDfNMuS7EQCVOXEwAbTVgyzRrPPvmSu7yJd7muk+uQC8p1
w7htbMA6DLwAZQXEv8RIi4263Yp3BL4QMjQEBI+rXQsI3fEetEJa3tn2tvbN6nH0oJh14W1Y6vBD
16diNlZ+N3mnquRF5CpMu9DeQa93u9HIBDkJDFJUTFiLhY45c8bbIsPonbXjhqYVhz15S8Fs3yFt
TVZVD6axk+NeuAsYr4rKDamghz5EcxbVS6xhwe4q7YPbIkUEHyyp4RMwGnfhOOfMKcsowuQI4cMH
jG0b7Mya0X4Ky9J9yAOAEkIVgLxCUa9VUizO0DK8gdoVpnjgG68+zBL7VjgS58A2LrlkdkUZ4lS3
xjR+0WN8ZdmIGzpUEk8Z0rRADMEq4gyy0DCGIK+vCBi5ajKxkmm0dWKsMo6FtyRsJJ3IhHqesK1e
WtusiOhpZbSjHE5vURbrKqz2pomiVDN6wKCviAzIsfo2LfncSvZUOLUJR8GChMnj0ZQI64NvI2WH
d4XF6mXhD5fKdrmTujFd69AgNiWbiFyJgB8H/pcTMzlk35bB6gPiZI/JswzaL/sxmuuzSs36jjjU
dQEBOBsCJKg5446MQZ/v/OgGTARS1Tlexg78mNp63kwuns+oDzXLpbYEQo32KoTJUpjwHZyIKp9z
gXlyZd2PqbGJwlTfV3b6WidJsQ810H6fjz0pFV+GOj/YcW3fIBoGPGme/cXRK5GnNuVxmkiNc3Kj
IOGuvOtTCAyd0VSHGZ4dem2dbBi6MUL2GWU5ZY88ZTjGsC1yWGV7A2O049nDISTLfM46yqAA76wP
JW8c7JM76vtgSC1YU5Jcbp8YBv81bU06yLm21ndpPR1MC7d1STJOsfDWxwReg03w+UpNnn/ozeGZ
iX0BNQpNtuk3kFAx7YcFGA7Efo3AAE5zuIR+H/TMXkzNWEjbxyhPv5b7YBP6+dNkT1+N6UAcAtS9
mwoMcpMBiirIbipn+CYK5jd9bN+6tB7MQYwUS75VVOFRcihf53mFUcsoiGKz8cI1isdeoIp2Bi7q
bRDfifOk2SykqUx2svUDlPruKchx0Q51YECCU+zIrFquvXmCBjCfAm0DmUv0vZJyvkjCHwkrPYUL
d136yXq0/Ie8Kz+yXhCzQVZwZfM0UNpSmwKpLy/YasdwAKNkwVPT1ynlYm2uvcR+SubpSbUBsN4q
vIodgjxUVn7NnQjWaFHGm7bBCCPsedh2eTczW+uBg01BxBy6MMi3kJczaW3bfJi+ag9wrqjS7eRX
58IxjtkUWTvMQRkq8q1J4XpIObOMmWCSuZlhWDaoye1IvjpKaDrV8o5wcYa5ERDNvKA7HZAm1HUz
PU8lXH2BxcAJ53Q/hjhAygQkXQECa67EdT945LmCf7Xcva1wZNudRdAVW8wVrupxZaj8g3m95prn
5BdyDiiZHI8s1ao/Uuv+LGcSJBzccjo8QSJD548Jct3oPr4y3WG8mFE0AdUG9BH69Wo2C+bdMHFw
DInrKc2XsQgEHYvM67BrjFPvPwzkPG+dwn7k2z1VIC/2FmUOreEIKdfEzZtKj5k/lfMaZz+iX5Q+
m9SvfnKkvDUowqi66k0wOd3ayJdc+KD/nEXzOaCvsh1iDcBeIipOQIdpu35tZliFNG22H+anU6Fy
pvl5gUECvJwRt7dzwaqhhBLL0OWVLVtNvIv4JAAcg3lqlRvpuecYfxwRR/YLuUmS2Q7gHiPGE2qU
wVNWY2Br5GMja/eHKdtPh9nYBYKVnUPa36mWFRkhRvHZzExx6ugZ5Vi4Z/r7iKipPsg5pZnx4KNT
WBM+yn4r90qyYOvywukkBJtFGOlWLmjznlQpd86ti7C9iDz8kL6Vwyi23Y+gYUju2J+ea7139sgA
glHONicJPEI43ao5WOk8IkBT9y9JLaly4xxC9KDAV7QPTTOewtJpyWbDwTx1+StH00fgx8RyQHfX
NY7CeTXJBmxMTEKpmhB6W2k3P+oYh4r0bgd8etdFaTBx9bBsRj2Qj3KdYIit20Ftu6AIDm7AIptr
BhPMTqZ7CBcrI6z7uzT5hB1J5xBcJt5IrjcEyzkKXvqEyQEM+Xo5loEQSYmtqonIWYBROCP0QP9J
wEnbY2Pp7ZOVDyGUPXK1VdLtmCrEq74iBCyU03DBbxWdha93wvD0jmXXJkxAJaSRmT8OzlmmWXeo
UBNeJpZmgZYBjUmg8fk+QG1iFl4FLosV6Pf3zM/hLuXmMSVPYYA4J3QGiYqd4soyMalCg371KDxJ
UhmyjZ/yJ0sX57K7wP/kOIqLHIuG6Op9ij6G5oShtzDHVVtWp4ll1brs8X23Id4P9rzMi5wQ11d8
dusmQZUUGBDKPnNfeZs6qatt32GEnLjwev0A+CyX155srsey2HvLKolu+ibzop9OxgCziNvy1kyL
Q+JiX5JoD8htAlCoGcuwPZE3CFAwMsvhZcbcvEVdAhNCoLL0m/jNz3yOErJXIktDYsJjYbpFwhFa
JttC+Uzw5IwEPxNkDKrwZayj/sSjiXWhWYech2zM3F2AzuvgjeQs6brcQ+cNcXHD2IgQ3MdQwXqT
HHt3bI4CVQ7EccRKQTitC3JZ4yr7CDLdnNNRXsh8ChgVKMUVNSvWkzsh8efSERnBux2b+barGLEV
lDw+ajU4VC1JMwGzzBJMYaZVvokU1JPJdccVukE+4IfdSg4MIdphel5qpVIncm0MLQRX0ZyrIK6v
/HBqV/NCXzNda+3xWOJkDbehzVAOb/mGOhXlIj216lE1x/C+PKwlbA+Y2ObRpkwdUgNZYRkjGSAV
Kj1eXNmLM/s5GkFesbSIpROHq4CechUZpjoIHLfjVGYHO8EiA16cGF1l5PwSoDfJaWZD6D0p0/kq
MiIHlDj3SE4o1bNjQhB2lzKfkCj02t5i/eg291lEqWhiCraUfPrfhJ3XcuNKlkW/CBEwiUTild5K
lFRSSXpBqBy89/n1s8DqiOme7uh54RWlWzIkkJnnnL3XNjggoQdOxOYoLeNPNEPDsvFjHVwFE9V2
21/WXLdQhoP4ZDZi6/gmPtAcO443BfZ5cobpMtp4CZAgEX7mOuy5PBQYbs+hHx60SMsjiqfv909P
SSqOqR5e48F3bk4zAzcOFDVIwdz3/rlS7WUllzwnlwODYXbuOfbltDZnaz3biXdl1s95RUfUrTyr
zCjd8E1TVJVZeb0/6LT/MEuh8KwBki5VzQXcC/MZrWV7kjWi3PtTz570zWHEVcbjDZu5/V1qr9jS
v6CDZeLQCJU3bFOFZS+zAdl2Rcz0GeF0xSnzBEDe2+S4pEgkYsURCfKDrBzzs9Yjg9bIVOE5XyY8
Q4X9QxdBf6ysjPILgMOlchOQ2ID9+kQUGzy2LWhjxFNal842WCbaDcEXSzrw9u+388m/3aYTnIlZ
T8N3bybbMGHgbIEeHBKV3xBioj4zyEFSowqvmOMJHYmRJcbB73yZQEdLN0AI/WnnIBN834V+5FNc
TEFdfdDuNih6IEI5bb4lLTT8KMb4Oc394YwSrKT6cJNn2ptPsmmci6ez9FnpjvXKGwVYhiGZASMC
Eybg5MXXUY1e9/ciz5CdFz9W49w8hcZBJtLasacHO2+s6o9mno9u6RHEFt0HP73maOcsglQ7vHGo
3kZWBRpiNnx8p/FqqKjX7g9Rr8Dwhut26RGFNlQb0/GQj87de0ji3Y8R0beZ2eI16PptNalg0XAs
uj9s8ve2adEv21VL5JLXeddkeVDGkJ1rQjjrqfLOtiYwWqWueDEWrcYYB4fB6BvCU5iA+aFY4+eE
lDfG9eZ+Fd6/hZ2FGAoHaqCQC/JhLEOYtVpN63HgTOf6+Jxd2D2klQ64+mZXjeuAM0sANrsGJ9GG
9fn+kIYaDhjdq2zToq2lMU0rYCNoUV8mB0XExkqJVLWQMtB1YYBepklxyFGYPBTdFABTXKhJFF+k
LiErQMONPkL2v5zYGHeK9kRX2ICoSG96sKQWD/G0z92ZRTxyiWHH0xBvEq/yN/fveH8waHtCK244
aNVWRgp84Zuk7eQpl0xynmbyXGz3Kjq7XwyyCDQrcqYjZTUvCSDW9d/v3vlUrm5rweEOLPhqAb0B
09OEGVZcR7LyETQvv69vBjEm/qW7BOmbhNHldTeX151QydnR0H6qM6YQzuaLLgQN+l565nQqkNtD
asXnF2fgXeeihuWKE0J4qJ0bJ+XvtqEiRO4hnufxpS6sU+WP9WPgY7smQ5ccjrmYFisqwfegHn76
CVPu2ZTcrWHrnwUgzVWv6uFUN9nPsG+qg7v0c6d8aRfXs0SJ3jZPPXbVoCvca5sFsKnuL2yGHXUd
UfefK1O+3++GtINYg+AbnaLfW2TLCfAcy0dVNM273gcia7RedE3Fz/tPEVTU1xCZ46IyqhfREUVN
eimH5vnvatmZ5iWfc1IVwvEfDyHxOElpJWdj1nwxTTmqhF3DsSsktqOhUf33o4Qom95DUru8B/fL
5f5GlGgmcI9IVLBmSh1X05gr0uVyxCNA41GRRVVgb7/fhYRMavZjBN6PTZT/kXUlHtTyMNQcoqQi
Plgo5wnJ6XjIZdqjeqZLpW3nO7CSbjU5vbgS7vnbNt1pz4QgPvRJTiYoPnVoRwAYhUNjSceI0Wnk
zu9FU1yUY2QvQwvYpkpKie7B27aZyfwM5QzpVVwcdPOY7p8Sypc+a+WSV7XCqmFjV0nRJHemPFhV
Pe2KJN+zUhVfoLKB4yHcWqFMwZWRzQSIL+Eqylgi3JbGLcfRSzcyo7kvuxR06envF1Qz/U6NKN+7
eQjBr8vQMIl2FfmlIDno5rhJ+zQMujogivO5N9NsHZZ5f6ksCTegTsyDlRO3rrggQefkklMbl2+F
3O1ItHx0rDtV4Llm/B8XPUYB11h3XVvtDRGrV2QXz8gj8p+VxphyX+RIfX0fLUEZ5pjTsb0LdP5u
Jq2okYvXJO0NwhZsNb2NfB+1WYNE7VcSvEQEOh9GC8iTZVrl0SypsLsBrOBw7zzPS/MbAve8UUJG
T+WxlmZ/NTBlXfw6nv/q2O5aqGoANjE09WYYUYvJiGHOXURQeWawHlOWZ6aRv0NnMr7/veXVhE8z
SX6NYTl/mrJg7hZQpvyd8mBeHNZ3VZOzzLQGx7ml0XAxeUOTLDW+2/dZkIwK0murneuZ2TNEJOQt
PAtHjubJ4CK9YfD2in9xFy0oUMvUE6100imlQSY8uTxnxImbQQz26yi9x/tuiYxld/9nQH2nvTnR
GMQ0Pl3vO+a4fFTndGJTwwa7NY3xRqAL/vSxtGrlAK5fDgSjw0nvvkTcbxhrRHWkDJjVmQnR4r7K
3R80tKTN0LNtQMoHCFWT1KOtyHqd7Pw5TKvhZ+iWz+FEJ87WBbMxgcWMXMS88/nhyxKk/dyg5iRM
0WrHlLyaEvftciabW5rgXSohk9sYx1qmGibSKitL3GPfiOZt9KJ9nDIsXFZfu0lu0g3Zx+FQ6KCx
Xmhf/v2To1COB7ufAdaxs6eWOx/ZLIvV36Ug67tDjwM5EYGzDlSVfeAjf9JzP/6kbN45AqX2XVUE
H1FVp44p2s8mRlWgUmIoeEeG+chS5h/HFtX7WAZ/rDDr3lzP4KCSM3R2mxnp4UAVoHyoQck4RFv0
KQsE0OAA77f5zJIzzMS7UxxPtRF/A3y/7yict5Y6FQysL31HEliQNXh0LORqs8nLFQ+svZ0Aijfq
a8KmlBjRzuuc5mRYCSX3RMnG4s8C7I4IncIaNzOXVzwhJUo8/2jljlr3EdiTTozlPkhRxNQh9KjQ
IWkod8n9SkcD73keAMiu8ZO05pFOe/njPk6CuwTDCM7fFJfUVhgB2EBUUhGMm3ovjZP8QFtfv6RZ
VeymxtmNi97KHYleiKVzcazhxSZGd+eaA+/JHJHfJAh1yY3uve6y8QDBuWIy9Z6P3cTRqksPxfI0
i8aXme4LSXvc1amU7+ksgWFAY7sPuoWlqqszzMzXsQCUQszvZl9M2zQJvu6TOskZfTNUAAId+khY
wwDq+LjW4f14NZkEQbNhVsG8ISTcekBqgFiHZDZuPQ8lhFu6/9DQWQwiaWXZByOff1CJO2jQ+u7o
EFkQlkBY1aAHVISmv9OuHHl/+h/SCDWZYfS7mtrBdeAAKa6ckOFYEM4lJmeOBLHKph22lHTd1RHe
F1JZmTw9/F0sIyS+Y/aNjgRdtOVaLgvdMr3nlVAjuMexGsqH4Ae/tXWa22h4vCsek4TQjpRJD8ja
OLr6SY5QT5BMaXgR3sFS/LTofHynZ0Iiy6gM9n7ImYZ0jrFtvo1CPePbSH4ZefhaYSd7y4ui33kq
A21qednFIdjJTAqgCff7UNhdczPn7/gZ4neXOZG1aAJBZMCFm+2jN4ilATaK3X3szWribzwvh9cz
WgZiiuzhPvi7P8TL68i3PzVBHGysMrthr4hPgjS2lyieXyOd6y8T7c2qN6Cbz4gcgBxUxbPsx2+t
NqsPq8oe2oSDvRrpxluLeHDqU2bmqbtSxPm+iEAzv4y6kAC3WOMulNh3Pa+6NePHvdRA/NzfCluY
NxVqwO5oUy6phQMpN8yf411q52Nq6OaQyBS0YlcbNta19jhIyt72wDD1w2ny+mzbwx5pqIWdgAE7
J2USi/JFFxkmw6pV1kI2XHtz8CcMHVQNBunCfZChSABJ0pQdkxGkN4GZ2ziUordWWKRbhrRQGr9/
cpZxFe444EpGj/Zy+M2Y3TCBluIKphQJXAKgALKGXnZzw2dp+TRmme0EaryRoKJfpmznkmyPF6Xd
lJ7hPbYZSysiGvAxOtnmbUkvg/ZLEpftvsX9tFKMMkfhUmQzLUfqmcWbTNbxZgz8LyQO02ry5TmH
yXSQjESN6lpEtAU67zj7o00/K70WABpdOb1z/jAhM/pXrjSHsJcOkhoS4RX6OlZDCQ0HD/LJj25Z
nJjrSSHgokb96kLgGeTa/W775k9d9v7eTIJLOIUbA6XdOgrQFTE5+CG1AczS85ZYC3q0kfroOb4e
pzg924DxiWigh8tSfiggzRLXSEeyg1baVT0mT4nOg8HZJg7ilyVoldPz4+zZpwEtoqnjiYbeV5vH
4oR0em9lqt0HJgyejs4z5hgMPxzNEP/9FkGtUMhrkpB8GH71lr/tt7Jswmss69b5gBdGan9XGMN+
jP14HaKVE/W1fRG2PR15rz5q1wpWYmiSo6rGYz+4xnNlhIs++3vuJuQXVRbZ4V34iPTZSBq9ZqZz
xEH0lePbXQ0S4k5bj82xQW1Pq1styzRdkEr/DjO43qadw1UskgOzF/xONb3ripSKOTWtYwY2PMmd
l/nAgg4hNGuDo+G0P5shCQ9JA5Y7SOg/DBbxbeOYI5mhAKyQbo2OuUPtyakAm8Ju8gyxRUeU7ZBa
c18T54d/lnwnG5ANbjOBwGSgX3Me+ulL1+YaRhopACNn3ICre2Wq+dw0ltgmijc4qWj7sY7SbUTW
nPC6ryazh/rmVLdBNxlvDWYIc7loNS9RhKXeTurLHPkvshAE2vfGlqoIzVKkPzts9tNo9WsLKRJm
eOK8gKB59W029/SxZjNYVR2DxjBDi+kzxXig5ogOeQ7zOBSvMGT9dd7ys0rVoFR2GCmoTl7fK5yH
tHv6T0QrwbrFlLDygb+ZBpS0IohOQDwVkUcg7ZigifyJMn1L0gxywbSYMYbTkh5Bmo9EnJsS7buO
3bd4rr7iYFErMGbt2vZXFsoLgwpoaWNKq7qrR9j8+c3v/O2UhO8pbbc1Mvk/KKKfuoLBYRj2DLsN
1gI2Nk5ByY/ard/J+JMfCV+JVFyuHC/xt3YRz+e+fRLutmvlfKiaYpc4LumhEhVxwNxo7F8HbRLy
jhTD0qx3fk3iU4MFY9UL9/fIiQlDDEGtnhvuR89eWDf9984Vr31Sc5ct20aaI7UNZX1AZbrOamq3
XhFH4PSQfbSD7NmVXypZIlx9pi0WoCgHMkw0hnI/lF9jo/dpRmdX1coiJTATq0LNW+6AlNA4kg9W
STWYGzrBNDFU1uzD0CDNx9p3TWOc5tL9rbXe2SVzZRYdHYEkEnqeqTBiZ4v1GMxjkX3z6Q1uRZW+
9VxI2xqtuOdmzpKH+SYqlqe0BJvQFyb3g/D2CMceCKCpt4ZLjIIXIaRvTHdzf4YcG/gDE3a7bNFJ
kYpTC5ueu4vHummPxdx+mSazvkIHHKYdfC2rcna+6fabDBlgFbXa0ZnuFmUt0U5aHgmk9HdNtk5/
LDkCASKGsyW7qz82z+VgFqenLtMxEWDuSxUFnKnq6MJxpoEsG/wwe7qRlt/A5GmGNbIGIPcdzclG
iYtTUEErgSF7lPZbNLubXpOOjJuL2QD4yjB6NNr0k9E0F3u+xKMZ087Ps0+EryydbVSvSMB8iXUD
0gKQgSBtoWrCdOf78Y3rO916VfkeRaj9kGqdFmg3JJ2m/ICEAbYr/8O1Q7hrQ58xwT3j9v1EnMuC
h9VA00ge1fVjmbXDNqYgWzEV1UyZurNRpTaVCiMoRll8Ulx0AxiY/UAeFfAcGDYIFihv1pCM9Cqm
lzeXARQGO//gzyKbKGCSU/rFyxwQJSnRWbSj723zxMaryDVzlsUbEk1vW+fclnYSYsY29KZI4MkW
0Xng+7Q9Ak4j3TpDSvpNbOAQppHT2uRCBCb9auHhaQiYbnUPCerZlUQYC8s5gI/muCQQGcOKSlGu
E9bNVR1VS1Hc0XhvslfdWwlHoZBMFm2zR5rE5bJESBL6yppQtBr/69qjqe5BAat82nWIwPp1pdGh
tMYm9xHwMch88sLsaxrML2dsSJoVF7cOiddGcnz0fAOkxrZ0/W5rKJNmqsUQwgBtwBEZzGmQdzGT
ZCJShvmDySB5K3W+bwd2YYjW1VSTQ6hGpqR/OpdZ6GQx+k8GhRJdEd0+pSeKzHadxvqXV4XpY1s2
bKUNQXpzXJ87P8ZBFzyUdvgtdWsgbbF6MO1DZ7p/WtjF2xlUt4/zHi2Y/dISIrAI2g45ZWXioCMp
QtWsKrJI0Rk5G6dh0qFK6h0nJXZeoRupNEchcdNEa227ZAmTLwnmVh2WBsKqVpxVHS6TftFlkXOG
RrTdeT1dmiWGtuiw+Zi7om2OhZiIthmHnyIM8j1UMpHbO8dOfqfKjjFWIa1m7X/weIkKNaz05Oeb
Ga7LrogLMlg6mCg6Njg82eWme54jeP/m+L3LcQea3MEbAq7pmY/8HwJDtiCHymnHY05+VtrbL8x7
rE3bch5Eh7aSY48ciMgZY87fMcP9ypuog8qkNr2BYIt2Ek4CqhQydxI0F98zi5wKvWi9coeZjuWp
fd4Hp65KvZ0Rg4Rggmc1IzKU/NShy+j6qN0w1eRm9Gn2hI2ONzY2/9LN35oCzfqMyKtJ/L1yJ0j/
hFxt/A4KYRlBjVwFrTMf0TZHu7m+ysk98D4jIKmCC1phzRnWuulWMceKh83YFvpXgEkLBehrKh0W
6fZSglhYO6WE44uyaCVrK9gZi767eGvBAKyT9HvYiEcV5O6GLvpBOu6rMdNuwhX3OfhA7ozow1Lu
kxc5xrpyibHsow1Mj46bJR7Yh/k1lIftURHfl/mI7HSIZJvjU5SYXyzs5AmPr77jYw6YxmdZUgdy
1YBvTDEEjowe8TDnzjNdE/zQT9YUME4OnuDERinYQqvu8q1jZUx8ptdWtuFNSeexbw/d5EZv2GpA
wtlqbcZgkUkw9MF0Mg1ry1+9fRkTC25kzJchdoybYshIgtHGFTOcYkVydyxK8dkMCYi17R328XBb
J9OXBwsCN7jkXy2xkWW6xKRlvnjMbB/avW3G6xxZIFz7+pPVjqkoAe6nJjU/mVz0m7KxICDWdEPm
WMOoz7ZtUZODVMDYGLpL1rOi0dkVG/SGkleTpozK5RPYywt0jo1tig/HrNQ+1Jr5FdBaF8k9i1LU
bRsfBElsy21VttdAoc+Qxvhl59GZlrS1sitFOitSRwc/C+xVBquhMZ/SeXgaTaar6Ks5itLeWAXL
UkSkaL2tmcKb9a3KoCi5qUX+WgyV0w312ppq+xqn1I6z5Zkw9LCcF/l4aZj4sinpKEk3k1f+MhTv
d5G57S4NaTqnrTzlw0J8gmawsVqPKLKq/BJuQIAiugg0/M7zZEY/g0A0KzMFkhsbRDON5bESSOq0
S5R6ht0W6AbgiXIoP32r7rGopO7ahMnCkoXnVuAyFLlxUHbYrAj9YMq/6KK18VBQ0hxg2SSG/X2q
Ji5tYMCi9WNKMmcmQDC2t3EcMDcliiYYLrGuvwcpeZ0emPo+FJyplx4Pk7ubM6uzsHoCIg3nUU1V
spPDjAjV+zP5Q416iNVKjxLOD84ukkms3aCROxcm+J7UL3Ghusl48J/amqiXkn9ZJg43SL7qsyll
pIGqyQYZBn6J0UDE7S8o2PxJRmdjeQBP6hGQgxPsGP+Kdce40pqaDVCYM3IREnN8oiMQNZJhTAqX
2yTjXqJcWEekcRgakqxmqIFBbNp0rHx1j/NRIPiIu5odOuMgQr4q7TlEQ0fqtXhlMDJue1GsJg2i
XzVH3+5ZEtkdiCO4RAVBnH6yLDqnpCuWeHgm5ThBLwqTn6QWGCzPhtw9kYjjGdugFiG+Rv/PNPnb
ceJOVfO4Bir+ajr2tJm7+Js7l9+CVhDzLg9Zi4ey4AxZhMcamuI0umDxRz3uDKb/DkqIeAweQ0lg
UBN+airmvsqvdcT/EJeL0aVGuRS8sxEQHls1NBsIo7RKsZ5kMNzmhV2Elg5hD1sg1/Oe1lW2KW0l
D81bT42jClCfSRoE5PFAJamRJW+LwGI1YvDI2LcHqT+MP5KeYT9QBblyqmALMZFY+IJsx8h48Sx8
xPMUAYowbgY15krDgABvw8m6a5sQ2QEXu7Q4z3pfFuXZClO6PPdE0jkli30i3xvfovVYY81GpcB0
BlaKX+1mBys8lUO4TQpWwjDOjkDxyfNTHSEr3auXkzddmGOzG5zhPai6dw+UBpk05CM7Q8B06Wuw
JaGqBQMzb13PzAWT2WYFH3B9V/Qmd8XQIwgRrtoFDlpqUDYIJ//YHBxWZQY4ZVmLzxPxuOemeomW
4rzDiF7bob5ZzpRBIzYO9tyb5x4R69+HaoJon+bIKmDbr4P8K2jxdlI9Eu5M3k2AkX47RIU6pFre
8Hr8CB2pQOk2j80ImSOHubqN2AFS4oaHhr6dpZ59AYBcjNHR7cJ0Y2UChy7BFet5yCGwG/a2INyV
XXIYUn8zQ33ckK0J+igKII3mRFRENBizaeD42RD+S/1nIwskUbxsf/opWoGa9t6qJaeG8c/PYTlL
N0b1HviVcY69EqOqT3dJ9MQ+uUXHvCbcDDU9T+ada6tte9pTcwDL1eAA2OrroBjlOlSlbtm+xYEO
177zksziqU2KV29WRJ1ASvBS0L16nl6HBOPn0JHWIFzIJxVlidVJ0KNN9Nsp4nxLS2x8QK3wxKgq
o5vq0yf1nCuDF7Doo+ZHkInRBuE2C4v2EbrNj3TI4JKX7QSkdPjJXHRSqtj1fWxuheXSQ7BKFD5x
fgxxLIH61aSKxr8sI9p0UWzu87z0trI4pOwM27JFV+MYKWkfySaeaW3MfvYUDwjATFGjdG++tV2t
Hn1nYheiovEh/ePsfLYYoCMq2OUMdNMZorjiPqMlgGgcBB7Yz5Brk7sC23+M0oBIE9sS1MvVt3Rq
mLdmkOU75oW+N5HPI6fwEXQNUVrtgpVLs989yPR9mRBhO7jDTnbi4pPT2lRTvKkr61vU7aCDPRnJ
A8PymoNq/eyn2WvS3irMlLeq5z3lKtkaVpG+uwatJeFxus5xYvhzvC6ikGCyOKu3ZcDawtZtMT0v
CdSex+/G3Oqdm2e8B9iemPCAQIoLcrqh9+yiWf5xyUmPr6aR/xa2u0GUWuOjUETDR82rDjNzuUvZ
ghOZrTkM7jhtE9/eqncs2ewoSENXpNb21ticEnPfJUaLE9Qiai0tvhw9cLKe/f5a2eW+RexDlgog
jED3T9QpcS01mgK+TWFx/Avc4o/OcHAnoHXsoXwHfYEANTRQCfI/a5qhfi8Ofke67WoMrbeKwnUH
u0mvO1Eemzz4NBzNDZrSuyzonQcvwwj7a3QYfTvr2p3nwxTBIJQ166XfPwdBoPeNS0y2BUttx46A
O+k3oSK6sTBiE6W+Auphb3uB3GvAaz9GU7ntj9lpruQtrrI3z3HrQ+oXn1kf6RXEK+uQhjEhh33I
gjWczZ7qgfb8jzjqD6jhi02pGbsGjOLmvMbpynq3LdMI1pWTAkwKEYGOOHftnvuBiWjzjA+UcOI4
OWg4Ua95OeG/M6c/Mjasa6rEsDPIz2BMQwKSjijhpmQEYpRq62Cl/tfEbI6jCR1VM4BXdSdt2435
mJ2CcvCehgnEQYYKKOnpQPbTb4PY+GikujINWLWh9xFP/c/WgSNGyko8ggikzc8muh8r/6PzAThG
r6MFTn3q8J3n/uPExriKW4Fw4S3pCWHtrMO04H/ZvzwN3LxwvjIoJp0m47VlyAUybZ9PeOzKyb+B
p7kyCl1JJL+9n1Iqa7oDc44qkaDDhoYQYsgfU/FikXZ8Q3u4NHyRelSFs4lj0wWu7hwZYkePla3O
gSv+cD3W36KSSDPXofZKHH1lrFr6I4wt96tx07ekWTejnrZO4RBHk2TbjN8GUwMxZtXYeQiEbMIi
a3qHZkNNyUv7RvFmYbVuVnWNDli0CONSwdmF6fKts/EK2Y5zkgXBE/3kA4HH7kfmQgejctVCwOrN
b3rKnlmDa5w6Mtr5TmieGTP+mRCM2h5ygYYRuGGz1kaaXt3YGpLEwZjquQgvvUALnAfLhq6H/YAa
v+Ysa/UlFHq3QzsXRicxGBeK370t7ZWFzPpQ1tpdV3FI7IPrkRA78+dwqD12gjNM5ptgmKZtG9je
K16AABHlJgpwWvd8IeCuXcSgDzbuuV14iwzfP9qVdHZzVgLmbPQxmVqFj4WoCf9H21IFK+ZZqyZw
DkVdsrfkHhfFYO9qgd2vaQFNzWrdulgh3KzNDmaYzAePEHciLIKZdg1vp1Fn35FswsTMjVWcoGuF
B87R3BhLRknRxvRpBPrES5sGPUZjrp7iwr9mEWeJPns1Z/7uQb/UybAHCmZgo1s7+fRqw0hamAVY
+QHcjBEdhUFyJSLexZDTf0fFvyiX68+Y0QfeT08cXVm/1GRjxcm7IYI30BA4QVzWwTJ9yeqa3Kw6
pGfiYxbG5QgPQJMUVdRPIjC+CmihEGXUg+3kFrIOTQpFTbwYzjbM7LVi36+dfVvFXwOvleG1qKCz
W1QEW6uOHlRXoNAN9Kd3rEb1WGVgq6OMm1mVIU0tSaaPk7Vrw1bJmv7svuYgtfa64asPO83eO2Kp
ccpyPTrRK9CtzxGRMdcon+koxVpSTbvfTU5tPzn+O3PQD1zSucPZv9DyE43wVvm0IBp220ORPhgh
rwrivJUZ17+kD/XFLatvmGnfmAbRuqBly0U5EUwP472dycyoFO9chVzibg/1aEIViU/26uIYZRsy
6Ib1U0QunffW0iqgDUiy3SEa5cnqvPYcNkF++oskMtiD8zICFoZbGGfGzATu/tAwjfCxtR3YEqjO
x1mea7c33mifX1nlk6cls7gKUIyjJTGxC8cIxhfKghP5xDvjQzCoGl9cN2G7mNIHx3VcNo3RJBYu
cLjQ6J+WxGMdwkikx26o1RrWvP16fyoYCNEXSY2XMHFXvW1gmWiN/GqVJojMXJBT4NohazaXUoPe
m4j7mFsPVXnuVOKz1E6/iW1ruDIDDvdJgC1P2+2z7ljLZVHRQlKBvXFxhNN58dBbBiJZhky7ounn
p6mNfyCri2990jVrGOzeZQpMJvZqbUB6PimQDo9/R8eiSh7gosekrbOtJHqcP3u7e2idYpd6vvUc
Cdwmy7pV34fVnctPTKsYLU8z42xcxs9hPLyBZULmraNHJ8KmwnpUbVnL4MGEJJwX7q5Fx1dnw/xZ
ikpsnJj01yFOQH7onKdO+ofeXv7tfjYtq9YGYhURylG7w8GciQ6TuRYIAmkbyfynHTAOMEPGfFAd
614ROMKLxNXdHO+ApOhkJXm6mhd7eRHUG/Y/3PbLR0apAW+2NHvz+APH6nhi5IRgONUkTQXzZ4DA
ayPHP67M3YuLCvUY9VN+rKfQu3qewOnY0qmyazStWiWsSSXY9uNf6ArnWXMjHYZBVuTHj/ViwBoS
KlsNIvp5HrgpGoRoX5nJeVAkar5Bzh+WSTvNcndI+qulDKZ8i9y0B2y59irEr3+/t0E1SS/xElv2
Zz/MEujpIE9B1Fl0dvkD/onT/R9I+bb8DyQ1V7iQaIVpW56EHvfP2OsaQOloO/5vyxeskLM8lZHF
2LZwz2Mi5HHQ2UcCrKuyI+cbtN5x6yKnAi4Sciz5q7q5q41yvPBYD6dLohifea2THGtgoE/c6asZ
UspGBU/4HcatkoW3iXs3P/4/fwjguX/idy9IOKl825Gub0nTUyDm/uUPUXJgcy41WrlaAiRozL2d
189RZ2wrkHVbWlj1cZHrm2X4TdV9uGDA/kwux+Y5BvrCgZAiE8FD4XI8DgYO+RAK2Nak/WjExnmK
QmP1339lb0GK/y9ynF9ZesJxTYD0Aq2BZ/4fit2InTmM6rhYudkivRW5ICOvJiqrzejnp1iAPpoO
4O1sODjK05AsEiu9lmNLn1RXhEiOtGv2xENPSCaz4BR69DsK13ppveSUL5IYJH+oIZV99hf19f2h
qqKNDMJ6k6sgOLH1DWSY4iOaLEUryKMnAFui2cRay43y0pfIJJzEFwS83lVVImH2YvqghjphXtrl
4f6R7JxPB8gF7B1B0wl02JVWNPnvHdFdcwDcquDgrOlP35io4opQntiHrka/IDz1XvQjHxnRY+0Z
zfdlDYKWW750rXEOshi9pkwwFQGUpVPRioc0GifCqzjLVhV6MAQ13In2G11t44xgJ3kepN3dSo5B
qQNi9L+/b/6/3TPKUw4Xm3D4jwB3+K+XGifGiK6XAVOELT4u62NX6fBl7mRDUNb8iNFiZUeGzPe2
UcVrp6HEqUyGbHeAHJgI9yVUAf1s0eI70dV+XKhNnVugBWIkeLw/7WWFO7BaYA5m91z3WXo0IgNj
DP3Q5zqG3Z14ttoL1bA1CGvcDj5937rFXldPERlN+kXOXnptYhdlq6Z+XSSa+YRZ2fEZ4sV+4V6k
LBjeIQ66L9ezNw0bqckmEiBwVkwq47MrBNmNgU/HV5H7jijjkGam96Yg5x0alXHZ5gO+oCgz6Opm
MJBgnAzR3+dQ8y9J3TMRwPb20si4PuhBfZ9y/+muQ70/IC9+Ar+GakcE3jbIOWpCre9fSwOtuyPN
6bVrLBIvHMr2KUe1IWx6MnOQYpAuGHakuCkuYaKJGCvc6pNpzqYqfPenWlR6Qw+DTA7Y0AYJ4LrE
mY5pgoxhHRc/OFKnh398rgzl9b9fJfLfFiR/IWG6vlIcpV24Ff96lRiRpCAiqRzhn+f/D3PntRw3
smbrJ8IOuEQCt+Uti2TR6gZBUiK8Nwng6c+H0p7Z3TpxemLuTkRHtVgt0yoCid+s9a1Ng8YaIqND
bI9gytvboU70J6KdQM5JAqrxzp6VdFdr5DAaucKIBDVcEI19ifvWRfAnI2MFTPm576L2odNGImXF
m3TEnGrJUC4gjXgPFbjIYuNBb9oMcI6Wfpcq/fbK6YwyUzuKjlZ2qNmIlJPS9mVsNesyRGN9g7FM
DUpOZVjbOOrTtQrS8eJiJYpqt7jeXoqOgCGB+unJLKlZxmFwUZHqYmmBLlu381kwWDW6qYmIYSWM
X1EaNe9aEaLQLtrXAMAfDIZMMEDU0xewkOMSkqe9/ecP3jb/PFaJcDA8XZAmwSONz/7vH7xljZ3A
WZUupAvwtnbKMgFLVGQQ3Nd6pn4QejrB0gtBMeeFc/JLH4RG3nzUdlLf1TqKrhiBHQKugrUNWgtm
nARGNkLeB0k8PMaxkXBW09faNWbPmRrI4SoP0h/eb+Lr24vfMVSPjODTJTQMjTGhjs+QgMgWr3Vy
F7oBePVE59JlEJBnsZmy1XQy6HKpg5nHhMVdYOnZ6p8/G8Oaz6a/PnMQG3EpCh6UptBtU5+Dc/4S
jAPNcUq9ORYOD5q9vQEqq9nTg+puIp+qcdkJSHUsRMdgGjp//pH09hdA6B+9EPUDA3s0w0kLoyqD
/2+1qN249Qeiukj+GdpeHibwibuyRTJuEOOiHOKgiroKTmFlZczQZz1sRyJtY7/f3pHcp0eRwRO6
fTlGcX3RCl//9JJupZKYjEq7VKdoMIwDebrGlhiyZn76MEk3sMW6juNhsm/3XRjmX41yHu1S3nHm
TscbC6bXJSdT7MHRq9S08/w5docAtCQpgIU33YE1QvkZ2YwqQuYgL3hZSZHTpwtKef9k997TbyeD
huqswzYASsBABOVhKwejlifwiRlSkg9a5VfdMT7DToafxENg4xy2rHzGN4bt+dpqDGfHlmaVNpLd
Wagrc53yH5Zh1+osUUcQeUMTA+iosBySOccfhDjw7vcZGxXo8SppVBcPrd9srFJoepZjBTDjRle7
3cCq6ZojJe8M3hjumTTDpE47e3P7sp/BsazaHyw3O920mtYs2NRXZFvnZysvPT5BG6NR5LUX4Jrj
ClNi8eIJg10MrEW8oHRmTqOtb41DUznLMdXIfaA16OOBT9TU2BxzUL/GjCVXKMv8LbxDLv4u1pst
G5RpOTVqek/TgYQTZX9DTVoanFL/Q11l6H+eALB4BUs0V3C12w5ZUH+/yBvwiyVEfkAwMgy32hjo
O2hL9JRhubth1VxMsQ5zJebZcily3XrmAGsSCqvfRXhpVEufBdM1syKFDkfUx6kbfNJP1atwAjaI
cM4IC5w/wa51fjElMEDzNgczM5pnLdfbw4ATD5xfQJSrP66NpLAgpqhsU6DXZUUSvWHvC8GZmR2B
p2N2NpXLksgusnPU+QzzJ5Y+5GgAyA/zgE2Pm601ivAXmmtvBVZrNeiJOvep1TL48ZwHlutIxjg2
KBXMk1uR0HG7Wqfen1YCkfTqdqGkAgQrfhi8CTnsraQ0GO/3hr6cK2ELRt0lmqAXJGmlNsb85e09
l+XmTqsgjs/eoqCKAR4LZ1p3rcftMNifQKTXjGQKwooNsWa9Cpy/GoyReAQNO6kbqgNRIEQJt479
VFv1HUcNqNhO/kBw9U1WSPmga7TuBVlu0Y3Eq0F5QLLBrseZ7rELJ4/lbPZD4PsTAml0vH0VlF30
Pzw+DPvv2WHCcQ1b8my2dU9Sqzrij/JuCgaycSqiDBlDJLAGq3QV86e9kDPAUF+OwU+gNRicOxks
JKhIdunEhPpm9WA6xoVghPi5Gy8tEL9Lqce7fAqBkLCkZfQcONY2KdBptLAXgEEDIWGhiziSpBjy
BbQpXMtUN49tHC+rScceKGUPRSaKqDRZVsRmI+57IbvnsiAGYibypYYnzq3i0LJQB8X5U8lq9lEO
xu/ztCUc5f53t1B72hxqjWNat+xDV1nh1TGQfg55fTBU27cLJ4qzU/4u2zA8315uHE7RUiVxIOtM
zfAy6OS45135OjJT32SSE8iWQfmatM6T42EHC214fT3CjIUWOeFMn0PgNpuE+P8qV8LSsJ/MSvnb
iwqEpARKrN/vBcaQIJVHekeWTXdga5Ou9Mryzg2SVVQ6bnJgCkEEz2wm8NIGZVXdw+ER7FxnDLBs
8ZmPeS/vtGhkXwQ+jH3sw+/xhDH250z7GGwx7oSeuCj653S6zCEE1q1CCBjoIQrDSLcuiEo4B/EM
PEV0KvNr1Ckd/JJFTDDVNrUsC41mXnlzrdYHinX7EUjJCmGa+WxaMrirHQRwSf3b+Yl07s0dhvTo
+7DR9FF/j0DJ3fWz3jMaDainufK6HVGO9GYONzN6anZ7otp2vjkZW5PhfY/CHY3dHYJwbffPVYEJ
mf0vRYE0dcdkJ+nYc2Gg2wBr/n5ehsoYRzvxURbhAElNsZMJqoNiegy5HUtQrbuS2TDTTSyyAyEt
dkHuc3BvWWw//fCFBKxVDE9tNPKjVJ315Kf5nReQUnk7RQz0VkYDnWHAYgqmADxeSc3ZMcPdO22+
+ee/jPd3Njx/Ge5aR1DdWJ4j+LDmv+xfKpyJrSpjpIYM1UhDMor25NUuWYzdbCBmycM2mGFgkVVN
kCq6ra0qDC1z06SXFaLGRh3IzUpxGNBhB5mHJuFmXMOnG+0n4LZIDMfXXsJOSIlvKSznJ24Fts9x
9eP3z3R6AnIQbpeAFLtNavg1BJLKhGxIOuzNbTAO3DkdhUg0y52iyDhZVYok7GZrlKgdj7UghFD3
YrKPIfCWPiouM4IhGbDtfGKiItftkNgnd7imI9zWmLBQR2vFFTuLOhs3qHaVfuPaxM+lsgLMQIUD
g1udU3WcDqhoijtNbfuQABJVwK4wglVjesl5bNAG0G+261wJcx3ajMVb/2eY+CyGS9XvNE/sJ9Df
yyEmtt4DRbdEzZ0fFLFdt6M7fg6Er3aDy2b1BkmvUv0L7Jp3xDwUQTlN7m9GudpkYh7Xgdjdvizh
p/0PF7b7905d4pGyLMN1DRbEFjooay4U/nItiNCBje+0P4uZjTlOs+HNvH02hKag3+Z4IbEy0O5j
WixEduZZYrN+tJEZk0HTUz/Mt782MsWdqWu5HJCBdxg1BotYblyfydkKgWmrrt1WzAM3cU4hiknB
X6Zx3aOJt8cFzI7+fuxmkSpbKYPSfM+TELyO31mHIkFTeLskEI/9x4ZX52mw7Ud8C6Zrl++zUE9w
xplKV2tusOlgehkTbd6E5A/QVZcOQgnTrGYT0gkxdU6rb63ycmi26ZA1D/EETDmZKjjHN8O0U14c
VsvwSyug0JECtBP7DSkCD/5IpI9v6STcM6tBqz+eiAB5UrhfDlpfsPOcfxQox145XVc8Ti6PnPxk
Oo0L3imA/BJMx9aflm4E6yM1vsNGdDQFMcN4VF6e/xGl9dM/3/PWH+F98/fZ1WlpJGBlQ7juH10N
qDWZiiL9OZgvypL97yKP5rtc8Uztd1Ea1pdsoubqkvBFmuEO5OP4w+jhKrTx/e9LQkV4S+K2p/MY
GUvZBKgUvVW9Vz5jgiyt8ciMsnxHGglb/qHOZPqB/uZrctzkqqV9cigHYa1hZJC+Y+qfQaCGZWJR
NNLZlcs+X2mTFZxvL+78gAU6/s+fArXpH+c4oy3Q+IaFsNiAmSf/mIEy8otojZlfqjpDNWfQd8zh
Xx8ihcbuBz/yXJ82WZy+jjXfG8xg9kaaOGDhRJc71JIF7AJKF91CFRaxC/+o8i0ovrPlNvW7CHk6
pakNlDQs38qQB/KYReP97cVFCXqwwwkwl/9mZAWmQH6gN3RvrRO8zV9M//UuvUKDZfqVQMMEXQ2Y
K9yT1fJWkERzfeLYBCTN4ypQJcTBTROiLeaFmykIttxRLis8OMg5ckrUPsC0wrhDsQhVuPggSWzE
ahXU58DxFva8xmn76K0bRILxo/xSVd5dpKU9sqxPTvngv/UTsSAp39+zHWndNm15smMabRa36VSU
ecWxSayfljkBOXEwbqOmZBYfFzvst/Zr5VuQ8ghDXNZ1DeXe78RzH9qA/2Ko6DhMd6bzysDhZz1T
IUipK3mG5DiroxqmEurCQ29hDuEm98rlbU7Wt5a9vd329tiau3Qe2bH4//2TBH7wQ9DNprA4v2/H
f+ORiZdAuAS3c2cMiEcG5f8a2mzXpDhS6xrcBq7o5mjNLzQuzREHjlB6cmT0au5+97emX8htljvj
c+RkKzKvNr99fkGdqMebp3MaxMUbLLKaEhK26sA/kyLCHDJlSf3790gGedGzuIaJ/1qidX9FL3NG
LqhtEJiWayga4SfEi9JrGDKPZGe6QU4B1j2ZzGufszDEWt+5u9LGq+xZeX9fFs4IxC21D6XjdHvT
VuxZ6H5JsUu3eRcSM13Lp7wYSYi10nZTsJ/fZYV5zUaSlEUrERtV7XneUUH/TbyDZulsbgaLKDGJ
JHGaunYNipTwrBE+K5SfdNXWnUT7HRUHgmUoCB0ZwNjEwKsJTT+XeaW/gKdQO9HL9MvJkZDfNmO+
/tUB14SRmLS7rJp2piXGsz+NPrma8D9tcqS3eWNPB1vXFhMRxF8txxbGhPHFpj6+a2Cb7ZC7bPM5
ktCrPOuVTM94XTUVe00HBALZWq0xvI6jX0NYpP6wei0GScgEqrLq79zk49By4CCBZcNzLDboSz+D
Kb4Dg9ueGkFee4Jnd+N3gdo1Im53/aij+6mafeAkw1lFsGlaI320IPyB55KPtS3V6gZsjUU2Hn7T
jslk5WBw1Tn39ccgjrx/044J2VtiJy2eCh/eJDlQ60B500vDZJ9xNFxDg4YJR4tPQGIAYii76r3d
PtwOwf9VAu9TkfHPn6G6fwvj/X+G9P5/GL1r2oyW/zv++v8K331O6o84//hr6O7tV/w7y0n/FyW9
gzvH4bnAPIRpqLrF7prmvxgPGpBSXduU0rKp+vPiFrsrzH9ZUhAKopsUTvTAPEj+Hbtr2/+yyEo1
eYRZluMB3PzfRDn9UZ/ptBsWfTYxU5iXKNX+aLWrvvZhn475KoChDJb4qyrq+9ga17Vlfv3lQ7n/
PeL8Wya45c0Rw3/rc9i1GVIKYRiew5bwzz7HNowqTQVrXQghDdhTZM+t6WIYiLwHNyRII/cgggDL
DboVQyT0iEJ78WbuUc7QbjO49Mi3c7y2fopUJQtNevnODZvw3p9fUst32At3e0Wq46Kc2voMbe9i
Rkq/5AR+bHLYo7suN7IXPT6wZIw3ukI/pAoTGuF/v3huuzAdqXZWqZsv+HlAPukELCk5rSCnuAef
420bJrG3aoT/gbbpvQ6d+N6o22/QNaRTqjrZOo4R7MYgMpaW0p9xMBc75aPANjq9PHcE3S2USMJD
3MUY0Z30KKoeBWJtOUdEpB60XKallQRD0ROYuhvAHC57ztfHpOG2Rzt089bXwAv2N799kqaQYFi6
T32hk8uAnJxpVvKg2/a9kYAmHmjZVk0gqXMnZd43EMeX4J4swmS8AbNQChhhfmEKqw7tKkm1EsPz
/tYb2HoOklPxSI9mb5qoy+7A1n8OuJKTbm6lqV2xRqEsMTpvh5QP+3cf7ckJyJYpmsAMAcPWUOYT
4g6dYBIbk96VeDPtGVuScYVmp7XF0ciee1mQwTPgtHF8n6gI0cgd4IsORckGvTj91eSIBRl6LbRZ
/cmAo7jXkT94wckYJAtRncArNhPhUiZwlsws2vUFRraSSIylYHW1cwejeYqLU1s6/VXzoWl1ggQY
BQrVIfTxpWny99iz+mPSuR3LTA05hufsFGqUR7gZ5aOKe2dHBlPY5CVTHIRS8OjEHtvEWyFoCQly
yrfzCuSuKsUBlEa5GwcHy+qMmS+r0LkHu741SaXHI3ZpAk9e2niUlzLBJ+wIBV6ghmXGqEo/ejjm
dqDb9g0C5vvbS9dUhy7Kx9N/3op6C99en0N0TlLERiYKxTJmXy5kGb3xJwAftYqdnyZfQxEBEoCF
7M5J7W27z7ByrLRYeAsjdK88db9s0GYrL0369S04TLRGvEv7jlsvQUnS4Tm+64ToMDC4P4TUzqIs
xze/0n7FVZTuYhjTKzpopk9VxgQoIXyLW2x2stni1Kewtyff27nN4Bzb7imYkuikWis6IZUGkzXE
z6HrU88H6iWKAWvzaF7ZIygJPcIgszIJot5wf9RstISxVzNvj1Xx+BA14/iAwQGwszIoAlrzDF+m
ymeYQNcq/ZAXsLa1ACJd6PbDoe/9e0dVw8HPo2lZyXqDegK0D8IJMaTXnAU3qzbnfYxgjPmBvRUu
TjHkk2oZ4nmir0cuYyffddvt6FfRrndJex9ALdyEGUy5psJFM6zCgWVV0wp8pu7CiApUUzHGgawz
j3XYfFZaFqE7VVfdcLDCmhCu0a3AwhqfCyca3g0t4K7vWRcNlQAWVDVPmbSgL1DcLCc2Ctep0naR
08RvibuyCZyEgRm0hwjr7l9ebu/FtUCfMyMYEs3W98zIx7WuZ8Xj4A0PmoWRJYm69JRLPz4VXfSL
vy9WI4rUvhewv5hHO3iOV1VSgGL0vHhz0yMgbD+CewAtmxhXwCjhUwvriJOn2QLX6vH9gOOp2Uya
DrqKkhSIkMNxmRdFe5KJ0QAJ9JuTPRUSCta2Ufw7zzTn94sVT8tmaoY1JTtJ3rciFaDI0NmvLLnj
3eCJt6Bw42PCL1nDkpYfeJKHdYW3lJ0ulBfNLStUe9Wja1OYy85wlkXrI7iu0/FRoCdnvAaOwO9B
+EpVXQ07vjSdH91NGkov2HUnmk4PKuTwYRPJvc17k3VahVCTrCz4MAoAWZq1L2zU1BqxpbcQVtUf
wduJVeVAn4saADhhbIbPRQ+1JGy89yQoefDNIqtE0sU0+Str3m6nbCs7qD6v2Yj2MJykguM1IOPQ
kwdMteHeg01zDiLxxHpeHTQhTRphEhIS1GrbYj7TQwIO7qcRuk9siQ32JRyS4otYrv5FdDAI+wFH
miEn9ZK1Q7HDb2/TUYbFmlGEsQ91jXxtM32Kgrrd2dw0WwSx3bMpiifa9ejLzaZwkbFluJJApdZT
Dr7E9wcw7FjgEcVlTzX72oXNMu+L/e4SU/bwDeN0W0HajxN9+KrVMOeSiad0cqatnSKPpkuOrnoA
iLLAvOr5JL65MXqSgnHNdRwn7Mu9BxF5snmagm45lE0D47rRwyVe0PdMRslrX1D4M2ap7vrBiF+J
K16kYoJvmQuQYi7aMmJW402bjvjYu1lbb/ygzRtXhl+dQpP/VIiie86GXNtE0PvwZPClXjjuVsUO
RD+Aop2WJqz9eVEWDGxscg5O13TpECIM2YJkZtyCvAC2BEnCapTIgMDYlm32MJrkjw9Llvag6Oy6
wPjnlWeH4y0zoOkaZkrjHxMf4RjjlxSxPLOrFOZok8yaifPtR0CI0rMZ7XUOmASrzhEPjX1XYS0i
WMuEgO8AL00zgDRZxbU3eU63qoxGu2desdJBtV+tjEiRwcBxMC8IboE+MT1sU8i7ofKiRyfVkz04
wlcJ/P5n6U8HEuqdl4zsnqTR3hTRY2t/hmnaMYq5GF3MDkVBs+Y5uWQlbKHNgwvrJ320SQdkiC7J
DodS4psJODkj6BiHoohYqhlWupWihLA9NOUFd+thwvSJ51Dgj+fTNodhExbtKtIS1OZZsxeRialL
xM3eQaa9g/w/bfmdEPqTpEITgxy6bAz9iNKnPZnAYlgwT/XWx3W3qrSxWIxNIn4Vewt3tl4H2eW2
kL290EC/9BYGp8gwoENOgXfuO9M9t0PdnJPhGPk8HmujrA+O01evc1ZibmfWe4qOoZD5Gw4OWkse
ohsuyIL4hyi+9+aXqMvrtY2gk0dWQpTBjGs3ZJU+WG1B7LDjfN2+Qp36MMUMqQYG1At2A/KHGQ33
DWq4kfnvS5dbzEnxKNzFhJIcBBK7Vd8QRVd63RVilg2qJDc/U51MATai351NwpQt023YdmJLmKK7
yIKsesKxEqwLL8wvoZt42wqF1cFzIdGwPY2Q1gbpQwUBZcFHZH02pbqL49ilbKuwLWq2czcFuEjq
ftrqfY/5fZYO+41unWXaF2tpGXe6msg/QOL8grV8PDiCKXY9Mrow3ASCLILYQkjrYlu5RuWWtYcp
cfSTpbtkVzYl8aBh9tY1znmkon3MM34hmk+cRNB5V3XJiIZr9MlpLPQNJTaS2AkLRFafUR6kl7TC
1TKkXGUWn/Bl/mAxQOTAea0yoTjsBkZm9jADCn5wAwNOk26xtyd5SoOpWUWw2dZqfk6pWD9LBlz7
/7CR2PoFVAXsWhFt7IBkHbTQUxdDc6YHIAtrTJNgr20MDPbIRdpn6hAUbB28ycH3bQQ3QH2N6QcY
GY7r/qx7YXj0GP/jLQx+MEz1kDLX8SWpxB10GwDbBUIyBmdrly0fuZ0ywuu9BdhIQe/WznoMrHpv
G+1n71rjZQjy+2gS3tUkeTenLK8bW24xQ8GrK8dvfgpBcHX0CSOemM/elI9pH5JG10McCUUPeNbI
YOw4YNatsukPXmSMBx+5zj7tvHGdBeAAGyFQAEMfeC3NxmL1zkIlxh3L8L39tnsjv9AQLXyDx5Ob
MFEqgele8vklE8MFoP7I+Oi/3gq9tObMHQhfrO1D7gP1meo62+cajdIMM729oK4M1hpxcquottUx
0zlySMkJ3nIHxGca/wzCDtVQZtwnuRa9WXM91IZ8d7pgq4Wmda7jYKBFA7HRFgEwShNzZEFSSdFT
H7R1KB6zDDWQGWAFsNkoljhNFuVYqV9vrHk+8VCnD3kFOoacuWrlJlH9xsq3RC4yBacsxU/glLPV
39Z5T2+Sx4Bv2YaRuw8GCimPPVTNS61B4SM+/J2VD8Ivi3FiXu8IgEfZ1VvDhWcN+3s8CzuFMYSi
kmxwNd8A4dD0j3X5REHLcqn2OBAbSaxgV+KRRo6z7RoC5APzyYk6dzvoyjmXiswRX6/xZCUVRkKn
h8Je5ZQC+pA8jS7Z4c2YYVU3SwOsgkOkBbrCY5l0n70cn/q5dcban7AqPDiGqf/KQFMhn4MIWGA+
E305rROuDgS6YYScuNUQbZG3VFbE36mUIGUtsrtLgDpe33WuHm1634wu0mTGVoysb7ATTjsjrjvS
DUAsaZQh67oxwm0KIo2y7YF7yr4wpEaxXcoT7OlpZ0X2W6kAjQDjSdaiN6JjExvaFgnVweugzHam
cazleE1hRGz1ibmWo0rrwIqB54Vu3+uqKR4ZCyC1SvCIo4xZMkhGk4IYaSH7cZ02bX4XAaJ4KGrB
I0Ji6okytGasFA8d6cjH2DHZTev+u4ixpiKKX3G4/eRhxe/pslnBB743O5KvgsmgrsohxBDSuA1d
ImRyg6hpPYiIMGA2nJURVGP0f3fwMmAzwOJ5trEV093GD6qrrVVZpuO6I6p0QQTQ+FwpnOyEY4Dk
lhkqwZYxqmNXalcMRDhOH8qBP5Xr4qWR9jWvnWFFj67N5pQjKBdvwZaezICimENVUrg5gfbWi3af
pmy8MZWaNH5WuGw1A7/392DVr25F1uqQ0EkW0OPiTmdOWAQ/ta57oIWxE9a42IXuNHFCoeQe7HOb
sIOPGjYXsFsAh2ZAAJSqWJbG3UbUBoJcG7XeQExMadqvhi0OFiOgLYmAKdJAxDfscXGNxh7Mu0Ee
U/tiziJR8Hdm61C/l4a5rHySmQJ+wPD92Ymg0ORlg/unNR4gq52MCaBLlmTpwk8UcmwQb5xV+AWe
JgA9y0KdBOr6RRNDS0vC8Z0MUF89FVV6ziSBta538ZLxFwwmH6VRgPLZ0Ji5tu5+ZE4LoitAxGh/
RDbu4UqHIT20NolHqX5g/+6vfTO5G5wy3QdFAvkowjQNV67MdExmSCCLvl+FdYYnjG9VrMCmxaDe
FlYb86DH48SOfDfWnwyH+QSRCYdg1eG2Z8ydU/0N3x1gn8xcNjgSKwsOsStLEz/rXZum3tHszIsz
FPB6pu5kBeR61mEJEc2E5mTnXrBAx5YvUqq7eVeJjZ+Zx4KYs3XpodxuynrTJmYMx6wkLuj2Ynuk
BxWq9qBpruU0E/ATbHhaScJiI8vT0HjPo55yBPfyQ5XOIzLtd63jm4lic0MOIuLTYFimen3IygBR
qvBh8psvZg8HMyE/EnkyBhodUDr97cI2q35TatUmyt0C5HOsLTF22u3Puo0+9NGG6GLUz3GkYCrI
JxSJV2UIfWF71XXQIJER+aDMD0eMTBRltKS+58CfxH4YtGhpxzEgiYp1b4AMyGpRFKFaH+mPFrVo
hoVM3DfJOAXa2Ddu5DmySDCBuKYzPmZS+xlCoqrqxxS5lzyOH8KxvHoUd6ca37AKYo4H7YgUcxW4
7amo2DGUvnaFbbQdGvkhSvXTnMwXG3pYj52VmfsvQtiARccKTOOIV4g9KFzotaJBWboCG01skRyG
947kjsle13Xx5BScWLiA4eT45J/q+LM3emk9h70zHTwla3Ig+AY6qRtB0mnmCYdJS4c5TR9iUmnM
S1pinnY5FXQCzUkkgbHjOl2/VG1xTcZPmRv1ok6B8PEs4gYew2o72Hy0WLCvSqi1E0OpJuotR5BX
TwjhcP/Z1WfsguoFtPZdaKAuq/SA2PeJGYUO46SL4dzH3VKVNd4yEqTgSdFDWR+ekWYrIw2/oL72
hy4PvtXg2EvAFO2SUn+KFSKICvp1mDChqdP3NCTdigfbq6uDUop7Ekd0SF7+0BqrwHvoQ+8j8b1u
0zQSgYlmkzScfOsTDGV8bDEYRfcNH8V1irpzqMF+yEf7B+lWVR/2QCGIuIXm8VHmEdnJuf0E3NI8
mQNxFSlJ1RrWoxXL84rVfLHoR5hAKUksPH/r+4TRPZcm5DI7sa8Sh+hKRROssagizjrEuF57bbQ2
U5u0VvMNsmK+muI5NFBGiBTwHqHLI3apJImpNLszJ0IxzUFLiPQXCViVqgORk5e7okOdLmvE94SD
PpKuca5ykLg9kYFL4TwLNdWLwhG/Eqv8VVv35GqfCMrxdlZwFKP5s5QyY5SAc1uOYteNGRENLXLc
rurQqLOoFqODv19irzJIK2J/yKnfT2qZ2AzjiKciltjY6kwDFzmxNdvMambKBsDxTK84ELJx52TB
A5wEzpqwy1fkO6+YIhcXTJUI1H1/b+qVeSQBpVmblectgxF2BoPQrofAPbGeYC+I0TaJARLDBMFz
XXj9uWjkdIVnbcJmIuSCMLIfAB1WhJkjXte6kEc6H5TUDWxhpucw2VXuHk2bFcp8q2ngbsqWJRg6
JQYJQ/2js85MpGjihMUnXenO0rfbrZtV5spDzrfQVB8SZk+8UjEQF0YcHUASPaVtasne6/GUkz4Q
YYV7wWTnbfzaJTJECPwNo72ZQtWQj5jqMGch1wb9FyEaSEDHShBF9mqxx9lzE+0iT1mLhhymoxex
yW8KNKRkULPvqP1DYat3VB+06PytATaWwwYngQudVtxB6LOWRFj1l1rvMfMJRGwpE7Ot5k0bIxD5
mpzIbA3o4k4f3U3pQgHCEHjp61lscIga/N841DsYhwuDRWVr9k9Jq90FkicLVf6vMFW/3KSdfXDQ
ItlZXLswO5Q1JBZdYqsLGoYAFMMbA8/4zhBqIx3u6nrIki1pXTj0zA9CgP1TpR5HT//ltfa349oP
5TB+4yVC5+1I8m2t9lTL0jgRU828iM3sCt3ytHaH2kFqax6dOisoyLqHBslVJUBAKk36dxmDr6Wr
E//UCvtjSMN8IylWlUnozjDl0zbsaMFyBsqYgowN2x4SPTUcsHVZAjuI3RX6CZJNcsWOPsm2nUEO
jmBKTCc8LI0gkOtg8leON84CAw8bHrLAPrGy9WTmNfRYgoYKEyE8mZRrO7Y//FivV2ERfpADB/Ir
anZ200F39nDjlAyH0UNQVQF6A8NgqkXQq4deNvZSwcDLmH7tnJZRdke7V+JCMjnNh9jd5CGBGr4h
n7gUHYNvfREQjaVPuNOtRJiLvM52XNT+zgjbS+4nLTd1V8T3lippQewYNMvtTbS/5p2J6bhmQjJ5
lB9mnm4QizarZsoGhNRWszV9zbtUtqav8iQ80sqzz/HNYB3I5tQODlqsOsPaiX/DVxYPAVO99nhT
7iurf9fdZKtXwn4tSd8kfIWxZWB09atGI3OZJp+cJqAFI5zPgz2149kb9f0tUoAaNjiagB3BbtUX
klXKZWY2n2xq/JWZtxtdOMna9cNPEgUfHMKtF7EevZC/cBwDdXAHvX5XmfVVpEQAePM3nfEXAETT
2+T45Lwx3I8NRMesKcMHx4/XkW68iLiSJ5uqaC3Ut6G/Jma0rhnMrlCRr4GBg2UZnI8sIQ0N/8y+
bX2yjUK9g7K4aLvKvIuYJaEyJYhKkH6B+61YDY0A9dAz4WQKpUNq5M9qRs9DsT8n9bUHtrztAeg0
fglYQFJnBJaa7jpNePg6EoQKVcsxq4HlVALEVoHxCth+scjJ4aZvNRedaeYLNzIvVhacQ9OMflXk
yFBQjTv0AQlGBpafvoj0YyqBedaAdZYAkJqnBv/QUuX3MkMJHMVedhT5sBM4freo4lP4yYYPMFlC
NvKo3v0Q+b0M8xOZVrAH7ZqSzB5e4pCmLfXLAicajpQQ3Sgp3qOYOyMa1sTPD26M1OL/cHRey20j
WxT9IlQhN/BKBCaRoqxk6QUlWyNkNDIa+PpZ9Ivreu44DIlw+uy9166zy2Z0CpnN76JJ3t+JVhO5
QsT8e4C4sGg8Dmy5H216C5JS8ZUMfXJUxuvUbjM78IXnaOJiKsksZB1DQBoktisM1tQwLa2TvnKI
NqssJtj/Zc62tl9EQU/82Bn73hLf9rCN8WzzVRIb0R8NU+xNgDjPlDENRLmQCleCK8d/P5WGhd2x
WD4EU1M7goZktGd+U94TZ7hYrNpXjpj5NOj2b1KLN5WwshVNdcmqXdm65tVzkYbo5bNm6+JVE/F4
fdExllPjzvHP0af1lGo857wBYung8RbVTL06OjUtKZLUTWk2z9Jct8sikMdYHSNQ9Nc6KcNRdlhx
oeAEQCjLcJCW+fB3y8R07XIzHAn7RcStAKamKntryA2Zs6c9VHl9Sb22PtFelgEv94yLw6I2g8UZ
oP/SwmO1zZNFUZ3lItDIvtB3s5PVnPrGLaQLeF/6nXjOLNWGpmUUJ8+mewx42HmhNg9POKeqJgFi
ludX2545X88dAEZCWxws4Z3pna74QFu2dIjrezo8fk+OO/3aep2ZYUEwTMFMkNR0iC/n2yPklvbq
3X39dvfUtE11hkzC6RGf8B7+ZRH0DSVT9aIhITAT35RS2c1Ih9/+DFvIbNM8QA6LoEjNHyJbbzkH
Yx7DvTgZmhlo3AixLqA2LCG/79s4tSTwNZPe7OpzFjx0oGWJK6xL7QjAL1oXXh/FeB01BGmd+8D9
W5BCjKalX1+y4U7HcKmm1VyarhdRon7rb4OEqE+A446tnocDETYErhOwMPK0VCMsw6PPd38RG/bL
xmq1mOrG87bg5tMm2o6tjJdV2zrP2HtUWLsEtTeZHPSyQqjxPqH+aL4wTgMaCiRwN9DvdTZtSqXX
bPRbnKvkpbPX9oz9bDlyJ/NUhZPW2bl5okP4kajpHEHMocolBZLgwBgn/9PGiXwtrR4ZMkerwYhn
/NKxEDddv8vcWl5yXYcbANUmIj72SBwU0/HmrCSvy+I6JBYN2I02MpE2R3+T181fKakTf+ZUs9DY
KPJYaczekK29ZfpJu6bGygEkGV92tRvhcV6texVrb9k0jDOxhWuPQlyxZ1i2dTxztYar3iMucoIP
lMxY0wqfc/AwfMqVNxubN0HfjFyvciWdxejjsLeEug55FvcXN3hRPnVan5LLGtkHgf1wPNB4CYfK
+c+aiJO7zp8E6uGEkeeyhS8fJ1uPLOK5ILaJgsALjYladTusUX4D4AM44l5gSG7r8stvuUQJeBrR
NJjXhh3QznM4DPX379j0Vri+hX+umwk+awLDFxTBGNESj9x5TXvpR1tlc225s3XKR5DlK1UyMc0M
77z5aI0ZeCl5/bpPFCfDudS+HVpQAQT7TuhCTher+ypaXLQCIk3DQ5wMfgo1xobIZqrDHa97xuen
6GfP1OPIqhslCkRTOscjQF2IedNOl+X7VoHwpYhucREWygIDqN7Q8pj5R3ye5k/qm3FNkVA+g3c1
9DWeSaD7yrZudrHGdRnBYCdZ7rQ1VhLcEvBrtWfpzsxhmhssHSMWfnl6qcFexQYIjB1zZBvKMr0t
FE1wXmurFxJ2w5O1oeuIhN0JUhKY7dW7wtsmCQqHj1Aea+Q76+JbsmjaKh5VK8LdA6YGCj1h1VyK
yaoeaOKro7mBw1hkyPkk8feEsrQjD8W/SZv+zkydMwMvrZBaIhm2xr1Su0ekczvny/DGyFhMmzZE
xRjrrEMkc8z7tSEYxubm5PsdXzrnQ5CN37QQ4dxJsiPmiFe2StuxRDJelWPfbCzfB9skWrSQNI7/
/SBrupXWpp/Pa75ou5VS1l02AdxB4SPiZxux6LL/XG4dFj9ZcxCgf5Vew+wt1Uc1rWfTA8Us2Y9G
mm+st0IuscNxIFnUdFmmJjIXXsLFdHd3D/ctWb51FOVNf8RcjrHmUpU8Db3L2InZKM3kHHQDHBlF
H2De+uOTs1QLRY+MaPQ96fChtR1lb/ZNq7XPLrXGk3WnnbiNOg1/M2WKc8pwF2U17hUryb0DtOaH
BvcjOqBFdXU9G6d/PzRp0sRynT474SNXccDdIYxPNCyxdmCXcez4hZtdgZ7kzBFh9RQ3XiH/xl2I
lX41aRwvZjO0JzSfXo0uO0zSESgpGn0NHLO9STgBuiiWFew2k8ObuLVv0mp+ZtG+2HRi/y4anulO
/+TCAaAwhKaRmgKJSJnVFOlFauxYV5UPHKyYwdzNBOzdU/m7zGgp6qMFr2sNsoktbboVqQcuVKVR
7t4jRZjRF6KdQQaj8IFSSDf+u2eb85OL8twN9gqWzgKTNWYvPixyvn+7O/dclc/GZ+5o60FK/RUC
w/oGlmzPW2n5ZW7jp96Lil4ksmeTcGPCsD5EGPB+mZVWoFraz4KSwM11LZoj+AHRpg8cYy7vzXIr
k0XtRz1Y8ms5sAurK7mHIwlNd9s3bVezkNY/exZIYVOPBZ7digfs/TjQlBL7BCWAZYW0a9+/RW3O
TtDt9KdKt8bQSrfXlG9gpxrXeHBlr0WlAPTJAJYGRacZUJJ170GiJZDV0gWDzlxjbDOenRkZdeZO
DxdFghlhVJ3//a8J/TSufe2PLVr3NE2HHPgalo55QpDiwZpUNr1VI13BE5NyzWBkrtofx+rjNRuz
+5YtHHH7Y5tN8jdvTdqIksgKlnRKbqhxnF/+WD+UwJjvBJT/cOWb8SKSfVmbKSVQqMaQR1+nvsti
vTDoJPeAoLAlTUzH+msDkpy04ZfFJ42R0KeVNN9IIbz7aqKOogDBRltjBVGLDeuEd4CjW4GBoMzj
Tl8KsillmNerdiVDSvvDeaaq8Pfq5MfKQAhYSejsEZbdl4bMJEYeKgs5ctB5g3uhEA3tCEqzY7tv
sFv0FMrO93YF3tVn+nINOcdpRUvH5GCHWCgZktIDqV6p/iVNFJjyzj+QFUe2JsEMwtV7EOakzjYo
8XoodF5b3jqCWwhRLYlBTaom+K7J2KNe1qUg0KmJi45Tsx6NOftY6eg79GWrX/zUeJsZo+NWFM8a
PByaUO7XJE4p6C11ebXN99owzWc6oss66eCZZV+SNHPAlUdP4yL+q+rWYmxzWVR5sI0W7dDI5W11
CSnMOX/0UkPt6Ot7hasYjsVjRab5yZl1CsDrnO1h3hzz6kyzOe8xuxW7OyMgRNTUjj133Y7qyb90
gfZc08xifJhOiLmaZgxl6Ucx25eZmr7SRIw6YVki/N2ymBnBdYESI/ztswjDItag2xAV3G2lTyWI
a/EAKNqTi+bn0G07yxO9ruVho/6kJe7DkQEiv3FyykntqVwvR2pfWMyCwugfixzsnKIZ9mCqO/Gy
eQKokgS6LWTkFRkc2EyxarB8qIHFDCJQNtM178pbulZpLHRwWFAGz7bZVnun3e4ORxhiLDBitOkv
XlenukEEz3wNKN/Er19hqqo6+3Fa3k0OA3826P3VssV/YtnKR/3V5TG/Wztesk3G+mREX985BnZI
ghNrsU/n3OKQz7ZIucPysJFupmZlPBj1IQEF/wBa4dLY+k4sKcxZbuShDdKy788gBUO14U/cdKU9
8ITmNNKU48dKrPGFj2hP3Fbt0gxU9qzqB7vB9uUa9ZcEbntm/b1ECL1nEpFsnfUlRVRbftSQzMfx
Hq4swKxvM21EegbGrsSeHuuwa/AOMOFX6Or3EtKSDaSlHapFRTje/HhsaHCjHnfCMx1oZYFJ15lD
0gkbobrsF9V3TtxBjm1gFjyACqQRggdOb9gQ1ZeZbwWYi294WdQllE4TsoQMim5fzbNFkv91Qkyd
U0THQqHPuBnQ4rYSv7wEoP7kLW/VwJ4JcWb41UqewI6FEOX53sUbq498ow7J9OigWpvynfoF72EA
Eiir9Kab72Vmecdc65n4Mc/V/vKrhiVMOaOgutfSQ84/4qi20tpXshn52u576HF4pN++j6pZayMc
iPO7MtQXgALJSm3pI48vSON+oo2ePxDvHPET2kB86jw7SmULhxeZkjQQF/otETRkWkVdhPZs9cG4
DM9TUby5es3dZo3zvrXhCQG1DOHNLgyZ81uazL8dBtmQw+/AgrXE6FyWcMonP57Xq4ELlamww6Wi
Afra0OqU+FmGkUSFAfamcZVOMt2tr97svsmifNeWRTzdRbSW10OYtD7RY0viyh1A3m7eGTPXe2G9
ppQpH4oSVueoMG4V7r6q7fRa1kTI7CJlndNFS2ujiTkL51a7x+Ho09xF5i/msJ5HC7DR4wqirUy1
NWbGAr+npcDl2WKxSMVn9e8HblTnkkmPmtqxjisHnGovjs7OHPryOg7GTorCuTISGfh87DcxSIKa
lXM1pzLdg3V6xDBmnXCTjMfSRGxD/j/JYqRovSiu7UhWuWivbUYtkD6bAHOzS1Vgi+FM2DYOD7Xh
w4eB2A5dtt9MfD60Skdu2Y57v/BlwAzLk4OXUG6yG5WnXHN+8q6m88hS/tWUw/fk9TenMyGnNai4
NM7yuCuwhg3A6HH1TjWmOMXp/MlZFYjHjsoOYTMiVF35CP+CABUacwnIa+enlGgtJrvkrKC4pUrr
S1HP73OCjKTyjGValp/xF8LMZ+wY5JPra8dS9AMPJvNz8+05Euty6caG41DX8Szx8vkCdlbkk7Gb
Nx9NFJBBpPFkiOc0fXbSqYv7gl4Nu172PXF/lmxmcsqhYjvNb4PSgUf4179kQfkaynFaTN/KMqiD
GbGcw7lYe8lgoyd/NoNvBVfq58pLdsfI8J8z9Afp1dYjpw0IlmUdFT4gYk4ce0F/s24NzkWvGvRn
cbeBFBqPsInRdx20XdU3AUf84SCGLdRHzT9oZYtEArIDb+LsR7kF/NrI7vUEpnXOnikgeIe1EyeN
poXHKqmzA3dDHuWKsaOowdENqzhNwwJXVNRDhKLU7NwV2r9edFR2jLTGTGKkCq+Wz8pJTQYXZPZW
f2IvnO+H0QUkm979MpttRV1GpRbr/60GDEsMojjQzLJfW85jKHGKAU8ryMrT5Ds30mRVL5jJHXh4
JLaieWRdkPJc6d2qgAvJS6sqgWNxs4KcXF12mLip/ZRIRaIjvNmdPKHAkTrVn8zJ5qWwKaS4MeNx
jqEggl9LvixdX/GsPDoFPv9mqun8s+oPk4EymA04L70Tl6YBut+JGCPaECgQMKnMJXVBtQZbguFc
6jPsRwVJPE2hnBYQdbNE+2XjFD9xPB+ixdlUMFn5Y2YjzHhKG6I+S6q92WKD0e/yYiqLd8MYu9AW
iAHj/W831iDo+L8qO9t7qk7C0bQ2nlTpl79N5a43dDTYZKaVd5LfNUp8QKECw5i3QEHgAJKXGuXM
95pj7w7Z2ozJ4OOn+4RYowx64TvX2l6R+Qee215xrCUbpEYZj4OJjOW7UDu57e/i4GxAvyWwcW+f
EtrngDEL3WzkOZplv0VS3qBkPM8aLlIzofAUmEFizEYImswi7bsFTEZLvN3P+HWeazEWob+aDjlw
XNB/TarbTOuBj66lPN2k/9MuoBTnnJ9xm+jgjE9pJa1nsTX6weI65Ek7hVtFP60SMB3qdfsNIIZp
iQ1VMfAYbJifBvYuIFT4S1DKE/KW3gtvgw1r06lRbSttNzdTnWcM8+wp6ZIkDv3hdnCDqZuEndIs
wCeAoQaoUF+jO858Cs1fjSlZT7JpP+cUp5UmrQB0YASCuykkwnLLM7xvfjn8VitDTjqm/avr89GP
vQLJlRh48EURZarljGc08rnw0V+ojwccCdd93ER6E7Sjb4ZDdc4A5IxbO6C9uoW8jyPL8NogMYsn
cOgJJ57ms0TM262Fx6rbtotDajavvVgGWjARCggTnDDNY4gcj5t2h/rrxS/X+wNE0wjtHEW0+qS9
HGO1uzA48k8xoWQep3ZeO6NQx2IRb1wSRN1lluw7koW7CTsVkX4YAr6kWEHl5s9mgpqeE5YqJvNt
LDsosQ1czJ2RtrGOCRxkCMS+qkdurvYuEdOiYLVeADfbC6LOPQBVztE3spOO+0zmwIqHiY65usO4
pQFtCwv79+YqviIM5mAvX9RIk4a7Og8mTxICGij8W3M0uwKDt9IpzCLZsdMQqAPeDvmBhPmtEANe
QZ3Bp8etPlQM1JjF99NcvxmpeGUcTQ8+Lh8w7vZP2rAjr8z5noYJN2uFsrpBf9ILk/45V4s3f0PV
aUtwCNVlNRvnAjHFiYm/NWGS969sqOmenNuOWsLSOgiveFZgqakL1IeY0Yjyj4qYZZb1Z0u3nhxn
aB4nbbltm/yUbcmOuWIdU6vTMhKs3O5Nik4i8D6yQN2PZ2NwnjOSSyfCPuY+kYQUcGOmoZ+NDvt9
JDzpFGVkQPNd1yKl36KNwRXXj+yJ5In935PBmGz4A3Zj6D/YBOyedzRezq3APczsdRpYTj5gVjpO
FgFbM1u0M7HAAooPDYcYmJwzKxL3XJnLb9vWHOjQJZynzTk50vmzjV0disZ73fCuvNxxvmm6pczk
09n1hU6ey35PVL9j8e9cN0FJzWT4j5PzXzNx+FmdKHdSdpQCSJ2arUdvt+guHezCZq/XL3TXGi+U
BRXxDCpsaZA8vd56UpqnAjxEoLZyrQ4W4JL3W+zJHpXx0DZG4MxLEQ49TJrJzeXNyWLIZSz2Myu0
8bcEbUGgwyDFu3QMONsW1hYFavkEVjCpK/PaQ1wQJrumrnKsh+63Y2AUyCshzsSv/tLEbcbulANo
mZostjXtT2/wm/SSHUFpJtT1uHXOTYOuhQirma0NDnrB7rW+Gd7C05gVSeAZ/YFk2fTUEh/iOJTF
NBezlk54eWizw/vbTSSfECGh3nMfBk7ygZ4BVcqb/MWaM2qY7fR17SmY7rz0ux6PQ/HX1FFAPCKh
zQQqcFo43a1MPXbi/S4z5wMYBlEpL9OjbHpTWsl2b+WIUtpV4PsZxJxa+gBYUDMWiRQxDnuQImlQ
Y/t4GHuaO7wuDbOOx+XUCdoYFpQRN7vBXkXWNoo/ps2/mEB9DFl/XpNp+aNWEuY+LHt9TP8SkRd7
A8Prbhv9LJQuTOTtKpTw9pyiLnXKfIjPWrYp+wo/cU7V3SKRYgrS73gp0D9a4dMBWi87ZvA5MK3x
XKxQyJy+O1UNKW1PmF9+oSJhkd5hNqo162VZ4QbMLMF2db0xKKkXS99IsTSJz+VNebbd/MJF+N7p
MFssVzeCBDBS+LWqnn217r9g9sfnTSa/4YQT3cauVWeE3h02AAw4IIn2kj6crqNAjc4asClLXPW3
GeXzbga84Z581BVpQ3Maf3RVRYKruJbQzWsOJNgOlp9kfjNNU4+W7Sy76VPLsOpOdn5aFDkhh4Ap
ApH4MYrkMLfy3WVn4XBf7ig1YLgp9MYOViIp6OXufyXwp2nj5QWmzCrWE4JXG5E3Oi2lVSFSIfOi
Iu6bTkQMOg8t13xM9O1NrGusquUEfDxc+XBxt1iHflb3+hq8NoP0T6llRGrzqQNQbUTVAkl9gHDQ
JaPZvY/NYPf74dY6xatb9N/UFnehMvHxLXkEnmpqk72t8j16m3noB3lcbeSE9qkU87c5uVNUo0WZ
KQhGWKXk2IOho0hnrscOBy72m7p33jKeApZfoOcYw7uY2XBUiC6uBwIL4wOyDTFFsjaUF5mgF1Is
IdxYXo3vDubgpsSzQ4stDT6JCGuJZ2jZOCxOxkmr/4wWrY+Qqf5wumVRPt4rX3DDYzxgyXVXUCxv
DoT/i6ppJ6Rs/iY87fn+jWzZJs6bNT+PPwAbIdGmkvXFiifXpWaM09C5KhgfnQE+ISVIZ4WwBlif
oatZ+J6S5klALOBTJkREiQwmO4WHv/S4D5xfSJIq+nC3GWt7J89jCuW2nf+yYGfnsDryUNOMnvVJ
TObgunitiWyYn5OVrYpTmlFP9odXGaEOf57x+NLYaKzVzto4v6BG/YDVOY70Bu1YWT+w0MaJIpBO
0A4v/tZwkzuXeUnfJLzxnc8SQy0UzW5eXKV2JOxsiJMZP4OBZtAp1HDLvnooOakz7sdBOzZQ6w9W
kamoG+ggaMvsh4MfGxE8NJQ6jAK9rfjSCftPo2G/oqfQZne0NM15ITd5K1Em4srvet42+TWzxvZj
Lc47Bn++UGVSt8iCU9K/8uh1WMsyRGPL6ZOd7zvfluiZzRQlxWzvQGniatoJzNyhQQ4+aIz8WUp4
FLqteCFwjXLE/NNabKQmH5BuZz4TGAXRQ3p44lFtt54dZtlG2K6wDS7UbD30LhZga1qKsy3naV/M
2QUPYHPAxBzXrhofckHwKX1u6Hg8uAizMVVObGa4gKlODdkzUB6gzzKoV/XN8W85+AU72LJZjhtE
E0YWDh5VLXmGWcubpZkWtFVjPXQat7zHHZlPqfUoAZg3k7fuTD2rjlwndPNlTR9IUPgBgHtrTDxE
rcnbpTp0kGk1ws72vUfdUs+jw18X1+0nOdijkAwAszdFiGLJxdTbFBoXj2GzZtlXuBhIFLwxrHpm
scM51BHspK/WW1/Zsn5YluafJGd6vcYMl2KaMAeR70Zz6B5GrreOhTOhxMwOhWXS2Jew9teg3yJN
/syOm5/60bMQAGznwCzk5Wepa85+aJbvvEtM7Av+MatHzD36GInS5lLtX1YeyrPtTJiBcdaXpQ/r
uHaYbYR3ZN9rB5Zvp6cECD6S3EOTpx/eRg/TtoDDJ1LJ+UoeCyI6t8XXCmwzI52HbrrAJ6T2pfSO
+DA/WcbR22OzfSits1WZ+q4bSj4iQBa7LtWPxMj479YyXlCUQ/c6b4CGfB9u7F8seXC20QsXp672
yhy6yzKWo5qacWLq2ofr4JH2vORcqPySJV3xYEr3xXRxMbisaLk7hrOrp4Tzautu/wmgI2+Xatu+
rTp0hHFPHjXuparezV59aWtlfWbpvYqpE0jBjWFAYNJkoE2YBQgFEp0dLovBWssVw17n9H/P1Qx0
tol4KcmRJ2whoh7NmHaY8nX1tAlXjbj6SGTXWU9Pq4X9nUbVZznob5k/mnttofNWn3j0intOi5MR
AVX14VWfHZ/E7y5xOPwIaoY0CuK6rrVf9eqxTN06zitO/QyX+c4gJfZo91G+dGYgVOLvl9rNQi/P
AaiNE1XAULKjRhhUZcGGtwyml5HOktqBGb7hcNCqTmPTDvpKU50WehOrQjtP5Z46EKixo38yE74x
lY40MzjjL+wMZHe8nKt58qLCYcvgOtMOas8dwUm4b2Yj0LmUkJVqhfnCmcDwCRiawx+rta/AetgP
tJw4Mop4eE250PncKi684g0Hx/3DW8eDo5vpvtPGJCizcnnAhfqLggkLcqNxsDc8mlbmP433KB/D
jdhx9tOPtW38sdtZxqzz71Udrvlq58ZFIvlpmM2BASc7J6/xlBZ7WjodOg3Nl2Vi+ZaXy22oje46
sRzYSrHPmTX+JmgFu94XbcRHaBN+wFBsKnhqdF56rPxTyBbdN68h4qiVQJbNaFXM4YQEi+O7iCDY
1722gZeNeKDosbLujdAm8Yge8mhMiFtEwuCf+4nGZY3bXlXbApru9+q5LJpKbvsERh0EB1DksA0z
CBFsJFLxblhAUT03ZdxocZmRMqfJ04oGPLBsLBk1tmvaOibnYZQdsxkOxrbSRD4BEBu37sdK+09r
gVo3G9tXrhdrmNyvHl+wSjfn9IMli3ZyNZje0saz6pFsD22P9XLv8ezSRHtNevZ/jqSIsBX2Zfqs
fXs4sW8mA522HRflLPZEyrIA3B1Ioj6RR0V4KgJhyY5fcAjnF+xZcDxVjfQiR9knIf13n+hnntfY
KLPuvNZiRuRaUIrWRx9hhe0/SDh/TH02aRyEa+9jzj0owt6+0cs1vi9yes3iZPoLlxiFfYifd9dh
E6VYD685KYii5I/2FKttAMXhStw7bIvskFU+Wmrq+nGtRDBKfd6lnT6flHBI4frGtANvQJ0bGHSq
MACKE+ldLIdm35bq8glMrW8QqAWjgVfM0elEWE9M1lwTU81wobRzb3E49/skKnHdhxbLBOwk6ODK
ohtnQffRU9emx8I8JN1nqSr7SWjrrwoLdIgHHXBuGWal81wl2ac+svQdXLBV6cKERpeUp9t/O2P7
9m0joCPX2zl/cAZ4bBGtbe+NJZzFoT0mzfq8QrTn+X5c1xr1o7POVY03TbFBWwqYg3DsqsNmYdCR
PvzEzWkZa9gckoQKTVWit23iNrWdy75aeqem+vnn/LSVCeNYjd9cASKAtTjy22UrB008if40fQlX
noHjsPfAvRzQdYNKYEsCdFx1NmdcYvqclovksgEWaHx8iswd6mKV1DO27SugbDcyc05Irq6+NX9B
gtKMPKA27VX13EuzwR0kyyJMU1RhKKYuSgKFIDvmuf5Ym5uI3Er7XcHbPzHpEqDueBPplpMHLbx7
RPdOI4mlfSe0P5L5oZyTkyqeMn/LMWqD6zcwMtmlwcLTbRBap0M563fMHWZNe/qGe+NGKhdvGxYX
Z85U0FEqgTGXnSqKXVjhRO6grLyahnMY0rHbSUShaJjZ2vdE/UOyKWq3VMz2doYblGUTR78X8n06
T7rCjQypLe+uyB79f9bfDDnd4ahF2KiIrbJ8G8riBWMe9hxZZIGHnh7U9+YWVdHuUmUG+JaUqi7p
/WWaxlC7UYbNbpobqSetAAX7Vmh5cfbyPw0rvrDBlRl2aWNecPCj0BbHxOz+FvhmHll+TCw8ObQL
LAOTUardP2oxFzGzVj7hX5lZv+VdT2cErJC6ysGpJP17LynIyxcnWA0jwWeCR87sUpsj+CBjHdsG
bW5f6H96sN3B3ZzhWf5MLO6oBmmBA+lfqFiAr+9+ImoMgKam9qWXBDzaMWorHICZV817oZicQb0e
XZoVTZg1aav0cNGqKSjrlk5C/16hPLwSWLf2Lq1SkbN1Lzxe7B2l9EhY4sMzkVQzDgsHw37EL5VA
hY03qTZ8T0xcPtlVGy5jYPoK5AaXUmCpOzElP05jSFUBsvuCPdeiZT3vq2PrSRVVDeXmCUI7K+Bl
X9pZgnnHOhvECndEmrp4kfZ50poIQTQ5DIBCptWPGPqAyzlyDbHTYNa2krcGFfmw0IiTz1i7c10A
LaWKMZ7K9mGRnAMI4hfEoPfk3ll7oNSzQIIKUFYycjWNsFDCwOUTtcT5ckp7EgdpXv+nFkoFmtU/
rHbeAA+u6ObCTO/TB3QyEZBWvVXgJhMobBvGx1ubrOKiC4EZ0/QOdpKKcHSIfFERcpuNbDsq2X4g
Ga2sd39Uhhu5diosIOTGFaeTYB7kfs3z/mhgBYOiQYffk9FBwYE4awdOmveBKBKK/DJC0vk8YHTG
MbiVdby57IBlyma7645DQqEV76eRYkZKLhjjHS4oBRpocoozhwRW4i0n9Dd32YwzTtdaNzMWaMja
aEz5rgUMvevK1Dv10pofu8Xcc2lPx1Xj+60YhW5TvxxX+rHOK7iQndW8lZ7hnhkowqxqqEwfVxOw
0rBG+YQJk7YP9dAARkGxk7zi5yeoEdqpGSztBNcGgVkmMrQmzH/9VnRce+x2kn4NTPy7x03ynDA1
x4/plB/DjJXomU3obSXFclBrRimyuQ2HofVYWWS+OgwrG7T78SyakY6CcaLSQJKExRQ6/fxrYCWO
qp9JmfwpjaKM+w0r0Y7mRtwHLKJCve+1M3oTCrYPagIizqc7tuKMsfMvHXEOBzOKvtdx8/aWK42Q
k2uDl2cDrFWQMaRTxHkccnH6IsxeHmdC1WPFqdsy2m4/G+QsdLbBUVtPLh5hWz0SwiQ/S3vc307Q
385zb/SqF3Wv/c7t/lCYefq+NjSOlJLM1L+fJr3h7X2f6sJ/P3U4ajJRldURMmuNzVqTFHvNzo7E
ykzzlnui7kGepsy70HeD40FyLqhlkp6groYzoeLL1mhf9L/+wL/I49E5WgZY5jaRvxXGMdobhy8q
+/KQxSAv39kFC7ga6XVkgXIye44t5jaNsdHuu3HUXwVKZwC5+pQMPEgxypHrp9zVlucqdQbYxjiy
IAvOQcsARfDN0HeVyP2otjGgTTnNIhmFwvOc6k/NTLhep1TdUgaNSF31UkokkNEmATUJntVq4rhW
ahdCXoIT0nmbq/HNu1euI7W5SCBywXhU+wmke38278elAktMb54GztiAyH0On3ngQedlwdCkV1Pv
MQp8jl0/POpSS3AWuq9l9557H2uWxrX3krKX2NiNiIYJQRLA46Bou09pXz/MwrtQvHqwgZy38kPR
AKLPG3ad+sw8sk+x5Hbey5JQrwhgfYcIEnQkqQbmQcG3mZfgZG4oZ/taLUFdQ7fCHLEM/o5g1GuL
CWCjSdLN8ITQYcazVzf8FwOJb5igBqjuqHoSW9a9aq8n/Y1GoN6NYd1Nwxh4XvqWjGdnxjKVHrVN
4NTOT0Z1NcYlhByPT5NYZI1ioUbrPMwkCrAKsIB6aMiwyS0Na/6LTNo4ve7dZwPWAeDAaH7qMHEr
Ff7P0XnsuG5tQfSLCDCHqRgkKodWpwnR6TLnzK/3ogd+8AN87W6JPGeHqlVMl5QEvVN1HuNvsyOE
D2h4TWpwwPpTAGklzR8CeU9VSPY21fekzdj5So/58W4UFwaFzUek8SbOEdjO/CXXQXzO7CV6WijE
cyIclR7eRdG0x8qyDrQe2DK+hFq/8907Wme4g/omks4t1h1pFj3+qfnKwh6IXfeUyArq1JDf+SK8
hon86MOnphVbuFguqdmB8F1B3dthPSjiN3l+D8H7GCEZiAQQ9AL9Qs2un55KqY9TzZqwrNyg+5dj
1UTlDAbBnpsRVdXkpGmFOrhErPltmI+sBtaAMSdw2gF+lyU8DQn1FhlJ1QvJ4m6WfJrsNtSUpKYO
bcNi2rT3IZqqNdWqBgBaVt7COCQzaS/6Pd+xDS2Wlns6JA1JeHFqs4F4Axy4GZBvC2Kz7RSUBMWV
bQ6O7TPyWi/FG08FNIkf+NxsKPeORaVnWY8K+0SVHyRGafAl2Ccxegf5zHaUFGqXKCVMXz0Zt7Ja
MgVhIdu5cXkhM+w0LZ89KRVdbgsaIvdJskU+xkX3hLzyE0PbT8zCjIBSGWMqA7ATAsvtApBhQYK+
BrAm7U/AqMXiGh6KR6by9SALzFH7qcHWSJtPFBwurjIvmoJnJZM2CsqrG8HF03CqOqRYf5G+VFbP
FfPQdPmL4ZXKBBmF2omNvjBriCRyR4aonTYR7z0/yzw+ejZAZkjMTLWO7OzUBKwdyCSwEuEOCy0B
pYwMy0911auifRUfcJntdIX6a3pHdb4Lqf6BZ1DrrGmv43bQv8P6kUpfnbZsu/wuMuRNrRe5+2u1
+FfhmS2SHw0jk1jtgb1ptGh691WJB4GsDYmjpuej0h80vwRsUJWeJhQlJF+4ELs2EsYRNozsFvyG
B04MzkUNFuEY8yylusHyPtmOGNvCxBXwmMrWrW/7DwjR9sSQgHX2bh5nX4lfu+wHxfcGh6/IQjiu
IOaeqo68LewF5F1QbJzTFYgw8KJrn23xkqNZEQhhKNtL1ryCD9uh+jiL2l5EohoUV7OstlI2s2o5
1cKeF8RO0yMWCHuQJ5ugxYrd+ty4Q1yCCJbsVvfN7FKEu2IdjJJTnfbv6xo8TI8CG0rUm6J2aoMt
m2Qkr/t0SvcGSvjc4r5rGYPxs0WYpWsslvGAxPQLGWocd6cRCUI+egMr7WERbUk4ov7bFpCU4Wt7
AbO++k3OBDvb5sgcCnyVEt/HzkT2mXAsChiNexnbertLGsut5591HdgNH3XXv3Y4kKxxdiTmokbv
4HvcCWiEEW86GDo9lptOFy07LXnDi1yrpN8yM59gro/y4E49nRS0arX5i9lGQKwnHP3cmyhzSiCE
Y+qQGEzo6qaCqQe9FwvaaWyMjULn3LKzYPLAyBgzqO5mI2ZOhM/pGXjJ3ugvTcBLl5GWUftCeuxw
08rzBS4PXgVCyqkgh8RtoCFpzb7LGCbKsV1C3C+t2OtzNsIh7Xjr9UA0cVVywHvtoDK2AHuRusUf
FZCtsw0QI3HD9c6Kh++79QhgO1DjQN5aFTZQtwKIEgBHkCzWY3cvovJGQBzaL/RTMUoCBflVeukn
TpKg3VPm2haOmFBpGFXSlLBYnbPIv00z6aeytRVpbpAgINRvIJ5dKoStiEkcDb1SaDGpwwgd6B/z
pNiYXzch23pISRvCHvOGfnYIXBWZaYI0W6a+wjDBvqGzm/hPml5W9ESCLpvlGhsQrwCm1zZUfwS/
9XtCqN0KSWkm/YgB/53irZYSr4APrra4RjoMvzU7UHzrSTDRTtyA+hARDdGUc6uIbjAMaEqcJQy8
rA1sRCCOWKwaGOYXMzP7cgMXZdOqEtwUASzW7+pNwBh+KpXWJ+HG61LJN5GPjNKbiEtmkQ9D+BCM
BMh0hRNfP1nmI4873Nrt9r6aw/X52hTcDYrwhCTBVopLxNwgCRu5apdVl7WPcs1N1OjUrFutVWbV
j7sJrQ+SvRHoHiFA/LF8B4Rkw4h+2wDsSlOV7N38EWb9nh6Z0JdTju2Alpiv+KJctfIkrqv7BEyD
xyaDFly7DRzjEy/13O5Z2vZ5iycqcwS5RKUyULfSoMnozZJ43UK/icI7Yi0DK3RPXvDsZwX7McCx
7P+ZgL2E3bmvf4L2Rxnf4ob53dOYxAdiNS8iKNyibe+iwOlLzPDR/K3OFv9/11j/tAExOa9pOTRY
qcaXRv8eRSSOJbMP8Z7xO6q8qVHLPP0gL+VD0q7FuB9bJs5afmiVC5q5lUZF2PS1qZKbWcSbMjjE
ZuxC/HKKiCy8wNhS2u+LeFdp4nus/8a6and2YN7M9qwjSCoMC/XaBOtzXMN79onEW8OKJZ1rflyK
/b7eKR0D6hQ8P4S48il3B1SVu9DMENUzMoOxaf6oxUkqet+AvqJnmSf1BUyliDoA7L22a9RzW2FB
jROIsJ0b8rqlRnCVOe6j3DhDDPuIZOgcqYV95bvPmEOvVNMZ0c0pZ+CMFV0g1C9N51urynuBAY42
7ZvJD5gMVwraquDcqilC7X8kBtjslg5Z8y63fypon5D55hAJiDfeM7nwJmW8XXP8VEBhDTllEL76
fXEIl2ctQV6OSXTmGm/vhqU7ZB74iha6hkn8DBIATnVzjLazthXllPbnvW6om5AfMGDrLq3KXGNC
MDe9hSnnFHqwdTsJPeREs+lKJodw3uZuTR5M1Hhl10jcY6VfJqrL8/RjNeAYQsWn//HE+R+t+KHo
y5tM6ClihM4rxtVUYvGGqIeUl1ML/pniM2byVCfKvlneR/0lU3/HAJGiAGwH7h24txKGqrHcisK8
jVaxmUzBDQPhVw3rQ76wWxWeaNRfRkYhLFZ+BQFhl5Yz+0EEPDJQA5zw1DE2WtiBVbYRWLDoc7gj
Z+KBjI5Bp+rpRLLUkXCCCJWZ0yEy1E+yV0GEsLOeONd18ViWMk7DcQMVhnqYEp+6C9NfStSEmYSH
aU7fUVNRnULsVKn5VeNFvc9IFueZege0H/IRIXnlrXBksz6W6KEUvbktUcjwM0PWzSQhkBzLoP+u
20ewpIyFygcoXGShCuoCxHqyYAtjdDShytd6s8WRqWnHRov8cpp9bD+dggViEXj3jzQq27mUdgLE
wuTSRJmX7WroqnOlHeGYumFOQRiY4XeciBeDSQErKh/46LZR3zvrbEXtBpLZxqDbLykxrErgDmSF
M5ial3Xltuef1NKd1SHis0D7s6CsW8uJwnU73QK4E36WVSiVMDMm8gzachU4mRJtSWNaNHIoZabC
a2EhtOzby1fdLAlZYAYkeQE6DB4WJd9lgwKJ81vABV2p8ktWFA9Qp65I85erOCx53EWoRvoAukze
T6ovlhZ6T36WJI13xrwzNZhIQu9aIK4U44WQl5cAKNDab4rQX1u7FHXG5VBOVERrTJNXEGjvq3J0
YZBPETg6Y3EZDMXT1GXTIazusvdk/VG7Kzgz1soR9L4a2FtFVGb/VETsFY1Bl6tflv6+KkKk4Us3
lIO27hbDz1mh++wnpzJu2oJXe8arhs75vcgTzvLZNpngxToiENql9lRhtQ0Sfa/EFKSLv3TnDMxj
ql+HGVItq31LeKtgZWCv8Th+lvJgCeVWNpu3lkXUmhFB8PeC1aCocp+RuxuI2o7Asg3BNftZOC3C
8Bin4h6nAX0GKPSl8FRwuVHd7kpj9PoQzxRT7Dj4bLCRGHm/kWXU8wbfNfCN3wYKMIQcZwTrTeLT
fmpBR43bJW48CfuPGX8ArDyGzPfaxe+JzzXUa9vem+a24l8gDAvq1VDOCw0SqoUMCvtEmRzpbjJB
jgtxArHor0Xhopcw1k23COiAATKlK7BVZhGFCltMlldLRX/TI8nKwBqLqHRFtQRJhIAuMcwdJ7Q7
UU1QxhFWe66CjgxoSHHs8mJ+N1ny85n4NN4BAjOA84aeLIfOmLyWkrYNFcT40TMg1UyQIIzc6NTt
Zpvob4O0Jc+C4DSgrLj2zWNKqWJVNyysY//FPZqs3gIcj3g7Q3SoNaccn2eHWifs/5pKo1BiLRgR
9Tb9isKEsQsEKL26xCC6n9ww9YrmJ0fvPPRk+KWV21Y35Le+qaw7VFRtI0iEDdDiDcloNsKsMdnT
MboWA9m+vMRdBawNBfzsaFOOKK+ww6a5SuKOdSVU+j22lkPNTdbGuUeJA5TOZgvzTsGPXllS0Jp5
EEp9PTiSlLJZxPGMxABohLmn8oq1ADoFluwqd1r1Q2c4LApnCcfCFJaUhNaVzS4rYalEmnVQBPEw
GDJFHnXqcg+lvQJxSmSTEzNYYUzoddGVxZu6aVq3BWtMoLJj8JuhXmPRXHhNsBuhAYeAK+fuTpsg
1zpgL3+W9U0sznZTpS9yeAUSkTZsW84lmIhA/8S7gUwQ0kVWvfUTCpB7X4YHnQ0Uqx67qA+tifUQ
V32WenWMF+ItUDqadYP8jtbL10JGBeQbeg3y17zLv0DEfk7qQaejy4pgJ+P8MWp1N4aQvRl9VqXx
tdDqDUWxs9jDGiUUMeYs5b7EOVUxS4O90+lXC6oaz1tkRRhreFEIcNLgRYv/KiEkpw5QqI8Ghiwe
r7UokzhzTf0eto80x4ldMVw2PHaQSf6nC8BQftLos7T8sSkvwFScgIF/szCgGpny9JdB4tB3K/Mr
lEQfuBDxNTQALV4LpwydVOhtqVnXbabNcArkkp82x67bGfFRopwcwAqW5YTiFRgc+0woK5G+i1gS
sJrytKFxllYCMT9s694E42p9ZfH8ssid1+O5q9KgP6XFcFQFajBda44lEE97VAcgSr34UJpfbRgS
DzLAPpDhRinjVLuWKA3eUEHesEatPYNa2LC177x0HbNoe0J5cgITrGeqqT34WdbF0PQYzgRkpmvV
uBs6vmB9VlQamQisYotfolcS0alWS1ZuROkRnhXT/fNgtegUIyXdTqH6SKs69mss0TECDHdO8mIT
p6a6ayP5MTXteEF3WbjouUJmkLCtEsKyAxENJ0KeER0HkWGl6LZ5/gtXYeAsz7/iumQypDBiUdig
JWxvA+QKFyI1z6aSnMNhUrdSz4QuH0zmkQoandGpYIDuegSr/sK6Sc0V07Gs+S3jFzwxtnttVz1B
3jh5KsT7lEUMS/y1F8RRXVv1T18i44lxXavhHJ0gYL0WI+bFzqz7g5AwNIbt6qtEUxsLbZ+RxeYz
YUq57dUEFFDZOrpOz2B1iout/DLF+rQDJ4NnfRgKsrVIMW8tzA3WG/uG+1AA9REl8ck4/5XACaRQ
pEFA1upLRKJd/iLptON83eViYmaY0L4VRvdd1SPTt6CCk2886RJ6F0i1VzECdWPCEu2qDSaSl9Z0
yWErd3F/Wd0MVSbiwoCsDhdBv3OQ39NpAPZcAg/uRc7EnJhZCVH6GWi8ogew8Tn7A2ARnbHMZxb5
UrKAjh2nP/Tf/R79YmQXgdJvpwmDlkQQ3I0R93cQNbdON6qfDIQzhC1f66XcHzJqmyGJ2CdpkTtz
h5e/JUDd3WjR2OZzcjWBeY2SIm/a4KPRABZt55qfqhmZcpfrukYPwp0OMn7TOnMc/UmGwGJqwU4r
RwQmQaSwRuFPCnA9FPymoHKRA8j53mL8WkJIVC+JBjV5EQq61wSCT9MnDGnlwtbjMHG+IoXiZVRp
z40BwCsJJ4teXvMUze0C1uKnTFuLsDThD6k3/Snbmo0RBO/VmHAnwZ0BuK6/i9rMBYmRi6Phpmsh
h44SM45BTDbK4mhXC9sNwnP/oshaC5+Ba2Wa3UqUBYcVD/ufOfZSU+A7VAYeIQGU5PIw0bKtz0U9
WOpuUQHU5ZJVbxs9eI4CLC4tzPZmpB/iUABVzVhC0uJXNOHGXsXT2xPptlnq+MeQ36WJkt8uuISE
5iTN+rRVlkzezMioBvScYKmBYjapr5aMoIO1Ip4Acyma/qJaY36eJeNEpvme8ENOP/y45LMyN4RC
vhliVDmgEBHqdmnvJZVElO7CvTlFusTIIR02eoHxDyXC2EVf4MA5sKaxPMrd+wBBPFDG70ypd2bM
zVfLITe7cEB7ulHShhgwJget4fWLchLqeqsAE1E08vX6BY0whDUdCaxyUaKaoektT1sH692+jJ9d
YhJN1bspolcSq7zGIK2w+m50BdKkhKgpcSVkW7ADDFngP/unAZxt5GpvFthKad2ScwFfxo5KEIVc
0DtsRy71uqcy8E3CB6MbXNKzV3Gv1dmM/p5ru3xiHPEQkIPCJWCGtbggFnctvpex9U1/nIMp0cUS
P9b3pP6Q/sAU9bNYpxc8WFZC4n27TdFpLxX2hS/DvEgN0lVrT8IDS4l8Exb9mx6lW0hS+Hpqxxje
wmXeyS3I5OCHadpLGpSEUxuHRiI4xJ2b2sZI5MUtsaU1my2YoGmK/0pXDnEkbq029QZCAnTrqnfd
Vpaf9fIvlb8m9J5kGR4qmsiA+XHAwFqqZxvD81n6yCuqh7Ngma4ivaqYZiZw7+vHVDBnqczXVqQo
60/NVsMEqWzF/itl7gKNkTE4+9aUWIZ0IOsvuS4MGZSIzgLkYELEO4ffgvlfVP6BhkCOzu00IeWi
v4hp/OIG3XHa7iX1JY0A4SCnGvm4sd3h8LPuA2ObNGU7iEi8L6YNtM29kmxk89PIt0Xi65qbWUQQ
35TmdTKPOg9VtGK3fwtz8StIYmTZ0Kwkx4xplUDjFuduSNVQQG804+maScelv4BkscOqsKuxJokO
SH1/k1XtOipP03Ji8+X/qa+xg5XBLIYVMxnrq3FrY/a6bQX3AZ+KliooOhCTztMpzRcnDgPb0B9m
eZbzGlEE4Wcd1Bvy4wpw97ME/4UnalIe/a5gxJhGNXAohHcKwulC9mvEHbRmWTBiQ2MHx2sgJica
bVoewPC8lwxR0JCRNxTFDDkMu4oEf7FQ3yADUxWDpx35ueAD87iQP77DHsPmKXdSldaEEj//SdQ3
okXoBcGcdfBPPH20kEi4vEy91tpD+pmgU8qUN9zyW4UWo0WkvGkEkdWPAmUdyCjzxaHblmwvlhlf
p8aYlTIgp7mRjlNfbiiy3VA99jMTDVO6L6npWWP/V9HEF4iZMpwB+x5m78A8CQqnPbFrJmqRsUOb
f8BYWEYUSeYeyQWmulWhhwzeZjaFScQuSwR10D+tnuG3p2Y4OqsvYDXr6Ki/S/2lRO05dsBJiHch
VU9IKsdkcZdnJ1RPpoa/IOIdCR213C3BNYpJe0h4kJtN0I7sirZkrkDxZchzLs1brJMRgQuLSIEN
n1YcbqmhjekkCUxdlseZ/cC9rN+M6i4jswRCaQvKRwPeq1GwPyEwMwNE1L6QtEfA92x+XxM2dYCq
XFbVEIN/Ew7QqYUgHfNGIXYVvwQqvKwnmjr4FNA7dRkXJ/LNacCZzzLDQsleSmdd+qqzz5xXRAy2
yIxsWS6JPpHsGsgHCSzCyM9+6rOPWtI8i/plKkGKMBRKZFRdNdCZjIrL/BFDvC7MJMQ0clnfElXX
QCPmddIwwkCLaJI1xEJ6pKbIl1PShTSHOmovy6zSDlinLjHOHf3SIoZHNX/A/fO4Z5g7gzCK8ctV
IvrW5yAPv1JdX4EFR226j43ppcmkbQLbie5i03SkUq4J6+l01qvod5CjNyNZ02aY7/AhjhYlVURI
NjCn/t8EjjjOSSwCSxIcjAkQb2AQrFsq0kafWofsoFuAwVZcrkOruH2hfkI2v3UrFZOKLjoboekZ
ksvi/G72OOgIny9aGZEKbrtkozOfH+rpOFsJtc5Y/L8qGhoBPxLXoFlRm+IjyLpnj7gR0MtbijBH
kr8Gqfwe4CKTonkucjpE7tQ8JDQY6KuoxftI+ZSlN70Kr/qX1N0azGdB+5sJh0CJvtVW3LdyjOXY
/BiFyZOX9ahMP5KJsB8+GQ7wj7Zn2ERNa/A0rzZf1iEDUPkgbxC/pdcCFzf7W4b+DQ3NEJnYhIit
jWOnDxHsWAzTq8riEdb90FK3PbBPS6z8umEjo66Lkg+RIHAALG9jlr70bXkXRmMn8tYVylcLjUKT
ezoW87BMX1IPqkeBGlWOfgx3uwBPoJsLFctG3JS/47HV4fTamSsPdh/kCG+rjWSY7JYJlI5AWVf3
Bnue3KDg76NLbkX8ic6vIlBR9UFYvXN4b+VkekGTt7eq3q6PL6NK70iTIw7CVZcW/HKKXYkuH4Fg
EBt2yVkYstPCcHEoK+0lmNkRzd8UhhL9sdOBHDIZqsOXYwWuLpTmbFjN5twIA1FJJB8H3YZnCO5c
tJIZK5RD/KVynhNQvpe47UXcLaH6h4qgwEqPAk9aLhFZkIEb1icl2YvtR2aZNzHeWvMdCTj1bCwd
lkaHpyvtEmD85TFCSxBxzC7lz5X3zZujJ7lDDkriQ68bWyH/1xXSbn0phvgtqh4ajp0CqFWYKxz3
F4Sq8C202QVspEFRPOX5pak9FiDI2AxpZ6SQnx3M43qN1wlOZM/dSZJeJ2K1cWDzYiUyuEgUj6MR
JCrrLNys5BYoAGhuySuHN451Acg6Vpg14RsFJLeYbYhbKtcCtTBZBQ8Ww/qRR6DRNsKr/GvVHnAD
lyAIsbdl6rz0YSEC3cRHBCdspGUfOUTzL1HkJ1HrgLYY+stwRyyM8CZYkl5ir1xdE73Y6dx2RgMo
r8lZUrbGrctV+ydjExiZoi9LfDOYbl1862Ltm1Flkx7gZyVmqn5kCMpd32d+niKnhPSqkfAtMSqx
WPxwozAoGKsd8X5ZFzsxfvQdn4d0olVAEzo9U9TzDmrSrLEDAm6vyr/ia0aPfylRYwIYEfaxP/vt
y/TEcLqkDsnuENfqD6YCFnLmwf4I38sXXrdVcXy1/PoKeneDpWXGpHhHTownW81eQnQLIzc53+Ml
gzMw5EiIhvkC4oPZCZ4ltonUkkS16pP0HQclo3Nj+CcMjvI5srytncW29ggF+hf1KHELyVieCTqz
rT8aDgtCOxJTJh8sR4CQ/OZXJHWY52j8CoF0WnQxLDNctT7pj3IN297ytXXpfqq4WTeNW2ERxVmO
OmA5TciBZ6Dtm+Lf/A6VAJ0yvgvK0AU7fOFayke+Old2zH3RDocb3LiFaSJ+49mlCNpQK/Dc86MR
Aq/iOfnjR8Fz3i9ezYow25NR12X8TKgOMd55QeUI5QNPDfIAPJxjeMxE15J2tKTuOOzV8CCYhzw6
cPtVs09RHJJzm++E6oBKCB1MD99oX0Kr4wuEDM+1+V563QmThBxsWuMXk6/xRx4citkSyti4Y3PC
GIX9HiS8ejlLrNPDU218NyaT0+mg9/CInBoejo/aVdLOs/JkqxxmL2L7UCpPq58NdxfNaPioPkt1
p5nHXrukpR+ml7bmR5jQrMPM6S9By+1xemohb8KbmHi5tutQBQDGoGoL+EX1R8/flfJdmE45tHod
GbD0E2Se8K/qPFkExue24Sa6cxIhkGbMhoGPYjC2UayjYmPbkv5IKBWBAJnuE2VBqz5pBjom08aJ
wg/FSatxYG01qMpbtgdmflLR4+NBhta02PhvVMZgSDWlbZASiEiH6qWZh3u7lo8aW874KQVuku7Q
dKrdts48ufWh2oz1CwcFj3eAIYLnjKQgFhdMzMJvMNlBhIKHx540Fa9QXsze7hLfkLbzY8zteTmM
bzIj+QhlylkT3FElsWlAiO1YnylnLV4DPGjKC49IUR34dtuOP3wKhm1TwrFk2cVJu9Or08LrQjqz
hoJ6mzc+DzEqNMbht+wtQp2Q+E2z/koKCYhvC1F3pq1ta41TNfrSxJM+HYzy0LY7UdibRKJme051
ybQTh9pnXrWN61yiII1lfvALiRFt3HkhNysHsq9u6/BnMWyp5LKobovhmBXuLEefMb1sZeKBUr8o
/2XKXpH3YHYCKKbLpe5cFWTJPz4KvkPuydo1U3vSHEU/w23h6+n86Yz2t0KRFG1Vi8oMHGy0ZYZY
yJdRvk5nWwRr0Di0X6xxhWIrLW7V/DLJNiDIdX4TAoZ0E1AYnEIJqwB3wOiNUu5EyclCNsDWX9gK
3xebg/aNwI+EMhQECmK9km2kXQ2PlnLG+qUcVFvWbqy0HWC5Vr0RqYZSnFGb+oLxMLxk8LGHE/Yt
Ft48AcHP8LmQ/5FCwbJJzOqLTYVKT4aUxuICgS6uOHtlHKmwPJmr7AeE6oSpSR6ot4Z2CDGDVhDh
hQ37kj7wVcntgT8XILakoN80OvMUB/WN/ib8i7lRFh9UBAW82w0AWbYZN2L54K3hVyeXZtgy1y/g
hmZ8g6+V4iWfK8bvXYEkZ+2R64lUKZ2N3i7nb6BfJhviYPmaAQ/y6ZJz0+CFZWOFUuGlG3W/Y4TH
YUfKl1ajbnpME32hSNvNVAiAvnxbBSWDcDcIhEA/hI8FtsDWIBm9OdWIjjAfiSiYn4W8ZeUW93uT
M5gXJINTQOwmyZVOI51mRmmxeO44ZNT5obLM1NyJkbyK6WaXlNum5fhwAB+k19H5UOgKyYE/hHxY
7/nkcRDLgZ+HTobEcLqCOWObUovgAG4LWxm2Vs2eeaJV28wHiC+15K2uw9eGchDxdh8JmuU9nJHh
To6xuHWOQ4zBxGY8rp6txZUA7hLnVIrQWTmxPbxzWXSLaCEA4iCxcWQUU8M2/pgse7ZI2qbC2yHl
DEjpVB2UKp1oKxXuTyc0diB5KvAjBFikntxvwhfma/WPRHTdk3eMAo5PFoRibXKSOkpzVKJLy4PD
YDu/W1/FbPcVEhncchcypdL1PLD1hhE/6XY71GpCsouQxVvnDuQyhsDKBilWh19EOeoEncn7Stzx
q5VEgKtuCYuAXf7fKDn8fDMMOFY1nyEyyYfQnNWrhn0MHAqLSmImNe52p/lKY1YTPi0UYlZcPOo7
0TPUS9yZ4II69b0of8TaGZo7UTMD/0jjjr8tmTfUJy6vE68FX1vr8/AQRZJ9RecF+RmbCLL+2vW0
hWsijoeUr3q5QouYVYZQpBBu+qOQPnR+TeLHoQ1J27Lx02DPIkOnh+DRD8yLau2ByjO37dzc2HFQ
awQXCG8M7Kcc5a2XsMGvNh1+2Q27uunMaTAxdOmxdd+BC7IExdp1lJEMdHsNspQQvM3GDiGeOnut
8reQVhBj6b4M//DlQQ/4KRvH7Laz9WUafguaXYXw0OzammCk8aEUh6g7MsZKRCaXIJSQlu1SBAWN
8WDypjw5LsYLN3OO7yPelRfltdR+cuN7bnYjjuC2YsTNv7QH/YX8A4gLRFTTL1F0GWjvvQY2TrPT
g31tbgcW3NTqKDWWE3ZMlp4j10Ke2SrycewbG5lxhss7xBWLvayFxoCdCV34sqEXKHlXUMBoa5Uo
Lwf8WBxp6FNr4CsckVhfqY9lO32npO4v1dm4rRhIX39X9h2xSsloZwvCSBgNd8HggXchgdFBUZcY
ALyuoUn9gf7PycQLBWo/MP/BEr5hVlxUfxQlsfGDtYJbhzdfyB2yzlLLT6vL0oK+pWHwDJ3MKbAq
7sgOMfjCemv3ZHJciLpge871lTJoJ2Pc496mokfc2FmPNHnCgIps+R0SnD4yFTyA92i476QTdoWQ
gcngNJmjFfsG8UIxHlWyNBByEKc2dqcqukjTXUjQ/Vac68SI4Bo1qJHkY4Im5WVBBr/A7A0Nj8eM
uqqkhQTCXE4HrD3E2PJecNzx0lVnHj9jpLPcgQ4DUINODO7VNmxOkUhG5cqT4KEznjxZ+3IqWAVA
k1rLVx6rqNhS0FIBxFed6f+7am2GfXokOZKDg/9l3EIpw0suK6zSnuO4J0uDhYyvYxbEuW24yro+
ZL5sK3h4QihM5O1y+hxhigL1kVK3ZCEQ/1i9A16AVKTwdzpzO9TXJX/MI8xZ8SpUxCUgq4FDS3PL
ilkUNjGZTE0w+ZEl+mEV7/ul34XQaaeKUGWaU7SBSGzRjdSuzlpV78T7muYxa39c2mMyIlUgFKZ/
JyWcqswgLvwlNtFgjRdhRIaX+SpjF6YkirSz14k2mE5ayfgEbWUFpTHYEhiJkoHHOAw54UTuLs9c
KdabRRWQVb+0FfEYGo5gq3BEg9BuAY02HUI/XGF8OvV1ri/z1NNnnIrym0Aajnd0dtGt4WQvi0+l
Wdxi/sqwb6P1LD5bTt6Z/KmElAdBMlG/IJCRPrW2A2ddeWbJ5zxIroi8YPQ1hmIVqIS0T/jqM+oM
2GvYj1KDY4WXpT4vnP7q8N4ZHWQi1W+Jj9JqdlmjdJqyGTsLwg3tFhILmCxMmhRcj412NTOoQTwI
xsTMOTM2Y0+A4XLMmPiw4m0GJtkCQPTQ61UUcI5aX+KeXdYvH3KXcpYvz1j+KRpSJ0LCresvFYJL
W6V2PozMvqDxUcfx3bXMPsNrK74pMlas72eRXVUNWAELxp9WPTGxD4bPodI2ncVo7zoBm8rqd1H5
JBsLvft9iV4RfXgEIt4zVMcQJ/XdNLxlas24M9SAgawx4SrtTkSF2neEj81kKWjlovl9TYKUZhKh
oI73Xpr0LQu3RsLxY6oW9T5e+iHqvVClMZATTmfJLHahxcZFmNqc3ddYkG82UQeanIldj5Rlws0u
Wo6QThwz2PoQXZFUz67FrWs2dw0DWnaP/9qC3VA3yDsj51TSFzBX1B6o3FKB7RScD6WGFFCzoqzt
UGoo4wKTsRjqdwK5FyHhugoEmvGZ5SgB2naqbSM9S/cCRFRW/9Vx0nn0wmNs9q8xVJfQ0gJUINot
mPEraMGDhIsQIbDAdl6Hs1aj7tYtE32VbLy1/zN47jOSJOEvUJVTqae7wOQ7CMURkyMtRNy+lUgp
yj5nJWtKsLSkq1p0GA0VN5gYb3X64OZx9dQ4lYhPwsfs96X6gettoBsaPE2x/GxuzlWv/jRCeCMJ
1rX0YCt1DAz+4+g8liM3tiD6RYiAN1u2977ZnA2CFt4WCu7rdaDFvCcpRiKnCXMrb+bJaOT0MwWs
xsEIF4BQiHo8i4Y0ul80O9UN7pmWxDPzyqBtVlBwR4UeXuEgjA2qd5Ze9mcL56ul0zTOjWU7pDvC
2Butan4b3yJMzjGiZPWV586sG0LiCTpHTX0r0vijVAOD1ctUKljs/dbAZVO6FPn2e12DJFD/9Dwz
rbIYcQolUCd176fKlK+4RLgvaPHCv0G+x2sKcF0BbhfXpuyvaLY+3bXsF6aatmvvDHuLxO48PeR9
clX9LmYBHu/AbJD5FAwNDQ0DeongBzLdXLaOspQK8DDNMm30VgQbiqDxxk+zUM/TOTVkDUSKfHgV
Th7vVZ3UuwRyWs7sStaeNSR53TkWRxX/+UCdmUnLVdv2QIL4HDX9rprhJS2c96SHIijJEYB82Mks
uxqq3E3uYIbkytVoUI8DIu71zlNZR1Taug/CHzzpsMoBBCIRQlirqbwhWbNnA3ikm4SwNQ8XsKK0
I7tGuwm7g4XIVlFDZfl8+oVjc/VnOyW3j7onf+2a+99RXr1/rYZpzm3OegxWPEDqh3M+WvGWlvpt
6mLd7iV/vnRhIYPmsf3X19augfOrON1FQHF+c3ueKnm702jcSLATJ/zwJKvbHGl3HE8ly6FYM1ai
dr4AChJhobAGUhcOpyIhToOsn/jpl3T894Sn7luIgYtvcQnF9Q44/6CNCveNnW8gArA/LLaGCJaW
Fm1Kj5aWECQtwmBwtSQ2VvmH5Hnwzf4gB/dGjtRomgvgdLouFBBvPmdLnTM+l9F6YXCgY/RYu2w3
VeC3BjKzkc45fozeCZrtzdWQr2tzVTe8Yid1LKLfoERnbK6y3FYFW00nO9ShtUraXT206yQTJ8Mg
SWl5j0jzD1X8MiYU5LT2N3AbE/7KmmgdGffaIIbdoFBkHNdahLJ4n2CbdKHFDQxjNoXkU8ltjP9M
0vhIV1TBOHNpswzNMcUh9Orjr6T7N8YtvPF9bnzD3YQTNb4JVr5QntZdQ1HSiK7FhpCcFo7UnHV6
1luLkgEkEphGmcRb4lJ62VNO5JIv8WcxgbRqsiXwSjGrzxLvmOBz0SJlXvYhmSW2OylrRkBo1GTi
04rRx0dhz6Qaz3wln6nDVqPNLfpxgo9aEHvipMzDbKlgNYM6yFZGADLBXq0VM8ljNkiKRd+9avef
4f4DfdaByXTDW5l8UHqA1NNxzsKR2WZ7ISKMhuZcyGBfRzxgmnSTgtcOmpM+1VqawIl8sYoza5mD
ICskWqVKk1ltQ4yFDECzg9Z6rIJpaaO4lVK0pQ7F2gTaww3QlHBQhm+YXG/WQ8jmWBjBMrL+5Tlu
ZOEh/f6BwaRzJ1zBNVxQdYKH01jofsmthpEdNFYPIEgM+7J/qa530FKWy+mM5PA+Hv1tYoxbvW+p
RZG0veWc6tjJ6Vuz8z814NKsIPZFM7I7zakLG/BtqCDmlJ49JSDz0KdOWduzTlnF1MgGZAk7ySK+
65CRwBpKw3qZzGIECWhkMfv6pvIEZjc874KBBAXYgdxZcIhEaAGBMgs8MdOZdwvygbM4RV211HnF
v03lV5kNx9Y3weQ4Z51Fe9MQze6QQTrBWUNiQ/flhqfmGRPSOkjCVZnnbCQ4yYKaOpuIm5HLfx1t
ecj7c1QdLQBzb16krgJJ/MNXjzVl2jyjz/pID6Wl7CrWH1bm/lZYgpTRvTKA+AT3Vd0B8gV27UAi
mqK+Yo3hOC39P8Xu3ikj2mmjfrPDcUsEde/gtKTuBKo7LS0KAHhHO+cwSPUCsrDbrwP1S4QHvwqW
na8c85XX8hYu1hBLL3qfHb3MWCVjfRptJG12Np7mXYeohn8K77u19yFh/74H0gPJ85ETXAmw5kTY
lA2abgCrbRxo2jmH3t4j7F/sjTEB/ZIfKQjCg3zzRqgSTfdF1A8VQ+OzJdpAojBpwo3RuejKPxJV
1+6W7IePethslNycW37xpzbYhqPgPjTpkqn0xBmv4STSKPj00elsR30YtgbexVzzNRGk1D9VuMch
GmZNZQBRU9cWgBIL1Fos9Pe6K19SiqPVVTv6MCkJfvUJHmZd30O7pFC94xUp77blUGcFMivEWY39
qx7bF4siRvOV7VxFaKyjXqF9IjmMbKAh+4Chc24Zy8mq9a81uqyV4VpySB975atsP5p2OIxJdcvb
8aXq0UHSxkT+HtZm8i37c0PDadA/FY5xcYWKRJYfHHN20EeuoPgW8+H2AVN6Fs2dsLzCM2ONE7Ts
j8Qe7hUQXfrkm2SRAiET2oX7dYkb6iBJO6TchlZofLu9j+RYwouJvtRGvFWRWAZBdGl0j15amh4t
uzulmNdZI3MY6oi90Sf80KliwCl47JX01ozeM1eDm4UMriHUQfvZZJrzp0oypE7CVJUDEUZCgs5d
ElFWIQZ5t0wadx20EixhKBrNURQs+mO6ENnLF6kNJD86tNiKM19+OxGXPBzXOSseh/MEX3UShQAN
WP21n4zM4w3a8rWrnadXR++1Wy3LwPipBc6cuCheIZYBysmXfV0fIFzST2x7R8urz4OlzyJ28GqJ
t8oZd9W0RHB4h/v1ByYIVXXWlqV9hI174hDGE93d10Wxd8zJZ1EHhPCak2suGyLJWWp7b5YkX4OZ
ZBOyvqDMKyFd0BTiCV32yctrlRLYMPsHDKj3klq6QqYPZd939dGtkocotXVWdFyluMlq7btMZ2HY
r5PCxAzSiFvpX31f/jAg4WhsF+b046ZFnfB0j7etuOFs+hrMA6bEc1dUW0tLXjofEphWjISrajqx
Qada+6O/SwYutkH9AR+7VoIIf/+xo3WkAuyUtOzQ4minTy0RFk7ZstU4FoS3KtWOhdRmSSdXXd0f
Q9H8DjI/mamyzO3qfysl1jH00aBBe057gzalue1z/K+dTwguZ2PSFjzKqK3+Q3PEKdfygzlg3oTj
Nww414sPquZOOkiH5ZiQnXKzPXNFoBvv9lhSe+WiWSrtyi2mqcPfFYHcw0eCA5HOGm9Pu+KyQNns
FB5AEBmCVFvXOF9q9qlllEwxIu68Kd6U/MtiuED6X0HcDwoPPKwf2S6FsuuYIkT5Dm4eaOQzSVFq
SMUFWDEEhgFuWS39onyBsm4IEKuGt+DEWs7AkHMAfOtKsayJ16jIqRkuBhGxoXKfFcqUQpxuMFqi
NjBMYJbY6TyY8C0NlEbxRzEso8Kn26PBMoQNfgseDOZBgxPCAm1ZQtAk7oguoQBxSYaefjFsZGq4
7kAshZT39QTMydasS5iRuoYfocCi+x4lWBb45tzgA6og/bLDKotLmoyCtWx/ynqYd6jlJSCyBn9W
61E7X7ENZNtkeO5sHFII+jRDmufk5MdMjV29A+ux6UTAmcyH7VYRMWHd7OT428zFiDmmwkGnYXhw
6INLCmejFBdJFCtpH31xUqDy1DFAW+Wfg6pX44+1hIUziizpVBLSE9kemlXM62Ug+duYmMFZK2Mx
8w0wxDAEiE22vYo9lVL4qbcUwpUbkTXjgKjmT1M4M4XlWKU3c7oq2Ab2ODndhR0Epzhu10qFhNY1
W8behX+UeD0THivTHeDDQhZwUlWClLxG5qOd/RjBA50Ka96C6bwf2H+j68blxWlvZdlv6QdZNvWa
ZxznKj6EFpVxsihSLFAT8Y/ptS0F8rDeLOwKUxnciIi9hgPLU/sdSOeOlFzxSDStC3YJw7PZl1ir
kh0OAbKaMZf/6+TTqDaRbu8Ds93i69Y/SLYtzeJn+jLdJJcSK6kx8GenHiaQDgbRR8ClgPstRIfK
seXAO6y/eSW+dWKPv/EtI9Zcfw0YntQA8dj6ljmDXpuyAbn4GRfIe+LdcGuM5QH0AYTHfjOhXfVk
29rfQjk3csXvNOIH5H+vfTfztd7+EheptC/ysUn0IYnBJfGJvlxdAPq6AmfimbgsSnrqeMNlIjpQ
VnYICVUQ56w3XsAqspLHxO0fAJywsZQHxGPUxcDRdvQl49rBonBVFbEGa84M+ymKH4E5Kds66GKW
fHflaXTH/8fuNP3kHjdl9hqw0GrmtYpagOseli+HVMLCkTN7PNnckh4+Txv7AQokw3SHgSKPhrmK
Zb8e3gX7J2YFlkWPYqJ5p3+g01kKPUogURhraZVFG+esimUZggIkU4YbDS3UqtYAU5BfNUzZxhH+
XQInTZ8cUdKbS6xkpDsxVa7bFKds+fQI2EXWS8G1T+yZ9TvEGl4lNZ6kZNyHJExGkvwSgpsgci1C
DTQGFw2ZALgu/FZrHoTucnqgULO6MPB5VGq3cjGXoK9KSAOGegp9D3WUrR8PtLAmU945a47hdBHV
nEf3PibFtvO3LWh2iYJdEPEboSlI4D4WjlAlHBi3cJrre04+pmpvRIWAgNwtAOG5fT9TUZokHryx
YOsTQLWsSF9h8xz0dQoTxsadY/L1cgq0CvYdXZVsXVhorgR4QRw2QBkFlTUrQsI4hJJ95VlhC+1Z
Ul9smK/RwAGSFC3PR2QwQG3JclRZimLK1TBQeLyrQ2RC7LbYOZdhCEwhQhYkFEG1VwHPYACT1ZJK
sWN8uQlguZL1QPAwE/K/PhR0EaG0eetIoBokayGojOqoOIlwEHTax+CmB94YCw6Nq5xgiW/mS32H
gMaajMPIsmQZMwbjHNA7NcIlfFzzqNBbC7PCIHczDND6ANV0YbJJE2NV8kdILHZjmJd4aV1oAT3Q
0lWxhfBD6GRpN588pVEZ76A1LS1v+mcTwROOVmmsOmJTXmfupsQu7dfbRiOMGFBlUWT0hnRQUFS6
s7DHYimGiUlNLbs2eJKEWhYjyGltneNxlVo7p+d8buJtwB+xpjyFrHX1xm+yBnXRhBWMUWXOcXIF
PvQKGWQZNviLeNOHXbSBlT2temPnKeRvmrAzaC/OZAXmGWra/wQaM3d+kd4Fka46m/DPM/Q/TP3D
3MzIv0d/EkxmV8mlov5WCacv5z4gGwEGXObfNYwcbrKGNgMr/2irCyjD/5NHuGNsQJeqyTmcWZQa
cuz5xGTgO5N/UXJ2sa8YsQ6fdCP+KZyxwvEeKBd1xOzLGxjD0m4gMBQkl9x9Js3ZUn4CH4gpFhjL
oZ/sKTN+H/ARhV15w25vJG2qXzLxjKJLF770+pfK8LT+cJpXaTxHBFuDtWutUKUUvYOCdNWPgjN5
i6eqZ6WSYf/u5NmSBy1a9cxTXvQ14NEG3mg6ZDhWan8K/DPYcQLkbxF+aBu3of4G6L27Yawy0rMq
b6P+SuNf24QansHOg1F6kZz8+nsY0i67pKl40B4aZbIdbBIH62kJ+UFjY9u6vxzazGwdZAVRuGbm
xVxBGGOj9rcJtjzl1iaNeNSx8RZ+xVr2YzHtZySAG5ZGLrwPp71HLRSZoVoag44BAABemq18ejkG
9g0DxoJs5JVHNCwEBeMkhEeM8uCde3pdLAWgjwdRmkspKGxMxAkjWDd7qH49I0K4VD1WtgmbRJQO
TtKSH4OHxKgnF3P8mhzCAMPBOHBf6dZbHT3b4dUKgHYwWTJOcw4RzrxF6U7vmctB9jSihWkPAnOu
svOKpV0tqu4vsv8hKLeCRe003zmoNy7GXkwzILOxYuIux3Q4yhLfqZxlBdNHa2F9teZT2DpOjiPo
ok5fAIh0x2WiorcznGSUEPHK8KlU7Q5ANflm9nlw78svXrmK/U6DG5f6vzQAAnHVop/RuKk44s32
1zIgw5s3fpzGeM/EpS3+ygGi+Ml1N6k7F8gv/qNvg2ViESbm1SvW/EHS4SLrfTDVp4YemBlA/WgV
yqtghSbUexw+i0UQ39zmM8McA6CoI7zZdAlIKKaLreOY/KAOpb0utafF4r4pLjkzScoI6sn3gnkg
NGaFMuBd+XJZYttYsSkwerOtC7djJ85UfeKjAIkT3xJgJKP6LApGbRxMpH+CDje3dy66f53GHjvb
efXJKi4jjjY3gP+BFi4yRk6dLS4JBbAhQTFZGblLzonNqrrCaGN/WJjDC6+llxabpPVFJf0MWETD
vZum6JHh3RWffEMEw23/lSsrL/uscKHVxnvv/USgKApWImH0jSI1b+Kz2Rzr6fRY7KU8S+cSmBvP
OIbxmf9NwmVQbBPzhDe/VzDgKIDCsRWanNIJXHPx4Il3pliUWbLYY2qMsXrG/YYgEBrfuBDqsDGl
f3IlR9GmW8d4TZ2O1GShHKeQ3yg2vZM9pr9VZLIbw4odN+5JTqKc1dddWPPUHQ5AGICk0z0RXruS
m3Qk8gppSYuHvR65Wz3Gm2Ha2z7ZBz21c8M/W9dWFUgIirGWsuOopRnUjGo0J2p7EM/A/1TKCTQw
YGBaAKpbGgjFxFy5vmRTzGmncLFnxmeo+UdA4d8BHlA/ROl2mmsUaRd2PZ9mWq/6KZJFHlY29pI3
bJnKTYS2qSI4uRLYm1fsoqOoTchL0cnpaOEIBY7R/kOvtStWfVIQ/bsa6HSWDEv4v+s2eUSGzpoS
olARI3DmK6OLr1R1bodO2RpTuWjQ7xLGqtxtF8kEaK+L/ZBOhzUeN1NfTO9+FLzU7IjQnRz2jqzo
VSKu0cUvYQZ32k0vLf3VHTEzYeMT0/0VHZ/rDPkq1b8VjGwdbbxwESZ9TRutteN3pK3sbQ4wy4+z
1ZhYG58Rx4Y5CSADP7qzBXyvhO4mrpuNgWrp6OE68GlxATsYMvLpVI0UiNogcoyGhKVisnrqxnXs
+jfLJolnZA9d75U33Wodos+boGFBmnfdY6zYTAZs/WkRu7QGX1LP9Yc98WDDEuHO5wrAeMS+kx3u
ZObi4dgvutnQSawiNTZbKpuYy7SfkiZOS5/OKNVLdFCy9EthNO1u6nXNfFSVNKhuhmLubdmstKhi
C6dARjGOfJObGKdMwcpw1qow2MfiYGblp1Db9Qg2fUpcZtPCaOJrdRbH4cH7khD1Bqqk3gJBVbFh
nxNmXYeOB14C46k2GCx8eI0cwYHqz0Gm74k3Xjqtg0311ybtMTFYM/ah+tdCqWPkLcFmqkr2b8y5
SE33U2F0U35scB4j/VEVoI9ep4l4ihIRcOz6L7faJc/MVe4W5jwf91pdlyeyTJ8ZsZEio72b/itW
gawFSEpYQvvuPUhddss3XUUsFtAi/P5Ya9rR5HuH63PsnO4sbPUcsidsY+gi5U2X41clwzOBj8/y
5UQDsyjr/nxySYD0tP3mDnV/3/McMzLoopys2ffsTHe4Cij7jvXo3GjtN78JtLDSVd6F6p7NKr1a
nANxCixsO91ZHhFLe2WN6PRFexlt45SgfNtGvB9Y/gk4sELSFapuK1T+PBr3fj2uija7QuWxKcPN
KDhXlQCxRutvURy+fJe1qZSE7HU04xxce8ZRzsn1BWmURdnXC4PaC89ZGTCmU0w0aeweGry8kRKs
etp0qRwGMu5TPQGRuitYi5Iy4MEOYuOsNlSB0ksvefHQqQUsvHkr1T8tWXromyS0R+M79wE/5ShT
koVBoTXrOGAQdu4S3EidfEXtsBlx6cQmWM7IXhhFs5zOhiHQF3d82KisFttcvpA1aHs1LM9Grr27
yTgb44fdKtuY7boL2WoIMOMbb/NEvRjOZwwkDAw4vQERKSf2oWA6QVCs7cw7YWJybqVnkmxGAKfw
m+DR3IqgipioCwCG7OzQGdM+7k3CfHAFF3j3z7eHLbBdfJDaImzkehS4CE0N9fDTHE89/lFKibBn
hzBOhdddLD+6wAk9glVZU3GpYkZqRx8PKwboJqIOMiSSkcmlqzBGMUj07StOPawhdP7FKQEaoJ4G
k1YMmh3Dc54hMsFDsSEt1mve2vo6hwwactOXrn6O+WXY9tm33HPa4N4HvaUnCgZ2Fsgv2wkuASMu
7Mkt0Lp/MT13TRltMjYMUpprXSn3AzQBfUK/KvkmNTieOcO48SNnX1Q/DVZeUVrENdKt8DyyCETJ
Vfvg9sbeeoVnOyiPOr9Asl1oS4DeblzckKREqX9WuJoLcH99aj3HQXuPVOVf0KfnQIwLEHLOqxiS
oyWSVSpxQNLKZdkIdATLMy3Y5lb9zkHSDGEWbSLsXhz6W4hgzl0vFpyG+Kf8BSAVAGV0zZASwrCU
n0dnM7qfPg+kPFiZzZUG4EI/kD35KmgYrPaiW2v1NooApnE57s3uPuY8tNcgTKNkmop8HimgCfxr
UL3H8XcISM3iV5NNanyEfQyHy7APtwVHBM8869mmxurK8TVbFOIKKmqk1s/8lsQfy7tm/A1l9BbV
5zj+rPsb0mv/0vLTmH2wAukZ7s1r46zR3jjzle3L8VaZtpHaRnG3SrMpQPVU3szxD+rwryO/yXrV
yT8EcoPbPA39XdZgDhnwyIk0yg+YJh5nPwSusL3+JFQedNO3O1C5Y/6m1XdTYj770AE9FfqPa141
Llsc6FO0bIltvcKukV3GGJjVvZYfTNlmdKetm3QZwxXpQkf9xYLAurQV6WKcJAucgwlZxC5lrCyf
/OHbaA+JjrcZnqStqeyc/Go75C8PDY15+TmpiNYSuqk5LRWeT8zpj6zEYqw3MOSPFMrNDCjhieDO
5RdubMZeKHjNy4IWqeQnXdnD2BDjlxS7uv1wum3A4Cd4RCD8Kaywu13qb/vhCDqjwsjFJjI5NERh
yaTqf73koxpvevoOanrEShjtneZQNEfNC4jGRm+G+xu57jYlzcT864Pg8U2LzerEcp3RYch6nvYe
bOkVTNQ+vEJ6mX68XN6FvgkD/KSgIxO8WGUG/X7PfKcSXDW/LZd997tWb/jOOm8n610JeNoBTfIM
8p/G/RwhE7fdu4qW1+RUjr1MZV9LdgNnLNHxL2cLWJpNf3C6deYtFXro6cyWm9C4Bu6RgT4lwm05
wB6+neKfxrEPnIUpvhIIw9rZr47muCC2WYY0m/AEvxclknfza7l/hryX2ZVOp7B4INhr/k+q3xqm
aNaL3AMuyqvjX1OFpZL+mVmHgGNz7YPzG74K89A3J7Th1ILZMoNBWluEMh/cNGNMeuOuyYPQodwT
6p3Yd9duwOK+9cd/obXP3B3Gq7xBVaU352Qj27rvnF4C7TMm0lxzx/UI7HmKQefkgb5C50LmOZny
c2A3n/XJwiVU0IAkYm3ypvXJzMx+p/P29JzgmweyiUgxnL3iMPCsh+oeteDxvzLxFUGKmV5uR4XH
n//0cBHTHIRbJlq02SHtl6H90/fvnv4b63+2c5NcXj2Su+7SX0M8u6RzM+KI/NV2gLvKuV1j8irf
dX+vQJux5xE+bBLvyuSIJsoYnl0TdMu68U9ts5H1MR13jrg02tG1j3b9yNKzI95jDFmeZbw5RE80
7y6SM8B3xTr5yYq/SHkwaiQz8j8/ADvgvlyoIxH0YQ0pHYYT4J9DaP9W6ZaOdhULqXpOlPOg34E8
c0RgW92TjHvwo1cJnMA/0PiR6OWz0u9mcKiJWWvpktDWIPAFHewO49EzDP4844aAYhMclPQY5V86
apNJoNJEc1PZUaIqwc39FeLcB8QPimeGUMpLwPVug3cs439iPBhwa7T3tPo33WBkTNUp+6YBT9X+
UBQ7AhaDfU8Qu4P8Taa3wNia+qGqlmN7ZNPWEzLXbxGhAde/esU2S87egLFnXst3qkDAg2OM22ks
Ok195zC0axvNP7H48NFrJSmD/thO4AJClI3E/N2PJTgUaD2pX9jzRAlsapytJ432r8DFpYyR4TyM
xOoG/xVyIAj0CM8l1UZT7zLHVEqnhXPNFPuR5+GXklTfQ5osJMOONohfh0lz7rWvhPTfW6mjYbgs
FwW9vyMFcizp1XNvMx73UjzbrMN3H6gQRwIw467jzikRoUc7o/TKs+nSLmNnkVHSWTXZQdNLUFQa
oHYtwAQLUJufSKUkLBDKeA753sStO6HXlO43qUpMRPC6HSO0FoUpMKT7xCjYsvxB+WAbFqYT6oDe
eBJINt783lhrDpKPNAtkXJMMRmzGHOViS5lz82Uruyk2DPr+LkVBxq++UmR1tg05jztj/v/Ck7oN
XIB1xeozXI4ZBlynCUMUDpsLbYSPR5oVsvgol3WrblNqVJB27bPqlqyjSqAz48DZquxXjeUORziu
pgqx34oRjJsBd36q4F/HO86HYc19GepLKprnfRE1y0byQNQjDlDl6P1mWqMvE6hmhc4SN1Y27qBF
4FjEXEYZFAjVJjJphgP38LVvjV2mhhQ0pgK9WlH2JkMUy9KMaZBTOn2ZvBjYZDicw+hXq05+6K3c
3KWnRNBk6SLqtlU1kX2CD0nEuxmGz0Ihz1JPbFwrz3umjWLnJngli4BHyPTzhtK/cSnnxrjE+6Kr
aBr3fhzEcjUHIGeBlqsA4PK5R5suBrqkCL7bjv31zOHI1jeQl51+4P0AvYJGE+Vt0AjBsLXfRZU5
rJva/KtdN6fy6cfM0onSUSoz2arhZqT6fJl2Ja7vGomdxjbAtVGtL1E6c/VpamA7R3wI0tJ3oVZc
q64urxoXOGtlcLGkuzqr/LZg21DlI3ZsScS2LXjFmxw62yKBbaCA7sXJOgsbUhGVnd5zXEGifo0E
gkLD0lZ0I/LU1Ix5iL90NoiiWlFrtBhyh1KvLl6yjHQxnEyq3/RepyMaHd7J1aWwtb9SR2GQTkUe
EVmAr+wKcsEDQWW9VW6W4p3AsOQEFuldy7386GZVRUNmu/LL92bEVOm4IEejzMw3kj6uoXWVQwRT
wFf1bhtHjD4hCWDI/nthkBVLnRgjecirNpU7rR4OyeR9UFsfv2lZr0yFE7xX0vKeIXmTfWE3A5Ge
Kqgq1Be+iOHh9ISy+4g71kTdKSo8E0YN5I7/MPNBaO+HzI1PUo4frkjz5ehGK1UxjXkDoJBcvJFu
vNyzV6GkmCpzA9pd8HK+DQW/xRY9M9FogFoGBmcOzOx6lp3XEdWRi9JXyUU7wavPyEEBM3Jw1cTq
pRUjVvrx2qPardKSZbIllQ8z8U8MXv6uLzogLA3pkSxSWGM0GgofmLPOOQ0OAIKxAK2le47DXOVs
HTqxmEGCMxw2jPmi2HFVqzMlSqDzJ1O22jYv9MuQDUjSQ5vZ7DJiYgRhe9XyeJ6arJgsO9aXUU0I
PcFKrpuEVkrfJDCrUutScHxq/Ley75p5p8HDwI87rz3krs4c5czobczGevFZG136lheUSphKTXoG
lz/k/GBGYwtmo5YujhwpzKUiF7spAq/KzjlLlXVccUyyWg+KC1ujJMZRb8sarFrlL3XkOqzS/BjM
NGedwEZZljY7srDtZ4IyDmoQo0XdWqQovFMvscgLdwCTj7UKkHa7aYccH208vqKQji4FTPoSZeUW
Z/aDK23FyPaH8gxwdTSRR9vuCXzfIIJQnABevaxYsD52JZOA9uNDmLEKchl08GzwVl0Sn59xHA+C
GyjcpLrSoRIFf5VOgEsMbCV7LAigp+TM5OSryuaSZkSI46yDHuddvAymm+ITwUK34OGOQTGlU3oh
K+cZN+HeN5Qdupvi8JT2ivLVduYdpNBVEqITiT/vdE0HnF/RK8qHa0vweUL1vlPYvitTxtvCYPGl
oE3gFgpOIuMtounnSG+3A6tPwBaPmGf2zCYEFNjGomjYCLhDsNe7EDFpwNtCiTwfWU28kVVa2iR3
KP60kdjjt2uon7RUfGbad4eMFA821fWQHWgZrhd63f9N92nXDhV/U0Fhdg/CjoxNZEAUkJS4lHTR
zVzHOjsBb3UnbSmPTuHD28Bta0iQJD5YR/A4eTNMzMEiNtRVPebPCToPYRmvt6r2i0ShmiNo9bkX
Tesp/GZjiDJujWxKsWjcLGjTXm8x7lr6TwT3GYMPlPSJnRdn5isd6/TcYMXszWM3plsvGb7DQurU
taDvtf60TU09eheywFpCTeXRS1goGRyaiLZM70xyXIo8q3xe0g+DqrPSnDqpuOOXtVeRr+OsWFa/
WYtOG4SlvezEjg0uLm7hspHH+mhX/mXQnWyNkd3hDUm3ZbYYhNPwMGTt3aYV/L78bFcqW0iaS70I
plRsi1OEqxc216ExLcDzanP3G9hIIbQv7LZy77GCaQyiIBOHE/Sz37F9FK+W6AmLdrTOAwamU8OJ
y3FGzrncXwYvmY6x0KvXfsvJnSY6Y55n4E1H7K5D/MeBjHfnzh/ZfvoGn6aiG7fIUcO91i0acu26
QyrJaegUK02yaSwlIUkK8nLV2ez5HPWmMd6s3n8qozZrDR6mMqQIUNqYrIuCzJ818J4ayFA73Me+
YX646ngpFFPnbNzsB714VfR/xH2LZyQkjatcXE8GS2DzfGRsdQf24K50vgPNWxbgZzdlrKb4Qe+t
n26thihTF2YuNw/vBFy7/HT8Gm4YfhclsxlLCW8FMflUiDes/V2CA1TT4Z/i7sqVW5YDLzBF/VOJ
CbLT1udssLu5xtgYKzY2I6hmBV1fSWatUrfuEG+gz/YE9lPnFTk6qCPiMNhl794Yk9ZFZvDRWefC
i+9R5tKzFZUvgW98Lv5Hi9SkibW5WmTfAzGuoItBp4dsYTpX+5WKd1e9ZKUXzJy6w3Bg2quY5y5A
l/BTyPhqqlyWnoe/W1rzRpcx4ambr3TurHIeXgwclJ6X38Gpgs3QgJFjPT7xmX1yUQnSqMUWhA9J
iU924k0teIDme4dyAPYgsWWRwWhTilk93aOHxdjnrfhsG3lM4wfa7m8YtOtIaTe0v60tXDWuetMq
AjN907E8tipyx/LXiv+8xED4kqyUCjLayaQa/MfYmeVGsmTXdioX+S0vmZt5Yy7o1gejYUSQDPZN
5o+DyWR635u3s9FYNLG3nFVPUtUDHgRcxE12EWR4Y3bO2XvtgFTQ3s/fCs97RkLBmcGxSBVOx7yq
uFRT/OIZ8FlZkJ81ANsa8PCAZRCn3mJYmwkF23veY0oA0MyoaIjnU8T2t+spyBvJ0VC6vZlc1Cpp
ZJ5d4uCJIKB1g7HuYNjkQZQZbXwnjAOYQR6HNYU4h6Yy11AKfUvRTQ4+/PXHypEiYMko7UdnW82e
i4sGS6xGYbYt8uzWDelcpoVQfNFYm8KVN4szoNkRhPw5GSqjmoU8TSnyGfeSekOurjN/gp3CIhGp
hHAbKk5kJKHTtKS4RPYlu33wSkqRPB8wG1UQtpoOJ4cgR1E6WOr1/OI4zUNeX7Ls70Q7fvo5XO3o
bBZALIOHDtMM/UGW7pW7kBTeZGb79R3V+jRLld6F6fzijxVVk2lYvBXe+QLJwRSC2wcxztRGvI1L
8B5J1tmGrvgFfdolKFkqGoy589gdkb9wwrrDTQ642Ca9RtfoHNIQG7VlyceuxEaj5pL9111vob2L
ur7b2KJ+jmu2dkktSSzN66emAxNk486pe8IHPSslnUfigLIy6Bk+sZ9FgamsMumTR9mKDudnMVNu
x78D1x/3rQJ4GFNNdmQ7rQYsWDWld/L8ZoISVeo9OeDHzuqnk1PHWNcHVN2tRy8zQIaRjNcQurEY
1OOTWDgVFuOBg11GpOkOEBIP9141D0B3xbKn+FwoKsaPkPZ8FKNaargVxBZyP5jDJc6vPnoIvUHT
QU33nS5StOwZk+lkQAQLUMP3nk0mXoIJx01JRlPnF7fjGmwT5v1rxz2KPxvNSy85kM78imiaHQ5z
UQAAd6MQH060Ktg77zoT8XMa0xucogbhdIWZH9IPM97R2iuqz4t5QIwTRo9OZr1aIQ7xJHIQxNlM
iRvH/3AjdlOIMJAiGcCaUwj7hCbFpsuj9FJjwLSMexVBf6QBgbqy1UFwMWerI0eWB9EtsNPqJ1KW
N0It71VHMUpmDT0d76TL/lJPI9DCrLe3PZRoFOooTTXKG/SNJSSAzMIWB/37ya6I4WQWYViL3uwV
kUa8GAJlSXJC6N8LK+VQZgH2+Cjep5CAUXv5wW6o5qu668tTUTfchLlXTN01iEr4CjLBjz3HxRU+
FAJg26PDSTyndCDaDDwr6VQ9Jgo3PgxL/mtS7IgjD/vBXJ6SfPwsia3cBI0kTTq7zer80Zat2mbq
Ba3Vd5PUT+a5uGVXstJqYO/PMbImn8QpmpX70UdarQICBKnwHhBj/c6mOMLf3z6bhsZt7mxl5wOb
TrOVAc0qQE8Zvt3P0i0vZOvv59R9rtFvLan1y2+RT7t9dVlKlBaLYMWviRwoEu7Q9fjdrui2Ev4O
NqK1xkNnPGJKegRZYmZn4ZC8ri0yLwp20wN8WlrdFuM1FTS7SJ69EhrsaDvXTjeZzSlt4yfKdfCn
URJfRcrZ+3Uq4QZjI4gUU5Fkj1EQYhbpYXQyquZucGycNKOrd/DXZt4e0mFU8RL0dMs1ZAmrIciy
1xFil2ELgfVNeFW/D9egxBaH4ZKz51D9c6/iaxZ5ESFVGHyGjU7rGIS0oInyeRWqubRm+lIT6wBX
eBLdIRmQuQWQ69silAc7j+FYGRKfQjDDqzgOLynGHnPsPASuFhQTQ9UyVglOHdc8LFZ3WyPrsxSh
B+zcaG4Vv1I90PNtroc++hyN+FmQtWQbD0sA/JM0X55sbT8Bj6VkKGMsRTaaL7c9NwOoMy/BGJ/j
qOom2IKWuxAdK5f7PmdXTUQpw6g4OCjOE7bK1tEiKFtMsIQz9nNlk/zso/iVao6/ITFUGKyjRlTH
xkEdY9kEJMcZa9+40lyqfWSTcjJHvNaIoo0BBCc9LT9LT4+5ac6ptdytQrwumvgdKAbSPouPiXXb
1GTmlaV7SqP+qQ243hvdF9ckZW8qrZhi+z6CmWkSF2WN7DbPEnYaAZBIt0TU0NgTfyYZU03mH1gZ
XwOy7ozl3C9rvKuW8SMOQ6wDLOuNaj1uCSUeNkkqgi9Nx86eC4ttLclkOYKPR1nECZr++C5ZtQZY
jbLZHjf++koB3rZ0IM0v1Nbxk7QymEiFGXZj8NAY7hGmcQhxEK9+xBLkqndSiXA9N1dOlF4VU/+T
WwyOtQxTBr2DA27IA4K6jzAcrqvIjzZ+N9xxLOLeeg0IAncxDjMkhcSIfRLQTbE2DtnCR+lElRTl
KDO626iW+3mN1Sjq53ko702HwSQRCuuq/RbGgtJL88uYrN43zfTkE2ZEX5u7y8zJUlfdDwyfzZYM
zA+Ul0+tgd07l1gcEkm02SLZ5aSaznY++jtrqKOt+ayr6k5Z+uj6FuKditgXaH33Gq3N6g7oNiJ0
UM+RiTHmPtXm2L46iVxORmITLkeQDGBdoUKIhDb0eG/8/ODWDcbChh15X6ye2AlLNqEOLorrraXC
n4FDgyiYogdLHeZEPqGk+E3whd7NI7x6vyMn0EGHHZNtcuHSOLEiStwwmKAz1c89nv2nZfrwdcTM
TtAaztbgkInJ7GDit9RJMDbVxUKDmVa3sSfym4kTA3qS0ZUZojvWKrAXhQ+dQyDfamo5b8o++B7P
hp1YAvM2F3of7RRJwYgH2UrUxKioGRjqCAqLjjCpGyl0ASf9GJTnXEhj/xyHtEVOthoFab03nvti
R9E9Xa0bQoOvisRhveYeQ5N5a8AoTYplye2b3+0gN3Sff3RuQUAEd3ibiXfewupaa0jU2ig93ilC
aHY7p7EkrA8DTnLh6eE418iEuo7xiO1xD2aHuvYQNwAeIE1qsJMhip+NsELIgyRBEdyGt4BqJs/T
29hyxlObr+ybYbO4808rLd9c+kTacY9aIxdc8L4OqNFpmtovMul/ZsJ/8ZJ4Az9wQvPEBagboD4J
mmryHYb1LZaAM+BHvwtic/EWT9fIjbb0VN9zZA4dgieDxVE6GbGzTcBWmp3L0kflNtTchkXtPY7W
cusSIkABDZLaW9c6dclGboBpkjj7Ek1O5xKH0BI7AAr/FJr0h6TwR8pqEzA1Mp0KPKl3mrCwoUDi
WoRZQcpZ8jnJ7NnvvN865Bqkau9KDP1l9dz3Gqs5u285AJ7pDVyIJg/I0lgfSDOBX1GuM1G8f0z3
IY3aHgYOV17adV7sglo94YfFk4AurFxgHuDdSiVBTsmoTilHej954CRjLIo6XVmFJCvOCeY348LT
XDUypLn9nhacZogfggU2uwiRtdWBqPbkmq6NZy13Uvyeiv7FC4uHkmR5Och7UMTpWY3Enlg+fNdq
BomatcuDikP6PdHafYc/G5+WmSUKsGywbYrw1ZmK1zBFSDqHtABX0F4RZVAy4/atIdAp94F/4Hbm
9msFHb4KdphpiuRjmdJ3gO8q7H8sS96i82ceQzLsSiEDVaMIe74duCjJGHlN1+MW6JBMF8iI6lR0
pXlWzGfcCir4YCpErDXJPw19pJ3TZvM2qJmflA57ntqF6d72Vbv+gj/n2XvtCPXA9RUx+cFpQcx1
e5n5ILXVsjAhzr67DU1BX/t3Q1WjsbAiuY3tw9BD7iyCKjo3ne4u2IXLQ6XQa2UpbvoSWTL6SYTX
5JIlh4GAMQ4l52eoGnXsSlqUMwpr2JvMJ71ZA7p0sNAjf4WDRCLxzFbVKi9EBqMqn2aFtPU0IPil
aYl2OcWqSOOUt7bdDhpUeDXI4CKsTcvELGNFT/ZNxXQ5GAIIdpKZsCr4ceVAqSCNZBIwPRoictHG
C3uPQXKK8x561PyrRvBZVvNPuWZzjRZov8V75Fr5NcyeQMmby23OmLQgPPCQ1vNTJXFf9hMKtSCH
OVc6Ph2Qmg7kodE8g1OV8Q6N0NJ+jlqcXICrdsTwxPaBeqdAa6xSzycfkpIvM7MPC/MWekW+yx0G
CKVFgPzCCdrG1XcYBW9VNYCp6ukT8K7UVswGto9WL92dJqKADhvWqKIF5dJK3M8L84ZNQahv5OpD
MCiAlBpgYe8+qC739o7PcNQC+p6zhm7sHH+dOI+tsve1JoLHY4fpte0LIn6CaMyTleFkaJYDLeTv
ue+BC8Nv5k81PDibkahd/grD8aTc0mJTyUR8WPpzR4kwZpSOxprI9fNBQOUwVSBlYAZJtoTMNZvU
6jFQGrlOlgeSue+d3nttInpgtgXYLpw9MoDt5tQO07H3QAHDdy230+8iSvwNov6QDZ2NaYsRo/Vs
1Yu56cjExio6XXbKOtCYu7Nm021aeojY7skHJLJs41hAuxWmc65Eeyf98cEPFJSuED2wP9t7lSzm
pAqkkxWjrb1eRRtlj1tkcehbuGnLTE+TZA5y2Ef4tQIwVd7Ba8IE1Q0kjbZBRb6l1wg63JO1bRkf
X9mG1k6FKqFpTt1MYmY+DWt5y9VZoPtI0pH9g1sQVj1CwgiImiqaii4E1CxlM0SZ/HMuFCZ5hwzw
KBZPRcllWrOJzH09YJHN7tsqdO49M124EfmjXoZSml4oYTk+il+Cu0gkpZphvlfCS/J8b1cXWblV
bZjtxhzPwgjIxVJyuHNxnM/J3Ti78uBKUhZdmoz0kjxxsIkpZq8boNo0rnWf2vVBQ0Ebsaqf4rl8
sU0xHHOvuvZCwDPKcknqsRVRFZPYEaBB2MjMWCtqrHc6eb+7Amqh9uqfVhyAkWrCZw10ho4Ab3bW
koVrOBWSaYZZKn1I7cmv3gHvEgvvY/AF4dfoOusRIw0Sg9kPAdb3ybxz0+UwUggT1iTHTYkBIQkE
Cmp4o2o1+uRgbhF9Y/ngVr1F0mwRkJc78o2K/EedLhOYTvTpS8OUpxiJln3vJtYJ+eYggiNuix4b
BaKelrfMBVoXu+9Tej3NLJMqHm/h+DIeiG77zoHhGggcZEME2Gpgrrm8uXPjEwvVvBDA7G1Q5T1U
Tn4/WmTJiNj+0Xn1PblVdCl4w1iy6ccyow3pOEAeAhYcZOuQO1zfnqX+mbjzQ9whXTdO+TBPzqM7
LwPtL1g0o2c/925+ZAPP3HrAUdmgLOZl0/CGyhzCProRAlJwdS33TR88tsOrRaal5y3XJJPIC1p3
MC0AnPWa7q7xl+FQMGyNXSI8Ww/7SQ0xUtrziU5TxJSe3GC6i1SjZPH0HkkiEV2x1VA3SSAUy4Rk
uL4cFnh68sIwbVPhwIpJ5DZZuf00X1YA0lLk2+Q+c0AAwrQYJPLx2HFRLiAZ7eJ7zPAozD+joD2W
fXpuuBV3v7OA9dvv6XUMzKZa6ySH3tB4y+FKtdU2Y1h+ya6tY5uEYqOydiJz75Ok+BEW0StTQLgf
A7PdAK1TuI8o6Ae9MC+jS4Y8LOIlvJuQCL0quAssyf0TS52SOw+dZss+dSqvl+p5qvFCCpjTbfXc
jZ6DShmOakA0iSI6OtTEljAmN6r6kePdqdgDuWZErzjdpDD3C+RKNsqjiD5MBqC1lPxfgyNOmwu3
eG+Tu7wfaNBhZsUA07NnJ6d1m2D5IVOPvu2HbdSByPqYCxwZ0NJDhE5ieyPXG1Oj6V2iAOL5l2re
0my5EKD4116ggnzeUdSNlKYtlXWUOBtMrGqX0CouggDUAAPhOjmUxNrC5KVV7vWUlbStmEEx+4aJ
ipLQGSFFsi90fpIQsxkYBQoKaMxO26ayNw5alyLbuA1TonqJP4xLG7gMLqdl6S/mnFYeOQ3Dhj3N
3Zhi+8pILGcHCGsyJkQWsUJuNS75TS4AMmv13F+2QcCi7R0a663GJNsNPhaPZF8TSpYDtst6CvQ6
O6+J7AFC2UlQPOn81OOT4952TcFiOMbRTYT8YCjfhf/k0h3N18xUXRBMlLDOoZMWOEbsz6gU8I51
86pNr9i+VMHeUxV2UXie4WBTX4eoZIIo2625qmu4n4frVwBumS1EuvCAUxqYQAMKKvt8mHHNlNf0
nnFWN9fa/YEArXC1Ryos2siIW1tKEInq8MMHGdHUuHnXWzY+B6APyCTn7s2uzXcZclvMXP9WGvVW
pQHUfJvKCLhJLaXYxIrWal4nzLqt/Ll31N6zyq0pzaMR1DBqBgvohKty/tKVoCaxETbk4wbbOq3c
Z0kYmmy7+LtTYRL1epAIDHOth65AtjPlw3K9uCiFB8/rUS055lSQIQruBR4Pad+UkAHL8KCs9yjt
hyc1AJrpRmqc6ZXFRvTzs7ek0f3XA8rw+WpgJxf61nOeT/FZ+CM2GqT9t5EGZzkU0zVTkuZqsaEx
+WVYXlcjs65ZD9kd0+PgovMjcamt1iV2AArH4uNe1umLU7fjg2W02g5q9o/RMJDkObnnxK01aqS6
JuCBo0AzJj/VNdofLpQT7p/5R+BLzaFV48mP+up5/TxhFaNCjOuFq184zn6F8yKumfYPR5+YT5Xq
6s3p4gerU859ZQosbnz316eXzPNIOmn0Lhl6pl+mbig80/hQuAjKO9oHzysqpSsL8iFV758iwRWi
vCV785yKvKXGPzutNe+Zd1ev8VI+KNvXd0y7mucRnufXp+nY0Oevcf2Und9slIz196++fjqF5WGs
MOhOPhv0bkIgjyk8gK+67sfm0t1RV8OzGiy5r1E3PVYVfPFO+YYzfxdPsfNLTjXNWm30QxIgMikn
OmymS6Jb3wBUH3vVXohgbK/NgtynJSzuORkzd6NxYjz6BsWB19k/xs5Jz7TbCClwZu9T0qMzdyJw
xb3O2uA27do7V4JI45Vf2wTYtQi1uTb4tdp8pFCL2vktqZeP2o2bO7p/w0NTzLcBK67jM55eossO
LgjkrlldL5aGNWb3Dzn5V1ttuW91g+C3KLHGLXWbXWqFXkehXqAQsror6DIXCQiKw4yo/NEiK9GH
RxbbdXXspJk4d+AeVZmpL1MvelwHHAffiYObOe6/+8p0Vw3WVnhM0wlIW+xGfMVI69xzJ89oLt7M
WW6It5xOc5dLVFEJDqHC+pEvIx95rBmwwVDPRPltG8CXa3uiWHrgCbdZAai8Y/9LsgLA76+Hwkci
tGSFvqT2vfEEp7wI5XjlpcOyjxYNGp8z6G5y5EcErO19QvIHJNA5q5TgQrqoDOn8UJ0TPFYTVyv9
qG7YeWGdc55I57qqa2QgnthrQVBh3jbfp5DMADlBRV9ggM6sVXEFmLdNJsIAhIRfMi57QBjwjO3x
p2dfOiW7w4sl8fcLI+6dcDxzOQ4czskPwKell/E8YoZKzLuT9Fz+OpuvYg8GMnyUdLNAdRMXXt12
RwXnzV+H7TEtrCWqzoGNTp2tNjAcC0pAy6x8bztrYrdkq0rP6FAHMSKhfkh8lGzoXEdhI5BZZLtj
X/5gxjK6mTyw2DpnC1y084lVwzv5GQC22Dfzd1R++OXqBPJ3JwMQY8u7MLJ9KmtMSJ0B+OvpnJaj
kJuRXvX1PLOOV6NprhTcSF2EC9tCQakiLQRiFdgK1rNjM0kKrtm+8uGs4Y26Dfj3oCUCOy+Dt0Ry
k6l8fQIiUb7SHGMXkJnvPRh6BLr0o4F6Wm38MPewn7rer3Yxc0tGwsJsUmFDLkfmW0+F/SgVwsGI
8+FDyPI2d9OtNSOXdlxrvEmhrTCGRazdzdZEO6tBREORs+dp01Pj7FXtedeU95hwLenvGg7HMXeS
o9Fj9yYV7A2BycLlDgFDyM1v9Aqo8VZrO+yC0qeejgbD/sRNmgNNFWQmSqSX3pzqQzM5TGsH0dbn
OQafZAM5A/fRMtn9esBNARFqKVHe/WBeg7Cf2fQtFiiW1HyGMGZyJFvrQ2eYqFsLynKUL/qkZoDW
hPjdVDmSzqQfrpiZUUfWaUuw4yBuHJHc9/XoHFK/z25gfZqLuGmr/deHjpVlNxeLAxFKcZFcLAAn
V50mDQtDd7D0JbGFVveEhbC50y62P1vn+Mc4W+98x74jqhv/km/aK7M+iCaHBCXkIWkK96S1HR6R
oKS/IAVg5Wrz+UGiObgcO/XLCPcja4vmKgg8g5EkEKTslBl7ku4Ys5PdAiMyT4S8j5eyNoYhH5Ru
p/KiGw+lwkXnWfZtIBW8qZwwlD5I53MxSTAXet9Nrv4sQ0SjmZytXRtAQY1MSHLVopa9fEHNlNAE
/5CUkaPVeVeeLKrz2FPPBpNirz3i4gK44V4b2JhJS7HT2+jksqmkPxV0hBB74jkYV2mgB0W6otA+
tV7S75K4wrxjIUcsLcSAFnC+vg2uKjdyXmrynIaSM7AMZ+gwKT6NJaS7FUvgVf2IM7ZqkTVFnbjv
w1UzQtitsPaVV9BhclMbbRzpULGdXRmcUFdZE+z7MhzX29pFKXyPibWTXUXWkF2JIed5C8oeidzn
ZXKJ2VkKuzpwOv00sGDOk6S76nUFiP2MhU87FeHzQX/MKt0/BrVd34WephCM2cdn0YkiIL7ycgZN
1WVUd+JcU5Y9FnXJjxJehWpxvtCjL6+MDKcrbZEkZyB6fT0wQiBVhW6tph1/HdGLrYFknKBxArgm
5ct+k5MJ701vX7lOOjyu0KM+Vj0KLxUeTHrVc5O9qemVMB8cykfdkGZSJuMdN9yrBfPkje00Ercd
nRxyufLA866W0AIntT7w96BTict5S7y0YhFKKeW4ychtohi+VY1Q18X6YJL0ecaXdNmLOOzhS/O5
r6+mYwGwKw3vqfLK1eH6RMMNaD80gPPXw9fnv/5l5PJj7tl9/9Pnvz5UYg0hkj0B20EbMvhtmpSk
R7b2RTbrcweBFndreqikvZuGcYA1zB2gKiloSN6VWFAkCoqQy0fr+m7xIiz9Sxifp9JCjr5kdr7T
+Zqg0In4bMMdPH/9izcguLK7DvwPN4+ULdhVqwJxYi7s0k9PUPW1zKP2g2NBsYuHsyVombndevV8
wZ3WB8bKy15HeCSSoexvcvqxTcS2p+1bCKplGtwuWR/cli6K6TTwuUfK5snBxXaIhtfWs8eT1Wbj
ib65APmUu98HodkF9kEI0yP1b/w8fPNs3uexFgbcRHyPaoyt8HoEv/5l1g+//tVKWjlMa0AV8nfW
qx2y6qOjkPUCqpqHPMvwDS/49RL0F5GbNTyPEbdfDyBD8dh2ztUsxFFFYX3AOOoC+Y/MCdJgnbvq
ul0f0qZtL4VktOW65e8gdaZj59YpyBz520lrc/XfDzUu14NObVKcWz2IlXGK1A76AMEn3NYoYxgj
913wEYiOHAsWFGyiv6ckki8+DTIWgXW+GJBWG2B2jWv8G3GneyQ5AR4hu7GekwXbZRIDOi7G9nFV
2PQUspMV9lfDLNybrwfGK8nOWRqoKktU/IRX7BGW0DPFlhAOS4J0WZe2qEpmzGQz3Q5kEtXimd85
NVfbYQjydFjufVQTJ1Qw+prh7UkX1L+yrW7rdjinmAm4prmbZhO+p3mcadK4t6iM4bFZqCucPA4f
Z1ScG2noDqic/biw3Hy9fPRTFpSMgkhBhNzx3tBffYg8UESF04Ek6lnSgG1YFSEhC67WM/0SQr2E
C/HUUm/LMOurNs8DFPBUajgswZ+FHqlrflS/pkLVXDfsc1oIhgUShD1j+5PR8O0nLOEWRdbWLqH9
+iC8tkQEUSoqbR/FWQQVeb1OJp7GDIXHQKMpnH80qGE2+DqSswci4yppxQM/+JoOej7KGZJ+yCAH
Rcou9wvITx1tqRZS6y6Embkru2tmo4R2xzQ9apiVReIBUvQFjovYfqBTsrVr/1caNNQ0Q6Dupozc
pjDrckI3IpcwPkW3JVbBfVoR9VBMLWWVUDf0PskAWk8KyD4lE9AIE+nAIQtt+eGkNJRGZrjpMIUH
NTXypsz1Y5o8Jp/h4li7oDTTHkxT8iL4NXblIkjnJi9tV5s04M7homMKT5X7SwR6Tc1bTW9l/BRl
8m1wS6bbuXyqNPSpmGjU07TGBnuyOpkec1Ehxa2fULU5JTki7OriyzSjZCgWDLgzIzWJhGU3dA1A
D01GZBo47Y0OEGR3iRaQs3qK4WJ4EhIXvWjJSwQgWWIBox0SO559DotcnhuJKG8Jw3263pIkTbsA
RTiiVoxBeIhgL8nyRx6rGKdYoLeD1083aFEq9qToSZf4gDtA7MbYqo8TCCArUWtggpnfckvsLaux
H6NwWOlQFYUKjuQzwsJ7kJjFobJ7yDB9lDyNg48So0kOY6hpdw+52Y+2nzwr+7vwBvlYtlX6DAb4
qoE6fFEbUq4RdM5P8ewgRY/G34uC2o9qTZ6YxCGxCcD3c+TZ5fVhfxn08bxVOWyzIKjoXSSxelqo
pgE2MRaqRyGfihiVaNnQqnYr5uvW77G+cWLZ3ZrcwjuXrzcTdmeXSSLSBz1WNC5jkWMTgRKDwn06
xUk/XSLDSukGBNGLDGE/AHmO9t3o306MNx6gXXwPbWv4kGItaqnX3bVdsITyNeh62qHsA3fGyt39
gAYHbDwxqUFtVbj2B9JdhumTANHhb2vr1xJaW9jpxhHvba696rYrs46EhNDafX1YzHl9W7zaIAF3
EdF47PxsupbWHdkSJSgHN3orSRvSS4gXtPcuO6fojrXGxo33ioACdiAUGDAMZaTTs1gf0ITMe7ul
1MPCCHTXgc7RMn18SAvLfaj8e43Mjd73hCPDaZiUyEYegoKEQgiRiFBQQyIo66p70S4v+WiNT9y3
PsUEBmRw4+hQChU9+tbFQtg0V75Tfgb1s6/wdY2OUadsstj4rZvOaeVQBheLBb8LorR1F1YRKskJ
96Qf269FFTLRLc2d38COqkphHawKZUqrBHrgAg2nbWr7cgjn+3Tu/Wut3+II6bKcyf7xu4yMU28i
QoWCmL4gOT5q/tmk4zs6RP9xGYp9AOt1b/tOuM+7OHvlln5FlqH7c2oJE/FdwBQz0xJ0LA3CL6SB
r5XnF7ioCSiOxnJ+iKzuiHS83CaUkJctOYNPcYuSKxrHbo+jmbvz0mG1Gifqs+TiXQvgjw4M5jMt
XmatiU8IZ5zgSLIHcTCei7EuIfoVKig6BOx5GvKp1Y3Yi0E2bPxezG9gipJZtddlGncg5hBcNmmK
hiWBaQsUVwIwkcGH6Ixz1O3U7fxcNzsrAkeyAutvggL/T5H8IGvsMnCAIWADokaHLZ446Q3CWXKp
Jzlt3eqlQrIHN4QIh6brIAhpNe58awgOkUfVscz4tSYva7nOoS05/INmnPP2qxub4gMBaE2bKKHV
H1R3gnPgGOjVVth6D6JGroA+szvEVixvpgLqvhfFzi2aEbl1XQehikmfKX0tYHFOc2NVXO2ydQk8
6qr4egzSj7JgoD/V4HDp/IIR6ihIfZ0/8gZXZ9/pmt23P/71r//+rx/Tv0Wf1R1FIi6E7q//zscf
vPdtEsXmnz7861NV8N/Xz/zX9/zjT/z1Jvloq676bf6/33X5WZ3fi8/un79p/W3+65l59b//dtt3
8/4PH+xKmh/zff/Zzg+fXZ+br9+Cv2P9zv/tF//4/HqWp7n+/PPbBwkFZn22KKnKb3//0vHXn9+U
+/U+/e1tWp/+719bf/8/v+HYiP7zP9rk/Z9/5PO9M39+k/ovNJiErbF52PSV/W9/jJ9fX5B/Ub5t
k7gQBNrFjeZ9+6OsiET585vj/EXavuf4LiYk2iTK+fZHV/VfX7L/Ih0pvEA6jtKO73nf/u8f/g8H
8L8P6B9lX9zhADTdn9/4Q+q/Heb17/J5pkAI5XOKCyUdqnG+/vH+QB+Nb7b/pRjrHo1lDzfbUz+0
CB6yBBmqBobxP96Rv7/u/3wdFs//56VouXpaKYFUiFQNL/jHl2pmZv79OEKS6RBAQnDtx1/48Put
HeDDquqPpJh+93OIoU2UnyMEzyJLGXmkbr41QXMHaP8m5lZ2kcY2WWmFTda1dRlPbXFsaL+g+pzb
CX1jvYqsbmfwatsqDZGYCHQQXHBe1wQXK5ZjjNh3uj7i3dF+65KsYHVKDLLtEhpPQ/ptG9P9Q5MU
tjCeAEqFgq1bpT+QGeyWyTDtFE+ZEvczImGWrXPezeboKQ07OOt/JQTvNgOM3joH1prq5Knz1Ica
JuRQihF2iesV9ox3iGzn0Ek6JVz63gbl83NOU50Ruhab3LOfRpjHDCbHt3INwdI2oSShS03vIgjM
p6OBq1X1GREO7u8sdG+7AC5YikCiceFU6bymCTXimZmiZTPZ1rFMHdLOKnHdp/ND1dXvKipOo3WF
ThtBS8HcjHzoW2FDTPKvaun/GuvzsIw/ZRCojRI58xt726zd9jknfu3rJ6Z2vslH+6VYf6lWYYZM
7ORHXO3xKsCBTRzyP9rigj0Cab/t0YvU++gvDqytY2GlzHJV/qPOoaF5N5kr+0tiIRhrVsUnAhac
MZa4M0PBlAzJ5OBNb2NBsEKULN/ZvdhkC1cf7VC8YITbMmwk4QHwFhY/9AReoC5pC6IVRes5AWQj
6IkmxtbidrrpAMI0KQw/Wva4mdE7eT1lRIDly5BM1aYMOgvEKlyPTEiB2PEiSF2xDG7n+dkKzFtb
MPzO0ZxdIDIe9zDtEVl89SVRzLDGOsv42zaEaneFR+o2srEUEikCgq3ilnvRW+YnSqiLqqiaC1Up
skXbltdsd9Ie+bTCGpLPdKWQjdA2xaDY5v5l0C3PLHJYFi1a32Y5ewlha7hNTiJumouk9xPGS+xX
m6A+sZcdqAvhYyKJRu7lb/4PR+ex3LoRBdEvQtUgDTBbkmAmJfIpb1CKyDnj633ghcsu23qSSHDm
hu7TcZ38NAJB/aOVIdlmXPBjNBQ4NrLrEqGJ0kH/tk5+5l0c6b/ZFZf2wzQ1JEzhLN4wDSVibIwO
Ttos7MtV0kjSzPK3XgXPDW+OQQyAJgxiqyYUNenODrmVm6QlWLsTf07tXvWq+bOd5t8YYVEB9Yuv
psQApfcrqypJ9AhHolvCkJjOCogQe8fSKv4xF/8pRj7YSe4Sj8s/GJnt80jsUC0QdZC34Lvx9fSD
/dJWDRJPLWFTXz00E0JDX7Q/iHGvOGhOY5VGl4xs6z6muohtkoRmPYK2QKpng11atSTcaQHjvBq3
Sei6m9jNj8Nwtxl9mBiKcuXY677H+jLVw2c9NeWmrckR1SY78ganfDZjmESgNlOVZHtRIBRLYsIT
pO//GgkLTnPgkg/YrU/Rv66NLgF+82FEuqmNyB18H/V9piPHa77cXn8uoLBP8VDvMCTfOPNuRV8e
TAuDrPrODNKp56THnRH6e5yiD4MtiW/854vhQ3WglYkaug1D+ogPh/HizVTWZSqHXVXC2Qu0cWG7
++PKkA2jroKFQmnvgsDaNWNEDDteS4anRB9hAZJhDZCtkGRrw/PSB4cw0Rh+QzXxlMZoYSQZZ2VG
XZvqNYg0rcUnkXfWZhjLU6ux3ncIWvdztJ+Smd1mqvyL0C9ZIRemHQpTQ2GqmP1L5zOdCtQ69j9s
RntRaj/G/U6G460bq1erM8+l1T/ndD8Me3cD0W+IFTzRdyefeIlW9xrHPdTz6Mk22AwmIFm/e0wK
/zNyymOqrO1kWJtS+Gj1hDfazDuE3AoxflVtjjKIQFV9jE9IavfKVa8VpMXW2rvI+mKcTisT64QB
/AvJJOJK9lcCkdZIxi14EqbTOyZaAdufihRLlzauIIwZH8bgcuHFvbM1Zb3YFgHBO2AzYvOLiRzT
7GkXKm1PeEEIz4mVWJ0/NIWO9MM/wsxvA3PX68HFTqMdW9UzPq0V+RVPFBG7omDvLZCSFC2RVVUq
vlGjb9pEx0ndQHUzf2B9AcsBaebOHIRTJh9aPiZVzPQu3k8DAb8NrBIO6mshENBpJH8avcvoS31k
7acgRigs1wbkIjMZHzpCFVZGDlXXzj/bttmbhC+hQimv0s9/ltG00NRjU5TvAEpeKm28Y+d/Q836
GpTlgXvIMp33vlXm/v+LpFzEJnVpvBpXv2UgCYMa1V30akQjnWQz/KDsROhabKRjPNeIA1nc9zg4
2yG+RIl2n1kP4bL+0vXulobPY20eI9TJNYiQvHBvoaqPbchfsIQEyBPwLJeGsBsysrGVGuKYW+lP
KDPES/kFX+S9nq9GlV4bS93TXLLAs1/Cen5kGFEQytKU9jZyopP8i4byaMsYjGyk3vWu/dcb15jw
OpD5DI6K9s2Y7VM/IsphaZzL4BRGzW6Gklrbi1k5OpdO8Fk59qdhC952ARyXzrKt9hML1Ua627pR
T7lREdKwkLKt4aVz+502G3gdg3Psth/uYvUaZ/0ln9+K3PjQxvzXHCGWZQs43F8D5brbNdiPOJre
MhoHDtlk64aWZ8XJc9hI4kf3qtbvZtc8aqFGJnp5c50r8iSCpdWXG6ML0hNiaZL0BgmBiFLr4Ofz
ydJs3uRcv3Fd7iBYbAPLORO7AqEBNIQs1JdeqfOPsrJbaLJ9sYS5xwYWafMHO7iLNAYPhTf9eB97
ds2Ez51+Qj88C1v7lQmWKAD8SLCtm0ER1E+BC0ESiV82WbsiTL3JdZ7xtYlV1LA/CeJDWGb7NO/3
AEO3RQNlSIDOEghwRgM9aykvuR68qcD6tDQydet+xz4VM5GmQffIn4MsePcFxyBGzFOql9sxyY9V
JQm3by6OGz40sFg7IV/r8JYFH33urNgInfvJ/6ec4BQ1MJpiVLiCWI3J2YXB+D4k3TmqgaZQ771Z
MMtJkVjbpnEl02e/ABahRTc7yRmTqKXqq7tTnSQ3F391NSCIcj2pM70zoaMmVfTBY04kUC5e9YzG
z8kgYOkNNtx2wx2GpdK9WIbzrs/m3jCgi+n6CeXAAVQBu6uCr6xNL1j8mqBe8q67j910KWzd66Po
iHaYsKPgaE2MDs1hF5fRWZWrPAHKrz0FhnsJSAWO54BbxcVVUrt3Zqieln0CHz0Y2GBskwhJ19zO
QXNcPp65bNcwhCnHYVJp/YNjDFwHYq+qAtGOfGYNtK4Jsenz8d0RwW4otW/kefjSCuvRGsodIjx2
olyYVBQujg2lTxfSBTa6tHciiDeNZt/CZrqUcwKICJnu+IaB2uDFNOz5yC79TR8JzDVMMpFKzPL6
dowAg0/MWKzBsxCROsp40pnHmBo4dvZsdNGMD7RDIByv0IebdpoRIM369wwtVbFfcUjqMKZrATSe
kAHI7n5qYsPhLnPwpfToykLMYTNYmw9L4NpS07VG81bMxQu7VOZO/RG63yZNGjYocidM+6EmFtGH
tJnignGC+srqjbl25pVLsy+ODJM9nFccFtcZYwwDHi/GIbXggRVU2E5Nx5oD0DcU+RqXJhl2kUA6
UPtny3ExD7bH5e+GBH01skIjb1PabM87wm44EPtCXCBVAgc3D2hxzm7tgPJqvJrnF+PpjnCMdYcx
Xmuy4/LvJ6Jryb0Ys/SYRTryaZutEKQm3gWXikEjcohx2KasBgJIG9oOxk0IYbIQGhty4J4c5cJH
7DXuarKn8M5tB3Pa+5Zz9UPwqmN0I1YFkBDcdsLOZHmvg8HTWPVXCKqDY2+1F3Q9L6mmPfJIbisq
k0Bq3ATlboB7qgz4inZBr2Vt3DH64Xjas9rrlKenzUaGJJrypzRp8zENwKWw5ZcWsc7dvukRxJvO
PsT3Kgn4AM4EGLrCBaXKL0fBciNsHEPXJaXcq6vPZBsYwxbgCdLFu4sjpARtRpnHLLF/GMLhNIh6
rUm1qXnRAXkgUyL9xqq2pPpcjeSoE/S7vMkmY6ycenP5nrODmWR5jxXAgr6RHJE0YE3ApodpVRSp
W5OSNWHiQlz0DwPizBJrNo+NuUQt4m5FgDRZDcCl4laV7V6boVK2ap3m0bmudS4k/9D6Pw5mJdsM
T4t5ZKaZ4DU0I3PtPrZ8PTq9bQJAO6xybxqh+7bwZ7jhu6ULLtyrP6UvIVgj1Yl9GE64BG2M/yl0
h/LQhTN9+sjoFzxvCv0pQGsbsjgIGgbO5QGv30NnyIuh2KpYeGbS6KATqGwN7qpbMutMfPYzcYOE
j4StvatBFdlauONmOAvfXDckqFQGAHhFtdlcFnxfqhnrFM6PxgcfKgITPojcGkW8qR3s6MUC5K2P
b60ysDC+E7OFconrGnEgYKsxOnV2vrcQJAtHe7RJDFU6jz3LojYczsvz7KCxF/yEqmu8pgj2Jsya
OFLYEmyyX9Yu2Z8TimGTUa0BGdwgSUmN7iEzalQwCAm1bdAX+8QfLsQRbN3SubuTvEgOzIV4YtRw
1+1hG3bOQ4ds0cYIEyX4stUtz0lqSSN/40D36+wauFJ2c6P00OsFue/TEd/1Lm9sBvfmgYHR1g+c
nd+ZB4kmmFZig8IPfheWbrofqx+9mdxxg2drOc90WtwBwjWChK2O3MOvv2Lyjye9OSaO4y0vBNOa
rZG2e0OAFlIuO/6cvatIX8tCv0zzh+yzYx6G+xB0wfJHhc60H7mDp7DhnATomohdCfQ7lMFeQtdI
zZc0BGPCWVhZ0anWW1YlsBVtfx2RscQk5WaW8xteB1rh5uQn7bPfkiU7ZM7z6BAKErhXo9HurQZh
B99VASulaOJz61IoGtaSqZgquouID8RU7mVen9La+sB9efdL+ZIzyFmJqfitFdZtO9LPdid/rKFe
d2X1VFgWSvPM6DfztFS0PpvUJkbql/eEYvLfHB3k/KRZyOIHGBfjE58uoNYzRJeeG6EaoKHJTGs2
fuC+2jpaDXcwXwLtDy8RNmcXFlimg/YxTByzY5ZjC6+1ez6wIxAAbZCNckCoOwOavxmkHDrXqFgI
Ha4LPn8GiBLRSkHYY2ky85PWO1vNL3mB8wim7U4HvMWIV73GtoZsPtROZiJBLiimdlVL5hwyASgR
PZFc6PsGSyEHFXVOBE2/E8r8gBhTb7tGn1e1+Mfy4s/Slm+O/QhRYEeUcWr86i3t+RQRxdVZxkzA
JTKuquFoE8E9CDmZGtBYU4aTGSB/qSB7jAXuRvhRh0prP2sNiq1ODitfG2EQ5iIlBs5FH7iuB2yG
Vh7GMJH1q+OQLiONnrOknNfmfM5SHNo6B5kPZOvBzlpEh+qOeoO7zEx/Q4P33x6cO8lcv0UMat4g
63eXyuzP7LVtHfKbzDUvVFqEB6wwf1XVPfT/w9k0PPZlyJdzXuBa7NVz12sP1IDxyuLlDTBhe7ht
3pwKnVCl8aMOrflihT4/PP3bYH6oqX8QDj+Nlfx2anyoTIWCrmOB52C1Ccj3LUT72SpeSI35CoMh
/ymwABmwgCMRsocU0PI06nDbk6swRYkEyyCNsfjM/eZeIopgVhB8t3Kut7XAXweQhIIJy5eYoU8w
R9dYe4rkGyBvS6hIdGSim+8xrfDKD/ws9eSS9tC1O+kkxEdqXDkxazI6BNZ1QHb55ZgSroZe4BPo
XiIGZrxQBELqMx2Z3ZWRpw3hlrhUf2UPb3DzjLUu8wJwI65xknQZZNQl/p0qDv6GAGWO4DxfO1V+
67XnKdEUSe3JS63ZOdKACzSbaFeYE5OFPidQ1R8xmOryTQuqlMGXQquMiTQOPyeTDUrk8xuUSLxB
kZQncH+7sa2/3Gj+hr+TbxTr/CEITC/eQR+ftkOSgXjlxw6CidhXY3wq5KMVyOqEGgQEuKmfaimJ
UWjzzeRjNzKnCJNauTFb56Zl1DiNsg6Yu/gs2GQogXXdCXcgZLSIf6qItrkP7OfM7/mVR8ZvFXku
jIa/Jlv7cLFQQq5bzyiASFrkJRW5do/CmY0cobZ8y2LVUidtUHaGUYsYlJUDoxNW+74fEc609L81
DlEpQgQN26Zy7rCZeGqRUOJD5cuHAGp2MEz7PKQJnKW+WPMQcbtO9SaN0jnqD/mI0TQch2kzp6x/
plKDNWXG3Kmu3SMho5CqmKtlWnD4/61t/AHWiHAOMqSvqaryVyvz39LoH8qCJBO95GVo4+AdcJV+
MGstQ4aYoOlBTSTnRWk6MqoMwEEZdfwtCB3IqHPGgPNyOZUyo1yQyvGviR3Fq1wLx4/uXDPCmJaT
eUTjgDKzXYsmvaQtVmHU5X1azw9+FjtHiJD3wo4/s1yvdjOIsU3gttl67A1BhJVObIYBwEXewtD6
sLH3r2o3OZl8jgOLtLMkrcgQ5bt0LScCdJqPuCYPh8RvDcfT2qLAWpsdhPAov0hVnssQ439W1Y3n
//lxOa6ERS5NU8T/iOcz1mWrunWk+oc0k/keijF+bYhf+ilLKSUi/rDY5ugbWDfky3Whaqjqk0Uc
D/fQRznw7gqdg8jAfrO19OXxWCKGtJaR45xzsGBMZwIp813mMstMAXz3ffod1JxQuFt2pBSjeUVd
MxPGZ3T1pg2z306UJFMPvBId8UXJ7KU5n+LJqrdo2BcfsUBpQipW0RIVBOqNI87/x5iDi6ylKxq7
BD2Z+yAgNl2dhuB1uzVvxRxLzH7tvVjWJhPjmGEiiS1R1sYpeJUdtTypTXGMO3X18ZVvzXz8DV0H
+oUQbDSBQKBCacDCMA9ryTqTpkQTao4MzPnW0o3OU2Wz5+dlqnSJ3aZF/tP3//rU5cTj42PN4jqm
MJOD4cEp3Lud4EaJBB873Eb5OjPHG+8HyUuRA1DFCl7o7ak7FrarP8UwIMaFB54fJoXAtWtRdvpV
/xox2z/UDVM6komcEFtsZrf4Ypxf5RvUalOylTXwLlLLv5a1F0xTXrBYqH1tdzCtxwhbqSU930GP
oZn0KgH3/Mqd6q1gK9VEMcne/fDUTOHbYLr+FsAZxauFu6MIn1Qgyg3YvuiYgQyjnsPp00/NZ+Lj
/4vrJxwaOcn1kgJEoj2p5u/W4PL2Zf7blKzHK6zmk8WDgumKicTkvM4Z+x9YYDE2RkqWgvGXY2XF
KtHc1yKQ2xhtczdwSC+PiTVOD7YhLdo2HmTD5O1vWxGsgzK8dlryJCcH55DQVp0Cp0HeZ+T1Y4Nj
1njA8Sv2WZzdZ+0LWzguXGhm0Eut8WgTtcnIKyu8tLMw7gw9xAadXKU5jfdD94R2oz67YfFqtch/
0eK/aVg9V6Evh7WYg5ilWveWuogpZV3Ia1A3X74xajudlem+05xbWwbizEskzlHkvFqB+Y/AsHGT
qAwFbIYQG+dp5kUT9GQ0cbjBUb9tE+ADDEc8O2sYpWLF3KAnSLYoq8ebGjLlNSzmNtEyFi1149qB
D7jpPRk5GtwOM6fUNEKdiYhK4QcGULPqrMNRyLJEm5KfNATgk5nIobv0Tcy9+ZhnTw6ORyZO8Mfy
SG1yk24JNYR1rMW37UQdqTcg8AZrooYPm3UVYMYe3XbDpjLbVgP+q6Dv6Hlw8bN1JQSGNMiszeOb
BXymHQlVDpyFsQTkdmN1wxMyawjybfWJ/PNiRSwJbMNm6YMjcE1n9gIuiIlyW/d7XbT3cKJN1nqQ
1OFIDDAXGRxYP9zy7IxoC4ZbnOO4CmeXNCHHhm1I3zEvSsFe7vG2gOAqHDJcKiSvY2+BFlroz3bF
gzYSjyktuRdD8GjY1oOsLLBLmr6KVQiKoTafhrwo16RZEFEriPmqfIzHzr6c/OjUY31DQYIObAXp
aj6XqfFBwiZyExJ4h7kkoTCZeYtoxYb0mVhAuJRlewAYjNVMTe3ObD/jGRa82bFKtDR8FFF/BQXA
tsgnNFLktJzooSj+cvMF2GbIBNJJMdQnpbUfGy4Mg3Rj7SVk3LMOSFgkq+EezDl8JmqO1cgNujbo
FQofolMfFMsnAVTQ+E4dNA3Vh5ZGkNd7CrkyBC84atBn22dbDTqpq88uUfAQGsUrfjSsyhTXaz+Z
UajoEnSCBY8Wiy1A4dYbmKaidPzUF4RA6NsZeVyfQAWQbpHKg3izfTNrQp9CRnO9nyUc8ShgZQqC
rUbQbCEh3Iqqq9c96FeV1HSMA/aogThqRijkd2fWjO9vWnbZFKUzc9Sh5uqMtAQqIMahCctkzwh8
0f8S08wZ1AuH1eeItBJ+S+n3PkAaA+ppDj3EN0S4Fdr45s+ls4FWAhWwiy8au/QCChT76+pdhNI8
Efay4Id5erUy8LcujRkMCHWJmzOYhRl2MGmcVkt30ZF5qXc/iYS2lqEc34BKxQpo1ftGhp82r6y0
kmRfKEvCpMk++7h1d1U9Xrh6wn2ZHTpTUbFKuPAcH+bBzNDmCHz8QwxSuYmMQynm4qS5jCedgv0f
lDSI34SBSGd8g+rAZDjgszPHLXuCgGVUSTVQMkYVMXFXNc5dX/0CBeCKTWC6tdUXVBlkzcWy5wq0
g2kM1rqTVEuyPxklNVoj2lNqNDc2L8VhzP70uH1nO50sb4ZYsnX+lZ0ebNkh0qS3xdekLliZUubO
uukh737U0Vufg0PSuOERgtu5iShdMTYoNBmR15Yi2Pqa/dq65NHGxhE/qdiaVooNrIuTs6xJ6/Gy
MskvNb2d54BB0ycop9Q9mCWoFYyc7DwrvNeVhfhVUCWEWXsby/grB0Wz0qaKeHtp7goYMxtnxtGH
vJVNL9SaxeK0cgb+h6DA52PoubsqlQ/9P51fI5JIkDFgX83wSFeOtR76aMc+9K5V+egpA36CluyN
iKmG5QjLmxDrb+JKsKP0obJbwdGx8fLyu+Am9SdcFHQ2BjkjMi2dUycJDOfm8zjqqYJIRdBKYupj
6NwoYK2LP8f3wDEflIP+umvAsZqDOtiVQ0AdQ+chgdzjK+0clRi/I4vPgksGDaID2GqpIEfSSI9i
TOv1bNh4cYPvOJmFF8sxXKvihWtUeoa7GwWexCbArOrEr1OrA8TVBgePz/BqQKHyzBiYToVWcRsM
6EKzdpq3OEXe+y6DqzBzqLsJqTecieuk4bjs8Qb6HRRG5mMXVfWnLqD4GN064TcXnkTSxwfQJsXL
v7qYy/aN1jeYIWqYDgsoNTWceY8C4uzLkW9HKsEaUDM0aOk+VTl+VjyhrMrD9gFExrCvgiKk541Y
RdTjCczgWtfhENYOO0QWCmcdrpzKmrMFThnBMbP+uozSTRN7gZmJzeDkV8UMw8uZsVqxeDYWyA0i
3n4j8LJg0K+fybcKdg7DgmocABz0TD2UGwJg6PjTkoorC7bKJRw1a6sgKNRuRrDY3Cgm/Ww0mCfB
FIiBJgF1YOEpbNRHgfBqDW+vzSZnZ+iMZ6fGnjclXutmJE/VrSvWSpaxYBxDr5YkUbaggqTPXcHn
fJlzYW1Zcrvpnldln1unqiYFLsttaK9kr/njI2u1yQtQAeYO7gDST+IR6I3fZ3ADWnzadUvJNybl
u62Pj6kdPDGNRFDUED+Bo41oCwLkIC1TNc/AwCjhLoOd31QAzyRxRHw2jHLvN9XMWpIAMMBa7VId
FzEB434bukSvqW47FC771BZSdDKVH4kGv5EpxhfQ5E2ezw0YO+OnAKoBGErRf1Gx03QpPOgJMO7E
KHB7g6vfkGGc4y+/2Kp4Vo15hj/UX7GSrwerMP/hSKCzgB679L2Fz95CzEtEaHmJjHm890p7MiRE
LXBkXzpo1MW6HxTuRqTJ3o7zs5TNE0WzubU/nBq2mjETNQSkKBfJa5qiLYJYcLZ0wIUYBbbQdOSm
LLvfKIC5nMXjZ4/UCGZeBWKFzi4jdIuUWfj3HIqK/ddGqCjykJHWPWnCcJW+Q1N/jGe1ozK30zfH
acat3RmIZPS8XXqZ97EqO8xr2EocpyWFS4NfnAd3EwkVlAC8a5LIUIVqa1Nhzd2ziQAXvljgRhKy
ufD+GYpiR++RmvVWs/b1LD+maEuZe/A1OfSRMtDUGrs6Giqq9qxwIOnQaJOUx3jBoghy6lMSjIdM
2OohIMWxSHq1bXowrsqNv62ugXgyGQ9Rljx1c615E44Z0N4OeiwmaxiFeybJrn3KrRJemDoRVkjY
tYb3tkM2sLZc9zrG1UMfa1TbgX2oUueniKtqX+dsdcI+qXezGX1XgDuAjGs4pIItxycTpgIXp2Hi
tcosVe9KxdAE4gtD29A/WK2DIKupWUD5/leTqrdgRrNlOP0tjlwSfFIMzW6ZeiokJgC6IQ5ode3m
huAXnsmqh9jZ5d6sT6+iS71aN3tKOrsDDoG31p6A62ZUim76aGmOvzE5fKqB0W8mQ89tS2erC6Ra
CDsOJFmva8BEhWHx44b68zyEO+YOEIpTyOu9LH4bFfa4KkNJ2OPEzNxTZl95fU3w2BSYIMZhOi/Z
jZSAJv4eGGNtQ/E0z2qPnC/2ZJ3/DQYhtm713YzxW9+yMliULZxeOfitrbvknMRTUJPFlKHCJRu0
zl/KqGZ72Q2HMrcOs2I3NhTTRROea7Omt5BKUTOTTeDWqb/rK01fSy0DGWe5B+zubCcUaRz1eMZF
xFHPaoPeH8aQyVm9NiftXlatlxREwZm4EKE25VuUFrDLauiENKvEasf9xiqDl7QPTwvz50x64K+D
YnOTTktwcBE8m21k4JqOSzBC8p9R/aK8zI8cnntkx/syHu5NSZ7NFPq404GFhJYVe5mDZIimEPeb
G2JtyS0vZdFVYsLw6kQ925Z8NPX/s7u5kJOFHoLni9c663d1K55b92vMHXEMdCE8stDwxv91OBQZ
fKA9Bpp9wJNPdinC8L2pzyeb7Zgp2SrVEh2WS8XnFDnJTVXgLv/3LUzlsNLr1F0PVRgzQnVWow2O
rlQb0IKoxvhMbevgPdPCd0EZmIYlUYKWLpfXWm4n3FOx8cl8cIK/IsxVm9Zgc2L1Vg6k1yvadb5r
/d7nvPg+AjlDDrUnbdzAoXpP6E93uDGjDTy/ZOXCvMm58YgkQnQVmfYfC9NHabOsQuunrWADL1Gb
DEGAfhIjMEYXLYEsQrQMudUkWEILDC0+MQx5mFwsM4yR2o97PHKT/VygOrGJQ4+Ylq8TkXq4wWwC
w/NHk+VUJY0fFfBINZ3Nvqe8Mf+NEL4L8KMVjYf27qdpg8YwBhmmxieJBpB29UFnFGcG7gupHQ92
4/9CwJuN4n3EHwVWtPxHpAcWPHijlNzuqTA1OJMUoVQeTACCYiuc+c6JBIfIKHZ21AO183/9lEAp
e/ZqMXEb0HvNztVRNhUiFacp6GdFVxCJ0pi4l5NlZaeBt9GVR+DiUkwqkLlpF231XmNLOzFhiI+T
wF5H8uEW/RRAFJfdOqEky3ebeuc7q+WI+XyRV1BHBi35VTFqSBDqM2VB6xsXqwV7LBQWHQ3068rg
SjQV6ZqqQ8wXsLzMyCQKJQDl0Pk/wIxvyZPqCSxqGJT0Nxy4QJune58DDqw1CGvmDASp4W2JmhFg
iUDewYphl8cjatOCNAqf0nBl1u0rPVG56hjmxxmiuCDR0ZbQ9ZcB49lReYHSP11c7fAse6BNHTc4
Pom1kdT3tBVIJyp+2wT09YBh1Ih8CJsIlPaWhg9v1NVm1sp+7Wr+F1t304PtAlqsAariUlro0TdW
FGvjG86dGcWZvoNRJ7zvZMhfOa72aMH+KDTBihvy2oQuKysyrnredhGyA869qlksUj6gBsIdzQAR
lVowNk4JnI+Y7XEcw03nwmexI5LX/AAl32DOHPCoDnm0Tm1Fx2RGlfRSuPusOtJdn0akLQ5MHeOg
WQ95Wq4FhwLaJZCsTJsYcuzxFj9TaP5LlPMRNgionLh6ayXCUNlXR1Zom7kN7XWUc4X71FfgzWd6
5UPisqlIe3g4nYWCKIBGsNKhl8nZP+jZ+Cxa7Ttm6QLUBbOqAes0IJsCaS6/ZUUr2E75jelQuxHl
zO2A5jn4qSXzl7LF3RYG0XtjM/WZZj66NIu7sQSj0gfuYwOizHMWrLCKtRcbvWVmJ+S1+43NhmB6
KKT5UnYTpdhtyhiLZr7gjQYZsqab9rrW/Gtn9dbFajOJgaPRZU6IA5uplV6vtAF1n5hNmOHS2fek
cyJ26MB51tyMfoK0OCY7Z0KQiFbnyWqCk0HoRWOmCKCyEtGEQoUOu6CSzHqZPmhYlXlXQuvWW5NO
/PX0Kcm5RWBEkETiwV295K5DtAQcLSNBaTcuhFLpfoYatZE/6wd/gdAw4Mukc0nS8cfWL1r6KjP1
gRXluV5wV3TpU8rOkyHRKzomaDMS/VzMI7Rus1enZ9xI3wQsrZ2zdaW+hrnaTpkJ37NXmA9b0rLj
vxKJqSdK/x2D1gbY7FoC7Dfqgn2QrlveQKAq8LBbMKeK9BRxdRGAZDpGUdMsdr6mnw3SMage3DMt
YbsyKv01GYq3shfksbsVWqgvu4S6T2Z1KakxpuVfgqn5muv2JbAR8bBfP/kVqjOj5NPhluQmzAyG
+Rhz2wpg7cKsf1ypH1SV3OAcXsIyGtlp8DOIODxNeXrEK4msK262VsRSWzCuB3w6u0zu2grdRq0T
LdyxUkf8AQRedFx69ISEeL2ybXqCSX2yYwDWjCv2tKlUlGF4FxplOIYEBCzy0e3nGDl9cnU049Lh
EfKt4Nt00ekEP7LDmdCFyVPWYFGf2H3hUP9yJjAMvQheBgGVpbGmazSOr7BRIEPazHgmZRwsow83
jW5Oq+FRLgKbpOeXqjKD3r4y/klRbBpyLENJmpk0o9daq96cOZerAxfiV2Z0xLwFaNn9CuRV3r+T
lkKelcmiA7sYgAKVrTPS0fPBPlVDP7OAcHBKNAvrA+RzetRz0Kr2PO1TWxx8fs0QnxcjfZoSGmG9
bN9rOX2XRfkJVcRRKPwj4gubqXvMG/NgVMNn3lE/Ng0Urjyi4Tz5pBas2b+iZOn9jxZiI8XnCfMi
KvQlLy9Cgq59Jy6+Kj1GRSUB5unvNkVxWQf3IjXegoCKLxF080NlH3pnemoF4aI2wMq6xQdipLqF
yuscquAQpcU9m5PTQFeixBO25S27r8vg1HTVBLjo5bdmNXcLMcfIgDwcbkxmX4ueZZ8cxx2Njz5V
DyR8nWusZTIfHsI2/mJAVOkOkhznX6W311wHncFoHabZnbgsCEdNT3gHFItMD6lA+z8JPSlwwB2k
PiFV9Mz/JuTYmp49oCihiMzlG2vTKxrMmwPMv1HaNVqi3hoYN25gI2BCKior+dl3cKqRLdsrxa2k
E79m+xfDvvCZMVf//8cYbwLbLVqHPeXRCyJWUHA5J308YAJogtSL2mA/p9HvrFkfdSTPffTX5fq1
180GXyGP9GTP7wQi7TprWfJyYbKeBkzRIhuPD1FN1dgM7DGb8bPE4+r9/ysPQ0xID1zQJjpkrQ5F
NdVAvQNK7f80a7qIoN1mudi14jL5FHNzFyH/L7AuRGX6LwPWMTufEW0J7zSZESzCFpIxSRsAmQaX
h1F363htHsHLYAWPs6+wLrdGFWa0kIgexxZKeRlCHwNow5VD+xvn/LHmB4JaZMucG67BE7u0ZFPL
JYgugXmIj67WMv5YZTEHEP+xdybZsSvddZ6L+3gLZQDRdNZ1yWSS7GBdFhd1XWM2GoOHoIn5w5Us
P/22vOS+Gq+6fCQzkQHEiXP2/jYhROxGM6L+Ek7pxodL83BG++eXY3n0V536W639vRuQwti/2rHK
qSVnnj605jZtrJu02SGyhMh5LEcM3frs1sZrzVglvvMBVXpplw0dM3/8MWoTnbQJczZIngPRkZWp
MWsYmVED+5mNvsdyjNkp83IZJgxuHYPuV0YaWK70n0xGSIVBVdnRKuA0wrnD9ORLHIht109jqhxP
sfYy6DATS5J6GIHO1Nr77Zrw1xzzvWYOBB1wUaUNFhGMOzyErKPfeBesrlXjz/G2l/M6LdkoG8XF
d5OeDTcigaDIaXCC98MxvMwb0O5CL26QkQ+1R7YILUWWbBEiliQ6UbE5MFDs5qTSxL/dKR8goV9U
WBAZA/wd4wC8MS/PQEB6klutYh434W9424gcXrsi+s4R5SZmeG/k+MVYbtWp0M4S0XOKrb9BEx3S
HNcrIW80QJCeo95aZgYGJn2jaG82bVxHG9d5UsJkFVtTtjuM4Ug2AbGLiCZ2VOhrpcyeMimPXi9p
Vwo4BlnAmdDGIqvrVK5hfSZOCykwnrqZ3XMnGaqNGDFatwL3dTbN61OHyXvwdH37wVnpavBjY9NG
iGMTSYAw3wX1zIzIEubO9seX1jdea28kQf7RoYlGfn8EiXSDZUtcZaL/1G3/ip9lwkJiosp6G1zm
2XfGo0XULn4RMZ9+imfNMZjuHav/aGzAQWLKjUMlelaJvyoygI6mCrCRLKUBxexEI6xQ6sUWjQaT
uowU8j0aWo3+iSKdbzJ0xLaXOWuHEXlQ1fNcdP6iHhheNLF5tA0H9I1XRSuQ5YCpeOxYZrvSsvol
MA1y0/A0Sd365TvWEtjDpEtLWN+iIwRRpCeztW3sYC6lpT1vxgzxkMFrBuC8sGgCzVO7+m6qiMGr
32z8qn91yumZg1wTQ3v86Pxsa0b1dKficoHBdFD8fknmwCGp/RVhFSiuypwtLrRZg2lISnH6EhTh
Yop2Kgsp5xw6uJRA/ug/vlbVuwzDPaH1L3ShnrmRoxHLsg8zCSn5YDcrkXXBU/aWwhtWgx/aNqFe
fVV2/ytN7QNFFDl/pGU7qLOTIjoYrXuKCuy9pXAfVm/ai7KBz+Swv0sb6CkFJ4DL8UxjemfTeJhl
LZEcIX2C3EVxz+kcMCM0TbV+ixu3ZeunqZIrly7z320LAJFRKC9NwxUBiVrOe8vNlo1cQT1EGCK7
XUJ/qC67dc/mhMbiWoCPm9c9GEyO4dgsq/5h1uYhRoCysvXq1ReIBCzmSVzljMYOx1FiSHW618FW
jO339PL63HsMDeb+HNrpkDcn+CoUMLCzZuiKSsNvaKpWOUb7D1RI2d7U2YTKGnuLqnL/0phH3T4S
o5lsISSAcScQYiU04P4F9gZvcikpcXtKVLRjZty6O5Xm3DZk5NkKI917sV0s3d6hnyL6h+egfXcM
7AC0bJ2V2oTa2ooead/goGjAbTYCa4gfnVrDxGFuzH3V4f4uG/Qg/VlXiKuATYap9ebh6FvQS79V
bfYJUtfmvqFbAMkA1VBGNCqnNHzks4Cbdaa8RxiXAXkwTTP98hdYm0tJuz8UzRU1reWG/QqBhFyq
QGFDf9tXLad7v7PnasQVNooJ+SkJtdeUCj646ZBviRJrSflQmH2y7Dr3s28xrNE9UkBD5WCga3Vc
2swQnYJJAQ1oyW3Da8+pHtW824dcXNnCBPN89yAjDKawMIgUctQD+YfcAaCoVvgdp34YW0Ue3lAw
nSO4mmwXtHgatROLsbNgYJv2FZoUOVqiP+jygAhQnWupu2916kN16IcVY1CaBLRJMA8ghLHj31ba
0Mc1xNyMrDeR8YY4hDvzwjZWvmbq6yRNDoIv9ah1KHTq375hn6e/Ro2n/zgBDL1MTWGRcDrkGJFO
mpFSP8TkVqLbc27sK0fOJJxQHUZzFWpEvRcfsUZxaDp5s2gTModrcyVqcAmpNxU24PmFUe0MOa5D
nUG/PqxQa6Em1nnGF7nYltDCmP7sukp9m3LSfKs9oJhVm+h7yJk2N7kPkC7xUBBx8uasBCiEUU4C
6bvT+RSsHgqyYDOIuvwrcTGs6N6n45rfXqLvOFJ9gV+axXn4krTA5gMfgYwHhLHfZwoz9UwbD01k
H0K/XelufJ1+LTrtzwx2HPzQMyYz1FEVGRPEisw6Jh9W4cwrbd2NTcJ8M40A2ppfQLCOSh5/ZsEO
HR45tyWlmh6rb7Vn7qequdR/K6P/sIPiS3pM1IiwcNGLTq+xVPSfII8URmXXnAY2nK0HUAEyXADo
BFbL+K4lbldFf6UbEQ65oD4rdNfxJTQz0wXyZ3p0Q4hfpAPrwYH3w+pLL5p1CFmLIDQ6MBquwcLH
eFrUNRND/UC0yqVAcVdp2Se38Jzs4K3s1CPj0zNRJjulyu86yTWzrEQv3/TjsaejlJnzMG+vbsIx
zGc5dPhB2F7bhaGXWK+c4pR72e8u6w6NBrEeyX3K0GFGCvFq1NIWARVAU8v/ZBK5hDH2SnW0Ukbz
Dn1nVsKVy3O21kTDPdW8Tf8s9fLE3b2pJlb26KLUJq0MTAfrDyAEYRHVW5cTYoLiZTZqyt1j2ork
215nlVkRCMW0TzUDlhFIQ6ZWt9ROetT45SKhJax5p+k9lOXRUjnvZuVbZaMLGmLCN+z21XR4FFkB
g6M8+KLyxGwLkxvvc0ypknQzyo6GJqx144TyWSTipmdsfpR2AGwdbwH7bVZ7/llNyLej/sjY7tE8
Wxt7CoLLVJ6kpSTIbURtOl1n2fQwYRrc2F2VHFyfbCcSIgJHf0GxQ3BdylmkPDVFeY77noOEG16n
d9SKdpV0/r71x68GtLRrPcI0PzD++axCcUf1v80S5di2oOyHLcG479XwVajlmXydN8BWBKUW5iXz
gWbpqDVp9M+qwUHGBHd23rjvpiRA2jLxmE+Ap7iJboJHJr2P9iOs5HpovGMs0OOhzp8N9GoGDdFL
ZdSLArwIk3M2EycTx0DNV40h1ob7y7ZxFWTDAfjV1pnWtK+kz75MNuS8kG0rLhr5W0lYba2RlAXZ
HDuOEy5llFCrM/OWbV7HKPcm0n1/Yq6u4YOLKjqZvla+TET7muZ97WcXTwTsngE77HRUDwyfABhB
sT3iq/Spm5JCOWg9upSspWeOSOGc8FdVwDQrbPWQTklMEefMhRvol7zWdvEYPtuqWAuFTCqN1O+g
Q4TEZItze3K0HAoAiR6ebRtSdpvmbzzRtn10G6uOOXf43qHeMfmo28Kkw2PhL7s6yCMRC73oBO30
1jlvkWzbTj8lEZC3pfZ/cotewyL7lVOwxwFrpNNjnv+G3OhMlKEaCSxAKBxxgP/GdfWppsydixJQ
+/AZICqZe0H7paIyijGgy5gWlputdRhsIMR9dRHoxTOhbdlYBt1NGy17SH92pTRY45mz0++y2GNe
ew1mjuvRkNYquowGybTIql/SxCr2+bAzU6JdcmwLYPGZW8c+KBUV97ph/IQc0F2e01Oi7ziXaL6a
iMyDOFqYimnNm95RZ11eURYEaHUM7AUdrojUSK9jG02PkxxJy0iLRGNnyEplHpKoZSBJMpqY2ZMg
HuTsKIm3CzKeNEA1EDoy+bSNTzfyadQTu6DWEfHH0yHAN5j+BpG54tD1yKS2+W//hW2Z4C8v/29s
C2dVUzhwRmDc/Afsln1WjVn7z//j7+iWf/u2f+W3aH9B2DLQ1QuKG1Oo/MB/BbiofyEONvBNWILf
Y1rG/wa4GH/pApAR9YZqmBoF+98BLtPP42sqWllVh+3yv17efwLgosFq+QeGi+bYlBGatBx+pOkY
YGT+znCp29wxE5NQTGaMP4aw5SEpq1MD/uDR6Nc2HIvvMekoACUSwrzcGYjqrh5xBesuxhgOYmZT
xc6qx6aE3KsFx1dUx9Ihxj3s8VIGKRbmqhw/E1PEr7Z5CNERLzDrbwv71OkYhdMMh3okPpJEP7Ya
QxudHsPKExT7K2H2c82jxCxaNidNfVoJDbawo8PGXvnGBWpWSKMIlyv43/XOQMpX+hvsTgWlmx6e
/vwtKsn31rRoXflAvnsDFgwEjOSB8K9WoGDKiyoHAb5jmutL/YrCQVvIAoEZs2XBr/Wbtel0SxHS
vxqHvaK5d1Pz/TPbAr7WJoOMVstFmL3TQX9kgi6n7Kk6R0nMkcBMXVD5DYFdLzMK0HVfuuuk5iwY
McLXMyK9da3djnUJ9IWp2tYJLHAWLU5Eq8+3JNqiJBtd3JZYoMn9qdsuACvvcraFRTMfijbeGKP5
0+fVUpNCI9aHeabrNGIJCu6tyojr5PLNunmkY2Oya63kmtLrUKYBRMf5H/IuRjSpLoM/Q85U4cDc
4KOIVzAjXqsGvAodJk/YxOwFpTYdbk/IAw+w/jg9oSTqY5aPldabQcMyFHsWFAXBxFC3ayDlPODn
HLQImk0Zu6kqYR1DyQYcokdfMqedBkKM0hKjXKPo5+hK1pPZ0hlTTQ4hI5OvvMvuRnXXbZKc8qhN
FuymHyYSFVEb1OHMxxI7vg6Ze0Uy+QasjU5kjei7L4BMJDe3QZVWgedSbPNB7I+K77HAuOXz5C/p
Amk+dEQm7O+Gl3drI7cwW0TFyHkEW1J3rYNbAfhO98ggy+IFS3SRo+FRGbHESb8CPL9GU452SjlU
ZrwdAmReaCaKqPggNe4eBckuDNJtRUKdEqMHzs8lBY+08r3vOospHg7YyJo+xQalyK7I2pNTOmu8
HDu4lMsMwayPeC+OX1S1WCfXEYtMGySbwsmWqjey4wwMQKu1XWerlu6zqjDyU2Zp9eK2nyWOR3wW
a52qtRFvvlrsM+jiBkPEgRAKAz0Y/ugDJ2t62NpMaNkRWdKt9dOjUxdnQl3XItPWg4yeVk+TNKsW
cah/O2mHjJY8FkvugpAbuRtWbsaMBZGQ08m155qcZ/S95xIEyTm7jTuSifJtjLiTaLCHCjvTyuQJ
4fi+T9uVii4vr0gWKJ1tZhA4D6DFbMNDzXsSKLEyld9XTMp4FA7dVFWsUj4GIdU1HeiZkwybKcAA
mxXuVyTl7Wb6o8SjPmvUS8ucDrrATKvyjc7VKsGHivIVPcTKEdaKX7qhW8Lg3j8VGnbOoL9Of57o
TMmV4DqYcpu7ysrR3xvOeUasLPXGQPVA15d/JjQkiCjehVWw1gU/3Q9+aXKgiHHXARwokgEWdGd0
1DttK4kw1WeOri6QOs25m/CimqCTmGGgRaVEOdNGJjpy7lpyq3QuvKIB2WiKjAf9WO+t6EptVtPl
AFG5aGJ7Iw2yIGkdiV0e5xuJTyVS+TAG/1S7vyqNtWe3U0oZtSB8Tw7RPX2cKtyG0YeVB3yy2j4a
rbfpVZLHdx+bao3gY+UMyFVGg3RB5FX1Vinkz0QuGf1gjabvaCAqGo2ZLOTO7+2t8dmaNZb/aGen
yZPB7R3d5SIYPEJpGOmDfpZAAzS9fQ1oBZTKuDHQ57fxCsf4wdF4RTUtm6Rf9om5tPVhZibigG4c
BmS5NsMSZSmMogBWZ40eAQ37NGmfLpPONL4ajylyzxGxv9PKrYeqDA8r8dfiUIzbmC/VRnBF1fM+
LeXpmhu9tejyi23eSD1Ct+VjiVmF6apQCcb075qLfMwp12FonCMtPxM5tikr55RnyREc6mY0z6bp
7kbFv3q7QTLoy1hFlXmAh3gZyIiybP2M9WM9ltlmUqbYw2fG/KUbQeEo0Nq9E8Eba1DmW5OQdg90
dAKata3dZZvSARc8/pSlXSRLN3Y2Rtih5CBsrx/Wja4c+Wuemct2x1EdxYmEcLgeuZergENTTmqO
w4EpUJa5Nz4nzez0IJ7+uyEF02K3VkA7sBC2mRfjxyYWDvJlmsVHNlQYN8T3UQrTzrZDegB8WSPu
VOQdt7561CNlHdfBpSSQlFPpmfGh2yLSTcWBvLNDH1pkqSfTfIrGL+Nk2qbxsFNUuY6K/suhlNaq
4GR1+tnXvFcjTI50baFs+eWt8ua9y91ABDPB84jK7a0/uHQcs52vN484I9YgEgdZ2VuH62Uhbm45
BEWoCDS7WLcGz+nI2WEpQSJpfWqKCCErSqRX4mAInptc7Dh/FqU672BjSS8BlFmBeO5fVBRaImko
7jmBrQpetRN9KsSt5HX+rtj9Bclioz/pE+xQTS0j95ZG5rsCQjrzo0ud5O+ema67jrqDAKIKQQ8Z
QuaKZ90OvoGQdHbH4+gUa5jzrypGJaa6iy4rFpBPDqNGsCHJVRIJIzhiOEv8G0lpy0pVlg6CQVPj
o/O/lZqHrDMTvTOTSY5s/TvGfF3QuzB43JoROrAlo9yFQ/6d0vhLF91RZ616PV9mLR9JrKKrgMox
BLA+062n5Lsu1M/l2G07jl8R00OawzvO0vMEaBEnlL3hjJjyR3aeblmfUTwvFG7qPIRfbyErhjm8
ilChR+U4J2zXkVtMpJx3taNd8CAipX6wwnXZOFvmyKtgY0mfA0+3mp7MnoICFGNXw1vKnGEe6w8u
CsK3YabXQOwSWBJ2v2npsnbMNlBRTqfPiKKBaIgZzsF5iDRYLyeBmrcy6bX3iBOmP/cF8Ui1t01c
iQ/naBjkaWOgYxVo1U9Dz6oi1iNjujStHOfgyu+cWfX0KWAmmm7NuVWBhBXyZ3oxsZPvQ89eOO9D
c1bNe+fj6uuHY4UoOnSbWzrgX45k9FZ++nFyiYzwOhR4OQtZvVgxPzMHu5fV9zqpH7qvXHEvH+z2
ywJepfMw8DUJtA6UUgdODjqT9zOtb9jvl6TNz2PjP13roiQQKxCgtOFwtZvgFsnqFjoWg8g1B9mT
y0nVQAOaIwMIwmSnSe/QirUFydR2/XUe9atCc0GBBbMyUBkiFTua3htPFmc0xVTiyVyxfjBuLZiv
outbWrR/heo9XBoyKUwVydLLvJSeYnhIh9dRxDzIicYKMLPow7aiKGnGbtl47R3E114Kj/ingeG9
OS+DVcgka5ZYTy1obwXquLr7VnxrFlIENuqe8/9MsxpiLK2Dn9WHpqKuIfV+Hp/YZSP0E5VunA36
kwMveSgPSjESQ2EdJulvOkVWp1gxeEINVU+8Rr8AfqLPpwfEmCImSnrC7cyDGQLYitJl2Ywbhxto
NBa6zDeK4GxOQ3cKtsP77XQ7tei3LRmkThG/Kaht7JTHJ2NQJNE3dORWppHV7IAscA4R7lTFbF80
Ycym6zwouPLjc921Z8S4P1gEXwcz/QTw+iKwDUJORsatfffpW1FnF9NmJYIgOipWybzZZFwArbYX
HgJSex0gCXbpdlYy2RgWFUYXXosx2sLmnMt2WOEJPRBMvTfJ+FRH+aIEXAQqfIVnKWCtdQ3ZcoCj
bSfsjCRgNm1/VCRVKtNpFmRddAxq0hWcpVs70LIgn0RzvVe7cjr6dHi0Eg9vU/VllumnCJcGw1bd
FO+W52NXemiQ3QURTUJZNLbt4WFtHui3sBuvBh6h8QR+tzrabgMycjbCpKoe7qLXuX7duG8a91HW
fEcv3omFeTd89RmZDHk9RPJddXcd72QJUn31q12nb0aWXFoSvMz2EBTezR/Vb6978Ul3ELLjVnBf
LQPCdJJ+mhJiNH68QEaoNJrmPn2h75oHpw8m65SfyMz6mxsPj1Sew8456EF8UcPkzfCHe5Hkxzof
rh0Hhio5gmE/cbUeJDNcNLM5maMPc6G/D3Z/TklBzJTHsLbH8lo8DSP6YGz8SUN/nYfWnKbfsVW5
ZSLvZdq5ptc5vQupjnNLsXbTy0ITvBPeT8vJghS2F3jKVyreG4zIWW8m6+nbUrV5TN8WDe6jHqIZ
RtDjEPJZdsiIYgK9ZXTxWERuK959a3waXX2jYn7D7HF3QncPMmJWKmAfim7rFs2prOqH3dePwE8v
KACoWAOWuXIVHRSyKL5khvapDvVduhfd7/ep5p/8dG1P08pgfOo0wfs8voyx815Fh8YCAad3z4Qw
K50yonRrKukvws82UZt9DFScfo3b0HqLRQP4SSPRyrnT8N8FdkxwdnWR8bLwlGtRWu8cne9phWgD
6LTRXKZFYcYubX/nffoYlaQhKLu/lnrBKeYymMHF0m1eXH+dXoJFqFmrx8e8/BWZ7kaTzb1txIm7
+QHwgTSx/hr06c7HOTF9TcYRuypZunF7o7WJEh/l/8DCyvWzF3e3ogwvdfWVw57p6nRrWt0djdN7
opQffyz7+uC9uiJ+68iBzQOIXkb/VMzu0VdkixjezUZ55hZH361OQaNQCDr32KhOeqM9Fds/espR
0a1pVkFMgvJAfXkPARpqgfc6vSkSSHal9uHn3qFzbskQXsrEew1rSKtBc/dIxYHTlSfy/ufnl5Ku
4MzW9UfFBzl9yKNNyKDTXTRWNi4ZEku+gAUep1/FeIG+o3YZA++Z98rDTJuTJp+YBV/trj7ZKhsL
hI6yAgZce7eks44l4qQy/ZdlUzjuvRbVyewV2rvdTeEd9NUqPMUnL8VNyvtV7WKbEkDCsep9+l89
f7wolvJQFcRqdb9Df3XLE/+i0rcGAnqYjNQDT3rRj8vKKXc9KYl4xI4ixYZy4eiAu/w4yPP0xrSS
x+RlKk2N4ax+RXn5YJPo4pWXx7sOcFDnnqP6LSM2mbsMjw6dnvv0AfS+90B6nNs13A8ynxLioT2O
dxqvsbVPjaZc7Vje9QbWuM/rMsTJ5rnV+8Mz4o5UQnHwic8e0c+PnnoxRHMcoTlE6jPhBu0Q0eH6
XJTmCR77PCJkhsjPB2LdW6FVd5jOB9bmth4prlh804oiouVUWvVr2PnkNMTci+5FHgnxfneNiGpw
lyO5w38vVW6YOL7obfecXv0whCsXh95oaOfp6/7o3LGQPZFjI9+6MCd/2Lm3VLH3OHX3TJ3xKXXs
d158inxJeoB6QX90BzCzqUGWYY6/m0b50kSsMWV4OgYTtN76Yzym5Fc+GHv0MySG9sQ/KxJQA/I+
6sNzUNsbKWfzJFH3ilnf6t9lLK9j7r/V0FfcS41dN/dr3BvRpwyqj65W19PuYPTQFt1jyo/Qab1o
xNugPEdHmx692EFjAEDNUS9oTB/Ta/Jt+92MOIrSmUEX8xC6e5/e47SyG7QyBjCz6V5FuTarI31H
Jh/vEw7ewJYZMgDNlHvqiFPKkBlWbxEX+4qlHbLEjZ5Uwz65FHVyZKCJdRhfWzCtAe05XV3f7i6W
TN7yrHnUsvwwu46mUfTnv2naMCDWY8hzxTMoyyNez40fvY00dtj08HwJ8KT9Wle+KyyhFrV5kHLA
tr2TE2UXuPTsl0P+VVL+xJq+t2vJXCbLzzRON3lvbwyain5JygcJKBSofY0tAPfc9ERlzDf/cwdA
TjPBBagYHLIBAiJxUxHLmnpwWjSj568JnV9GhTGPLPliMvYudWSksInpQtTNya6VjwSLiuup6+mf
jdODqIoWUQIzGFEC+IGlbyO9NJNlCsIWX1SEbswx7G2fZctaz7aB1cEMixfTozMj60MJL7kIFzLc
Oy2a8uSYp+MsGhHwK9ahrsp9YJ5BtUSoTeC71OxbMJaXSSB3hcbLJsigpgTO+vok9Bh7gpg+FXoi
3gl9znJIp+A0ZY2HahO0YtWm2Z40LlrRdIzabaPq55Tu2fTjuP0WDKcXZhecNBLYKT3XeaCse1+9
IHfdBfkboscFTjQwm2jbwWrSdhL5u2++9CrHeh9ZEJLk4mp6/h6JKsgYD28o7SxWnUW7cbpaNaDI
Oh53cKc2iV0eXE2u2KWQEuHt2bpdt82g6DhewoOuPhSQWRxbvkzfyXMKLcqG359XXFJkhCGiL5Ez
Vh04nXGcGoifhj6x7nTEyJ63imITfVm3STEEGah8uSadkGu1yzYCO4OwXMi16S6qyLpou1UUuTsk
VVgIDmrMw1TZ9Zby202Li5fFP3EQ9ctIS9aKOVnfq/apQBY/ZIQZkDjeH30kA1G7C2uG6FGjguJN
ik9gwSg7zGYPvWEWqM5EbVGfaIaXjZ4fA8nUjbVIIz/aM0IHCBx6MWNgzGKYgznfRfkSePiLhTca
KVyBS68SCzp+0/Duir+wAPQp702OCNBduZLkDreyjAUVz9qastjdLFuEatotCivy5oVhvWCKP1dR
8xstZ7BA2uLgkIwSpPO5yTF3wH7YNTEqlbz7RlnJv6j6Z9CiJsmCj0GKu1cRgqUtycM+xhktImaz
jhTmvDW0k5rbJzixsKlipZmlirOJRs7SSgp/G788bijjO67C3x5HBDx8JuaavXXxQyWd21NETMXb
NafwPzdRn/bYvBVt9AS0WKEwfXdEkRw76VJcWPcQ2/8810gjL0N75tnYnRNcXW5gqGDjaBqmsj53
khcRNSSP5QhzjYRntFlg/nCUVYHwE0SL2Geg3eYeVIlBV5yFD4d4Xhuqsw/JJjTCeF70AjEr/Ekm
v9GbNab3oOqw2+gIFFyDjobff5kpQiDLRwWqF9F6cEsmpR68mjyMk1UXIi6VmAkBDADWV5BQth6R
mRhytkVTKZM88jfCiE0p9XyR0FAYJyhXaPLpkaOJybb+1ZnNA4fG2nRRYwqOoTPtITqwD4n7Z+NF
Ekoi66RzeJE5aiZFl6RElhIWY+bM8VpBWBjuukDSnxXFSauG7xo74dws8ChYKCl0gx5hApmXVYno
gKDpgv1LFx7Aq3j8XWrQ1/sK1fd7quGqxqNo4KJTdtiAGFonNdYd2n/VJBdpo2Ng4ahw3ELM/mua
+p8JwWCs+B/PUf97/PnP/5T++wgMvuHfJqiqcJC6W5at0UZS+cq/TFA1yZjUkLpkLKkKy/zbAFX/
SwhLkJrBbesAh2bqWaFAIxzDkH/xR4ZlG1Lj76au//8MUPX/c3wqcCwyzVKJ3DAY+P378Sm6mr7j
GQwlKvZJjAp+VDoS8eAcAQRudCRYhpFcFBWWkJXMKBDNWRORl1UAtwgESYncDDArQ+FdTRXpmOxd
B6cjjU5qWkO8pXGM2tlApVz348ffrvH/JVVDQ93yj8NfKgJHNU2hM55WzX8c/o5R38sSrPU89ZN3
uDmHXE7WJ+C04bDpUuPodRpuIrAzMxoMiHsCLEMKkVuK+wMfPNrxcCNWkulNPyrnosFGkBI5qHY/
bi43Lrpb5Kc5fISUHT6zMJBhwYRlEL066LR2tU0r0eYGLetwUaighjOK/5C9xHZSHM2t+uUTdbmu
CrBDA0ywAcMF3b5PZuYo0AmHZhwIo7pr8dUyg/0Ayg3pgQqLsy+Yp/FexrRBC4P0QsWp55z+bqKv
sqWMsH/kbgq2onXgdExasQFXv50jKOudRRVCctNAHDVdry9zqJpj4oDSdbHDqki8SbmcBKpdcBAy
/1CzQzKU/gqjIQ01m6NmHsXkOLTiNHhcmyKS2FDC7NiOib9E3F9DhwILqXyiFoTHAgeQi6osopa3
6beNM2UN3c04O8VDmd8yJuSjWTKrIO5IRUujtRyh7AHXqx5R4udgdEOfGn2wCiJEaQB0AIE2iqWh
mDKCXYsCcBk5iMjURltnqXuMKw28EjiOIGPKAUCcz6UCHAzrd4ZxF8MOfwDMKuwLxm/vuUvjSZn2
xIoYIbgyuNKilbTGW114cgYFPZsZg41VCmFUAIOZp/h4y/USo2KxLkWVzlpGPlEJrtMzjm6q/mDB
u4YAYVmcm7qqPhEFCN4/CQKVILaYfHVSCVySAJxX1Wy+66rXZ9IzyJDQoE01wGik8gJ3lSjm7unG
izFQtuh/QnR0MUhr3J5sGYg0XVEBXh9hLNifqVEjAWtxU5GvG82Fk7wB8SJ+FIFiQda7N9KVmaRM
3S9Ftb+1khNm4H6lRvcrkPLWcVxJbflEFJVMa6tUPrE/nOOqepIF9gjbXR3RztbG4DlxpHrXf7Up
62d177Ima5XBKxHAwLhj+Dq8hPYgqjwDkFI2M4yS+8xV1o6nnfUEunoP3DrgVeJZvTS9tQ+74hUT
Ws+vNSYP1XDq65ZE0fzDNUhTNoT5Ox8KmAzgTLD4vPjjU0h0CFU+wEiBZwRncN+D4LZK/zBAm1cs
sW81UuHMOt7oeQcSRB5I+AQ88NpW7m/Sj/nm3GfGyo9JyyuTcIpVssxz5aNoug+SclCQZ+QSDIgC
Aw84QiCq195J9jAFrrl2SmvytvRBvVucTWaivHTeGTcjD7zEQmSSfVE/wYm2rQHx2NGhi2v0kN9a
9PvzXqubZYxZn8EO/tLM3Vt5tJddestc7xmT4bhsEjH3daYDCWgF1KNvQ1bB6RQCfTqChJkmDiom
vZkpKUdFa1GzcMbAnH9Uxu7hRKwDUTsLQwy/hV+hUjbk1nf0X3UJfjunUpp3+avqy3WRhi32maWP
rMEZtH1XVFd8miyBLF16CT3ulmm5jvV5JKhaTxkpFs0E8YsqY54zqDQz92im+q4dMCF7FbD6TKLx
a4Zza7tPZaj3DSOsmOp2FqNLmfmN+TuFU4lXfzCzFAdVePWTYi2JqOWcMFzKppwkAJ+Vkuzc1mfU
QMZr4Jbc0MExLZVnkervY0Qz3zPxKEWEHIY2zDeMSrukBn7sd07J08wmExzYxeDzEBJhuLG09pkb
9HEGZVv9T/bOI0l2LL3SW6FxjjKoCzHgxAXc4TJchpjAQj1orbEbDnsd3Fh/yK6mZZv1gJxzkFn1
LONFeEDee/5zvjORtvZHFpuCssWsMj6t2H+L9Zk/QcyzLOjajPDaBSonFpEOOzwNahWcgnYaPwtN
plJROCIvtj18JwOEiNHY3xwdrnhtT5R8JH+XEn3BCoMMX0M7CHaTKidbIubxHgIE9hyN4XanGT9W
WK0mUbHLtTEIdYlPxypcR7wIsZvUZXENpWukRborETpV6aDDZcw7y2zNDynr7l3KVGwQykUDOTE2
2bWJlGjRsi4m7kFxYM4uqdK/G8rzRLMGu8GAsVjGIfFNANn5NDAk8CBdj7R4cKjzldwxDrBoPAIB
PNFVAmVbVs2XwKj+ZEb5mUUJGzrogCvekYtokl8T374TOK920EKgC0nTvmzGH7PHlIrKq/PK1A8S
vtsd9+WnmZu6S8HbiInDWOInmOuTg26ZwdyYqTX2Mixg8KYSm6RT2K05VT9az+MkomXSMx9FlJZb
MTAqh1yNqEY9PaRALp2ICXptmfuq7ZOlpum8Skr1povuFhmQGEHwkb31ol2DxRjUp7llyoKfRFqz
LoeA6BS5z2oE1jFwhkh3hMAfSxBHo8RlBsx0ef7XVK82pXGRq9aXzXZ83dO4tVDtGmkOHFOUvOsj
d0BQMkApyOzoU/aDtYOK5PIO701fYFiDuqNe4rkSFP4vPPZtM/a/kk3vUxm3S63nr2UyU4xMsFeH
9dLAji61zwiGE6nr4iF5rpa1f4DEJ4uxbd6BOOEj7k9Czj/M2v8pCM3idmf6TthXA4TpV9y5U169
Y1MG9ki5bk75aABKRDbPujzOwc1Tq3VOmM9zJD9J1vxsj3jCutEBUeeKIIZp4I6Bq/tHGwdKQS92
3Gu7foo+A62cabl8VmVQ3/SICHc4QDUjLniMvVxbwrFw6rYSeKzJTMWJsQV2ieO6DAG46ua1opRt
LWcA2wGgvytN9aLLcy2ZRoChmGCxmalYp2OarXJbvrSYAfJGapypDHmq2NImH6ONiQ4kWwZTmFja
FlTRE3R6BArGKo2K00xvnc6zu8sY1ZdWE8d2ssk5iWvgxT8dKee+9C8eaIAsKNtFpadXadTeQt18
KG20IrB9tdsUuqkcyvBuXzsVxKiW+uaymL9eQMDAvLT2W3PGnwOb1bseO0vbLLuJXZvRt3dTD/9Y
DIpLDX67YWNTj9PkXsEdTrmXggDxFhI3byD2Zcw9jw0btZENmzxbQdK8aFbVjDzpem0RGUW5Mj65
yi1yZvKDIvc/aZY0UIuqVSEkR+3JQaht/oM3ulzAHYEMzTaynfeTKhvLgg1mpTAxzZgMFaxdR2Zj
vFc9en7Cfmn3lYlgFaK7exP2EZp6c3iVhqjRXR4gUonKzrvchO2uHwyYF6pPFjhr5lztmlJRQBVs
ket5rzywac7YPFfzLprMgYulj5zcvMPW5722x6Z7mHffE3MlJ/KxSUzz3lxjk06BLC72ed9O4ea3
zUZ+ytsRZQ3dLdGLGzrP2zDv+qt5/68jBMQIAu2sDISzRjD9pRYgG6glWmEo9D2iDT1Ns7YgSiY4
mliLsvZQcNAfBoQIMSsSMtIEzbbymvpLJ5hVixr5opx1jHhWNAakjQGJw561DqN5j2bto0AE4Sn8
JiGKiFkdaZBJrFkvCWflxHgRs47CwYLO/kZa/U+IzDIgt/g5uksyKzA5UoyiMSUfCtx4cStOlTWd
4kzVlwUSbyEGF+zdsaCyGHknRFIiVfkRIfvIyD/ZrAP5Vvmjmz6Ro1kjKhGLklk1QpiLljhqZjUJ
wNcfRurn0TPv1aw3xbPyxLJ3ZcxalIEoRa5KA9SDTtV4TodspSE2G7OO1Vv2RaaLXp8VLnXWugxE
rxjxiycdJiw2HYqg1U6LI0rzLJIVebyH28s7YlbROuS0aJbVAu0VLA61zghuMcKbNitwHVJcMmty
f+0iY2S60Dyks2pXIN/5PTqegqDnC5S9BIkvnbW+ANFPQvyDPf2nH8xXrz5DvlaWYYrz327mxzsM
SBuCQluIu08dVaAC7JMBia4qMX2q/TQ5hRJ/DvjAClv/0tWGVGQoIzylyvI9ehWJFy+LtoERSRH1
1HQ3tVO+laH9lHUsp21zYztxipr61ugZYdvxu4mNn65gVUn0r1lDBoUwECurxiqbVS/bK1I6uNPa
hy2iTUkFvA/GANFd+pOQ3Igb4m2pijGiQqmCTgqtVfcWjVzvCwoVUy1ReKYYh0y5W2SIzK79jTPi
1OH8TZTWcnzT/Cm8dVN0e62K1zF2E2J3r1BOmnVbWF8g/rQt4mK+UAL1ZTI+8swckBLLgMvfYmkX
RLs+mW51nW0VcrhBbZKmrLG/VXaXLIVxzPL001bJGpezjSAw930UHksKaPtMwupgmiV72ey9n0g+
9fp3pIFDU7vwrKSNS0R5Lwe622XzPIlTH3OR6lEO4iFSyjnIeZzK6aEn2ilIgi9/nI4E0rfzh0mG
8hXO1qmI42WIq6lmhVpp2VufFHOPX87KBxNCbZWPLJ67GAxgdWYrfnywq6KdI0YMP4Dn/Nhww5eV
Yj5Dbj0CDMc2Nz8pta6dBhwNWgsQID/b2rpp7ZL8T+5bEvY4pgIt2YpSf+oj8GkLpJSmTW9KALUv
5WimweD0NRO9lCVv0qfrIf8FpAWT0TuRSrWZUnsEIqmYcTpT2xC0QAUwrf3QtD+w1uhLiouUspGX
xrao6kheSUV9D30HU44tNoHewalsqv30KXIaHFDYe6ujAR3A9sVn2+K6UjDCYfzhSUOiR+vxD2nx
HDUb+cUEa2ezfAbaBZ3DWhWpzBHipbLgzl8y1dRWWs9Y0ay+Or5KdARcVeNK+r+Y8ZrvrYLNsZlJ
AX46cIEqXrBOU6NcUK7BSg5asx5EZ6Ux6S6wqGX0S/kRh9NFwGtZdALmiUrtOMvt29h6jCQgFqUa
rF9QEjg20xTnIu9VK3yEYfxhSzdIuN5aTRLwfPLcYUHHichK4TRtNFA0QNJSqjPvyQvitWL3tQ+N
eStZdOFhKMeV73PzmJDC3mMvouwO+QT0FS/B3GCtPEXvFhmoKrlZQfGGU3qv1vVnFVvvUshOz6Tk
jTA7r6AEk0fjh9fKw9OSvmM95XeBxrWs62QXjNoCZA6tdUb+mYT5Jppyj+WUffDJ/eHfJMA3ydGv
kXYXtuQvPnbecmLD6KfRWwZ+cZFw+Ao6S3IvfYgK1mXPkQ3svl02CpAsKZdBgUMcmfTk1DVUddct
epOURQ82QqDV5ymW7DOl42DWni7WdfDwbRsMVJhz5wIn4KbeMFh4lJClw5JoeNaHYilU+Vxo2HFa
g+nGMEdIfaeoAMQGgH30djsW9lOWzG0bimNk6fjxXi1Sog2w4kpLD3Tk/UyT7JOCH36toOrdiMRj
2xsfmu/tWimrdir1y84YnJNczw6pom/B51E4RGvtbCEjXizM0dFVqrWsQLgFCg0fTeqOAVqXoudY
iVLgzCiSH4xbn4Hn29jnVfAOco0S5CZVRaDYLD28OT9V/MpXP8N4fCumYUvC9cPkGT8nVSGj69sp
Ygk0FJTMhLrukl7eJmo5OXXHFib3BkLumV+s5YGNlg+8m4klANwZAznuddHSMJSzdK4C/aR40q+e
YD7V5Io4AR/VkygmbQaISwVWY/rWa9aB0qMUHef+L7xEjjHMLnW0v/ps5+lbAPwnymiNClKTIiZk
QPsbjAI6HBYJQpWkr6xinmv6t6EBScwhOFHxe8HZRbVOTpwyauiuYPnn+YW+quioomMGElfPCWjY
Cs+BMOwzJUyu3oW3BdeOOtOZWL+UZLY/Plj7ZbHJCsgDDGnPXl+fBY7eekZ28JCGTaN9+eCpEZx8
VzYuSmDgGZZpuqqKHPyLHLw26HF2z3VqKFHPRDAG8mYaV9rEMGzqc3Gwl+9rRaKy3JOwgflvKbUr
x1bBItUmEhgTAE3cw28gCziIBYNBJj8V/D29DMNVWYQX2L6XGjm15KjgFT5XcfMSJa26MGMeKGYK
VJQs7DOh1IJlMUsc38sPrSlcf2rXsdE/O9p3lFKDSdec43Z4qyf/s1F5lCT23TAzR1P7ZxkOb3Hb
b0N+IkmH6FdWSajo6qNXaSa0wl+7wzWaa6sMRZCVIvCQdohvQ1kdNbYwbd2Dz+aYhpOKlb05D7m4
VsBBF6b+2kbnsVYI2Mgt4zsZpI/cfxs1Pj0zvJAgldUI9Q+NC1cCnmQdcKGOS79OafkNK5QMpSWM
qSruXz8bky64vrLCpmAivGgpL/ZceZEKXjOSoZUrYVOFmZsP5tgf7eTA29nqrXxHiqUBzKaf02+z
k5nxThJMXTsNPHJVYRraNhoZTJtfhXWYOet/042ywVVRjXcRyic7GZ660rJ3LJp71L/L1esoTXfY
Lb92BJokGnJ/GforvGPhwbIp1rIZC2QaScICfSM2Mn2lIsxoargvsLMDabnrjGZB4ZDGIOnM/eCZ
zNcLVEnKiFcJwZyRycFyCOH2ErKsFnI9vCVxs2G2UIJ25ViJP1EmdrpXqmvZlhB0pRcYA9w2lfxg
jZJt2lS4gZyGq7EzWBIkySrUuZWDskpWRdx+VxXIMZWCLENE9zAbUAM8/ntUeOxaUNh7Y74biXZK
fQHhosWX2X71wCSLifOt60rEHho+mU5EcUw6Wu21Ho258eWVT4vCnFmiGwL7jqxze+V9v7YnBP04
HF5lY2DOOiC1jcS3khIrlGVOTtXqxK49C7MKqDhwJKdB5u7fzbeZKj9VT3drvTpMKRACE7FkGUjs
vyT/WCKZyARgrNA8dnZ9UJOB7qhQO/jnkK1vbVyMiOCqb/ebOTi8UvVApZfQhQADUSzQH60fQElt
818E8Z0nc/ZmxQV4JwUG8xOCYNMLMw3BtH1ZwZ6anxiyXULYwiwfRfxoM+iOqgaZRwmjS1pZjCAL
jQnlZN7U5uQBDqLfyL5IiAjcv1CU+my61sro8nLeayVe6EGfH2ZZRqEAFmdJIXKF9mNErEmlBK5m
hpIEt13peRSbUbEv7O7oJY+u5fFuVGi/Y03VHJGk1MLVFVzmate2YnBRck3HtUyXBj8uojcwCy7G
pMH8nFilqhpnpxnPBeqoKmFDIbD8Bj0e9IMpYcMlb6R2b6NJZKsnA4e+0Qc1/hhKgklFsXi2wm45
pQatC6hG4W+r18STaod4bMhNBe6y6rlUwAjuJ+6a3NZcHMVvVUZDZmEiJfn7hHIdlNyNTSRyV9jJ
Npim9wS/4TrusViEmfgAVzN/4zbk0sO43L7J2YCEDb5a4ivG6JTFfbPxKb6j8OoO7OOSgXBSlHDf
2/3TAJO1ymVM//Q1GD5T5sLwEYWjjZ0Zx4K6dlHysOAH+ll5S7t7Nulf/dBvNWArxUgzkyq+PJnE
QSJ/dGEB8rM++9kZz+6b2b2Tqn4Zunqry+YHM615ns6ryp4lIArMoJjiHSPoBwzFtlgBQcZ0TIMf
Ol9JPo+3vkl+vYoHeMYWnvD2s+WO4J3CA0kJ5lOe+Gs/tp1e7d880/+VTRLWLPiXWRxc6qLeKIN/
SaT+qan1gSGKqyiVI8H+9kAU8woDJRXRsFrL//x0Y+7KQbAeaDBgMeYUZj1io2eiZQcCFoVDchqs
Sc1/krLwHRX1j2SAAoE1IBZGatEihycnjEQILGyrEOLchBHnmerVXY6X3M949Ubzk5RdpkzVmfbQ
PeTIKNoEhfxh9OzzB5F+jzF3a8YJNVmuDDHjsuSRe2s8oJfRmt+15LlhISfs30WwgYv97dnhVo74
7oof7ajohnieTG9GaKz7VkuWGa8CHnIgoIV4wdxa4cbGEBr8pjYR9IBaPMno4BXOF2VnytQ6jP7N
UtVjYvOHLqbzQWqONsxsux5pgplwUHHwuklHQlbGXRZqvOP4OaW4TgYepGZgiFqDoeyC38YfHXzi
DHI0F5jss+FyxOQyxV+8t46aUZ3mM9NherBrGqCj4crrUWjvJlTVcqoOCn7vNK+Wsd2Cv+IeIkbP
THbdcf3m0KO6bPyOR1KJSvirFNPdzupnbnnHojW+PI9Lza+NazMAsO0z46tq9LcOwYOL9haFwbH2
qrM0vRO1W5M2vlZR80p32LbnYSlh8zI9zlYTDtu2HZ89UFH8aEfRouebhn8M6WJwpQi5g43SS+YF
dGi1PZZ8n8ynmjmtXO4M2AZQrBLWO7xeIU47oFvm9h/rnmjJQVbmY67Si55nNEnyINDVqNmiuF0C
UX/Fxqigrwa/kTI8K1lA02nWKVe07snHmHG03PUuMkXnzofG8OuDVXLhlBNZG87RQi+w/XX+lVJB
aq1Ffq+6YqlI8j0LvVmOkO+YnNdtpnwYZuh0tAa2II3zkQ81mBy7+SkUxeE7Kjydmx5JwoAISjBS
8AkicxGO031QrCNbh9+QVkW7EleGicsgBWXBs5L5Nh/V1pjAVA+y09fJVBigQAG1kv5pM+Xy2SJ2
lLllEnqAzEhhfggAV3Ntcc8FiSrPQB5Q3TqC0NPIaUleQ11ZaXOuMprWeFBEgkVfpI13KqPvXrlV
6uBS8iIsmvZPyHeuvSldt5F+nX+zZJI/pkF81YkKmBkPblqf+U3YrnDP2aLbDhpPqPnbC4bpZJOm
DzIVJD0ZsacT1ZWZKJ0ISJm0ZWFwFQwOAvGJFXQh6GQVdXRhM3w3hbQbLfQfv38idlHb/lXTUMOM
QL9qvvhqgECtNIUNnTwdva57qiPycVhSbNnn7WpempYlFy1V7cjvH9owPOcj3NYcUcYLvKhIM7Om
HrjjWW8zlQ/8vUdj7AoIejzluVv6+PB9IkyyyBunCoWNC21Vhyw6u9R+C0q/PCXDrm9akiQhbBM5
ajfNqLZOzbx+MdVGfVQi3hrCx8nW41B3WFGdzex/DEG//xVDkKoqf7OrrD6bz3/5P3/v9Jn+/tu/
3rr/+F8/eVVP//Hv/t/xCn/9tX8ag/R/KKYJkUD+v0af/zQGyf9ArIK6AHfBJLGvWf+JVjDsf0DV
tw1YBwovJWM29PzTGSTEP1QEMs00FQ0kgqyb/x1nkGLz+5DAGf08c3/+7V9NAPzYghRNVVT8RrY9
f4i/kxVaY0RJJ/m89npUrgJb54CZHbi1BLSgtJ0mzTZq9WX02okONEVZBW27HRzk4aZ0WjKzY/ZL
VnGhC+F0oNcU3KgjgWzFjFnBr2qj2LVxSph1T7Z415XJriklt6oFkBlzZZrfWpC4mqMH5D93gI66
lN41L9tyV2zUut+0dbCJYtmZJzC6xSNzBDb9wwCmckUw7MxE24+eeujFeLzn5XTK6u4cyv4LMwTT
26E+4Y9lI5vHThh/BzaBwZSGXtwfuRXsC6Iuw8K1AmxAq1pS2W90btgnbjEnuY42JbS5521ae9gA
4N30KJKyLg60uO+zcSt7hEiGtSw3e+kRvSZGTHpdrEyoZ3Z2wCZ21G90DOMINJaaderyEDmyg/kp
KHVP3f6NwtfYbdadkm1fp50dNtuoUraRDb2aB7sYfXdKblR6grksZmCP2yqlS2wAyh/qtzPgM2IH
0k6uNL+DrcxlOLaVYBgbgspIQ1mi4EC/tDbo8Jv+bnTdy2i3p6gtdmDJyjw+DyDFOmbfgVsKmMm5
axKUCwaFhDSl56Qcmj2rhz1duySmcdW/JlnzWgTSM3qwLDttDV07Vs05xA+Tv1YN/TnUxOgZ3dIe
DV00AA627YRIcEVprxsDxnG+ZT/fqyf64Y/WekLcYLC/lgUhbE9d1cWm0hAMsuXfbsv/j4tMU1Ux
m9z+dqWz9ha4rkzVxE4HyUSR/98rfVArHd1SnZX3Zp0MxlpOCsfKNadiJY2MSyd9Tzt0iLM+9ll6
EWMD8hmwN/Y5M5OqbsvBd9m1mW2wGq3hbCjvKiCM+mpLwzq3bwqEI/qwGcERtgOcL74bLlIfV9Oy
lrNVcggBmDRM8m0EXlv9lpt08ab5j7nzLDgArAL3WITtzi4GR6I1izrY4lIH/amtr+HMsjLKCz1l
dC4DJj9IkpPUyPf+sYDZ94cah5fEcvEnsssb+PThTteJzyb6spRedXL9nJUBNFeFjysIcMEnu/jJ
4pqxyLL2XtJxLSg6VrAR5Mr7VHOT+2svfC1swzHaR6qNK41RCaUWC9rXwOQDHFMP3pFRV4pIJxlf
/FHHONFAnoNesjTPlc46gloPIGkG/acsr+CUVFG1k3ueF8mfRqFxSywaDr5VfjX0kbN7AM7FkLMH
P291HVGkQ6+6gkKVRPvWEBi539hRLBv2v5nyiz+FHMGkHYOEvRUNkT5FRdsxHw7A/vb+KxFmKlPX
FiuPHim1FeSxLchf45bOAKRYnNzduNGsfFukZAPHU4x6OxneovTi7WxA+gtfnoO3wPXXXnAvkw2h
btiKVxz66WyFzPHg1TcZd34zN1U42Ng2atBvJtXcBApulWTZoBYplduMDgWIHYCKAkLN5EwRo3b+
6TLLlf8wvVwAcxPVFi1ya/NPhAVf97otij1uk3KbgvEskH6DHy9kLUbp1w5iM3vrz1aIvUhhyaaQ
qJeedhzqca1HR0YqxcrkkQSvvkIDIWq+iujKpsujy/t1pQfYZmgDHNzaVEg8aPshsGC8bKxjjgeF
BjRSqTyoBtAS5JF5xDHGV0AtcnVPcySIP85GL+VQxKrLFsQkuJJGLHZnjw1BdRmv816CY0+zDO6n
CjDBa1K+gY5xBep3NrylPmKA3biZ7bnkdAU4NbpDQ07cID/telMBffkSbU4wqnoptOw0XxVKQS+x
ythcgvFzAxZq0ENrPTvPOtZtedAIHCXXvsYJGj2lzLpgfql7/VRFp1Ear6peXPBqxzo9jP0+zstd
XFirSf6NMAGuYkLYnXU2OnrE5UvMA0ECHRjkh6G/TRFvLe4bmCBAa1U/3YzjeiJyUcwQvPEUGd6L
ASGz1m/GoK8I4RoIKiY3g4W1BzM7kiyOCE0z9sqkHLq3OL4xkiLwxUXNmwvU20Lgd8neEv4dks4f
X5QyAfkmWJtywY7IheIQdjYaxl2Gxm5zpqDjjdvCeMDH0RMYEQ+P37xpL8xQko6kwcmi1W6UCaPr
C3kINqq9R5eJmz9JdojCl57Pxb5wxGDUvIwpL9hrHcpH7KQXr572NTF+xtpNufPh6HQ0Z4qlJGVr
ahI/lWYVoEmQujr48pcdmPye7CVTuL/ZdYYVB/prjd3+mVmS61Pl904GYFOl9doOX0IMCF23Ft5A
aKdifoSHIBzcnjIy3GrEsHCl9DsieRq0lqR2smKkAJPNxjEK8nUxtDROXtNywIjG2C27Fs25gRCX
+FvvpFKeN2q1S27czW0PxnC3Aesxaa/aS2/dOdEnqNfrYRzu7NFvrXWX8elNNNYEnnKMcOaCDNzI
8VusgiGy/+SqIAMnnYx8PXFrJQbnRMMnxHO8+pbUZQS2qZNZxdNlYFaMEGPLGSWKJPR1bN/06d1K
1kzJuEG7tay6TJV4Ik1Zvc1Sjs9wGhVu2/EotXeFasyMDKVitTtSTm3rtGil+fhFS5We0bbIjob8
DXPLkDfLEwYDrJY3Hx2GAh76SBQZBVX5nJp3vbeXZYWtlB3WygcvWzF3CWE5d3yQwvsp2Vwryktg
/zLrXcoYeA2H10NuYjlTF0HwLNlQgNR9CSS4PvzGMJKH5D2V7yEf3h5eBlC8drUzHnF0wwJkorjF
xQ1y0WK0XrELLxtu8Uq7qiOOIPle8JiXN6Cml9NgMGE6iJiuvuIixJdffWU29se6JjFBYs55i7T0
khxMXH+8PcI6RB9hc4jdLXzGZIKBz5ILRmsovwd9HbQlSvWyYhbkx9tGfSLA33v7ZpOYwbiF/pGv
8u5Tn9SVSc5fullCOcvysUIWidEDQ9mdqOWrbMmxh1ulPeNYXcA9eWFbuqrCa8/zg8L6teR9dqa6
9eGOpqq1l+yHxdn36MyhlkYLr2n7pUcT3sV86cPIlZPXorX4v07f4iCEPkUbmwHsgpagekvx67Aq
/bekSnZwE0yf4DtdMbwkYdsAFAcJ5Sj4kwwA5vb4ivOXZRmhs37NZA8SH0131aI7ZNpPRPSU6+g8
u1xT4IT4cl7Ed4mJesyxsj18c3AxDrg5o+xD3nb7frD2JM0qhUuehrlM+osK1OrpLhbprooPPcCz
2kphteosk2W3mLNiLDEnM3Mj2pMS+wtJSGJ6qEmkmQPMCUm3LAmzWNJBzawdiN+Bam3fLA4QP7iO
dPWppMarpd7J7V1KVbz1COXtBvvfRk6qjWkXm0FdeRJt2lBzExFeuia6QnFWrPTSecMNLEgeVRsW
25uQOu6EvwwmrX7CxFC6ckX/pEt3/bYSoD7Zyge2SvIMjDR9pfnEy3MMt3mobwb9kJJpC6LqVMak
6fkb4FdHEja6vawBlaSTd6C29JBBqJKYOeCYJFi/rhUindmK79ZTu237Ngdpkf2ksrJlopQ3zRaS
yobgYdXK6zEm/vfj21Qu1Cjgv3AimX24GG52kofz2PpIQpbFC918QcbgnjYcWnwyYvx6bL3kGS22
vXfB1tj25FTD99gft+iuOJLwql9zSVrpabdNdQAmMzIu3cQepI/2RQLh2vr7vs732OaxR/ZMaXPW
IYzK69/kxoTXGHE/q/qpD38mBXGVugB/3HsSYfqq38No2FvkFi2evpo67VTANubJEPZCAMFWS7Zk
xLuje60TeAqRbylS6rc2j3EZGCpR1WglQidLEY/iRWE7+RAfFT089ljh7Ew6uNOEyzLq1mgzwZoj
bijbBj4Ppv0utw6abp36wB0TctcG/BJugmapCHdk5pS/edIz0/SNlkVb8gzot+M2zL609JgAI5/U
7ExrfKvus1ubFgcr/RpK5capISdmqieFjyf8Q1Cscsj8MRFFU92XZfyCDefcwPCvJeyM9ZbUsWBJ
O5ezw5P2c97+LPR87JRxsTGVRz+2+84UO0/HZNPdGTGsRkwpxSbNKTiUt4hxbBzL/FGauCLHL7Op
8VkfO7FjXWHdzXEl8x+s9BNTpqeJTdvQPMabqOBNyPuarhr7ULQ46Mv4pihY5CJmxp4TY0pPqE3F
NLM39Es4PYCiU/nKtddjR6TJzElkp8dSPBHYr5+t6h2CCEbpTyruonxPwpU+mFywBEv2KpO9Dxnn
QU0QPlZZ8XYLTRlgl72Ah8iDyzCQVoHalV/nombq2EcmwI1rMFnjmgajI9342Dz4uOsnvjZlIIN6
h+1yA1xBqt3qjl6woE9unksuaulmMwYH1mO14Jlrh7xhNr2WenrQ2Kg2PNcyrsGM5GiysoIjLUg0
VK8Vw6BSCPFSv0NQJNpDL0W9HRHCZRV2m7aR+F+TwpqMLpLA7zYF1nieTh61otDZLOVo5fYmSGUe
GB8TMRmeoZlYK2Ow0uGXiZYJPTkRmj1n+O6ybqgfGtRlU+TkmmTasYjfhldTW6o7X+ZNTSMDT1g9
gqBxyCAqD44ZfUhYamnj5G1XyDEblYCgv9iV8BenKD9MkbSNZZiI5XFS9WNKbN5WnglYjyBUACpk
J9FRV8/cilWwCQXM2M+rynkjSQBfA/6YmI+mqJ6R1D2LUTrn6Q1W50PV44eK1Bm0+cHaKdN4UFIT
aj8jWR1ZOKJJ9xNuE606y0CDk/udir1JEZ7mdw4zCTTPGdeygYa/CTz6lElmZ0GwjakOKgsHeuUq
zyh1/s0rmNs5Rbr2qqx91+oNl0V+GZ2CKYarFVGUnfDQeISfdaRc4KlcTbO6RnZ11dVdcyhqt5dd
6bvi4BdGcwugL7kex35OH4CXzINNb+6l7OyrO4FzoFzzL7TbejimKVH5hHm2tK+oxR7IXuSdAUcf
WXrePB/SNnLjMnVZcsEigkDpv3l9yHKSzH4cujCL+AKDYnXjFcT1W0sRJkbkg6+LN7U46R/WUOym
MN5b7CaGnaole/sm2cJVLF6rqbEFAXdmJxsNkAHCYoNa5zBIc8iJMbHGydc5GuspWcw2YctlD9Kn
/rbQIRweRoFEZQcOwkj0aEyqOB7SDzU+Fk2/0DUU85CXnGN/FX0oZrEt4m9KEKhYwfy0Cg2WwjxW
M3z1yAUbEh4bOYs3vtM19UOTlDvemzPjqChSrhlOXAKnuv1i/nTWdOHVeab86IjXO/aqPa9FVVaP
njacbfYTPkvBSepdvQAOV3xMHmBJVdloDYkvzNbdracyzI/1O7Peq34FWipoCw4LXGRdu/erZpdO
hVt8A8dxEjFt1AGVznxYUN8MGRzf2s9x6V50Or3Y05gcWyX09pIMSlvLj4P1GBxNylfsDTs2sceB
XDJbI4g83bbKrY3kmEXHfSwc9ZjihmGfPgJqVJJ3YHyDZkEIYyjYYujHG8AaUTUbZoS6wyRwk/Y5
9/vOom08Gp90B79CPAF3wHDr6vvSqVC0c+JOGZVR1BuXT3azgIji6K6K5soKUqh/8hGylS67JV8Q
Uq+dVc8uE1hQsHx+gVbV/OkC+qCxQE5FlOghaR1ZahT1S/QR33QZtEdRvnRx/8IvtdbZ6Qn9pGmh
CzSWhpSTd4KgGTCFH4wzBk+RVW4iJAS0o+4pl9Jio+6TYgm7kzLrKt1HySLG0zdVMGyVM90dfr7D
NN7v/zdH57XbtppG0SciwF5uJXaKai5xckM4OQl773z6WRpgDAQnntiSSP5f2Xttlc1VFpCcpBxu
TcmFoQHjy+bF4KnCgjjligGtcZtsxM3cOWh9rtiUrg3VrVCJp3hFN5Bwb+xLEXBHQLjIA5SFVNi0
bJgpNonadJuSyOg3SkXW6Xx/zodvRirzWOHIvYZ5bJ5Xrq6AXmwSytgXYc/ttsPN/pDKXMZHK11H
Nb2PTfnYxD/1w7IsDzEfn/Tgz/3iF9gBOl9KVL/gq+51n3uNe0CfPyEd3dP5Nhv7OXPN5rgwbcvS
990Q/Aq/056sz1U4HmzmYJ8mYWm04YhOSsw0ZLOOTtrlX5Rcbv4C6C2Hk+HCqhgttgygplMg1NRm
Y+PSibPt0XXXYk4rjPVtGsgFVk7qWnktX5LCzZcWXqAgc8DdNWU9+siK844peIP4ii+ZMysh372N
lpaCvJXCZUb+OrORDo/fCPu9DAgCEUtedqsNzRsRxVVKe25FiKCFh64nnNxGA4NRnPsVwEGU/z6g
9JUzwYZr2NNrzP8l02dyPHu18sfFTYuCJi312Sp4KYKMBrDdWzf8smxt52BRm4+j/cCEZfSVVwFi
qqeZe5UgmE10jIvFKMhqC2ejd82kT22Jhgo+DZrgU8oNBZmwUPWIADYIHaUBgp8hE5gdSffllb+3
RDdjYt3SObAdzuxs0E40KoKCpn5B2sP4cOleZJNfZbrYRG37K7gPStht7wM5lA8/yYYv5Gko0/d5
wHOZ+hjlV0RriRiaH5bMQhI1EEC2wS475SLvtBFQMtYo2a2oyrKTLOECGY7LOKsXouRvh/j1r4vr
KiVBJnEzwu5SZEAtjFvNuFQx7RsqfoqBI4PUCZ5rVA0oLoYtKjLuLofwhpnAbmxWqZsdsy1XnNWp
l6G8U1k9QP2QxsoTBBJlFNntOjJjmaLWme6QpCwKgCbKLzVlfM1DewSH1LGb5aE7EGCir4wXyFcX
ETCyHmRsKjDfmffd5QhyyzzztKxBN3V4ps5MZAorhcnq7k47sSAyoN/8Vs8KKUrXhn9Sfc0LG8Ie
WyEgtHsCoiohHaJ46I/6lr3bueAI1k3I0/gAVmMOY1y3/+CQeqWwsKh4E+enBU1z7Z1X6FFd+xsD
T0pt0sKb0dtVxSuE1GdFc1rT9cx0S39k6JzmEu2heFbAr1QxfNZIa+MdpvNUBabx0yxQqVnPkrrh
MD4JxiTElSGoSjl72p/JeK+NnwgWEFBVrHr1m3TfOu0sT6wGZqqyH6UWfjLFlnCi2MTrcnjmmuIu
SzTVhESHG0jh3kXQQbzI4G2zsyKvQoPjICB2G6TUNRi53jF5i4ng4Fc0zuWy2HP6syoVL5J+apXh
FCT59q/MC4PwIpe16wqLBTFr9SJh8kjAAXtGfnaeUhtdiHwljVuQOFx6r98EUM+Sv4dzOG+waUiW
kHg9LbjYOjQ2bFM4Eir8rBAopbO8Mr7EBqnKbsLYZl2BteKtQHZ77iNFRljBAOnlhTgV5xYELncv
829xsKe+D5LjJ2kPxM0GyjAwGXEFa3OMgx3FlLsbmzboslihY+PWXERsqi+wkDUHFctg1DnVa9Pd
QasDGXagNlQJ56qiZCkiubTCJv2Lotv4CZ1F/UGvhsGgdvvfyZPEzbvMG5YLuJrHc5391CGFTwVM
XhqQxe+Xv3lDR7bkVzs334/JnjIpIl0iLOQ3mTTu1iqCxvj8XCyOdvLGqMklhr0po/Z13pm42ftj
73Jnw2a0LOUNDxKJV7tJDir7qM5BeR2MAi0g8nBZ0KnTv4lpGprLBAB12EUHuzcjN1DfLYiLLfc6
VFrpsNgJ0Z/6THut+yL3zNontrr7WbexOBC8OYPxjWhYqRDJmR62j2DY3iyThkeP+JMpFaEgXypO
xMVGie/VYkG0DHKkIRBR3IyNeulwXKQ66WQC9lOnbiDaqt8qaMbj0An6LW4gfYf+g1lQUCbdVWzr
q6WlV+DjqnKESgIQ1jQDiesQOBLpTNVZLyS7zRgHkIgo3nShuj7Uq0YBRNnl94nOicNp8j2fJoHZ
DxlZuMvJEz762q3ZYdDxO8k3vNCWB3lFwivBotkMk2oc/bW1j+Sp/BTewXmfRoWlRNFGHYlXlvIo
F/lmR1PSRMZc+P1+bpPFEx8NqlnNST6ouc36KsBH4ER0pdtI/LENvcv6sWrkBa6PSJyKcKtJShLv
6adJ9THNW7wwdEKMwym9hCRb41Jkt5LztXUgEbjEBz6qriIK3cLH0721k+YUBDKzrcR4gDT2VcQ5
ZqzHGRgigt03/I2J6KYHO5lf2u3LeNskeyOrLYn3UIahYL3B1JeGJxtDU30tfBzSk+5YSO8Wo4iC
pW1y9E+MwXfmRLf/7MybqNnrVud5PboMp0G1Kdz2TN94qrz0WYnkVCngGXyNKRVaxUJTzm844zzD
ZqphZJE1qsB611Ax8rA6YztTVcKyuDTQp/jWf4uSRes0hW2U2i8KsHRXx+QmSsXLHk9SXmLXknM0
Q9wt1WWYmWg3UjC4+e/emG+ZQEqPDF6f6LkzV4hltz9UE0Nn+SWRLODaomh+po2Jd3EjVggE93SD
i85ovjYnHgII41Qq88ZWQEcmHO+S5Sik0HX75BoYs9XqlQUluCj4WF5TzLx1G6HLhOmM0u/G23Md
76geprf9x4yHSEjFe1nhwZqTW9IONybq6aQGemvEeiZc1CtLQ+MkXKz/0kIHogbALvFe/z0j88VE
mZMwvlc8XfY30gH0yfDFkgNlqyKzVi7lP+ZBBNWvZ/JMGKRYcHDRGSoS1WAn+YKVBdPGbvtVgMt6
cLjWDW/HmYc5YKU72oVYxJJ9K+r2gqr58hIEJpjxk7g4imsN5k+Q9XP/Lbm6IEQvNxO0OH0wiSpo
ou69epfX/janxW00lKu0b9QDL4bEsHPITHnIB/OvmLhIQYujfgYKaPivUDaSbjqTta8knPoBo9ux
v9dzjgKZLu+kQGLD5fA1WaA6P+ADAgXmlSRxW4oXNcx3lkDS8JYmyTP1xW57cCVuC5Mx0YefYTHB
FGKJhw4zUTh47msEAWw3xRFrwa7dZc8iTGksLY8WJEsFzLQ1LowYIeBC6Oy6eSg0PAGoBabQEy7G
4KCY3+wUUUDO1ITJc6njSU1Mh9ROrKm3MclpHPmIrI5UA+m68rKQSVd7RIDoYdfir7IVAZj+NURu
IeqOPGXNBRpCe35lhIcKEr7sorio+3opGRO8QAZ7B/AzkQFbotkVCDtKwQaIrPlO0iZ7cCiDklZD
UJpgkE+McJm6l0xwSWD3enX3JLbpyMNPOhPZEum5EInHbR15/eMRWBx0pNqeo7KQnGUpXGY8SEg1
KvYTfAC3eh2L2uE2OyD4nkKWXZzpFbgu+kl9M9fqHY+8naiC16FEgwbCm19pDkkKs5foezSPY1Qc
TVS0WdReGecpPzvTgJHLKZYRjnET9NLLBspx3jCT9WxytN4o0mnyJVn83ZJ79EeYWZkjSWMbLoMQ
VMyMC/mCKKPQZiggWigLbaSnlQ+ZWPdUQYoUouQOmHiQsD22qd3cu0IJP0Lpr/oAX1MtgdT0t2wc
b6a3SUVcCd9iYnJprp+VrPlJutlZ/avu0R+ahc+82QFpFmWWEqrnSZ0CxXgqpEM1mcpUbQpvuLPY
OCT7HFhZ4tEaGOMUuXKbBnuXhoOYRuCLGE/oF0gN/V8rZejGfuUqrCYB9CwJsM8BrsDps4xw8BqP
VTSTS9NtMtEFLeeKYvIajS+BIRVOtyokUDNDnSVfY18iKkyvxdknwdhngmhUhmuKiKUr0dPQinAs
KP4BjFsmpKopei/Z7Fn08w4CDLbRnHm8TlIEL5xkvyMyV0wDKdb5IQ9kh6d+LhaXMWGoE437944k
WnSE0UnYf8yD5JEVxVSeMF0Ji6aAZFy69/NAyPO5QkCRDigaOxw3lUE2KdJDjPISeX+gCIb2J/RL
ShcCm5f2J1mFXwOL5cSYPllMH/Kb5hbT8tAb+ZajkSGCa7VFQl0BWSfiPUfATGIDbqzpMeqlaxi1
DeD5sSCuh4N417birmgMtxfBFv8dmeglXAyztnvr6KagXbkAR3SmPfHpxtcm4KJNaM9xkyYrP2lw
V5oxCZP4Sve/0P1bheaZTWRJg1NnXGvK3wVdwrq+M/t/F88mentOXVlN2fHk0SwKYcob9r0sxqPn
OjqYwaKmFQ/sB+ZF0ok/jiWyRIviIfbTPbcAlzH5raoHgb37GOfUJ//Svbqb8GDwFJ2GNoWtqlzW
q8UHsw34hLV/r49YV1t+udQbrXNicOLvHWMIy+l6hD+KtxKPkk7U/O2JC6ymSyQZTuuvWgk7Zteu
BbZAawopIq5ybfeb5LYaAZcA0CsB2f/7yNKyl9Hq7gLmwCNWF25wptKtxmdA4A8AYc/GSaM8Kj7e
+Kte6wsdhAcZ/PjMFilKx/lS2krmH+15JR02R86yIAiNTEaU45p7IxRis3qGluDU7QjdAuOS0/HI
S3oz7jMHzfm5JFhD5atB4ZaicMtmnnRccHwLUmr2Z83IjvCkuoaSsbIeHgb31r92NoP0vA6CI01/
iC0Om24JJGH3TVMFeSn7c7pyg+LDHSWb34vAgZKPGHlTaBT1hRjCeDgzUXOXQzyXyWP56P8Dh+h0
RuusimW/xNakcK2j09pIBaaCgDGRIDMkOT+JQNwpQCx6uXTM/G4avGWUGBX03jYKnkES4iZT0KeX
l1+/C0Wk8XXhLh/4PR31R0bwJfEzekJuiq39tYiFIzlwx5V/2jzCh+y8AYnna397XfWmX0Sh9dVA
yqoVT965mUcHuaST7qaTlbmrFoUjkZKDqFXbRTchI2xnFrQ9R9l47kgk2qJ8SzBHV1hbMGJMCKjR
yjyLaNGYWKzdpZ+EWDuQGp+7Y3IRYvIPdWet+S0btYf0HOtMxbVeecioGWMpiqt8Wwytxrs4OTt1
bkKOOA8eLlM1F5k5JefFjCYM2FW7se3Hn/Wacs0nvl06qivyQUTd7UXLz6qycvCe0SAL5XDCXcQO
/ERctSGdFcfqSRwYLsOzJyIlCfjOb2Xr3PXIXDTOB8pGxYyMobRNnJbpKjrYl5hUYctzjZagD+6T
vSMxgWBUax/OReflCzGejWCj8csSw1UJHpFHg0kSeupF9zOtCgpk/mmgFFag7aFkOqqyw18H1RKb
O3Cl9cKPRtLGHO3UbaurlrWr97ONQy4rF3bsl2lT/aSefbKQZLAK+menUmWnVqR9sF5qvc6kZ/BT
uDGqqhGPAmlUaGyMX2QM0DCNsq2kdDtuhxAK47nlr7VhJ8d/4s4zqXVMLqU97yO106Nkay5aAjWd
jUwdU0y4PT1sqnaxkDQxomfOsFdiB8MJVGBdfkHdtnegTXaAYHxgiDRmS+HNnGkecrfUU2dNWTBO
jmYfrRHywFwfvHOYMGAyd9B7foAtivtkujGUWQQoivry5NfLV/lj06zPXRFYMY8O0/3bK66FLdwh
uFI53ox0uONC+2eyM1nGzatf9u8iwE7vrP9ISm3+shSz5YmtUt4FC7OdwfpOMoYV1vdM5IUGBqCa
wiQWGBw0dRntZ3t6xS1+YkkwdhA1I2doIXCexYTWXJH7MNHOJYY2ch2aLVVGrT2EQXZIIrSZJmIP
yB9Z+UETRjXZZHbSXvOeBCKZ7pZMgtcuf/yscaHXzVVqmivQhtDap6BOHxkdVNyXQatbgWwqwa/u
ffymClS18VqD+mZLGIu9eFnRRUmvpz/wVui7l6U+Fwdi0LOW2anO7FnQXNZ6Yg//x9GXnqui8VHa
+XVVoXzjqWoZnmkhsWA7KDEE10X0xTbNdYAKkekRSGmCG+HOHJTdFg97w9R52Mihts6hkdlxWY5B
//3/ZCKNwd7fVBe8srY8+DsexWv7PSIuZqNsV8OrNOas6NjvpUYkM3bZi5/zJ9GHcsouk5p+Jyfi
j8pamcUUY0h85dBQG2cBQXs0aWyKyoWfSVmdlN1jCNiRphcE+JYk3FK/fOpVCId6DrV8xXHwpdaV
r1an+qqOxG4QsPgHrXUgGwrjdAdz+TKZsdJJ8Z7FalqTLWBL7jYCjeI18xQhxvJ7tLIr64kqaZ67
EqLw9ffvKRATOiChCWILcUbee4J6MeEAD9PiqoQr5VEDnSiJZ5JD+jDLueU0bytYyB4EPKtMM1FL
k2J8Ecb3nIoryCMKOtMUPGbwBTur7p98lgbiXzm2qYwIDTs3iexn8+a3beW3bIQlIHRoGvCXK+3i
WlzfsB0tb9iiCV33Vw90v/wloy2ta6SOy4avc+YwR5fpYJH46Orz2LxWXPFSpfHulNWP8RDCqjru
09Tc+2Z/vaFNd83THAIbEtbc7tY8xJf3awUccM3p6CXNJ+Xap0r2q2Tw+Vf03S0APCj87uOMtSf9
nUOYqtrd6XkmWRLYQtGpiZ7nM1iowHH2BblJ4NzwbnF2AkcfrkjMW24FcD5ZLJMTjzFTCOuRMv28
Z3WkT1rYpn1Yp2pQ7nVQ8Igz94+hYEFFOjO2x7knweElNLIou0Rmt0dx0Uxa7JMZCzVylu4P9tZz
wyZGRqbUKLK/o8qZJx4W7eb3ny0RowbLA/qgGiULKEdnJj2n5ynF1v31P1DS/kHl3AXQN+qsu6YH
s7JzK3QXvrMWnLGZb32+0x7oS36mpkLsvkd53UXLVEa/MmyIGb1tNQmBIq4BpXkO6ZqCPfkn5Bbz
0NktOWBERii9OwBlbg4Zh3MHcf0l+j3g73yBQ8CZ3zkgubgMMgGxuF1NwBwO44Hjd2INPgW7FBT3
iq4gb2qv5SZPURkotYE02Sa4BFb2hXCeiMuwXB3gdmnEFVJyKUC0DGfucx39CLqszRbqDPW75qUN
T+5TbY6hhbl541/pPmrNeDeH7H3lwyHznkp0k4XHMhz3ssWi3a6x7BB7fza/la+uLs4N7xv36v6m
vFooIb/RPFw1cb6SJRMbHcBpfq9VCubD6d7nYT8hFVw7OewMrp1ZfKt1yrR1uh+j/Uvip+BcVYq7
4daydyD1Iiq+QkTWFG+jaD20Trmb0AlV3HMmE0tn4LSfUnqd/lEtlfP/YyEjPkHtr6qkXLvOuipf
yS92pgv/hz2EByFuog073NZe6ueahT07ofU8KuXD4HwSe/XNAHzDFPzt6zUHWVCepd1nbQofTLYh
R4Ns2HstBPU+oIVI6NSsE0qSDUmUGFgmzbfqzsrPen/lSlCOAaf2RgziWAosvuDkNKzvi+HBXvOB
KeUFJ7JrS7uJo3BVuUc7wbxojJUqeyWKsm9cgfTgHvhJKXA7FCxt2P811q+2qs7wptw2/bFj28op
x1ZScmQ7BcrSaDqKmn+CWX+0qvEumM07clH65wPxhsBFFOMpE8R7wuN/9kblZ/+9sfubkwscUgez
zAk6GH9pzCzt3aKS3lGhu9ZOjpTop/6ChOdXWiOfX1yBRwTwQwLdgqPUXuHXzs4joiIR0aJwyZoz
sdSVhHfNGN4g9JWWQ+pnZ0xEn42OpSDXfJnaCiJ6TFbW1DU1oMcwaUGdE9y2tTcFB+0A1G1rouyO
lOUGegwH5l0+r0UwVeJzsRdVuc1kQyiSccOWcBOVd9X40sGXpxWlJb/3LmfoLqvHYhk3vRevBCGA
Wqeuk7UoE7w13/DYIsgOs2UL6+wIYfe7Q2Vd92Qjsia721nb3DNuFKH8RQQE2rHprhzCjdGc0ZAX
sjyG7rhbjejD3eMwwY9zKnd6uJoNI49Sc/ueX0Z+nqYDR0ddbzxlaR9S91ciVBGZ9g0xp5W4hZzi
YcvdziK1sWiDeLCdm/oIZHYh2yyG+5FHX8SAM8DY8YcaxYo/ouYJNVrSDVvjjWjl27gbV5o90qVG
b1s4RExojjxgD/5jAr5wtCfQE7IAo8Ti6dcv6NapIvSQM417avHGZvAglKIb5MZhBMw0ey/QT0oh
1NyoNouzNvgFfD4RjSOAu4tqdRcur8uKgo+Kj1OKoV77nSdVpA1l1PPwVzQltJANjrK3M0u1OLoZ
kwWSjp76TJBE7rswCUD/yRGJ4fUIdgZsjIjwHb88FUzN7O4M5fNc7pq7dpP3e3qH5U5IkHWT6RDO
69hdYdK42iwEjNzSytVUlZxWyku1dCz3qN1cqG+McGtMGqnXLayKT2zNdK80W0/bZDdlOz0Dnu87
0IbDt9YXvslFP0DdUtRAbjpoN2qYNFW0wcpFyTABi6k87TSwYzojX2dDyxLCwJ7xhTa56n/tBJqo
yxJoI1qN5qOTpdOhkQK+E54mU2R2b+ZIGTMzrs5Nt2BoS7Ra2/3ZU9VvePAimCE5+6jFD3lwy7EI
xnQMWqSmpQpeoHYUTThX5m9slTieK3/S2D3wcSbUbzSHniLEDf4vLke1MC4bOibiMmFdMYqjEx7o
qoSelVSNOHwGbpqeMjkLZKZVRPVG5iAwFFwvKE16Od6K/lqPyXX8WHF8gbqPWhxfGlavgkWj7Fht
YBkLX79SJerEhBMV8bVgugeT8QpEXfU20oKlfGAXqEc6eV0sYSo1Zsows8QiG1AmMsJ0WIIHxt5c
lN/aD6yWj0zOnwcpErL2tij1O+sIaid0YT94Zc+BnEOQNc12zV6BESBhCuQ2w1Ut7C3qMzQH5RRj
f7kIFoc3/OPWzgcTqtLitUzomBRzXQRGldy6neeh4qFQLj82HMTiUgVt8z2PwAeH0deu5n+5sPEc
xEb90unqvrQ9NfpIyAgeUiIZ/9gwu3WVuZ5qi1bi5MmMdxfsoopqmuMmX38UlBjHqjknCY316IBZ
Ms7kjoQERl0mBhl9vNVegXstOxjwbzfT3O+oIXowjRNzG5hswTitXASeikWQ+/BMl5/gE9naa/Zt
vqn7lRlZQW9jfhAJlEgY2FebnzTNKTwxkHMYDJONHMBhw4nyKhCwGJ9qa75QOGne0d73rxVjEwkw
cW0dXkHT0zFVtXBhlxNTh766ZojNtNPe6j/U3W2+k3LGtYOWXskRELj6H5NheCH66/DSwX/U+5tW
BDW6balzJt3yC1oEKMS+SQPA7ok+KkMTbQHYrKXW1nAyAkWUdidj5S7p0q0Gu1lIpEt2+M472ZVQ
EGLFuiSz8Ng3NpU80ka3hE/o4VAUejO0aseUgB8NiK7v4xTKfyiAP2usLomSnXudeFTwy8JDmMxw
4EDvy48VJonKFDx9nZH14M1C6cFMOisd5TmYllwwKEoAIUo+AExs2IExdYH2aWEzqmUgHwXsoe1C
Di5WKHCKMR6srR+DRpb8ltFPZdHRE09Dpa/kHNiAxCF/f2QKAw/phyxu/ghOVgoZyA0pZMsBCm39
d7VOSsdzRSYk+WtnHbxN5UduBlUyPsyleErW9KySq2Biv5Tt1U6mOVzHIWyxOzmkBD31o3jSta5H
LMp9XKV5nO87bQ77EQkTi4o0hQq8/S9Ly3AZ/5PTIWrFNiwoN/IFek8atnqw7nU87htZnSQOlXFS
548Jru32M4ej0DSNL8urP+iw6cbz8o3T1QNl5FmhKNu5pDq53ACK44zC+zZD08E9GXAWGMxITFd1
aXfk6VOzBO46TFLE0lhIzs8NmyfiRBc9qmshsA4f7kiLIpB9C/TlbroYfPGi4dJdGgYQrVV/CGiB
qVu0xtc1MEcmpxcustVupurKMgboAwGC5MPdSe5NizlWq51a9bwKIZGkPhMSf0DGIb1MYExkghX0
+XH8gmUad3RWtK6SngLlBcA7oPBPou8VdAlrqPRORCugmzgVr/NlBiKZgKKiybfM7Foqim1x4G3C
25BKwQLQcJpUH1WSr53BuGDygfVK37lVTwaZXMJgDn9oY/bV1poHdtLFAZNQz2qP7mR4CrCBsgYy
etLKLuBN0QFuaLdXfNTSdIRKT3dV4T0m54iL4Sc2KkiDQS3E68bDi/TiRtcDdf8BQvDdSK7icgRs
xoMO+Vk3qv4cqKiZiArp76vOwic/AV6ub9j4ajRd5FwXvkD+tz6z3PvH1mwnM8iiAtYBL0DBRPLm
TVSw7IjwMErxlCTntEJFoKnwyIcLisWkQkB9gn8Vy7yxVGcEQVrZ/JRWC7B19xDGP5JpBaJtwQ8d
Tv27DmWS0aOP6M8f0tSne0DWI2qSnWT28ZTA91IYYOZrcJOCh8cfDMna1tmQ98ggz1uGbHwx3IX9
dJ2DEmsdws9ZiFVwQk/QFNG4ugr6BiFJWbvQLu5Xoet9grZ9ptPm28wGTFDddWMUB63uk20W9WLq
FAQIK4O/JsgVLJ3pLqfzAPTXWxNWstPsC93ZIj235nna059K9Ke1UQZD1QXqyovapmBJlwBSlC0s
CkbZ2aZ0SN8XBZ22zi9G7iVB5tFAIBZ7FM4zIzpIyZ6zORpkT//aV17h6KKlkuTQ0br/DOpgYcu+
LA8DjvxA9BmsWXqt+di7/anN2gPwSl27Fo5LcmcHwb8enxtjlPFHk5+VfwNQt712DCaJ7G3b4lJ0
tN3hqLVfsmuN6Q8F5wySZcCnJRVQfi4Dk7fFAVQ8swSBsHhLYKHtgx40qxWqI7ritGBfYMVq9k9L
Z58ATHMZAsmf/67HeFEW9VIa3NTQaBctj19+LSLJx5agytQlN8LSIV6weEscVXsXUse6mSLi/FdU
tNf367Xi06qwlG77zMVcXRO8PWKNuFtFMaQoxDCfZCsNaUMzg+SoWWBR1vvNOtpz+7amyGEHIo8z
Vs3RFkwFi3BlRQFF945AJIWvgUSbiYUHl+vPVGwIbZWo/t7J0eIPBivGr1gT68/clG6d9QHDtuQd
I1+Bx4AZadzQBZXpJ9z3KrS+2CAWVBZzHUgbNTmToCmAqCLSF+yLbDfGFJs6aBTgwuguyjZ8TTFr
xN8roV2VpUcC3F5rCbsWo6Skslv8O37GBNMyqCO9Knz96eALA77HBMjbnWIjW/pAoA00Om09VcXX
09ZeYkCrrS79+IepgAgeKJ+7u14ZCOadZNHYBFFCb5t2GZ+ZnjkGihFRcsD7P18Kj4PxONqlbDAZ
VdLuV/9YrgZcJA/hVd4etyzHRWom95T09P0FTAbXhGtK754GM8Nj+toX68EgtGFuOQTz58HhJGgm
jP4Vd0p2ae6KRSHLylM/yN8avMRKKMxP+6L6PBl9SWq8RT6wDp4sl1wLR+yfSYVWYyC2Wk29IaF/
mRWPPD6/lEa/DGfcDgIWQjVHHL+RpdtOPzIj7Nh5tJSGZpK5ZJZJzexVMqf/VHnJnHp1pblbEvVx
ulVIOdAs7XtMCl68z0O8RRZ+6Qmzz1D6/auPxHVJuEuiZTfhzGoJM+SArFExcStvhHWeJAGnWMP0
YtodfHpOwjgdQe74F1/wJ8/c8h2gYdDYt1lgp8mAh3tcLP2kwkiNGfmFhN5EI9AmGEoWP7Jl30Ne
XfSu6PW7Zprv7XlR60jcEKWXU8QgIxpzSoOPbi6xRGnhwg5lQJuJ6yar35ImfcIV446+/s02cMPJ
dOnRoMuidloJnZut54pncb0DBE6lEKiLKZ2ZuWlkfj66n78ty8+a2S87Jod/AB/CiCur4lQkv5Ix
izVSH9a9vSuL/Bh0b1h/gLM9JPm00hIJ7MgVIZiGKmCQNNCsaK/VdiRnPf6m3bN61AGW5lmIe0sT
QPT2JJ3lufrprVtV4BJSVHnYkYp7A4FaXD9Hpb+Mv0f0uhqfQq+sXsbmYptSz1wp8aG+AIVyP/+D
NENsgGfg2O3sZEzIbFjQXpoeQgq/lcBGcyBkA6sfb90yjMzJ1XpjwbP20WT3PBTxAQWyWIQgvpCC
fkML+if9SVEvLCX9fDyyFbbyjhn45HcISHh6K0fGFMyMeh4IM8uhg6c37hinYTqqDp9q3bgoVxxJ
2sKK1rX4CRvzWqKRxQ4b7ZpO1YK1r1iirjIvJFVc6x1Oo0PqrjBclWlyMqjXTG2GuQZ+Md/X3Lz3
Wfmo0xIrffHAIXGoV5MABuD5FSqX47qsYggyIpTYBjdvk6xEkw7KHOG+9JXovCbHIF/GkJEEoC/s
JG85ZK9qNNy3sle8NBn3lyMo8XhUjtpDKhuyLqV7oVMCVZMNq0RsJEfL2CqLfcTuckrQSsfiyjU/
5f485z5rcv4O5kN2rrs7tuu7udoImU9Gu5xHbqjpYj76mpG/QQyKhaRAH+FniX5dNC5ZRX51qf/x
5Ek2SlW65BK57yr9bNbhkl6LwGAjnXWNN0reMTURTI7ITOVo7XHooGSUEaILlQtPnth0AXWvM4xJ
VD7L5wy1VdrJs5QaFp9iKDJPZbkwiRcXfwwpCrIZlpMcZbxdMELI9R7wDAo11p2WBWaunF/y/wpw
a6I0NuaqUKTLgCHkrpP1WP9H0nksuY1lQfSLEAFvtiQsQdAVy0gbhKSS4L3H189hz0IzE9Pd6i42
gfdu3syTrCMeYjxHqqQ/SPX8px11F/Pfi2Q/Lwh8jt6IFxyJ0Yo6ZiH5i9Zwmsz2FFHb/F5dqouU
TCGi4ZF2+2OVjCfFHfLllPgDnUjWTlK9Mc7ZwM/aJzyxLYH4Niiz9dRWSlhzBSxO8eLIMregB+cR
e/NKfYIKZt0UCS9nzboHtCFBHgVFyyWVRbFn9mTw+38N/HfL/T3mhS/oMTkmPegr5TQQpUmC0ZoD
EuuHBlq/3M340NWTsOehJrRcWLawOWJz9kFfO1DrvqxZDXa0UQ33HSOFjdzNobz4lG+bLbHBpHVK
6MFmzRVhuOQkdeyUkKdZZU41MzgXiiP/BfS+QmJChtruYjuEs6CHLQeMvvAyobOm4660jAOVmyxz
DGw7Rrhx8KVtftykPEjXt5rBl63IYZh03DqxZ/L4tmPl75iier6eMss2k3lixQluHLDy1Qi18Nf3
qvVngWKAmGDJWkZKPZ8lSQx74WUOMsRPkzp1McN4z0m1jQKBPdk3lylQlOJEKYhuCg4pMEnxKyt7
jXNoOWIghUO0mMZb9674khj7jVIGdZZT9PBDFb9MhghlwUXO+W3UhruYm1u0tTsskoOXDbRuCDk+
1HhUpf1SYb3qhTFc+Y5S8Ti9ZIijNsms4V5rA9k1xNUd9J6zqXAxCBl8igOXdjkPlmn0NcQxyd5I
VcbKmfIyxxRidy1GNzPeJrTHUT711fto10sXjJUcrAUgFKU95dN6WmHhIVJQ6tLz9W9+6aQTWY7K
TGGUOEiKLSgfOU6l1er9ie3eStYRuTjkhmIZz1Fp31DZb3STJubVcKcp9fp5domRuxWyHzSGcMDi
IBc9oQr8aTZ5PzcVsf0Nhbf3NABGz45Dv00BALl1WeOupMo9eQFmuCLck0U5azDf+hljyzQ9hUJ4
Y0VhziWvzTairIZ2zLv80WIZSYAA5OnkpCAfFMWwBaRqWWttHFmMXee8wYVb5Y6OCiPmipPIgMXW
0p0wh8q76NJtI/zI+Det5jiCiCFr17jfTmu+X+c9vu6fYgOo6B0Bbe+Hr4rzXECtjfnBflIShL/1
l7ByvZW0s1Sb59/ZK/3mDEPntObu/LZaekVH1t0It2Nx7rQ+quT50v0ckvbRlBW3R35jy5MToDmm
+ZBZNavE+Ts0nQVNJ+Wc6omAzJiieUETI4N3+UdnYSZcNdjY4mDaZpm4k1Ahx/duqu/uWskuEDQX
+ODZauiLmTMn6RcUjfKpZSxhzpsDJJbakHs3ga/H1aSUIqIrgtNNMZprYuks3n/NUuYZvErEIqQC
IijEKWio3KLCQ5tsik9c9gQDHULhepWJQYfSeklyPDraeJ4bFH1gB6PLTFl5dm+XYnqcYnxXaxtm
GS4TtjeDtR9AsZqVHoqzFW6fuL7TOoDbTUcsNXvmNU0J7BnpNSnWy+Dn9PSqttGLbt8Xj66xt3EL
BhIM1VL6ClmfZucp6dw2joOpFU7yYIbVYSbMlFzhodCiVD+KD+iSsxvtfR2WSnpw7VVH2pQ2Ly2p
nuUzxn+l7GvUn7+mZD/NNptFLscEx04Vr/lOigh/u0wMCfs6BYCXMGLIYDyHocn2mKSY1aZhKq+n
Qqmcbfwjf7zsfMZOY1L+guL0bm1QEatV5E91N+1oQ2HNR6UPV0nY/odGWxjt/7OCcz9yv3p7pVBo
6jGUj16vTl4x6F5FjcdKum1mZmWC8Y1uO+MuZNrRAsyl+o6bJn/XGAIHrjX6oIUD1xqTF23DYWDq
QbmzDM3Ae2E5NLAclhNCxs6m2sKbRSyZNSyi92rVZNg7lyhXWNs4oF8Er6itVnxz5BWyqyRpl5Z1
opYnl1nrIj6W4QMLf9DO9WW3MGx2Rlh0CxkAXqqrL4g7wX35LB14z/NmqIvOjZuNfKXu9hZvEd4N
mTFgW6A5XvQkn52/TrxwFKNxJ2io9V7RWlH6tmvEvmZiZavKohT7XLp5OyklI9btJjmVteCSWocG
7XQzMVh0TDFcFoNX1MLfiHWYxqvAw7r8nX+CMitarCONA8MUZtR+MSX5ph60n6M4nIpFYX81AMW4
dfyWqy4gjP9qY81pcM8r3KaQtMY0JMJxkgZOikZDaTOC8Q1PL09L23f3rsneQDVf25TsLK/AZSeY
Zi3wC79xXx2/Vrs5CL3+Sc3QZ6uKH0O/vbu7rYwluy62s2JCI8sX3cKL3z1kpzfTY/89tfm18CXb
mBHSA/WX8gI9aigqSL4VBo7u8JMGEOYiElBM2bkOlbTn6SNPNxVSMGC9gKJwjEeQKS3z+tEIJ3qS
7EVLvERjw9QJXtLGmDvxs2tAoMpAHngHwMmCLyLr8+m1qsMnaRIJERrK7bfL4gjXtG8PMkPdBZ5D
LcGolDFlE5EBiN8qeVQ8rIP1ZR34U7tndZFjIhb9dM064aLgSijb1h+7Hzvmy9VIzxKfLD8wqzzK
H3vJteLcXbnNAZJIS8uds9XrJeLG+uLDnMP432H8l7IOpyMx/oVXr22tOrrRq/smRR9OPZ1MI3Xn
HjIEfZK5pwsZojpxSuEvOrYbB2uy3TFOgEdVXABOVNuKl35ZovkVc2PUBtbQujDX/b3XnTrBwhYT
51hff69aqk9VO5/mVLAX3ELU/RysjisqUXhWtVlD61dsrwTEAKLBFVjYOygi6Np1e8699S7S6wFz
91LHv2iMorXXcCmncAc6xGXiOfmz4U+Q5uwTwH6IUwWIuKN8i4BxZLNi5X5IIFoBP3AKaWJmshxK
Q/bUjMSJRqmOd9WGgY+Ox51FWv7WkI4BS7EJkZKYh135E/eP+D1+ByZGNo7/LOpvqhRZFlP3ieab
bqJnTJEyVO6601+tyWhfZDYzydaeBDztMRMxtsMnEWbGCjsTFS/519qQINAlIBTwv+jQQFahIcmK
RxuyT3tIkgaS82hnyCt6C8qHs7PrEE4Ut5YLbybZvP6hFsDLsRKgjfvrovkquz2eJVAESYsPAH96
vOFJx5Qn4CgRy52kkqNiT4dI5k1y7sUgGQjJLdVoa38Abn+gHM9bc53BzSzqI72xxZc33oWozDsv
1pf3uvwUlsofXn6hToN5uHnqUeo4UArGCnrA+9ze4Bh3IVEppNCHCkUItM8jIbW68BWqHMvHHpvt
5InsrPxr1M8Ff8PQmfZQUxaqO0jiLmHZTDFv8xd8EKQY2ctgJrQwE+YV8SaZIqExI62oL4vmDgg3
1t+eJ5gyVx3rIL4Dzt6yTTlrW9BdH3BXiM9l28tngyF69BZAQi69HhjraDfY6mCF3dWI1SmfxVPP
/LflgaX2qKHgBjeK01M5hB8X83hz5k2ceQ2jDUnRBmVdxyJXpVtQlbBiLSDcfIe3nJnghTYHDryk
P8psONnHrhXcnKcp4cESsj81UVq83jmMDnKwYoWYQPKbJOngSz+yeQtoFypE24jnmyb0t52Ez2jU
QOiMs3UOKRs5vpJULG3mLIiLxl86KsDGIyRjMghPIX3T++1G9+29/plWr6A1Pffd/oirr0xcMVWm
DB9VlF0F3HFE2u3jTs7alA3fIBGbb25jqj4CrNfR39kU3Y2IZP5OrLPnRbvcFRCa6jWP/OklPJWt
J1iZNyfxq12BdfLkgnrCi2U5BVR95uaKzAQCjSmabpcA+WgIMtb5hTLK65ZABsFXPWDTgUBBLo/W
gWCke9VigSJAyUD7C7ILcoJIDtOj2t2Th8wXMnyu7QyICKofv3LTjyUNma/6zxewGIIntJqnFSIv
Cko5M3ysuhBmHQbFJFIrvKQ4Ig30fnmOKRt5FRyrkZgqkaGsESReXk4HU9YjXKsuX5UcX6aMTqCX
zJO7EkZkEvkNyhQhevRXoHwJLgKVpUM+TrbWcBKSIGe4geChYURDdzhhFcmXC8VzVxwrN1FY7qRh
CI8MEDdpJWnkH7ie4EnEb5OyPfszQ0kr8lHNcFQ4MHDwn/O+OSewiwJ9071RRuFgdWXhmfi5fCwI
5C/ZtpO9bgNnmPJ0vzY/A7g63eb01NKzCuRlaXcyqlpg5rFvjKk/GJe8ZVaYSfzbFBBAcXdzb9ra
KGFeyGItlJb4pNkv2lrD2Yf7lyZWYFIxYhUWAfxnlK/QbxdPV+ucsdgdrvZ33ff4pEkn80bO5o9Y
4p8Zx2vtfBs2Zn2kOsBxMDmDRciDDty9eZRuifnKSbGhkqUIUnFvWS/WQFSqCdfe6bYdzfdasovc
jylwqOAqZoR+JF6KYFXYyb0iOoVvcA/E6xGz8kBKef3X63Gucdip4sZjLfkSWbQSr6Uot6QajFuf
DbcxfZV0gFJK4aWDK4Vgt+yVl1ALtxREicTG1Vb8deNf4naH3qg9+gNyKcwwqIpABXqgAo1EvjL+
Ntnq5MIfeFgnFF228jYM0djtkaD3IqOP9RJ3hZNZEjkhPB3wjKCtX9/ofHr5px3lfcyR+zm8SuA8
+KECC6dB7vSc5gulE+0Rj1GLImb1l/wO4e5UmFnky9wLze28vrA1hALbd4EBcsNTKoVCjDtTnsL4
MY5F1CnGWd1/y1wJNdEI1aUiiEfeW8KgSIPOkgV9jZmxsBtHe5p08+icYBVNn3LE00tiscCzpONs
s43RuMaRSOC1JWSiVvLDvAtv+7gdyyAx2/Pab2dCxJddUZl9ieVxj0ovk6YHhRSJxNHwfeAWxtdX
Y5uXCQOC12oSsuTufgZgdxKF5CTZ7Xct504SSjbHTdoExTL6y2WgTqYm7aI5GyUsOuuP6/r2GjaV
5OdIDWWr5ay+K96hWM9z7pPiB08RCh8x5D1I45UkkOKkxOOB2lRLxU8STYoYqCKbPAvcEMbqHU8v
d0tw8w9TY0CVy0e+CnfXtjCxkp3vKSIejbtU9nezgsCYYm7pou6S+P85djvLg/xnbn5/k5h3pstE
zgWbDvK1mD/1aXuA5KIXwBpFh8kn88RTrX5P2Q+CSFdivddqr/FL2c0qBdYNKf6kDyninBpIBJJT
ICFVheliw02tHBYsBEqwUqT7n4G54vJ+1jfuSRSN7tNTL0q32yVnrC23IOervKk/mVA7h+gyTKnJ
HwfzUQjyc12qj9m23szRuiaXQsc4tOEsgwMziKEW6yGoL75x4jGFfSEV6h06ESZzYKlAOTuOMg0o
AraL2XC0fsF3S4cCeraoAt74PRHfGM590oRktl9YX6YMOz+OdXpe14s8WQGcs1Op6qHeKWd7/mKH
eEaxKKoh3EnBlYt2+VpOgPGDFYsZPK6+E65wWW941GRr507QRDwb1S/hTakaVEg2T5KC/0k7YQVY
KRLXeeVuvXVXleT0upqj6ja/6Gmwh4/kMZjsTmnm0sjoWMhxAhtZCmNZZeIB1KYzL43sIx9w1siA
AuPlpprFva/hOUl6SFrkL2hE+af2KtN6oe2OVHjAqDZ9IUWnvvbcAV4Yo1Yz+YfF2/UBZiAuqsCi
l73iMZq4hpTDStRpdeuRPhP5LBvHSticj+UkWY0/jwhEfdCqu0sMHDbn8dvgDttw2e0g0eoEbDaQ
pcZEhJ6/KpYMxy7PHwOKM88VTjdCy9zeJBzJk6Leuq19vBSBir3xsCRcY3ARjvIZ/BPpastvMFXo
teL0SunmMkiHt/W2lJ1PiS3QCnC5zocdVvSLCfXT5AqiyILLi9bbalKC8+azEA2sAd86yZNDsmlX
YpiyyNk2nhbk7eUFbGJpvDGe1y17SXrA5j2qOYFpx4piIY1E5S6bmCPAGpOYA0LFNqiKeSmoSIkD
UmL/DQkH4UL6Q99pzHEATNtj0GGepMpLMTwc2EJ2W4kJwebvK7tYPrTbP3C373sisJUlgG9K3XlL
IGwpgMj2/URx0LaDjuEieFZ0kwtG5rfV1R5Ocg8bS2JLFw++OgIWrBaWfOcNq+OI1bHllsCzo6vv
EHgojjpSPGr5sBrE4yziMJPd1yH6EPbpTd4eRNHO4LwYxi0dhDi+rmnCP+vKl2blzSFzxCz0eg0e
MUrPlKEuxhAP2CqDO1pnXMUcfG23AkLn1oCp3OKSY9U/vooPXdy8EnTXiD48oQ+bCv2Keu8rbU7d
4Ldc4YzCqC1qNBN3bp1lh/YYF3XQEnjTpxCRHgV8seQwX2lVZXtVwMQz2yUk6q4mFxCkbI1Sm+A6
ZMSafqs1TBv1NCsmji3ceFE+kMWH9znq7zV38W7pHFaDThqEhrS7sC9oW+A6AHiMiKJbYTzsaKB9
ZYkpqPVmTpMxSf0w+9WnrQ+3zDxGVD/MOUr2chlX7dKUAvly7kfQv8hjyyyTMl3hbBkuwDMJTyyM
+TuZpaUkqSYvwcgdM+8wco+YBScXfTAhzURpidfWGtdeGA9jd5QE4DpqH/KArLTA1UqgiQwWTLBG
wVqk/bWWGC/68ZijFaVLHHIxcsV+YePEi8/AS11joCeKsSX4WygUIiFGA5/IeV/I88nMUPzRAM1G
h2f16MGZGR0vk966kthUhNXR76iEzHWTPvsacx059wKP37cO/E2gD6fkzZqw3Uox2ihf9FCzYkKn
Oppq7eM9EfMox6LS4DehWEYneNfBm1ImNayliQgNuyoLUzQuXdOzAJjpD779O3q2zG93E8h4G4ER
fxdbfsWhEJmZFU77DOZkodyCylnnYybpNnLxIREJXaUBtbUzkFagtgSlZfe7wc8yDo0KLqF9totm
a6Ro05FbveBSxgM3wsEP5LQaOjc3/rWQXSQkt8ezsPPzrW7KDLux2+gwMbdlfyuz/VZiYMa3a0Nw
nZz6PGwa3qUfA33j8Qbxc7+oaYvNZA0HjVFxEkMLSY7RXuowUqZR9LOzthD05tY/iMv5LdTKQ2e+
dQbLwL09pdhxVUQK4RVCWEOljEPzzspZ/+J+iwKPVaV3LBPrzOaZfPivfQUPs6fwa2epSLylZLuS
KSfSqdSF4p2LDa8m42qx/BjogVUBe6FMtRjVjS82wM9hB0flpazQlo8+sAimbJ5oApMiTbGZw0Us
liiXt7NST6H6S+ogbsDCeFH76gmvGw1TXW9PMNprWtJGDJSkwhhf9SJI0gGrxmdOFGCUqw8+mQ+c
nB/1M70p8MJfayA39srpKwM/a1G8kKdv8W7dk04izrDjHZhxN+uT6pvlSq0TRPdqJqxLmK5lgM4w
Z7xbymMXDQ9H0tkw56umyTdj6iJzOI+Eac37VuMkVv7JJGmSHnLSBrPcTPxtR9sqrFdNkJsHIkfo
LEy3L0wdk26PyjHmGJJlyzesX1KD2YgvWgIY/6V8yPf1yiynQei0Em8GMieAKlI13a8O9siRo3Lk
zK4tNx9msuBrAPFU+DnZKQuA9uqyYJVhjLE+kJbJNxgGAFo5uEnTDNsnQkdCFh3rYpWGYq+dRqXh
4ibS+YahZdSCUhmDdTf9XMMihR98iIqMpPlgu8uFBmAHLcQx+pzxlqGSBZ82T57WG6AcSt99bvQU
6yOamX6XJ+mhzM0bb5Fiu+1sETkyFYIbylVTu/taq49ez9BK7IgfC3PY6jYNgXWHaaX7k11YV+T9
LbvoZDnGc5aL5/jujtgmTWyq9arZqtDcxzXUuv5jA7kZwxUdeuN9U4t3Uy2fXZu/jU/iObt5klfs
uXg5yi2QcanUP1KD5sJptMupsVUZOpf+K1FGtucqr9KTQDNHVp1avG3FnJ/7uPvvRr7bHI6zyURa
gc1YfX0+vxCuywx8b9w8PevotsAzYsCAynj9W6HO86GCO9kSf5K+8lSN8rG6ZNV+6eCx8qjXI0f3
sDMa4YmwVVhqwiMhgST688agOHH24nvsTafviaarjPny4rWEYIVjymk6svxU+Maxd921e6yjgYkg
sfb60mY06BWU/Iqu2kD3WWBe4FYZjphLLRhPgMMOXFSUPqwJOBut7gxtgagDSXPGQ3UgqqjAwZ34
Yyu18QpfmGe5XtoU8IhTfw1IWopTpGVEldJlLfKbhrTRLKQSvugmXqkczcezYlXRlACvOX7F8Y1t
PFcuO0M4VpH6Fa89V4ftSDjtbm7H3hDcXSs8eX2JeaPXgMdgr+ERm4CKjM0MJrrJEqjSMhutpGoY
DwcLPpTIeTs5Q8q3EZ5JjbQusy35ZTSh82PbR7D+NXaWHwKvobowAMjR6jqdJOgNKsv0qsmCnbkl
6VNKSTC7k+lJoTPlIc3N6I1roEgSSUwp3Jf9DLeun6TQKvJTYkTFal5ANtfrdQJ9CL7DiafVpj41
268UJl+Ta41OBXPDPMDEQqrqIIHD1b6XRKzlu4T1BRuSqVxJopOowiJonMV2CldPIcDfw+v36H9y
UYU9CRdOez/uEgky9An9aRlNoLOFmPM32VwwO+3nDSRRX2K6A1SkeZU28AdxZWRBJvNN4fMoh+q8
cWfk3MQ4WWtQYsCYgJoWlw4TLRb4hlrp5cp75CrSDrlrl/RxXtTe0U5EfcKaNEzREJQb/tSEBbd1
YkrLThTYsckja87WXjhNT8lIgpotddIQyTf+GUPlpdLiDhnQxFXxirH3RcCTmG9ZxmZM4PDCOTrP
TZnd4eGIe3Ham/kkddspEeRTB6SHO+AJ8l+ttUCsz5oxXGgYfPzSXYiEgGl3VnCxr6eFD2zJYE5e
ipVGx84X9zQAdNGLNz2uHumBHtfebtM3kxQod7Wqu2sz518OBnXh/Gv2RzMqjzFbH3Leo7xlxymX
75a9AxbUR6hi6XScpOUt0df7fmMMVjL87E0w/xhq4nvEpKi/FhkPyh0V6i2jD4d8R77bWuySYi4O
9tpEGYUZ8la4H9pBzCT6DplYsKQnAvwF4vFZdtIavqCGdbL2LkQI1FsQqH8lrDcqFpyS5a/Jg/Fi
xwg8HC0YnJivvXWQ3GqRfDJ+fk1WtAeLwhnSA7Yw5NcYflOPFj6k5ZooxAQq/EN5Hir28lDarzEb
gENikT0ay+TV7FWkDA+AjG6WYR6slACEVSEOflZiI3C3arlJMfWVXADEdImALBxxQj53ez3LRCyB
DRtyfZSS0V2N/MX1cWrqlToNbAQ55t8p+YobJ/xRNBuHAPo5URY2AbwELAhTpTOCoVBZ2dP46pis
WPqJ+vkX9I5WmJqaUKPwe+lfSb8rsMmg2qyAazZxTAaH6VvaWAMsRKQFxX+13xETs7N/A7o4yTIc
QexU0xoDEkGN1Itxv+UBpcr/BVUhpvhtb894k3K8wB1e4C4bghYvsMWvleT4LLNM0esgJVDaCjz0
CisJbfN1q8YvShJZ2sGZELtbmdNZkjkdWbJSFmzJ8gcxO7YDo4tb+cbKv9Us8ydN8TWTCtG6OqU8
EFr+o7HOY8xYtFth5gjz7g294pkr092c+PtvFqMbPeX+fmCyvDTe/rkDiEghneMnswrpkFbCIWVL
YyLS1bwbCz0D/afZRkNmu0mc2fhVGNIpP3+wc5GuEx97ddka6zqb272Pizf9ntP4ChY279q3PI7f
hm56mhzNOaYCs5Du+3xV++msYTPYaZO3lohIgdFfBC6oy2heanUBvIJY8r58GnBzJuvHzs+/dRhP
CjNo5YpdWX8qWbMTwC9+siLwlny7GCRKNFm76nnqywn17CQG1Xq5Klp1TVL5stkqhxbpe9ppNuNe
sNgyBTYcoSEusOypxQDhLiFI8/EPrNvBQ6TsTtCsElDLExhhNr58qd+AAxfcbBsBLaflRkQAl4hE
Oug+J5c1wuyKfd8vqumMiZNXYHeugDPZVlBaPeApOiElQuLiYbWWj12Nn31cvhUSxpRL4zewHWtA
rOoOqrb1tbGFmqLwQb+K3YGAivOJSpp0VF1qLN72q5aIXP8kQTnokS1Az371HAGpCOnJPpsDWiGg
qW2b6B5WI53kBRNVXkcpA6FuNtAB2I2CjZ2W+FyuyKIZy5haDt2oNntH4MOSxvlGj7HMmnRkszdT
xttsQbESjY1U4m18MY/Z2Dkivq2qHg8AjA5LS+hNEqG4RkPd2oMIS3XEf2uPq/hZduvX2kHekiGF
FcMPwPmWTJR5442FOQQZRPUiDYjirEoXQS6uI6cK5+qz0puoLNcQlZkdnD0p5idw289czT5ns/po
nyPnyT7LzLDk8FniGP4sVS+CkmeaKPXi4rKmxxPOPdsrRJNFCzfXXvaVAn5khflAH/nojguIfmON
SRJlp+lAEA6AYELTPLJEDaNRwYYx1QQjaz2S4WDMiFIvfwVgfUo68pjeD6P4FBLhU96FQ3aBSX6y
cLpmAmIphsHW5EiyE6LbNYgGXManfiD3w3ViHeiZZTvWidJ//jyW7Dj0NFbYA99Lk+/lknJvLn4Q
SacicocyU/r9FR4K0Vmydlo8vNWp9XRrilwkiH6V/eSdUBKA7qu3vOf7olPus/xtvN7cnyk5Om0B
t4dbpoBw+dQT/Zz9fYAo+9BN6dkqxiHLsfNyXhFD0KoAz55f5zsdJIhJ8P+UIiES2VOJmp8Uvnfl
4cxTQP2LcrHyCVYcy1CKfXo9LPPxNgrqrcKhoaQQBz1LHt/FTXsapy7Q2ZoO8IeHxwUq8D03kA81
zW8wFY0zeng/n9E7Mf6flBnTs91zqVG41Jis79U1DWaLeO7vWmT07FC0aVu2Kr8DpmcsyA3s/OWm
cl9fzQ3UonlSfq7ZEJk7hGU7zvMnHaZi9b64ZzBHz5HEw4qNcnNfeHiIISJLkm576oOCXoe1YS38
HQdSVWb4s7s4udR9dVFAWLZtdTGqEfe4MRiRDL98Nr4NmRIHygWw21HskNC9Vw2NoyaSs3iKEWNB
HVxtSYGyUIBk5/ST9yBZxPImVLwOmgyOOx5IRtomc/OvFAtD3oFeSD5bTjphHp01kUlCm07d5LRj
9W5nolMKnFKb7mZV7FYrWz3VobUugf3ywuXmquElYFpYE85sHnSOUiwYxh/jYO4kl2kF7h8oICqX
KOhK/B8DMxOkTJxDpm9iqUz31M4eSGarAv/SQKbAl2jsPgsEkBK22P+2pI+FVdOSAG/uKj8tfq5q
cowTuGyCfJWYpuqpD9ZyufHivi04uJqOSrnmAWTbT9wlZL/m5xPZZ/GQv1vBvUm0z63ZP5ZD7uF2
od6gOwvxty58yf0eCnlyuye/u5S3pHlUDD5y9qfbXbO7Mmd1AK8k/gmvPNSxN4iT5ugm3wcUteVo
m1SpmfUtBMC+8K5R5dtoets8XASheJt4/VmuxcphxiogcZcaqFCp8UeBafWotPXSG3o53ScsVS08
ADhVXPx3OkGzdP2/B0DAA7DuiL1wvDYzdreGLb/Zuy3DwlrVwGRFJ+ZuI3C3sdwtts6FqV+yZbhp
28drDszU7s001ucgDu8C2GZG2LO2LUfMrn5tVmFDNlakvgqP1UfmoIdek5IKyny90vqWmkoEi/YA
5+/0SO0ylryy372mFgnlRMOI+w0MUyGc8cSeZei0G28+NYB9VwL7BUsrEm/mNnyQoRI3+Jjq9fD3
Vs3MprXO+ELFmGqbaJfq3DoddypDtzewu8uau3ReYVDHkw06ofd1mI3LbbQG5u7yseO+2H4m92nu
iVwUEU6+M1VFZ1mk5S+a9Dpasv3ch5tEfYRyMYATJRGeAFXy0PA866iA1SWXaP7VSfqozgZ4q1hn
v7bl971SwsXbooEaFCldowIqGZHHFrt98sg3812TyT0UCrN481mL86dejZ8m8NmOgu4KZGT+0Wfp
O2UDlfHirVQPiRDWKFbh1A0fWZu/N0Rsi6ic1Au6VrRUw1mlLo8YBaNKqqL1ic894fWN/pJLKgDI
g4WgV1NZYi5IGqBaVQQ9Bb4aJASH10DK4EoO458B56LdEWeF/cLa8GIgyi9H6nSvILKOMUyekiAT
k3cwX61ijYasIt78rwYoVDxMlTpsihQMgziqvjpWzisIrXDB9wRSwiI6k2QohkfMWhVZ/nF4mbQE
6mBoyPD7Gbw4d5ghSYK8KYIc3xg7kCnxR36JueARxIIQha+J1A6mcMkbu53rPld7UvRVEm4Jgxe4
HO2CXZ0M2njVi/H6l7YsA866qnRM2EnYpDPR3PQEwm4iwKtjg2wwRK908fxKapGGAkyVdefvNRPh
+3zS9d1Laf6M6VEcFckFojkbNKQMDK79G95eJI0xbBoOahjyC8BZPafFQrgMwjcRni35qxsIhyi8
aJ1THxpjHmb8WZ1A9ZZuBrP4qjnrXEP2c8mR6JDZ2EMnkJZzIi7JfOUrdFFh0GYITbtlJ8LDAlCr
vc57/sF2tD5SiHgEhWFyewivpJni77IVjsCKKRh/LDPGWW8UBrr1uIIlN35cNfMeDAKH7cdBy54r
ckiOI6o1+Koy9FWvSZS1yM3q3hpLihpTO3usrQK+4oYrEjlSA8tJ4r8LJQXgfIvtqxuuLH83EJ6H
xwJQlt8Nj7qsmYGmV0FcVtxZHXlebKnB1JiphAuPAk59Y9twrg9BnpP3C3gd4K6MVWAT29df5RXR
mhHuJTIaIiHdFicTh+zAbZhnc6git9ie+SS9DRHTnkMPUYunnerXYJcKu0v/9jxoIzdiiSS/Mi/U
/I3+VPOUFr1f/I+j82qOEwuD6C+iiszldTIMTJRGkl8oW7bIOfPr97C1pdp9WNvyCG74uvt0jF5F
vipmva3YnEfIlo8AunkGeXlJQd9AeZotnxuL3NNCTq1aFVzSML6W/GYi3k0SUmnKLtxhgtTfwhQy
LqkxbvzI1/1lDonCjvhtpTegejrBdlhK97R+nwdkJqiEVZLt69oLcQ2MCQhKfTnLhUSxVwLzD4/N
1YyCR7Lob9MAcpvyCZvXWJs3tfQE4wPPA8gUfUg9LRsfakKUgjSbPDLRTbpDtzph9XGfh/AxQb60
yAAcOLXhogpx7Sl14Mj6mNP4KWIIRjPV2XN1JWXzOffJ19x0X0sSfRlK97mM4hRjTInL6oUBBkZe
cTNg/Dlq8zf4mdBWZmgf+ivP8btuD5yh2ZdOZo1J8LF6r2Hu/t/xW7emx9N1V9N4n+2WSeXRpA6g
emBAcqWoPs+yjmMq9iJRe1nRe9Y8eXxsmU1YJL2wne91VT5J08htlUgdfhpuMfyAjyH2vtnaE9zK
VebT1FsQxj5EAwAZsBCzkA9Ga4G6I7lubzpcLTsGdruJAf3EgH76bJrgWDUkM7CfWAXxn2i1CJ5k
yTwlnTjZJW3cIOgj64Rd/rQIeslmddtQ+MJiMKrPclYfRTPcuWbcbE5NfSrRWhfvrLo/2xNiNEn2
+qz1/NfYQcgBO6KGDEYK+LTmtSFXpcXmLQH5tbwG+20ewlvwVfr8AGhXFc4DhIzWHKucW6qSH2W8
KKzETqbGfjCrno0oKpyWh1ZDFrWRRWedVDun5RSPrHrpKHyqa2LdaX9pjf4GScpbz8ujjLefqksV
MGe4wtqZcoC4EI6lVjTgTYjuwi2TCPI9vA6C3gzVYoAr015mZlNZA0Cy9NqG6kXXqBNKRr/RNS+Q
gJU0GEhNABBboMVuqjLbGehxiFq/3mm/MvpIWTB3bUkjFWqORcKq3U20qReOTJ8d9WdEeEVKddgV
0jj3cpNps2lyfx7NCzBMCjiyDfB6MCrDRSBzarnsx741W8y3RySdmGYx7bh5UHibVlBUon82uUqd
XKWJrUbmkmE2raegrhn6SS5+jxxEzIw6CDtDFLLPnW5QJ4QRgAIjJmJprruyCY/H3spOTG+nDLTE
wpC3kQcyzRRqp0Sjs0m6DrtanbgYwdJp51eVGu8aOARzEm4OXj1mTDLmjsnbIUnJKQ+5x5B86dWe
hfqtEuxtDbUY/ebPyGgsuchmeGv6+V5Ukp+blwyjKZhyRT/3vCTtjJrNMZZetlNW7bSa5WQoyThB
7kvB0OS+WTxkOuZqvAl523rSVsUFpTTJOUvvFc6u1DQcOfnXqvVR7mGglQyR2oGJGcOe4M3qI8il
y0aZAppf6ofSa4+G6SImPEnZh0CaSgQEA9J/Nr6sLD2aCw1DlL8mQ8c81HLio11hMymRRbg4Sauh
VTlsVB5UTEDNNeI1VinxRBnvNimlbsvyJ6vLE9wkSHgkG26YqLpd06Xb1c8dMc87zP8qVo0UCECV
L1eSL6X0ai31o8+yTwK3TVs+A3pA7hLbcYJhoG76vdQzJUzAju6GGEFR3lgYOOW14YH+p1T6Kzdg
sbc21ifNTxLJk6fMKxTeo218bHDlWOp4MHl7Rproan1vbQsEDeKdkFkbhNYJWhgP4zNWJH+SumtL
c0o9uep8gfwa4yjtKLGLb8MpcMzl0xIHTLknszBPD+wUkhodI5NpvaSxXv/wbVDRJ6pNoarnGDD9
VBWuMbWOQO3RSvxEhcNnK3qg+rBkxXjlOx/AxpLIvDV0iQI7dKu4vrf1+/KHoZkZXyj8uCinfMAA
7m6Yh2Ek96l23Sh1BziT0edH8syi/K4yfFthN2yLA2cWTkwhNBGUIeqw5YPFNyhamVg3ptCpOCga
tnhaOR7Fh5JvuhmeVrj5Z5o4IFLp0GMqJtFd6tFheaT8paY97XQPJc8OIrGo9+k2LdgY861fp3r5
tEsaaIbcEBpz1zfZPtEIRWH50svo0O4+bK281NpyjR02YV85quK3Ddlmo9zxl/TU+lqRcV9cQn1q
epcq8yGl/dtScDgcKMVwkpdRjIccwjhkOAWBrMouCYdbE3NCWNuXaTJZzD4zk2mMcSn68aJtWUYu
Bt6EaCY0F6leuGWg18cura5NTYoPEU5SaaNkbwGyGownV5wXO3M4yTItcbUQ2nMF0SEneZAQlDYL
LzctX5rfZi0CEqzTqsRnvUm02Ev01K9+zVgw6L22VI1MYLcTE/nKenKSlLA8CIMgBYqjdUicisuE
jUBJ2R+0msaCgutyhh2bZCzcaULvh7Fnn+CFBgqLjo7eQc6sJWemzPjbsVHpfCqMUgvy9CVMJSxf
4Bv6eVjD5QddU/cKdTiqTpEZgu6v3MBiYajM5rOdmWIISdRtWSnuZLooxP6C+3Q9iErKvQuI+Uvf
yFj5sVtGtwWJJIi9nywhdjmWaSqEN/RTbboCVdqe7kbq6zENjlhf0+xz4YQstP4MdhVumatZ1Vni
OK0RLc9jzGFN5ELDcLoSe7u1Tfq1puYOt4dYIapL+4s+j1rycgFVo2z3+YTDNaYxKEMcONQ4vKfW
phcJHmq9U6gcloc9l5THo6aaBOsFMsex5AnnYFHHNn4K6p2Ta5Rbfmd1nq5zUvdu7fQZtcRhS2xS
tSBojYUNlIIgpQGoq6XMbR2MEnLCEiPjh1HoEslDGF+m2KQqDbdvrK9wBdR+4lAMLfqg8nNqF+QA
7KKM8vPePNksvNqfTML50/TOmMmOs5wbob2H92SnhuF9kaI7Vh9nDnEDhVTGs76QadRSxDyKG9VS
OrNge6VBWsmMfYZCfs1wLfUmrfLLbSH1j3mYIdKfZWm492tepP7o5fJNs7kqKNatIi6yzqzoPyMl
1PuBRcakOGSQJTadVrsJ8hPhNS5l55ae0jZ8JiCR1H1d5Gc1Xp9vUmAaeVz0PXuBMaZ6Q6r7XaZc
cHV/HCRLOQwjzS12w0QWrwtUU/vI0eKQkHEqWaVh/qTTBu9gG8bI/LSZ1nyBHABySs2WX+lArOJH
KKePpQ3uIb1PyRLsORIulolKBuAFCMd86XD1jaW2IUuBlKShTslujmuolgDhzvRPdZ1PZ3VVbCmu
38r8YQF/2IA0pME4aNc/UFRny8g3Yn30t+tGElEOU3WFGwrDYWZ/QPjSRuu0BDVvb7yVqUJKKQ5h
8lONtD6gqSXtrh6VnVRhImC70FjePjZFZcKJfIQR7fBgC6Q9/um9TEdzgcQx8zMRnBBxH7Uat++2
3tRTAQj02CP9qPRB2iWZ59g4YkY9ecmMWTe1L2XtGzQVLGl140O/zatqHWb3OEruylZPx0chX7vY
8owWZSWadmPNZP0Hf/fOjhqoevBfEU5WvY4oikZWM2O+lHbtsTQfWvFivAKJhovxVG2xGoUZFao0
AbpyWZwNasXq2PAiffCD5xcNj9smIEppblMS1Q6L7rb81hprO9e7arq2puQN26z9UVAb0Z82DAA3
EmG1bo09baz31PgjWdnxW5soA5rSbfLTqeEdG3jXbHp7E8rNvgN/g+m0rd7Ig+DXPs34N4OIAdEF
G9uWFefWKmi702G2h6uV7dSpxo0D+gBCJy6uDO7+1GzaDh4jLy02OyJKKpYixdU4KMMV7rgCILPU
nF2y+KT5NWn5QPcySEMN5TqN7LZad56/v+eSKwI2zf+3qIFq8KQ8LGjZxIGuYMTo2aSl1camrMC4
pQuxIOn7FlOpRPdgr067YpA2qdn5lnxfGo8Jxq7rKUjH9VQzyaobTBmkfOZ428Z+OfyJRYZNuH60
eLVM8tkjTrSXgsc5t3SMhcl+AK64dPzKPmU7+EXYlSY6mPMZNMGJvovAOsPKKuZbk8SsKkkc37tS
vculfh+S+d4zfmdOsQjjJmiEh60mReRsGoN0zY/dMXrHvGEC91Cyz8HqH2Bj7uPwVsyh1+MutPdT
XbsMMFN6phVMwFJJ1dVLV9td6lOhbRX3jKIvoyLxFbHW/i0X/Mtb7gyLesaXRFCUv9Hw6lJxoT+g
22Q0tqWkVIxmAnGLCNteRh68cd4Q72Xuw2TmL2W1dbKLptCrlYiUJ/NnCouNdN+uu8FMdCFSr1MR
XX8Rg2TUjaK+bRFolAiEi05I5HTN4akVEGBSeGpTDoyATdeSOkye7U2x4odiGU9etU2cRz4mlk0s
c5mwk4/QVD9wgRlFfWPMcIva+CYU/Rrt5IwWsCo7zKC4StwvlpU8B6O7692XifRu6blDdr5pUS8t
N5U5pBqUJcnQ3e7smmnikJ/HqfGusGrMEcBY4UQWtNk0ZX16Mn3dVGuRixS9BhreylJ1qI7vKuPc
gwYp8emC56NIe9QoSqHAgnChDaF/nc2PjfH/bL4rHZpjd3mcICtkpHTzo61hYCx3kUVE4rCcobmf
1qFJOVI/olcnuSk2eYr2VjXOJqDc3fbnyR1pysJZktCElIx/TaqFEzIZOjMphl7sHPz8bH0PzW9f
Vc9lEYectt3kqTDX65PWtabaRZ2Ctx2tpglHWeA97KsiuAf6DM91Ooiwu/aB8KNyt4H2uW8IvX4f
J1CGOlDEnoo09EioW7EMLMZt+etJLSbuNTlZgYfkq0fQXZOTI19rclKGbLXGJu0OTK/9yhZwqnaw
G/Vdr5YHWyLj+2fEF79IflZdlYLimuqfqb0l6eANWsRqt20nyM0iWaGqmrqpxuJYKfZhNA/4aJg/
8N9y81civmrpBWaV0hVj5diQUsaqhxIhI1OC+t8pw3xPqnwV0KTgLVO3Sw64lrIiMO+VXtDP16Db
KY86jp9j8GKQ+N7FPH7RybDf8qg7Ciw6y+xZOLHqZHVyYVEcgYlb+6G/EQFyArykYw/5vdQ9xU4A
zH0Rppwy3Uts4xyUDEiqZ6irSNvcAa2DSjyNpSNsawfYBj41VXCkdzOm+VmCYO6m4T4SF+UiphXS
K/Z2jlyET7yFIhPkl6hL900N1jzfB9IvpPlyJKXacTMG3z6tSVZ0GvYHy8wPq7+SfkVc2FvOaylt
kvF2br/s+KoLiDWD4khK6+iBOMlEJur3ia4v/NNKigc49FTmgLjQdrb6z8i2fQRCo/2j9y+TOKnJ
jtoQLtGIcBI5lFnH9Wk/1pwHc1CLXe1oV4TWDJPlzEhH/2xaTtJT4soGHinwmgRtZJo0xmfM/qCz
0yoc6pZ1QER0pyjdrG6QeyeXHuoRharpezcaejcn0xblB53YIcRyq5ZOYFtOqE2eOtCPIuEkaDvS
5NJR7ihRKp8ahxaTiZ9V2PtoqxJRtwvNTRPBcYRZhQlGWj8b+FPy4SATXo86ri2E18E0++GAxzj4
UxTz3pSXzQrzj+6D2l7rlohcazFpLv1rowmKieRbFphoMqdEjT8MVX5FExZXCX2bx66an2SEH83U
3LAdxExDqC+++GH3h9yU2xsKv3DaAcDdLaqyjUDt9fAAO2SbiLQbQ8DOOGcV+aWe1mCAKG1PohTf
ZDcYTgWEgZCKBMcs36ZgL3s5XzkrLwImb8VNGPqT2qMJOKQJjyDhDmRCdRL6US/RBIFwtlOP9gtX
c/GyGRV5qN+DQHnNC3NhAPoFgPbpTY9NR5ssJ43gm1oEAmDVlA8p5KZSK67Cv3ImkQNb0wmDRyIB
DKKfWg8hfPS30BKOwiAe7zKHhO7QrlnhAcazqnBj1R7f6RG48SaA05mM0yldYYHqdGwZ4ETbjnRe
9t2xZzChJr3WOOVK0F6g2wVcBTt1pzO6zfddJ/lyN127Mrip/6sTe1Wtn2nGHmfmnPLFm5JV+xbu
dh3057rUnbVpUk4Xli+vIIIzCGpfKhjg7zsTpr9c7hdosKKfD4pM5BilIhx3utI9Yi6N3IvNQX2v
0/Cj5zqMI30ZM2gMriy0o4YxPeTuq2BM1yjxKkoGL4qKpx/4EvjxFE6zAqk0JxFXDxzfhj8trSY1
/Aze4La2bzM5/lrmur44UlugBwUDfsMOKURvvVFr/LEuL20XXLJDtmbrjKeUJadUoLPkzWmdyuPW
ZTVvtiGoEs3qTgB2lc7ye64nTEzyNXxku905OmT2iEtkSzmraMsPG6+v3d1VI3jDZPI05l2RCFIG
rW9x9lqgbmr0BCuXlPpEDWtgyEwQROoeqwDH78BL+tw1LdSbaW+oYHk5xdLDelX08N4M2YND4whk
LrfNm5S6ZVz4lARp8Ddl7NGQGjHWDG4hd0Crw00ZIZw+WJORfxpmTTPCTq8wLlAO+HAo7awZFAnQ
/bH9rOTpWE/xbv69+l0BPs364sdGdunb2iOwGwN6tYNrG/PbjjCLjQJwXLinHKnRekJh8qFDU+/R
1HWFoX/2GqYFKQXe/8gmzC2Su1PD3Unrlv97mU3O6wkfcXpvoxiCxysbuHkr2zIdb1Kwjakt0aPp
0bfho7ebe2RPt4Z2xHB4hJV9TEW+rRiJxI9oOXQeveFgUKedxYlihtTQA0Kch3cZbz9eqX2eljsF
bagivzOJ4GztDCfMwrPa1K5oMS7L+omGu1xCpj4RFEiXTYg3YpXLc8I0SvGeBZ0j8TAzcQPA/kxH
3iytP/YlkSqLQ4TX08hA3owxMjFHGlR9PEeM2r2WeSaui0Im2JmN58Lg9ay4ZnEkgYnLVM6p5+5U
8450flRJr062PqZMfcPlNqPuR+Xdlor7vMkoLVfPKskPGGGkNBl6h+dCe04C/8v5b8+wWFXIDasa
BZzxKWPGrF9CMqfhUKDlWHuL801GolGr5G3QS4BI1xb34fgicIUamq0sUFoDhhy5A9Q5rbhaZdOA
Dgsq+4kcOD8k+EYKwWWJgjej594FhyAGUY8lftaKE2toyy7BYitQTTN3Af+2tqK01MnEjhGUW1DP
X2CQt33/18C6QM4cAVo+99sJxjxovvY2EhVjqF1iRLCoZN9xP/d22lveYjB3mUR3JJuG9erQHMpZ
3umzYw3P1a7AxfcQNTbuQ+LmP9YzlsXT7H8HgziXVuX5ZQQCqAm8Dp2OoGL8DhxGDO++PhPELra1
bjsBXzmMWDxGzjIxICX2DA9lDGyq7SiRdZae0odlcVKBCTdpGR2p7LQhIQ4JcPqfxNC3yXeFl6UJ
ustiBdem6e+drD3Ir0hDviuNZwlrUZpeQ2kdh5E3/wn3uqqOYTcwnuZko5/Ci0jYf4mrY/hxEvs9
blq8aANZtgmoREQKFX0q3lAWthZ3HWVzBtUCkhTcPSUcDEbgHJdZTZepfI4Fg4EBf0dCtVDIjGek
YDx9ZNBTAzptpO9OrVCecVvkSBstLSvVcaTOWqV7x6LmAC1ZIUujgpPheTQ15oJmtBl6NNdW9hac
grXm59Te6O33CklHaaREfWpcXT2qrMdVVx6gRRAeV6HBODpgVgPzQ/GPJOU5FNIZnMZGl2UQSLmr
H8dYP/V0Hg+EfSQOrQ1sPpnKzlk1+bIdvjXXLvDwCur5gHCP/Qe56QETeidfhGbsseJvqhzKfU8R
itipY3UYZua0JlgZqgcYr0GqCvds6bsEr6gxbLsbkAK3HypEPZ3W1/TaH68wQT2VejLKTDcYaC5z
TVU0Xl01SYAP5/epVu+hmj768pEZV9jsZyKKt1rTr00wX3VcIp35JgGvL5+TND8ULbsbl38h+HU0
jGMOfl1WQIUcWyYrKmDecn01eeSx7KVbg055i63A2qqONpdbfhL7EK8j05vKOHHoNcbiVJqRE+qP
sYm8/hNb3KwQLFV9A8t/OXsZN/s999mVm72NoQZVLIoaP2H0rgDJu9cdver3Nc0nFBzSCI4xpzut
XpKMnH5r/9jjsk+5BE65tEbzNt+c9wmZ2vpLzgZHmCFkMQUKxb5TQTu1VK031mFSPsr6jP99YXbZ
q7/0hU5pMiAyGZBM+E3/AXOPRB4N7sbvZYbOMzdOGP9gu+QymoMEYrZR2W6v80ruZLwWIV4Lo40c
JaZxJU8dKUsddIAB91M1BMTuXovpsmhSb6A6adY7sxw79EkEFpfD2CQ1LMPtoMFE2wgT3hYdA7Xq
ZWekiB1KFezP74wOJNW0LgMg8jm+VweBWTM1Sdq8EioEQ5J3MiRKqcywlWB70+w9MikmeKQQKHT7
ilFhINfHat3sJHoVij8LsammBcgGm4qgRZuPR/H/V4op881mYmWv9978CaNKKn11nHZ52Z0paGA4
lrsQKGo3mzHzKZarGTSvNOG50gMXadD9YeKOZMZAnap1N1ZCr7Cmc8s/dW4S3IuJE1rP5UvsZe5O
sHlI4lDBpAoi3eLU1yYn/mw/guyPSA/TDX7ISE8mabkRARUCEw9bDrdvyy/jfvBjL/Bh2n1KPlX4
i4ouFV0Hq3FnG4oSitqHYL3ut7xouPK2KT6CCLz7Lvss9wLXebnupqZNe2p5xHVPL2plLqfRrfdz
P5+M6N0gtohaJEbtIovpmtPWKEkIA0LcWKiJHeb5ZyWFXzLFWzlIlAytPTtZdD0U1HbMezu06Sra
2zA6llQ+cutNH0FJyWOEGrGRPi2wGw1omQGscoPakAsduuGHiAeA7Mj9mthpXr9aTfYr46lv1hPr
sldiDnUzMHr5r4go8wuio/2HiD3eteQ4p2SZgvGIc+kYzxSoYuKY029FpR1rijfJE2hRdhQwh3u+
orICJ8HSzJfos2MfJSSBmq2i0YRSGYz5o4OGYyO3WJ3xJoLxOiShfTDlcCWb7dZX9g5r4lRH8dkm
T2saJDDl5RzuOU0iLih2vzHYpkqwXUZqHSMcQvHDALakcuwoeb+twbymlXkJLcWPRjLK0S2cHhKG
Str7FHQZ9V1wn15QZjTzmohs2424cwqKWTlVJvSOMEE4jGuPmXyCa3dq7OQUi4KoEIyJAewRpCc6
waSe6zaQQh2AlIm17SvP0TubzVB/NW+V9GtcaUnpgVYVWRn8mU2nlGHLzuG4VWOo9ebkmAQ50M5d
WaP0hfsr+A9XUNUEOafL/A4Q/UChLl3tob3NiMgwmS/k9tAryA+5/kiC5g3qMuNE+zQWuYO1tHcq
Jk8LQ5ju0fT6Yxn0h9ItjkItkIIIbc3JPmDNCmkrwvwp8TBOoTOqb+bIjYjqO857wO+U8t6Eu4S0
sUXJeI9pI2PWbSmbpGKpySB8MvhjVqs3jFbYndR/5TJtqS8Ap0RkAUEgfNQI1QM83yKZHtl7LfRT
mlyXot2rqM25+j5mlEJwOJfYJzBzHkOiaH+jY8mwJ8qsfUInYEAHFZg1jg4Xaif+Koqy2Rm73uBy
y2ttWDR9bWWw19n5fKbCxV6D9BmFchvlWo/wy3i/G5UtXkfY2cdNTTj4LNF8HAAcTDNw8s+XEjds
EvXRLG5TG3nDKLhAg3kV/ixDKpqvvF0XpSe9Z8jOroHconMNIz8rUVpIOR3HblKFCc7WnipgQzr6
U8d9Foe3DhY2rV+NZ2wWKTxFjCvY8rjLpLa4gTq7h3F37+Lm7vM3v8eJzY6acIeFWfqiugy+n6+V
G9+ABS+L+Ux/zrlXJexso6sCOs/Mal8Mn4ssTiGECSbVw0rhNZxUsmjvMU5icaUQNjqkSKMbrtop
Ma9XZzUFSwwemTcdEi4wpaCP6Kkyc9SYyzEFPRrjvzoM8VYHNPWOND1DhJEMR6cNRJEHR+UVE5I4
Faj3F7ywD52KeCWtt1V3ixi+lA1GUj5ewrKUIMBICX0WIovJ6IneR/Roaqz48YaAmtinrP0cslvt
ZgT4PtiTCZln+oxmShAdFm9mvY/sY2l0jo8ImRRRLqyNJEpSMvUTv9MW98O+/IYojkkO632XfG5g
G4FxzHUeb7s9iZwkHtzICZHDpclI1wcvoPpSmNM5A7lVDP/E3FzSZvYNQf/QWr2uTmchqRs+FLMV
NKtsKuW3BMpMPlUz/TtigjxFlW2CekoPtnEXpLVGiCkR8DGpeIX1L06UpP50VxX/0u0E81pwFGfJ
a7+4XwnOYkuvgv1yWW5oEhbgBhEKFEaminyds/QyYB59X5T3mfyN1R/kCKV2+dPWpRP79l4vCHR/
KHwv5SAfSbHQ7G7n6LRlSaXVnEdvGYjOeNGfUctsEp5sVrRYN+ZH3Cn3qF5ugVZfjUM6IvOidkfo
VZGiXVf+fdjH25wnVGc/w2ob85CWSXfHu5+rLEz5peS+EIazk+k1fToxayUH4ZkCLNXojlVEIBFt
pAZgkvf/Zo3f7EPyJK9Txk36x37rtepuL5RV9slWc8pzEPH0KsIZ709l0M85pRoMiXZjhl7ALmfi
YfHbjySS7xbuW0WVr1M2UMz5HAiWgFjXAHm8AlhKrVRz1YIytOAhjY7jplJj2rSsUwY6TL/nEVAL
7CXK11+V0ZE57+wVwXS09d7nhaWikXknF1X6I0acmzgHPbpes+XYjBts/AczAPRsfnEE/CpDhU+b
Ko18cs/ncmChERdLwpot04FIo4mWMnFhZAoLhsvVrbbTuwogf9gpUezIqbqRae1o6TUzSold3bdt
rvIAqqJqvsihehUxhlIVHqaY/JyLR0You6Vzq0Hs/PqjG4Gnt/NZf6eHnJydBCCymzMuiF+lrp+t
D83TUg3SYnoqlIiTawg/spnqW0twNOcypDyBFr9pf3AvOtqCp++JkxyH5tS22H2/er3ZNqVAjM5g
lu1TS7ktfOyx+FI5634F21ptiHniWQLglPPS6pzgjfC7Jvs/qHBvUV/WuF3sDXKAo59iyugxlvpT
GWnTKvjA1G2kKNs+S7wp6ClxF5ykQL2MxuyqUw5OzkD0INa26SCaNSR0bQ6dfk/3avuTK5hOAQow
BI6i6LRyOsq+/p/TYcATI6mg9VuJyKRtq/dFn571D3NGTX6LzfJVbl6ZRKpqhsrPLGsX+AExY3lk
Fp0QwEhYtMlGCVZ1mRW9YEUPWdHpYhXJxHTVjKs7cIdbVw63zrSulDJCPPXQxS8Jh4J0qLHtRw6z
mMmW/QKVzlTOn4mXd+IcN5qHj8Af5ejyOW8DgXRExZtCNy74gYkBNlUTwb35DuzuqqnxffoGknRd
vofvbhDerAL5yMOD0vQXyw6voNtlv//JWKQA91Nmi9kGQOgtDfNjY/bHT+VbrCiiJrpNh/Q3BB69
r3YgbFikkGu1xtgU6LW9pfo2BSd4LQeM/QwlNZ3m0lacdDff2CHepLFAaExPo4FbQpinHUg6iXxT
KrZ6FZ/wQp5kt/vsBuRc4o4CKdyHAdUhumYxJ1HYdH0uDuRE+D/bvU1jysxG3NGlgmXrBDLe+A6A
VKoIaFzg3LgVJIEFrUE2HDDxfw8jwG0yUlWD4vZX/iki66aCtYgmaZeuLepTsEP/v9ZJcpVFe1kv
4tgAxzWPDLVOiXq6tkBODdzsG+EHCa0YOuOQXRfKV9KIVxEm1wHnZP8bLb9iiMq5mk7KIHyCRurj
8RO1AERvicb0e+AVzcy/KCOXoiapm50GITwjAW+Z/rIp4xRq8Kin5mmH8xMNSpsJI5SE+Ir2Layj
N45h/Q9AD275WY7bPJccpd/WNiZoJ0EEbbmRHdOLqYoPrg9pwOVtkcD+CDdTZWRJE61lLaWJ3air
CK8ScMDFSNN1eVRfn2o23ZAF0AC1npNkTe2pmPaWwmsIrljVKo+fyEFoYmMlbN9PisMj3Kl45GSg
DmEJvG9mdPDKWR+vhefHDd5PGm+SMHYmary42dIwcshBsCdvxnc9EwL/Af+ttPNn+OBkHnTpuzGT
viP4q/1UcC6mJ7vG/Ku3dl128D8DLMZZx01+nyDSTaBaGnEy+O1FnzhY+xzNTqHSp042RChLnv7D
mvKI/pI4pviyzDS/j2N/sThV4YIy3LS0iFwSsyWbylGel8naqYSkmeZtOuslN8MOkNBFprBtKgGZ
Dj3PPQAY3BnpEl/hHB6VHKiWoBW98zgkvqI4cwv0CbEAe8b/sc285Rubv+37nzYTt5g3rLQvlvYX
+uQmAZWN1pV5JoBMfYrPQGlQDN7zF6tLjnSVlV7OyZEPxKCSTJ1+aQp80u0g/RpCfRMmH3rablKN
ShqcFFxPO2aMrZ9wUewAvZwVNbmbXJ+S4YIK7r00VgFHy37LMRgDgynx/+TOOeEEQH6Je27T6mgi
Z9vsb0liUUDqqTXaD8uH3dqk3lO2Z4nmygLQUnc0eONl2CyhzfjUla4KRK8CyJsFncYi3k+M/wh+
ETQUjcfz1SjfBUX0gXIPkvjGLf6iVaon40UGMVKGKe2eGP1nUvI6aTSyT6/PpEoe5SKeC7xePfWa
avY+5zKjD6pAmV2w0Os+z4AfZIHfdNBtgdt4uGH2tWHgfs8/5Xh07e/YIln6ktPuzq34bhbTzWYB
pnbowqDgNfLKw7AKtHPa3GQ6bJex9xNLXh1EPuNopw6eKcfxOt+tIJOu7UGRtm7NqqTSgqSwd1Ic
SsHFApMuy7WbPr2XyGWljoHYWcx37MqHnt5G1a6PdoerTaNObylO8TSfKjaoOqHsCy9u4QiuYPh/
naFSGaBvbIOoX8GgMKlO6RDdKK8g2BW2ubM0JXGLzAu2f3tdcNXmQXLO2iSflq9XFLGuEbkevnom
0x8jwcpAPod1t8Z9JcVwCoTSF1efhn7cydyO8nEnc2XbN992nfjNUl8+aTbp7f9oOq8dx7Esyn4R
AXrzKlE08iZcxgsRmVlJT1568/Wz2DODbqELjTQVknjvMXuvLXsEDDlZd0PijZw6uxdh/hH18N43
+HizXx5Myw4D1LMOO5ICX4gh1ma6XU0MeTVdgHzUVnFQuKPbOj9ZCtp5wgcu0WOSu6tJMJOayFdi
QXczk54lE9cxja8qeMJcj1094WHFXEKoFy7c5olBD0v/hG0hdTiS8UGRyaQmKMPpE5h2yrxKozxy
CuzQM7H8zY6CbKWmr/c5nRHN7yxu6+BcJ8ANtrxebGTukv3HaAoX2RJqQg3bQk3AxWHFWqDFrgwy
Djqct2iGRxrzhBKohB1aAeRWG80rBGBoRKaQlDAsoiXf5J3HpolA6zWXTJ4vqqQiU9f4xjL7lcBP
h8thS1CGAxwNT6SDp2WqXisJylvUOM18NYYNotQJoBUGpg4BywADyIIBpHVq0Ei9tx2cLZBSkO2z
qWEpmlxMlMn0qd1mB93kjm9UGo75uG8OrRev+EWEdjBh7aDz6r9csqSP3KrHubrVtYDfg0AXfs68
ZjinlmDinnZeG8pMHlNPIHY0VXSPUG4V2zM5CsF+gho7uYOCgn7EuN4YAZZHk1LW0iBOwQJqQSXb
l+ZgvJaiuTUHiBlptwchvIN1BmC4r+1A5SwyjZkvI9sdCjEOeU3/i+ju0PF0bfBfXMQMsRqGWJhZ
Akw9/pYENcXYY8SEYRmV5HkZIYM60n5hzDpptDucudwg86uuutMgdY9RWA8xSA+Z4XiGzI3elPUo
9BtvRci6YomdaS4WPIEitw5qNbKke0kmTFsN5QSBp39Fd1tJzMSDHhfJUcnVw2ShCSDtSlFyFE5E
pZHV6WzFY1RdK+OeMsZ2oi0rQP+fvvOmYyNGwnc2+guUkZ5d1w5KM4ltzQQzkDGaIbnYeN0B6meO
KNzEB5k26SFlqqJI+94C57BDHrbQFy90IskcTBKwDyAlLdPIcv62R+yJFKeZ+jFidyfC7dpLrKKj
i26xbCVaLmmkhzCJUoHnbWQkhwvC5wfizaXG564qO4YD8kbsktA/D6TjFDTwqbd+paVxZMYHpS9o
kx8lYQo/w4BU/xO5vIu+a2rRLE5O+owt3nkNW9Tv+MNxX9XtO7kRLRPJyiItCaRuRY3dKXwRxRyM
OFynQ5HJgSqNQbw0waWEOugA8rBl0yf/gAFbgmCs3MOcrlbG9sDx82++HHvBnAUV9bEDx5jkxVF1
luNoO6QK0KRfB5Ct0pHPf4cqq8kSCEp1MMzgioYKNODiW6B3dWdBhIajo/y7QW3lCcJuXz0VPXrh
QXmXdOfDst8XR9+io74W1fgSjfY1WV8WRZg+kabDdN3OPWdHO0AMKv9jDx0zl/iiEk9GGsSCQqS5
euoE+/IgYc23WOyVz0rjQSfQqwBrJbNlIokrYiU3eoSE4hcosi156gp08QbS9Vxpf1k5+6PSXE34
bgXJlHUh7hMqxILrR6nou8gshuK2ACdTgDK28wspa0Kg0qItqGzNk77aJ2NUdpdMobCIxo+cmNSh
1Pc5ETUzEouufDX24pol0l0erpHhcDJ1vsGSTEcyYPXEwABQ0QColNNvG33/iFAxJy45Z9rfajgW
RjdqdBKd8oPGwN/uWBnYya6ujlUElpqQiSLuaLloiQhwoM6UTVwwbe1a8eZ+D6tWBJncHhGWbJ4J
480h3qWTkVZV6g56QiNgW/6e0c9EUL7JS2PiVd3gCaR4Bcrf+pQ+h99W1t1NRzzyaL4T1CZH+BUm
UE3zvpRBuckX/o+/GLZwig4xgQoITGWHBqD1jQGdjN3wW4xDEhNgZ1asunviZtW9pe5V+W0Akzop
mBIgtvL+EHoiHXsWb0qPnhcAcpzr+wLynZLQA1WPbnnKuX5eyx+VCSTC13JCE5l0+PgY5rzLehtC
l7vkwOmloIpJ2bM7ksRgYmhB0yM25aPdl0V8I4v1VmbxDTPdTtWKoCxngr3Sa4lPSsfjMqGfUF8x
B46+kk0uqp00+TOZfemMyBWhif2vGkJZ+gIDRQgGFUB3ypX9uoodopEeSGG+wbS0+No27UVt57Mu
qzTa1jH+nQ5WIHlL9w8yzsbHb0a3ar4WkE2w5dH5ewOQGy/9bJla4PVPN3eN124YVAEcc22DFNn3
RHGqQRIqyWpIsQfUkxdTvDslscMk9+bJcoMGJzn5uc6W26TC38/pupUm8lfc/jS9u65t9wu9xBCZ
AfrSUKXYd+w8lPfzKh/llIQU6aJDpNT69hht2av0egajq7Yg8AJopLRTiQNRexFGis0a/B22O6AE
2au7NRDmvbAPeNPcYF+I+i6j+8wg4+BPbMuRqTNGQpURj0HwZSwRaMkev0BenaHRgSGm/FZBuOe8
JLfXkiAVyp5H/pmveJZhaWUu/9QqabgQcZpNu7FFVWtTGsF77rrXAg9jQAvryDbD6vUS/Vejozfi
oJkdzsJbbu00aUKldpBFyiqgJvjjP3AOTNYljKmoqdCLlwnMoXH8XNIyZGNIrKu2S8iAHAoqGkYg
9a5X+CVgTPt2A3Wp3ohoukE0jajfnxiG5KVbMKsEZUE6HWpY5dBGRII9KtoCWLQL9x38dE/jvuvF
7ANmiIkUMnY6vT0Qw8BYiJjDzoy6lYxn4omXU+tminKdLftQmyha4faWTv1gUbAT2j8lz/amwhZz
O7D/X99ehfSCcf+vRgiWHUpiWB1CJGU7PU/ZSi1BS9YSc6AOqEcWWr7cuhpcgAPNqxNrWOv057Kf
YvncpjFl+1sJJJ4//0KteIl4xRzPlppdQPRieKyJRjPigoGaFaAKCMwaZKuhuj1LqtSNFCxtkVtg
aGkKNcBgjxWPqIt5BC8J0mMOAOgHw4nZ/1srD6+6+SROnMac5lCa/SXd+Px0eyS9iITgLDLcVZZ/
KrJ4XITR+ksI/JMs+ZsDMDSQ8nCGIXp1LPfnrGYFYewwIgYptQXqMVemPdwuaC2eT0OenVEYnhvE
5+Sfc4ifyKiFV7qvEjnYdkCxJY4qr7Epjh2PQ0RgQkrsT0f5tmhbpktbe5TiXvKrudZL9QLW9fh9
mXP9NkfZlUCXrv/IdXxp2E0jHt2sJieN7C0FGgukwf6XzIiOT/OQsEMBvenpxvZlMGFGJixMlAGl
B8WkRLYtuj9sQ9XIP/EELzzBOlEDZkdQaBwOYxamDDJ1JQ4lqtiu+SundOSzEszKEJQbyGolewBd
ZMqHBOsfnsk8qp6XgyFn94nqbzwkbcUagHAzbwLI2R1btDOSjJddhYMKc4gOxaRDGZHfywobNUAS
us+57XWcRbYiuwZjQooi6s9I6w5rSwaalTOfL4kxwC8AdnzllZOPVqtgBWOiaXgrS95KPNSJzq/a
t6M/KAISZumDl/LmlLMFUPKWR5uwGM+w6SV7Et/sJhym313fu/19NmZPUVE8G9z+3JD9SO5QZrII
bYIp3qdQFYgeXOzrou8W+95M5PS0F4UwGLNp+Xqc5SF9dhhaIOgD1nLnAYawgcdlxDXI7p5ulcV3
hhcIF0ZoUeTGzaclDccOSyc7Q2hEsbwDpMbmTAbQkTQyQRLot1KfwE03c/5bS9ufzMZPsUyA8Vf6
PcRRTOf1PQln9SWnb6NjAAGwAfjwq/AZEbiyMP9lsb1O7UEp1AMQPQSQyCUN18wAsrIw1xo4cUwI
ZIoVKjAs48PMQIuIGitiLbwo+3iazt0aVuY5q1CQZinS8IPSaqeOHBYprIz6OIsduAY8LPuRv61i
oWfxZVw541YzR0BmYxA3QWbHZBp0+rD/iPKcmQc0O0Y8w4dmO6ho00vPEXrU0t+6yWOvmVC2kar7
wG3kDbI3FOFIS90E0SFvWMJx9mvN9n7wbuluBM1sKQpvhmayHZdzlV1KyPWMLyp0AtPU8lDEeMrs
7Yjihy46pp/avRnJH5mZs5BG1R1iEDIlBaCSntWVgCsaw/+fsEXpHAwOfXBhXhZmd3jrg68BqQ5D
YXRiCRg/+J67JGw4+CUJWMaoHSV8LNr0qXIpKOjO1B4kJzPzOpU2bSK+5hVpknimV6CXa/9hZWZg
lLgfGAYNCf5nXHGbGsFOPut0WxWoe5H8aTIob+hutvERYT7yiS08c/r4ptrdnU5ZUkFdQZOWlI8U
QK5BeseSfRbqB0/UEWnIfht/6Iw/BNP5dGVux9ob8VnvWi+DzjBR/yHk9lUGTcn8mjPjXKz9q5bn
veqoF7raC0chQmnNFVnEusr40iX+/ZXybCnJGbdgkIx+lQ4nmx3nqsz/i0iVD6KYXCJ/j5H4Z3b5
ridHQIj1ESsQe7HTbZRAdFsEz7fUKLs1gqheY2VYrYdu2yfHQF9Zw2WzzwoxUAYxUOubBeT0my9C
mG0S5dgJ0R+EPdb+yal2mc5qamL7NoIzZ9sJr5GVUhRFYIiVY5GNCLL2DM+aoTpvUTWlFp9XzTqN
8dGqcKYBClHYaRM/7qMDYuZ3bUmhswwpNKkTIvYj2DAcHCYt1qtW44R3da7mIn5CkVWroxh+GRlF
Vj/8L8e2Vz8XDIALi0+Lh0RqDDdCcFzoCDoUhFTMNizARbP5O8aAZWi5r9T4flOMPVt2efOQZQTD
S4Y1jTMQMxkCuwzEj6w+FhKPjBSlAfuogXByZZxCk2D3BHmZlaOikm4DYaEmPMKhCAzFcDuVoSgk
d5m1KC+b/3Rm9NzkKVBu9m0xPQsd50dOlU6KXc4HZOk8wXywPaPwMeO54FgVGrlaDurtpTlEYm9R
sQD9ZpvE0mgJZRskgsyPVgiKFWaGNn6nGpPA5Mk8iAaNtO0X/LfXD7rUIH+Dncgsopex5KXv/xvE
OX+tggOq5BSGGjMx7tbneU9qqwP73WJ5IWHWa7AQTB2RIVgIRpYeFoPo1WsjQgaOnua0n6tcf8n/
6jr+XAv7K78qnokDr4EIuzoUByRCfdvrt5CU68gwECdfH1l+3v6lhCfM4iaP5a5CK5DQ2bHt8Cu2
F4m8NxMSq6X73IpXhOpDNYHOxdJLn/UXkZbsevf58LsmqtYpB0RbJMJkb9afMWlxhOMBME8OuHdL
vJXVf3X3O2eWG0kygEUDiLoNQQ9hEp/RzPWXq61HqEXbfznOriK+LjlJyrxT5S3lY/oUqpv3w9uQ
Fp9VhrLMRqEA3y5NHnN7kdXyTNcUf03zH0sQwEg0UYMAX2fVpJQ/U8J4jXw2ix66vdfkp8rDjCLC
eVgN7OA/67EGzWhQHibqoz/EBPPWrXzaVx/JRHwkmfV0wPGSnFdwRn2R+LgKtu8s/4rkiB2jODry
B7G2e6Mbf1f2h4H8XvHzS7KLE+PsU7IKd2Ytb3+pgupGBo5UvZpqenaDBpJ7vTObvHGo7+YYD6W+
kNGOHG59KFXkCgRvq0ROJaKnRvs9gTVv8MBCHcJmALoHLGTizTLl0GCg8Sv80rPpyBxsATPUsmbj
I8F5VJF2s+PZZVvUqETuU+4EuvbTTnUIqToskyo0liJksWPaEK9kK0gUiru+C/4OgTW+6f18rgkG
6og4kDL5quwj/V8NBLSOzO2AuNrmestL6C5kc3DOqvhHDSl+dOwPclSszHfuOpB3I5/vV6NlBZN/
rIn4mItd8oxs1Klvil7eGHtcF7UBd9Tv4mrcmxYoHTZu0JOcS3uYO2vnXHymrbn614lQ0zfMfk1m
U/KF+fO1tJed3M5+iWyFoZYUfSZF8ma3nBbZryhNfrGuH+EM0WS4yrHWzR3Cwn2imSGBbphxCKFE
1PSHSAd0yJbCT2nTJ7YiO8eL5Sp8hBHylnhGGDV0pzKPUFGX6NBst3rGv8gYwDFlkAWIvWg6p0N1
aYnKlrVNKbWcujYDefreE4TI31ZCtbM3g33pdQj0ewT6M/vhwiDgU/LKW7poz9R5rKV6Ef6YkFNM
UoNDSkNP1s+wrKc87U9WXJyYX6zpHLrFPoFFlI66v9AtznbqP2xKEfyKN1WRr0kLpqWZ3GhST1Y6
71c+BLX7if6bbzZtLdRkKUOxkrmyn+0VPP5qcUhE40GZ8fqCQ9oVwL8qtfMK4F8FNH9YX2xLq+4r
0/BPJIwwIi5FBFKS2+Co7aMoMGIjXMGNoRNW3nJDvbTK+P6VhTYrp9mDTsSczfYsm+qGE2DkNUQR
Or1XnmMQ4CWc3E+pgQGvNyDHFgcIoYYCjzl1PngGbUXGuG7q+3tOLG1JjH3zxtYQDfniqenytB2G
uiSI1cwNFZbI096gg4X3OGkMfKlHJ+AL7Lwa9OeboLuQjouVXKQbiXHRCD0Q5SXA4f4cIdKaZZJR
V++iGeW7ZI3v9c9ylI+EJzHEKoIKcq7NjHBdgq7QA7pb4LhOMFaUCugmGu2XuV7IQPIdiqSEPqqh
M91ohuzGD+nPEMfvRTh1dCKLEWj87jSdd7EEeI3F6+qxhKUwqbXk2p5lMH6XL4YacZbgpodOZ5Z7
OyP6ZcQtwLZvNoDrRCnSnJ32lZsk2bFB7kg3j00mQ1eiN0vuhQZ9+jizUQP/ru75tTa9puNeOkq/
Ud19Iywn/JICjIHvT0lCecQrV2yseohX660zDDdDVmsjNsLOOAjEZ1CxostoZcRdEZhjVKc8qxhE
vpfgjhWcPoRqoe8wahgkyfWCjmTajLMz5T5FL6HLwGrLT5ttSTTIr0n5ln3JY4lkF+PBnqFjarQd
GTFpq5f/47K5oBG5NnVz68B2IneLmdvy9xv5mTUn+A3cEslpJIJ6sy1Z0WX7UaA1ngeNdXs4ulxo
eARnvhRgQY6azbybr1zMV07QduktHWyEH1RaEWB+Nfh+B0TrFaL1KbYPuCRILWkOM/CylhRmO4FV
x69AVdySCtQjY+wRu46n9oaX2LFvraDEUfKrYx2xTr08Rq91fNN+51nva/bkg07zVaH5TfxPSxcg
y4o/KQQiwDxsmepF2I+RtclZiViqfhKv8TDLJxHqjZ1AlcH1euLYT3Ci0dYxiiiDyeKec3jYNeAI
8YHodnUV/Ii2v2KWV6RTjFjjnDJJhC9w4QJKeqAiqLUiFsmTmzvt2+Rpj67W+HSHne5g34hS3w7D
WOHSW6ajbqZHC0d1NowuAjsuXQkenMl+uyKrKiYfcyAfU2HPMCE2L2lH7W3ABqqZmV3jcsT3Ghsy
9rUsAmUl3sm3kXzQqff7VH0uzi5bG/4olpuLfmsWsKJiYXJQnReoNjYcNyc0i+qkKhCTmcejuF/L
6NysqBH9ynKJ+9jzEyB9BI54NiG+C0593eyOFXD4X2hmD1LdHhnZHONcPS61cRQal4CJtGK7tgC0
87AQOCMI+8XMfSmJJbfUDd+UnVNC9giBh6lvl8uWp1E0x6ZlHAixSwbfCNhQ5NrJTqczgAp8BmBX
sCNnR6Mqg6ZGNdxkoVatofMSHSnpk34YWVxmjnmKSu6cSJx5485y8+GMs5/SfIgwpg7moSN9nn6c
iJ9B3PWj2pZfePY/MyP9TKxnK2m37+SvIFFdapFYL6eS1UBRvOPBXYASGBZbYSI+dMn3TPVXHDt3
UxjHtf8y8vWe9NV9M7zLrXRd1uKqWc2Fdwn9ZrmmSK2Kc1EyrXXuDqaoRbohQ7zV2bxLWZFNtnZF
lo9IVgpwaRnMQ5dKQ0QPih5okRmzklQvE3nKhalfIlaU5O5y1oiw5hzoTXXX5cWjN8hWXZKDWS83
0luvfTRfViSj7Z1QoyNwEJwurGhqfnemnsHZkOHbHE1kRioaFGOvozsp2uEitzJiJph3OZy3rt73
zZckWIL0PxIdIoEZTgHtnG3HgFV3QOZTLksAnSVYJYRoftT9VhTERwTJxIUrIxOCdXvegsBMPoAF
WA1NFXGl7VoTLil5EqTVJiEFLUNCW2soSl1TfRcg9SWlfppovrGV3uMV3eW4C6L9KjGtPeQSMKD0
1hDwYA2sLPt/04oecFS8Yq0Z0yPIIdq2iL43fxtqWhAoP2TsCBafHAThmBq4bYh7q68xohgZq1Jl
mycqIL/MP0eXppWM2Ba3g8WrdwbaIKDBCgJP1T5PQ3TOV+2sSsRjUME3aXOe++g0Zuhka/9b+kq3
3rX7qH/0QQkSlmdzO+N/IpwvwgVEH4WRHdcq83eScIy48Q1v+VG3+UNa3RlujWzLaerMoX2leYID
vntTKaXskI59tv3RHs6EWF4E2+tUXOWI3QEPPwhp/jqZl8OwvtNIqSB5PKuwf8r6gUl5Oj5rUzCb
Tu5Rmm/Zf9vc9Nki4Mn4io/A1XTmHFBePLvY/J+E8vDrR1rOkfsXOVidU4MPxVtiOm91Kt4T1mxc
vaD+gHo54/tQxe+DdeoRlAM4hL6PCI3NNd0shxS0AMHyLBEbwzTsxcOg6auRrCn4QS0OIVU3z+T2
kUIYHxc2ET0uuvHUoDn5yOVfCsnDuf2ySe3DvJj4BopNtYsOKrecMhFIAmzbOUgOGZ3gW7at4SAR
z7NweeNvi5pdDeyTPD1vKrEe0lEbDfBdMCVW/Fx1ENPibVJ+dQgPiXikTRVE2jqX4uzqq+SrSc+7
2DKfvPdRErpfDAkfZZ8842x5Jojw+WI8tXK6Yd1US7dK3uu22G1AXfAt+eoEQ+lnAvU4f44p/oyF
tm/bJswZELEn25E00KXgS1ADFkZ0H4X0KD86BGQNNjExObuELn5lgGzq9FtNfdQLx7cKT6E1irF+
E9wRVdLRkfMzqcDcRXmNxdYwT8LiqzJySZCiglrnSgrjtYf9bIq/8dXQzJ1oOp9IJZ/yEAcyPj8I
0Nnb1kjqWnrSiuQUodAThna0k4nTDg2jVh+W+YeU5Javo6PEr6VB1ExA5HDQrfwxZcqjXguGnuRC
/tiKv7LYk0R1z9rqbmkW3nimUgm1MqC+4a3cNDhY6muyyZtHDIm1SserfO22xFiGWTkiU8uWkeqn
t8oe7paDd/xnZY8gnBlcc5LaoFDrXxoKj3x8R3BKXlJBRGAfL4el54omA6CJyKNfj0AmwzYmz3dA
D4GDsGLRqXl0h6qK/bnOQkK3QhvfnjbI5AGmJ44MCy4R4q6+dVM2tBqgjyWSTo0knSacHza6v3mS
TzBeepob5lqZDrcBV6WyMBrNi7ClzpnVe5HZPr51TImDIe1GEJDKNwEbFOKKK0M8755top9WrN3k
dWjadDLKDJQK8mUHVUKp3NIKQ8j6dwbzvjS7zrpnvfowpOaZSNJzWZpXR4/Srq6SFoeFprW3ho8o
pqSqBPbys5j+S0zoYQqmsjnkXICPz2cGTA2ENduzqquREiMD5U6ylV3cGTwnkZdm6AVM+TBgf45j
LoV7hBjfAHw4mGx7DRFUQx1wSwfw8wjbdNAPZpCJf9VrfbK0CI3LsdFynvjkCgj8mmBLWO2U5ZeK
JTG/p8esfyVYj6oEqFjRPcpWf2yoqTW7tZZK+Ntys6P4YtWunUfXLPW67D6jWwB+wv6sMe4hKQ3Q
Nmx8gqV4z83ktmriCuqsLVc3GnHosoGw2IRPbMILyH5dFR/moT0wjJ7Lhu1R5qUa4etrx2hVwxUa
+3WO1LJasAFqPvuQzgGAhVWQYhOS2VWR5Ct6Ws5O0IQY6yfeCVHwFvJOsJlJ0urQYWi2E04etozZ
ft5J87kkGj3h/UlwUBZl9CjxbFNwReforatrIAxrQA3jdxqLjVPEv8Yf48A4on//g0dr6U/zI6m4
jQGDlAloQjOoJmSWO/WmQuSTe3oHuHRoNumqpAss2GFGe0SHpjjmmXHRhU3/JY12rEX0GuoH0M2M
WvTSQsdfmoSaKbk0unQxHlJBnWmroFLVmyCJPc/qg4UKyWZgV627NJ5vZs9MEbclIszSrB42W4sI
uxtKNyHmXQZ+boLuuZLKSqxIKZE8P/0hJ6tq55PTJKcBhES1qBR/Rrq46JN5rZfayYk2zm/JH+FF
mLeYenhiBedrfdYFn0e9sHRBSI7vXsF330tc58bLyVumvem925C+6tsuPsbfeVzz2HhRJjBk5Oeq
eDiifsW98ayrea8k61NEvJ3dySaiHkOGfm8/44lS3ogvTzOsBEi1jturPcqHcSRcvEyZlBjY0/vj
qrmLUXAfhJkCcLleKKxqcnAIl9vZxX0ln2FsUIBF7D7hCaYwAyLQjJggCcg65oNyTPFiRmwzvN5B
6ZqpFwZul4IUAdWJL432ivneRCvRb1FDruVGeN6DNehqWO6Za01WGDHHjmNM3bHG/GkJO8hAE7vr
vDSh4BHpjQ0ChXJtzCdNJPuVTAc0VFyg25IlHvZMZCCZr+4aAZjubMSfp3Ieng5SEGvB7l6AxZGy
k8CwZMM46OdLtY2JUK52WbHliFxVescFuSj9G6WgeV9QcPWl9mhRcNkI0pK7qjIr795qyX7BpVgK
cZWc6rlUyYMAwNtAd7XUZ8W11Yt6GMMoeVDJZqTepDaWmYGFgyjc+ZWQjBbCl5soXc+/56Y4JzMx
psveEBDzcDdi9F8x8WS5hAPRCmMDzTFcvQQ/PlGgfGZe1Nd+TDBBR7VaxQIhu+D+TuMubNklSCuz
YcYtSLR7TNhJncLyjQHqSWFOjgvSYVpIeXjnLd4L0z5gGLZH0E0x9DbdwI/Cth1zp06xlpmbZ6xm
K/d/q8aRqpFK0sHN7nBAamz85FOxsk0Uv/S4PEESO8ISwnfqhHTANe3EuuXWzfdh+iFLhHR55S7S
H4B6uXHH9EjW49mkq4PHKGWuJj0UMuAsCsJFPqgQJJE0Gi5Z8F45OqAt/GrtoTZhgDsvBODmPKvb
ICD+Z8FRhbt4Nln7G+cqNQO2JZC5F7sJyJ7y8821DahgeweLUffUhxR0dRPM0ne1KC5k24RhFshh
L//IzgbLQDP9jGfVtb8nxDjluICYjA9Di0MoLzb90M1OxL2kNFggh9BHM31vVChO07tEDpuxQX16
HH1f8Q+/ye3GhSMOGV5lXLErZcUVCSjaoZNpyndLWhAmTvlwU2XjNoji3k7MEZA0o7OswpLxl8xL
VTIW3HQWBGnZzCMYDHq1yXhrm/eFC4ZvdXyWUXcA0oe+i5gkufNVcjDLrgIvs5lmbU3sTTAPrF9s
UqGMV89P3DKKgmw2uRK2TAxS783cf3ChfBoxgSUUwW1XYWUzPhJtelPwQ3j5ul6UJr4wMIYcsZ7E
vSG2KMHLVp4KcN+Sa/AZJswiEHadkvFNsiMo++TPmNqhteB8kAXNNMu3s3wPbTv4wIBBKQgni5oX
tKVEwLFGJi0Y6lzkRwlz01iRR3AvEUnOSECJL2HC0/KegqShkysWSI98rXUEdZEhdtNR1r823JyF
Yq/Zt2T51n+kJjtI85VHXhZnqPFoQpleSTd0D54y0J5I85M9gROvD/tRndk2P5LaepS6eKr58sz0
f9JUneg/nxLrvBGpTzxtSAWwu/KTafMDjsFdWp1rqXUXR2wGPM1FlIZTn1SIFM6f4Ff3ODgKNEQT
pgFJr8Kc3LKlZBybhd+tkJix24HiqEF9RVPLO9jNZwZKRCHAT02SxbOflJ6KNQcPMLH46pKL/YSi
xbavVSI8phU0IMd1wFf2YHXU7CwsUoXHy+AsjFs/yzpx2WoeskQ86YGyIbo2MV/JXfmCRnW1bPWK
/ERzxrNsZ7dFDyt9+JLl9Mv6pTkfTFFQ/0UeieBnR6rPnaaejE1Xavj1Z+ZPbXSzAe65zWnrwyjp
icjLv+TEA1hR4EtfCVMDplDweA87GFCEzCgvuSLjBWIIfsq9Q8YazBAUFDVdpE79IPpwOhLxfhLY
XFdqyBG0QkGBh0ayhnojM2iw0hs8gJt+tCVopywFaxaCNq9RQitZ00V/dKB5MxQeKeuPpUTyRx6r
MpN6QPCCrXsr5mFoAGRa3XJ6rzKAN1zO1rkOQMs4WRjlyGRwZrY0e5u++QM9Md9VUmy8iXJ7ZX5g
WEQZ0Q7NmL8U1NnoMaMLGt94Yc1T31YQjgVbJ8ZNfRpUehZovCbgSbObj2mg/tvm28kc+XmskyQ/
Td1FseyzajCuikmHAdFvgZ4eJymcW1TWehkgSiRKyZngX1eqL6msp/vPbs/OCx5wrOVXbG5X02Fe
RqRgi8NXvjAB3BUxdan8Ban68paxrC+aD5Y0tvPql+4FmOBZ1dGDtAQI7e0nMo81Frv/2FrVf8cq
J4imO036cjIQCmq8LFU7AfQ9wTQ7wfk8Obsxw3bH0GiUQeIyhhnZoEIG3JnQKhy+PAJ0Kyb0KLUP
YzkdEjbEG85B1PqhJFRojwLXJYrikOEOXPUBbh/ZRwR8spXUrJJxBgYQIuG2YSljhorJOREfqsH6
mleV8c5CnlhgDDeE1hcWzidh3wik+c3J0E25SxfnRUrsmSgPyvRt4aKRVajbZJBiT8hZJ2X5Gsar
OF6MF9J54K5MJHNiIvhqslAQcKBX5jwQIeGTV5BC9hXG6cFk966Ch2l/lyuYju5QIKOo8C6lGMVa
KwLRyjSTnWo3mL5DWnehsQlKKW5xWZiIuBEqLwqVozQeta6FAUfXRrNBpBn1grWrWGZDHKQT7/a1
tl4lsGvGLbane5XKTyn7HjFy6Pjze7z0BtsC40/6o2NaSQdUUwOfYKReLFLB82yTpGarCEbZ8J2q
8HN6/A6CdgaTnpnGrBLcqZqMVD5ZhZ9anUJQIxwhCxW4JWpCIjYJZstMrRcxXeNGNKW9PP4RLi6b
+tBhHJYg3BMEtWca4HS+ObCmnBaf1TjGVDHtlFbsccKxQt85b61WMcpNz+mn/ezjo5P+WVOksGrH
NNC82XrqKnN7TXPW5voWtAbncxFBqlDAGPtNIZKmb2jbbZD17cXKUvJZ7f1298/OX6mOERoSixp9
Y/I280AuLb/IBeNtBpjvCSTHFpIj57I1hsX7cApqGkoLOiWAjPfOnl6QLYgGbk/RIVg78+piIoKy
CscU+2yixNekcf4PTeexG7vRbtEnIsDM4pRk59zqVkuaEDqSxZwzn/4u/sAd2DBgH1lqkVVf2Htt
kt07lTW2o4FBNBGoVrPCuEU69HT52hs7EqrvCtfp9wEHdbWz2wUDQF2fWkhmeGdqdV+z4GQmSc4b
LAZYLeSEjTPbthhBASF+vZrizHowHSc6tIg5GFTrFEYT4+lgEzX9JR6Sq5lOVysU1yGIbtK17pMz
lfcpfdqfkvZmpanT/UPRC9VeFUyQo+5q76wr5LgT5iBOme4okhPyNYbaFtISYycoxU2WnUEMgiDd
Ba2PoReusoxbedyqSe7WYevg3iYL8AYEu0FsHBVeYGEMz3aGZIA5+10ud9k6N4iOkjVw4pFnrEKv
WX7Im1q7y5v8Q4KEr/J2KtUHI80UsWfOICt4J5p2OyYjzREJGgOfWzH/Dz5xotBlLgvOQFUnNjTy
RrDWaXCDjTmIVJnPEApdDoUuYSA99VAYuIFCZOVxBLEzMNeDBbGvRJpKwPkOyN4BBk2AEYKl5QSa
fwkvHdA7NXWCPw8ma2js+uFNJQG9I3+Uif4SeEYhuawSc7ym4VHrccFo2a3/4BJHJEccl1V5JvYI
w/nIoQcLaj1MTFh/DAhZC4dXddLY2OgbZrpIkQy+bow6EK5nPJVINo1120IDbO98YP0omMvJb6Ch
2MGjE2Vmr0uvkR81Nu9RFaONEeyF5UPFRnpiaBMkw56cBK5hPqjcM94MhV/szTxZGAcloGixmaKq
97QSsXPXbQMMkwKoxqiC4fNyjYvqfKrDe0tqtUKsYnyqCJ/SM9uNM+UUBBrtd0LrmsFgm09hjl3V
ywFKJgAlVRYkQ0WjTrBLq5zTudkoI/OjqKD1AaUAwCikQHw3V8q1h7FG3BmOOiKbPVXdvf9CyNgU
slgvrJpJXZhYYM5GHQtf0FLtH6RDRFfEtTkz/cipBmWvgndcejU8d+TunHaRsqmrDhwLX2IpefkC
Jo4hlEjbZl5AViXLaLOMdzlrl47hLKKjthsh56h7/sO9hWksK88Wj5b20dXDmQxQQF53hPRY5Fk2
nkgskoR6Vezs5t8EYQAx6PfmEJ5Q5aw1giEas2R0L62Sf0mkOJlNripWLfSKGXpF5IN6MK99CN35
RzFFlw/13Pgo7qAtKDuvQPwPUzZLQ4rEESif2FQD4j0LaBIa9IkIt+xXewsQ+KeQrdGdowYhFAFc
OJMCT5GUXQhdX5Y3BbuBGHMWf6oGhCxrl+bP4oqWdqre7KNIJWB+XzIqRwWNA6r3UP7aZfRM8V4h
j/WE3D4jNXmSZJ81r3qo3wMreVYRT4C/HePv/BphHFv8rN25vEbZVnclShR1VjY+y3KG0qdBUGTa
zVXGLSSBbGGFbmFsxHlldZTkufma1wWTVVNq77mR30Vv30YZorDUrWjBr0g/Iw5Ja7TPCslsSE5Y
ZyPMCKddUWNgnATBXsNWckqSydPSqZSI2fQAEN9A7wTlJUQDUK5tkn479Lm1QsWVAeIoF9vCyhrW
k5atqwpsnnleChEZBOXUNHt009RoB6w6oN7X09OWi61RqtvUy2u879wXLCGAf2HNOqzHTHEqkJZO
iYE+fosq1o4m4HzcN4q+DrI3yTJhiBq8l/Mee9ieEw/XETRpztGOMFDItQTxfYYUSxK+lzruHNPv
XKWe9kSu7c0cEaZXnqYGNNx4Rwdias9C7Z66Ih6pG9fB3V9xITH/qQf1WLz8lcK0xdQxCa/toN/f
tE+i7MhEUHeVFDMzRkaO/bXHfcIvaxG5k1s6fIQyqNa6IBFtabxvNbYTOLYCDGib9kwl0n2SkDUq
iCLZlSAFa9NG5ItkBMihqXd3sBUpYVvZDGjoFPMvBx1BfrZQkNSDKEfQA2TG6teYi0PqHoA1r2GS
nNtoQ5GR0tuBDtkbOO3Zt+TkFKt2ulHKEd00x2TZGVvb/DcY3Yo5fdpXJ65IHCurEtAGcQPXYdnA
1U6gq/tU0m6Gh02nxP2h8VOSBBJid9MoTLqaETBgfOJqdPY2adIz98k86GcfAdvmFK1ai7t8grhM
uFPU9YdxbSXG0c7gYf95J5MamBLhQPOPqAB/izUd5Ia6uCUwafSk6S3Hz0w2jKNIZB1knwZRt/4U
nkIcrjLVHJFFQOwOqq1AYkM5fQkKKLiZcaxZyHWtfxSbL4vNLrREIoGM0fJMXfYi4LfDhMahSFim
Ic5o8vNEZtLEfnP2WkPzODDc0MxRmqV7eyjWY0Bb/zVi26CCcnANHo0mZu8ank1/RWrosa13UBTu
ggpV0X8SbmaFPRTMMaxcXdet+zpb59gTk5cazSS3Mkaf5aOoQO/6SNtRPedKs/aUi5AouwL+aBZB
DUC1aeUbC28he3tGXP5fCdcTBu1aXoTeFRz2R/qksdir6akktJDVLa0dSsvZWiscpLmC4Z8DtCMl
JoIRJ9OQYQCSrU/1bnhooG1INnjZx2a3gDlLKDaLdzHAuyiGajVIR4Xva4q34qQ5OppTU/5k0uEN
UnuUm/lQ0VBVm3f17idg4kism3Hgp5SmhcGNgagJWI+qEHY2gvTHtR8uVu/qEldMAIY3NEtsUwIj
PVQqRJNRHHT29MJmT8/QZOwGEnmZrHSub8FLrk72pB1M1jhx7yi2vcfFeqxN5Tgl8tHqpmPEOMcw
fsPfObII7KEr7hLw8zMylwajD7vPAxnDDO3WYhhOJci07mHn2EjBXFgH5HTktK9I4tlx7+IQf2vN
7chvxrJ5TJT9UOIWYMKHsuCgpEggoAepMSGUIZ7JY6IOb7Ov3fSKFDHWsbSbRXbocbvShIPKWqr5
eiffRjC22kUmPSx0cNqbI45NdNd6XzO2Gnhd8SjX8qsxq5dkrdI2OReGBqyA6l9ei7O433gl9lrS
7apXq3uyRUWeHMo8Oh5sj8S0aV8naC960oqEtEPMhqS6y/dqw+m6pGqxI59K4v/KjdEGm5jHkxFD
iKlANW+GjxqIFUhWc8Kz0h19ccm8tpYO06xDcBpOMjFGBlEo2vhQ0UVbw6knqU6r2ku+kajsmnei
Izwd+HmPzsY0sGxK2Aa7alMjdSn60GllIG6Ttc5ah5+mCx1bwhUMfWnQZH6B8wG13LWSh00xzm6U
fMzdrgO5zMaEQsBGpk+sIrPd7GCRHDE1e1H0mHiulGYk0o4nv8Ize/RPEa8moVN/AMP7otsXlifV
416UYh8N4Hern2ToD6wRDkorE5RCxhNHD4cmV2ae9zdGER1bSQ3hWsnWSBYnezSOPrBYQKj47TN8
OtQEfbPX62kd9V+TZR+7BCpInGD125ZEmkepuII/HeqLZdMWG5VDUoSSPtSK8lOwZST2vS8a0ul2
i9JhanGl72aE2j37ZvOVJtLL8C9xXmwSzT64+kHRAqSaBdZnY23+s2ZERyw8QrvcFqhRJQN9KdrY
sNiMJYkCl3pYKFikfOZOclENXAFkvfP+87DrFCzmnugkdLYKarKJgStXWk+iQL8KDOyU/SaEtLs8
IjULAqto12B212RCw/J6jFlNisE1tyqYoXuiXLLy0knzKQtY9hg5o62UNLngUK0WKGWKKw3KxKYw
LLfJHK97TSENuLmvEgVWI2S/Ol/v673C5hVu1haE7bqy6PRjAPKyuCvmQVhbnrFjUp86TMd9UMHb
QM//1xTOMBiMLYNdYSU7C8VhHzW7qRt2I4a4GkPCBMR8DyGcEzHCCDu9D0dqvMrYVY26Mzs++xKa
8oyPSTe2mdZtmamSYr3GhI5KpkIlg7D/UMf+rq7j/SzI5aoKJm/Azxv1xHw5NFkyIldsCI+R8bow
m5uHXaMQkMWlMFnNTtp1FgwNEzkPfwX8VQX4l7VtlC1vIY0zBzalx2ig4MlOdsEYnf7cXN3G3PWB
XMGUYHy1W+JLHSI5iMKRqh4VvL22jqaub5W62da+v5mW14ZjIEpP6gyPYkFA1+QJLHmmnn5nZAW9
6WWwDk1JxWlvRpxcW3M6H9q0PlUoy3IqOsrexaan2fpxcMVTmpt1xMwe487/2z/ESdr6ZA8EuB40
ERz6HvBGyvbP3iDJJNvg2NPpjEF+AmVO5MehQPKZ+hfkgweNKRd+wQMnzmaubwGDrr5NDvUumlkx
wNNBVYp0vXNsy8QJjdeosNZj03NKUS6iEmH4rFzatRDVpudJnUpURvFLtLhpkMSVCm5JaBNjRXzh
iPZfA9MFu4cQHqVGskesBUmhYlVqCkmh8w5yUje/29H4bu8qUZ7n/iSX2t1kcCem6BTD2XOjTt8Y
V96rayzZZ7F6tzNWX/Se3Haw8b2IT2246ZjIevXQJ9J72prv/LHReOskPuTBMfzhPtr9TawgCqDr
Yxoe19UmkNEWyisF5Kjnu2GXXngTT6zMZyzFJSv++h5M8g6igKPh+JB7YzU00XogMBgGYx3kZwA+
bwZ2w1pmPV8WrjYhlMv/C6pyXbyjyKKuHJtsm3x/GTEPFGkkuWQewsA6yH8KxVy5yQ1ibUoWmizT
fP4NSg0DHScxHIJYiWeoWDxr9QGZn2ZdQyoRapllj4CtYStUhW6K2Dwl82SgB3VH4cSj4g17SW0c
SEVIR/KrN+1TkGgLWrErZ2q+9OyDdpBqNuLSGQvQhYXfZfQm/81SCF3kCGY9Am4rR1cj+K+Y7Fa8
pDmwOdBM5Rg/JTbIUvgG4/1pEzZgGvYbn2yAiyOikYxXA0jwMQk8NflgtLyZ+YYbqG7zwMr5cIiw
b/UyFuatdCiZjUucWEBUJAadjCkKuVlpOXNneFwEKY0EKWH287yiD3Z+Q5JffyhW6gmWhpNjZ29l
yQs52tAajauGtVFskMmYBjhso17A5WXO0RVELhLdS6zbREIOwxKK7lGVdv7ERoIRCv2VzJUivyzr
PmV7Hz1eoCHWaVjKdfpWL+1rX9SfEXctCyL1zBIycvRYTjxLUwllJGPGGW0dS0cCiTGRu3/NJChz
Y3bdfCjhyFqXDrVowtk1qhYMmPE7CsRSgYXv2B5JSuMst/61oTOP6HCh+yY5E+Y0uJkk248MlUNH
L49J9Z19RcmqbVwVsiu4XWwgjTW5CXwhvNH24tjnBpGtQ6JpPub6YluWe8Pch/hH5/IpRiJ4b6I9
ItUfjzWDKBwDOBoGPnvyE3I0ofKpUTMXFomTEImMjPvQpwmn0zVPiNsy9RvIurgg65NGrpQsN+xN
h+REc96L+Dwn4TPxa8SvTxybmq+d8uaVmC+b260bnSTr3JRE36EcXVK7PLv4oGbgKzlq9GsaWA6R
BI+a5kQRiA8uvxkJQEajVRTg7PwEygr9yqPNboXyAYttY02/eGGS4qXE35nFPgf5TfrekE3EYCLS
GHlPxy4yPSMDLIH7mHxFqcZdhyOH4lYTvqPiYdWDEOGO29aor59lt+/NvzL6J7OHCs0AHiJG3mCd
2Ktu2A6t7gwS/ViH8hoFMS52xxweePYck0TqUkbeQE56Rq9zsVlOc4MMH/rEM0I3DepRk2/RdNUQ
DuJ9bHOWgg2S6vy7oxXoE4BFsvVl5JUr9FcZfZZWcKTiQnfKuHMgf9L/M3BIl7HisVd16ulfCm+5
DnGqZAwdXzSgkHRc0ZcuWpyCS2GnatNbGHySID3goWrRNw42YaJfYwihu+1XVVu9dayY+QEUdJ6j
ceF3lQQPvZpd0kn9+quU51W+JPWF20KGtAKW8a2Hk+HTYQq4OAq6vai4qmT+ARfpWlJECCfwEOpA
hVZZ64CUFF9EoO+1Y6FrP2zkzwF8i7JKdvlyW3OaFB0rSPom3FQ5YnrTjYI/o2RoZKKv6BBEu3E+
hIiApmWA7ERKd9C7wRN+foKbv0v96nsglW0WwXvHJLwJ/pqAvIExW9sN0i7CENPRJ2podHPuCT/9
UetqFe1N/53bBdnnRWI/1MXFGV7tCbKu19sKxRvJAq4o9P+kCnRxTUvaLMgsE41UVDoaFXiGT1FI
Oa9nsgHso9p/hWAUxOLXoC7AvOfaNZam2HL7CnNT9T1njz78hxMBHMBI2lvvhuVHSz5mpCFHL9lP
wBFB8TjhwxHTU5Z6J4Hg0dr/soyNDwST0T8RUupIGRvtRGP78a5zAgf/ZYBiTeIY+rJ2rOghA+M2
FsVed22Jg+zPjY1EYjfinh8iqGzTyq54Ani2ZyxNQ0d08lVGmWd+lY11UiSyXyoB0wKsS6NhjSfV
lk/aa+T83Va+wyXJi05CIPVCdUvIcPFKDq30VGeYO2+x/23nF1otL2chHfP42+jV4zFHds1SAdag
pP8miObEj8kogFyN7MqHTcpXHjkG52MFFQEgp+xlwS4qvhV+9yz7Qtm/BCmtbDj/hPAYwnxlhBj9
AQe1izWoUFilU5NO6d1fo86Mh59Ae5mWtHAVXLiMvLo/vcqMFqUgp00F3dXsTmn/C2Ol8bdK859I
P1EVZea/Ytnv0MxETOgs9BKKfBPFo5uuRYrsaacQsxc+dBp6bYXgK+Zmz891dpjjj9jYDwjSfXRb
m4zpW3ZOzG3fvRuguUfImZjc15zIKSaTxOPvWuxmhcuUU6CUISWgcUl+DhgbVk74JiH+iL1m3OuU
utp3y1agB6W37RHQsZTCL4TmEEcb+9uRH3kLH2AAg6DhNGP89rRsl8eBZK0WPGrrVeoLcTdMmKcG
QEVUgt/tPZO+wnf0WlRMBIkwgGi0mNLvrsUfWXTlrEEh+iILxdPt/0omblZC2MilGW5G/6fmxaGn
MdJISPpIg89xtN20x2w34KSotO1Q6+RyfqZa8K6Ld8HazOp/mXUh46PxxSE+889GoxPS+kvE1SuH
5SS43ezS+gpSfmlSoN0V7UuJTVcRhFVZ74KsGKaD3mw+DDZUqfWoC54IEW2zGjtY9p0rXAicXDwV
PCcZG6WZkwMMPcYc3jOT7f2l5Lm3seNLs+JF0bwSQe3QbJwR/IjpNvBwTYwn5on7Qe686GuWc6aJ
kxdyeoy8/4X+0ro/7vWtJqk0dTxzUoi5VNnTA/DNCAQ9ZxYjkEiIbq3SNSNot8FIh2LesYnBSXQo
GCWKnGoDLdYrdTJ62rc8PCZkZpiL+WgpKXB2aoSN5yjZRduS//3RLi/swN5Rf8pjv6m6GgYWX964
Itqq7MrLOPvNiJoBxagdDc7M7x/nGuQrMF0Y+Sw03RDNFTZcMZer0v9G/acZ/SwmOM5fIFTMvX9J
Xoc6R2iaxIQgUA5NTObEQ42vWXIFpG0WEB12hf8mqX+wCvBCINDU8AD9NwaSU9efjEgq6dzgl8xX
sDdd5scklXtsZn0EfHbkGXyIDRJYI4rXkynccDCJ74ZwSN4C/ziq4PFSRLJvIMlwoZuryUYLZiAO
QuqahVgXpo5JaLYi4deNsPBMQbaKYfyM/IYm45xyhsnHUhnXrRavB5v1rP9d1YWrN2xhW7EtIBpy
qrZKvkL47UrGX+kjhOjxCQU/WRo7RQ2mvWoYMYWuRZx5zP4miRx7QDKKhoE1mXuRFTQsKibW74zx
Qtm+TRWB2b9DA+CJi8uY/zTlDMYitQoKsxZHbwPPgMDdvGUzZVKzwhpn42vgPeSQBzHVj/pKqLkH
udNLc0gVfn/S5c6Rpvg8op7WI0RoSNmg8ngGEjlyFFaGfDYgyY/SCUumk5Fg/xHU1xp+T2v+quWf
YfxVMjhZ+0fJFUflO110pIUMM/BFaeyYGk1Qe7ZRvIKwkdWXAXdZbWUnstEcoYPpQWE0JtZ6HhAz
oTdPmdi1hz7/0ACYGWxHbMLpEzbXRuMFOHJzf4bijZ2hgiDPv1fJtCoJ82oDJBJ5z5Uv+O5ZbzFe
m/gFqrqnVS/qrXL44/OsSLfrolsNTQAlHONqGTpYutONhy1aNAr3KbiF+jsZbpDzw+ajKX47E833
gSxPg4mOoidux33KRItBec8so1C/MLUOFQwoc83TW6PXIOBu8I+m8Pp2Owpsiq9J3fvF1VRu03RB
FxHb7EGu1E9ApHX10dOMG2xJpXGlMGiXbf+8EPnV5EgX8egRQzkBMPoUjqw2E62almjWv+SC2y7O
7OdA0mMrQP/IGCiHBJe9zievHLRI3Y0tHy7jKHOCIJrCy4xIsQkR3wt5A0RfVX135OcqYGhiTdmV
RoYUmGjI8U2eL4D4SLPskwvFYliBJL8U4a7LPWEgB9vY9U6ni0dTmdxLsijI8Vne1glwXSOtyKdP
jXuMOazeptUHyJI0ep/z7yl+dCVTu69aC1yVPaXCsuIUk9oe/5PtA7jpsThZ6BxhkLOODfD4z9pP
X33UCzuEyNr634jVbcmvHiXIebzg1Noa5IaeB7vPVYYie705Rv5VkwqWNxfTUvbB+NXEL9IMojx0
MnxyQf5fmn8WZuwmZuoV+TXBkKH55MkE4Ydm74WOCZjgc6b+wn9p0yu3YOhWrmKQz4u+XCTXhj4J
pS6Zq7XCS0j1TBpZKv/rpx/0RlXJVuiiQfhYXqMWUcN1oo6qqJEZq1v+IUoOE2Kci7XIA+gt43Vc
XiRsCwlmmMTw3az6pzNy0+T3onvORsx58FdTHQvQAIkG8DzCbS8gjeBU6Vmwjyx8ZNwzoqrdDJur
X/wCEvAT38n03mnIcMhq3zPxePt8qA0QkoAHqDbu+gB6lIQijeer4AsjkO2dWfmzNfNgZZ9RVfzz
2+kxScp+wRuXs+2lcPhVXGWR/WHI8Qk6wddokraus2vSA5yb5q7IF/NL6nVziqglX8dk5eVt9lOa
ynpSPyITiVVJEKpibIdsvBUVaxETi17MhBa6bvVuEYrBjjIL5v/UiCOz1ps3tpx46wJC68mm7uCH
58TZpAe2AGuMwse+im5pnN/5HvYDwBsDSHPCKbu8AeRyGWyoNZiTSsjkNADjoAQ4HDosdhpCsQQJ
qBa8hICpHYQVdhLiohV/2Qoz1iM3SXYn/9oM31b2xTc6kogRGZC47cNU/OVwvut2F42PnvswCFie
Knc9qV3LYDKeT8eBl6bAyLvIA1rObubWlSw5rZQ4UQO7mMhtnlgz/VYMCUJL8Z1EJBiGuGA7+yNp
LbJuhGfn8HRwrthNdg2iCUHSVwJtVrBn7dg1c9WrU7IaYLSKuF0iB1xZgkyh2UDwbBjURzFOG3Yp
e4g0YLuFa/UaiFZzU/bsKVNxEQU7R0rWJEhPskXRk+qE8Uyu9GK8/MQrxkFFrAwdTxHG+34Mtpwc
CGwUb57znc+bJmWskXQLeuEn9tgvo2TyoNsAWOhnf0YqpxStn6PM5VfekZkc2LeeHAdZbu9Z0F6x
y3lGxWxkQphTl38Z6jsrPylIwQDCycQYxvQy74ustBUhIhMYRwYlZr72x89W/LQx7wW/ihQ/TVtI
K1vHqdN+5BJGgw/mll4Pv8yAg9JH9wgbh9ta4Dsrxb6De6JBSBjpUR3nzZsxVf8iBvCZgk619WFz
l0b5I8ZqE+cfjVIfiFM49qyBOLBNPAehqu8SYd+TvN/7RMMqTUKhwq0AlisiQiGjR+gz7Z6oAkls
G3+PunqBJlO63TzCZk65O8efzPDf/9NkCJUsVoKCVZBgOCeVT2Uc/1qalGQK1oOUXXR1+GMxtUpg
oukh//t1y3xFasibGklxEfaOtNXVo45G7tR6LSKJLfdwF1n8J+fjD6yRoywBD4aGllHfKP2IZIox
l+K7WhKve7nfmWHDXDRAw9E5WVB76oCfH33G8gnqDMJy6yRN9ls2dYfYl86hjVGlUVfA4R09IVA1
6hl3lGefYr2qvjQN9SShER27HrcPRsBXZndPEv8LB+1jMsOtUg3Yz0Bh4TWxMLg7XU8N0E4sonCF
zfSMpWlv0hmPW1o/RFdR1PYXLen/pdxMXPHmaAKDRMVJMVFJ/rvd5EerMiJ8TS1OZPWg6MqHNrKQ
NVJA6FhzZtRbON3+TclwCwDZ0uPB20wn/JRLdB1tcYbPgIjvWRu2BbIMFHccozKu1NZYoorqQ2qc
CE56RcwAnYTYqsDXwQKp2pN5w80ceforvtMgSg8DYwU75zg2qopCzbIYQPlALoP8B+fQtQz7O/zm
TZ0wvEBCVtFcyiEJacl7y8+M5XAzT9RSk/JfqGOmykeApZ3NkN2J6+zMXNWwXR26SYW+o0QSx4p+
UPck5U6az5DId3TOG1x4k4jd1PTfOpNyaXyRlurFeE9Fxi65VJ8KJApMoM9YJg2xfJ+rR6Ht/eq/
+LOCSFkoNKL6ulM/TGWnVu+yxpMWhv9UC5xvq3IY7wpiq8dHtszZgsWpG3wPxvDetZmbSb8y06Bq
2Gk4Wob+MyNSOWC3HUJS0WiTbf0rQRLWZwh2quxeCCIO/Mhp5Pd5M+Njgqzu+riMy6llFf2r0zUs
iSL8jgKD3SPAMVIUNNqIMeYLj8kqtwa3LrVl/EsTELlGfQoh1w6kMpkb2BBzepq7P3/svKJ68qaf
RYDsgBSHcftAtJgmjzLvNpq4zerKnBnxcLBu7eIRUR5o/StSimeSa2tke+nwlsdfFazRorPcZP6q
qKg6bwje8H4RcpatJfJJDZNFAochuNKuejbNU1VOVW7TT3Vepo27ELzlxAy/SZ5E4nojktheNWlw
fv0KVlxaGvhbDVwfEPlBw6PvgvZr4mQ03An6oaL85uI7sLwRtEuiC2cCjzTQG4mRwr++5F3vRLW/
G0PLKTBtDepWs8He3q3WlXP1mS1bEpbyixSi8StEcPJjQgNh3kxDJtfa39iQ3Mggps1llSdPnoC7
ryIQKZdxd0RuCbLFNsIMSO0VFvodXNDej5WtGihOOSpseZi8oaWHJiZQu/KuORCTaEZ0+gDQy0O5
1bDrRQyIoyLzKv4PTJIFahRbefXFcwwsyA6vufLyoqT6VVdN8hfalzjE2rdXlQ/bvHACmwbyIGKr
v4PiPAQmwuoTRx2U8ZpX5F/60BTNM9LhYmg1Qo5nncFRKJh+9xucdMF8sXh+crl2iA9kzRYYjl8d
ARwCouxrZkvbKrjZ4kdpt9m8Ukm7DVaGjT628qQK84DDE6lb9PSIOWw3MM/60p0xOSXWstll3V3h
sYzCENYLHqeC/dqt52L/JZURH6dZuMB/8cQY3d5UN6BazOnh05hGlhsvblsUKJsk2Q//C7pDyLdT
dmSXmNl1tvc6WyuLZcGW0R4xOAE9CPWf6SWmB8nejj4b7grrhGa6k1e5vQFB0hLqHQqut/Yw1/Yz
BlgTWOMlai3WG3/kf2BDCxz8zSUYKb3/NwQ7aqgmoCDFbMna2stKxEvRbzN/NGiWxpokQk24Rof7
u5HcRxkFbguut2QFXZjIPh81cj75bYbjZbL1m3BuydaIr7PywoRSAq1GFcMqjD81VANcvQWPS2l/
Z+PTEHQZ+YfdZV5YYkSUmH/b7EUDtibhfyp+oJj6KJazRzDtjRqBAnLPnzzjBKxIemHGgWLWkSVg
MTaHKrl06EjmD5vnr0VRGBVHaep31qKuFiQwqTgam/DXDo4+wentOq/Y9NDoFOAJs2dk3OBLh7IO
OOIsBeO31GuAseDHmft67rbAZt2qs94t3eKu+AYLxyoKvQ9ELPypaxsvt95hSVnSCtjra5u5RSM8
O/klsq74PBLirO3kzn+HYlNnJLpjc4khDA7hHMA62dVH+sChf05+Kry6F9Rq/q4M2cUXUgWMiAs1
u5tDvqQedz2C7/zcmWzD5tRAwygzOiP0hTTnSs1OPq9mrANDQX2tS+pNJ+V6mK4h9vrJz1F/CkQx
svgG3IUNmN1XLWVfRib/phahev4ESYTJjznPX/jBUcCWP1WnDyxOunFVCZ4JbuO41nciY8zelRxM
CVLwzibc1Yq+J7266sHCwSluTWSYXFSsf/Gt9ym4HSvhOh61i0CNZ+k3LtFL3ZB8nhvVY+Q4nbpi
147ZoYlmdssyAwb0E4z31YgpSwsOjcpYYqlbMqdKlfBmgqjJp5pmJdMPS5R1i8PGCOFIKdJnntp7
xTDeuGDPaoqPctq3HOGKIdY1RV0pZJIQCIMKr0nH2n6CB1KUAwqKkSkFOIGYCqGBhI0fY9SfLMUp
UJAJDZZ9CoV+ZIp+zBkOjsMLAfKZZQOiJ31lqC1pxkw7+TJ2wwR5+bF5FhTrv4KhXW//tEbgaEwW
dQVpIyu7YN4WClN7pgYgO2ccP6Y1nxOCgju5OGn4hRmo2JK1i0xCqQjFC2jye0RVPciRbIxA38bb
FLZrgvNkDL4KaHJjzCC9Ebx+0yZryeqIqpWtYQcWyQF08Vp8mixgLHM4kVjGYB3KhAg3U/Fmyl/Z
+O0DQGqCwU1yC72M7EzyZwFBx+wmpErZflLhL06YJpAYKMpLMJmaEFhmZeb1gyMPulsutagJQZHs
uJzfS2npq1brV33SeEKcie3CZi6vMtZqTUQBlg6sYyBejwbj8oTFAfT7kAmR+WFZ8B4attqIeSqN
ZkdfdWj9IOMxjZ4dWrHTQEYyhnxNetQ8H0ZG6Rm+6D3ITkhqTM1ED8iDF2Cm0SDK6425JfMAcvNv
0fEYsWpvmdbRD3n68ETTdGppACm0z7LRYEveQcvaky1IVbgtvqNor2lPMkldGYGBrfJYofFZRr5w
AQA5aAQXznw8vgQVAzV3SZ1ZUQ1qLN1GKg86KhoFlcX/dfYf87aFBa3oAD/1+ILGFTUt3InxOg/6
OaLSClhzZInqDXOHtLRy7LDkhiqhllhwU6hD+aNm1Tn4NvCyQyRaDYbizBzSTUZxOzf25wBBrWjQ
F4OHmgbd0abJ1Zh4doFFwBPmpJAxcADh6l0lBULPYdbDf+/+j6fzWG4cyaLoFyECQMJu6b2TKJHa
IChT8Dbhv34OejERM+qu6jISRWS+d235QkNJqHe4c1L36ATVavB0AlUvrnqIcoStHenKtjIPE9Dj
brr7CjJVQD2GhxYfSWie+9ONC7AS0/Qry5eR/Pjdd2Hqs9hud5gVCY6gUnhwZpVf7s2A93ClsFYM
i5Q1Ic+6eV+dVfln9WKmhM0shPoqebAIQZkHtrtT6cNMYKQSzIHaooXNDUCMCRRdum6xGlBAqu2m
GuKFyflA8UztXyxxFQwKNWVTJQubW2ufVN6cQ3q2nfgz6cjXDIHueONlEByDLRh9zBnZ8PxFbykD
egV4JJyNIlj2IdnH0IQYP2IyutgGpe1purSAEZtvBaOIppNcoIszmXxzgs0WNCZiu4CpZ7cYn3Yv
Z7bWbvvcOcVYwLFYnOTEFg+7OEu4LF0EjcB2upwLTo+6RasV5uz5bOqELCX5w2MyyPlu5Q3uWM1b
0d2wNjxJyBtxQJyXpsNeT6ERL1DV6zAOOSZoDMVkIRgAh4PyYfsI1V8O92iOMqXkqSJyEzMP/8Qe
3pbXILprLN4lF6VZsB7XvKdHjQdhHvnVsU2bfUHYki/8bdIFpFUTnU52+0NLASKpGBw78ud3TgVS
R3N5QZ6ga6cLFx0zceVsyfY5Zpbxo+TiUj66KH0FWs8ZPhUCOXuIsxLfL6ZTggjnVkOIYPxPThoW
s/lKrRHyn75hdtfWomG2YIM2J9/cDNvBootJEStK+FqdR9485PRaghPZdNhvS5J+8Z/RV0aoTU4K
lzKm1zLyDvm/gSm8z56uhcZKMjcoRMkTJVZ4WH1keqA7mQDnDHFUR/QzNWBgc3oOd5PvQmZHZ3gW
KnaSHgsHPbNaQ+4eB7UrzGcu+Fx88ufSzsASO8JnIXPuv/xXGaKECK41hIZHEAXiIXL3pmdaSXa4
MEnQ0ZfC60nZxt/nY1RkXsBAOx/FRtHg0RNYdPLvR9I/CUXTdMp9SvZGGYGPGxTeAd0W9AEww8Xf
rYE/9sN9hbZzbB3gLN8sL4COm4Bzu2mOZjm0M0G4hSGKhzEmZ78lexHWuyX92uw9pnTawSgSiLhX
ARGUMTypKFmdsEYLbaDTTiFxWR+sZ99IxjCo0aoBc7Eh++lMYOWDmB0t/B65R9YBk5JNykrloQKl
uFy3Dlo8DTr0I3b2xqI2srDqQ6kFJEVNIOlJ9MmrtduXFgfbKiNwl89JxzDg5ht97JZpgbK7PAOv
xc2P1d1s+emKZN5a02Dh6t+ujJ+552zaAIbcR8FprDHuk3Jl7+owvJTCefVTlxcvv9e1gI2Ofw9Q
a5gpblhk9lqZPdqyOhMK1RGpWf/iumARLJZx/wzhk5xr1IFRUJ1peDB9LFIoDC2Ufb6OPr5V5x5d
M0UzlRYAHU7ZGTGJ4ibbCEJngIwg709lkF/5E+aOaBYZLlLMUEsPb2fMAZ6QWIrNHAcbFEOItUQD
yLGgsHxrjxCb7L9wMbaS+nkS0UN31ZiYn/s/pQMio61bq3oArgvSvrmCjCPqTxH1NMj0IQNbHEb2
sm54Z5bjxhWIghm3vCEn+Jw3o/ZlNdnM5cjSnGKfp9/OVI3mkTYDW+EiNQmlNy+0BKnnuyPvIdFa
bv2gajyziLt614wvk4eTYC/kPMbazpwPu/3RwFeB2/nmmITcuJ6+C/pfgvAIIFfg3oKln74ixyc7
GLozL48jATvDsSEEvKBAUqUE3k0vg/rnwS7k8lEqiD6gPT1jnuXfSvmvjglZi9NHrRLG57VzQXK9
1VWb2JbnQYQeudRz6aGK0XFPKfQz0UV7jUx4KqXBcJAab/QZLlRElqPtEJBPbzxftJJd9Eyuoflk
yy3YElKVkbolBM1wlOAOLP1dxwtM/O5ARoD1NS1BsWVDtHhwAL4B31GGnKNNe7M3mmEg7kPQzDpi
Tm2JabXOjJx0JQbIhmO2JKidtpRCH6AW/wRDBWwvn+ndVpnyOYAViMrIYoqCrUnqAD2N/+WT6xZL
Zgqsuj63lqJ/a4iKDYAyxV1UE+07RGerE6+GmtoAoXm8pnxxaYDVjSPWgxKbyYA4pMMiGHOkUSql
ACYoaLWya0StYe8THYYQZmkiURMFUaox8gjGW73DUuB8jfJtCEJOLppI8pjgBaQLkfGKUVpm1acL
zdeuSreCev40mBmojZhXzS9aiwhnQ46cOMwO3VQVRewLhGd0vjB6LslNxxFMUkBDjA7uIAUpWOWS
YulPaSHhFjSNlBAmPFuu/QIlsh99jAKWtWJhdZSSF8mYTRAjZ6qFTe/PyctlzDvBthnMDaAUn6yM
6cQSy+kuxusCeZCS5vvQomStJC1ubLmooldnvCPhg+kkMGqEc4noq7hLkMPKb0H4aGFV7ol8j5xf
Kb9KBjG/xazOC49JDGFLsuly8Bw4eNu24U+zuQ4YpkaM9U1+lNa9dyg7GMy7ywhLuPaiVat/ktwP
vJDQGHoxjyR4mEQyl1gvC8+EJz97vH0kwNlEiIq5PlWtRxcr+K3Y0rZ6xQpAEVaD3MjrrhGmI/0S
wvg6CdPHTU3V7US1+9WX51KF2RhslniMNWZgyzkin61nIi5+bEUcqOoohHdqK6wGQ/fRFs2H2x08
il3ZVOPkW8NC7yJTywokagEF6wJRCWgK7l6uaNROAfZUi2y4Xr6VbAmZCNYF7RcEW81FZQFX9B1U
HetLGmzp33SiN6FQcplVFFvPAFroaOaX8inxqhgb5+DaGuECLMWE44RSbBqtQLaK26jz5kBDkHI8
95WcFdxJJf90vLfcekz1E4S+kLw5dbdLTM3vXkL3uw26+V+jElqhZhbR+TeEkB1az6hmaOtCvVdd
9+ZI9B+NTM49STwx39sCNU6t3239VXsh1QQ20qNuloKCkTO1Z2H5Vr30EshbjUs28bSdpHyHQW7b
DwQ5KZQBE+XJSGwD/Kaqz1Zc/2LQ+batpzDRTqH6kaa+9PAKZawBcc6BUXomywz58uj8+gyrslzo
vb13iGt3SvdGbfRV5OPeetea8V1Ycp+o9awInp35GeHYWZr0f1KvhIUCOMpdmOqldTeW2Ffeu49E
pNesh1F79xrRbhvx9rQzFJ0L8kF5KbWzIkFPgh+KS8gasreDT/RPWG1HckVG6p5cxV80AYquEqwI
YEfv/HWJ3k/hElGUp4ihiWDH6kusUnEV0dWlvXXqY9IJaX6wyACGXXofQFzmNVbYluajoaTzBEqc
6DSWN7gn+a0L9CjiENbbjA1PZWQ0/un2twCctyl6cPx8JxW+q4QP5llO8EFGVJmzk4bxQVrQosnf
qb7Ju71dhovMR2c0QLpXGzFI7vdiaXNrpXx3K2vXJg+ZfFvGCS3jvS+5bwL1K0fbx0Q2p7p6VtgK
cD0m41i/B3DQGuVnVsUmLka6WgmkarVVa2EYHnjrBIigHGHeo24SL2r6T0i7jy/IkdARjWHkaUN4
H7CSUuwSv1lTBT8OW54qqwSatHEQSaYogGONVSnTXjEUtu4pVJEk+2DlWuO7ona7diQVbbpGVGv4
C33iGSGYcpSGuvfREPUiVjbxo1hmYorCuo8SnBGr3twiJx/2jauXo36hNPkyVSm0MdgyUTB1ijV3
slWBcMgzLrFBIOGjd5+BfkfBEUF2QQjaFH+vhirguk+5PbEOsFEnZEqgod7ldfrXeXz/IHcRQTcD
0lsszKANo/CIJw6UbZfBaJb2fAzGDahWZwWwz4j76IfCw1qi0vLOA7w3tS5zqV+FPFqxMteaep4M
rOCQKt1APRN7ipm21CvO6K9ZWwaeuOqSsj103cJsCbbWlhkUE7PJXOPaNyxup7ydBYG6HmkFNcof
+4caQm7mbk6VjiSYodyjJGD6Ihx11PmeYlxGRdlYCO1CgBaBnr3bxkqwG1KTkGZkhb26rPErS9wI
hrkdTPfLI3YItRmxelAinZftS1KhSs2aRYO1LSPtWFs98ghl0bU8ceW3Tya56dmnUm+vtVkjN3HX
DuXssiB4LksXqWQ1c0iPFxIGCYkNekSBNj5uo2XGGGD12VZDNj+ScPxJ3PFGL4IVt//Ow7knqNc2
FRpiP1KIZ2Rfqf9Ldus8NE6eD5UNxxu3x5wrrPRulSNWk8zvvx/C8KntU+NbH51LjbjAo0zPBBXM
Fd45itC5lidtKSpg7c3wP9x+qcMITVFcJTkvpMuMRbgIS+pbiDTiiAL3wBCukS20T+ipVhj7OuDs
oAEr/DcMqzi81flFJNrSgpdATLczUU/qaFEGGimRbcFqaGxwqvavoDdbP5XFl8en4ETfnTwH9nNI
Xrr2W47B3Odv74H2Gl45gzBLNq7loJazuvlNup8sfmTtB4ArMWzCWfWAnCui+GqyGz00IuqtZZKL
7C+SKNT2K4rp19jGCM/ZST33TyA19Pu1BfA1RiX+3Iut7iq+LTlfDLVL7NZvcL2p+evxL2O1DDxi
hTcqDzYeApThfnFv9XtlniPzjv4vgGFy/zjPW6O+ZG2ECOFDdf4EMWHaaNCVTFqqtSiyU+ghb/Qx
MfxV+afvvArtWdYdYyPRWpxHAa822YOrxJHPKDDQbBwz9HDq2teqKxz23KvIiP+yc0Inu/NY//G1
9JU1q5MjZX+zlDz0Fpfz2mJI7OFzox+9u6o+9OZhAtvtZ9D+yvzehT//aQqR49LMqsKEDPmB1CKX
eCkGvkpfMoYk7rMpvwJmmFi5tRL5c/eMWNWM+hwUlJV9lBzEGVZEHfheuBVLNFkGhO+65s6gJSRC
LEc3GbkBwd6HYMjl19j/era9lzAYJiKVrvDBSnsPndkdfx5nPIEL3O8tNRW5s9AHc94HHADJ0zUm
osbJDwNb5iRGw8BdpcpKI3jLZdHgJDPCwzhuvEnuBdYJ0F6/DoLnMVx37r8uWgwGxvkA0s9Ho2Vr
9IdCQJufY/Ywu7+RBaehxyA7jjkOwF1aVASzYj0Y9IPbT3o7bGW/mr2jSq23fhRuNLtcNsNO0cZ5
jtIIXnNa7x2X4r+WBkS4Gocnf5oaq71Mbz0XjwXESmlPAMJbM3coBQFwTPshOSjQf3MbYyDVE8sa
nb6teAsjVrcJfzyqc6zl/IUwPGo3L0bua4PDcCCvgDPLGtp5Z/vHTldpgIQTTKCHqE9g0aNqly6F
jlznVWacq/5XTlGJbBoLMDauf9j0zNtrRBAZLMCd6cKjHQR/jUcchl7i+Iajeuvojqza8OQnmLeb
X4T4M7U607PlOcfCReqTfVj+R6x/OkQG83WNzBxO8EWN+DrqmlmB6itHPKVqf9r4DMWJP5iv2o9Q
YsUnQNYM4g0ka4h3mv0NqjMw8423npCESw9y65KsJ/OWspmScDZU7ykSSXDskCPdTWhw5PAK429I
FBRlD+vAYO5LdxYSUmKMkPuS4iJpz/vIRefFCkCIu1l/FPU/T/8Mea3EAJ8V85J9RSGiZ/xwlm0w
aaJPIcejgjItQIt9mCQ/eBXoiZoCTR2NQDrAiUZa1Z8PrUPcPl4HsJTmverPWnbJUb8X2k5Eb9B9
JI2gAIa8FeE459sp4WxC9OAuCIfb+odGqvNguA2cwbBzPVVWueFhW7fQVgezBJd7RygSguWloH+O
igCJ9EU7mO2P6+H8wU3aYRUluomIVXBYl+k7PfA/BWw74C5qPqL+QDqh6VLo99YPR43gOj88WQCo
mfo0c/b8bRx+xMKcBcaWwBkUy0ydQA6h9uBwycJzQWjI9LZu1bvyohuel+e75jMaXRKVeM9UxLPl
3A/o6N2HXXL4Z7y1UZkFb+z+jBVRSzLNqjU3UP1+c26sOZ3LRMck5hLbtOGixjzb2YP3pRJfR+fp
KD9IWcEuem4n2NvozQveUzydwRIXlJc1c4OYTOVTYvtuczF3YJ4pRlompcJkiuZj2BioDbGguyRI
ebPxO9FfwJwCunikWPzqAXWSKD7XKKUG1rII91t1AthvYcM02Rnm+D6a4RfC4GKQa8MeQjFBfrBa
UjuVhSQOL/aHTVHWlAVM85u+DLERwRI14tTLU6cTpvup5J9ZPyJD7Bf9JKynI6ZeiKTGiELLRJDT
QCVwJeAC75IDjBO7iH+T+mcbvofRPiuWChdUM4HkSLvGNUVOIFm2fXX9auNMZhDfxTRLY4z5RYMt
U7c9vE2y1WxJ/inAPqe2G2BiPngW1igzeKcAANCb/JMOWIW6FWgKnqYAsRCr/YT3SLK/It5Xrn/G
Fybst0p7Qd3PXVGt495dttPPIlRWXIKUdzlCupC015WZEfF4T7MGhRf9d4SiFpyFxF0Xn7VDOy4S
G15QMHn31ojhmmLcL7P74PzzydRHzmDeYqH/SGYm4u7/YMFv/adu7DL715niTwMa42yOM2cWRt8N
v7kJsQbytxUekQPxjMsQiwPidNcgJs5TV2WztZWDwVVSkdSTnS0isdPfBIcA5jYzOLMMovsUkK0W
JdYpekmTLIUGlSexNNec82TwfqA5I9tdeoqc9ROBFB+d8kt2x2T4QcjJFHqOfA4CBiQybxYD/6yj
8pwNpPNhtyVW04dDfVfFxZmiQlNlnitbmhKxAK8GyGLl1+QCVREfKYoBKunPc4tIEBXRfEpIdA8M
hYIVKmkEX4izuzverf5Rs0um0xGtveEoxwwD+kuUZjBZWtZdcMGE4YQ/nkGj1r9eR+CgpJtA/bZA
Swr32Sdk5XAgqogeqS+dFkbQAfvp8SgI80uleRW9j7FWjL1Bj+2op7PEoAdjcpER0da53A8VZWru
Xx29k9HNjU3k0rIt3xwz2VXGV6iTYu/9i9IK2v9ddQ44u1B6tQKRZIrBACmozWZhOxuzXY+Nsqp8
qPrkail/Q/ih4pHPovcEmsii9SeiuRCtYM8hgBgvLz80fqsYJtFmuLEawBHaEnPQj70W4DCh8xTM
ftsEfza2rsop8KNPantAzai5NAbkHI9n++5z6frFzZ6AwV3TvqqcEoJwWAYEp6S7Tuwxanrdxu+O
pvmlF9NF9QoTyZbATUXBTrcpggPtK3RQlO0tHe8IuCm9MVHIGhUj2dVI0Hxm6lJSzeXh+YibGzi5
mi2pEi9RcwgEQe6w6Gu4AHIbaAdgaByMNaqdpsB11THmbLTuI88hJUDpsviqttc4Avyrh61Jx6rD
zjtZGCsMbYJrHJ9Hu0Rwnf3WeLXcl+2e6YNDRmEYb5GDtRHRWvRodRX8K14wU1ZcNQwREpHPqDxI
DbBdAp+SW1H/9abPex5eSlkXOGHN/lbH/4Tz6Y0ETco/3H+FdzH4TshuX2UX7atFD4UtWuWib5N/
Kkhwkz518av5x54d0ND+ZQmkg/bbuLdQ2YbBB8cQNpuQ7KSR6lGdGzvVVx11uFH8Fk5LUoHMh8u6
txZGtUOhcmzrFNQTT6uLwFdZDw42NoAwjjRJvXRav0iQ20pi3zImsKyFpD84L02+WYjjChjcrj8m
5hlkrcLL5wfE1rKQuwo6WNKZzdNkcEBvTh3MzEZ9YKnqJgxMLIHBwif9HNjR4IIfOSAN9C+Cyczp
nj3rfgox74TFweSgFsZ2grI8X+CXIT4RRsva++laExfT2qDj1+i/oCLHOINf4v5GdgJOKsSLbWpW
f8dpTJsU+3W8VxxrZxOX6sF/kXplnLWBxpCWdA4UNdwg8CLa3gLrhgAu3HdG98w46sGlaiYWjZ43
/5krNzvf5KCYU968g2FkMJA03qQ45dkrajl8fhz9U3B7ZPxx9dGk1CU9wDLF6ESi0x+OdvD4ippw
VLreXOesYJiukYsNHLxe/e6Z3/AhpvWeQhIVk3QBr6rq/WLksTBQmioeEiwIPb/wQiGiWlPEDGBU
afd+vMHvU5145iiPlDnKaVzFWPWYbK331rp27m/R/mbdn1R+c84c2zuM8qSz4yaQ0vRGtfEhaR9w
a1IhyWyftwuucF+y7r0h30qKtyqeCjPZthl019DdjD4CxtsQvA6krItiqdEc5/Y3BleiFQgoeLY2
AO93Qwpk3f6JzlsOmEKRVmiMYYryGG3M/Dx6xObPUdkm5adVP03WPdcgS3cCCviSomKn2NeCyh3A
Z6QjG58GImQZyfR17jB0IMO0g6fqfmTOO0brbYidLs/Hh9c8iSDv/Us4UoRbzwMIoIBjYbLuDc2x
GG66zl+IL6bwNrH4ZOqNTK4JasUkfedou0aPErh1Q9hbzWdamOyl2Jmav4wrWDnkREXUr4rzPG7f
J7zUUX6r+GGjZqgYrprNAALWG8ewRcC+H+Nj0z9MmtbMXQ/gpBRv4laQ255Y0VtSvvUZr10WA0fP
0gx8xvkOR3xsJqhOS9TwDtQtv4qHqR/SeBe0M1xujb+z6hZl4iHlIYs9Cra1vYOflwpdHi1UjMuQ
+70lCYW0ePa13DgpxXJMHh7ZfPJsdj+uzvsDeZNdM4+HH4q+8b2/oXl6BrFfxZJZusYTNRDoYyyq
8dtgwedFU/uHDhqmEr0UxUQaj/MRX/w0HTvsZF6MFbvg0UZmCjwN2M9aNTOcY5repoInYin4FgbO
tiGVU1t19TfytLhbGswkqfcno0XJu8AGpfzom1PPPNwzK7e89CDNOtdpwBOaB/OM5yPqyaODFUUV
nrO4RRG9deVb1ehfPlqIGAbALZH6UiRf8ja2+Jrw+AAQBmEw75ESdwHNRd2nZ/EJEcSBgiwJViJO
L2ZErR6INHE95sAn/7K1J2Eni8a+qwAoemHO7aXv/iOGh4/+CDTK4KFMabgv19wEybVvf1PevjG/
uum0QxgQaA/zWjQkOzXUZ4EkD+qmSDXMnNTA+1wBJUoA/ZoC2Iaw1Fnyl/N5tQ3RAWcxYrPg/9UU
UWm3RDrARUHqF1p+zdCtEAMYxhB0Zp6+KyHgLlgyHRcz8PPC37vxlwFKhK6M6wAVLXcaC5ksiNZF
vd9cQ2TABKcfR+4LwjaRauo1VZr0G+Fbaom0FeqiDzCute26wkxu8gipA2lRyIXIre5DBsVX4y4z
hYjlFT0HQ7+A7Xehhk3tDn80w1qUpNrC1r4tnq8In7h0oGXqrwi2wul4CEMXuVixshp7NXWUEgrW
N8qDOrWNP8CulO0ioi8my+F/9JfzTO23HGGq5k62XmU57fM9y3uCIOyKGzP/GqpT4hH+MdG1Gs4C
H254hdTN9p9VdeQ5YNC1azpJGFRxRd0z4zbaxNgjJqVKoSRcAi/CgI062WXDm2XTgloGywppcFS8
V7SuaBlYiLFSfUTpBXnle15IZPb7pG9XGjljrq5Rya6IZ12VHOKXoAO1ypm2KhWdmQKI6gCUYxEp
3mURPPCLKhrks3TrX7VlNWUIjATlH4iPowqLT47zjNjkmnOnEt2RaS7NzFXiZpC0PPsOU2mMV6DK
OjCI5q4Wd5v7sJ72u4TuDmJnEV5TwbYUDWn7bXDUbaIn9LemKIkI0zYCbSFw5IbFY7Ibd2vw0b65
Ux+CwxlLdR2++4E9zyGiGvHZNU97wC6GBBokhjwsmH9a4erhBpaXpqA5WU04A0J5469tGJXLrqSl
1ZxkVq1BRpaNJ5g8Dgp+3AhPL+ZKfjOfXMUGETKJJ0QOOR5YcrhVGmTUDFRJZzrLquYHJID/ll4L
4wA23OTxTSKb9GPx5kyWYYVqvCp3lgGTf0KOXZPlj4D0od7jChuKQ5J4W/0XKye3SE3WMwUQHgkt
qbUSGKorp9yoWbmukxpdOrx54C+gHOYRQ5zwvENIlFwv/xUV4qeJfuIGkYDZStQ8NShwnYu62Dsc
wNkn7EA/3AgGgRgylJ+Q7ktaBb/pECAJ+qA4J7sjIW6FJw7BrDz2/pLLHThqbdcgQCH17NwENIxN
2yxnwtz5pSTJZ+hmRd/AO/ZigyA8nSdy4+sY0xiYqM+IuTTEpaNo0dsaKY3XOPgxQR9B35t7/gc6
A85D6OFYvAFzg4sDpFr+TYPYtcgJWdXRJoooGubvvfDObljGk1A+Uh2qFfoWI2aa302SDeCgaO4h
OZseC/ChUqkpon1RUtdPxzNP/UC0UH9LnY+o+UjY9+h9JeTklnnyMEaWYNkNjd1//4ackDAYeERc
kCWHuNrfA7Mydm7jGrv//i2lSZJbuSjbHZp7qSr6zqSZgXG+6MXO8WPGeKYrrcHx8d+HvlDuuSQZ
MjEJdCXnD0dSAWiEwqVmZkmK6f7koIXuHrt7bJsXSVbPqjBRLBOyeK/8vjiXpq5vMw8zmkHexqlw
9R8kKOYmQryysJJOuTf4YQwXOUAX2h0vjvXhN/DwXp4Ht4R7uRibN7sFlZEW61JuEIuuVpQqOWOs
Imjuc0IamOWFLL9yNXwfAz/A9YTEAOm/tVEKMpQch2u6lTRUy8ioVswzuMRJQg5pNbmZwxjNW3LO
SGVJ/I2V4cBMKyQyaiVRDSnkVfZ+ebUEqxwKqFWq+fXBt+q951MaPkb1cKeJiB4OD40as5M/D8ta
vXdWHNJpq9j4493yvXHufYRjiP9mQGKp+SIgyXDVlWN+KRRYiLHWUexp0CZVT+pDp+KGrOBaCIsk
laUwcKMG4lKpUlxckwAJcm/1jeeGGxPQZjYMsUGeOoGXBNN+B3ZdbrL/flSk8cmikBvwRU3BIQcs
eye2D0Wd1XyVC7U2/rVTgIIs+/RNky5JrG16zlOjQwEIKWT6WvzWG2YCEESjHclPszShhivD+rlO
Ulkt0mGVu4Zzs0ejYxLjHd8mhLpp/rhOi7o4uBKnaefTPtXkBqR5qVzzvlc/y75CJwmJ7JEf0Wo1
d6sT4AbWauM4GMI4Ep9HQGVSv4Lpp5D13CsS8RZ80S/yBIxj35iCLGX+DQybCknHoRpeR5mrArBh
uUdEGhJMM5ZkD/3/Q6KppLuzS+aTh1NI5aH1vnp0pmkodVBTjNMPA60wt/jSD2Gnj0cpgBFTFUtN
Aqc/kBeTv8a8JC+5MoZjIPnglgSQJzHAfszISHetu49NKySkKfxKkbsOs7wOp1KTAg852/3Cx1zw
3+/0ymY4el247SWa4bCw+uNQSNT+eAcLBV2yl1qQoEU8HMd0Cg5Od0Wa6LtOOnQzmx0PexTfVT3q
xBxxU+7gWv3vF/z3YcxUfyF6BLMdIeLBmN8Lyk9wy9eMxAp9Or0SUummsPvmSGJ3Ft5xVBGuBme/
KJSmuWXTByNM0o2grsGzOR+rSkbkGwY28G3/LQRntd8byc6K678u8Dwqn3FI06O9slyUYwWJ4uRI
TWuAihKkCYs3XsaSu91SVwYRv+soMuFs0rY9SsXbak7tbQGs5VHGvf8f7Re7PizFWMW8WYqaOEg+
sHdrJHQIdD1edLRRrxMliezN6mIk1CMjmWf96UFSnwAt5tIwgkXN92AuSmrAyddaytH+SX3tw6sx
TSm++rANs6UdYfh2Xet9bOJyKwyj21hq8idkKM56Rlh3KlEU1HLZ5cxwvdDPKJyLJOASywj4iaW2
qPN84HIodlotkr1u9YfENm+JrW6NGFWK5iIyKf1GId8g2aOkTd6QzCOwRc67dsco2KSEczSpa/+G
pEmFOty5h4Kt1kpaJ13zL+ZncyPVTyn0kmoXa6vUicMcPtKm0m5DQGBkWVpzKwvdI1d82o98DW1S
rEM6d6qo99jTvXTN9c9vTUp6XivScuXY00OpEWBHRGV9UT1J3HVtnKqE7KXOV8ElTFBaUaisPHg/
6X8nOWr6Kcyf9UULObSJ0Vxh+Yae7aC0mjGTUOcqUWhuSGKXHMkxnvxYbkd6LeEwLe9p6QX8NJEo
c1SD9iLkPD115pwIC21jmt2jNzJ5amq3Ovl6+tO7g9wYA4WyUdFzeKncrvynNhyrE9rgQ098rmrS
7hO0DnBnlgkgYux/4aiWJODSH6dnnGBl73UXqlV/c6PE3KHq8pCHWn+xYsnobf8WduK9sP9gcOAr
dsNgi08vu/z3QYTsT3ZQDAB7ya/SweSwuKjHFFnWnjHxvYbGWIiUMDAtSNuL7loNfp5Rm1tTtnAL
0eBhY1x02eCTH0AAT1mqwdLQ+36T8fTha5HVVU/i8DT1uUul9Lfc5HJmSTe6+gBUQxlTpedGxk51
0lfS5d+6SIl2bWeORptXY9CyVSfw417mHdKc11qGtOhVJla7TPlE7lnMa4VsyEDhj21bZ6dUnn4o
S88652H3EWMQM3Lix9SCt2abfRaapV56kmOUchxmjiH0JQJocprx4izSmEiHIeGZs4ey2pns5DNf
DQfq0yf9QKPSv+ZQO+jzRCzsslXPjZlAniY42LKsqLckBxIa40S8o0iFnA3RUL5yS/seAr6YwvW6
RZ6o5R6jCpE4ruvPbTzPK+wDxSIobXvmNFW8x5MU70VDroJoDToPOGtTt+73QSqLZRYi5barodtn
ngP/VoG0Tj9qyygl+02kKBmpqsED3B7sIePtokmYlhaNSNqGLgWLiFY9TTw18LC0C/oDIkUimzoW
T2gT8TJ1Dz2Mhh6glmRnkNgnJ0TAFZJP1NS7G5vjTcJZt33ffBfegNguVymoGHKykYIkWDPSqXO9
ogkqgD9bI3VZjEKUz8pHcy3iCp+vi8ZYp3ZpoTiVcR40e9ON5FplicRn7TlTIfw6b6S1VRzwZYVy
J0vhW65EKFFMrOTIYWqYYQ8ezCRpLkmcrV3pLQYd7T1t02Gp2uE/z8Vq0RrhMpyI29osQkxctF8W
Opm8wrtEsEVuiKBcT9rs6rvuQFIaJYjgW4kryN2N3etge8a+Aiq6Wr6G/2J6B6tebV/ScKZZEiKJ
kMYkaN7p/sbJS9SBS2oF78EH+rf2yCRUvVfgogwtrLpeife5bOX71FGd+BYKH0wtJzPRc3BbsALV
ACPyEX/GgYLpFX7zhheKFZil20bj80S4C5qTpQ/fjS0Mf2KRKyI7ZhE5TIXuym+uR7LJ/0fUeSxH
jgTZ9otgBi22kKklmRQbGEURWmt8/Zzs98Zmk9ZdRbKYSCDCw/3ec3errscnwmZ/5gi1Pjy5koDH
LmdjfBIXlScEY81/LGxHrfoUopli6s8D7TZFqZdNOI65G4XiS6TJ1XkJi+vaDm/jIOOkiabKUwz5
Icbi+No1RR5MsvRTxq3sQkWIbrG0sqQ/04JWYbgWo9pe9QEnKaLouzJ89dmc3DJyZXDarVyRqIOq
mcPlSNp7qz75A0v1PRqteQiz7isaxWVHSUzYHbUCrTj1wa6Scso2OqBm4b3pQsOWugbXI509IU/D
t2jkjC0nscL4b2AY3CnaQy6O+RBTItL25kIQAc7qgmdyevbVxCpoVA1SaliNtxUhf9WvBm4jCxqu
3A9uLyAtGca83euNdtKkCdoCogw/e0bJRTDt//claGrY3dFUowGKu/ii5SEDkiIGiKoQQyk3Go3U
5zoacpGPaq9i2b2n8TgfdC0nc4hGQbqUic/K214ovxsau7Rq6rH6xh5Fl+D559XzRbQMZctE87fs
cs59uvW1alm07wxD2P33kg3hM/aH0eN/f6E0g0NE6LXrOuCE0/jcqwFpkKCUObFVmrslEgycKuNr
2gyTT5ER7pZBp4ZLDq3VyUBp2j73TZgY49Rau1CM/7ROkTy2LWunx5/NqqfbEWXO8///72UO6wKZ
XCfvLNAANHfIa1ClEUHiPFxFqyWTV0IdsDLbwF5pmzIhGuCoIxv+TfrEThyXUWipnbrYpf7VKNb8
YtWvRq4a21UnTkojBvZJmVk2wkyDHBELD/0k0vAr8EoBZFn9tCE5ZCYStiamwtGegS7hONFbV7Kv
KAeeGg6l6soi9vKxEbRDo5F6NGcq5c7EXRGBnls1dTzLhSzvo4l7t5cUvzNnBAEqirqQc9bOkpDP
RClM1Tl6ieEnTaHanOthvmYq600IjSBIas7B2oDQI4/QMEkxD1IFJFKVtpWkPqqifJLe5ZWWA8gE
fWJuCrkLJ5Ddqcw4k7z8a9Nm2U1RNriSAY5CVyFOTPkGrjf6nVokXoi20HAWh5olu1Y1d5aSKciE
pcQGLIyHOCENywj11BenqHnNoBDHmRp5fSOCljKtfqOrGj7XsYD0U0Z5sHqiSlhHk36JSmgd6nh9
0XSlcEq1xadJ3Wx3dMnJoaKDamXbNKrmx7PaSJWup7akAixLrB/E1sjHSNSVg6gXTGFxR0nikAJF
TIag4YA08Ek8qtCINiIdbKft+4xG6Co/CqnZk1ShvUdYy3WJpWS1pgHL5jDtoICmHH69rCErqynM
aiem0TEP8YGmIoJpHGMZQ/v+ESlp+xBn8aFbPUx9NZ72QzNKx45TFTOt+GZp/AtNt3C3r/1PK7wl
UXtFex1ukoZ6JBtQC+hDMXOSzuNDnO8SdGU49WPyC5IV2LPOYjiM9T+thjicj/6QGojDCa9GcD9A
S5QLGPRlQ5+CZvTaQKVJ8NiOOsq0yFCFX+LSaC+ubGrxgKyB+QYfcswBUZxPozaCwjD68ayXOcDW
Nrup6qxfclUlt2RGOQIO17iYTBNWWE8wI64z9yoRGVnrSh2kg1rAGxROeoNpH9dSA31PSlLkq2nZ
0EUrFviJyms31fIG20F61Ch8Kb6eUjdZzY4JKQWQpsG79Jhp0dfQQMuUiNSFBVBSo1sFGXRw6I31
GspWIObZ7PRrUm8M7BhubCU1XTKzC9oYRdGStofQHLCwDuCZQqJup6R8WVdAdKIGiqnk2T+0xpsh
hzK4NtSNnVSAhemRT3KXSDQ4umtYzBOJ8DgoSnnej2rFeB+EA47M1XIavc1erI5dgyfqVEoTyGiZ
Du5Qop2QLSSacd4SAaYgw0+JoPK1KBU8qcZyKYjZV5nEy3FOIURGMkF1zUAEc6EDlJlcPTHk2yCp
+MORz/Vjmlw0EXHwUBEyJeZRccw4rfuJ1dNUktZyn4nkek+Qf5LnC2PhdSKPZjVFy0U6bwTdIn3o
cgmH/PlCwkpxXJKIQqBDVSb2wBr0aWGWYSZuG3eslArpDougbEtmB/Wq455O5///ArVF32pEIsmG
Yu3niXP7fy9gvlAxyBEuuvYZ+pMjzdEN8/+9WAnpdirLAK2gtLOnfqo2htkd45E4DgZazCiLLiKw
hBdJEU6ZKhC+lIXvvZFt1kVkKIu+4jCVuhjAbH03xgF1j1jRHRYTpuUryAOiQ2X22LD5np//N/cl
sFqMzNQufKvZrTgUx170jZXewhKHUOE0+pyqaS1X+fmC7R2tksx4TUZwZ82KeP3vZfhPDZtSTA8d
4yjE1NKmkypxlxnyvzwlpW8QCPvJdW3ejRHloKHUJhjQXt2CwGbOSfW+bQrcCkM8aD8Z6fEcoNyx
mZQ3beVUht+ktpn1AFKUBHBuIahLquTEq02FoB7l35BM5Y/ZRT8wA0+UYuFpIAPHAC7PFk3vVUSK
Qn/ir4cxr9X6sNVNvMmRbmqbIachZqT+mubkA8z6QEiDbY2V8GkNtPw1ElqKBIjpkpE3JCSGElhz
Q89urQW6huGehjOpZlYEq1wD5980BdZyxlLLqCsvDHNwRVbWdRJVQCdFvF4Uoq+qUjIA5xoih5H7
JBnJa5iJdipFgan0pwFmjR82GuFWQ6Yge1AFu+iKyV9rffKnGOur2mu0WMwnvGmW0jdCxKDv5O8p
DQHJUt6ycWGvDJ/8gQyxMMTorM+kqx4uutea0nkdwOnJ6SL7gtQUp1bnXY/NoxVwEdNvRwKALALn
Kv67DBJTQZMCkgpusZYWjtAlG8Zlxd7Cr9KIF2jz/WfdZ0zS1zY/9fJVLt6LzMIE1WfVZYCkWE30
dCOiRl77hdlJz+08CoySFBDfcjKicK1rUpasvN21w7nU9H5TatO4G1qkM2aheGMBDZU3/mpN5o8p
DOthsix6rI1UOJzDDVp82U2bSkDOSSqeagN+drwYb1rHaLZRjeVQKQPGqs74V0qqfJ0n0Wf/wn3c
ciRJSJOucR4ey5W2f85ok8naXjZWSBhJaceSckr1osFcwj5LAwWUsIBiadKZruSrmG9xvtFAEhIc
XCV9GtFAidkRPUmE2WsRamSo5mjQ12ZlzohEXJYwudHguUNT2BuW2J0aMc0BrYwJMmjaz/r3lDL4
lbT8FsGrec/M4tEXQCOypjM8PKhPwAnGjrGZGTbj8rNnRIpMFnGcR7m4yepE2U259TnNDQBTOfR0
niNsFjEpmZgVmEP3pwJSMqE+NFZpu09HSI8g2yT64UUdfWtz9yNXhnBV1DtmsXiHuRxwB4zmWXur
ZSD4ONunQJKhW6vxdkoJTZDHsPfoRDINyGVHTqyFToWGjr1Qg0El8GwUGXnpQp95dBuJzJVSbnpS
eqA8CcdBomtPqxm30FOVX+IiVc10eUeVRdibyCdO5qY/dKi1V8t4jEb1FI9rjO1L0OWVIasMKSfy
6xGnu4IYh2c5HQMFYur4pIDSXA1dMzHaaz6hHZlylC1RiSRiVjjJ6foxVvOGlgnnPUq9LkhlMfVm
vNewKtIjqliCAagE1wxysmVyiNQqicdAqbZyhbhvMTRWqHoWN0oCKaQAzRzHuYVCgfCYwZw24lQd
+ka6cGZDMzveBjzuG6zOtEfkA9Ze2hcl2YPahOZyHdBAhrmhn4Y4SEy0YbXZnMKM32Xsq6Msib8x
lbcbjqUCdwTOkSCMV6Qe0taiwngpY2szo5tvGyG91HQXXHNAHDeNpP/NBESPcoIxjFB6LxEGyYtW
pOgFJn2/aok20SY6CMmQ7TB55DTdsb03zFpB+QvMXdIfpJjta51wkCphLrCPkUNRMTkWR6zVhoAI
axBIVqj1GvE8QRroWqdhJ2gqncIeLZpWvuQ00UQyFl662cIzJWQErlALkD9LAOszGNRUBLJfSi+f
4GwI2YrDrCwuqbQaJ6HXbqy9y9cs/BM5BqA7a+PTE05Wzxg/CgTVtRr/mgo9Ej2ZvoZ+7XeaQMwE
Q/liJ08ksNPU6jcJvXy/xmEWFe+1DH5FiHINsTVpGVoFVmmpRkfMEpHFyQo47bzJAolQJlocFCr/
ykVWuVRQJzWZHLy+h2g6EIEeMThvQyrMQaf213SztA0hlV7YWbdVEh0FaVRP01idBaYGe5D6Q4He
QCz0t2Rmk1KnAsekxE6HBRtJX1+/Vkv5VS3trh+rNJgX4xVcnbmLRLDqgkmtVP93wwmvIY5cLSVD
JYwWPPUM4sFF6wY9LXJDyAVIL/PUDRtTbaVDTNwRwuyn9/Wpw2Z2y1eeIYTPqvjVLWa4K6dc2DGz
eCw11B0RIufeFJbFUyPelhBpqw+m7VZXnMKVhe7koiZUT0klbcEE77oYo/iMOUypp4Ld0aiPdH9g
dnZHtSQFu0FAcCzlJ0ZTIvgTOqp5WJf1ixsWUUXR0vEqMSnBr0o7pzctpIvNa034zlHuqztxkFbJ
3FREJFlp+WuRAkXNq5QVs4JPG/fSLk2HLNB7fAvy2hAFKwhO/KmGRncgUrCQ15XzFqRKkj+UQdyi
mRJF9SHmGL7CaDjJCWLMbh0uJN8W1Nn/kkpxhbF/GfpJPUZk544DnqZ1uWkrSry0yPHETvBkmuYb
eUSLizX6MORe2XdDx5yT1ILV0Aoil5SfVBd1RuHVnmsVu0vVNe8RsmPk+EdNUeYPqecmXGmdAVz8
mC15cqyQuhUc0IYtzx0UqztwbsQn23q8ecy0k8xcOZE3cYR10qzD1xUoXljCZRARxmBiUPB3lutd
yTmoc3uVRaptYc0O9PMo6fDUTljg+wmBCI1cztLvCU7BrSSQHpOZXgFwwjV6IADNZAZZD1gFC+Qh
shBI171VO7mQRpieVx9PIkfoKQkJiZUAEcLQG3GNjw01FvUfWkBom1XYH5ulv8sy/rw6evKYLba8
YrJ2tdZtOjSohNWqDyyliLeVON+OhnkeI5OEcwzhpaGgPlo5A4xAX1Sq77yyjtQ5P+20jszQs33b
scA3aXfTwwQjmfZEvUTWv2IUEsckkVYstCwYE7KaarU+5z3l5tpV+GkQ9knaSzJPP0vsWcFwGA6z
MG6MfFReMB+5gPhByVgSwmTJZFrF+kQ7lhW6cKVGHAMGOnir2hL+tlKhBx8G49hG9UNMsa2Xq0UA
jhpCw8Z0wJAydSlxcCcoymk0uUwwIgHhtrTt0sagO2igcqoSg54Xpx5aLRKxBnSTRi3kgTEUsjsW
8IJuyBiAESzmABeoZrtY25lQgwwhH0Vu7s/EsnhWHPLHY+aFfbnXxwa35bwsgYGwu7UI8yRV8T7h
TTpDmt9UavyXtARKc7b1cl28DlOPbyeZ84PG+NRJRkQqbahdW8PmgefgiT7AnvvBT4X23chk6q+n
5q8RefiKrxUVyBLEPysSnL0KbNNNbpAlNIyDn+Tk0PigDFslHE5JRTyzOdHbAU4xMKLGud0w2L3X
46spPerqwUc/1cc4OhKGHXXbtGcSfMMHLeBBKX4LUjGJabI4K9GkfgaaZCvlAT1eHfye0T8JEjjI
ov1z8Z/9et4uxbHJVU9EtK54dU9oKdI9V+sPU3VumiuUfo7t6Nxo6mJaJLdWy//i4t+COLj5TpVP
HQC7YxS2XV11B7UZjh8abezHgNYSDrX0YloHAxNpRxHaeC+jF0LDbNlichyQyTNzl89AfC3jtM6Y
Fi+VdV6rk3UM9c1COHAXoCAyii3miHAOcFuxGlQpBhVHQ96+ODC+stSd5h3Jw6v0ggKQ1iYYiQ57
Pl1dwy43jCNabxL8WuXA5pHtIps02n0L3dyFwJ7B5NEnMbG4ZxL/z3Bva8zQFQ9rdunVu4VpGUIF
AgQaamRA3OS3J5d6wzW2rkB0xE2zhwaLhvn8RJft002G15SprErZeUACVR+r+0ixSIBV5QzfcwBl
9R+dkrby6ZQU9vQdcY5VMS0hnaaUgxgQzK+qz/mINVBn8183QLrEfiei+yb2HezdA9Bw8YssZLF7
D5CF0TJu3NCR4sIzD+DaR/NdmNnl7RLbVZj5NYgmNGGqB4iIz+UZe7+NOu91x+zFFd3RY7t9hy8d
P+KHEsQnAM0uG6h4jh/GJ6lD0dYaXVKhdsIxPgmLR9Rj0+9K2lv8NiKGHpslct3p7KKksX4mhx6S
PF6oa3gfDTf+orvEo8g3P+Ax/MUP9W4ccX+oZ9xRfUGD3OWrY8K3bTl3+r/VadCkIT775LkWf3A8
Q4lq/5b35EV5alr9ZJvBpfDjPwqw6gcxUPODSfgon4uDtLNiZ2X7ds17cuByaJ9IzZcLqDtMLS0V
wg4FqFwfc+vO4Nle3mk7kk7Qdd4z+9Zrj2AlfmgAcNm05I3fiytZomFxile8ebhuKRyG5xckCiIr
5lpoARCxQVTAcAeDcLqCwrA+RcTxzbtVQLKwmcIsTv+AsDK5s07BZl9jdlzUydGmNA9Rs4tCeMNe
ybijTS+gGH6J67kN49+QX63Rm0nI+Vsk0hPYsmGcuIMDAI/zcUQmRekM/UWIL5J8CotT73Mn3paA
OK7ztGNEYnMz+uu9fid/LTySU0fYaLqd31HWbtRADvoPQr00d7BF+0/bMtEiya71/8sv20lb6cLd
6Su/NEGdyP0l5pRYayTrLvaiC1wHF9K6YxG3PjmjCwrDz4i0OQjE0OYBfOYPdDJOfoyD0Mtc7IQO
cC3S+kDIecJBe5HuzzPpt+YqNrqd3eAoxPo+f5f8+EuMotdsRsyGF+min9RT8U1kAn707ULWgkdE
lL/swk9xJwdcentxCrtlHi1vV4HS1SHSbeawiW2WoPTyXbwadzwmIrmKO+kX+e2xeCOl2LxJH3/K
BQLBm5AEuUGE6564TeiW2svThncJYz99NW/Khao6csU3wR32eDr3IW+VRt6eKIQPje9/xWLomiWH
n0vTX8IWMcJHlb9X8qsm7WdhRuF7WKMNHxZd5OH4DEM9NGf9nO4mTB17KyEXAtU74njQuxQlbBxO
+fyyPDt1ZwFnrgSfhEsvElmPcjFF3Z7UO+DyDZ3lEZGBD9OMkXRkXoFq2WPH3yD675ikd6TVLHiW
+3M/HqMeJeZGBpyW0huN/5WdP1WxK2UX6L4WMvfyJk109VyGooyEh468WY+xiOwXh/ixuIJrbLVf
5o7nDBvi1voQ9+C54OEwLEV/ssAl9BmMb+HbBZrTHitPPTJuRU/Vbcp/w3f7b3ip3rBoc0ERlnRg
YceN7qEg/iv+up0OafMbfzMCTskbGble1E151Ln4qAhG6DIeotdOO0YJKZsAk15UXMfE2UO/3rJs
St5MVlhCVLld7fGDmDSoMb7Z1oYKXXvBp2p+k84wHzHN8zWCcirnXW14Kkc/6IpqQGOBD6+lkjlr
Gpw27qLAyFzgVlr6K1bvk3xbkK6fjPg9pT8vB0JAvjJSMiXZ0YWpgSM0UEBQAWsFhjWOHRKX1IbD
8SHLngmABiqgEeiLXwfTd0oJ3ngYCnOiG9z40/iHkAIAIfDP9NkBwy8JINaXsChNNueqaroQR6G/
cxw7xwCLYHu5B3rQgHvshl0uDhAsAGnolEP52YOsIeuUaB2wKbI/Kjy5yNBID+p1p9EeT7DQcKhM
XAUTzdVN2L7M8zaT7WFArRQU+OBlMpAu0uyMrGbsuIgG0IWyUxDtEYMuwLcKaC/yGIo9B9vgjyVG
eSfw3ERv8vEY+W3iwposijCtXNqHOZpF45YXb5X1PZDUHEU4z77m8i95ogBFdKYalnaZGLLPod0O
Q1Cv4GCd5qM2oWD5EikqkrsQuS4Hs+kSWjXX9Ain/dN6TVhA+lFox4XEu165m2zvqt0JH1EG6w/y
pI3MVxg9lV4MMfXlRurP3b4LQXYxxb8x0I8zL6q3pnmlvFveIj5rSGs2kZUGpTOpGG4FrZrmHUy7
mK2W6eTWTF/Ut5QA2/gWm3u8f13+0vxmJrAQh+cmnA/xvkEIKyACZc+mOEb9LPBtkMy9wYBbDdAb
/3hqj/TUwn2OycwVcVL/d7lJC2o63J9BjF0cl7hpZwSwcuYk98EdAzGxkw/09oV8kYFNTacoPkAM
wgB9og3G+VOvbB5q/GMSVDvBRZUlONN8wZSeGMGSHpTivvRbPhYDwRtbBVCJT5pEmPqf0hdyMwtG
0NuoQHLGXXVKn+0XUDwe2vZpdLres4SA51I0nmuPQHU5PNrd8kNnFk2iRKuL2l3u3KInItUxByf7
GR9UKcBrZlARZGapJ4TbKFT5Ls5q30IGDwqTPk86Wg57vLaP5IN/UjxQgE53mDp4S1cd6vTzm5TJ
Ib6SUzOaP4hRVF1OzKDeyV8HWsObomY93rK+OITz/o7EvcKph/EauTn1jPESNmhSdAQF+J7oM/AI
WHgjfYoHGmdDkNXwzbFr+k+DLvcwMyM/bf2GTaX1Jfmam+9adG70Gh+ChphLoq4e5N2QIsxoCE+d
5SH0c1X6XLr4WzJLgucU7NGDcDTS9F4XoMKsCpkXll4p/y7RGzqZpLL9q8jekMPQaQsp5KSJ6E3k
WAyvUd8iTSpMQGKhaJHEaqRPcSvdkqhpPMys15iZh6+Ew1YblUNPJ4WEoPIFuFPsGCbx7yaybS0B
rcD82X1C0umK7eahIcSxHX9ipt+wdVFEIHyFUNdFdG0lnLbLzA0Z1xkLhUrGm1EgKwZxfzV0lRK/
vmmE4dpyNhQBwafKq0lFk3f0o2q1AuVBWSCzwnFs7s7zjDhEnwOBD39dtc8pyz9K/M2Doe51luv2
ITnUo8AmPeFaPnhYf4qttBs9blffvOMneeFsztn2oF2Ra225mIHokqO2Fd2epsGu0Vi8YaX6pV5o
PpSmnBzR9cNKmEJX0ARAJae2HulYsheStUpI8LX0Lugna7W+hjvCZnRLmmoFct2+SQh0tjICVVzm
+WFuLhaM//59CL/m5VMLVHgBy5T/pByg3XERaMRL6b8IutH+Lhy7PYcxW/RfB1fcpidxyybA4A5Q
4g/HVZ/3aFse9bP9VhxOh8ltXEzoLnNER7mexP0rlg+bEvH8QSbc8TT5sv0Xbx8dkcXPrwE6a7+a
3sK7HrZtcKo3yXZwZ693MCyfYg9bDD18j3O9wxDBR+Tly/6OaB9b2dGBtvV7bQMvsycXcokNCZef
Wtutt1v4jTC+2tT6zmvlwcSw+WmOrD76B6gOj93k9CXt2LU9bsrIYTbphPbir54Q9Fcc5c2BpxEY
NrpDjQdF9RsX6++gOCxUX+vq0NOsFg7KXtv5OutpYp8mczMoB806ceLU5YOU37X13EkXvqLPECuz
kmK3clDUt97gcnbX/uQNIwR7cSEWH6QrWJCT8jnusu1MfW244uJz6hC5yNGl2lo7wFCEVOMvaF1j
V205yO4YiR0MFKrhfRHOxboPtQ3ShG4KihEyCHSMoE12cekqrGf5bThIQcmH2X8pzi4N7pZ7GvzD
Lnd2WkCoJ1fALHymNKq6IdhYSE/RWSeoNvMkhsCFP3UbChWG6KRczA6yU3U+mLUHyh2bJSQYuFvU
V+NXVDj4OJ12gx5rBweAj4bLb99B9zvGsXNDf7Qv8B5R/HA4mh/PpLTaKbT2telnwIWMq8wx+coM
VmMtupWfz6NrRZYvM3wn+qEJeojodX7gXG0wkq2vEgBMsaE/0ev7Lt5PmXXTwvhWRstLJv0wYDl2
bNByY7bkEswBogYy34YFRz+JL7vQ8sT0OMTnSjmvyUWkZIJBY+wSYJPzBg6LuRxM9dyttwEXJFML
jJ0td43R8iwkiAGX3zXehfyOy0tinGXSg1ci2I9RAYfxFeVdk/iL9rnMP/L4a9W2qGzQO2sDYjny
+zxAZtBg0N90xhbnmn4ACyY7+ln6w9zOgD1z8j8SlgxyyzA1ge5HScdWTwl76IPsRe+dqXWr3zw9
itrzwM+2JyR/VfxZr18xEIklL/EZcPRE5xKY7YYMbAVkl4+tvHh5cifpARD4KrrWEbjGlT0S3iDx
VjFLELF4XkIi+fO7Y9zytnCFcjl+0bXg4E3vx+6PACO88Lf4Z50wnSS2wEKLTJC1QTiaz38EAtaw
EW1t1++yQ3rjJ4OzRnlOcLKVu93gDLI9EahmDwf5/bmh0vQen70AYODArsNpP4vHZ+Obn9MR/RpI
CzofN3mpV2c4qD/AZrPekxe/4bto11x6QBvv1V1q7fJo/jCg8OOHvE1v1uv69+ysPcJ7+jDv1YEf
kD4QraPqYkNumPXjjXOmnwGHrHTIHxROeBgEgxAelovuJXshrajpzkP8VWyb7fAe4mlwniuW5uQP
Iwjv/BY8abwPyP9Mjt/JQ3YmPznUD+VP9JX+UBr76CKzzJAPjYGx1bain3ywQ5c3fuAL/2H+8Gz7
k/tKr8ohuMvWHD6/HT/WJ67MEVgqcbKVbCWlJ77HXyImlz9rhxKFH9W8xLfpkFzmv1q3hSMmxfSm
7GTfPNNl+RLfZZd8nhPbUvlQf9j5A+DizhemhN3C0m8nL42P0PBKFYgoNgBdzbsaPRZ7yvzhZ/QY
Cz7Xba9hpWcJ+4GOJFHxG0HrYPjcsyza3R5phbO4y3b2aCxsnr2djzpAT8JZCpk7yw8VPmerNw5j
brb9Cp0PQoHst9z+GmlxNW7mFAHpDZTFsNDBz9qqu9ApSbblA1jFEWWSD0ZGjr1lcMb4yOdMfrc6
YbEvtC23b9k8SirC+qyjsw5R7IDajY6tdZpKpLHMKH7a7ruUP8L5jXZZhIDCo+ilt5zQOcGrvzXK
/YqLSjhgEsLeFSHYdRL9yVcBaB6xwAgxzp+BtZSZmte/qpvuUH5ll8Ynhoj8CcCgiR3LO/75BKXl
VT1rV25p7aocp/f+T/6JH91P+hfzbNAoujP1RX2J+2y98kfLD48+q3vHHUZoxE31e6c4U8dz+Hxt
3lLVNU8c/fJ//XEO0Bdel71wEA6uesNmc7G2hT8cECct7927fF6vFEUThTpBfzzilb0e0aWl/2Zh
g3IfSi6EtKMVrLv8EZ+gk19JEfDTU/wVnuMbibLH8M4TUG3jDasA9/RDYDz4k5vIfOy44NFwrCN8
lyD5GHi0xcPiSrvsRX4fvQ/8qZyiNqFf7o2T+RsdpZNyJIDljO1A21Fb02Fbfrrsk+6fwWly6YPI
2ADfioyd/AaFkiMpS3r1zVEazdNOdrlJ75wuI0fcfHWu9SXeOcWAAdvywL1xJsGJsa0ZA0Eg2iN+
Fq/KpQzCs+5nsDkc+CVkAB+axQWx/dt9F2RBkAvEOsQSGzsm+ppbtV82udd+9Z54N4I6MCsPOQds
DRcq2vDNtQd4kPxJyPfPnN+fmwBm5K/OCqSvCA58smE6kbjK37SNgZzsCy6FepZOtJOjf+Dat8IV
HNkZZXxMP/YZRu5zgvL7B7XhrtyIF8BH4iXZmv7wRvsmpSV8pSdH36FgVk8dwEJEWDPtFNOvNA9z
OKU7NlrOmiwrXeOa5/Y2vgJa6SqXA+KywW0Nmpkg2NVNzvJGZcttANs/hF3+rz4SNXJUXxjEg2Ir
v8dd8jK/0iNJP3PqkPxbHo7rKcHj6j1PRxvcz5mtiRy9AkSRAmgBO/5TQgbcCLRtlfrgkGx7RHP7
6jZQGztldIwu47/+ke7pDI+B+cMvM7Qbuq7dobsPFAI6vNA361N+NwLWvnrGquURKWzZFblT9lC5
+StemviV0wOinQ8+Qv02fohXLomhuMoLqULZn3RvCbBS7Ga/wBoh4ZXohH/FL5WecCmal0V+Npp7
iI28EXIWaPp1ThrfNTyH4q6yNpZ0po4wlhc647zWEgcm/Sum2G6U53CR9D6/RiSApbY+gw0EskLb
CQwa/3hym8MTf8MoohQBDtwV6T3eRYKLGUERtzF6EutcNNdJvaUD3VnV64wNvwunzpKwCHzucJRp
xSLQ2bQp9H3QJ8WzuZpvrHjbN7jMLuP8QmMKJH3lGnQVMf7RPevZRbK9qAe96KXSptmyFdFlRglB
1DtH05EpZXcgc250aloY4K6SLXQh6KGrjlDMZ0wnNHvg8ozesJwgCciEgCiLgQbUCg1u0wzBjFRI
xxkqcIqFzkOCj58NAfNfGnkQH5hfTfSv2u6dKubOPQAKscsxOzkin3d0ZB+lfK8Ra4GFP1VwVS0G
puDs3CaC7F85nXFWEF/nrxrFWFdDHpNqsrc68y8jiYBqMTt0frvnBpVuOVM+iOcoiDCmu9JN+OKs
Om/6/VPIxAGAABCv3YybJAB5SMKTnRwSpKlQPbKrdMO3O3MonejPO9Q7tRI0kKVmouV7kWZt9RsZ
dPSmEjcGPzZW4iMaAwJkcU9Twy6ueJdY/5SAvJ//ZhOtNztvH1+1bdpvAeUDR6LT6X7/++IM5O+c
H8v5CT6qLQU85Hae4HTDq6WMWIEa5HcyC1TGYqZuIbr/d3Yp/C+2eYcMdJsIak87cZbHoHEEquUR
a0k6ETNNPnsb5eYbHhyynPcDF/ka+5rHY2cnHiSA7afgwV+/4lzcx3c+6v0zD/WD2yoAoe5Jgbzt
mH5EgeHEZyv2Y5cICOo3dZu7sdu+IaHBrOGTDmsnnzzDZ+tOB3M7QF281BsB5zocKVs45ZB5NhrH
tdGpnGj7Ro/1Ktrq+fksM9Zmddd2ihe+DRfKg7N1ZXdges4eM2zzjXSkEcVuCimI+KjBWTkq7Jgl
vFLXRB/jaTzK4CaqYFn97L3+7E/pTd6Y55A9gmWi59Y+YQKjcD2U/8PReS23jaZB9IlQhRxuSSKD
Udk3KEljI+eMp9/DrS3tuDweiSYB/F/oPv2e+dJ9pXuRD7BrqDmn38KXmXXoDkGqN4gUpd3+rai3
qOVAGoagJdzMx7L+jsBIZyIjcmL1vAPdkdvHXb7qnzKMozYEuvIYnmcXrSfu0xNUx+MYarbuP4sT
6zt1Mtf0tUvhcvGxNYBkwwewf7CxV5oT6QoTmwRv/lEe1Vk/kZjGd8HZeVbYhTMR/gEDZt5wIhsP
0lBPxFTe9BvoABtcrGONWNBNH6DrkYPeWb3kLzLd1JE8lstfuNMpjCCBBgXjCuxkfAfreI1pvPXD
b3PUg9FTzryaM5rIe38br809f0EIdS34rO6d218xR2Bn/2jOEGphWqZOFzx/zCJ4JqfIoWIA7VAc
Xbdz7rDpHY7yN9u8sN9PUA/UL9ReEmas5QA7Vf0af0gv4PUwOX1piLPy1C8C47mIjzzcEdwx80aL
eCQdA1IXujjOi0PLT9NPGFgb0lf1aPqd/tM/m0i5N5+Jn17AvuHOxp7PdN1faRzM//heps9rqbli
TT/2YHJ73JgRTcpxkU8yLfgng0T9t/yu34dPNPdlzh/QjgXLEcEn7cMDdnXm0IZRhR7sKP0VoxRe
8CeIQEojosBOQ8QgfP83Fx/UNOVJfk4Ay0ttTwIk0cMSsj/BkQcgi3vqM3md/7EsY6GHuZbqjjYH
jydSLEPj2eqX7ZGZAGRL/Zdd5VbiWjxyehNsQ1M1UWfnf/Sf7kZgxq2hfRii8jv/lq9JlL3BS9pl
D1pTqmOos5V/FjOIxCGLvv4WHWs7FuSoSSeeCEyum9+N5xUCg9XRI5prFOC/6bf6u/7TrzRfMw8t
cDzPByc9L5xVRubf27/6lF5rrKzsDw/KHzjHBdlf+hHp5wCmEqUrQlXjrj9imdwABb3TlW1x/war
I7S+WCgtobUg53IBfMqO/tshcjrsDCDB5HzOTMzuaSiWDpW59K+KD2nYvy0/8BZkj2E+n9L4j0Ek
70ZCfVTc5gcYxOkquKwgxc4jGYHKis40jNWTPp6My/bFFWSd2L/7iUvl1x+U5TT+q3qfAc+J/cyZ
S/9L93d3ZFPDmiQPNg9qHVOP/h/b61NiY0c9GWfFrSL1xSR181DxZmnMIma7eJ1es/+6SPyVr5iZ
flpvctgc3yX+p9k4D8/z8Ve7xBGeluvKw2L4wjC6PmAa+quXnUm64YmQuL238ju5IyAJPQDb46ZS
wjmEwsr+hifK6MU386bSTZ+KAJ6Lxw+4dByXDnGbPBVY4wwH2UdnZ9g9gleZd/6J/OTK53PkccTD
2tVv+0O5bPjKHs+Phh/0sVNdoytQLhaFMmGx8VH6GdzuCMrEl5mDabb2q32izntBaMYdhA+dGxj5
yIv8ywDyTNDVvQ+hM6FOzrPrSDDMCSjZyRAPrH7KE3GVXLwH2a4dBGOcUPqJ0vA/+dZ+cC5krjA5
Enp4zuHBrcVZP6TjimAE6BYI4jJZ/2xpGXZT/RfJt0GrTmc6y5yv7CvWsFoJekI4xFREuCFv7uhU
oBsE5escEUFDYvK9CKbvPZp97JgfwkMkIem+rMcGU7hKBjGe/WOqirx/m6V7SSL5Iip6/GpmWOab
dlhfxboiUZt0paHC1SAXCIFFNDP1HLsaGjzlV5DfUco/uf63rkWHXJtWG24D0Bhl73CRFxkDvBSM
KD524j64bveckdAub/JRXLUuGjQpsbPUawdLuBgzUi2gM+xA874N9VFj/9TEyCg0Vu4ggmxT/q/O
0V9PhgjzNGHtN8fcm61A9tsAS3DXVvLUNyXQmzWo+n50rHoOjTRdD9pOhktqiHPUDGyF9EwtLiPw
c3yvgkzTCp5OUQmbxWbIRARYPLvEdVV/GhHYTQvdzljL7mJiuZoLWJ6NjkOKhOcKD8lFN8VnmIE7
b4izoKUiM3Vq8hDSn99fxu1kAGiUJIWNQEdgd0jE3gWpnp/VTUmmLxcW6HXAPK8osPxdJUENTMJq
Y83w2fe87urmFnQOMS32JBAST7xlQdO2V5ULBcbNjAc05qOeIMBDnjnlFX/r2G6obqu4tzOevBUV
f/cl68WRQJPD2th9Sb7XRrN2gHtiMiOA4jENOE8WiQmyaOUomfnPTeKWYNWBbe2qzlFm8raxuKsb
KTwcwj+CpAYqVDZJA7q03tMuORnCi7UsjtbU7FFMW+vRzGmVLSiQnvlYydCNefPq1zhDzJNknrzt
+LNLv29FXxTTgFsIlEougfLiNEWX4AGmlsN/aTBO5h2HzMPai8c4JQ9ki9T+JCg5xag7JaaNno13
AWlzANhUFoXTxaGC/xetq80vuWKWZL0MEzrMD/CjixGxuzlBYaEan72WPRfhfrKFKc3CnabI5GvI
5KvtUV3vERZa7pMNHYbAAN7MCl8RTK8gVLiXnEnIHIusySltXQak/G1P4Hqcnh5t8YyiDsPRWQCM
GuLgaFKkWITO75CXjvAtoopT/mmGCQx4h5qdpsSxw/4x30ILiL3WEiWwJlQPJwnxEqjEEvGuJOzM
P90jYC807aUHpSFQN8HLDMPvWqZbqErXWg67Z6DH4g3iFLSJ4S9dBp2PKF8I+7vpV73qxOW136Qw
H/WoewnQC9j5WCBE6Z1k2oGb4vKA3Zn2b1oJZKlD6XeSB8GZ8SorRIr0fJXDhjuFuUlfnStzOXPY
po27qy97wf5L+9hKPdSxCCdOjcJe8Yg9Ap61eOM0ePvMgptOGins4KVvg+lUiex1RDwlXQFYavZT
NoHCKtj6zAYU92TDsA2klbUW0aZb5/As/zEJyiHpkcz47ZgQcTN29jEYLN56sadB4UgbrUANGS2x
gwgsC99OhdYu/V6AOkxm9caOA40jVwCNau0ZS+Y1W+zGCrqS/DERApSlpXs5to9cp2MoKmeIdbtr
NzvTa7vjfJ2KjWRi6VRy+/MXNFyF99Mq0kuxVqdxwU0vCdftVKhiUE1l0Mmrk5u0xJkvA2HlDZMV
W0tGeyT11miJPEKtZeKW6RlHrQp7SINOs92c2jDQ/JRui8Gct9EVwNfPRuqlQYvdYFtQQlPkxIbw
mTnEwT4zf07oylX5A8nn1Hit1nqiQhQ6EX9KCmmlVFx1/SVh9FgPnav5T00E4kBCYOaJiueyL/0F
GcNZm+ngOePQFv68dHRmPFNJnC/dbichIwk5BUL+bahbcljgdHaUpHnjDh4g62sx6YobjTjKNuNu
tOWFveWnyrNuKFmvPBeWXPdaNgLUAdzEfVpgflAPjGK0+Yrb/77gg18k61W/fpSJcBmLwKgmpBwI
F0Qm5zMZTO5ymi0BG3oa5eBqLb7m953Tf8AEidJP3V40hTkZ2lcDlALh6Ee9MpwVs1xvIG8SLvFa
u01rOMa7ZGcrfWLW+AWVF65O9COml302IKZ1r8dyjEDyrywyPBz3i67HV1Q9xb2q54cmdS8Tf+8s
6cJaXV8zZ00RRpK7lqqUSkARIkFWSCfNo6Wc6LtSLt0LTumOOSGhRrz7rly9gb49HoNM0iiGs7Cc
2ijexTNwZhaRe5m7MrqQcfKFQvf1vQj2iqxBDa0X9Kn03r5Z2+x2xuLq+uKuK/jd5XVE/VIgK3ko
OyR+iUY/UUKsgd2AAiuJX9C5ZHn/Kqb9q+XX5wk0/SyJuHeWt8U71RD/a1mwoTRFAyS3radPJGKc
NE6YOkIEy1GV7YVlglI7qWHj+kNqAgG8+OyMQ76JNjm6DtzuU6103BAEF/0a4GNVefYsiJrgitYb
C2kQGE+JKga/Nh4RoXJqQV0nC1sgY2LZW5Res8CPZ0OdsKEVCk+2Rmce1iBVAamaLidzX12tXjtx
ue7a7sbGS5KjuCd5G8BIldW+gIq9+dh7/f1fgiRbRVOquHq/w3GDoDgimCKefADiko+lO6LKy10x
ZaQ5Pm+5wkX2FSO8q5ErEaVTkJfMg6nkwWRauB0lW5pNl6Hnzeq3U+1W9XimwWqVOax7JtsgRbGa
OhWn6maptpSPdsN7BXFpi6WT3jCZv46BAo+e61+VQuHt1vUGRj9CLRjVm5DPrbP+MqoawB3FwYfy
mE5RBTfLttEhB6mwse1YsacpOggm5nVjhSW79UYCkQlSQ/hTg4EsPblMkYvyoEpUN2drWKAjHNmV
r91fWQcf2FPBJNjsMfnJvtAaXqXFmKhr0JCXdjVsDH2+WCqcOksIfpwrovBjY/ZfUATVsdP1hdu3
joV4BasMW7oZ3D8Y5mLi4EX0w5qvPiL/rl1EjQA4Qa9n5N+qESwXrnfSVNbSt4CeF1TX6aAdY1T7
AtkrD8hNx9GoSamznEEicWsmajP3+lVy03A0R1fIdYoM9ItqTjzvA6ezA37gKgDvbpdLk5DAzFRk
Z6k1WXe52e9NgcRM+6ukm1/P0zX1THGLAiEouvzeKMOVEMdeIzl5dTYkO5vaeN1c+CxVu5hAG7r7
SXHrvSAWo/EoPlLNG9PEl4vab7mOcm/QS08rav6rBv2bcFq1nluH4WWeO0ZGmHr/Irepb8xexya0
VD8MY3kzm/nVNPIXGeCJZvbBNDkG1xw3oDNiWaW6sLjPVnrXZcjdhOjnqvynN503QGrV9suzrB50
N2UUt7avtWK95qP1luq/cVpiLKTdl5WL4CX4L0UyHPpRRggq32M0HmOZOZSQBaTzJncyq3qFZnyV
ofVWOlZlWoQ1y15GY3rJ9eklxkgs1PdRsh5YqR/al/wMdMbB1TfoeXG+V6vhzSigDBpXEWKclpuc
ldnrDAE44dV25LPP+5t8GAnuq7LMTVdSu1Ny8xZQmaItWvzQTLHH8l1qhqA9FuoediYe4AoaM6Va
l0jRJDCPWiHIdD2FmWf57GhEyDDGl9eyQojz3qtU9CLssRbiFnk1/rhsdoUdAvmPXWsbV7QGfzvj
fK2c8j6PBmxnCmPynnqVU1cD9PocAlB2ZVdTrdyBL0uo3ZEv6DZuxlfVCg6pqgZ3zUmP85euSzwD
oFPbOKKYXzNCp1ArAnmzc1l0Vx6wRrbx4OH7GgCjFpn98jPB9WdWWmZ1U654ixqjRwEVjB9Kk88d
h1aeqa70jt82yOHUxZ5RG16fNl6isqDXLEdWdUfMV5d4+Rzmfq0dtlUgM7h3pVQHF5d76zB7DReq
PKVcpJhTuV0riY6XcQjJlVt/lgh4VKGqrYjIdoAJpEO4qVJe9ZS8AFm+6GXFF0i3wYqK7DqV8JfG
f4vU4tU99Op802B54x7jYWDPmKoqULq1WhGbJpwqOGjjNJ76sTilMnpARHDbBkjVPNUBuXyMUvD3
E3/KAoHwORKQsPk4SDh1NYxxA2OWhdrnNEz2DZ1SQx6dZMcl22+uIqReWW0eTiBI8gx+n5NKRIQZ
k6HUSqGEEa+dbZ5ZyZ5SWh6xRydivh+F2gAzeLd0hGnVHrAUflWr+h4v9Q3e6wW30Nk+LoXokDGf
79/jYERy0Z1zg1MzP9fB82WNC702q++Oa01Afk5O1UopTxY0g4VN/WvBvsyWinuO8VptuRaP3h7y
t8UWc/LFpQ/2WGd+TA5vpoAhLzzNomIZcF32ttrVNGbwsYhf6P3ZXc+mSUj30+GVIJMQLFf/wAXM
/6cSasMGiqFmeKBVfMy07Cda/9+8NH79VqXdfeaGxZhAZpo3fSzb5g8Kcl16mkJDa5uzCcCUuvJz
NcnFowLDzxMctWMkbtJInIxoy3ZvQg++rvTixyoEpnLcx3NWKhGhk6QHzMf4DeR+RvgbEzKiVaTr
du9/CyEywH9mJYHIDqsJVXDk6u+a4RecZXy/gltHGKPTXPDbuic1TQna5gqNEoH3klVudpGgeB60
X5TDSNnSnBzPvD0qOviCVUd8xs5doizmS9Y3lySluTxPk+TGyScYwZPSnMM0KsTVt4opqHtvUZAe
DySjLWYE/ww+JimM37MEdcEgB3di4Dv/AQeMUlhr2HOaY5CWWTj1elgIXTTKVlQftwHKjrCdKKYb
ZfFrEj1i2qtakQLwiSFTVkT+lfLT9KwWZQawa+/HouE3YhFk6hh0CX9Nd/ybCu/5HRxmj6nsbPTW
ed9c2EB31JrDcgG6EcjYbGXcOgRma0ZgUMZtrR7WZhnJ7BBG5Hq0rVKhR6ZuRMkpH+eLIfcXVZND
goNLkIiIcDRT82VpgMLH0HpcvBklKTzL4qMJu1CeyMKY79C+LoSc+OpTUHzcsOZdtdNpGhGpyIys
VUdNhvO2sxi9k7Sdw4SF7Dx4Us84cdntKe3BBqR2FTLLauprz8NgG596dbYjEm8Tj/2F5lCZXOQ8
CJchsjP1nZao6Hjw5x/b3LhgV8rqV2Kby73cs3L6+3SMDlGrWFFezudRSC5poHK6jkbrSSsSq+Wf
iKRq+cmcbikCcS6CZUqDNEYu7JqPeOSDmfewGvLQFPfAOEH9NJqA5w4ZDShZu0p0W7qBjES0PnXx
hTnb1Dg61A3lOX3yiNpzmpXSptB5uppd7vEixeJrTFpYkvRnJKQoRcMz1jrIYN945IqHI65Jr2Mk
t4j2rpnuVD0hC4j2jrM6ozL10xD/6WqyUEMNVvoDD9A+CZJ5DEc8A1OpnltVv9S06sz2h/ii844w
Akhg940XYAL8U73Mi37ZLPEy83kzQwgWPYCH1X3wjNW1a7ODwVuJ8cCTxTeZVl/oh4AQHVdsPUze
WAunfooUsTgXFi08ya+SvwPxKFPLb5MEqJDhlOzeBBNFhMp1IfmGX5635T+N9Cx5JkF0rh6LYt06
rm/Ri6vE06BINcJnmWiOAkH2T/l5HyRqoZ6mdRVdRUdjgHkLOXdyIOIVymFOF8Ej4dKEKQt8pt5E
C5yqcBO/FYz2GRepNGEUGILnVVgxURnm3mG26Ggv/Ul7kYzqLLu4zxZigCEIDwKtOg3C0L4/0WIS
OmsZU1/HTgyTSIxy8jgMl/i7JDIJIyxeUjy0rNjVM+Q1RzVFh9kNMO21evoDDzIDnmOZo6mj+3Kn
3pmd+E9mHuWBeTyhQ9iovwXrXKEAJw+LfT/micWgBwDM+5R+ppVnYfKi3iKqAZFPlQMJUgJiHcN6
kBgH4E0fkEkztGsbfJXPZR6y6flhfOsCqREMopFnzoZrNJvXcwzsdR5U0Iwn7bvrxtBqhHDHINQC
o8vD0stVM6hbflDnzBwcknkjEv6iU4z+t5SpPfNAWSy8/LDUihP8+qtUYn/qaE3G6hYX201J4fIk
+m1JtxsUmlvipH9zfBOV8Ycx0KRGLaoEhQqh3OAxrVb0r0S0VzyyWr93BntNcJU1Q7mN2Uw8oKJW
A0mls5ZaX0Yx/iM+PHWH6F0rQaG9Ya4PgfJke/ZaVkRRIaxJio8cDw2G3WRX/XTWjgRCv8sZPmXi
rqwTA7OgEZeAjZdek1HbG0/70mGfvoT/9h1iJzHEpIBM9DkW2RgQ/ZfceeuQCpM6Nxi7nduNOjlr
otDRERVCGTQYvRv3TFpT2bXYFTfPsfw9XzEzVYab8CUZGj4hjXUqHJR0o/DjT5OKa166orpM5Bfl
hEStTJpziaUvgTsbi/dYtZthtQ2rtmGuoKy6NPLP0rtzUdzFBqxPsmJAKd+BlL8T1tPWp0p47bc7
m/sR/B7bsB/43AuHjoXHR2SrJn8MmnrplPqqkqRcmfJVZcQTp+1hE7ZrstVXqYgv1gmKpMsMeCt6
aLvoWuVjuSAiKadIy9qI7qOmBsWFMGy/8bKHY9UgXCYnolEj+q0937iPpE+WSEpHppNXCgVag8mG
y3sqy/1SCeKlicXLOMwEjvAGYKvow6lOwqzdXVnB31oE6rT5vXKpOtMGiBL2pE80LS/pPPc3TSYm
PhG5LTtApfDjM4KdZ0YFFIAAOmw+Mlz0O13J1FosyMTxGd6MwVj8yxqhXpVDlSoemeKe9g5wkYRl
6B+mgqD/+iQIZvIvkbHoXffSaQWOG57RGKZdrdkov+RTb9yaOvd4ZKm7ba3VsbfkS5pxAWrlVcAQ
XFP2WqRr4eFGQwl3cw2oPJUWwYepekjwuQbw2h8XSvvUjObFAiqFoEvuIkmIw7R9I527y1BYdIWn
8PCryAJqJlvOWkTmOsyjhSVJ4Sxs3RLd02cyRQeUUYhHtNvywRQ9R8QAtNkYG1+skaIwusU+apWB
xFG+cZSbZervzDeoxOsBtRDrSN2hEE+rye51+nM2MFsaWurPPg1HxcgJKLo05DYL5K/kl3rj/lHx
wu1GZC5JtGRJODNOMl4ngZhur2Y1HifvOgizNYNg9bPvn7Lixd3uSmQvoH53E5lRsxGNNHxrjJpb
Znlnwd9mmiN+JwOCckbdzIFUEjIrbMC5udoaj9q4gNOPPB550tTTs77DXXN6BXudgZKA9Ve5GoGC
tU2c3s1FPa4LBtYNKB9ic4aftY7TNa/ubQnYshLvRrbcG6G9K6ZxK905dwsNMYTkDISJ9S7Pfw24
QEUvpDgzN+aE304zV09Nqdnp1eSRaQiPQCtaNQ6n6X2d46DCVM3gu+Faa1GhgOvLxvmqfki82+Wf
nlcARopo1eyBu3zAVmfSYTWk11GaMLF73+SV50yl8R7wCTk5110MrX7FfJ11PtHjjEX+1saLYMxY
H7ZWO5U1NhgUu+ZHxnNakCx7lVCXjwP2J9GRGL3mz+2zpIYGpV867M96j+BpwiHW4kzU41mz+LS5
lZTszD5jHCJAfdEuPSd+C9VmQ6lYC2mYY9Uu28Gen2HF/CdDt3uCgc5KDvYJ/zhir5gaCYSRbmxX
qdMv7fSVZkTRrX7OHL3UL1MSzWiH+cMwf9e/AgEQDVgCdnbnLAMoatIrqr63oYDA0rdVqKip1HBh
LUyne3TxU9FTVzGVGgpPJ+4902hpDtK4nZM9O68DjglU/sZ8U7f8un6B3QDsEFTELfY4h1cMZaiU
dYMoJyTlHEsgSbKG2KvRjc2Fwp9Tmy+5DRZoXulA89Sz3U1qP0OUzC5ziOT9ISDWr8mtGMQfbVTx
DVJ7aWkoJTMLrpiTx0/JLIFJYjMPoazN2FS2C0Gh0AbAhlJkqbStirye6tFNI/1s0qMWLNyZZE/1
bdHI+zgMAZTG0uaNnfW3cZFO5FdPQ8Kdq/mJinlhZ5uNXgY9q8GmmoFBJZVEt9gNTwoxdcQZOK11
gjDFyT944voj1M9s+c+8TiNNxchv62eIbDB1RvbXdGcYQ1HE6AZia0QOVNxMit2l15/8LvzsMJOe
9HkT+8yQ+1RWi2qrBg05O7mGR0KG1RcFS8+zpEdBSao88y7GiDRDpGqwRZbtNEdYzhNmRV5nNQsA
9r97+aUwuZXa1I7fam4l8gMVsQ/bY0tOENTsyslp36eZZFeTMeMfSZrdrXfbY90RdNR6NEMqpO2Y
AjD/I4YcygVL7TaSh2P6tEpOO02zZF4bA/M+eCylx6g/JTfri4biZW7flDUAuJbqxKhq54p43Y5A
HgIcN8YJVcJYkDiYZAGAYSFswpD3EQtvElMIJI6EthFpcpThFXBjJrr6UBTUAWYLaUtmfT8/IP+C
D/nQcsKLv5J2PjBVhZhAPAtTavtYk/eGYZC6Lt/3Q0HwdSr+EbcXTuzjWPgC8Srmcwb50QMVstxW
OneWm3SaL9TxIdMfEB/4jaa/sw5KJV4TvwvGbppJbSGQ1tQeRINlr0PiogbeSieNh6O6OdZ9P7Kl
Pwj133rBYgC4Bn1N+/70R+h41rke08v6BEJTXwb4DPBSSaFSmJcMLzzGKLva5ijRCpIQeR++O0oX
KYdei5xpHC9pIZ7H7qXK3rPZT85WvCLcwZ153jjUt8+2e8l/BOIC1OyimF8ziVtP+cl4Adb1JprC
y7CyuubiykLlOdBcN3LXcRoTMlJBDiruhVafNaBjorodJ4EtLtQo7A3qDbkckQLhtCDldUSuvi27
lQg86h/tUikfVKrHpG2vO74P0YhiEoPlDB0gE9RpBT3M9wDFmj9LH5zdVJejl7yBeDmWqXZgW+BP
fenGi+F02FdFa2WpWbgTlwGuxJ4uld1eygsRb62EYUY4kSWgIdD/iqdXMJxl3l9pXRWRT6LuQ3ia
gd5h25K93Bxw06KrV6ASbACX9blgxoFHFRPlXBMvfOrMf9LwNzPeEXj4WdIEMUOMbPWGtImW5YPS
CucxBMD4RqIJZmHpjigJwolRngSV8K6WdrSufEVpDhwB2QmOUlpz5EFB3G4xwCv1F2PkqkNXu2Ar
Srt33EHooNpNPgkMEMi6NBwzynJsKh3TP8ER0o/JCtiBHPkVAin5hbUc8Jya5LMQw28SWW+x8Z34
teqYgwYG8kifa1nPtQszI+TPHx+KCpPC1l8IeHlS52A0OKQTOCpiSmXSz8RjkrK18rrVaeTUF31t
kDyMLTzWTzG+vqbLIRlITlUOiL7ic5wihEe4VgmDq7GUIZvFtdgEUEGztKRbdYHDBXF7qM5ruNIU
sAVvpOZhPUxYT/8xhiZGbw5xzcA+IJ+9uFAmYMAUos0ii3omhofHWbmh7NRABO0qsns33qfoNyWI
hXrR7QW0bUIoVWgb/xkzIjuh99HiH4dEgNC9+3FWBkTq8lj0n9ieOtw+YVeUuBjSWQhGMHoVzVbZ
+sgnqlEMY75GZoEia796DcERh2NShXqsByzrg93u2cOkFsPMvbzNOGSVqgXFqYbTZgW1jfSDFmC4
1CTZZnelXx+tYLyQQuUmeYcnU/SE5CW1OSECk6NebfGf6Odpy6GIlxQFlFR8gd0Jpw/atWryPbP8
LGSm5JfNY4n7sYUtcnLvXz5yWHJgeqKFkJuv5GWnVeiXGXwKHwVOyeZZ9gFo1cvdGTkfqDwrFF2s
kpkECcD96cYMzqtY9kdzdSQFiaYn6X4jEyKzrtxf1rFJtEAsQPsoXZDaRat99G9W8c6TErY/67LI
MijoxZgSPc+6T9kUPrfhWHBZ6tpyRl7xla/7ZzkYH0mzv5tz+bYrFxgLwn/sYNu3flevcxpfYC0x
r9UiyuJd+G2yV6ZsVN0bkgYVkCkvVLd1mzC/XvJHw/R6YhBbt+dAqDn85uzWrYQCV6Fl9MFoLb7B
Hx95Oio3FWWqRmi1Vjv5iLBYSV2BvWEmKA7oZIdcCpFkb4r4LRvD1UhDDxeKko0fzRCaZfOSdNkD
5EAbP+iJDPzKzEME618qJpeF5jT+jzQz/LVD/FqK/ZkIAmqcnhXTxorJ6CbAVqvfUB8p36tEDvi6
BTkGvN0CL9Ey8M8oR8sBpRxv45phMEpOex6MrF7zoqIa+uk2GAjvSfKyoGVEyRENYxbJWPQKuAj0
sqHO5V1woaR54YuzB272p2dHxESgn27F3xj8JuO8t1XaX1N2Vqbg5oRa1qRvC79MIwFRPX1y5E9l
TJ0lvLlm+2cn309FmD+alQ2BWXqDfXpTrOmas9SLxbAj1rQXSaGmrXi1nhGTwmf9oZFTGrd/ZOGX
Ig+dHenQwG92CNES3j3jPuOdaQoZTAGvdqtZkIYrlkxQq3GtPVQpv9dLfhX0kgXHIeUPw1ZLuH5z
Nryqcqj5LvuCu6P61iuUnll1IfUXA/Fn37nqRIb27gKKOrZqeReML4bvWZjrwaq3To4GCBf+U3fL
sZEuB6wC3Z85N7l9R4Jz0LReDFxirE6Ls5FoJLzeRsLkGZiq7BiGw18NeSuIDjg66hHzYv1jrHDR
43DKbVzfOlYkwZcUE0ctj/H24//pPLi56vxeCZzJLac14w5CrgXCN2XjnYOqtqT7wEHcvmiEhM62
bJJc+58qLkSd4zXhH6gflfWm4nqNH1vVXkdhPycLn9ghH8EFevwCrTEk+hiVIXICfkAunvb0KvWb
r1eKh+Ca6VxmhWW4X0how2RgWeFtkqZzRWCtlsaRvEoX8hZFJjAiNjiMHJNTd3TkAylY1DAspSff
fCYJ5mwOtwBjo5Zsz3Scl2ZZHWHRT5ukv4DzgboHlbmOz4lJOkEznfMtjppqjszSAKON/hQB93EQ
zEhsjXAcUDErvc8uKxgTiYs/EHQrsnLOYIYw4wXa6lXX9evYciUz9Sxfm941Y5UN8B5mfHX7zt8g
P3hpK6JxAm5Q5e+oqd7Mdn7tODUBNlImgKwxCsUV/sufM6eYFQ85UPkJgapkm8CLl0y3NcHHw1pU
u6ehxwbM1B+lL6vB9Y4u+taDjKy4aBTrMcYEc5sMd09x9alpKVmwOEpybBCMAEbmQkaCknCf+Gcg
YnlL8G7366Xd1LCyWNo31DYDLqbat2rFt8oqqMctoPtUUOv0pDcxcYj57IQF1BgBIF3BI1GPZquM
ZgJ5rLMI+mHbcN+ZdjIKzpo9u+jKldl3ghs8tPotX7g8/6oSstb4a1nRNVS/QpkEEMNq0g2kEHRh
VDZ6NCAJK0igBKM8rVe9re6y8NUISTRyZCkQTWYkx9WTNsEWGgDOGF/Q283cYVJd1CeTOpFxykMp
6HTUz2mMvVXbOnZkvXCUEOPGOqMgfAN9JeF2SdE1LsQdM3G0JNzMjEF1474nA+ver2lDVz5CBB1l
STt1DKLmHWnm1tdRvg3RWux/E1SPEoC7/MkCRWMytf8j7DyWG0nTLPsqZbVOt3EtxqZnAbiEQ5ME
Gdy4MRhB11r7089B92qsF21VzDQLkREEHP//iXvPVSBfH5Z1+pEqmREkit1lJufmj/6UToLsHyiK
5xdF6NEVr6cfuJJeNgNkYuVscRMwa7GL5TRJaMKk+zgMzjR1gVXT+NtCGb8uVv06i8a95V73y7gj
0nG/RoDeYzNI53c444g09T2BRMd5PSOGz8ZvacSug0myHEbmrozZGLAsiBA66a4Kzdno2mmfr+ov
UPDpzkyQR26KhbEFF4e4qJizxd9d/kShszkm63OlEO1jsEDIKbZIsWVM8aSlkiTmlFbt6B2D7iKl
QjNBRi4BH6SlttdDB6XPJ0n5Jcek+g3aJ5c4RPHTumuX7gdUjqRPIFCJYsBPQuuJInEjiuHNQJVz
UrYyZKG2MIuPMoULReZZGxfvomQ8jA/9IJfw8Vq88BaIF0g5BwvkfGiqhq+vx7S4FK2MellBvMqK
HDMrkUMMC59G+bGjSNS9lpNG57bnmYvJieqrU8lgTrduMS9oLh1XMz3J+knfslAUEBoXAyuGLVzN
G0mnoTCpoQjVaLuXrPRBhLKfwP0HUEXNXlMFy6YpeWuB33Uj7qmDAb0F1ZoGeByHRvGb4Vdck8In
MvPbfDrakru7QvCH129onDiTnJGIR04BTWAANyq2yMqiK/aK9ltUP4rmFm1A1HKkxOuZsCdfT1R/
U/MAoTaHIW+ERNFZgjkgR27C7vezXDrCEpNjLcknwfBygEOjvB3kvjr04LNQ3DxqiCdauRDJ+Fn9
bS1sVWAcWI3LbWi0PX1gE1Khgm2mYEUeN1qc08t4sMzskOCRJ73NKQAfxYtxayvjmoN5bv8mwBLI
DdIzcOuKq6BE5bpzjGRAADtDjIK2kv2syA/AGzwj06fB6WPZGVmZULE0fY7StnYrZgA6rpnclZh6
bfH9JZ2Ve20Jd/LTXkRduC+VxBeGYsoQUnpumDQLUT5nTC3TPpTRlwCk9hOWr6Sf3gVbYaI56ud6
rNioo5I3xnutN7ectRklqqQDJEp0gG+jM2syXJSfxMJVtddYCAFfWoXUIdS0p+5JmzlsWRqulnaQ
28lRmNo2z/WnfEhNd5pFL936oOFdbGPmhiqugyj/QMnvthX515TAM8vQSL6g6mu3s6yhBbAmf5Ew
Y8urP0UvnRHdu1G+P/XcHbx3C1egvrzI+uDMdlYcTKBIGa5bDTt97ynF7I0WDx4khhmsuVq9Klgh
1ehTjd8WTP9ylBxSrIpNO/DZB2x0iOY2LCYz1Nb5GK3msUfDr3lIJpkDfo2FFnAmzdhFc/HeaW6n
S5cehbmqBGkqn9d8MP2Fhq0Qs8OYmyIAoK+CBw4PUK0dpuYsm7mnHVJRejfS8T4zAlnzR5xHr3qz
vliydavV7BoTvSwgZag4bVcn0SxHkwaw7wbSjZawWnBMUcEjvpMQMFjMUqcvkl6c/hWqtFsqkArr
1ZEtQkyPwygedUzmtKidFVjtGip/qa4s64jm5Dx4S9rcAbbaA0PBJScbkaUZuodTHFtn6WYRWGUC
hZObEfFKf5nK4rrwnzatQ2HQFzUgW1R4kcUhKpYQm7qPP7miP1MEOiawgGXhE6LjGz/IBFEfUppG
7hiHZUeYurQeLRgoJM7l8GxognPtGMcPOZqcOJ4fvaLvNeaI+iK+ZcKK9Ok09oSyGdldcvRGuC5J
dRnuyIq1Y4JTuZSSo4F+IIAH/vYMXWX7ToP64HymWZzETyy5SVTuo4/mvK2Kq5t+ISNlr9D1BVBY
+lK88BQphhmeD22CD9Pu7mkjXiSlOGfhYVPmM/yBnr+hrR67rsIxmAPHrQgsLf5AkPKMhZyaZgBQ
UPPBVtxnul0s/tHz/DJsDFsbjnKXKiZmlBQVb8pG9BnHnVAKD2xeFR7ej5f8Upsbz4cKbgBxoWjA
sNQPL7aJHnzhnFWsJVz1JuxG6KQjSU+cW2gHWdlvAS3caWBRlNexLxCXHK/AY9llkHHMcHPSC0KH
mchQUhLg4KQisnWwm7qsuSaD/7WjIUUwT7q7JoSZNR6nzYS5QuX/QexIJJ+SzjyR23NOZfBmc+Jo
PPhmIIjzq9gmr/PjU6gwurNcWYEQmlg9JN37rHprV2ZIrT7KCUih0nvsVsgEoVtE/ecpGtRMwRuJ
0q7DDD/MFiz0kuDBA3M/7uS7KIokhypBqX7KmOaThGHVe+K1+eZqcGI0G1AV499Xo7WcZAX9YKS+
eB/3upod9XFDffOM4rGc7QUDAZG/slUzMn3Rx4oBDCoC4yslorHJmWzHIDwbtvHrOYEkrTV4f9j+
5i/5YOwK43c1Lm434p5pxRCtVViJOcit2C0IuG+zYAWOJYBVGVBa3vMJSqaBfZd2dpI4s1W7RPGV
TD45cEoEQlDxt673iTXyVnH2tNcC+RwLqUiSrgPRvrP4NpE4QZtDSCMhDbRcq8F9xow+OlkxoWq0
0LMG1/bAxoDhdQuWrg+F6jmg2Bm5sBOHv2zA99Ov9tlKsVe1BAKmEXrjVsOSqSqXbBlfeLk4KUqH
cVqhXmPTVRmq56vlYQShrYZ1z9BqqF2LEaDOtlhU2QkYzKp034xan89xlhvO3C2OpVw1JuIiQ4jp
u4dsNSeShzLOX8xLq8AW0RhCa7+HCa+HyjjhfUTllJbO+lzyzB3TcvHU6tt5gWQUGTAFrVCdj1Cq
Af6ksunKSH9hID5X9X8rJnuS2ttyyQy/Eo7ZJh+bmIxXu2rjay5ll5ZXW8FWUjT0LyULin7mcubt
EQAEfE/QV6eSRDYqQtVRmPFXJqJB5LtIs0GNJ10Vasv0a8l+K2MgD39ThrBL82lR6VnWnyj7aPNT
O6882XtmbwVvXP4eJRfD+hHXHL/QG2+48GqKSPHiX5kUytqnKM0kuHZ7TBV2HY/HrlXDaWFbVueH
vUnFL+Prz5f7yr4GEDWbh6+Vlj9tX4jly+xkeh1NhH7MfKVnHj2LjlH9JIBkRybNQtgt36yI8ftR
mm6DFcFnh86mchzOTebVee7V7CsTYXEXsXYRx1rtbFvJFRlhUwEfzSR3IwG7YP5g3SWBZDzQKhSI
RCET79DwA2y/xIqFDJOFmIl6U/DfFzzeDo6F3Vbgaz3nCYoAzjdjlzAN53YggYlREUP45W4+8Y5c
YqnhGNnoRBtZV4ei2MdpdNRlYFTpEWmEifd1j8FHxYlAcJ+ZdBckXTwBI6dGWHCLxtyO5hm8P/p6
nAO1j9J+qOFMNRCHhtU1nuBMJiEkubI06jvmkMQdM6YkoP4fazV4ainY7MR8sjRZu+e01eWDvdWu
3sjZiriN4jDqz2L5qWo/TWn4xGXjdPinFniglR7ytK4gz2ex3zWb37GmxkLfERerBBNbUivOg3b9
SMUVA+pu+yBk4sFgU2KjTSWjtuXHuiYfwC6Ho7pgEI2mly1JXsDd3cmLefCxwNsUbTTMyIF+G0gz
EcXaUg8ATC08HWbIFuunQm8uuHg46nkcJvVmmgAMdJYA6+rybTnNbMM4oAWFtZfN3lATg9ql3j8F
iVgY7qrnkHqwJdfCmajoeK3zN0v7Ez2BJ+SMcJkcFabeChXvP1hf8sisZYoaPEvbuNgshJahthUD
HJ5QXbI2vSUzOAbov2Mm3NNWOeHtIhnqwnLgpGmOkJLv1wpYkSRcO6ODEtiJAMkxV4C1nGYnfY8k
deOURqJKrYUGrjybI6wKwLuj1u8noXe6e6JIHDgW5FICYxXkUuCuE5RZq0IHKO1yGzWS+V44Yvw5
ztYbKDyEeRp+TxaLaLMwelTLFT3tBdsHas+/S92coQr9swoFkWQR1Xankw+Ywy0ZeRrT/DimKMBG
Pqe44QnSVcAl7iX5e+Yc6gF78vdk/0Wyzp3lolLcEpFqQd8C+F5rg3OZHQM0ahS7O8e6DT9tkvhw
hKSBp+RmgnZanX9yU2gXEohhX7Vsoawi4PY+AGv0yS/x1dxuto2iDItJDneYec0JEkVqucnAOzuQ
uYENcMIGKDO9LicyDHgQKl0/TLUGUTDYiunKmOcKvg/A5LVbPh5lKPAX1yzFBm8K1W/1IAPHuSdL
sxsWH8+8srRN9+kTJ81PKzIQn91bMionYUa8MsjXQZTupTq9Dm/mor5uw/COYYooC2EH8p0ReDyW
vBWoYHQgjZKTPfKjBbZdnvEzU3goGwRtikpyHBj2UJxLhpc9yJN8h67bDbt/olHrsljFeM3d4Efk
dLIuZ3RivPQQb+btNV1+xAnCYQTR8U8vSsE/RtoblolkwFZ+t/ugq9Zrm+U3IR9vcqPeYAWc0h46
KpvsDiHSqLuxkgYoPXY5FJRp0fgg72ZyC2O1PGxo+JdA5kvAbh8155yeanwq4qPfACvdLxU7moir
rSAEXqlgBmo0bLpmxzW0EMSR//7X//q//+d7+d/x3/paF8iqq39VI5nYaTX0//FvRZf//a/mv348
+PMf/zZURZb5QVMUJVRXqiSp/Pz3F6qwmF8u/dOhHkomibbJ1Nv/nC5Ao7EmwRmfh+i+sYWawtdu
1ciWN8WTezol6Zmd2NpVtRxwte0aCG8ycN7YiYG0QB5g8NT6ybH5UPOfxn6+XOwz91IReerpMa7+
eODclYhcFB9J+asFRt7nM3kVoEAXrPOssDRUhDkOI/KsbKVZDpYMraOWHZk01WxInE5+lO130c1o
Z3VEN/FhVshapJ3K2+I6F8PVqLoroRlX9Se9a+m90uXdSecmDmxuVgFtC+S2uf1G32xQVLEaM9az
nL2X8iuYPW6u3fiz9ZFXY94h1MGXMkStbMHGCkAG66KZLxn3ThOMFnEdjHmGiaT3tgnqyPLFjiFB
w+8QqcCi1eO5HiXugmxyLBzwPX9ye1wX/biWyjnu1asKdmJZzswL2ayOeLPVKwrW22K58aq8iFH9
WirLK65PL2XbsrB6R3WiFn7CFLJOBW/J0CEykjCKm56iD7mCzNaOOoz+cXpVmvc5MYgr28vK+4Iq
LrbwdShjzgrkO4KME6WHCVwOuTmJLdxzqAJrfOiSXwVWXmFfiemp0cWjVVthMpeED88HgoOCDnYc
awGzMAHHDE/Js52b8LQHiDeC4XZb4knNezH+lfFX4YOltGAWJnrPwL9BTCjvOapAB1nMgqmrB8BT
nL2qgJyZPPVc8jG3BNstRSXaHUSj3RfRdpq4romgnOCIGHJq64gd5NkIV+oIqSMC/I9em9APgigz
QJAgIJp2xIbhKtOZhaEmA/g3Wvftfk9nlUkzbr/+WhslM2a3NuYAMn0RxiltY3dQu8rpgKpT1FHL
AX6BOab/jlpb7CxXMF8GA2JB2V/SQbgo8XLFP9/Ch1CqO2KBTRre0inFzGogfa8jfjwhUXkNCwsL
YTEfDAECS1EEUolp+WlXXxegR4QSy3gLdHpXPvXfU98wM4cwPitozzu/5SbMNjB3aNaTUg9MqToY
z4OZ0LmVgIWxLt+Z8HKOmZKTfCa3GhbY8mg31Ssigin85m3CNvMi/h4AeICabnIbzAVZYICyK5AR
pnUHQvui1hU0m/IgzLODOhATcS0Ck6AQTXbqqgZkudj1hjgDOarUSwe1/DDnv7nd91y2oIVWE+Lx
kQP8qPJU1rh24lE8rblwohfF8a2Pb+j731JBYJ0n0V9Gr7GdF8OpLoRj788xeA4qWN0CrriFHVjh
9T7uOoOkSH26LYWwawmwkZKQALsDuj9+2W6eS0/sfxYMfOUGKxms5/9wVIqy9t/OSkWzRNXgn+T9
WYb5/5+VG86lbcFCZMc8nuYTAUVDDsnNUbh+GrvGypAVI3KoOpyU/PjonSyrsQFyAaN47hTS6VCo
6kjuzf1ziNdlZxkEeKjfuo+ohBe5+cuFsCj8J6vXQrBjhmuR4Q0XXC76UzeAtJPpc9uzUVrn5th2
rtbNu7U3bTJWwswcj2zUTg15AEh/xn3HJfxm7vFtaQP+qogbF2p4DIRyEm5tYQ882xwER6z2gMga
/S3629hFSVP7sVySZnFZEXr1snrmZ45nE+OsfJuogk22GeNB0ZnUYHYc6t1HvTLeaet9c8Q8L0Vu
mSeefFi+w4put8jhGYoloQorjaB+qOo87FM4cgw7J/4AMUigxKpjsava+rCW9kliFpbJEMInW24e
zJH8shh8oV5847sAi2fwBS4ibDU0LDoIJaN3Fll8qsrwIIBfKifbBOWf28gIPUuPL/1K8Z9va1ih
DTV0f0G7SfwjQp+JwUCE3OSsryRkfA/fJn+oh3Z3rE/goy9PGkRF80EbqVtwazScj5cZlxAULKRy
Z+ElgTAmoQhNMPMLm4dlJRb9TQOKW6q+tWk+DzhQHdQZhuxrGT8njj5dtb8uqR8zyOine8xgN0nw
xTasAWN3pZrFTekAbnNmSFFBq0EfVIoT/IsdbwsjFa3wRNX0MpFGoeFFVozA0kn4Fr+zxXQKuxTV
wySCy64Qo0sbvQrmFJxV2ApsVTPCzpBD81f5l+g7O3FZY80VcHPg4eAn3aTa3Fm1iZkkdhZoeO7H
+F74SUY/+duyG8Zrn11PCYj4LlJpMXUUazMJHkFDspCVPBgNv+dfMr0B76XXIf0gT4GmrU2knULH
Z6Q25uJJlk7bZUKbIzTPYdLorBM8wDpxF9KYJwSSRRcYzW0sTFchtTB2TE5dDee3yiYSQzJlXNcC
CECC37IUGbJgyD8tjaG3tGMuVR21iz71GE1PMr1zoS1++rssC8AGOtyfZ7cQO/NNnJBHNczE7Rmg
4XjoXHER7bE1beLknWcnP7lJMDHQGrtdJ6NBD2jSeyLElkDt75Jko+Q4FDifiQY7mDrbV3fEKwci
+PZR0GcnMJry9dwOxlnUwbsagESppdXykYjWGw/GLi3IJBh6z0SMJc+vsLGTorrlsXDfJuVGwFKU
Hcx8DSbJ9InIshv9EaP6GEqPRZxrSE9xt8UuA53qiaNl3BQ+djjCHzy2EnrerLOZB+g4tw7FU8Nt
DLyg0KATVkLYexbexHz9rLgHMq3fjSmOuAvwyRhiAguotQ1x3ocAE+b8LS2Nty5LH+hkdpvYoq70
S2j4OOxqiUr8pwYdwKWm176V7PgoMIXZmxb6ADbDTg4MKTMRFqeQsdDzDIYr4uNZDezdAv28wJLE
5SNnnvqldeSePf5tjhwLOFRg6jYW1T/PMdF/zohk8iFBj6TptU4uI1ZMKcXSIBzxpq2eSkSBUd8K
Fdpr+rmWKa4fyc/HL30BrwZZXt9OS42gsWclMgj2ZL4NONzmLIhORo0MmPY2lcik6tDsjY5CMWjQ
YxVYuEUKQjrOBNoybpOTuFcKt0AW2MCBBssn6y+49ywh+8gXe2NDtWZowuUQouuAU2gk74vFNryY
tEm8hVpBOY4S227xIuaMjw3zvmisuFLWtBD7oV+2EOaa2yOBrEzq5KGAP5j7M3GP6nYawVoJPHzd
JB7S1jxYl5NIqF9l3NgaPqhMiDkDw2DwJYl8JUaozGKYEyTSy9Az0c+jiAWfI61hbIFeB8iFeH8w
ZBjLPFzCitEVwB4xIjrbGWZOLBmldKB9yWkMkWEzbO3wuwhWfCxaBruNdXguhLlY1gBHTcAuPMgT
zodYD9IEkV/OLSmh4SXu2pNFpgLcE1H1R6HGF/sjKTgcAyjRqTgmPv2IbrRSP4s9sqsKAUAEblEl
B+ultSDCKfVNG8x7rTavpL+tW2AOvO1zyEOb8Af0M4lg8m6KNk9BfF4rgmeoTgUaWrKjt+fjqQvH
OJ3PGIrMmEwCGVojv8FoyN9YWAwxhX5Zql8RWZ4AwRw+6cjWu578c8FyC6RIKtM0CWQny4nhqPwp
NLLGz7iDTWaCJnKHXIEBkGih9vKkRLR8fh9I1K6z0d90bbgjsCy0W7yBMAo1Uw8FA5GeyrVfCE7f
DhgAbNIS35aVF8kujlnc+JTBfg0jahKSgCeLxw03Pt52EMHugtgN3g8vRizuLeI7p2c405Z5Jp8J
3ilP4+TZ6t2cs5sVTAKA7cJCzlygJjBCkqDz8xSR1o4x1vhQJhPCZ8PE1vDVu5rot95qrqI1n2V4
ntQSverqPd0T4eyCvvmDLWpjkNM7ZN1yKETCWtAQ5qh+VkEKJ8QzYpUdRbzxh3gw2V2P55VK+0DB
8TGn88cnEbn0E+R+pVP1wnYoTtmttL80gkDZ32JMnCEjuNT6ft0h0w0FNquwta3VjwfLQ5/pjvdk
jy0htcd7d+1Y9C3jROEfOcjcXb2L3FkjgjXmo2zAmoIqljstoiywNP4UQ/dGlGXg1C2NNFhx6ibU
1JuMlnem2xmZebwUS0rrEHSL6lmW5CktCpWUaXTkxtyaa08gbEtsm/kwUN6tG5AOlOrrL4iL3XIU
COVYL5pQnHX8F2J5zHvRE1/QCC1MLRIZt/vrNnHOm3FIGgJU187Gvke3aNcloCbuosKYHaI/HTKP
iU8j82hnfS4zLbWVBAVSyHp5rxQo0iYBtwbBYSBrdE61Pk1C7blUm007TnxutWOt4FNVjNBAjY3y
cZ/iNCpYra5wRORf4N3IS3UN5GE9ZqkEsxSQNKQ/LLrIdPi24GxcBz+qOqLhahhivqqxAgD9BSkm
Jb5HasBmYzLN6m8Lcx5VEVZCQ4cHVKPKIF6hMflwMLCqH8+oMnjn6CrS0jzNJmDWPeWq8Dl/xBSq
XBT0cURPdt68TGcJWoj0sgzmmWzonDsnF8L6RD9cvPZF/CY2yivzzle8Ry94PzmP4wwQDyXOdXZm
AhVl43VSf0yTeIiNsiMXXmq1e4lK2/qYFmkHIgACBSnZV8V9jhZ5qhzRMfjngGn+OVysGVrJkYiB
Ag4mCSEaZcPQIbGfYHVtnJqt0yiEvUEwGCEYMFsa0HUl2A6nJCiRnGDkrywERBMl61UFFTBPM9+z
7iJ1Lxhzr/HsFuT6zLgXGNJV7rwdMlhQ1cIH/m9968s1TEQ0PYQ4clbaIjLChYycsYIJKX4JJh2g
WrPNU4+WddiSmpQUws7pWnNueyoAqn1KAwky2zhjICfjhaYmhITJjEYIWhntEJOqpakPYAJwcSs4
u5e82QNloA3lqV9YFcHv6frMTqf7zDUmJMjyMe3KPU8Jg+6qYzFT+TlK8NY3aSI1F07Ifh4fUR85
lOdO1KVh9ZE+0+JRUTSoKFIc1mrmN89gCQoO/n6hoAOWQuU0ejr/A3XL55A7vuK+I9Ml6U6Tek9W
6vLlzYQ/Sm90jDJf9QQ/MTjyrdi3SJgF5+Br1Puyyb6l/21NRObwjRbJFzuBMGO7LDKwNqWvWnJ6
Epa6CJE2bA+BNVWvaSRurQfMcqGcFqdo6M/UWE2xL0uAwL1nWJunDzoi08SvFb7lscXyAXuLWvZn
EtvgJFyKsjrT6Mj8KTowGgQDI1nVFaVAF4+hNoBB+ijPWgo60CHhqCbWGCC+1EINcedCumFDunUy
fLCFoJF8uAnf1SvwBC8ZK6+tE2/YLBfunpP94T4HY7LDZC/IZB9SqGhMrrDHiC2xuG5+/lAANY3s
/cHnEXlTasecvM94MkgUTylQ5Jc2vgEf2imcMqwxDiO1xmKyt4veWc2w/tk3swzk+o306ZBXU2fu
x6fJVerXpzN3q+dg5Apgg0ZssIgA9qUb5ldFJbpcPJltcbaWdwb9Xr4Qxht9rfD0Yg1P+4Ox3tQu
iPV9clNDZa3CXBJwDSiMOODqWlYgmH4/mu4KnlQXSRQ0g2G4ldtlfNJTGussl+CoQBY0YSGeF15d
FPu4qn2LzjC29sVr1rNi+26bRxR3nqCPnrbInm5AOHHBTfdccnH2sujfM1s8irt2Ew5jy+PHIbEq
WDMB8KZjSBwxARHDwRoBZ/avOgsPw7gbW+8t06ElONSkHX+F5XNQjso3RcvetvxBPssRH9nKxXBm
oKyAoEHZKDJ4EhduD2RZOptsjW3AFxPp3LhRv6QT2ipeF2qri1iMF1N+jQ3oUkgamxO7B1NAcWNl
IIckrxzOxDsVwhy0OJO0IvcL6msNaVFlqMdyuRgKvmd7vRfYzLMCMVgZROb7OKx+i4vbWnv81eeO
2ikZMCKAeG2UY8x0AgVydNVmghugy1Nt6hrsreWyFdU1YqvGcpTp9orIj48uFyVME0f3HoVm4nFn
7tefG6O9ikw3Sga6IwD6op1fSYCXoxrRqxkaRX1caZBiVBzsHJ6YJKwMDxGMpWjYQ/va9bzviXRt
su0axx9MNYNtG4KxIXwLGPiiaD7rc2Tc4FJWTMWy7hENW6SFt6ZA6VO2P4PgGO3qSCDNWsb8A+Gq
WeLiKtpJSu3nZQx+j12H1h4kgdkjLrVa8BJtsJXqo+0mnkjFL3ud0yQJYkHwt9/z22SWd0X9Mgr5
uqAqAmbsNnActfOaQMnMocFAPrPYbJjKSY0Lhg/mJTbFiwaEVEXbYE0SE0DkIQ1pwCw7R0aV6IrV
66aoPiOf/VQMjnau3pcsDnO1OMy/Zjz8vHp74avArEO9ogFKbVmtbvNx/rUbUXCj+I1oHmUhWFAm
q81nrVLt0u0WrLjnhFCR1pksXooU3hbI0yIzXWsWdjI0caaq3iI+g08cOQNOjL9mcMiE229QQn/f
O50Ld8UJGE+nduxQCjBt33XZeBTblIRaQlLK87bNp3aSwSpq4WTsUAsgu8swQBhBU0VUCdHTXwXz
Tg7yTjwoarmnD9lLKwhFCr7PITt00erwPbvy5TtGNlEgm/gvRjAX21+1VF6m2u6z3N24Z3KFNMLm
s83TY9sQgRNJAW7UAzRYeD8kFdkLh2drb96030zTa9g+gJYLhpV+5GNmVDiBFfwufkja9thmXJL+
CPaXIawdYRhcY8FpiBsb+8V9p0aZDSrGo3Vq1c3tGEkIM5U1fWIUO6x9PAvM+kZAhD4BLLH1OA2c
Bl2FDhn9Fc8BlNvG+GWKaLGfCY2xvzBOlaFNmGBmX4jOsChUx+cJQU4sfpeYMnDB7DKpaHdtBA8l
RX01vT3/1IhIK0uq/MKYfM1rYubCxEBBTrI1jyyikXA3xGSiGr9kX8RcvLNwk/jleJsdE241XlhQ
7wlI4PZ7rFmhy95xtOExVw/R2imVdcs79Z5ObCJhzzTvbLDjV0EGx4gS6Li60Si9T84x6775//ZD
RkyhKbhnGRyAFMnZTu72+PmACWhAYRFj87U4ooKml0gYWD9es7KNOatcYit6gC2Fcpl4M/dYSe8r
TbO7fOXV6pgki38B2s0YpDFCVa/YGSKL+bvCr0BZn4gScys3WcWj2iBIVDnJuqMca4HI09VWF1qJ
eyNsL0nuT93eWHrnWzMZdlOENcUNxNK1bPJrqosXWU8ufBZRTLkUgnBGyGVIXEA8LrkDbcS5WuOy
Tu0sQzyizSGWl2iSAA9jXrywM5kYCIFwsi35QhEEW4RHiEAwNs0FVyR6ewuGO7IUk4lIAVylYsf0
9JfmPk4EFapYun5UzXIE7xeCAuGBqSmnIx7F3jrUmFlzXF4Z7LmEIY+RcdOQrbUd+w+YxjII6/rB
E1oPLBvoJg1SrIWdBNMClaoMtS2hc0UzUFu1PSOmMSfatvNMHkbNkJlvpZnJrJM3t+nBcMgDFRGT
oAWlzzOuKIp9hci/TH/GRaJ9ILSvrEFQpcmrQRQ2Gd5EBdE2D1VxXdl7Atl8iE31blJCLtQsg8oj
JF0B9gDCpSVyRsKbCoyS40z/FVMw1DiS+oBSOphKUklmcqjikqEGCsrcSTNoMAbTPDilFZiPX5J6
SZlaRglUoWni6sPiBF52RrS+NKf4RIRVm+A3JW2tU4Gr7FECRxkmFMyzOejA3kiBngD36LVTIRtk
M8EF4a8wPuZfBkHKwtoEpAJ2gxWIcR4mgF7XlaPzOOpADKX0NpbqHf0sx5D8IhfpW/Qy/uI3FFDu
NB7BqLZcUx69d1yJ6+otGxu6hCDzSfMt0iJ7Rk49jju12QJSnwZ2jDhGYWYusI/QUrozRwfZ0hqV
MqnOaNVUJ2cwGJv485c2TBV46SpbOjjQJT8ude67qrIXXzmpZVu/HHsQ1HyQE4wbIwOc9ZITSE0C
Si3/zKDdU/5FWGfBgE+KnC1C4eIgny57y45XEsoZDkYcygQ3DD3NztDi6W726WwQBl6cu6RD8MPG
2jA/pWbmHM4dVZjuXb3tl214tBTl5uqW6g8lLEFG0plnh3C3eeEeQOVRN8Eq5EFjWSy94cvKI+1r
htVdRHF4nbPJ2/8F4AFYxWmfBFlsyAUfaziwWKG/WYfreeqp4CSblcVsrPqcM1jHCsIWnpsBQHdS
7i57KsyMo5RpECCjoOvYdtbYIUGMroDIEyW9IG3cOmTxvIw9L+lgnRcIGS2tAXF1LTKkbjvx/mwj
BLmGEkShXEdhi5bB+gJbUceONWgEPQ3EjetE4XwtOVueNPg2M9TaCYwV6EWCta9+lFNr0NMvZ+7Q
2/xdtKmNebQjv5KokzQ7JrBxYmRQNMN8xvJWes+PkDV26zd/704gnWIlEDC39rOwnHuCDqXud00E
eFFfF2u+beXPxgRezNNDV9EJE3RvzeQDi1hGcXVmZEt29V+zd5TVsdSG04TT6j2uhEBTrMD8jvug
UVJMerNdEvGRIe9KWWnDO/DjJaKael/7gJSerYLq1WBmLg9tuf9VxDe8eA+SxAco2AVIYPYg8lsV
YWM2QllRQgchQSucZpsYDULZ/x9j55EkOZJm6auU5B41AFTBRKZ7YZwTNycWsYF4MHCuoLeZs8zF
5kNUdUtVdkv1LEIkI52Euxmg+Ml73wNJSvCh96aqZYlFxHXWWaRvTbfnAbMlZUYyd4L7GdowK8cj
0TIC44J2dZ8GuTee+yAVgAwBxdJH9+yDzk89rYdavGbZZt3TlAqa0rCeaM2+FkTbttMHSaoItlxJ
78RJ2FAwoEyP0MPfQrzTihKSqARb4sxsKAOXCqkaCYUImgptzzfS03JHUGrMmMSKDzlxZ5TsrLww
u+Ym9TJ/6vHZFuKZVeIZ4D1nRMOPZ0SEpQOaG96Z7lpPnM+Nl9CfEo8Y4wQ3BZ0wIY+u+1bEb1o0
vgStfInzNZqogUspAn6Yb13bewVl+WYKtcR1ubcyxhvIvrQ1+lQQ9NmeJW6YWwfi2VX5kEI9OFpD
3iZXO4IimC7pdJ1dx8tonhEW10ANW4+NjMtGxor3Scyi3nydfrUkSxPphtvEJ1iWS457/J1wxnpg
Kg0f99MjD7KNg/OXED8OY9HMAo3BVdgY+T732v3Ez0eRTLDOErrzJpwbcdoV0XtXm/x0ZPZnfjk2
27fU8K6aZlwnfcfJ00TdZtCYmdV772tJDYPcI/ApFObbtsQc2T+GEQU651HC+CJlUeEyJa4nro/5
+fNpq637GO6RcNcFezvjhICC5J4O2WehoH5dO0kZaZKt6O1SMeyNMT4UDCfVFB1hBGArE7Mf2Kfj
xg+spStUnLbGtYK5K1bwbBfFHJSzztC7lSRqp+Zrz8GbT+bqxIGZW0g44ugwTXQFal6Nb6rA4WeN
AKxSpLFXZKO9xjbg81VJ215c20CWlpMtW64z9axI5iM6jeOdpUvN/nSMQAyxVMs6xcmJdRGeHXXT
RDDICTjRSlPBOgm2fFFVNFd3dK51+SMJiY9Rp1GFmxRL3lh5l84hGkGl1HfLOOqJzQBaE+jbgM/U
qvRM/JlvQyOcQBqiOCdWKohnMZdzL1gUmH5ysp+51IkKRqthgq0OwkfWHuwgPblENGsBqVlEXbpl
eMS7CNeNu8W4Kug4pWnsnHeUfhlqZH0LeWxrlYzwp3vVAFAf5aLObgFbjxpxpElqdV6yV4Vu3oTe
pte+NBiJmZwqez3CUwAJP1xCaFkBc9+cbEBcoKxNS4/MMxIk/W4vjfCgqfHQmkR4fP9bmJWr2kvS
7JrKPZeNBz3Uu5ef4lBp3iEI/EPi2gdRWYc0mQ7+lFKPYNuqtX3SwSFbe2ROxbSR+qq4+UK+dOY5
xvY9+hWF3qKRkApdebB3BSIAwnMA0QbM6vyu3ToGTNXx3eBJ7mTOsgETVUZgJ0u2jfItGaf3HlTF
VKgPAY4YQPYuY1DcDM0D91wwkhAGz8noNqIBlIZR0XfEegVSqPwYrOUUtntn/gTsot3A0sQvsEqr
jTIBwp8QWBG9AKDfVNERHejJiAkwTchX5BxJSIe1HSrg4DUuXjBVdpa+00mnp4z37+iJgGgfG2NY
FRuTWSaehxXaR0zGBJkDU2zRdEHiHhWk5BadZY5NeFgbFNsh4s8GiQEPqmSeKk87EzCrOcYEboY4
n/pb2f/sWfkYFLOwc1/CxLxX9deYzeCFMhHB62FQcu8ATfLhH8aI2inWJvBUjd8etmrnsrM0ypy3
6pmB8p/gxbUUxWrkZgsvTXdUlDd2nG+ldxjjbrEA2gO1waXFA1e5d0zQez4j0KVs2LSsGBYY99hl
G4nx0/R2cZHtvfnh924vIuVvE8IvpghWW5zu+jbbWf1bzTMxTfINTzeri3ZEfiXsCIKe0TchK0w8
l1zOTbfUe6Ll8L35I5Y4GB0aonn3hz11J394giu49l1wadOXwP2VUo9QwTiMxetxqeXvLRKMYJBn
Y6sWter2aT3ummja663cWN6Ng9GRA1aR4E5v8JKU5cPzIVzXHxSMxK7qO6V9dI17yFjINhNUFZ8o
wtpiaCCOqTseDdXgW2b7K/SD8rODS+aaTjkCl3HYVbf8xRVqH7r8OAZcupWR9rtK+Ftb53W1wWsT
naWvkgSbE8MSWzJlat5MeG22yAlu52YCfZlaj6hmkwQIM6ZwP/+KyJJtjOrg5d2hdzDAic8K5o/p
UVp3hP7G5q5HVrdVtrmpdGen6RAFFDCiAHW72bz4aF69sEBEfW6Ff25Q1Q791sNVSzz2xzRr6k0Y
8R7BDK9mgN74EVmEf51Wkc8wAhff3P+kDRo0RDZQgEKDQSGLYRwpAaTPKTusNHqcxPBQ0JUctsxO
eKaIEhMJYQfUtCaDQTc5IN60AO/ETAtarFgMpDTZf0x2/9Gp/GMS+juAGcaCTAdhaC0s/xeAs63I
mdGAvNUypKTxalZ0gcIHkUgmSEE1ooDbte02piXEL/l1JGUKihxRK8uoMOl1vd+4WFh7WRZca+Bn
uqqvJfAzh54p7vQlje0hwD2v1xfNN86CV0CuDCjpQcHKr6HRyabNhCEjc7+UFr0AJhCIcmvnFcJF
BfvPTg9ETC7MKd/cPYh0RCs5arUehFjXOUQCpM9rmIf+RPTHd6pOoJCjIChmWlW5hwI8Z8vEXb3u
pDiBczi2hX9Q4bSSRKRNDRy2lTulYMvCg5sjH+ja02CDPIUT1aTk5+TTNaja2+xxEo8HoFCGV66V
HfMxuVR1dlE9RtWMLCZ7CeTabqZtw5/4N0C/20IUkuV6RwrLApP3gNo72ENE2ztIhJOYHUdHN1q2
sHS7PXikpYMBmGfs3unR2oEemlbBanDztzhRsIVRS9KwZ9fYFaSHGsAemzpgrtQtdGYQTdYeRd4f
RtmjAZl2nW7vyGlLvA2M90nKg9YZR7dpqZ5K9vHOOR27i6nRlyTfo1WiTa9msVOfxDEeVYh+kmhJ
6OMHwa2fbxyQzE41rRk8or6BDDhI6j/YTSbgPbVkeJwQGBCG1WsKX6nJbzR4pGorSix3YpGEtmSd
a2oT6fUcyhVMKLl7e+vwp2B1k7CymYcvROrQT7HgntOG86i8xEFwwl29ttH+e+3aGhfck217MPWb
J7Ir7y5Q9MxwT23Hg8VGiUkFilWBerIZ47Mb4S1vGrwCDapfn9zCPBJngTmyse6euySCMYnvYa1u
SdNTfvWXqXlv6nI3edkpl+4hz419D5iofTjk3TFb8dDbQGN0GDxL4jl99BXI2xLulVoEWwczYj3g
XdlUOBM6v9yZHbon1n7amK4mczOSdaJ/5GjFay+A5hhdyNiOMFGRAgCqzJk4mFp58Chh11EtXqay
xksGeenCXHBPVJiaWoLheFh4NQ0Orqc4hNZc7ux42pJ5kDgL0PHbMPNpO1F2OWDL7tnHMNIiZVyX
y3QqYLudnR49GcIiNTEf0J01RveNXYiN2c5Ygo2O2wsqX42JxsEI7vzI3eIUFvUxK6tDI7L9v9Ys
mvos3/5neTc8EEvi1haOxXLzT/JuLJquW4QwsPyfQiChQX0/kGptXEMPXZeFjKDGlBkxdyZVyWjT
dSgg3zDRycx7bKPHRehGz1Q20TbDGV5iMcXLjuEVDkHO/w8CgrOYCnWL80bLqWW5SDFLE+KeODtv
kbyMXPJ+aR7khNxXv3g9L+17OFinaGesJpYmGSIAF8OGXbSbKnHXbKVAtW0kfmB7haV+PbU1qEeM
p1nEMICQ+IpBtkBkH2zTVbSo2fzVtFZ1CTXECdkfot2DQdyUHQLsfjcdg5nj8jb2xpt7K5gYCZZZ
w26/r/Jp0QE06nT3XWjlu2SE3qV7G/9Zp1FmGhZjBkhH+SGEMCdMwn0QxTOn1nLw1mfiHhFTXAp0
7aEPVCCZ9uH7mPd78yo6BT7K2rY0EviydrOROTujGj1PSxEOdxhLTVrfOi6P4dicrIwFsPstNeFc
mYogmHprbsicsqzrULfXCiPvAtjlTUnvipt0AqDrsE8dN5c2UButVoDuyDbhtcMw4Ftg2n8bK3AM
433GWGjT4c20abHNQfmn4N4cA89btR9NuY+JNgE9DgRR37Gq39swVnXWdlLzHo3vPTS23MEpU94R
pxc7VLbI6lhBFB2N6eCCE9Wp11zS9hYBwBYFruRo7YWbHBEum/Yd6sWrqzBoudnu/U6C2N6HOMuc
bNWEAcJE63+45A1H//MlL23T8AxD111Lmo45Ox7+wdFg5W1tgLiaAKPMfZk8QIaug/Rg+i36PjIH
IfDE1t6lBBAte0Ty3AEhlKzAFe1g7dtHV4zAJR6dhrO8OD9hZOnuCU0Aesf4PCSsHKZrw8iDu6pe
NDNQXryOaGh0M9563BGBhhYEG3BopGuNiXBN4sDaGnKs+tGluaRdew6q4FTRSPSg9PJcniccQoNA
hMcoLT0p6EW+XS2UP2sccMUeDAhm3lnjwehDFI+GRdFCeD0Hd8NlDyF2oQo/zGB4t9xXAdcAOmrG
xrnH2lkF7H21cGGVsIrc9ynPTwI3ZyUuhuafFvrNXrljsWkwz3lQPihjMiU31cpZ1mG2V+hRsKFV
hY+Ic1mEjIwciBMyPdrX5OQn6CSQMhk6dWkbrmUdbnwIkjjX7cm51q1zyT+NLry5PF4YlL6nxfhm
hv4rxsqHdyh1715rQOMMNuKag/Q5vahlwxKmzepTanfbMselkIrr8JauizG76E5+DaYfvTXuRRLc
JcdoUh5yMFKVr71oA1Q8o3l4q0cVj7SZ7zMYtqfUnEx9xzY/b6ttM70EKjx0SuxskpFzhpEEtAgW
TUyG/Qi+ofHm5ZJDcKXPKkXENjmcTy3e/Ouz2XDFny9US7o6enJpO5iY/suFmnSQzyp7JAuIKLrh
FlPyj45xcKxvlVbsi3GGEOxGXu44TRDDG0enC0+5357GjpLr0K1CQRZBvLftJ3wBGCgorif94BCx
7Zt34lMOrlseKnYFjYtywodroRPo0XBtM6Ao6OkQqqWECTnlOrYkOkl0jiexihH8xRqt8HETwQdI
HeJOdjZBcTPlaoFCO7Z5IDBQrrydiRWh5BSJQNso8Pn6yCuncaHsWKntWoydpI8d3aS4CMJqumLm
T0nCJpxzEfyMSQEZRHy1bxjLyzcExyYFKVmuVKvaycDIamIDYEPZags1MqCWq3FwWIhZRP+StywP
vt3vI4SVU3kar6aznXjcKnbqabauUkZq73pWPpjzll7xNgQ6aCIQDkSE1PqxK9lQrkfaZHjoIx7F
uHyTKnpzF5eg1NcaMJapj3YN8YNe4pH8HN/SNL6yGLkkJFbbGWN5yFibDuBJVyGxUJgaM8QQql57
SO47E8vhbNgwn4wtFoGUbK5IhwP+JXTIJEyrvV1IoTDvJiDQUrnixdpH1lXXEawV7R534p6cUotI
mauH0KnepW/05IZHdFvnMetCTirpvfXgJG7hz1ZTt+oj14A4F+UV6ewlzhJCNl7eMbITGaaX6vCv
L2FT//MlLD1DSFfauuG5niX0+Sz+h7PWTvtaZGYkl0Efnh0f8+wuQRB95XH8VLPhuSqu8V5u3bN/
7nqqSWIdrDbG8j9dzAO66llsDPVvtm8j2obFnrfXJ0vHYLpJ30Wz1XSwZZYrp2ESdZIFw94LC0ve
nOxyzmuBDS+/B7Do2gUSD8P7llsSPOMAbKzASBTRQDNKypCv4TeUtC/+OWIJYRNVYunqnMXZtYag
gBYLGErMxkX0KWFC9rp8OCFwCtZtSbo2pbOJ1tOigMe+3xuhcbFLAH1BdB218BqugkNnEmjJu8xc
DmYS9nYBZ1VUQOpYnSKsz5Z7zwreo9p+deLiYVvdPSTaLDYOMHx1gj7CaRdb9b76rqfRdgB1aOUR
CcnDLmuXsyOd/VHYfLMgKXRIPNPAIAXHwv+/9VD9OkZ0dIeHVwAYiksqCgSyxrAUaM1Dx8MYiqjG
YPm0vZAMZbDgMz7Kbnz34XMu9G7a8zWJshh1FicVTMfyZYhJwtCn/SfbCcGwKNomaMgJ9tMFaQcg
mcq6WDc0tW0UbjRGeD0VRUlFVi4rzVgXWLUblDnqLL9FpMaXkGRWupp2fUp27iCI9RO74Jq/9R8a
d7wizqF+IKxYBPNeFvekbH38dRLlEYr9moKuRMr1Y5zqbbu4p8BLA/ChLqg/Tn69qg7V0OyLnXPK
Xf34+xr/X/9kkWx+Wya/FyVApCBUf/rrv5+j73XRFL/U/56/7D8/7Z+/6N+v5c/8oeqfP9X5s/zz
Z/7TF/L9//7vrz7V5z/9ZZ0jSBnv7c96fPnZtKn6DzPn/Jn/vx/8y8/f3+V1LH/+2x/fQeuo+bsF
UZH/8fcPzd5Pc75b/9MsOn//v3/w8pnxdS9F9n//Tx59/pcv+fnZKL7a+6ujO5gKDItKS/cc54+/
9D9/f0T/q2l7nuRA8ISlI1v+4y95gU7p3/6QLh+yLJ53jmdJQzf4UFO0vz8k/mrzDHRJynHxV9Gt
/PEfv/rtbw3N396V/97XasCl/5Nby5SmlJbu2NK2JD+jMZ9d/3A2oVnt4b3oJhRMg1Vt6zLUF8G1
031rXzEjzaA6eSzvoUGA2bB8grEr++xPCfSnsUPZy0bOiizYom6CkGQKj22baQwOsy9mbOGP0cZ+
UVkVmyxf2oQM0/hUwfRRZb7zHrkI1vLho6naamm4vUvo0k5SCmDZfheOEeK3s4ggCb4zkSJwfUhJ
ADcJxExR6pHnBo1hBk/pNrGKSeOg6AupGQEzsGkhjmL0Xs3e20+ZhWvSJ8irl9Y1M9OXzKnkWTMK
emKo/UMcL7VsqMmUIdxcYeLveG9A0/nMj4iSSQSeyLpRmzwpWEAUEXGK2PzyznyMoRCUy8jl2wDC
2QRPZGCq5NQMf7tGfwlEvGXqYi0ru5qWrZOwMvUf3mB8pA1EEH+A3BAM5PAR1mIsRe3ri8Ah8rol
kxtJMsQMHbu/iC2Mq3zClFDveG76LegHdS81OPcVzPRwJvLk0b4tGF31tsHUxpBrIYZFF9owiGCu
nbFUs+D0nQZ2XlRViE8MoqH8g1V2xqpt3I9St4NNRhRwmjGa8GG7LkN/POku+9L+EJqSigq1mRG5
Yt2N8IPtHL5b/c2IuHhSCwa+38hHW0sdXbID72/svijzl4WYYo997p4U3ZENy7iLrKOp0IzXypBL
uwcJOA0NSScj643q25AoRh3wwtae9zOpBV5fvKnrwvkylMJHjp6iOMHqJ+sKWAYGkcVY6s9q8NQu
YlOfj8gQ6s4nxNnEYKgPYh/Y0Cl7PUDvhaLWGDSxx17EJhvlK3tPIGgynPvSc0wDgzK5/Aykay/G
Cj+XYuudNMnnGASsPgnn9rMixGbkJEu9/WG2CWITSboduIKFExJ9I4yTVhre2WXsN2UEdCgx4LyM
zHzRUNMdg0R96X1/jpF1X/osPbPJ4wGTsktvlP5sIycE3MomQGOwuvIsHSi4WgUDCmaGZkxicHWE
tsVQIE15nQgnwitYLccO42CHhAUaIiLxETNcCR63RQ/VOiSz9GOeLzs1gOYYUn9lQJGdUKch5/Sz
TVUNqzFWPORGl8i4OVAvJbwy7k1U+W33NFusRn6L4bivvhHik2Onc3FSWOlnlzPz1lhUeU2PB7ml
hhkMmyS+6eky4ljWTsfJUIsPvRGcI85bMqFp6wv1hjBgyUI/wM7cMXNNI9jH1Ve/fGrG8KXXXW6o
4pr7CC2M0V/2aY5qELApoqzIWN2J0IBH+JrGhbZMWRCiIuwbmyFMKQkrg/4XZPfKw9SQi3fAWEwD
qC40uM/LcYjxsHn9pQZsvKmhp3UoiE61+9nELEqziMlFJJmJMp9eNH361pQe4/UJlx9ClKQ1Npoh
/E2Rml/LJuYNh1etisOE9Mgb8vgYxfh52J50LhxqljTLAS79Uq/Fa6+xo0htFEBWJZ+GJa9TH6AE
kvYu1oZuU7IWijNEajmYKdxCw9IrqBeqDlqk6OzdOHGNCej8jWN9DyYmj6Rxo38JEEt0GsA+PwTu
go0sGIAyorpCPIseANxv92IkU7dL4eXhmdHfI5N7x5AemecRYadpMp51VX2Wkq1Qb4yvWUJcbK/A
sYThKFc9dZMV+/F9xCrbWmzuEhdEq9a2q7LH+6Axttn0Lna7IASXEYXgQiTqSI9LSjpRe6r07+zW
5CEDD73IIm8lfYvwo9TCE5e9krQpbnmbPlORnId2IjbaDX/YTKqWthe2Sx/ybOulNletYawZoqdr
30Vz1WXlSplRe29Kg/gTV1vVDZFebp95UNur4V6MItkE/RitZNZwzBtZwVIAe1UDhyegqAvH0FlR
H4FAyngBYy+LmAcH0NId/RFGzkfsl/qpKWmJoH+SDWQZyKQHbatVFJl1YV8SF6x82bXPaYLJEtBo
LVnJNItqMp5CJXLrhMWHbwT1qWtfg1Shd52wKSq4Ckkrq2WHoWStLETHqLnGg+wImLbt0Vi6mtec
E23kusuRZlpG3iLrJZSeB7BeB29hJbJ5PuCsNQ1ppeuRkR7X5SZJgnYVZPSaHle1ynj0CHA9MBSm
V90VBRBhY9Gh3cfLK52LqDCgijE4T9bQc19ODwfi286Tfcnz6wMrUoD7LVwJZwjJjI8Eis67USNV
ShUx6BJv7iqy4y+WxQKk8hvtZiKEncW8ER0fpjr5hWSWr3oxlhCeQ/xI6wIE77qZkuZNuPVJT4bo
0lr6CjF6ZeflpxQw9CAFqRGOf2hx2jflZBPyOmVL0dfhLp42ZlWByRJd9ianDK9UEWMkXyAJalO5
z9MkBW9MaugAqZUSZUfWRc38b1D7vma07KNqflHc5zutNtcNy9G9mmJIgk6Vv+hmWCxBfQ9fHZum
C5NoUE3dZzAbgKwqShAvogwVRsWWrXFrpIZh+yxq694nrnUsdGnMObOXLg/ijzxcjy4Q6TyK8pOU
gsmYGCEJDR9eakyf89YsmKpng6M6IiBiV4ZasVIMoG+VHkKTQJg5lGpeL1sp0yL+2mQ6r5TmaMum
0IuzQgxxNjluVl0Rh6u+zNi4+Ey2XJtDy+sC79j3Y4CUvvniKb9D6zT0p9//RY+41i3B26fXaExa
n9fK9U1JpEiQnEPn22AMoFIVGXeaDmXBkvVrZNYDTOsQIRxZE4WIK0y6DU8KT3gbD8N9BzNED9aY
jD/NIDwUvTkOKHG4NPwCG20aRvLsZEs9Mq1dFehz1ZV9oa7075V5aJooWrJYvE4N2+5hrrvIi+tk
UeysrGbJ1OIdU+w17II5nWjRaHoFYSKdNgtpWrxSGupgnTJvX+EnRardH23hfVRM5EIF4Eb6+0CO
xkGD2FT5xUMNBFaNcMq19A3pCse+sMNVZRLvaUJ0lDRNZezReDnW0zWZKeNjWiC+/FLZSK3sm4kS
pSe0VZDR5Sfk4Er2YezP7Nc2GLCrp2qRU/ZDN7h61teBGCy3qta5QV5kB+c6w+I9rRLS1Yhz5Z5x
cHmx66A0K1FpxKLg4CPfzQccwOqMBFsDKrZAlKYJhJOeaiFhuNVHmOvcjJbxU2/I+oxJw/EyUE6A
rEPSUCCUOq99/okzlfjJ4NwaA6IAszt1jKRHNz1QyJ18YHYlQCU0vhc0tztcPNuqanYWZ7vCJlEB
3qi1Zxva+DfhNcMsGTCqNaW1zLTKgrwL8zhkq6OpjncNssAQ85vZ3Y1bEUk5SS6YTidYfAUZoi3F
8BR+t9EmLfJkaRkJJbWBmCVdGQypeq0BTgjUrfpWZcEyspkZebd+JAoFpbXs8iXZmisd/ADM1dV0
yLRgh114ZVouazoDwKi5JkCWF0fJVQCrX0FdZ0E/my8XBiFUiTAWnEcoHqHpj+hMCatubTSjrYvr
ckIUHifpJvIksnOmn0XXfLeG77GhyAABBELVPlFp6Oj6M8wITXSDvJ7G5MZTj9VAI/S+WhYDQsSB
X5iAiY7MGs/sWAICODOGRcluMcyzrwObMY9+w3dj6jO93Rq2urKVlOiW3hydwJiZvaQXb2N+amAu
OhNxB6SNY3pY+LABAkTZjbGISECJsaoicgN/WONylGjOZvpKXDqXCsN1VeOwd7x3e4i/JrG4x2mk
rXXFWJdasUFVtE2zrMDQnFCfEznTWN6BN9HYdPVCl9SA+veKf6LWw4tsq31r/lACmKB85ua4ShCQ
WWa77weDMxqZiwZOE54yCSeAVgbW99WKgcTCmTM0qG3YjMaVgSergCfcL5sBGHIHdKdWrrnIBlTE
sb8TJt7eueIOeFDSMg4Hg6YBHisWiBbLa5bSFcSMCP0i1GeFzXLyxgH1L7VVlYwnB8EpeSB16z1M
Od2d2iAjQY3LTFFJoHeKXqs4vFoOs+7KzgK0kum+s423aQZMy3HiNWvMR0ij6PUJ2XgWfqCp/Ob5
6MP9xK1pRJkwam5GPrKJiRNlfzgN2A5iOPQKbi9kkq99nmKSkFD3VfaiNRpG37B6t0cKrpbquHOR
r4E3CD0dHn3DBlELrnbgAtVK2muqQ0pO7ePYmp8MvM4OcRFxsQx4nuCjZ7rUVuaTVa/7bG17PhGm
hRibZGWM3UDrkH4tK/1palmzQeQaaPyKpH4OsQy4pmegfhG18798zYBY5qXZL7uA+l3GE1ziaFxX
hQPdL/tFszeT4GaRuzKh44jvfl2xM8+DH3WD2XC+zBwEkLgaeXwpXh5PYdcIav8tiLzp6NnlN5U1
aj+E2a+w0j6nkYEbXhV46+C6Y4NdrtQsPPN+ymGCR9ZUGRXamL8PjSYOHilFiADZ21jafUy8cGdq
GsNiVu34FfkZbTMkEWqEIhJR591sTniz+51NMKRw52Xt413O4LKn2BvXFXFZg9NM3OH4q4m3SgZC
yCghmX7YyYsd1Mj/Sa0ofHlPouSOdhullwM8NHfmOAaThiMN1mEJyHN0LnDCXBJfFGt9gsR8W16N
HlFwZmGOiGP29n6WyiV1CGjcAfbVCGm1Yww3EC8bclOq+OlW5TJnaa4tJlD6gWbDv9Hx63x4OKN9
GZxdAOdlCKaDVXvKb5rg/ToYxmeoLi3TzB7963ri4175GOjJe48okzBalvKaBI+CEaVzqO18oyW0
rtHPpvocxh/BcPcka6fbOByS8dnl++qtGO6+ezI8uCYchfajiSg2g6/19Mt0QJUqFCRAIUd0KVSC
C087BnQrpV1DMiJ5lcdl1H8hVkKvr5r6TMdrh9U+ZCJTFK8x6jMO0rZY8iuGyYuF7tjmQdgC2Lts
zODZTR/o9qBLeOlTi14ZT9Dz51xTIJO7kWf1y8iZnUjGDXTlS/xuJDCHwExDutCA+ykvXoPkI8Nf
gLqnRl4k+uYTTkPsnq1i50bviT/negQEo/TmR8/sxrHbxcDTh1tlUQV7PPOoS7B+pmSPNcM3n382
5/Uuqg9rAPB0h7tSyvUk0bJDe9314VPmH6nzAkXkqMllJI8561x0NiHYBJB7OEXe5zIljDcWfgiE
/XhtYd9Assae0DMVRykXHEGx8Lx4SaFNBzHeEPDwYg7PEphDNjpYU3luEIm0PNN3oIsmYO7Je4wx
qu3lYqODTgSJydd8ZljntAZRQI+b9lQP/QLW9GC/GBX5PiUzI/+zwsjMTrvfgd7vrEMDntPF2aKV
0ZoN/Twph3Wqo4HS2hvBuS3zl63J9mH8GrSfdVPx8AKJYNxdj4is91FwH0MUxZoYRGc5fEJVatSP
yLyqzFrGBhkc5gwus9USa0KeHzvARXKgkyDYZOo/lSW5WL91mM3N2QplI3p/VjAcGCrNN/OX0Hhp
XLT98NDcCL/UeLeY/8/6VUcsx/TdSlDWn/z0mx/dMmokJtOLsvrmDLMo3BcndyIl9gk9FHrFZSz3
uXs0Co6m2bzzDaqA7awlyUqMF/w7FiSMX9iR5H5EdWwtOR0ZFwkN0aKFEx3ZBXgX86ABd8k3DdIy
3mDSuyqA0E8fcGPP77kiA0+cMQl5AEHoHSbnaSdfY8peuWWLZzHm0bVfGmqazL61AmU1+wnyLX8Y
8keMLpp+FrXLNgYYTO51t4mIaoKA1v0g6Br6N7oj9171KX6IR9KO6wl8lxVeOSp67aXsf9lkpPm9
S5l8bYIHrTluP9K4SL927i6FCtJRKDz+0ibhRexNRaLMQTQ8LHr3QlwkQXefenQYTAQKmr5I4aWX
3taN9x267Ak3dBDZHIy3mQtstdUmQCGPW5nPQXlnDICHca2uebJ7BsnIxXsbsaM7zrRCJjUMiBHs
8jt6VUkwF1esjqvq1cveNOeFfwOslANZT/vqzO40yjyDEYKbfzcrRL/oiu4FJfvg3pzipRFvYo6p
oNx2A75fssuTbleVH5j4uckCOJPOxsmwzr432q9w+OkBXSE9rFmTyjjMotibH35o4iVn7zm3ge3K
Tn813m2kzoxuLJzqkvi/U+FcPe1dH6nVfyL4NuRNtXsASvDnPMLVcBuF97ShTPXf0uoM+hMiC9mW
Ngrma5KSeb3us7UhVpa/qwUkXjJOfCRD0zNI7pN5ga7axwcmqCC6TPq/MmuWVcYRdtL7LzY4Lm2n
A3TLPjuzPBLLulAWxniIdash3fAqcwBGU45J+OzOCouhAtwbLnJ5MmBT13zt3hovbX7UCCyQLzXy
Z8JLbQQ1ZfTZVjcgVyUvnzTuRbYlE0OdPXbmHm7pc1bekuqiWDcShty+pM3ONQgzJMfiLc9Iir1p
0RfFiiNGRl5TwtyluI3l/cNiNvT/WDqvHcWxLQw/kSXncItNzlBUATcWVHDO2U8/n1tzMdJRn56p
gL33Wn/0OIepl3LtVH7l3qNpzxw0A+Zo89CG9yTYjsOlUL+qfAdz39ULXOAdtJp/07tdxiXWAk0l
v4Z3GawrZ0ySbBJ5T4Bd7Z7V/JVpit1qnPYcr57FkDezQmCn7Thec/rDUn7bVfFTeIvpQKYEL2Ml
FL/M5i3h2ffyX2JhY15q4i+F4RpTmEcEr3ZIiGPTl3jwwTYiqPKMZrMlGIWNNI2bYUAXG71TCbbH
4bu3IODmhXZQo1OSfA4tAe4YuXM04sekN8mFRShPnWg6/HbeV+Md1RSpxZqMctD8hsVrCWxp0Lo5
OvwaE5/kDqAOSoQmV/EsDB4mdCynw3IK/MmWeXAhlFlSLpZckQf2DNpbydAshCDf/VcToWXe68V3
0d/GCuUjpayYKtl6oglcmnUaRbM+xw0sYj78RLojpt+q9xEkX7UPEcyDU1uIc4oD7wgwPJn1Lm7e
foFvPQE8DPtoJkV7LmVspDw/DjAvLaMAjlt+6xoxTogaCG9kx0+tV1NfxsrBmBH5G2O8cH/xm6kJ
PUuufCpjN9gyUUzIXNu9RHI7xo7guyOj2gO3s4Z3je4m437m3hwKUm3PUXc0mcb5kfgIRkJy22uM
PR4RJ5di4m3UgcaD9dC9E64cnt/szt0XihziOvHvbGOrQfjSlF/JW1rCho7kvJwbEpYL9Id/U5uj
VB/q6KNXaqQOd/ITq2tjfaoGRRq8jh2p70QQQNGnoGkrxVy5IlqTF2E/sbwjBjBCbjG+SVTshe/Y
JHZ8r+pbvqhAQBl5GPlOG74JQec3i3jPxbMkHD0iADhEQ4H/6BU5HIgaE7scH3heFWA/golAQ+iW
yqSN2N44TmPrjbMp1Hbh9HIbVAcva23fMZjEELuYPPuUfPBZh9BJ5nqN0ivzhiK+O4KFaKnggRD/
WYEiX7RbAkGL4EaDteeoIwXAJBoE1Dx7PEqs/qyRZN7zonqIWADdQ7gUngYGa1UBRNuX6rpTrkKi
40AnMjHW59Kg2qg050zgdkHwe3iMdNPm7/F5GXJmG+2pUnN+XFtu11E342YWzRcWEuisq+GSumLT
djEyOJNwbjwjdKsG35aM4Tf5boVbV/H45WeKClJSsjPwiwrzZnLp+nkp7VRQHmnZEVjfJyydX0P3
avlYCD4nyYPbbzLq0BQ89OLCKDYYZSpCQrpb0jt6hXhgVRONIM71qYjKBk4bhnOXL0SRayf41RAn
d1Mf8BJykKdYocUuW2Vo9hRcg0uEXqnMhYgHva/+RlIB+2XNAyWzGPqca9lco+dCmyvVvQ1vHMUR
6XhwiaW7b/CjeXu5c1RpCTKSeuTQrxtklg3zGyBasxcZ6Yi0kCl0XJPkapoHuEWjWpU84uKlmpJ4
sfvCujR0J9pYGQgCorG+2Fs11KJ+n9TB9EQIy1g/GvHZ69YVGeXRPClY5IqbkO6bHnHeozSIiFdX
YruqKPtgIg5woCm3cBEX9AOTYUdmYrkeYg76a669k+BLLy9ZdiJHscUhK84V4j36Nd+Ini2Hyfl3
GZkUZCDta85SmG0yujHM9qMRVpWGFoicWXaQEbAqDB9ddAqrayYv+JJsZjMB/z69GIFDGLXKe6Ay
HF8U41UlBDLuJgcRvKScrImGSZt1SCZ0Hs5ivAbIxGfdeOz7ryS+ys1LU779/FnDCkYI1mmYoLPI
8E8l2QDVDjO0/KeM11AnNwO2SgS+Cf8K7NoAeOqHXpzIrYpRD+UHs95lhO9rswIP7E5nrAl3Zn0J
iGFUf8PAKTzgls3QznXpqko/uJqDZm+uS0RKS0L4HCLgaIBivXAGGkF2qCUj5ZET1BLuXHEfB6Tv
L8vuNHZ/VSfCN3FS0xJMhR7IF3aVnrmL3I/gNZchcRVW708J+6wxq8mW6T9Z3WSkWekmpzQnRVek
CfxnPQy7ov9JvfSsUwhiCGyWJhIH7ygS+RsOYA/04FoP1/54CKxDxnoWSJSIko7yVYc7q3QCg2DD
o4m7FHLESaQ7PpTOuuO4rnomnlUcnxO0VEb/bXBCBsJnnd0VYWRufRYKUue5mG7L9FiEd0/Y1SN7
SvSnWPtcpLNmgdIOrMIt7N5aKTphAGxzHi7jrrP9gGopfi5vFxBnRFNAv6A3SMYsAC48Pht8egGn
Z2rdFPFkSvuAR4Z4Q+avSkHOTILIElwf6wqhcAP3OpmYVHDbpKCbBvzEQq8XVb9ndNeuFAoNWB16
rA8lixRRdlYxLxHTh81XI3wGUj7ryf7MqNAb3N+ETaAMP/iFJx0GGl7DbS44sj3O1OKQd2zG+W8/
FcJHU03DSZY/ZH+fqR9dtsTiiOvBU7fRxiWVmjs+Ee+8klVMuQkDCWl9yaeFja8IKOW+mt5fAsGT
hhravscAeBx2p0jDDQVlVmlkR5NGQfd7E4IfZRdCqnCPHiO8RTbN6EC7mKRIenvUvms/teCGXtyT
l6i9imwuIEVGmmtNPgiWFO6OkkwSl4mY7kZ5vHP+g2Av35TacdHOiTuIpseEK9tuoJvVHxe/dRiH
pMZsxmIvcBx5J59Ad2WreqtxQEP8gUPL5Uhrk98GgRrPHWABmi/Wa9qn5jjiGke1s5iZmHoALmf7
XQGItgtI//ArN1YowfRpoq1WsXVLqowHEdqTf9ziV6ceAjN/dsm1vRhsa+E+AxeHdN9PwPUmFC8k
/c7Aoh3mHBZVMuXOSccI7v+JXAJ9VlIFlu6sSbOtnzIT5fC+Nx/UWY6U0oo3i3TIuUVKAKxYdKIF
ADhmNjCfIkgWi28PjAliw1bJ1ojaV9sUsNBTRSVsKkly7l7rr1r+QJpHF8Js2r7CU9I8PJp6E+Gn
ChDnyqFjDDuIvOnRKYmeNrYxCVSk4kwbUIKU049ngXXPQ83OOmOGJj2yHKvYKOFDjE9mN5e7t+a+
A1MEBE4dNFq4LMm/0OE+wouRPuXi0DpvfFulNmdD7u+FO6fWx8B72++k7CYDrFSPARH6TRR2IoUY
5PtBXtA8oa5H82NEj5a9Sm0pZq+wOwj6Efso3uV1E68C7+wxY+QlWnVtobk4RC37n8FgVesbuT3n
9V9Y/SnGVQRSbpHLmLCrRsm6kW5H/ysLPqXuZ+CjqLiBxSlTZR6Vr0pe5zALPb+KlSR9muNjBABj
inAkApmM5EGZj1Wcvfgr5znIZAEc3aEFR/s3QEMPAoVZ6UYT7hMuptLDnXkZFUQSserj3Bs+eDsk
d1kTpz0qvPW8IhMT9RODR1PwLuUfNRXA3tZniDFOsU5sp38djC8BGensTVAk1R+m8aHRIB7vI528
tz3nW6x8+tXZSJ45qX6U1FDDU7DzrEzzMejguY1D2zCJEYAawHTy1RRYvsWzqC1Qso7yeyBIXOPM
I9dihpWBc5Qh0j0axNvWxoojK+UeDRKaTGs0vhiN0OJzB5CRnju5fDPUpzbEuPE+xX6T5xuNiYNE
XqrA+ZwkosLNlUJNT/wFuDZoH9K4K3O0xluNQs8a8qItppkLOyGIJO+r9A120i+q2KlQRJFOnG08
kdi2kPd9oUPiM1Zy0msfSrnvXPD+nO+WstporQiL4o+StZI0S2j5YmnE71b4HboQnOfiEfJgwAko
oTiT21s4lYwNT41LJT8ggMTjxPgKFBQSOz+UhOQBQUPUkZvA5lDIR1deGtpvpTzE5Ep8YhzeKFST
au5HR+++y+hdu/E88I/sjzqvQmlrOL52AIRUlRUrxlLBQpR8Tt0zaQmVf48JbtXx3L8s/GpE8RFP
cTT7vUvSmvsRaBBN5MPcp/ceY1TLUbVn0a7+SCWKSLbWsW9tm6RAjrbry3mr2CG2GllySJJjJKQT
AXdNs5HaJbicCAbp0vtAIuNiNBZIlN3sbOo3YnTxpOPbvBRQ7dVTCQ3ii6ccHxD8GT8XzyAZNsa2
8PcaftUEu5CnPNL4Js7JyKFCSR0+JqmUwGgzFcMzhdvG4JTmRqTYiG/dGLcp50iUfvFgVwVh5ex5
tbVq45s/Xq3oiXVYx2WoHP8+RfMRcrUoEyZan9SeiIhVyaKcFEDzQF8RvQCfBfYMIXZtAfNaMD6p
4NJItkmks26d6gKQsb0SOxyyyZI/TQLPru8//RB+ISF3pj+r3m+DCKzzZpqi8C3zRXhRuwg6Qjka
/DqD2cnXGKqpbuUKlJlTSnJ9KQpb4JAsvjtbtLGD6QRLd5bTzZiQMEAbPgp4w8DzzxUOrSJL5kyA
CeuVH4TPHnlhFLOou0JfoEo081vMFOYWrl0bhGuT8UUuN+davgrmpkNwITMgEhaGNepwRbuaGXzu
c8yqxdmQf0IbAU+9p+kJPAAVUfsRTy831EJNP7Kg74jKImCplk75cCWyqJu/C3HlWkwVOcg+nixt
YPeXF4pBztCqU0hpske7TE8Ne7/4FrrPNtlTdYCDk7zu7kPK5jlBwoCedIeovsmFo3FLk4PhJ7bW
P4MevWEO7RB+WXbllFgD+HFwHdf1zEPVQQiwVEU2CCK+DPzq+2q60GumXfdLs46FWpG5GVJAvKle
bbnPmzu/Kr0Fx1c3Mpm3lnmJ87ulruDEZm3D22EHNSnYzW/dQMUNd9XfItoSWIP48jhs83Kmd9tO
/RmFa1MeTe2lkUU0/HqkYHTjD8kSNBZdEuudCC+jJGSoZNew+cSGddGs6q2KlSomvz51LPBrtu25
5q67uTQT8GdbLciX+if116i7ecC3JMIxYw3ymV9DERN4bRes6aR7TVi+9BJ4JNK4sAn6QPWcRPPU
Keg8neVrZRGygZQr+kiD0M4qkjrIXL4awcUryIohDvoOCYCTAbS1nrwyFOEQvc/eXG7VdEHoCbbK
5bhy10yMLOxcjCK3CVVTdArYWYt0QUVONVx7703iAuMh/K1wUFvE+vXN1wGrAsFpYjJOgKSL5NQi
PiNvLEqYLYRhBm0+CzzBrhnT9fZWzNVlQ5EpCftqtsmXHbKXZWedleFDtYyZVuIzli4i4EUc/MgY
gBVSfytCBl+5TKuEAwIyNpO866G+4oS6Ge57xTbp18pwWfAN93Cm4ZYkJiL4yJQ1tbvVDHZVfIYf
an7yh6/p9Gmjm5xt1WU3F8nhNu4xp3gfmZR0RTwBBaLYj34BGl6cc0cFrVoaDncUiO2CvKRho7vC
TBC5Q4yH3h+p0m0rxnLNxIcMROj6685gT5+FrQ2tXR4tmQDvdRSBsdPH8aEKf65ydd1PZdjhttQb
pJJ/Q72Xsm89eCrSAHAAjPIVx38umdnD4Zd8LusE5AAAZ2l7dkpmDK8Ho3oE6TtVOOzaX2SgM98O
kAMvoTP4zrO5vAxC3Lj8eSLP6flxUl+dVekfyBGzvqAeOxHNHXYbEmZHB8Y92DdzAbXEiQxxwNFa
PJC5GWsFvTfgit1ctwm94OoeKdYmNehX7G+FeByUc59M3vYApBen34x0EiIj9TdmITjDLQCHTQhT
Cb9ZsfCibnGARycLDHlTVDtQQr0fhi86f2Ipxc8Jy5L/lTk1ld6iSe9letH6+1ge3XphIkNQpB8Z
sRMOTSBhCscoR19X6kdR8XNmZxGZoA/tQ88cadrEfM7ouQD8s4lSyQEC8JCcuJEdtIuz/mgyIq+x
sXa4eejFHOFjCOYg5IJC81VDZ2uGmxuBBqlooWeyql3N5tNb+IQYzilGXnQ/1m8/1+jd4rwEgg2h
Epp7GjsuaqmO/LtTq3yLAvU+NWmT6UnGlySumpfJFdYC/ZcykURYKbKK9k8AslF4S829Ni5MvCXL
iD8Xx4k8AdG4CAIhgAvJ/NTZ6pWWUYqsPz7AOt9F+FFt7G2opBqHF0TS10V1d/MPYg2pA2JQEYGc
Miq4SeabPBZlR9KC+xtoe6LGEMbzREjITpstmt9ZYpwsVMw8qe2Vo7bnyiK2Z2ofJvrBJp00OIXp
pZkC1EhVJU+9dCS+fHzNYeEryDj18a9Si46THedYps6I8lI4q4J1LpB9kc3aGftKvacSXSdn07Fs
T14INZZ2geIZ5J6cJYwNvUDzqXjtqbxQUeaiOVuSoJyuwVOWlb4nwt5nZVK+1fI9Kc1EVEtNw20k
AYb2DR8kvbscO96XTkLA9I1LoCfdhP3C+fkaAV/T/JxQ3k41S82u63HVCOgKQ7QlSlmSHzjOZbFh
8flIpGcVSQuQRnQYK8l4x+qv2xHGscvVpZo9c4Ms+P5AUhvxE4W17zo0QZcJMBEpWKsTVuswBES6
lck9ISekSakkXuDKipOvxvhpjO+8fdM5TNwMKkc7EzaVQwtrjA2zB8VxCDDFObcMHdNpIooMEW/o
PAI8tsG36n8mzfny1YZnFUdCtJScYM6oM7Lk6dEmVrjeNJGGnBGNrJ1RXaSQz2BQGzJLztwKJvAe
MTyzWuIgUTCIQ1gkwncEy4s6iwOXAmpqXWYaTiSugjLhD416Dtajmja66CXCVmgj5Aicvw0WLj4h
w3Fd2Q6ORV7PB+gUCZ47l65pALa+0eDaqVWQ9t5URrUDrG5ZFviitsW8BFknA/CojPxGfQ8uBjFK
UyZ+hQ8M/Td2qjkccxScDYYLtyUqAQNDwLQnBlRoLGSuQnQQ3S5RiT2LqadbtuOSAiwUum12cBfU
7+g7+VEwI/poHw109PG7Cann4rh0uA6WkvUAKYA4/3Djb7EPdr2HLII2awx2tkDt5rq+DlDfDLdc
k+a5J50NLalNA4EtST96/UnT4FyuDyX5qEjRp8BXAKNFHoPj4u70Lvxlpi0Xo+d2rI+S9Zkm7Ewy
h4a4damjrPJr4ZLZJHLNF1S72lyqebmMEYaEHQNJMG/FZpHX5Yzssdj4NSrQQPFUs4UTtU0fOYhx
8gZwnoVPktwQX9Doa8zK1JGIrgmOFYJtmmkoPKDtnHychHPV55sq+UcHRx8GfjRV5bK3LeWWuX+q
R+yKu+qsfTNMrBgHS9JoUxwbsar+X2fgPZ9FI4ExlNgCY3ZLoLUJ5/F//79g5E80QZhVl3F3/Xeh
QjamK0v4znnOsv5byVUc5ISFbHNrTc6e1Pz56tObQXUcWdGn5Mwl33SxT2ZHC5lU6b0k44YUEs0a
8VAeH3C28oqUXxAJcA01DezxsvAkuM2wbH4eNrD2alkc2zEXADn+/j4aj5TQQDzfk/gXHNsRkGvA
k0PrC6AQ+PjPxFYyR4B+oU+0UJF4yjIJfRSzre1Rvg3+B9EwXSgdmLZdzSUkDbwNcYu30KJX69sQ
de7XdUJ0k4NBoUDXTOyX92t6K5jRJROXNmx79m6eJhIUQ4au1kicZPYc/nF1KGsiuFoHy/oIUiaQ
CiyovIl4geq3AQ3u2wQRmptJohkjzOoNOLfF1KS5pm5RbD+lOj8GEVFmlmz32avLv1C3EC12EBhR
DK5BzSGrnE1MhB1a+Vwzeg5qissGcbpDh70BPlaNlGl690Y+B8OzyH5k7CtN/9RF4pmpzl27BN6W
B6Y2N70E8KQtooAJfNPptUzZ7MT05QmrukJ5HOwIFaqTv1Z6DCiOE8+1EZoBWv9VPAKJTc5J8cRH
6wBnyeIdb+lcG7coWJEnKvyGEfAD2lEWa4sawB2YTNx+aT9D8SW3wawiFs+mZrkj1ElBplaZcDg/
WJSojNB8mP19h/qEz7rA+0wimuSoySM3D0RKOobxQXgUWVRXIb3L5LrVOpJeaspjKDxqlMNLz7nM
KkTf7QTDU2AMX3XOehykAK5UPk8qG2yeMrXRgv/dJi8DAqL3qFGk0jbOPvhNcSJPiNvwMAwiX/ey
9jG6byU/xsN1+k9bwtMEYUiRA/VmxEOISNa/WHnoDCx10hpJ1SzWL2wJas/26sjKFnWkLt1V6HUo
0sj764PHG6ZWX5NiCzcDTypvuABIPU5tDYSIijKrogGLDL9FqWB55YhCYZDVz9IFoIM6yvwrIYmj
vCKgyprwjgE6mJKKFARLoKSu029G+skuQEnxHH92v4qWCdXGbFZDz0hMFbJdYElB0oxsdUnIwpp6
NtSX04/iG4sEkoOI+wZV47OCoR7F2o6VnwaFmOE/RzbxoaWp2P0a75CHVfQl8fliNEKgHfssOFtB
IOsmw3lKGsmUD5odM2Kwy+rQ9u+BdXpYTvuRwnc65zL097QfTb02tpLCWUItDMMciCiRt/xbbf/d
IjmZFqE4x7rOveDpp+nq1trDE3mcCkMede+o/PSyU0WCd2ur0Y9P4YwYfvrjhV1f8umnuMZIlib4
okkucJICbiNsQIQ4VLBwxBeitV8Z8w62bsMOB5ct+IuIS7ziSOBuLbANl923VrbO9L0AsKJfI4ME
3cs019MrgkNn4oQab58h5s2R4KrVxZPP1RTkysnc3mDYynGH2Q8FrLB6A1dqTAS8iZ1K4XlXskqm
gKigsiKas7lJHImJ4HUpVAcp50Q/qyYpVD1i+PplOiS/KTO+R/rqdhLgs6/d4OJFczvkDJrJoRQ+
ikGkb+Xh9puUGHJlXw9Hl1mxuoviSRSOKcsfWQoGWVMOCmbr2E4xbPmZzFd3VOysWBMZQBWCSEHV
suKnhP+YsKb56ASwpFTRtbibetTj8p+cXCnccR+FcEEZZfB77odLVCcclx+KsdCRL0M5AHcE5rYo
DmQWqdBOmZo6SO5lgyNDZA4Zr+1wnc5HNVlOu52Pvd/BskMgZHgyVCceCEpq5lhBwd62QrEukqUc
kfy+ZxAqiLnACJ2ituC9k3rgny9DPwba1UCyGkUySYufivloAoWGs252ojUtdqARPRuCaJqh0J31
0TNCpeKQjh9QZMWLdZeIK3LMeTE6Dc4ykvlawnLMnSe9Bf+HTobAYL05heFTwCiX1AGIAil2qQvm
i5rBA9orHj4CHo4IT5+ZT3J4GiAMRyOjatlQuoumPT0a2lZKt2DcE4eBXWJ6ytBigXnM45y3ZJ2B
lORb8kfKdmkkiwgGOSp/2AJ54kmJYsD6xiVGaGNjHSUNEdxU9mG32cWk4o3aySgF/hAZswnyBdDa
1OlqsHyK5L46CCbzww8/wn5X95dMXyX6DuQInokeCJ6o0cJW71DUOi50+Rzy5+MU+t5QFhytIpWN
PdyRDtcQMbwgxLaBMVtWcz5tfp/UMFAO8c6Bson2bD+Z4lHczDTJngbhqAVB5+ywhhgMmAF+kG2d
+peIdXU6cOFjqaYhm2HLvT3vsaSZ01NPNhAC+VlfE+2k2V65rbStxQGi4Zp64SvDiLtp8OZ7ArCG
SaxYiT5x0Uug2+MfJVVw/4F1KXm9ylpnw0EekV9JqOZbDBftKux/iU2RNIZ0Ugm8fZT9hXSuCZuo
n8vEWRF3PRGVZbEhfD9nG4NiQmd1HXWo0G5vAOlLyZ6JAavhMkjpBUFsOxFcHevlHC4m3EnC0y3e
g/4Ycp1VpyGIjlC0CrANEc1nxMSX+5RB4zwsDLbIEXQIE+ZMlLYDj+9AV55aqLO2/TFErE07Dles
N7y47UonLXVZMJ/M9OUwzwkeILDVTA96sB5gX6VHzHwGba2weYxMiQ0Aq3D0ZYVrcOEnO0xjinyL
WIbGi9L+hJwwWr6ZVj493vYAER0aTCVA2k4Kc1gBMfP5I7Lzo2epgLpZ+0EBQdaJf8Kv1bdfnrQs
mQivXj+5zWZZ8F11sHKFuGC5nOvhtmKIgKKb9op8ZP5hIIkjp27hs8WHVG2S7GSV92ngyn844urg
ERos2Sa7X8orP8HwtFPZAbRG32mzMmcdgSn3QoRlBUYIXj3WO9REYvWk+MT2jeV7ipIZ4MwZX7Q1
Ep4an1u/qVxqvhlmS/cUCpAWM0I7sfC8VfcXgQQuSgMa84ASfLrAJ8jafhuwJGJB+sKEoFW7Un+X
xJgU8oOOUcQ70F1de+ExaGi8eKbNtSInB2lql11CtFcxGv6KgxNiiuwp8B7bpWlyJ9sVUOtlIo5I
iZk1iM2VU2YgPmT9IMhML97yYFO1KFN3yDJrUlxOeE7E5choFuQkxGAUjsHjFHRLIN3TMVfdChla
DZRz8j87vMxT6oT5E4gbPz279XOAbU8R8k/viWWiDGJFKmZd/D0EIeQvcuMrUYtUvMykBWjFMEM/
QCChl8+14JTa2GVHp5NvfYtmAmZtOk5HEKC6moQhbOxD/QxgPIg8Hom1yiFTP3MeCGFAPZXDq/Kz
89qgopv3oD5wCH6z6fK/IuOjckR/rRqnHnWPxvfUfTToR6xPXtgqfbH7FMolyD9AqbABGYS3Amu7
7SntPyh4JP37ZqqvFyHtfL6q+okd2/aUv2bRgcpmGLAO3uy7YEmtfIjojhJngBEysM4xRanyRpRA
/4gorG9e86yRkug9v1DE5xY/TtwQiuF+Q+OP7alM9jWx8tVfmv40tDbSsIKS521aa5nplvlNqlS7
fqWcwWsCy7OvAMk95tBfCRIqp6nCMEFXeB14vIQ7Z05BzlCzCpVDmC2K+jfsNh1hPVhWd8wK3K0/
ig4FeiY+qMipYzv24nVi/4OVWBDlqIEadmcITJE4O5qkyQokk7REZKhtIk4Slf9/zkPFOzSJNQCZ
8rW3avS75r0SiMGOF9gKABRw/0Kh2EL0LEjgVXQQG2UutCT8XFX9YDYpGPdx0jb0dED23adFegpR
ft66hcjjVhlbTEl8fd6IRbI00AotApYJsNKgoMlrMlQAMhJpKa4YTgF9CC3VLGQO7tOU/saUfWyJ
hmMq8ECFBuKS2N+1uuxX9aobCIzeRXitu/jQ+tMAkgaoIu9VsY6EZcSRpDsYxVn7i2uNny05T6yL
kAJwmki24H2+UAUU+aHAI1i0LwA3zVhXwReAWheyb6oLxFS8zQQqMwIup0M+tDh/kN0rjTxTAMpJ
2h5ILD2l47qONgWfofwb1y5/NECT6HQvnAJxG6PW0h8w0bO23jK1Becykxy/jNipoOeR8Huxyap6
5pfWh+QGc5tSiQJq4zafoo9CQ5oIkwViBb+i/wI7E2SCh10QhRO3kGfQAw6hxun8FSHR7a76ALfn
sAZULcuTi24Rwm5y+h24lEdkXEL5EYOesIq57GVOO6xKpDTyWZGWeoNsiumDqWua/VCXd3PB20GH
Tqc+etcyMRFC3YP2ko9bqhErkeWO4XA4tERtsq8DK4uwu8BNQvwmYQLX1pfRzmmJwpGlaxSq9Ve0
wwD/MjahuLnrf3LKnkzdxFKEbxwdnWuAhm1c4ykBxKFt4HEW+9RW6ks5H+0u35vVsiKXk0eMqw9z
k2b8TS4J4RDJfP9sGxU8eBqgz/Gh7MxTLL9988wj2ZOhquZLE2qMHEGWJRMU48uYE9nR7QIWQxFy
NDpP5ykXV4tYofvzicjlmGLRax2BJ0mc7SXI4QpuJld+BOtllp8UJ7D7Zfwr6aqWAlurXy0Se+Bj
n41Xy35pzpy3Lud9bwN9oNJ3gRGxBbSuyfFOVt/wjf9yCbvIejKQuIiTfdLFkY+rIG9og3JfZd8K
sghpZtL7JyvPCbJvwg+dr+q2qMcvHP3kiiCczcCnO7BPjAoTAyFe/DJeJHK7iGRUs94EvoyGDQKX
HkQLeSn4mpauiTZU/AxvENIec1LX/cAxcgYbGjmu2CqADMWeaLKaS9a4WYi5/GXIoB5vw+DXs86y
NMxepFMop4YuvXHrVnv3m/2i+fZoN80Ye02+BmDeyFmHnd6la1AF3QcjZtZFt1ky5DExdhFNfkQt
YNoD5P4H+4GlsGvVzYYVbkYgwbSsVihJrfyjyn6Hz1I+ZQVNkk7KszDVNDsSoVZo/at7iWpT/jRs
drz4AopRuuiOXsl+yF4pJcuaAqEfOVgz++isISB3vy1rCiU0Z3BiuDw4tX9NstTND5mPKYwRqggm
2zGEqMBaz3wWEYeGCdKc5gLz31iliSfEaseSJ0wQNjLy3pan4kb56Mms98MpWqLqVNfVMlsCo3Dt
Y3XZMzMQGjxq1BSYq7YgJkr8JAeBMIknP5vY7l0FvcVCAy+kzpdpzvNffvOupec/dJoKB0RrpIvM
XDRzmEV4uIvg5C8sW+6sHbkWnF9nnXc6lYgZ3PcOo0afUwkoLZiZGBJINO5dYMkSpWP8wV0UAQ0l
kmv7IMCE58xKhfqmkPDaiKh4rmNUJ5K2T56BxSqP7wIAA+kMQRQOetJ6QSKdN8fAwf69Yhmgf3VL
+bcTjLgJfqz8FVgPsv/ZlePg0kmrQjhMgBL/yypbchylWb2DUs4aoD/VDgFyyj3TDWZlYvUvdfrI
0m22EhE5LP1fUsXwKjvGy1SIokVxE34HzUEgzSpZFiQ/vobgrjGmFo+sv3VswBNTPek6g+6FVIPj
RkGcBphffEmqa3u7hsoek6h+1TGtn3+7P4h8JPwFcyJTqBactBso1BmqwL6r+UhmHegbBH6Y3gZe
fuEciWeBgtxoxYCnI1A7uO1D0J5y0kOtDzPfdCmz+gm1p5BkV6v7ycimDhfCvC0njrkT/qbJMAl+
xPpY/TLsQqk17OBpeGsBooTu2nBPj9oFzbBKkIq+cYODIh/FdhskD+JNUNP0SyLZKZoQcT+PpJTq
wQn2gHuA5vZhPHbKYyJPKvpJfMZu3XBI1WAwStaYlG0z2tME8odKun54Cw2tPrIMdU8F1KyA2vF4
/UpEQ81UegdImrDiTQK70XxV4gfbjKERxbHsQJzQBOYOORkejiGl/Rz8H1maNOH4a74K9WCl62n4
6dPzJAJDbtS2FNudddTJtfCyhm1ciLM6uQUaEUaY027t+Ckw3qvV4KhgNYWxq9qvStjo4cWKadjQ
gEZ587oL8CIOASjhlSospiOAkdGCtSmLZf/OIixcm4q6cGtX+H9Cd+qrLwV1n3osopM3cvOt8nYR
Zowlu3iYww0lFnKCltYjBHENFNJcsWXAO6naBR1yGzoDa2o0mHB3NEY3dE77f0H42UEl0FczAF/y
iJQaLBgrrsrfg1s+JNQb93NeIX5wr/ghcxTGngPjRWw8gA6nc3EaBQpo6Cc768pJEG8q1J6BOH5S
3FKAqzOd+/5h4uSmZciKbhWKxkg5e9KqNldk0hZzLhJY8msEscJGTQw3dspTrFzrgSEiegftT9Sg
Lj/BAqB1Ym3rMb9pJbl0/p8urNpqKyF6BuctbJki7ewxrekikfDG9efe65rjzoErtGcZADc3v2jZ
yICWz9gYe3mXcL2HwivqX9kBlj9QGLftd65/TxSSAYYzQnsZKfKAMkCdNswm22JD2EFgbZVJajEn
6SRDi1Nu0/he5l8NJsvs1vLRKNLtlPsPIzPnHRi7zKzd/DWaMT3nEulS/tJg75y2p2XFLFPvgJjK
RbgOEGujaeVw8jyebnNueb8ET/xH0nkst25sUfSLUIUcpiSYM8UgaYISFZBzxtd79XWVBy/YvhIJ
dJ+z4xJ6u0IXjTIZQyHmluYv4L3WGUAa587uNASM4C9cM2S+zwsFoYUwyhefDmECdtLOSiy2o3qU
wotTwtxzFgiwuUcQvm3qcxEf6myZ5dtgyXTKBTDQUYqcdzFinyu4WgRGovdrvA6CIEe3KZAVjS9E
ifHzo0xq+q0HWCBkGnM+r/pNVmN3qr5kc9HWLmy0fqbSZQjvScRsQ8899CqouT/cxpwjD6OOoH5a
CuPAJahMESMGVCGK5AqtGDObnq+lYA1+ZFSfdjUwSvwoLLfWq6MdYrC+tQaSeqYVGzC8CCrKlzjh
cYRNwZHbywFjDlDSgLyFGqqYdWm+RuslQg/VmJId6dTxzhjFA9iVyxE5bTln9i3vYrnu4EaG7NPv
Nbg5Wt/4G0yTrxFWuNL3MLs1NRsELjOoz7A/WvpSLzdK5Mw7DBIh9ZhW/ceGgBRlppSpa4m2cX4Q
g024Nunweto6rU3Rbnrx+wvYweFCYdem7J7ngCO0Yq2YGSfVORNh0rY/uXzvqne6CwuCHkmuAMZE
3gc/apLMsHRac6Yxfw9kD/s36IO5As3TcjRUBS8VJI5cgb0jzqhwKUryY/TOZvbrV4w78d4QPaZY
V5DU4C2kwYhlZC7gC//N557ouCnrbjVyWUQuASzDJY1+xA5scQrapG0oEMO0ljM//wzARrHidv2n
xHQJ46xoGwTbPmHHydxeYQoHWaftQigspnPIWErQjA0+jRhJ1j5q8B3vBpWakRE1suDTrZzTK8oR
HWXNwmsgZogI6xGnWzbACflmk01Vy4Tau0J/oiocy+9d0y7ZKV0ycSp+45oIuH9jgFNtIm/VQhz7
5lsk74WksIjpgIcVTOuTp12D8eSnn4Yzj6ZtLEkMyxxOc8hqZKTzYFGRhDfDHKFuG4RLguRwTbmf
/X5XVDj1tHtHMmVLc7DFlhJaHAvxpRmvIGM5iGpgXVrtLZz9dkz/uKiRDYEbLct1sBn0c1LcS28X
O0eUmnz05OFg/I0HSj/7m5ByT55E6u27FdxC/buhlgnZnj4HLAibtZks1e+Ezc5FyJJid3FNAkAq
sWPOC5Sh/dUit7dbEVWKTtxwae+A2Nmj9kcjj32nsaDLuG61cJWwNIUArzWSWiwnEEaZ36xUZcI0
iOaVY3xLPy5fReBwa3O+VMM8LZHFjsA5w6NEAcQXDf1ADdEfAwyrIJB/D9CntFeHW7SvTr2L4CRw
Ywuyz+2h8fBmsUtBDqz9Vdf99sU9ZP2wzXmR3iIS/0PjgjgZ768bsfH64nxiqq7kmZ6zKy9Ys0mb
AMQCaUNkyODew8tqn4P+HkMcddS59uXNHp8mwY4yvXjTbxrsMiatxehq+c/YlAjzeFozEAVGbDkG
Hpg9CVsp1XzZBOTq8nzZrKJhkW9sm47Lqndb9ajmFygRCH8GrY39gbJCHGheySf71rM2qdOpIOQj
ENxMUOAmLt7j7iTOVw/lH3GO818JPYWefHnKbxxxJlGT3dYHPj1QXlR8e7NaGzBCQXBCBNXMB62A
Cu5Q23fELluzTrlqFX7O4WrlZKpfMCZUWB18nazFazbA+0GCWG9IcEkX4+in75HERxkks+HqwsPt
Jg5JjwL/dxb/PrlMW/OO09iMpIi33a6O+ABhn7n6gDngCwQuqHPrlgeVWmRrPEtLGUfXIrU+1OQP
dt6MnsQJ0GSLHPhid+sw30sJCqp25jg+aOHC4/ooUmoXanoDR2YE5JSFfPe8n2DMlh0eQsSVuvSj
O39hfveJRODm53OlHZTgN5JztzGaG6XlzOzf6OYVcYyT8hBToxZ+JnNGlvr8g7Ysr1hBwnk8XCuY
bCHoSoYj4EWLQKT5yemcL/bii2hKnHq6SogO6TCls0gBDr8lyovFEeag5+oOo+gHyXDsE92UoVqm
wsOddjlnII0mBFXo1YLoFzGDZfG6P3HCYGrypsdHMNPRe82+ApRrXKJuwe1NAhhgv+06nPCl7bid
lHICJPPNIKzd1Vyks1v+h4JqNx5IBaSAU2OjUW+6t+Utl7542gKGc2f4ScBdHACvACDXLupvbwLW
piOLLnhEfYDZ2EYI1arYQ5CMfkgxZzwZ08WREmEgIGvm908U3NKcywjqURhWoIz7tSAOmvDVWMJh
aqeP2hf5RA5QBtYYXvV6ErJ5qEOEcdgh6VvJVp110TPSDfGnWd78m6A31DaCsDQvQ/w+CLKEs1bA
txX+mGQ/8i3mwxfPOq8uYIe5g6kxYfUqrvAkEJerVsJdfGUv3wLTa/64rHiIwkUdjYz26lxDpRJj
3hwHsA4mVLV+N8fjtPI3tfqUFuFqMg4CyCiTlbfi1oXfEyIhhUwf6pPdmCvRkRC2cHXZNv1E/BDc
9RlRcGCmHkn1n6oEy6KhuSRxp8K4dW59dC72X9wQ0KD9+UCO8cOKznxpLoF+HpcFwg97dq+8I904
3ANfuvECtp+pYI+Qay6SZRLMSZNyFWVahD0/Dt8f+Yf4+9bi0AiQlkJkMWw02i//Cc8dXjB4T83a
2uFuMIAqe1Ax9XPUzqnUrulxQfFQr3qVNhyaugLkOdRkZi578VyxOUoD1IluPDenZKMVKOd5ODqb
IjUmb72861+d+S2c1Wb4zDD78cnIcPqJOCl4PR+Fw82eIxJiNQPjIMWVn9QB6K0vHXqiPN+Jk6Cy
SEJaJEhd7PGl9nwSMbZ46zOrJG5gFEv6S4rPjnGO9KOU7gv5z8pvmogzgu703+PyZ6jo3U14doNd
nZ5r9nqWTxJKyq0R37IU9+9qzPeMzADUocw6yueYokWPeYWBcnjf72VxKMtLa3zb/Ivpmt5MKAgS
RYBeFbtIg3CBCXjmzFuNIYvbkT9CuKYUjpYES/Au29A/nbxNwZUgnwihcrPzukuiCXCVPFlCuFV4
JqUk4AFZj7+ZaI3BEMQNQP0na7sKfRS7PfxYCScQHSUjI1mkmvl1srCskoNyXNmytBZ5XwaKfJPj
gl/Bo0zY6B32CmZ7Uq4GOH4aYsh0g6yaf9sCJeduC0kQE+8PLNiI1hZBV5nMWihEbrw5vXLI6yBa
2g/LowEbwV5Gp5NQck0Ona453gzQvFBhF3mQCmdU757y0WoUHp4h6vXiimPGcj7ixOLPl5ZjxOLR
BTNNnjtwn83SZ7v0sg7z2TgXOfkeDVcckARjmfknmyxpViCMTIwn/MMlNmd+Zh9zcwgNrKo3w5T+
abyNCUjuSNP8PIeki1U6O/daW0MltTPWILPciU3Im7AKbYsEteec6FLjYCJtg+Op1XUR7WPaLqUl
Sb8ypcZr8npNm+0XaSjPpD59WkhBkzWZ+ZSy7AkeFMsRJmM6jISzmhpEq2s2TnjVKWK2qY5Fw8yP
2HNx4pqF61704meROfIZ7uwOBBRVfFckmHvdzv5g3RPWg5xvWczDasCiKH1IBQ2hAWPzrZbeiJ/q
H7Z3xKHZh0Rk0jjloPd2oplDe32mFgstaV20uwsLJAiI3zMYv7A8uLK/0cuvVvorohtweJafO7Qc
PkC5gVRQgYkFMlj0zcGzEJYf++RLtZk4if+swWywawpVFT3Ws2r8ZTbla2Tfhdg1v4qMhUs7SAa/
RM3V3lF0D+ICfuXxfSSfQYRSBiS2o/5ln3R/RfmmovYgH4tni6zPoXDPXN6ENKFeJ9iRUQsW1nRz
JB/SysELicqHbx9vEHMa4SVrlQ7IlG+fCArdLugjxjH6NeAXnL367A/TO0jCT8W/aezu1vgmvo7K
fPThoYCHiVdOtdJVbGbbbNzHgL6a0J/CNZqyPY85TivCfqOOCzF/ViQnSdxRGCORA2bhUnuSNyGO
U0Xawjk75LgQnQ2O/MgMfCDH1oPp9PHEk2tdYpYrNmSaFsor1BgrnJ0kf1Xdd6uJsvMKiRKJvbXF
bVrM6YFZqigi/eDbJk+MaxJpylsiruNmp5ZXTz2U2ZuHkMAj8EtQsj5Xbc9ekS0ICURrZ5i/AK1+
cQXI0Lnpk4XmHEmBRbYlsh6Nmfw92l9sknOunNQD8Ps2x/dI/aKQwDWqpwZzQEAOsOS475yQpAKA
IMSrAvb0iz/xnYbSk+zJ+YDNg+AhTNQbjme+iIYOe+BPHBX0Uo7GWg+XaQl++25L74XzZ+o7ToVc
enroKqyCloLsyScjNbQ8ssQl3TmPaDbgm2/YaGIySVbxIlpGBDFAyWho51HmhP5BszaW8cqbL53Z
pQiukwTgQByOC8AFLk69yIz++mS6Kmwa2gi4GaF9jG52tuevGBgoQo/YMTHY2lONNN7bbEbvyNKw
AnAY17LXVELG7L/gMhYVS53GEhOjlP8JU5TjKDqYHxL7kCA4S5odLAPJPxmgY0RXchhH80bmf2Je
U7s3IWPigA91DjRq8m6W8RfCOATNBZLF84kFQ0pon8N+H3gXv75jRQPwXnisOWYh8eey2XkfZN4J
RQrIIsQEV0Gcf3ndITAPWnuuAILSn5hM03FdV4yVje1qdThPlV+KEha294NAc56wbkZhgTKHkJ9I
QALInY0Tekmx8Xa1io0Kc1+GNLNB8HxWic4qpU+t1maV9T4YH9NUbQxTQ1I5LTIbfUhyI8IbQ4AL
ZE7JQqqj5GOjQBOeGdc6UDEc1PukAqsm374gIifgZYgnB3Lttwj/HOOmVjfZuzt/43J04VgYIpsZ
zFIv4D/H2zGrVzjIODZm145I2BcAR7mNKNltHQN+4CBiMEI8DRBrIj7M+OmoH9e2uCQidumZbu4h
qiXvXajXre6hTVfVeAo/38SJpTbfWLPEws4+HKWfUvAKxkc/YtXaSYi2eTl4KFXUwbWdMRHgJMN6
77yFNc6kwzBcLJpG076f32Hrwr8ajWj9SMJLVoXkZnzpKWFPs4IR+424cMQgmPrWxFt7f6gZSScl
XtGENBtvWfMmV58AC8xhy0kDDFv1SOxz+T3kch7vxq6xLyVXtIZqDw8iynUuZunUXFX5GdQ/drwP
sgUa3X3fr8JOIIf+wnSl6i1wLvxbZKItSn2G2GSmIgDA12iEF7K3qV0iSK+HNq+4mjaKuu1JLEej
SyoWdg3uM6oIrdkXGdvBUe6PHhkp1Mqi4akQSCzt/r3Gs8lFJe5l0AIkWks52ycJubucZwR8+j+q
NQCeY8zj3RjMC0GC/uysI4CVdtqTpKDKw+z1kr2jXByLgncHYF36tpr3ybmDnjZwLTYb2DAdKzAW
atzNR5JeeoDEvsLWMd1HUU627tQbde88vzODwoLanUh4vTIzufUHOi8CNwnzylfOQqg8JoVOuI0F
zK42NLaonetA9mcGtPDBVneYm/X4u1BfFstEifSRPzUjewybv0qETbQgglCO9mm9QcnUFbtIOhKO
Pasw0yrrnBJdfByhQR0DYkDxvWuhM9foUQ03XvZRt85sdPy1BYolBL+Nx1clLfjgxNiVEzkgvOaI
GaSnwKxwO8xsqAfdO4pPwlc/UmuXTwRMwvqPhzys3Lr/qE3yNxm9LGfnmXu+3jE4431Aq1yhVIvQ
ejfwErZEhF280JBbSMVRihft8LBQt5DRTtPuxx3qOruMbjFX4k1ZnDKVZeskfoEofGoygjQXole5
Q4kRHgyzwZGBsMUavilIAT5imUcaewZOnsckNZbSucazgTpeIXR8KhaBDb8wyzQ3ni4JbM4ZDE7z
ubMdHpD0SzIITqzncvqR6teUzFiD9Chf/87qo1a8TfpngIRNRRPX3hmo0IJI78S9hb3LIBQ2S50X
vDxQmDWXJgASihJoQpo7xDcbvOgyEt1J+S20a4OvP1pkoMkeRqQ4uSkAuHWxtdszzNWdqN2ZYbxq
+ZDhJ6bROuO88t/H8qGidRR3rcrDmGkobA2k60DVHdw62gSUcRymJVLvqKAm+WSgCQ9XFFMwNEAy
EwsIexPsotRtkrdUBqudfzl2RDgRJ/lYMXqzvXufTnSQeHOBbdHaucQdBOVW19+EcEUO38Vn6/SY
j6pbE345Kf5AILuK2BmXRFdu9s+xeCnWtiX4JnlV6noYN2F4H/tnWr9L2W/UvCgnmnnwDWO1sbid
Ig+5wwk1Fe4jSlmfOfg0fQz/tkVFJbH70JfkFjMfc7fn5ZnkQ7/6sfG0Zs1tAktieR/1DALn5Sun
nOI9fQSd/Yz1jw5tk9y+5HwH4MAFnoUflUkHE1KRYCuDx0f6npMbzepvaS+mEBPp0iIcUV0HYvs/
1/lJ6u+2QZUPgQP5JUnX9oxlpTjF+l8rm3MbK+G3ibzvbi0MmmWhGRwSQX/64YLYk2JFYp22nXMr
MbbQ+AC68sVzVpZIki1q1tgb+RjqrQCHDHQSNHawZGnBEj3FKJ52VAPlM0JZPibHOtuahWC8u/Ep
XkSsHyM4JgZmhTQqNhAd8NZ6RTwQkvIoYVo7/YdvZpKPLYoa30a1p+KRWCqluMF2an7QUiraT7L2
KKQ3DW9DzHyMHAN2aakQjmgs0r1hvOfZRzIdLO2AobCig5ojrLAvqG7IXl0xMejqyrQQGJ27Zj0M
58JCueAsqTKjAiFDCcFaXpO5/b8VC4KEwz5NtgL/bziedGMpGl9i2kcWbfNp5wRPWp9CBomStDWX
iKV6ikuIdJJOeA8oJVeZmJx9pLxVPcFDH3XFYyd0ooKL5PhaTAbrCmtEHVFen/8M5qtA2xwDvi3y
Rdqeh5yKlN1groWTL/rUcB/j9iVK11sJcXIcHOjXpXvK6SAaSdFAWVz45wYJFNPPt/Ue73xtJxz9
SsO9IXR3G1te++q612dZtdLkF/UYTnMOScJGtUPA7lK2aSC55/AqCMtnFfoXoPJIXf8y6zeYlMQh
DY9ndb+5/0buPpBbKMPgcDeE+ZttIUiFraiX9cOqNxEQm7/M1KtFM+aatpicCBIZRBwAqvT/IZuO
/b/uABxSPpFxi07zMaorQ2VIYWdYttVnivyWWO7hCFHbqVsaCGA4Ngh0kTLAO80LRtM7jT9zvVxr
GoPIbmh/GeEQkoLs8sOG2TWJ0GL2ABb3KOei4a4y/XAJ1kRGxjFMv7kegvRmkfwj/ctcifs9bCua
qgi8V1lN5GjdfPlQ8BDTW8w5jkvzYwTNsMi4VqoL4qmUZmNZxKlK8d5ZssRQmmcR0Rh1Nqv4NNf9
v6o7CnEAiRDItfmc/l1PJ4GBRdmHRfeC8DRNhPMa2N7SD6MHicJyjeVzOqTNNStunkHA1XdTiQCr
Y4FI3QS1q3Wyd152cdaQVktbi/6g4AiomcZUxQKnkS52avQ9s1JacwhhTMLFS/n3l0xBEPINRyQ+
EP5DLQQI4I00gGT4KbydzSROIUMFiiRz7TSQPgO5HrDTTHYZKpVDFZJIJDARXn+0ivho+TyXk3ka
iBdCeVqYm7zbWwFBb3eHqYCUgYIpzlG5CiD7tWPOg+0hQtkC8Bfo91qwMR3gTKwzyaCvwvzaxjnu
SFqD6ydRYl76Eg90SaNHogFsUcK8tJNzW5MSF2RA/CuRNugAp4ks1mrEJFLv/RIY4qyZ70794qWf
B5iV4Lo5IBvEoZrySWurqH9t/3xM1gxLjjs1KJZROuC6FWxq5r9pfDqBcx6UzbjUl46PXT5HO9Qs
fOvx+y3z97MZJv2PLrQalb2o+h8PDgyVpNuhnOvlXe9sSZ+OaHJKEVU7P731J34Gk0wLr/TndX2p
c2DGhceIeCtdNI/5t9g7W0LDuhudx5zMX+Qoy3SQFhuyiNSRrByHV05bjfplkO4TYc6W9hiTre9f
0Cja8kHThJMaSMTfhaLlYqX7W3C7Qbk37SNxnrWD+PQtl4++tynCgwV4OK+IkNugYJs1+U/M9T3V
11Jf6Nqvlf1lGvEMdPYsm+YzKu9O8lKdmzwLFn57obFhPi61eZx/yLAKQudoomuwhoxpK8e0+mzb
g0Z4TbizItbSJe46L7t3YANKZf57jDQeDSIX5r51puNz9Dd9QKimi2jZJfiFUxYry+QvWjApMP+g
2erMBFqzMr6hXMmsQWNI2pKgM80FL4L1DQQEmosqh74A82DZtzq9Jv13OJ5z9acP1U1TX5tKg1Im
DogSHt36Svr9lB1rmNqEW2+CIiiUm/xmon9IN/+uTpgx/00kX6Xm00BvOKwJkuaRPhJyplVvlER3
rA+VUywJvCEkCxhZ7Clq+61j2BifIvul6Vd1d2qSi0wQWL6XgUABs2zXwPoR+WB6nJVeJsKXDYYv
Xsp0xX0ddcdu3E81etuEhGNeKXAzmRisI0eAyQyGsCK8BsYfhwKZKZa+psLG8385DRDU/dIGT3hX
xs129LBD6r8dM/MEethDPMbqB2kDBjRkXTPZ9bs43rbTBnPBPPxLakREz44+xuqb9j4Fsg4ffL8o
kOfpz4R/sX4ew5eU7lQOi56IweGtA0EpZaZZohZ0ZLdO9iN558JY1hNyJMivvfC6qph2yk0ncV9b
nNnHfzIq6QZ6NM9KsjeXbbJT/Y0tPVSDnpgVVo1NjOvLQM3R8gIlF0L+tBbFvAilvUzhKQcCZkkQ
GR74TIUToJcJ69vTo5Xtw5FQ0RXyyAWJE1n37LG619nOUvZExVXFwSou7YxMQrQIxMMUN7W+wvoX
WM4t9OZulC65Q9FJNf1xiE4j94vcUpDD7AhRTdrde8vEmJe3un4fmefrq1VdHS5RTV2THZgC0sVo
dARQVUpXQ73TD2S1xzCo5unw0ekcWNM3NL8I7W5QyyDPt7saJ9yW9HZzA/zddx80LMxxKWRAfQAT
uANZCbXy4rx5I/6CdYRAeOgulvdnU1WMPrroEfdxYlEUPQtE2eiy0BAnMHet9WjntGdnoKX2MEK8
k98Omhl3z9jnvKuPNou8SsdEF55M0Poia5APPTVtI+XbVD8KBzY1j+oiXWB7FpoF/yihdYiEqID9
Il6m2Yp0dOGb0YanBcwaE0ExRxKTgzqTddzvJnPtmGszOyvlIUKqJZ1NNrgCsfnDMD6V8ZpKm8zZ
GeR31QCkSr2UgpI0KJuADTR/WAKbIyPhPDM/FU4By/sQfBlxvahTrew97E+EdMy09DCV2xhTSYJ2
h9V70WsX++vfBzi+Yald0P8XeQfZeeu7L5JeuGIk74C0OlOQ9yFlzlZiZdLjN+FnjnhxZKyctfdU
nK8QqUtNLDKvBCdjv7QMPHo7P/gRiXMVyQD5NsMD6Wjvfi2v0HM727pBGUX2uWPNCypVT0F9LWrh
FjK3LVaOUX3q3ndt/yKbcRsEgRZyb3Gq6M0JGsSOWGtdZmTSq4ix1QbQdBzLCoGItDB5KI63gwZR
fm14Ycx9aj+K55CQnmrhGGK/kInY49sOyNIJ6CNpEbB4PJaDTloGhpOM/2rt7WEbDD+9XYJO46Bh
Z8ViBqlSkcnJEdunu9o+TgPycJepNOap8lZof3Al8WdrTAiwG6H65is7nYXbNs4m5VZCz4dQhnRc
fl6Kh0kFS4Dzza1iblMAhwx4rAU3K3r6yYgjNJd+uslxu9l7cYzWzkJZQs+8N+Mzajc269FwIysy
kYi0N6CVNGiAaeR4PDC/pOBvaP2Tisj6C0TDnPNFtvYFbQ8uyuPO+vDEok4CFPTTwiENWSZXdqdd
1fCR4Q+ysN3BMoZnUvvG8Fi0y9p+oKFBds/riKXVGa9KeCNd2gE3pSr7WKhfoqyFE6hlVCFLoAUs
JfwpHS5Se5TjB3pVNwBnJmYq3iErDc1zPQ+WWMYNDObGfPTWfuOC1AXLZm3rx4C1e63biyg+MbOn
RG60iI1llDDiluhI13Tw0HFF6C3hiThcEUcbdoBEmNjHD0gzLSTSgWnMfiJD545qk7NuPJOcV8lC
DhyfkuSGkIJMX5UIUI9QAmsfCOIihoYnlYohmTDhf3qhgFc6PrbNEsSKLS9NMBMsfe8xaITyHsd2
TQxUjKKpr9bWQc8PlntnP7Rn0yIngBGuBLMM9TmrLgYL3hKqoTGs59suuNlI3iXH7T1alT4RGUZz
AMnwInZ5NGUqwKx6rAyg8keD9MFfQ9oVw15M+ThRJd423ngezqnbSuOOmFoeRo1MPfLTDGv9+KQq
kFxHuUecfU66VS4Stkglcu5JuhTuv+La53BFG26N1y+fxOTcQIZ4dYjMJtf2X2Afcl1CbSEiLeQz
uUyk9iIYzuQtYGX1DXueYfHPCbaXbX1hcjMaWkOVwYw5esYquSQ3j+WZZ7JzqJ1bd/EFyuSpkQ/O
8oyIkbwI33jmvCHB9B1HFOsJnwMpn7jhPDcfDmOwTSq2ZwHJkqTUnWoL8cNKGwhGIjuEqhqi5/HW
465W2hW/Nok0ffoco4Od7JCge8Qc2GsboZN5xTkyrxsYN2qpf0cSwVNtGxJAbFBSeYTIAI+X1WNU
g/TCieREemQFScr8AiDECSr/nuF+dBvkMAKeRKLSx6spfc8IvHPqXThuhQFZKRfCzKzau6K+hNqW
Q6ZwEHcSYcPjWt1r/Ln6LmVIl6mvLFkXto7FnoZ6YGSzgtrnqFK7C10cxXjN22g++XCRIpgCMkIy
OC8Qzf8vjVYYifj2BhJGCVIvFtIDl3JXraYbSZE+KtNseKt04kr8Q9i8BmfVCccs/KP/ytKlUpzM
dEs5DBZJ/KZI1G9T4QrgxUtdiRlfPcTJs4fUJKhAVVYKvZkse+yKBlFUQsw/KrfWeBderOiTrmW8
2hexzVnhUXKjudIdfGRWPqUgD7/cTMra9u7DIwN0lU6S91aVO8vZy8YqirA5E47ZjAgurolQcwdg
MNHzQbAAzP+gfYfO2YRojq2PaBWsSDqcwp9S4mijrX2Q/hIy/fJ12RLniDC4LnDvOddM3uk93YFs
ccTtHuVx48iuTCjEKLR+yqFtXgc+hoa5tK7OxB7m44VqbGr+TlFykJHY6mfEL0nZzEACxPUbaRte
3rL8pJ+GrzqGMPApoRLxYgFPa78Qvsq8/kqpHVQZ+jk1iUPLERiA9pYMhn6+alhghX5SOtUIPaQ3
8Qu2JAmk8mq0nz5VpiHWSzVFwkIqYrxGgN5WaBvHtREvJfWhAwVQgiKAl3JvISVjEbLwOQYb+uRm
DUsgyrMu5C7rnnpAIrx3ivKVRo7r4GCBwLanIHcjYBA8sUu4oeyT6ZKUlz+lOJ7bHKIAkyK4QCBJ
3OcpdspwXEGNcZWC4KzacE1vsFZdsDcPbPR29SKHTyjh7bdJzCodNKlxFTrmwfkWK3a/KcnvqD/1
tl9k2DVfvCXepWt3XXpQtLuwDYPY+vHOHLaqTvyzS+/K1Pzq5XtrvnzUDjliW6UmgRnowyiXo74w
zPcRMpXou0BdibUtNK7CvaSXruQfKucIvb2qUR5D6xBTIOZkxb70yjvgvYU2wCeNDxKYI7R85May
z37L/s5AlLwx6UYNuadC1xuGf41yDb1H+jtFpxdNxP0S3WY2/eYda42Qs+4iyhuyTcTnJVNHBeym
tdsindcOLjAZsnpLMBWJkCARuX2euLShAana7B5sx2B2ZnoiayQmQBPNjpyd6ChZJjykQ32VvQPp
fkLTRcYaczT/WIh4ZQkCSxcHjxpfhRjlNJVX7CDSoYChC8wyBop2KOVnJn00zg0HswHwoL5lwUdN
aKt5Q2fQihs4xFmOPnqr27Q83OV4QwP9TJhOlOaSlNsM6QyxxTpT9fjKa0Sojgu/5P/29K1YRDmi
5xHScCLiGHos/i9qRoeIIweOmhQt+HHytPzwKOYNOX5B+JP9gWq13wDyL+h4GMG02n2qrUoQZpWh
87sOtnqBVBZtV7KG/XGMA+GSs6bcCr8i7LVAtFnxzUtFBIcSEVqsPbRq07QiN9lIll3KD0THyF/l
2qTPqpvE/zJF/Ih/YFjnLxLbjZb+yE1BMGcPK3vPFBGrCRFg3RqVUN2b5atwaJBx3Mc+IHKU53OV
jdwkQ7h3RAAXKq5lvGFV8FAtstCHZ1k7qg2vW0bK594mBALoIjAOwjAd15/iMY8X/ONlv2D5IRtZ
zSExiFwEP65OxLgLcFMLrxQUsMU22tkhBDdnCtAQOJBkJZiFSPtVm2vas+hAYSNaCjZusQ+zo2Gd
MC5SFXv3YeWYZ+Zdycol4fm1WFZIv67Ch6QdGw9tYg+t/qknq8yHnAoxQlF4TUSDpCNFApFT9qMJ
5wLoVWY/HTlI6h5ITgvvgXHN47Wpbkvprc7RVmwNlC4kR9pbO0Xooy3AlXErcmbU0a7ofkfm3zQ6
Jh1K8Ix11PqqYg7pcjNQE0RbmdiwNOWrSjNiZD4Srj6LEq0OwpS0LT0csZd4j8osv1QFrpM67A16
MGiXHmdktKtMIqWKig/RzXv/Vhn2sZaiv7YqP2ku4a7yM901JOU8TcJ1xKyYZvKfpjvnIJ0eqUwA
VaUQ0gCer0boxwJp13ARV8WGuuejYq1HPX/102dPm6TNl6sN9HL50tEkS37KzWedEo8WdCsbPCco
/V1Oxn2UpoeKSTKUWyhV5Y5efN7i4icmpr/aKEmJXUVaiP8ti+ndwGRZkn7hTfs+ULlMsYGU+tqB
TGk7Hrgq5tAcl6zWS/T/czXUDodgaI+d3B4tR1n5hX3t1VSGcGk5fxcF2kAtkNDNYAjt4mswTCtJ
0YkbdVZyzLgpDScVLhJJhp07JBNZy64xlwN7lsja7DlrKrn5sfUIqsG6WI7gdtglEvrPEb456MbG
NN9YIX5RQv6QmQegTmZxLVWSYkey6MyB8MVhEeWkyVjjKp/QudA969lIr4iW9PxqVUwwwFBRjfri
MJa6fq2kdA5q47aXpUMSZPuiCykOm9YJMsEW4YPic2/CIoxpT/eaw0uF9EdNl22hrVp2zpKA11Bn
N87j85Ta987B6tGZxrmY+kMQFSvDJ9gXPbKVKO5QitqcgoVuQmuYIHyUDma41VOeCCasFN8bK5iT
vie4TwZ/OPqYgkjb3BtkCMhxuWgsMkXJfRQ0Rh4pl9ohho2OMuqJlzGvURiU+55Hg8GEAD2VTsty
FeUWxjNiiYi2J7d42dkEaUFfTArN9UIEVNFFo3BTKni+7W6v6F+S/JoIVCnE2fOjWATYWFQQ1ORp
1ZCeIKYeE4XOBRgzKUHaEun44f2IsSRBtmLA6w/nKAAth1qKUBsGBmsSysDYhig3oP1IbYS30MGN
9ejoJO8Fe9XosDlTtDEcpQb9A8WQk0k6DdFaDUZnA0DVhCYeJ3RiDZnPaexGLRvOQLwrtHqR6nOV
bgqbuLCRO1tl3HC+HLRLJe1gClLCHoGC+HN0NqzC+fAY9tuiXQSxMjMwXHEC+zK7MZtmOC29aTcm
H+VUL/lBF9RsLhIDed3EoNv96A2YEjBJdLKtvRfuMlwfgKlMyi7SJK2GW+f8sPArDGIbDW6BsbYU
OsBgLqmtZyL87KYrQ3caPwo8vi0dZKGFyA5sAhlaKPWuH6SrmnYHm0/kP47OY7l1Y4uiX4QqNGJj
KuZMkVScoCRdCWjknL7eCx7c92xX2aJIovuEvddO8HokZAA8+QzKfF1GeOxchAjjzgLgFqSrGm2n
xSBES/UXJootx+L89k4z14YoBA0Gvou62rV429DOzy9O0dAmOeeD+daRYdTP8kv+g4VDqRLRh86S
loS0QRZjJJqMAZJ37B4jNVULb2/Efs113eXLoNdWhkJv6w/rDAnehFfAzbZFyPqxZrxGU4kwu0Ci
oEaqEtBABnr2TABMxUSZAoHq5kqNr1KFXAu9AAQBNA8d77mVbU2gXoUfH61KrNJqpNuggWMwuCqd
e1WwB1O/OeBjhxmGwTd8pnvZTbqcWOfmcwSkRx9d8wZyuIMvrMabauiM6USEy9gNmWlOcoaH1KFA
u+5CsXMhGIfUy+ivmj8r/ZJYiWc6RW0wD2ZZOVes7O9F8lZ1IGfNAwyvB+T6mk4YIBAlYvajKSbF
jMhFzyXGRLuoKQ1ddGDDWK8CcHvNV5MeXABoA/Oumt2czq2d81pNQCSm7m77Tn+SUYOyIlpgxsLV
lPOkNBUq2s9OfIcBLNGUt/m5l6SY0krWK2PAFjIRDtAbh6R6bxxcYawR+ua799+64eyFL4l3KczX
3DjV6l2UH0ArZPWiJSe+/CbtpRioUmwaFsb8SBMKg3qwBjNA/9HQEgz8fT6s29riykBCMfh7r/NZ
T/2zejDA/W+LaG2eoM4zET16TbhnCpcvEH7K54wPJY2vQ8lG3/jKJLOHRLwUEXhXmCNYLZYRJAU/
w2yQE0qAbCOHIj7oPzPVgmWm7ZwERKnRBXY8cou+ZAWiPsVn9z31V9f5TFFDJ5O/ms0fnqXQlXzb
EFX+QuPRtgKyBTO3kGEsxKQGl6NSX6pmak8kFNEG2V/fIp50UDuIjxqjQQE4RPyK+E8ylSo+M2Sg
Ec3cQ0+/cSlwBZAO+azFF1HB9PpQqKpnE55xUxHYdcx7osqXsQGYLX3aTThCy6/OenGGB+9EjxeE
lTFouVgjkEstMns/6M9B8UgJ0gV+FB2IgBUOOUI8gWy9STzKdyPjIT3cpGxm46uILx1ErafWeNcF
7b+2DlkIJnxGwC9c+jgTh1pZb2z0bKO5SJW/kGwCGqrQsIQfrRMiohVwxDCQ6rwXOCobtgW2fOcf
IfTD+uR8pZwyQ07VIjcmX/r/pdgJWj9M5iY3divDtRk4h4x+13aLZcgozodkGyc1eyWIkcOn381o
wOSpYQ9sMFSgKUQwTCgiC23+BCNJBH6+HfJyG1fLOT+ERsRl446s4sKoSosJUzlbxLDRZqRb8t6g
RoNYfnJT+of+RM7NiISyX+d7fI5TuobNPFfsxgv/ppavyvHqRMdA3TTwemja24OOexFXj5Xvcg9u
30tS/ZvAvWpgP1vGFLZ4zF/ytPissKUEvOTcG/ijkawLQYR9OBGyiqlTQpcbpdM2Qh2ErsKge0p0
UPoKhbr1Ykbl0uyulp+vTXHTrBeNdEnT+Bb+w0m/RfDBqnxysv+PnjrECe5QtiOFKtA9NcNXYX9k
1bl1A/hHNkEbtIe/JidI/qwyot7+jPBskUg6P5ZZ+qu7L4b7XQ8Hw78UwGfcQ4YQRphMF3+TqliP
xmscH7VoV/L+1sHKVHLtmGgixF/H8Nt/g3UGFLbyD7yXSh6ZJrC2YxnTHHTvSBQPvvtaHirslum9
nK9Z9WXR943mQxQfaYrI9o/f2RuPuXXnCRmn95xrNht/eoR8afkJ6DeJ7ygMJ7iY+tmSNQHdpCUb
O3d4qakDUtIPa9M6SRYpzPwbwYn4oXP9RDjbK++qt8yoTn55c9qfrNyWg8TgS9+iMPERGp9NXPts
psrixQhdnpiXLH8bR3BQ/d1ubnOFIHS0uOsc+6a4ZnG6dMKjIW6dfW+YoSRwi2+dQ7rZXq6N4Bx1
N4PifTxEJb3cmYR0/t1S7nrQFtM1ZD7iG3dTflSFWNjcqUl8wdDGPtHT2QVeKk6v6j6GP2n6JdIt
O83WuqXou2nW7eliNDsceKZx0EkLEdHB10dMtZuyfVM6YsdjEl9lvnf9W8jgDapd7x8qVpXduSjX
Vg18Yd/aN7NFZKm/TM6jR78gsjMU9IqWUQqGN/Ulx7DDG++Ltybb18UpER9qOuvD3eIgaNULXxnB
MYD/ufR+Dc8+igkxGzfm/OuY9KJ19t2x1nXjB0MTMOwq+NO6V8byYjypiMXpUwEWgZIsMI8OyzrM
iyxRAgyHzC77/FGIB/FCCGAvToQFCd/hdNXAQs5Li4cjdw3DIOuY4PWN1oXHusI+stse2/eUjXyP
44fOdta7UjfGG9++8BdVfNW9h8MoVtqMKDNOdKQJydWuXlznHFYwh57D8pCGqPh3w4QkcgtcT4bX
EPkikRGeeYlsufR1qvANlxxrcRfV7wAtv++fneQbsEPCJ5q36PLIchkKai1Oz+5OEHaR/SbwNct/
MddfegoDtWpRLMjQXQr/1be2XYUGZV1iWfK+tOp7DL6m6M2ReFO1o5de6Q6WGyqQELZxxVmam/8K
7hqJB2tATVPnaHn6aKXYbuXBlz2QD02pRxoO2s48OY8hOfV0oDHrh1B8xeFr3r05zksxsoBZVdkK
M5A/HpruaCSfFtv57BKEN5v/BinbDBSM9mR1D517JfrhcKztpRHgSVgo1lJg9JpLYZ0YsNRMijEQ
IjNFkPCVoqCU/s1jgVb7t0hQP8HdMO6G/0/nA8hf+EaU6c1q+UD/CmZliBj56E1EumBu272FsDzg
W3uVwyHwv6x6XwjmY/nnGPw0+sbuGX8Xp344R8TFdLsousAzpoGX/ZaMOszVHPDx7/w0tde6PQXG
0aje6bF1iJ5R9KbB36SMssyfrn2N9E2JapK1hndIcjbEO2W88l1Nip+62iHLGySZo+lTjgSJYAmc
JKQaMzx5VZhtBFg78VzinEw5izvYkOBsIbUvHDjPKfQwRqFLysJCBotISmZVv/MDNg8PioZZ4Smy
D5nYcLS11mtBBgD6RTv9q1jjKzIm6QAXKFFA6/DKCrEnDDnQdrrDtAtFKqeJ7Pd194EPopmYce19
cWR46OGqjoJ3gxk3FfBT3WMV5s80WMs2Shd01GSq7mRL4Kj5a82BCtQ0Pdq+GH6tLmeVPSeq6z7L
7GYzWCj2YfSY2zRebFd906UG8NwlY9i5MOpQjLoVeRk+6qtjlvyaOJI6xr8KY6GtHv34TnuXU/5E
1yh9Jqgt89dlOZse0oCt9lHGdyv5bQXrff1jsH4K+6fM/0oE/dlC9KQK7sP+nxMPCwyuc3/Yav/m
zMOUPqyr7pbxBhespgrRGOaHNwyrjNE/TR3hJl5SsqSSnS/3abPza1BmG0Ggjwu8ajNMZMPfmvgu
JcPu99A7J68VuQtQFXUYd0jsqOSzv8S7tyh9ix9uUX75PrjlcHAA1cyMWUjG14KpiGKZeOTlOs4a
qAEhlA5PHIXdEw9NWL7xDCTmRcOYlb+OzPWSrWFvx4xw1IcKji5MaGqUal/xFyVZuqsXC2tsfeI6
pv6owI0jwiUbHTIZn06JI4ENDfuoJzZ40DcMUoLUhr+I3EfEgIhzYnRRruxs8iVRpzUFsA9tZ464
KDgYk6BgjVJzIfDIjEjhlfu+tYpxZY0RehDvs0unN88xXgu9YsjEstKYvqTfzazDZ8klYKBwbtPs
PPInOTevMVM35VqnzsQ22kuwQdG+Nk0e2Rwxx49f2VQQ486OYcR5Q7pLZXlwBmqDIj/6qOhTyZZY
AtPTEH0jBRhAVeZJdXVc/3os2vTY2u7sxlqFemaj33GukWuhnCPfij+Cfi+CFNAow9gm8dZM68PQ
m8dei/HQPU3SX09jsdYYUnpuBMIQFWUIISR8H3xaFBczINoCHK0b2242aUcIRVUQX22LZdHdIJBt
Jzc8Cz94rmX73AwQOLyRlvvYpPcAqHT31XjTuaM4akJAArG+ailN22LYl+pTRzGQjtS18J1aY5Op
5JQSyV5maFNshMOEujndxeesFzTrenfHIFC4lzEYtimjvSYEIoLUamSpY8IAipovPX+e5bsKF0xM
alwWG08lS0TNeMTVCAdsfIujDOfOdGzRcIgB02Rz9KYXlQTLKSMaKSeRhzyv2BoXetGgSh53dfzd
4QpjZBMHSBtEs+WjXOcJRhV/tsblPwEwZNrRAvtK/GczDCETFKqVgbwu2MT8oDQnpJZGdwSijpF4
aRkIuwDXa9249sgvc4j8smkNbYqxAqGja+BaRlZRkzfTlUD53RXZzJxHfNDMYg3qRn8APeGXEztc
AoiavrvrGva/NuHcqZ3+hsmtS29aNW1yRVJZGxxNMe5l3d7xJ075cESeedSTkQdKXLKseaYB3lik
1OGswTUKKWIgpx5+Qh7ddLL9Sqm9JWN/15rfQapt79ov4HVtOd6MIDl0RbC1yNFqMPY2iXksreqh
ldGvlhB35czy3ro/ei/uUHyVPTG9Tv8d1dm9EHx3qEux+feyvfbacO6FOGfOdA5jJMackk1IzB6b
MM+ZbcLm+FPDd2pJNpo1+PoK4UNGClJSJl91VXCIsLYYiGSgoJF3DzLYQIuOZK7zbgKaWGmzJIe1
7GbqvSlZHZ0AnX0xIVgJLf0k6RVz/7JX8WMM9b/ENAF/xd259v4G0d87aT3nlg2Jtls61rTtSf7O
7H7p6cMFhxmqCB3amGkhxKO86HjRaWezU0AFnSMBtVW89PlO944Gftb9QPGAkyf9Mv0jcBm2W/Ys
gbEgY9Ye0U0CXon2ZqjyTqgNTGjzmAblvfUwn6WW8Z6PcXcwLlD3uU3L/D3opwob9c+gjf+GnmAU
BIq7EuzckSvTYyrvMT5M2vapKudyA5FOkhPOVsZSHX1/enFVSnbDqJ4JQETYpFlPOam+YYMjrucE
zUoCdk32rQJbDpE0Gzg0d6vaRlQvi6lgVWPZ1b6I3k1CqjyE9YAHyGtRW2mEW2vy96asdtUIuRfa
CpLPpogOBi1tm6D6Qn+SStbtMt1PoU26UQ+tz9o60Ck8/dSRNuWbuO9gkBSsR1BX8Q5tZK12eR8t
pwKnfVM96yPG8SgEfBIscJbsXLM/OgGsfF1b+qHzoYByJX66UD3PGdm3el9vKqclMhOHcN3RhUVH
RcM2qnwPVucmCHDny7+aXCzJlkCG+iitdju2WJ9afS+it6Hjyy0qcZva4UMPa3I+aLWj8KIL8VMi
0s0O0vdRFgIRLodVmbS7WQrAWL7lTWPuSPYaAPkh/nIClusW+46ougZFte/U9DORkMAzfvUsZze0
3JUzgs3hhraKZdZ12JXwxqOGEel0qjU+b3s6WqF+sAPj0LrQPRR0fQoEl+2+FX320K4SGEspMpVw
pMZ2IP30x7aIzmWk9j3IyUEguQWNgHXQL8bTwLAxtJutObZrLYDWZOebCEJA2nhnuhr8WbtAK8/z
33aAUrsiIkW4Z8WhznbrXxp28tUwrRKpMeQbdnVUoxFq9hMrQMnUswSFT2T8GqgSUaTCWTSg9pNA
XI0KsM4lzPdJuPbNM/HJ/G9o7eA/dO3VyGmjmbM0Z7JAK7BHSv0UA/o8cOej968236q5jUy/cm3j
+u+F/uLaz3hrRPgYlGAIDNDCP1bMv6vyWzGOCuKOITuDLeejqZxlwvBgvIacYyGsyVJoCxdShxcK
OKssMCFlYQPWBQ4K74p/tvX2PQd7oD5b8zrD622fGYq+t3B5ddnrPNkMvJtHv2CC1hjqa9fML8hi
MlqSvFpX4M/cr4DDtmF2zoadBjtsyTmEZWKq5wb3GFVRM6JvP5GehSefOugYEjwRAM62ShDE8brW
PvkhZC+ErzJ7FFw8BX5bl5jdZuFxSVq1h5j8mI7Pbrlq9e1EO0vl25CwbVWvsdjycdTJXvMvIviq
rD/DRF7+cK2v0ro7Jr0r9F4d5a55N9Q/vu9pAPH6MwVrGbhvMN3wHU01mrHjWs0kuVMOlLAM1RJE
fzswLWM276yRjWOC0VkRx/F5QOVlh9DHGRRkGBg0lzSWtiD3jwfc056cFi4hfpQGCkfjQlvHmt2T
qjsl75HDBOmPX4QRkKcxjt0bLx3oSINrTJ605JEzO5YdhhCFL64H2VzP/uj3mrBRgwKJy7qcZ21M
he3p2wSEWTBRI7LHIsZHk59ujBiNfVEaIHHyq8V3FA4cy/EyzJ1VQhBPxXrO0RIyqr2Vfx1MFnKx
t1VjixkPTThvLrpSEhd4itjnDE22sf1kHTWzc7ZaO8yvZUe/MO6QfpCIxoKYbI4YB6/pv4NaJvUB
JGwGpDjYg00emLD7kYkWqVkEDgEa2N69Wy9/w5RLUWcbBnnHYpRsBwNLpxfe/mitELe1xGflW5E8
a8aLH6XsKL7S6Fc33kVLQ3H1hx3Zut464qiQzjmSn4UNHCj4scarTC/4TlghUshPBVRi9T2j3Qws
be1paK8ZO5iR9dX//TadnEw/AvXUi9cM2N9Et9TBQUjK1yzA9f1OGZXKf4H+5hjwRF5ijmpxbzu2
MA2efielRUJq3r867tHlYwj9+uBo/5KGOOHXMH6eaJsJypjMF54OKQ+h9qymRwCbmgFKYnzFLB2C
6T3Isb/CqWarz0mziBx7wYXKzJzNs/ZOGBRi9HuY4m7SoIS8DyxlJcI+Hkfvq8319RQLPFyPCp1M
lfwOpLN0gkNX/dmpzeKP1feoYeRcaBZBVcxIi+SBDr5B8WI7n1HCS5sCIJrkWTGUbX9jF8I90g7W
mdhdENMvVZMs2eGtc8e7jU2ymb9KbViuZgZZI1YBtcY8eqtlsbUDNIwDhC/RkQcLCTVGfYow1lhN
RrhiqoRZJsTGg/3PyFZeYew8jdRB9LyDw5Uq2uVo+/uQaZPfW4chLlYO+9RCA2hGDqrjMZK0+nXE
FdxDxLWigSQQ/lk92/D3otRPfdA/D2zjEpuHBfNzSoLnEMY7embSi8hy6iQr63sQcV5O1llZxVYg
39B8VPOUGK4I11JP17xqMsezdV5RK/flJouc1SQThC/io1CwTsqB4HDId3Iz9vY5qPBq5SEbkFkA
wUomeAmgWsgYoR5j3x71B+XBsgiiVVPe7TAmlZFUuxDNjVqHE1s+7Mq+jcIOgW9CA63rGrTBeG3w
K0QDT7jpH8rsomR2xAINcqTU1s7kvfKv9tA9CRXFc+osJh1VgAEXxICIVcawr4m5ghRiW1DhACGk
AJkmAz3wwAGMPDJhYZT3rNqw4BTJCm7RooYLZs+j56Zc5pQ41GZhcxxIgImy/tyoaZWi8sgiyHcB
2/9OLPtmXPW9v9eYAKHNFcClKn7e0LtbBcLTTtqNHF2gnqzYTf3SMkub/HTlLSrySyzfWmlyXI0e
+ep02Q6QShqclV3027HH9oIio/HUugMdqSN1Va6BeGnChXNyHJTr7L5zUG9BIzclkyBGFqN8iUS0
T0u5pS9p9XzptkS/ae57XXtLncEkdTp/CKrgaxJth6neh5L8z8WkHR0aOoeyKmb5ODID8QD/6NSS
AcHpvz2TIAvFST9blP+0+E0vmDrFw7LHFxu77IcwKnoKO1z3XcKkKS6QaSU7ONNZ5POKOm4RFrPf
JaItjN/dkoDiT8Vyf8Qp6rYXq31z2BLl/q52brH9Y2mfHT1/rFPNiOcqvkd4dzHnH2wRr83nMDgF
ecyWcOp4TfW5sLWHiqod85l8FZNEndXqNLeGRTEtPfw6AyEp+c0EKNOtk+jSgVRI1IcxPCrx7SYn
s/u1s+2g3nRtHZkPSYJnton1a1X9pHI3j93HvN/pdHKmdoz6JQhzX7z6EIPLZ7uNVynJKqL8idmZ
qQbBnfxqxXE2HQXg0lGA6vI761GE3zw2GjYqQ9+aJSfBomnzlecSuv4RmvaiZ5QXs5vr7R999mZi
YFpbabtXGr45RUH56ukvtSYW/B/Ae1gR9sby0CxhS7CfywwPYnpwBNkLqONoAx3ok5QkjsAhqNeE
F5EUXhFhzBZs/jFpinnCHVlPejQY88R7qxT6c7MjZ/1uetcxgrFPcdkA+8aByAYCKZbupP9aduPC
rHcNR6gW26zm1TphG9nhNdLOtUDj1zf7oCKFJYJtEAQMcOHuw4rMIWNURrOs8O9ZA+sw5yXjPqy9
lv17vRHZtBk8c9UPOtrUYV0U9V0zP32OaZfBK5hy5fUL04tQf9UbrzTXneMvTV+tRWMtu1iuu6JE
k/1pjrQlcHE871yrF98InybvmuQuUn0XyuewrvAe6NLnUDXxPSQ/TYvhLebls8obaupA0OpWT5gP
sdTJJY+tK6NhfUx4w+dSA7sHGXu9R3AKKuISGSmbXHCTsOrJJqGxztC5pOG4SX2G9sFHhtwpQlYR
WG8GWmFUViXpZ1OZb8fGA49ir4YYPhNqCzWR7zgOBLYjvsfsWpRkm5GoQU5vaiDayjCss7nKWcN7
HI+dzmS6QYXyN1CB9qQezedJBLd6YPeL/21es1fdyC382rAhyiRrFnta1aO/GIqa2D+MlLy4BrNF
S8ZkwtZZoWgxDkbCo0x5rS1Cg3/AVUcruonVaxGhfsPIQXnXaIeuAyf0r2BDlhsYb9I/o6H0Fh9T
2xKeFCxRms0D1WLdVe6TRQc+DUTXaWpbuNOKO4tcoGMDt9shabQI2mPVy4OssVgY7UYRnDGmoEOt
QrDcYA+THLs4JAmq7bgEpgvIuQ+kIClTZ3s09rnIToZbXxQvnI64iuj1XLu+Jpb1NablqQAKNomL
JWDDuDwaT0aJL2K+6O1EW08t10zNqKQazknfboqWXKVEnAMvvJedeJ2dR6ZC5GhE6iATHgq9wBZC
RL1xnp8AERnbbtT/kd998vMAnJncVvrIg9bA+HLArKmzI6De5eW+n5zrZJ18L/ye4vzuM5hKtfqN
eR2T5xwSfwNSwm//gWwMm/qe5BYKCoBz/FRNjD/zYLBt2nPswVeKZl5AdQ6Ir05evBbIloduOXlJ
vWjlYouKo+G1zWswJ1Qr/XsCtKXWrF0ysiNHEYWsCnNhPK7zoL4YYYFIPakPPEDHTjjoTCzONCTJ
tvgQCDFmm4FWfeguuyu7h3Q7HUQR7xikosBCtO5VV+XQa9rcYGNVnSoaURWRZeck751VIc4IzH+1
LNd2ELxZgf3qi/7ms4vz9AcBALeEN2nUQG15zNOe1MZwOFckzSMBrz89mobGYkqWOAd7xAcWxRu9
4lXn1dkW8/eAsjMTj9xDDCPGF08jzmUwaJsKlby5U7SRFpWxY/31Qb7Tk3IterWuev825O4rP/Ye
W8HZRBEVlIgFe7SbWgKrLqXYd5z+4nnY9FpKeTZez5WqOXVQ/QYYDqsC8iJS7tD8CWuSwypyg1zt
WCRyLYtnGP5LSR5EzMMWseesy/roQsWiU5+3ZsUtQD0+skUz2xIv8c2chusUYRXDzqdVqMhnvGlI
mDwCIobxUQLshBVlxw0nDHXKu+kdKRz1+Xjim4828V3H7pww3mRtuRpJkW9tmrnJvccIKHQjAuca
n/BRryVARSe7p0G6wVmuBeN7g0ghCq01GlcWveTK+9VjYozfBkRfGsZxjL2T3TCJa5kS5wd/IjC8
h2EKXdEBK+oMCH9MjsXS/J5o5gTmLL/X/yo9WYne3kadeRhj8yUJ9LXd2ruiYOtJRiugf5QH61QF
D9E0Z3QQf0FuLc2w2TVw491+3fF164hQh9GeNOGuRCkSos2KSBeLjWQ92c132Mh1796Q+C27MjlX
1DYqP45exoKIhQdTWZjlOxcr12gHjEPTa96RTVD6L+OQaUsKkkvvHIUniIxXgH8ETRvTK91pKZnJ
kkYXbQ7pWUb185BviZGFIzn42jnNgISaCFK+pRy2Js/vlOI0BL6h2BpLonFjLvtsQuIyiWPZY4tr
dYS89gEf9pvdun/Dn0uwqSGZR1knNqMC+gUTvoUlL1Xv3MbZvtnYv/N0zYj9g8F+oQzLazm5R93X
z7k+YsUcN80AiMshGTvvrrN4oKSr6rUJJnR2lRl0vQwklSW1tenUW1HU16AHyoA5W3hJs6YZeaoB
BojAB1LoQmU01w1oAjF2B3DCrTstO0u+5RVWUJ/9TR7XC2YSKN+mlTxnGbJrSb0aYE7AtxJb6KKa
4u6hVFMpagO0hea73VXrgcwDbivWfZGziGW779hBw7AXYwy2xiP0HBdH7LERb/1bW9JFRG2/LNPx
OLASIvH9q2zIiasPMku3tlcfzaHbJSZ0ZmaWnR0dqxBpZkuYuzyVAx69owjRJ2Xsr3qbgJxi12hQ
fbl0NIXqx2GO3xgL8tRTfH05lyCZBwXrgqZtzv5rgmAxGn/aIl0Xo7cAJWcOzTad8nWMdmpUFlFX
EraACWbCWHSVs9b1bl2AX89tPviUXZdfb3QL8Us+LFMI/OmwoZnc1aTuNsz4HWK+azpyfJjHkmAq
na6sxLCQxx8u6MQaAxAYU/lZSiju71qU00mhjRAokoNwyUe8VonD9C9d+rNxEsVfWTfgFj4Gshn8
JdHzHn69BkrtCGZ8rroLBpskR/U0ojZTBXsmLuCqU8xJzFmyhgi7/GoqVFnItxRNrUk6a6ZwbBSw
HSfGYGzmFQZbQXOUkl89hTiou2j95ppwdXQu7MaDeVNiHUS+ikiSmoHIlJ+uOmYsumX4OUbf9fTe
zSOiFIyhg9EHnh+/5lemtcucIperC5dezr4xX0sTW6dz0FlDqUoyn2Hgrtuosx+GCreaeDYckvoq
1UDTpkAMTUHKTmuQ+5zOYYNENOTthA/BowMTFqyvQiu6XVbj6PMUMiC7BWLtwNof8ne3kuHSMqnX
w7d0cr7NqPlIQMIsha6W7oThtzFKfn4UfJpGROmViYuqyPhxZYyiVMI/6TVeLeAjI0bMUVvGs1MC
OUslw5oc0FzJr5DHNmWgiyA702NINGlxFmVzrSFBBqVCtNtm7rppjprPFWZYg1y4KSpPjUDVbpq3
KglfstCClzIpWawz4kfMRBhbBe7EKwtONYHoW8boMCMri9gXU3YOtgi3DpcPaagUkxB+/SAmbhFp
1eD0LqPteFm7fn3MMRcarkVyJ1ZmzbW+y94F1ToQ5OgnD+GSWaHF7Q/QvmWXOOtYGCtpYFZmwLSQ
NAiZQjbg/HO6GQ6i1JEnaaYgOwBtC39rhPC4qH+xNpNJLz3EsOqzcbNLXGiP2LIB7QT0/Pkx7Jtj
ZJfbpC+ooh2EBPU0HiX+rTDpdryxYh2l1DzWcJWNe48yH0KH4Xeg6KK7F4bPrkhXcYpXf3JMWvVG
Z12COADPP6BJhIC9hpxBSMLihhk9SvCAcuCHBMrdBXiaDYFjo2zkKY3BYTWg7HUCN3qDsbVhh6gC
5//JsoiVqQugIBi4Q3REvXYk91XLWjUs7sZg/5nOM4kcwBk1m+if4DrpcMcj560jxtZwoPvzyqN7
Y6TwmIavISUygU1yvsksyGhmyJckKB9mVGBDsYeNlfBwmXV/0NzO3HjZQTVRekhbfyNdxsipS48V
JHq/HdLgWBagV5TykY0vJffmYgjgfEY6UPwsIRBsSpK1GENAH8oE/O53q6bCpyiZVC/M0Wo3FU9R
OSce2dV30LrxKginWYOebmN7ptdAfxyMaVqOEx5NZ1Y5kcslWtWvm0wbVrIY/vVl+tMYRHI4oqZF
Z4pvMKbXo5eK1O9dMkkCuRLz1wdLWTosq1ufna1Zp3u9RCTmMj8sZXkScclSvYWGq2IAXbHbQAvD
SSFZCCzMV0rof0GT42CJJ+QN4ivrkWj3xTLKmL1Vgf1TF0W/qkBC6jZvUwtfq4dUIiYyF1PiKeo0
MeDexGhHPfbvTvSBO/kxua2BUT2lfyIITZ9Yc4/C/7ARAuRT8FOlKFpjk6S6CPG2l6bvRRc5W1P5
xyxnkeYAzypHwIuV62x9VizLLqOhMy3rrkOYY9e3EWSLFi5gfcZo07Zo9F+UG1PyKCeEQ2MAfnFQ
k0k9PJ1lz0yn7nrctYJaiEihVH3ZCYzW3n90BszckPWmyBFZdiJYDSGhHhrPvdU435HRHaKKJIJs
solSxDhhlH+97/+NgnnAQF2gCsRzZUxbinIgCxSsZPdc02otXR05vqd/+kx7hgFJT2QYS2uc1dQG
xmVlevvSBHcuNPfDg5vXQaSprXssaSZM2//lrEm5sBhU1Dcbr4noxn/CLDXQJsQLQs0yXFARXGCJ
r09sRBJqEu+lr3kysuEzcrAZRxO5sMJyT3nxiBlPOVEnkHzzcVgu4z9tk1MVP0nXWZh5AIhfJ1pY
qwhZE1rmHwNsaiZEOTmz2KY8ZeWT9O+dV65sYFZ+qtGwoZ1uA4PKJm/w3nYFmoq6pFq4eXF+cC1A
1zUx3FGsQNl0qGf93EWL1K+HzGKhOUaAJybzOEjoFkYRXmzrQ5ngAHwf5Kg/67olsREQEiJQ1MLi
3SghYLjucGvM4mhahr4sJ8JM2W7VLhQbgxWwpOlPkvKNNe0llTlQYF/bGSC1vdY65LzjnJzMnOrE
v3d8eWB+QmXVTBwcdl0uJ3c5+FTw/1F3XsmxY+l2nkrFeRb6wm0Yxa1+yAQykY5MmqR7QdDC2w0/
Aw1DY9AQemL6srr6St0RUkgPelBEV0WdJg+ZTAIbv1nrW5bC/qxMTrpiLkSq3DV/vBONmfp6a+yz
nrmRbAlL6ztEHkI5N8jqcsou5qd4FvoCe9dEb2M7okcPet8wY8gRz2Bh6wl6EXgPxwbv+7USyjrx
5ErEne6w06Ia3yny9zZi6qW13X2uYfaROsVK0S4wmcD1ILrSzOrVjCO2aFOEqS5LaKNaqF+EDs1L
tzMSaXilwsne4KoTc0giNqMXpUR6MzpvqUSkOKklq3phNmhATsNCIIjuuIzlFYhzSJCjAReiCq37
+j4SQu9ZqMCk1d5L9D5wltgsmW71UoYtWzCDAV18bm31m+XAg9O2BCy6G6J9Ee+7Y4EeFBedZXG6
2xrKwdCOgoRNTiXJIcsKoh2Stt9zX2JWjDGkyStRZ9KhYMAFnNMSdfPgOh4KgEuudketE2CLiATh
rN6biH9p1l5KblO2Y9k6Tsj6qKXa+qpKzHCXfImB1IJZb+j5wPGyfWvWLfPiRhEBdxybsolLPZzA
kA/s/fM0Yu2AoUmvFL/KbD5uamj40L01M3FGbvuJrJbJqoTjmEHKjavsadCZ0ioWHkNB/2RHIZJe
ZkMDtw8zmnszL3NvwPxKAV6txxFjkZv2EdsI7QGMaGUn6lq0bk5AMXPFkmxaFIsoqVMG9Y1eE2+p
uQAklsHHYziHhep1/ZcoQ4pAc3gRnFKNhGPTs+cRrflQIvIfjBJQ+TxY/txVsBCcu2iyrwHjC7SB
gW11jmQjlupLalAZmdqYIYRGmdejqKXuXny97F4wzmVmCvXBiu6MWpocZMiXstg+WD3b35DVWL9k
7ZqLFFP2cJOqjLR1IfBt6wLMVr4nhgGzIQutQZGnSRdf4cL+YRDfyixV9q0T0/+cMZlpiaDOd8UI
Qb6Tn7WCQGVxr4x9OpVefUH8urAHFG6+VSznmYIBalzClWgWhOUqyUXLZpfhHnKmuXZvkvYuV5tr
BghgqLjHNzQO02MNe8DM2HTjIid2SE+X9f3SZTmezxAboYmMViTxRThGFFgGM8tkcK1tKnOWWgMe
CLcxdyGP1KMCNS4v0lejFOe5VYm7br5iySNTyXS+RveRVLXgSlugjiSXutTmY1ueoyrkt6Eyp+kn
2Gq2A1GKlnWIKsxVekREJjYJNWEhspQJ80BQmFMVEesLV0CbG44DYjOdhQFbJg+jbl5kWADiMfH2
JqVaXmtFrhs28Gkva/yLE570uXqz02sIY8GeQcdDAXGXcboa3Rt6/czeZbYo55QUDs/QCgaK4V3u
GCGuAe1RD5l3Ntl0Ew8OsTKhYfrDmJ2ytmNs5SS3ejbhxaLuihL2DnkrgWf0PUEwzKdr9Y0simRd
WXrNfTnhqhrbL8yLqGMXrEZqaPiZHXf7MLfu6q57r4aMSRvqva1E1jD0Fl3ZZJ1tGwnxWFXYomhD
3NzRtmFPBacybas51M2KDN8uja6zDYXw1c65PkYB301u8iT6+Ms2unmjtsclwyLUUyivLBbMdDiA
pjrBHckwoOhpJtvupCz17aTYuFuNzPH0lEC2ELqIpENMw4IZ0YipyZBMGDIXDe68t4yOxB7NZd7i
qLeZSgFvRPBWSxroNkcdiTkwTEpWe1EfkIbjZYYCyUWj7+11YpXHdF0j015rk/ExGT1rUowG7kKb
qaSGX8thD679XY9djNYtK6isdJkP80DBOmQatJ/dVQrXkj1gRrUKPNB6DE303UnsrBzpYAmsl8LT
Fb+055ch/lCa4rVUmtcuZVgQujhZqkS+OHGEua3j1x9J86KJx7SE7g3tlbhAm/No7Hwt038WSldu
Y54IqdKuY9JOuwmGYdYZLlKaYpsnVVBICekQlwHWz0rBA6e62mYmSxrL40rG0DfCUz22cFthc14/
PlaUicgMCe04jtdgvM5kUp4hzPNAS4cuNF9ZK7v0qrSIr9rkOMStI6719cJUub4a3Hsp34hc/7TR
MKmLc9CG3Bt70aJXoxhhvOL1AxGWTkWFPI/awxSxICfFndnBpykcDbgWr65wP6xiIpZwJpQyTpAA
MZCEi0G0bXIteZkjsmQid8DWbqVjvKGk/KiX5sFS+03KfGmdj3eKMVzVkRI0YPVcTiAMYvZaMlqQ
DeTXPnDCIG1oJHZ1MFOSbtsDbkBdIkdwk0WKk8QaN24Ey2NOFGLDexawNqilXj+S5DaCqGxSWr94
oIXWY9bFMu2grWlITcydntY2TpSy8EuFt9dO8TVnjhloCk+RcdQn0mejwOkdBNeqgU/KcTZLjTMO
0dfLVJQfccW8aWlZkiCZfHYqieXM3CpTStin47LyYOaYlGHwx+d1SeQT83xfFeqjEemPbDA+Magf
ekFlrRu0hUX5R5cUxHHJ28wucrjmu+swKtX0J+qtW9k8pAwKANRwkc3L8NIoy3dpoIpRsSiG2WUa
6X3MtrtUBo7ukrJMLuyCsju9MUkHzN8qkh2dpvLcBSZAyYSgLwSaEldsO4iyBV99ZV2/s6FAh1J5
msxsQwjHWBgWXUkrWebVmkJ/q49bRyFmwDCw4KUumgNV5bTibzGv+pCx+VmgZk2S+CUuXMi1D2LE
x2laueW5AtldleCerJEZ8uBi+cuyk6Og7Z3Ia2L5ZmEvK2P8w42BLDO2hs+xVi7STeNt9dyH6UT2
2hEvwLsVL7SYEkhLw9ogrhhBRfEIU9HNvknx0K+qGT2h92GG/kTPGmQIIJE4ZSbl37rvsXYC0DiY
wxD5AF7BAtkmAfFqRXLvETvh99DFd4mp7rusx9xNAVMJaAV6L02cyIiGssmN/MLi0RL7nUXqpY0Z
oQ7doHFpXOrRKXwheHDb10uqE4/4dm/1cJReMfA7c53uYgwIyBb7U1WEznYL4jhnlZjfuggvqcCu
t446viVPnxwUVHFjZDSXc68Vh2bsXgr3UkTmPivLdY5ObbZSnnZTzhgQU3jFDjQvq9lfGjrxfKp/
+tZ+0aKgDY0zr+iQRRgUJwthG4Ri5tfJpponSo+eEc2Yad8GaaRhx35vcat94s7XKSQ4NGWwA8NG
HJWNUNMXisHeiCbPDimSjYFiO45C9lGT18A1NW3rpR1NaKqGWXk8kSbW+zp7TB5d7PU4c+Uwrw1e
EvPhKPKJon8UKkNMdp2XCJoPUSgze46rkk/kL53DcKSdqpH9dOuuiyHhiu9mxWvo2ZdaC5EvjF+6
wlnXRjRD0zIHVg3ysbW52vqazt+0WHH28UHk1B5T4jSrSM1rfvprBaZt6lh5Ul3qwDKuaWU0I+jE
eKV0oOoIiadhNZOumSzjXNaqn6VFzFEUGs28kI9WhpwIwUBQTcbJ5VDHMck704S8c5aRY/Ur/IX4
FhCiI4TO2mFwnoPxKZiINk3ibGsYmFONcyoXmwmagxGr59JEKF6HCrykibDKvoOTUsOSrVV2L52Y
/aklLZZaUEtK347rEGHhWy4vi6DszzIDx5wO9MDAsooblHtNsEMtC6D6EopG2VYIFrina7PaaxMh
z12E9kiR9o7W2osKLsfcZBYypvCK4oiJ0dixLWIUhyfiinyLHASM5Tw+Obpt72uafTtlPs2IPF1Q
ulpY6WVfpic5KPcd59g2m5p3o2Hdptl8XWH11WFinS9Tg9+XWlGxavNDZFfVzp3sQ9NXV4H1bVmp
9j5hgbkWlXaYY86qOo7agPowUFoyoaOSIa8aKrQKpEDlEXRaMZv2ZpEcX0Y+vboq2lbLbuKVWzkO
A3xsaAh/fZFyeyQ6tOOqh90xcmWy8lJv4R2k3lRiOGtdIiyq8WupKfW6sDn3CqamjLVm5ZD1WBE3
U2bo8ZK+k3uzF3fOPFQPJWI0lvg9K6wbeh3I+io45DDG5dFtOfFnXy0JFVvqV2ZblFmGw8yGEn1e
sHmqOX5GHvhEF7YrFDf8RusHxlAO/azzKkLtRsz8rVhoNMqtva4QKayxzwSMJHG0boaY0IxJbXpk
JQyLlnpCxyVItcxo0Kc4DnRhAejT1FcZGwrKgn6/hO13edUupDs7pdMsc1C/dnIFdY5UScYqrHSq
mTmESlAPfshdaWS7zOLPjg5LHCZH66Pn5/wiS7TJzGcNpWavcJupiZjZ1/Y/zHMWNFxgHzlqS0TR
bnHsyNZ1Rm1T1FXQFcbXUi3EAhac8K7iR5l9rxakuJjTFdUYq59jByipGo3TqCH31crvMKrH9TTB
RzYwHeqAHoWWsPiZEcPGdMSNVuVk3dbbWjhIYzPJ0rNMDjkYEDDKOGpq234Uomq2mTl5cEqiQFIh
IxhxfzLuNH+JXo20LYNoyK4vmTaZVuuujgxWo6OZbqvOIB+cgAekXYruybggp9ZQisCwELs13ZSv
awBsDmNjkn0plWfnE2NVOWhQc5z8k6sKRNgycPaXy3qOTODzAhNcRLenjSOKe1lw00sOl1ai4OfO
JgpowO8x0TArYkJpS7MCwxqNW1iA7siYpqyclhrGKGcCAeJMYvuuN2HWvak9vVEyxE9LPLRBQiyX
YHYibYa0SVifCnx0cYNMNlqQFczzPK7HhsScTHnMJ6Y3jmyMgGcP+0Ct9COiw9siXU6JqeGaj5Y9
vBcfNwW5qKX7mTpPUwOB2lLRbtRRdo6S4bGYHShWlc76BTVvaXMuLeVVnpkX77XWnoaEjYxWcNk0
egoOpbyLczTtunu10sfGpbPS7WTMT31pfRYa/VKYocg0J3b2sJh6wmrGlAuTHUixgK0TLHNjJAOo
n37UEFJ6YZDAYiPpcN3parXrEy9lUbeN3FeOzG6t0XphpWE41ZfZ2nXaVzHx/DYER73UrJe4U7VD
Y6PH0yWK+UR/51m1mUwAnsKEIZDFNVoqJHO5Er82EZVXNmwMR1Ze5XqjQD5p0cZWLYU24bgOTzJ3
JP4mhr4VAVdUWvYFsQO8/fpswRGzMVnjk4R6SPJ+Dha6sDWfvRMlIsyC8wS2h/hBhpgPgFjGEiX4
1KFfni+NFfbblHt15fTNLhMhs0CX7he35Lm0rYuWW50vloydY2z6cQQ3plcIX7URrnfRkvoufI4p
DsE/Wibbvai/z3JUqFgwpmqGiml/TQYjWOlWm1Zg2pij8HGKBUlLOQ8as4+/a10K5pXKfoxCYuhT
DDLEGsZtyNN6ZviRTURv6lTW0Opp5dqesaN7rxe0pWGX8+7HKH0Ga262zXQMXXvkia6CwDcdgtgK
x++b6xavzcPtvDA4m0s8FU5WNEGo+kM1n2YXT19VmjtL78cdoJPbQX3qlpIU9KFEiF/xAMGMxQjA
rjaggkTNHdUS1CkJpwJ58DkBsG3y5ocFY+obkRKIUYcB7DJbpR8yA3oHnNkMi5NE3NkS8kKNCQB/
PXrK+TY2G2uPinLYLXP7naL6gGWaK9480tvF2oUJbIvCsuNEoBYeOkGWoeqFc0LihRX79dihXyeH
2FDskM/Jz0vVDZsEZbcNuKlzeT8RjxFpMZa+EWvPRVyXPltHxbZcgvzk/UTEmoQwQyoGydg2KtQl
774Tqp69Zg93CikdXpu7L1kYfkSyTY9GR1ZEZMfhLlFqCCgI5XKTQDT8dKj4Kk74WGf2aWnRZskr
RkMDDbrMP9EugCfVdfAN5tQEluN+ZaO1S7kdOZfk7UhWTa/m4DwVdPSsOGyvdw+FyffQHXGIHagm
Yk4MNow20CNFBf+2tIofF9mjM+vA6meQ1FX82Q7I+spsADvG3Z6rwgUiPu2s9hCbY3SeFtzZC9Us
Qryc5xQ5QVHGvjnCCVNU5a05qoU3xQwuQ/wA+3bq8A/yBNOZZGHlm4EmoF4bYSRs7QGod1ebge0M
hSdQcOUm/AddD4EOlQypmU1YNpRWq24xlbIQxRGVvVoaRYTZ66Nn2XLaGEX10n4mi7uNDDwsEpfu
MNR+Md8vbpL4DsJyT+fddDKYClFCXlxUJt5SI1/igfzOff9OcFhGVT19z6ZJfpOCP2hhv+xqSn2M
FYpUBSJExgIo05ebsrW97rPNhbERlnw00/K44O9celbr2JnYD5IsZn5o2ER9R2ZQuZXpfl5OjqRf
rJoF+F2OmGlCb60BYKwizXhw6erNmFAHkYpj1tNgJuZ46hSIuMZVkj0LZNS0lR0Zz9SKPZI2Rpi2
vr5yQxT9q7hOtjHqgdnJP1Lc4IgdwNHx4L8qj1GKxmgz3Y4pTJkiv5KWYQV0GrGLu8uVzbLnlA9S
m5Uq81EmYqK8k7pxahaD8nNEiXHtYXIUmFjkaOWrRl+8GJaqqU1nvFevprArzsAYb7moId+1aAZH
2O4ub0wlh10RajP39DnvkbwvCgaaLjThpobI1DtgpleZmJq2IbDAadNkVoeANN6jcQXnHFYM1DUH
18DYgntHwe1GhPWYSN77kPet0LISp3wLMzTVQC9CEswExwOKOcJokkpu0pbjY1wkkwmn4LgI2X/i
s9sYLfqppmHi2cUUorBpEX7SRtfTSH4gKjFba6PtXHeXrIHQhN1z8IqW/xqlfmnZm8RSlv5glzcK
wDivTf0GiZqHrDpBbMHjKHELeVTjDfnD0XGALs3J1aJo7KGktYx2lGRbR5w+rlWMQRp3t+Zgc0yV
FspJy3kMowIRe8dopG/AtsztdMx0ewksleUuTmRl9eu3f/vrv//b5/Sfo+/qXOUsGkv513/nz5+Y
CdskQnb4z3/862NV8L8//s5/fM6/fMop+WwrWf10/9vP2n5XN+/Ft/zXT7q+mv/4ynz3P1+d9969
/9MffJ4k3XzXf4Ov+pZ93v3xKvg5rp/5f/rB377/+CqPc/39+6/Pa3dx/WpRUpW//vzQ7uv3X676
x/v097fp+uX//Nj19f/+a5t8tO9597f/2v7r3/l+l93vvxTxF8OwhePaporeQLMN59dv4/c/PmRZ
hoaqwTJsXaVk+fUbj7wu/v2XYf1FE0zuVcMxDFW1He3Xb7Lq//Eh1XEsVdWEY7maqf36xw//T7/E
//FL/a3skbklZSd//6Wpmvnrt/rvv+3rjycs2zANTb2+QuQVuqXqfPzz/T4po+vn/yeU13Eq6upH
Y2S7W3ZAme61F1bKLpAqQFGe5X9l+2JPnuxRC9hF0oJus8A+uIf5WxyHr25Xn+VN+ZjvyCP6Sr94
jAc5OVS+/Tk+kVnYvF+TZ8rdvG58N6DV3UWB6buHZTd8YeDG6NSsmZJ6zV2zt97js/mTBNVJHPV3
6GB9HmigQp4I1zrKPYenD9nVy8lciNf5LnsihuI4+uFdujM21T1lqp+fZ7+5w4VdAfZ7LPwkMFER
bMrb6m68jNOaj8i75ehsp2P/1O2ae+XW+NT3gEs247Y70iDfAL/ZwhINMl/d2xvOt5/0XO15lTfG
wQ4g096Tie1+Oj8I1iPHA3CKLezKBgQ4zHDZc/YNhfias6a9dTciUC/RdNvsa/f80Z+SPcXJPrqJ
z6i2bucn3sIjP8OP7pebcLdAZUAz7wPYuLVX9qre5A/ho76DDg5IXK4fSXklA6E+qnvUiN6wVjfx
DYfBvtwQeb0mu26FP/YbWAXFXPwiAsYKGx7Wfhf0p/CupbZUDuGbHRDQ8kCa90R1zxhjFW6Q6sg1
W4fEIjmBWyzo4xP45+gj1w5GuR4PYsfJtC4308HgdU1HWhOI0a/dA3mshrkerZV4WY5FkNzVB5o5
NHa7JhAeWlN+LrpY3pZ0R8TfpgiqbXTQ9+WjfENZeXLOfIdnF1vfSvXjHXggh7c92+Jr8+x72h3c
YV8RecvP2WG4Zfb5M59oWIZn9x5V07Nx6B7aW8daafF2YdNJ1CkvlO1WoN4g2fZVr972a23Tvzv7
GVHhmmRBvzhot8oD1yfsghhReBHYG21Vnfj7gHMJ59tYByTB6ob8YRy6Xv2KpmHV3A1nJNbk0QF2
ZdUKO8Obghj3NpEIj1PIEplczA02xfqIiogB76r4EESTNVuCWTCHns7FesWi6z7d0DFs7CD/2nSP
Eetmsuy8KD2hM3T2gL3BeDg+6KI1DhsfFReUp23zRut8KDfdLRqYCFEKX+Ir5TICVbmbkN5rtxao
jIwsVTRA1NGUEC+9zaSz+7mu7mb3Jw8PgiWvYFQYMCTrVudPuhLad78MGs/0QhLQoQFdhrv5QVwA
YkP9qosD/x+UxhwBVb6Wn70Xr6ZL7lOEB23lLxMhElSiOK6OPJLKgTkSY3KI/pRlkOKJGpoD9XNi
fksuyZXPDNBgNb83++UZ50zq7pk7eto6TffhZ/XYn2kLSc60Bn6KfbMjQ5OonH1yKx6bn0S3gtl+
CG9sjqVuM+9LwmdhQ6jf4tL4uvTkbf+AEdtea8ZG3hI1whx/tZzEkwkYPyGSgxFvxmm0IX2ytK8h
vszXIEaanoI7KUXvEe+w7o/4xLKTtTyate3Bvn9s99zBKxA2TLN70hnvBjQzDGiwLDj2Kj1VZ/OL
KsTysc5RzoLRYCG4w3iUvycPys7auvqGEJ1mO/3Qf6zVxn8GcIz/F/DrHWYav9gR8yOk3xnvvL/q
i2yveTcM7MN18V23zwrCBy/b1mjir3PfwLR8HQQM2+APBpGJFdhYkhFWQAQqVvKVaLtV4Y/3eLTQ
CdL2HQwtcBcf+gEXRMfbhw9Me54LwpirN2wPWrnORtQ5n2GSb5jlPPRLUMTnSVt1w173syfSH7VX
82Drp/LSwEN5ht+1ABVlVRUwAWKgPm7VU+tY6zdg3yj/5FNGcWMRpABM4xlMVhWMrNio+BNszZ5a
estL72LX2AKUz3az+857PT9QdDrB+DA+2E9cU2u4adNNd68yLwXdzppi391l3oO908QaBShzc4eV
3VfskHR1h3dzfJbP6p1K27pRdb/H7bVicaWsAxaW5UU5O/cy+HI9MkkoytiY1SfFfLdPqkJSz0tz
SwoYmGnc4kik78mNuO0jdg2r8s3uL+hkVkkDpAaQVcVGdvpEb7stWcat7F3iAYr1kvuRgBcL4JJ9
Ij2MC/mRr/NCQPpdjDajwguDMgslxb71+/qkuyfrA2nXihmIP6BsiHccG6BSyZghlS5ZQem2Bp+O
lhk6cCLnNBaMpxk8UN/TfD7lUFfRY60sGqPiRBhl+aIR2/KmRTubBXJ0lD9Gh1++/oQa5t6K7NDv
C/doqlsPy/mKm6r3aCEvg++PnwjoLfxg3Ikwulbmc7R8DSAoCeirdQ93Ih3xCYcpZzuSpdXE9n4L
BTC66zddCkt5yCzacPXMAwuFOpEyYGzKJzMxN1ZGh+TF46kklechTNcKtq3BL7fMcdM9CEivXjcf
zr1zg+CYePITuJCrIPqDf3UnLN3H8FasC6/5wPS+41vxS63X2L6hMCFs4qQnpoyHC3mku/6jhg5y
6D+M8xgQbI0Gmq7LWmXn6oj/tHkZxVkLLFLPMHsx30Pts7GnLf/BaIaAK8y5MRdaxQos4FoFl8my
DNiRcBjebpt6B5Xh2lwwLBXPI5ryLzAcrYdPy2ZxXexDnRDhDfThfbznIuNqHk4myhcYMEHivTsB
4jGt2ljYGKx92J1VgArMTzvvS22Rsmz/nxTt/x+V45TLGiU0ncv/oiL/23+Ry3umnN4/v7/+9t/K
5P1/Lsz//Nt/r8114y/U15rhUgDrloYd7B+lua7+xbRMy2Y7DhwGDwzf8c/K3NT/QrHO8FtzTcMQ
7rWe/7MyN9W/UJZr7h+ltOpS9v9fVebM2f6pMocA4rhMLFULnahL66BZ/1yZ91pqDLqJOqsFRIGq
aabd7giecgiEpLyCNtUjmnPH9KwSJ0BvfZkVZwszD80OfN9JdfeiEjx2OuRgTtXf9kr8JghoGNKL
6NDm2/A0RoUoR+wg3WRvuP3aGTNA0l7h3lQPztIc8/UMNITzJUcLNbO5K8JtjuFhg4rzNC5u4I4Y
ilG9u/6QbUbVWvzeJownd6ebUK06Itfid6xUjyPCA18Nufp1hhaYjuvRU5biqZsslgYqQyEF1TKu
9u4SWu67MacJD67MXGm9EdSGgOBdo7YBZUxoDliAWftEPnxShf5Tu/ZdHafTvpiOScWGog3vQ/xN
KxMpKIEGTYICheFkPM98lR4gYZKgqShMtgb261gXwLEWchfaHvyreOgnQL64vV6TkRUpzuAGexlp
Wjzj6pHz+jqzJD0tQlhnW9MJJOdoqfGqmXKebq3CAd8EY6c/MU1joI19LVNyr+3Su1KbaBla52wI
HpwV8g8bh3vWLacyGc6pgpItSYgfUXDpSrOCRFwykTGM/s2yh3d1bCMikpd4XTGEypzK0yYgpWbz
mPYNMETwBMqb1rlPIifpO+dfSfLc1u1HA7BNJXhhQhVZKBV2u7F8EDo8guWkpSpVdBvdDrI/Kqpy
1K+DmjT/MWtxGI34ZmBRGMDNU1c4dx4RVrvgWz9FODzhlJRo+igTlemgasCdIV9gc4xOyvW3qZry
XORaEJvmk1ICbu7yu27EqMtikKXU+G5bLMh09qCaQznrtvhyOoYLYH2LSz1kDxYUPFPAjevktpjG
cxLzKwpr9direOPqqcNghVsSe+Sq7g3qTMiqMdKxcHQe1BIa1jrJeiS1C0Zy2RGbhAxtVYwT1gj1
an8AXYaEe1sk2ltpZNa6lvu2qlDFpzFmPfdBW7DFliFg1QSA/QoEkAc9/9kYtedGB25f9wB5rW2I
nCgr+scekI3aUH3n4MCHVxmxJM2s6F0BhbBUWPJSHZd4qV0KO/KVlIeSyj4GnRJLR3Xci2HYthHo
BiYEeCjxdkULzt6yvJWxS+3ZmLgxmI93Q9l6MGesEUN5Iutz5QqGvOPlj4+KjoerRKivSxSaBigj
L4Qa0k/FXhnxlval+tVTRMZOeIgTgqFNmID4WNe1nn+MtnxVneHHMeePhNvfYBebudALx9FukWXu
S+sqJMmKczRI4gGc6ZbW0Z73qc38GCHw0nYbW+hESlj8EGbPttfIuNvUod/MIn9mIeAXQ3gcUySb
YrwzbXkSMOM0NT7Eo7qvwY+Lq6rgqVoYdsV6dpxmsgWj6DTEzs5Epgp5BQSp9oRzYVwZEyM+k9Vk
OVA+6zMiCSfC5ET2wHrudS8EmIznG/Yv39wxdX78EGPX9e5Ghu+HWN9zs4j8NidYD9/ErQ5kM3dd
l4UWu/q02LVsMNzQHMhGgnTeY/xrXMH6RIyXWsTUHgsFYKjg5hza+9SOqVDxMOFf3KOtZsTYq09Z
5AyBwk83daGyhbsne522KcWcYWf2Hhv4xUHVQOH9o0+WupqmkY2gnJC26FTnNHtxBh2sLsvAXsw9
voUfk+k3B3Rz7GsEUl0Bu3PB/aVd5aKtzfBezt/VMup+arT3WDR1gFADxqNlEbiAq5QgeeIE9KFk
G1pOmDrKcjvUKloY1gOWET2Xdf0GEuoK/ZTSW0YBZ2lhHRWFyrp+7QvEeFPzWob291QSENE+KBNx
n1IO75HUIURLgy6julVNRuIYqVccVochQmQTTul3J0IAjTVtF8+AlWJwg2mJ+gS07LAsED6IDSAb
I3Xv5qbBu9yy8iGcemkn3OfSQW5WqR+z+Ram0bga1RlqsAKqvB+UnUNsqxwYGiu8u0Qxgl+QqKpG
ckaxqtyoeP6u6tPv0Mwu5ZA/2MvwNTvJTp8l290xva6JyfXq+Fk0m7PF0VEuLRa6kM48ZpKul3+t
5IQwSMEHhIf03q2RHtTqBMm15Z9xb1ox6jGX6z0kXQTR6xqLbgGTRHl0UA54HAuvWkOLUjPNdTFA
SPslLZA2XE0LTRiZuM9Z0OGze3BMilmGd3spGFfUPZMRF/+Da3wwEy3pZU2bWXB4yZsMgfsQ3pRN
djSQDjLEF34z4pMMnaPTqe9K1HxCkTHV5NtubjvDeFky+4wc2kclpePab940PL88Kotnux8fBaGB
EvSWWJ7aunjVXJQR4FEhCgDCaIihyJT6sQ7zL92FwxVXiAhtvb2q05PNorfHNGMKB85NaTFERx0P
0HGosQKXF4J+Rs563pFETk9pDJJRZjzRbPllTQ1lfYURyYDdMHBmsqtFao5FKlIZOjlWeTNY2M4X
jQe27bJZyhWo8bXzHsvlgpn1qoPvHi1z2ISaVhArZt7UkcxwFzr5esjNUw9sgCkdYNkUrs7YaId8
gT5kFJ21i0IH7RL9LAlVSX5A6LIuhI67URr62nEBHKJ2wYWrMv9pKzROOB58TrtbW4JrHmxesyum
t85SD5i9Ucc9ljr2V1eJj2FnnAZgkws9akVboAmusH6YntxC/y5bWiLXKe6jeDhx3G2n6GmSRGJJ
8WRU2qNlmfsRe6yCeYKnU23Hj4VJg91CP3MVCaLOvKTPLCiunRqg/dFqLXCPTPjQ7DgT6w30vi63
YE9ERtrdGrrBJVxyiSXUlrPQSfqZXBLo2lMkq2cza/StnQEf0VUiP0LlMMp+L0Nz1xTtztUWomiq
XaS//FGUFUAckd+l+gKRuVQ3FSbaPLWPbCC+CmO4n9QaEbMJM66c6Anzh0atX8D3fDnJk8BCUfTp
TyfR4A9TPOE+bQnuwkdH84ul6+oTZDGjUMO6Vv6TpvzGI4e9fEGSBxxp479Td2bLcWPZen4idGAe
bnyRABKZHEVKFCndICRRwjzPeAc/hJ/FL+YPqlOnMsE0cao67LAvuqOjK4or98Ye1l7rHxzfp3PZ
BRJPdBlvNrl6BCdJDikJvZti+zHHPNnI8kDBUQHuBN/t8hr0UI0LYdtxlwUfwZl+GEQN6WT8Z9oc
abSghyUDfCs31S+CGt9LbfCLm49iEdTOWS6/o/qPQjDway6SLNKPg6Z/GgvOnlGzOD3AeOpRZYIZ
Hr/HBRc5bwVowhPvzbLG72x8EkNqfrWxePpFswqMWFoItq9tlD336oySNBczdJ+fZt1xfMVwUUPz
q6zsh9Tzx+JRqElxy+y3Sh2spQKB9LlXj0KJNbmZ4m/gl/GzwcUu5Vdx26eebHWHJpkET5irn+Mk
4H2sD7zbdUgZ4MtuAPRwiM05hCtyX6eqZYqg8EJc0PVfhDiDYFgjutaHAD3VpoBi8yoZQ23HSBy6
Kd1VQ5JYA/1hXEANHdmcEcz0qQTFcEsNenWfUzYLmkrdl4cBmrwNkOI6STNqquBSqQqBqY19+Vgb
FLibpHSqgW6mkKJUGAzJp2AcoUnytu5bKPNgf0jqx/JxkmEwj5Q4QYZMrzBnoR2k4x1QUEStzPmA
EuytRcpNQbAenMjPDjqZiKu38VMQ+j8NcwSCFJS2giENrJUv2cxKSwaKmCMlI9QIBzuxUFEqqT7D
9/+o08Hb8Z5EzqkNhF1cHmq5H48WvAv/xkgE2VXkBzEsetx45vt+UDMQzGQWkkQaEnCW1yiwhSOy
nElJ7Uzts8iep+KVVjWAWA31WQXFDnlSp/2cL8JGfurVotEdpORKjoTCATyDFeEkXPUK0ltiISI0
zu3ZYUBvK/Pt6C8J0EI2maHhCDDVXE9UBmSTZQFngt5/auIc8TIc7YAT0qIHZEM3tTZlb5ilV4CC
CpDSDmbChF8EbPxJ7x7Q8fanlPqGOSMlr4WD1zXaF02ZOZFq9mwbFk65SB4GXSi68Sw/yTM3gdAN
V1n2iL0W7xtjkRKgl6l26ssMayM30ocISxckgWUknHNeK/XXNqoyh2VF0tF8LIbi4+RT4VOLyFYr
vouMaJeQcaByWdbLsJDHQaMwEbrOnWuK9ZIo0j7X+b2mRsZvShYV+ARqS+UjEhcKSO5ECuz7Og4A
6mGC0VtADEB78ELV4e0Yd1WXoYcfiT36qBTSJfV2SPPPfpfuR6O71oBKsW1qN5Ut0Y1SQD0DJ3cv
UL8sFeFJicbaTmo+JQU5inlimOquqCQvgtnprtUvkCWqG/SMG1ed1Z9z1aeHSYsQ12t9csseSToR
1Hk2uHCAjFvgvgHIiLHEjdtyrQUhC9AaOe22pj0t9Uel6K37FPxG3sbxNbrLnpoViPsAyEJZX3cj
Flpu4QA5znAOi7bukKSKnnL9pZxyC0YjbtA5yrZqpASIUJgfc6GcYOJ6KkXHkBTey3JeKWXrB06S
oYZWmuLDGPP4bdJOtzEbiQ2pv2mcsU6epKHATbepWbswzjwT+xv8RJr47vd/zbFMyVKKw4PfUk32
6Y1hvRRyJ3fdPs+GF5DYwTFV6SGU+TMwZCp9MUqcFQp6VOO52tC6KVBopW2fZvKtmiYY4NCvkdlR
pYHNXnrskXeh/XAjK236uVGG73xadLODEfI8sB+7mapbs0Ux1wq6eC/6OD732gEQasxLy5qhTk3T
Q9AF9RXP4hz6NRdQXL36FdoDefkkY2YfR5N1YyDTAYMYm0E5goj+lACaxn4OczsFHHUPihgE/8+q
aj7F9ZL4JOCtpa6CsgqhkZOW55RIA0CljIrCDzBeUjqUDERq6c+NHkA066LArqvucZwiuFzaE9o7
L4qOriHkH0TYwl1fBQ9NhTZlHr2qA3ooeHLBHL8d0S3pfAu9QxUmpzLiVi8VH9GefSo4eimFHRKR
N61COVmtIk8rZcELEAvJIRHv5Vx2A3N6qFsTTRMj01x2lNMoFkliX1LD7ssPAZK9Zomnk5BB/Qbg
+wjZGZJqG4sYRSEBbJIm1R3sHMB18JAKBY6udhv1gJYVZGp34iij8sj5HShVTo4XfzOTQbnKH+QJ
fpYpoj2nFY2To23OM9bArIDeiMbzsgrS1IW9mNMi6fe9Ud8p4oRtg3Yf8RCsZFhF0z4IIg5CDbqp
UXLLp1O9H8zge9Ie0wrKpSJbP9ok+yob3V07qT8m2EXSIhes5t0vPApav3xKeDNDqfoGk8HLoQ82
qEpYSYYn70D2US6noaXnx2Yafg4Sru08TuI8ui96Tn5aQXomANWNi09INNwoM36OPHGAOjZQMenM
oJn9JYAZKVmN08fIxphBPrs5hQGygYmCFA+Vns6QFhVk/gowfynWeWX6e6G71/L+K89BktEhMfZU
0ERBwK/b0cLQOEBgw8XRRxXMDCkgiTWfvv2IydjHWMWMp+oG6oimgVFkNDtGNTOz+K34LSzaXp0a
p4gX3J5vPGkN8sXycFPP5mvYu+pdihZcWFKGAcsMjKshTTJUmt5oycr7DMERiNVYuhQGfENN/+bH
GBllonojF5nq6sw/beXptU+E+Ro6N7oXfX2VBNanaBbxiqeCn+uKQ8WpRya/+hbo9a9ZNj6opkJH
eKbdkXBmNypgnrDzKXn5cUfW6HdOa4Bk0nhJoQTHWzo1u8kRkJfn/2pD40dRcJTx3gOfil5eTMkp
GsrHmuxv0CTYbo3i+nn/Se+Mr1IDya8oAKL5Skf6J6rHpAZZWZWPgL+OcHXghLXKeIX8OtOgocdu
RLXTKfqrARjZhVf8uVdDt1bmdJ+YuocxnW+j/gIAdszgKE7a3ujlHz4G6XYOVSEKx6+oHWEI3dIh
aEYfX0pjfEmDuHP/j3QA/rewnf8HETmSarzXALjpxp/Z964Ozgr/y7/zR9lf/5cmmyr4GZm6vqFo
ivZn2V/7F1gYTaW8Y8mKQd2df/IfZX9N/JdkqpZqWDovOku2+HN/lv2tfwH8429ZhqVaFO3Nv1P2
1zT+0gkexwCgw2/QFF2RTUM0OWLPq/4TZaVA6ZYyQNNivpzovbMUa9oMcvBYVdeRjKVrjPE7DTd6
j1Lhu4X1PFKYPgCSa9yMUjV4QXZuDQB79lF6TRTrh+DXz6GUka8kM+6JPhDGDq6wjeMr8l1INvmY
oxcFTxKByxr/jPR7ZzQPMHDB5NU5XJxh4GGO3bc/fqnlkl6Y+EpOC2Qt9O+m9roe2n1YKQYy4tGv
XKxhXc8HM2kLVwpLKhu4RKIthSUYjXhZko/+4D+UqcpDmYRbA0joIgTw1Bggz/vetwUBZzzNL12V
bQ3EGM5Uduf3aUzvTb7X1emLZUR3UWodjS73YkU7ZDnP51y/Eqjk37ewlwMNpVI571EE8oMvHUaM
Do6mPFPdMVe4AWeBtCLKCzfKoV4WwqOFiBpJ5eCYgpXYebCwPTNMHyi91diBA5Qo6UKXhfEqjfQ8
zAB1F2NGQsFv1e+UD6Af+SJ3rFB87waUEEwlQdajHho70IrHIAHVofxaFOYLsf5kTeL3UFEHr26H
YwJPEHl/n0RhqUpgtWpBEOnhf2DMXpCVN7Rw2iZ4TbuxcbtwKCigj7pd0xFQs+mJKu5NimZ8AjnW
ytWXVLfQgaJ4X1czvxNBGDX8ZRji9wCd9FAQ7vsaNaao+mRo6bzPpeFTM+qfxSyAYzj7MsrfkPIC
kBAxBR4gjfq8H7r2JpHm19oHL6M2B1Cmu2imJicHLgA3JjDjzazr5jfkwPxXq4Mm1pTQfOB36KPy
KhSjaHfigCSfaD5Hav1tsrgrLaP80AWwrswSmL8msOYzGRvZvKYuM1em+miK3Ip116r7TOOewcKS
eopMmwBpviAqSTMH4ylfDANMYD+YpZHr4qi7r5MBYe6ayqlMbXQueS5XVZ+BM5aoeEoUrJIHkYZJ
8iJndb6f2/mzZCrCIZQhvfp+uK/VYzBYrulHVxFMDKfRysdupNaAtk2CEo0DGBPW/tzzvoasryD5
Oy/MZ5QZgASpgHsblILK+rMyAb/pITzv4h95OT0Y8nCIrOpJiScMt0bo6E2AOlenfYaO9QlEtAlN
wr+qBuvGHJPHNOw/y+iimQPCAkL9aShvUL0ggfwBNw4QbA/le6bxJam8MHwASsD8bvu8eTYXFcys
+mwtXET6ZbtImA6RT+1B9VETDqX+WRP4TKKguqpcfWwkROEn5IdbtaMohEtFPlZXidR8px4McqSb
92UOsnn52bGZfpNqROhEvC8Vq/rS+KhRKzdVFd6lZB9+1SMgjI6hQgHV7RAx20lm+zVAvpjpQYEm
+pbIwo4OUjiWPl12ZxIPAV4TCEnhPhxMZEKW9L2GNMeTVrbHBDHlIH9CXYb6ho9OeV95Uxd/QyYY
vPmo/chTsGyZNYq7VI6osxgoY5HY36tJ/VIvyW2TJNgc9/K1NDTHdo4kW+0rR28nbDpQDA/GBEc/
tEkaaKjjmH6LMcXdzXH4HDYQelITqwQ4El+SQryKcBBAcbuMs/5DoM7YxFT9oRfwaKMOuO8EkCrW
NN9MqnwVzosckAUDOVpkWtRBBXIShPeSgHpubMAPqVh/QL5hFHQAflLQUeFI6cFKofaB9q3HI2Ki
oDPH7EW4jdgOmKSC1qxaARL98KslD8UrAQtCS68+tqivOqrvO6kSHesyuKJkf5u1RrSHlXTM+vjD
WC/FDROIWINzxV2dtQdpLjylbq7gIz50uoTHLt+DJ7jptOWvqR0PVgWmysSTiJ7JjNKE+bURtS9J
AKt8yG4Q+nooRtgS7TB/ajQb0+Rg4qppfGTqI1SQQNcbrrK8XkixD5gy49Be8wCaVYDURWNcC2WB
kjeUGTtO8viGR8OeWDqia8ewa+Fn6uLHfMGwI+y8CPiIz1KteIIQ3LUGDVKs5GEEWmhRGs3RzBdB
OPGDTr1wZ1YUEULRf2xDDmTg/FM8fpIk2oJtJClQSSkF53H6EmkDsmDotKCTOu85gfw9CjienlST
u5xc9I/LfaGZWPxgL+wJUsJrJSp4R+BQfqDBfKMmHSQPqT764MXLqZqhgMBOF5RE9RLKOgvVaV+V
FCpKtPFlI4DKPOZXYT0Md0pmmFeKQiU+Q1LWzEwKr2ZRo7QmUyZH1jDOhvReSCW8GchOHEmaEMpG
YKCnYS4q8W3N+9Oe4JV0iGMt6kSgCQPM5h8QFPiAonJ8FYblF9HSn+NQR/EsbwKPF9VRLq1fXAV3
YkFdn1eLn6H9F+UYFYypxLNV7Rfq17cgb+71KEzula6OPxfACDuh+6DhbTbH5kObyK41I+YbWSUX
WPwSVCC9qB8ix9jhYZMihzCVx0EdUagGJRTALxqNEO2RUvkRNarkRDzrggXsP2jdI0Lv2d5vgTqa
gpNJ4z1EVFyxoCfXTf6rSIFomQu+3YqsZqnkap5s+D9iQ8AdM8HF3Zi+FR2yg1I7BgDnf6FD+1KO
qRP3+udAgOtvKj26vJkrW+1NMdFJGy0kEwur+WL59FhyKm5urA+PKUoG/3ez8VN4/H/7/wi1o78P
2fnvdVE38//8H2cp+/Lv/JGxA6K3LLQtcEbTAMOIMFv/TNkFSfwXbCZ4RmTzmmgoMvD2P3N27V8q
yBnLAEkPUAc4zp8puyb9SzFN0mtZWf49U5L/Vsp+lrBDrkXLC3qhLC9/UzEB5J8B6M181sseztau
VF7NBGGyX0X2cPKC+Q/Y/hlMnwGePAqWGJoEJdjkP6rO/wKqdArSx5gmzlTY6rv8pXV8L3NjB3Qt
0sf26BZ7CPjXGwEX1P9frIA3AY3VK0SqZbEFfyHsaocHAGh78jvbvJn2KL14zeH9aMuvfy/YagbV
niI8/XUq6sf6qBz6A3ykK/kQe++HkS7NosHbzYR1IdLmWv75CdVByOAMiQ1HB+rwx8YGdH4Xfha8
bE+v38U4yN6Id2kST+Mt1IuTeBRXDMHIiQcedEczk0n0jwBHPNg/95ujW+Bgq1mUoXDwbpU0WZVl
1vtptLSvaoSCsDGHM+yGN0jwH/O9/kH8MNrSHc/JF8WdYEzu/v4gz8KuUGqiasRLaxGrA4e2joMa
qZPcolB7rPYgPP84QP/A8n34YzRnG+HyIA1MDyRZh62yWioxZf+2zYmG+O5naa8C6e7uuLmdEuav
OzkQGBzti+7+k0HqBrkV44G+uTzaT76kBHtaj5rFq9emumPnwP59LNwsj813VI4b0ZbN9eZLnkRb
gIEn0dR6sFCdJBoiKXaIT3mNLKOBSn4eCUDuSf2kPOK6B6ZrFd3L+9GXZfJe8NVRkwWKTyEbcIJI
bh5gd0BOhLb4PwgC48jQLEtTQVKejzA01IzuGmVu2VLw0BS/Rci+oE6ysVwujuUkzGoDTj3dN8Qu
AhTLvlc6SAh3UJSNDXDOn/p9Usq6KWnUhiBSwTU8H0qg45qLS12AOe+nIHqUs43vwWX09oMYLHaO
fRHgqbaaK1GYhU4iYbPDI8b0DjbPNu4QR8qqdm5vnlmXNpgB6czk2hR1ylHnw2n0FJ1DZD1t2Yvx
4/KoE6Gaw9mFFmD7bNh5eafYtS048cZpeeES4GL/K/BqHqVE15pwWXcpBDF0Xw5Q7/fywdjYXPLF
OKw41h0QW8NaTWcAUiycMuomi4ioi4OMHTjCdX6kLXUFZmKXHRGuehLsdkeuv8dZyQ5cUKIPgFDs
4iOJ8Ze/vRVIaUyku2D66bAFzyccYyBjLASkblGttlMFzi/P1uT+/SCXFhHdDV0z6YhYwDBXnzUL
aDRoIs97LGw9yHcHCiEiRe8jzXGvR5Ys2NgWly5bRZcsDWUukbxNXR1ilq4HnNMmpC5v3AeQ6aLk
urzW7ycHqFXioITa/ZOQhqRxQLNysWpYTWUWSlI4K2jsNW55FCCkmLT2POSyPRmCRfBR+rAxq8ta
WZ2VymnA1RgNdQTo1BGwdoCZ2JjLAPV3e1veI5kN30S++zcDLov75GaAAR4ioHQyQvBKgYdgBkS3
/8oIlwG8GSAlckPi7gPavsoptAZauOCjnNLXmGz6ee6YM0mh3+XPA+Qjv0xgu5QbW/TCqa0YlqTo
XPOyKq4vB7+Kpwm3YR+8921be810l4ZXGxN54Zg7i7G6GaryzxhLskRf326PnZex/QO45DsUtBw4
OV72vBH2wuFDWJU+pqrrjG21DQMFwS8g1P5O9eqj9KM+JhS1dtIdRTvtriFpaj0oc27q9V/E75sZ
4oWb5Cz66oj1JVlty4boy/4Ibe2a5brsj+qIRMT3zd1x+Tv+NdjVSdvUJdCJjHCwbF5EN7sqbtvv
+XWz13fNUXqiofcz2pjgy/Nr8q5TVXjT63cScsxVJYssHfTwPVoCHs25u9bbukQu3PlM5H+GWb+O
CiHz804jDKAUjMksGe9gQco2bsQVNft3anEWZrVaBlQH5m4ZjbJwDnfB45Lu+o5lW7doqdJ8dWBZ
OxtL9PLO+Gtsq0VSAHzIQCksi8T3jEO8t9zkCCrL1rz4IMLohbfsbKYdl9YKz3sJKJRp8JJfHTR1
hPxh2rNWakd5WSjky1oxb5a1EkIH/KdrxZQtiU6bSD/QXM2u2iJjlFa/1wr8bc884srLq3PrcXtp
PukzQuY3ebzTgjg/skdDRHh3RqlRTp994VWTOztqP6aGtfHh5EuXkUVvUzNJFsmkVttNjyNB8BHQ
26Gkk/1C9grqpDN4sWM6hQf8hW0+e9pd646ufxgfi+N4l+y3ls+FDYieB7qC/BIYVesrWC2UCUMx
XpnUyA/SoT5QnXMIs3FFLNys9cV0Fmd182pzWaG1XQB79nhzIiFQ/KyPxRX2jcIdci2e9iDuebvc
RsYV7Nbw9u9vkrPwy887uYcTxDgjSWaYyyahqYPIlaNSjZnd+gFqwy73TPiNW5N7YZOcRlXXRZlp
MmXwp3R1hekrjZ4DIHEUo4vg0/vD24qz2hmIkAoVGBZhpxR442n4b1qPShx9/PeirA4avRNS9HGJ
kqPxn8SqkyFNk/kbY5EvXHpnk7baFiKtLAAYfKrBhjK70+nFOgG0110MysXOnzVPdHIXP6tD/0V/
BPwYOeZdPdjvD3ZJPVeJlCaapOAKGq5UEVZTWsqVUvgjqVNbap7eJI8ymgFp+Kw1g9ebw+P70S58
wLNoq6ktp8ycY51onT9dRSGG4mN3pyDH+H6YSxeUBhFCR2yfPU//5Xwb9Ehpp/3Igkx+OeNLSQoV
uPRq3cWFxIU965kb03g54lIJNk0VUXNxFbEyyVM5tan+02F46B3RVV1u+QMaQTzuHdmJ9r67McoL
K0iDi/lnTGm17eRBHno4gKygK9NrHpMrPKK+mh+XaOLBnHcb4ZYFuV4qiipCMdUtmbfTaqlUA6J7
gdyQZesO4HFoE/vCM2/mRWFqR7mXB9tWfevCaQruhdcw0BOJR5t6/h0toUZzMCLkkpYuz2DFCw9k
3of3h3YpjCbJBsVXEDhvNoHUzrIcBvSLEUA5NB4m9t7yxN8Kc+mxq53GWS3/BtBNSGFsOZ2nXwZq
LoGX3aAItq/Z3H//UEa8B7iOSXGeR/zvd/DJVYCaFe1HGKHYTGsvAoKtFUQ5iHre+3O3fILzVXEe
ZvWJRrmJO6vJAG+qj77/2Gcb3+btSw9as2KRgIl0G8x19dhXWoq4NYIKZh84CqAPNKDtBnMDMbq3
ygJRsX8woNOAS950Mm8Yf0FUNvBaGZBV0wUUUdLm77/Pzwe1nMonMRQJAaYAizMbfdU9StgUbTUP
1TIKWJGzWX94m+kZsqKDEDNpUb09m1RImK2FYi5C588pqjd+hF6iG8Y/3l8Jb3cR2aS09JtESSHR
W6U+KhKlyNpBlVo2a+MlPP+bY+1tvRYvLDiFV4AIqA2BUHXpuZ3O3Yy7oCh2aghJMf8AUeRZrUbn
/ZFcqBHx809irBb1PFg6mPKmtLGVxI2ED0TP2h5ewselxgitaOv6eHuUnwdcLs7TBZEp1qJajXTh
TX3zx8kg3Eo2+YfzX6ilXorGha+askgXUpdWy6/EjyBtZz+0awdDm+hQee11DxB4h4OSHW3m3pe+
2G9VApoUmgyy8Xxw1BzSWjEzZEvj3nDlwER2bhCsh42Ptlx3q5NIsYAmqqCh6LuueyECjEGgK2jD
y1b+pRqMHVhoB3InitRzcxNUCEXF0WsiQfKs/GH6J5+QbEPGcoRZZbOdj7LBQ1KZEiYVNp+7XCOz
sYtugDzuaw+xnO/vj/bCnmawf0Vb5RtSLs90JhlsD5S97q59uBUZYi/Rj/fjSMut/mZWqQwtCaKM
49nqOESd1MoqhA1toWVb5/twH9kg84FMuALdyfejXVgplEdMYHkaPlSAXs/nsDP1MAtbVoog3Zjq
c/8P2scI3p0EWI1GEiEYq6mIXCKMiJvOC/eqE36G0bs06DYX/oWskHAo5i2HlUaetkqZxqQpW61n
8kTP9Ix9cFVeC5ZjfUMUzM7d/FYAqboxhReSjPOYqyTDwAzbDypIwuJDAKblgBXUs3y0vvLqvKtv
tx68Fw59KqFU03HckKkRro6SoMYGIm6Qi9dv9avOE+6wNf2g8mj5BwvDFA22tbXAj1ffTWvxoUZ0
vrSn4oOuUJTMN/bTpZUnUU/WKVOI4I1WX0qRC60qa3avoj3q84CgUr17fwjLTKw2kiqBcFQR/jCA
tK7vFPwEGh1+g+1LHmLtTXDbwPLlMQ4e8f1Il64vQunUGTVxEWpZbSM0j61JyQUOh/3gyi7+PMWh
9J1FXWg5jWT5aSvZvLjqaO9zUKgk7CQa5zs3UqoOhBwbi2bgFaZ5DoWdF7iRtnwQPmxGW26MN3OJ
PCXBAL3yHjmPJopxmrY5X2spGC/Fx3ivo/LhNhQfUxdc89bB9FvT5p2I68qqDJbXwhQYB76H/mVC
vu2m3KOddy2+xiCz0h0Fwh3SVA6OFBsf8+LK/GusxmplqlNv9tJE5FlS3Qrt8SFErzD0953Wvvow
T4QR5Av2qqk5PkJouqsw6vATei9y9LTxW5aF894srL4yvCU9CDUEG8zZyGn9+4KOdxEq8Z8p+5W5
rdQZams5pCyhM+fPTYOuhjinFhQzCzVga+4dX0hBgYy0UOIgjv7J4Uc/+s+FsU4OpUYXBGOY4O1D
xL/XkZ/MPJCDYFCXhQHZdPMRfmkpktOoS4ed1pCyWoqlrpa58Vvv5TDvk0N0BUj4ZrTLnUgRPHBC
7/1PcOkL/K5rLECTBVJzvvKnSYcm7cOijbsrmIeQhx8G5D7fD3JxtWuSQk8WLBrEj9VxK1H56Wec
8Wi210ftvjjkN+2xQBDQ38P/xAxrDxPgeXNbL8tnvbw4HFWKtOQ2dNrOB6f60P+tDna/8VHlMkHR
zKmc+NvSmQ1d9XFjkJc2lsY7QuTZzYPFXF1dmuhrTaoKlL4c4WP4Wu5xx/Gd8VF57BdXzz3rVN+I
eSmkqYEGpOhOOXzd7cY+2RjbCihUqHyeh6/WuNE+3Pr7ywSfPCNyecQkruTv1xo4cLmA2roFwLuQ
ZQP3+2sIq29UGnrNIiSEeOUjv9v/rpXo13Ql7fe/z7LG1ouBzgSdejqtWKuvPo8YN9YcKE1uxzPW
qtIH5NCQX4CqgK7T+5Eu5TCnkVaZ+yQGPQK0C3braoH5JbcdDZfWazam7tKALJJ2QmmUmtZnUxuW
U2pmcD8SHAipYBSIz5vK5zr4B7kSj332kUxbB52480Uw1ao8YImSw5b3Ie20X/PR+vn+jF06hdih
5Bgo18nG+kWXCVJUgvVHZ5Zy4/CphQ+qD+rGAlj0896sgNMoy2o/Wc1qZ9Ztg+M64DbRbr4pTsB5
Xj3pH1CmcBW3OGIQAZL+Mdhce5cyKJ7FaFDTBbNI4FerHEZEPc51kUMX3svJQXRR+kKnte6fZjdz
YKVvljUuTOlZxNVgTSNU+qnBP3WKPwrNIS+ecYZ+/6tdStJ07ipwwRrv8TdFaiXAJFM3psDWv+af
VDtx0RTqD/Dk3U7aZfuteuelIZ2EW9ene3nI4+J3OEoMEW2FAGdCGCgbo7qwTBgV56kKpoda8Wq9
x6mvWLFOhZDS+8u8lxGkXuQ7sHjHhGGRlZ2cjIJ44PzaOqIuTijVVTibIj5WXJjnKzStrBlwq5GT
h2L2gAr1ve/Aq55+hIdsjwWf9en9sV44QvTTeKuTSm/KKEprDYI6RkCRcjUgJo1kAeT39+NcOBGp
GS+VoQWH/vYdPgVoymTUjhfM21IQ1zzJ3V7zF66rszCrNMOamw63Z0xkJGSHWlihSr8xYQvMfnWG
WKJkspXJzAx6v6t8yWhys9V/gxRvyiOvBQd5DlRFgNYgNodalq3e/0yd0JEeja/mTqIHvYgBXOsb
AKm3a3T5GRQ2TCZTZ07PF8oIB09uKrCSYzx2njyi8OLXZrufEwVLCRExIQuZsb0gCOnfTjnOI6+W
TNBPvYgeQGBX5Qdhfmi6jZFdmmBZ5TkLeo+kZp2z4Tkvlp02A2U1RjeBkm8M395fjG+PEUs8jbD8
gpNrQFdn+hwSERSkmNt6pyCyLmpbcNlLURbwE4qmqkwyv/zzkyhtKgxyig4b2kEQ5nVN2nX4dY9D
Em2cV2/3MG2mk0CrRW+O0D4qhUB1yJ0GzCNHKirq0d1M2q1n69t9TCxgchxRCw38N+b0ZFAjTH8x
C3UGxT7O90uyJnjbBIaLQ/orjLJqRLZY+Ziagp8BOjXeNLQI/+TXPhocW6nNhXvZ4tFjLIetBsJx
4eKcfiW1sIQe25LAnu9VrB80AKPC56WaBpDyYRv7e6FJb9FHRswTfAzYzXUeANNK6qFOE2mH+NZn
8XOI0OtedJXDRHPZhhzqNB+HL8YtNgv72G2+t7db/Q7pwsrkHAZuq+KSQUq3OsJg+gVy7mMDjbrJ
Pa1QN3UC13T8fXaUnfp2YYlsIlZl5vEs+YbpritcARqbAcjaKmaLzJmFxmxm6w813XOsEB6wttqh
BWMPh61V+vYaXUVbfs3JMtV6PngjEQ0t8RlMLv0wp9kjjqvYLYjuzXfm8uvfG90qu5vlhiK+0i4v
vwGkNcTNI86cPPmC/RZn4s3xiCYzIHzWELINbydS03NNGig72+EiuPrc61tJ8sUAEE4UWZN5N4ur
myVXED8LJI3mnpvlXva4ULDqQz6BEq/vglfw8pt8pYshKXXQzqHcp6/zOi3o1KKVyP6VvniRZflD
G728f+S/OVCWWTuJsFp+xqQklW4QoRLEfQn6rsxQQ2oExHDbsth4l73dYKtoq+Wny2KgNb5ADXso
EFUNHH/2X6UwOQoS1xmiaAecr916EVyPk8+hVB3YH3v4RTcgkDcA8RdHzu2AjIwORfD3bz3ZClEC
m07E4N2WBizklMFCecz/MdXILGSWvLF4Ln7Ik2Crq0hA1SD0BxYnfGg0raT605yZzvuf8vLs8hzV
OUmo3v/O0E5GVFVimydSgZQ+MtW/JnwI0GcAG+MfkJrDhtaOD8kmNubtyPAo4r5bHgRk52vUgDCP
Wj1je2ubplMJRyn+/P6o3lysVHBO//5q5pQ2hvSo0Pb4A04YeQPIeqQxvffDbA1jtbnlzvJxpSPM
MKAjF38SzI2NduHoPR/I6kI1WWEizohEAEOUHP5gUyafAhrPwX7rvfTmJvs9a3RAlhbt8gY9P+fF
dJ6j2qKL4xvXop/D2bnO4Ie/P2dvd5ACjg0AwtKS0hRldXZwRvhio8SlHeURvs7N/LBIuASCm0bj
4/uhLn2e01Crg0PT/FxQ4hy+05B/KOfuW447878XYnVVKcUQFsOEyJQ2g9zAPnQoUvefhOA4Zaug
77Pum+vZbA3+qKCubpW7PMAJT9tYxm/7oHx4CKD/GWK1ygo9jDMMUDlhU0eKcBriALBVlBDIoZBg
RK7+m3iont8f12bUZROfnDzFWAWy2C2756r63B+l3++9ykmAXIlO6+E4v7H03qanZ+M01hpJ85ip
81QRsXUWCCDtAHfE1EPdxXfxofT0TTLTssLOM5nTiX3DiptrtEKzCoVfyND7JZMJruTjD8vLodRu
Ns8vL/c/vyKdgfP57KVZqerlNGrBwi/c6/F6+oJD703uRsxleLWZqL0pNq/mc7X6La6NOlFY/TPq
jcPPSn4Qkns0i/ZGdtVI2JJOODpuRV0W43pOwY/IGn0IWXvDaae4KVhGDwihE0SJHpc/7iZ8Yu2h
y5TrvBJVB2HbCbXSMd+Cb18aLzS4pZOuIgKwZhsEoUkqPhBaH6BTVAv1FEskAyOZXHhJWuG7WgAo
IdmLzGHjHX/pRlvwVEt9ArzlGsCa6HodAp7BzNhSbKVqXlFN/chUH8emRZEliz9ADTgogfh1Y5cu
33A93cw24kqYmiySCeerKhg1SQgKf8F4Kvv+HnsnKnm3o0uHYZc/zfeYlb0f8cItJFGuAONHQvK2
YhHWHU+6RZynMQb9pp20/JD4eBtNIs7q74e6dL3ySJUQiQAUDHFmNTi9kCpJRHZnhxD0UVwqkwfB
jaCs6Hv5eqveeunAO4u2ykpSv1PncGnbiQ9ZvRdgWrioIGJXlyh2Nu2Rd0QkYasDeuFUWOovFqAG
gH/cuuffDxV0ZfSXnlYmXWn5rVb+3JjDt681iDAaHcGFGUsvaHV5hAICVLhYB6AZsjsL077+CuLk
DlV7e/Pde2ExAjIFY7K8ptAEW10ZVdchZywjMt7uERpDdEXB0nE8lIdWuhpdRM43p+/SEjkNufh6
nt5S3VhayiiyHBewBliGvURX157t5pN8MO+k1/dn80J2JAMCxbZnQTq/KUQOlSiHRrc0ofonEROd
FnZodBDRln8/zoVD9CzO6qNBo2/jPCWOFD4pzbOYpd48orR9NzQIy20llksevDpDzqKtPlvftJ0c
R0Sb06/JeJ8jPE9xVW8+9lvl1IufSzYxe1pkFQHDr64kZP6Vqk+op8J9W+hZIbQ3nYb/5Jh7gKEb
mdPbApRMs3ihnGLWCpNh3WHI51pt0oEeGPgqDyF6LBuHO/lz89jY1e30pbd5QX2zHtSb2s49//t0
2LoNL21vHYKtCLiLOpi2+pBd06YZWrO5Pdbh0dL2vSwe3l8q/4u071qOG1a2/SJWMYdXpgnSjKIl
2S8sR+ac+fVnQfvuIw4Gh7B1y08uVU2zgUaj0WEtxs2DbmEdw+YKklwynWua1AEk0iKevCClALgY
cABBLw5o+0mz7Lx9HarfgAHcFsnylHggYIgR3XnIq2nUoTPbHABn6Fh25Ow9BZS8YeA1JwyaSMzf
ad9Hk3DfOdtSWUsJxwKxOmrAV0OgY2NmehugUBXMd/L8lmT3279/3asJ6BgCOYTLBuXlKwiBWgSZ
NBBEUbXEkBuBdPeJPrMbv1U77bAtjHGLKujHg6/EVCR6Kim3n8ZDVjUxSkRBeAJMsR10+0J+2pbB
iqcvhFARZ5QHgyzV8I3JYXIJdY6bfwGfpK01tu4Xxxiw2h5HJMNBXoikzneVJrVkxRBJcoOqZyx+
5map09xk9uiC5QzlIVAuNI7lAj+HI5uoQ7kxdLORGUWVYMiolBsL8mo2hwT5mO5n9Kz4pD0V76Pe
1o7omMbk3rY4hotGzyYGQ4C/iAlQuk9AjwFJH4xosEA/xwjsyOwcgg2+D8A/Uja/Rm18VuaZI5Nx
BBQZnNIE+wQ9kPT9OkpKX80lKn7puJyUXj+1iI221eKIoO/TNK21sp8hYsDYXtQ9zh3H8lnOY62E
RZl+MU2yPraQEL9MMZBYAbsDUs3RAaejK+l27Ze4CXjdI8yzsFo6izoLyZIbbdlAKmrNB+sG0Lp7
0qk0ugo6Au3oG6/WzLrpLtSkToLYgJndIgtJah/wJyA+BqY+SXNlzq/tPWMrpwLoHc2xcF3009Jc
BssKOg0RHdJQKiHEbX+Taa/+FukIGa3ZvKc6I2IAJtuHQEq5IQvrHPzisBL9kCyYDFRvs3AB/jC6
OYvHbe1YrnIti1jsKg8hG5FpFRpkWdVDqNz0yh9R4pwrngjy95WIqMiNAZnr0kmnB+Tz7Ek+xlLj
buvBtojVotHvi3i0gKRJFs3HI9HwAfnjqTYgi4Uj8CC5e3RdvMd9tl44sokrrbpKbhozhgWSir3m
Z755WH70pD4U3enu6KOWaQM6zIthk+0PYR+gRyH7Hf7YVpt1I6y/goqASi0OUlyB4P8CR2AjgS0F
nQQZRnNyDioU03Otlpdy/zmYNPNcfd/EU2/um+FTjutDAF24acU8wEAl9q/1JH86JG//Bc/T/WoX
//yLShtHpfeIZbWDLaizpABcn4hIukMjOzXCq0M92iCjtxs7/jkuLogCuA9h4gvpi1RGcQpFBwA0
InK9NBxzzDCKI2PLRpA87Xr0bHnoqnImJw13IYCXua849vn7EEidjAbF1HxRITC30HxeADw2BCNi
/X3bEtmr+SGFOg9mUKpiLZLVLFNXjnK0eY72toh3G9haOsra1Sg2oQ1kgMD8oNxEGEgPnnQ/OVoc
a2cuGSrMeNIjiLzqnZqAyBAgkC3AKFLZkoSQe6dUn1mwlQxKmV7o5DQqcKKS/FsHRipp2HOWi9z1
V8uFlxHmEDC0BEipS0trBGFqAbJGyq+zp9yCozwHSxsaiTD0dU45nui6LxtSUNnAWLuJ7ASaYi+l
xbWWtWmNJsHgFAByrfgae4IzHIE8XR/IXGKG8VHrwAsUmX4fbgNvXmTMkBClxZrWKMcl6JC6n8Vt
sCuQg5kejAcySv8XQC+sJQUOGlBXkPXRrhKCeCnOgyLXJAKf/8jespfO+SHZkxuG97glH07vngrA
VRMAZ1CLfsyDRzWJAceLYwuuVqU56LPsK0gcjL9Aici5PVn2vpZFDvfKFc5gflVLDc/cEEWQRPuW
NIadVZxDxYxN8ZiWDBHNKjIM5VJKgZz1OGUmcfGjN+Kt5JZO9trD3ZagBAA0n+Aqz9tngKUYuvUt
dAOTznA6ATgnurGEGl6dfTiBmuhQgdyXh8nx/hihd2othHj81erJSQaOgwktRqMj+eFZdoCtssCz
7+ToCW3BNwYaFGMRmIDZmY/uwPK7a+FUsIhJSws0QFjUgRDBR491zbENngDy95V2CH6VELNOhDOh
ng5oBivB5Aa6+v+/jSIbuZJSy4kYo120wPDjraGduvDBLHj+kNjX1j5RF6EYLEaLCV9k4iZf1ABm
bpOqVI1Gy+kxPIh+8kKQOCqEjA8aWlM+5apIT4osAaYCuIWUfNlaDKWVcKtoNkbfnNaRXi0INFAR
a77wKmLv3aO0tmtplGMUUiB+1Ca8v7DvbsGrhGRx+JAe3/MuR/MWmAsHfU/a0pBI9iKP+0Rj+S/Q
v2CAxcSVgJbuyx01kWRVCuP99sEgt+XXJ8uZa3dMCOSPk9wgKegkX0yn+cmbP2ZZ7Foy5Wf6OAaz
eAXJSLweRTP/2uXy87+b60oEjSoUpUbU1hJiqjBHX674mmIUHxjs7rYU5hJicNFS0J2rA0zwcgmt
qsDBDgQcCnAY3BSBO1p3wp9U45T2mG8ZcyWHcmCqCSacQgefY4O8EsicvhNQYv2hPqseMZvF1g9o
NTXQUmj80X3l2B9kNNvx5miZV/n6MyhXpqaRKgqAo3NqT3TKxwo9oeHB2GFOE13PvOz1/yENdQZ0
cxna9ZwmZkWNScvAG/Y0OwQUIvgKbHxlZxyz42hPvNQPo9eI4NIht0piSgU568vN1GYM2VYh5CFI
RjwkGncVCK+kfgKrrXLfT9FRl+qDsehHtdEdg1CDIxG8z8CNUVXZKQd77LZ1MY7JxQdRDiKsQEeh
Kvggde52adTdYSqX077GKhFcyKCcgFiOplXroDNTd/IfzdURt2NM303x3Jk80EwvN7nT+5LTgDnS
znbqiV83I+tK+UGEUJhHRKs9stv0IapHADwUE/o7MqUFlbYjqveS+ZQpHFUZkQZKxDJSh5iCIDAL
l9ubyFJSjz1o6HLrKQX8nzm4HZ5z/7xlpA4N3CFkYAnl1aWQNDYHVeuAKtwCZ9pKH5aC17XBMAp8
O84E8dsA+qPOYILe2go2UTrgw9iJjeBGae5tK8HcEFAxAZwZMw8y3TOcVH20dDo2xIxg1kbkL2p9
I1rtn1gzOW6apY2EfiuLcBrAf1ImPllLFOtDhy6bAAzYxRn0Wdu6sHZ9LYCy73pWhyIGy4ejBzOY
yQewxT8jc81ZMVaECVazDz0o48JzK+nCnOhxlHxQlUv78Ehq9eQUWX/AIYNzEyD85ApmvHdIdwBI
32S4Q7zrLg3OSCqxig3A88g7gqkVHqWHEs4/8kabOwFGTIs+qAAg0DVLwmTdVV93CzAPExw+8Een
8Hv/oiIyG/aa1/aoI5Z/gdrJMo61POrWS2f0Po8J9q6TwKRSpKcxlDlVL5YIgkAOfyAzkBvCRg2F
eAEAVVMLT1U0h7aWpxwZrIsM41AfQig9VDMp2myCEALWpyKsjNAWjIS/tdP3/Q8emhzL4uHgJBwo
4uvo97aYLIjTFTiIZVbccfpaVaE/mJynIiPwwWsNbUaIlFlQ901TamOCq6nLQBP7LVHv1OR2Hs+z
lnM8KssZrSWRHVy9O9osVEqhgqSgi8GP/XPuUU2OFBtEVNuegikIMK0YKpNQm6RbiRbBLCUCFeJE
xqNugq5KOi7AphM/lQlH0kpB1xKgtfDQppzFJJmjYA4g9SHPjMWV7MTNQS5RHjIvvav322oxLNxC
zgcoMhj/uAaEnUHbOxcSGXAcZDuRD0r/dVsAK2vwPnAPB6QbBDXxcocAuxPleY7mr8E4JDJ4VfCO
8SwU6W6WGcgJIFQ/4iHhcKSSQ0M5IxSPkVBC2xmSB/RQXCZHMohhIdUYgWKBLr8qHr12eu7NOzV4
VfCan2r1B3gSALhde4b1a1s+a1lNXI2ApILBXM32GCgT5n2O7t2oAB3VwYw5rfys38f4laGSNgNQ
e1KLChrVupfDtHJKMLLFs3yWev15W4Vrg0flHb1lqBajt/6qaW+MTeRFCjiKucMwb/27N2/FAUjI
Ce8IX3skCCLjoBizJZVbSpeuMHNFG7BWwgz8uF9l4zU974V0fTcRGdgNZOwhiw68FsVoM7MireiA
Pp/RuZYdelCjSeCLwUPlECGXBcQVe2ps+Q3E89Ej2rEw85VxzJKt6sdnUNdxTUbewWoWI8l+Hit/
Jq9Ow+K4xGvne6krFTTpoKNuxwG2AUZAx8hvYuHnIHolSEBC1Pu3jYTER5fH7FIWFT8VxdQ3Soum
0jDHc2c5ZtWxwsB+EZzr4WyINUccWzVYCZrJET/T0W2qKaBLNoFQosW3lvJdSp6W/s+gP2WhwZHE
6Hchmn2IIidwdbHIoFsDIQ1p8Mat3J9jAIR2NqGCyp94T1m2VXyIIn9fiRIqEExKNYxTbH5Eyw3y
8ED9cbc3ihFlXOpDmR5SnI28EH2CE8jawahS3JDZRoxvAmuNVwFnOP1LaZQNAjqqmkDNBwiAn4s/
vxCCJIJx0P80MCRaHENf4+jHtAzQtxBcCjxKaIcIetelmBY4ETFejqXZn8TYRExQ7yZzdpOmftpe
TuaWEZAVFGeQ26cneiWj6ZYS0bUzDDfthEH5P7H4c1sEcw3RUqUj44jWuKt42moD2RiiEK8Ev7sl
cUA4OblDKFqSR9IVb4w2r2bBOs7SO00M7hbkOChLBDsRoWKDWqb0rNf38MtAednl2YNWvdTyl20F
yQmifcdaGGWRTbAMTSvDTwWTGy+Ks0QyxyhYu7SWQFmhEYHRV9AhYRZ6tzYm0DMrDm41jldn2d5a
DOUE1diMZaWGmD6LHnNBO1VKPNl6DLLbWPLbcfnnVAWMYbVL1IU5of6rN6STf146EI9KAV75KhIK
4lTykCfZK2igd0YESi4g/S9dk6FWstkNGLAz1Ru06Bv5Wao5gTVTBBJ4eDCgAokq4KWIdi7lYZok
zO8oJai9DsMM4oeUs2RMW1sJkS+FaLOsdhKxtcLKnCKODpUwc1wCK16SRSSQCAgKUASJnisvPhjG
PKYmBtAqCzTjwYtZ3CkoIamfiSHWcqhjE7fNYAFBHqDIWbtXwHKKtMtBKwaVcwOy9cEELnD3MN5P
UysskpXUk4itB5ewvyDtb8Hh9M1jDJi4bUfAsgCgxSIdBudyneGLe+RgpBCSxPhkBppbtTkI2Xnd
B2x9PqRQJjCAO8DSFowzmdm91N8vzS1YfYMo4vgcnhj6xEhx12oNlAnnxU4CxRuHGg2QL0PD2yBG
xR4v7NW6EaNfWZw8Nk0KcO4S+XbrbrjNvfBhuFF/IYkFcF9U+e5mjIEI/vZmsU4SLlgMnqsKKug0
PGI3LLoG2pfKUXLzoBfDedR4/o3lT1ciaDzEQEpTuZ2whIEw7IKqezUW06+kwB+SACTaAycHyNyx
D40MygGhlVSc1JKIm05i9Auc66a2F9Agvr1wTCtfiaHsL9KaqgE7WOU0HaiDE8VV8ZqyFF7HO08M
ZX+hPqmW2EObLBLxts1dsP7aqcArbTG6Kkl6BxhqZJ4LLRXU3RpUVp+WRUKQI0j7NOkF6PZorrSF
HUHvVTkjZGy1EGiheQNdKleRiRCU0Vxh9SbjWKgL5kj3ZcA9UWQP6JAEGONIUhD6rysYtRhzZF1E
njOk42Z4bnfhbxQ5CCkfkE3BNsZxfMyztBJHHeCuEJrc0nFlZMKdbh3DkHO1sjdpJYCs6spDmIHV
DPmILEjZEIyR74TSNsIEEGAWCSrxXzTYEPPaWkFy2FYSMZ8gyU0PldJI0XZRQ9CHwlS5bZPadKTA
6t24Bu5Z1tfa7U6L8dKZctMTQExvg5g9/FfMQtCNrfeTMlKjV6ZZC5H9mcIzesDymvP7rHhZxpUv
wyxxCmjMxaALxbwkVhkAODDqTGe2fo3RrrZwDMRTknAOAdNeMAiH6XNQsl7VqIy6E4OyQuWl7wpb
T74IHQ+dk3nMFECcA+IPg0g03pk+kpISmdQcrfu0vhlCGeOZb9uOkISnVyaykkGFy12cl8Es4m1I
ugClm3g3g8iPT7zBcuuAEZFIXvOdDvvSEo2xGeq4QZwkaiUGm5amewQy7OROGXBtFXOyOIeZedjw
GlRBlotAGfAAlwLzQerBiA1jSG0gZFcH3UmP3Q8ctu9qbMt26nKH0K+rO4A7gLdCAZy8EenQWQcn
QmMIxCn6yf24Cw7pbY3qDsGj4yV6WIaBUQ7MYgKyDeOm1JvD6MYKHh9TcGaXg4dmtySEoc3dtgyO
EHq8wijDYojQCe0oBg6QMhzTpLWH0PjUTn0oQw9ZTHE/N7GOO1K7M3fdPQEMaH2FgPkRpPbMmXfb
erFNAyBxKMqCxOdqMhKcEnkSkRBDB/qjN4KQ121Lq3ZNozR/J1GORz2SvLiyl2+GuhhepALXuDPa
dBfnaOuQJNXgJJAZ7QzEdj4+iTqFddgs4UCCbjKBUdtY88pNAZ0CgC03sL8DMkz8C6hr1gWLMgMh
EMWLD3n5yzOiiqPVtDV4PIbeNneWP90ITuMZXwhbaezzAI2ZSa+1OOo2CsDTmsk5+DxGJz53z8q+
BNSmtEObxvfY51XWmAkb+BoZc+6gLL4aNoy7PinrAtK6n5IvubEX+Upod3b4DCI8dJgmX3gBBOv+
WUukYkppxr0EZhQgh7cy+iOLap/Iw2EIF9HWu2C35Op9XQX7bWuWGVIx2k5cHYbOMRRI3aq5WiAv
FTVwO217ZwExQZ66FyWffs/F7Fai4vZ5e98VoIMVR+AdKY7Qyoc+A2GFPBzr6k3XI1/rFkeXBE9G
ESiqFqRWrcYt8nRf1drNoGm33TgD+Ft6LsXaw7CQva0Dw9NcqEBZ/5zHbain8JyK/mXq9nLx3Fuc
ZQKA2vVFZ4JrQtcUC+1fGJq8NPZETAJBQge6I3YKKE+DeyAdfEU+svbnPMjsrBtdswDU+9Luxyjb
d1bkT1m7k3rtVog7L+5wGtXJFYTUq7TFFUygREW1ctt18aMQFS9LIO1Hsd4pkvhVSOW9XsmPaHve
SWPgL5ittcHLA7JTczxqeYyRj/yMnv7EFs3STowB6GeS+Bhn6XlMs2+znj2pg2IbcuzKU3Fj5eX3
dBxu5UR+CIL8lFmGawwKCIvi/VD/ycA2BVhJ3Q+m8H7U5gfTkE5KFHgLsABUKXroonqv5iBrlwrJ
U8PxBiCad4tq3Bj68iR3y0FpurMgmjetIvlaBRI6YXgeRMypR4IXGdM+DnS7n0nlXdoVbX00xvE2
LKTQNurAyUa8MAQgqumir2khHGTnhNhNQZr2aa/vTNwfAIY6CTXICYXoS4cksKYMgNJXqwPoGHrf
TJpHTOS/bJsVy9EjbEJ3OerrZPCY8m8ChuzSJMXRWO6Ep/zc7/A9AFMFEI2wA2rrQf73iBBvFQWI
XgAvAFUGFXNURiCXaQovXhmLC3iYNwDjft3WSWYEUig1oitKRm4dno2S0feTCA61luShFV8D94J8
g3sJvKyLPbyqLgG8Gb70ewzCfAV8sW89i4jnIm9+zWqbSybM8D1g8lbwD6UyCdN8l2dKT4YqBtUf
slIPIhC1MR3pI/HpAfzihjAZ65hnbc4Zpq09HhsJy71bKJMDGxKNVaZJ9z2FlSG1pom1lh/kIzjU
/fiBvKV020IdG/2UfEwrRrxvwa0AfBipS7TxUNbUd2OXdCOyloP+wypfq4ETb7F+H2MQIA5GEYNA
8l4uZoyu0USJ0NCcKX/i5FsvcAKtay8LfHVcEgSTnqDOUZYz6E3ZRlOcO4L22OQglDfegLjKceWM
SOZSCtFy9eSMFbHs+nBE+wcSx2AMxjRp4IJy2c2fcf0ORwJNIu4ljaPc9bEgYjEAhjo/WrvovsRi
MMHY3eeoyBi6PUW+mPt5/zbxpoCuDZ6IgRkAUANgAnS+TRCTvi8ViBGF+5OG4rs4n3OztadvOg9P
krVdgCXBBBaBCLoau8/Sce4rCQQbqK5i9CHpM9viYfyTO+/y8QcYyfdZDsJmCTKry83KwkBSk6rO
nFrWfltpgUaaun+ZpQkgp2XiFGr5vO2+GL13kAg2Mgzh4BhdoVxIgHjqNMtEakp9LA6ql/jVzfBK
BvYWp1Q9zDcJuwbDK8GZF50xws9L0VSUIcRtii4rBXBku/6lAl1I6nQe8Y5/w8nIsse1ntQLbVjS
flYCCDObzNbrLyNIB1IgkjWcUgrLIFdy6Nb51uy1Vo3HHPS1Eop2WudOw+IZhfKQqOAMQ3nklE8N
p0mOJ5TyVGKRo6NMxyYW1l0yPFvaYytiNn28keKXljfiyToHcIeqgb5TZLnpXOPQKo2QqNCwj0y/
0b14wkxyywkVrrMgxDY+hJDtXHktOc+02FCh0dC8TctrZD6kw/dJ9NNK9uYhsoXu5/ZBYNvHh0Dq
5OE1WGRVZ6GhASjySYdEiIRQT12eRR4rN6N34lI3yu4DEdQ9fY8FBG7s4mh+fBQcAGEdMLv6GTjO
S2GU3eedaKWhaOF8J7d1+bgMnCQqxxokKuLoRlzNXYffV+Lbft711WnmYRiybQH4ZASijFQQL20h
j5s5CjOIIJQ4hFZI2lm7bseNYK5f32SpPuRQNyVQ5eYwI6dI3AUnzSfg+9DJRYz8Fxyx18HFpTCy
risDB9RbPy2ohTpVFeMiCTEnYUnDbtuo/w9T+1CJOkZTlFRJUkIKQNWDHYFMSp0WFFGItkO/8bel
sU3hQxh1hIy2q0SrwPpFVYxHybJDnHrI09LdFsOMaEjJFVPmBrn5KW8nGwHu/BCXJEBsfxLgrvkU
e4HmaGSEh+RKB9VN73jzbeTrr67mlVQqmZA1wZj3Ei6QpEzczozsTJft3ux3SW05FQ8Mh2EeAARF
gzCQ/WXxCnkcTPIYb07DxFn62pbn+6rkmQbD2i8kUPo0UxTkfQYJ1l49Vn5yh0U7AM0dADt/wepy
/dhHIL3ShzrD3Sj2Sd6N2Xt/FWGvLvblgZDu8rurGFM5l7Koc9y0YywlUpSAT8DTwf1Yp/Zduk98
w5thM97gKQ4Ez77oIu3kBmfATXEWl3EfQ1s8CYE8jsl0ut0qEEeM66oo84R5YIfBS96CBU04Ally
CR+1f+/eQGOXgrQ6wLQIwRF17iR97pVIxsurSVWbBKhL9Itz5FjGgvoNoQNHrz+AHS69Vb7kVhIJ
HXp4jj2G5iogMwGg/pe2Uzz1B2/13u8M6qihLZ6MAoFlFUDS1AXZRHrZi3GODTwEOzInJ+1kIPvw
6XgZHgtNFWC1BPWZeJ22N1Wh7/ORCBK1fZNWniFIRwxUc+5Ilhtey6Ez91ZqBVYM9ixQNAa7HMC0
JNJFczeqHrzojJFjgTV86ERn75s0HDBUl2MMF5Q/aOCdT5OdOyWZS5X9acef5Ge5KuDjoecKSJTX
CZAK052yGhPquOJr1MMvVo/b1sfcJXQT4pmHNBgm7C+NLzRmkfjD0jGaU6LdhfovQ+UE0OwdQoc1
SXtikIqeKqhnfZBra86davllhgBHjt/K5ZwsP6xusZVOtSNxtBuguQndvz+UkQX9X8l0yqbRFzPW
W/jheTmF8k2cHZcEo8TVZG+vIiNBA8NYCaKWsc6MKLGaJUe2P+nfI6lhD7MwZrcHp3B7D4khUq8c
sYzg7UIq8SyrOEdFf08jjULsqIJm16I3Nbg1tTcLgw5zjf/dFzmvGMcI5S9EUncNcEfEXJGhaGTu
ZNMz5bM1utG/Q0shN4SmeQw+mbB8On09gBAljHLs25SNz1EnPBhGdZ/I9R/OtpGvpZ3hWg7lDANM
mlsKsY/G7RqXQDF1+zIjL+Xb3Eeb633K2THWeQZKHGTC/QJYglq+qpbBuVC3IMqLBhcTMI5Sckye
eUOvRVA3dIgEtTxGEJEc5szOHwmK27BHkQ0VKPV5OpIaGykJGwfpl/pWPCJ5z8kMs5IPuCkBJIqS
PQAw6YHWFmOMTZjjE6a30QtBZlPtCe276pMkLa/2xfJgK2H0IymfRUCy6g3OeJmJdjz1b6h3/NCj
4rBtLCzLB1avBERWxBfwZZeHTUsDPRcJxqsZDZUvy4WwW+ahOA6C1LpV1lccU2HqhcQrmeHBSJZM
yYursEX9HfJGo3Xm/Fxh9NscuTRzTItciaF8yDyjiK8Qi2xc+XhqDmjl82zUOhaUKkGN/oXXTcVa
RmDgILdh4BBclQ0stW2TUO6hVv8opz+El1F41npve69Ya7cWQp0Bpch0PdYgJOvHnwDGdttg8qI6
5/TgsNZuLYZ8xsr/ltOCal6FLcrQqOxIU2I6S5vy6Ex4ypAVXUuRm2nq9QbYN/lNK36zkGMLDU5Q
zbpJ1ppQYa7VpELXGFgw8aj50p40xqgAT+NFnzxVKH8rzsqEjhiIsUJAF+R700jtRNpvbz5zV1AL
R6YQRbirkL1OQP4yjjrS1uVjCZ7EJhfdbQlMB2e+A+yC8QMNN5QbD6YlUstmTpyuz35hRsNrU7zw
ysgfDW0nROVidxVKVGHzpYiCUydGNwIIKLY/gqnm6hvI31dmEXTNnMbKhKsE7LEq6BKn0duWwNwt
gtCsA00YKU7KA2WZKCW9viSOZAZ2IloA5Oztahw4ihDboi9hTLf+rxjaA2WK2UrtANszE0eN95KZ
uX3ntOC6Hot/r76TR6OE1jyE1Eg8koOwWjVTj7OknaGTJi1unk4vM14nJrq/t5eO+VJYyaGRmJtl
tvLIJG7OqW61uw4gIZZX/+wBa/rZd8JaHLVVUZcjuB8grhZeFaS7gvlxWyGmtX2sm0ZtUqSlqlQO
JuI+afJzNT0A9pljbuxTtZJBnap6MbTQUhFbtjOwYAmv39I4ymPjLV4JDklb4zxMmE5vJY86QUuC
unZGbonkAEzAfbdfjqTblgdxy1s6csxWJof+K9DTWhAjqOZjivQdRoDd7d1hntSVJtQVUZmlJoQh
jlBQxPB3tV1mOE4Vz+WwsoM4PQZyB2QOHXEQpUpnzMJo4MLTwZE2Inc2fQ0LmBsGFqXboTfGQzEa
6BQBnq/bpAHmg/UpdYraAG3tnOq+Wk2GP3dye4qNJuHYD3udPz6OWgTDaOpYzcUEMXVlK+kf4Alu
r7LENpgPCdQtWcyG1WUR3L4MzHoRhIWRrx40+EdCUGN5xjfrAdeNE0e2VtmR6TU8Sm/uBlAXKIY7
hLIJ8QWaXd1aT/LxPyXn7KbBOK9DsunJN965ZEZsq02nXCZGi+QiIr5lNFX0Ecmu1ppuqTTAhuYR
vbPdpgUQeYBSoHWWDnqXpp1qfYAhF6AEmD2AJqNoajl5eyx7vB+aneWKHM/GPDsrkZRnm8HErYcT
RA5RYef1rQRg5qL6sm06TNtcCaFcW6Im0xgUuHZK82x1XgXQzm0BLC2QJkKTOwFAuWrzDDBuqDcd
sFP1uZj8ts3hZjDF6XZt3By2RbHuaxSLMKKA8SwZrL+XTqCNYsEAzjmi3jgQAVdYATxQjWV7ROfT
pE1f9On3tkCmVaBCBaQIMOpck1P0faZ3uYZQZ0THw55AhNZO4KpoGcs9Ydd94w8TsPZrLZH8feWz
5bCb0p7EJMlcO3Vn2fFnovq1BGoVG2XOu8yKUscEBmiGpFg4+Fk4+9tLxzQLSUJSGdBP1lV6b25q
faz7OHVKBdxgKqZLgCjJo6ZjZr+slRTqCMkxCPB6gNUg9wWMg8XtH8kTIkh9xUCnAyB4/HE/FBzV
mFsE8mlC+YI4n27nSMNWnKWuKJyy+gX/oOec32eGI2DKQlsKKmEgn6B2KFd7OWh0vIzlh+VtuFVA
cVS7moZW7YyMQLuf2KmVNOKFVxaHfJeitxn6UBoNzS9mWxp2oZmegstkW9C7D6Xj7bVe1C2mGUEX
dRL0ImZ9Jp2CgZu9AlvNX85mbyNJ/6vwip3mxufGDd3PcGxgem+lKnWJoel0GpoEH2ABeTwrHAGt
9kH2sK0m86pcS6GvLU3o2zmGyTfu7KnfB9kjalrfQHeB1lsQXajn+E543pbKW1y6RWVE7LGERDfw
n2NyPnMxiQnYmfzBdDVPB+iMfkuKY6kb2SpSVnuD8wE8q6ULuDpgf8e+wQcsd8FDjYMoeI1XyuAc
JkjKvOQb++h/7KVKHf1J7dQZtzZUARLi7XAQXhM/3k04JRYCEtL9ZiS2xAncmRWF1d7SadRuKJY4
aSskGP3sOfdKsK6WB+2vKp7M226lIHFDq3OpWFFfTzIUHNLE6dGtpT9kxW+l3CW84Ifpq1eSKH/T
pmIUZTEkTdrvuvoitI/CYHIOP/najbOvUl4GyfugFZbyP22X830ecJwm8/dV5HxBB4QUH219WikY
ihnW0CF5lM0vssLJ7bB3fiWAsjclmUF/2mORErFrz4kiRa4+KjGuz6i15UFRdxgtETB9ugABRhgS
PFijZvKXADW07aPOUBVBqgkcM4C1KFf4BOmSJ5nW4S0UAa9cOoB1nLNXrLCHEGCjRQEAhOiAph71
etxljR4hCCnNp1jAvUpY78CcM9/H/W52c5fPDM+w9guR1PJ2s5oqdQmRddTsUuU0Wy/oNnU7gFVp
CecUMxdwpR4VE5eGUKaGhbdMrYLQVnPBrfaZLVpJIF+wOrs1GMb0WkXcCB4uRwEwOfIX20bAOLMX
60Wd2VKcASIfQAcBCU1BfKrGxW7NTySTIEVDZywwBETEOpd6zEYUdZEChGuUnQlNjoqn53t9sXVJ
2bna8YIR9tb8r0C6plIJAt6YJY4MCBDB1v2t59k2e92QQgAXKd7TdFvFMHRqHRdYN10fXUFsnMk6
Dz1n0IwpBG8hTL6j7KyoVKATVPIogg0NWRFrvG8LzEYmyf2Upt62DbCuXCB7gXQKKWEVg3aUIVtd
qRRLHtXv8+jmSw2onOUMgAe7exAOJccDsrYGI2wY6wExpaEalE1HajHH8oJ3A4bSQ7g9GVP2zeO2
RkwZQNnHJLqMYSva3sqhlwwtkeDaDFV4nIdOeyib7Pe2ENbuGB9CaBuzJozVWDmeJkH3Iyi/CWAp
MngxIEeR99tk5QDek7CZFNaIxvTZNsGwBkzqyEfL3sNc2khllO6873hQuzzNKCcKnN2qNSskovIq
tReMyLXSnwn1iO31Y5kd6BAINR5psUFR+dIrAIIjKKIF5q3cjR46sXYWRklzNH4lHr+bh7GSEKaj
3oDEDCZ+KRtfis7qlUVGCBQK6SmQp/4kBAIPKIUnhfx9vV/6UkpTDCntELzlXfe0jJ+YncAgLPwB
sDUAhEwXNSzAog9LK+eONp8xpm3rYrob0we9et3eHqYqgDCE8zHUa5hEa47qYmzI8MS4RPum0g03
HhteQY0txUATI3IxpIXscsG03hjqzsBJHfV4sK0iw/BZ8bStCdvQ0Mj1XyHUe20Y2jKMC1yjcpRa
Z22Kay/KovYOIFfjSyvLOFaB2j7KRjm/LaOoHwGardtNAyQqoZd4SWieytRlKBWdvmiKlKPomn3N
lCm3i54HWceUgWEvdBeiTRRMO5fLWpoNyNM6HK0o6GzJfFV58GAMAB3MY68kUIF4YUzmFKWYT2q9
9kU/9SB1ABIkyJzkQ5TZgwdmREf9wWvDZnimC6mUuQA5eW5FLa4dvbvVlfM8vWoyx+7Z1rLSjLKW
VlIRENVYu3z23rN1uRccGgwPBUcTyGQgOP7UIVhJpCyil5s5L1N4jblRvHaU3IJH6kR2g3o2rdeN
7jHsYiBSxQM8Og76r7ApzwLQTZxlkF/j0uI0FXD2iO4x1IBKNmKIHVF//NpJttb+MT7R1HqhDnVB
ZQF4BEKA7Tm5ODk1hnWk8PAZn2EBUw2NphraZqj7Ql2SKVBTWAGy+KSWRwi3oj/Jy9/Fq6ynEtBd
cF5VVA4UjJFdHtgeUbhVapjNnO469z/N+Mpj7MQHAgkU+jwkKtYeSWA9AhS9YWBIknqZgb1PTpoI
5eoAtWoMG9ih0mJ8mMefwxID8G+S3gRL8lX2NlGboSh1HW4IVbSwWJx+nmxlqNztzeKJocxBm1s0
qxOCPk38047YsuU8Np+5RNa6UAYRVguGflowdBAYXMEmsJzCWXUtMNgAQ/DLZzTCiC4Zj7we9TPi
xBKBQoDccL6LUt8QbpWKk+lgL9qHCMrNoYulDbQeeLClJQJFX6nOQ1Rh5lyYOQ3OxCfTvuedPPT/
6UJ5NyC0z2YqYeEw7roLY2RNJ4z8VsrXBqXkKoh3n1g6dIbLSGmQLi2i9yoEq/M6zdIOyAF53p6y
WfkiG/VPUzC/botharUSQ91/Cyg3ZFxFKWYwDNdMHzrR7YdTlB7rRnG2RTFvJMKj/l+VyLesVNKV
ZiznNi6dqgf4MiEgFrwJ79qd5ER4Qvk86gOmaazkUaZhxlVg/A9pX7Ycuc00+0SM4L7ckmz2otY2
0sjy3DBmscB9X/H0f0I+n9WNxml45LDvJkLVIAqFQlVWptsPeA/a025V1oA6y1eVzpKLQnQpQfBe
Z6IHYDThR7dMc2wqNW/zoAUibDADr7+z3Kda1qgSpioYMsYMK5Ru1IsylNGsnmcSvDi9xGdyNzWE
oCZzC0IeNseKORNolCUHEDiAHeH6zok+5KllLjC5iglGAySd6AY7cP3OtyimTojsSSCa03VO7XCx
iYlK2EkGOyb6+mA0CZgifRFCJiMLf9rv3Dy4JEGLIzkEwvXhDYzSBMj9LyTmeupUNUgmUAVpf05e
ZPVfChnFqfBmNMD7Y+qQu7/kBkXhUwGNHgZYimN+x2QHybY9MpbGPKyCnQweLlzRiTXuWNvU1nuN
OvDJ2NtUiREm7QA6DCmNEjtCfFA8XRV3pHXaQ7tihB3oAaq3ZAftxrD4kb2YESDA4aZGzydkEyBK
KOt4iFcIljKQZmMmgycWcJxJA+w3h/am9ldtHuJm9stZUhkVnmwPggUQNEEZnYe/5yb1Vmdl1BrN
Y7G8KI4dOtUP8CH618+X6JkDgph/7HCBCrOrrlNZsOOxOvn8raGSAozwY50Y4O4uuiYQBRrtPNCV
o4XiJeleO/L8nxbBd9xifc7TXIUrxHhvQrwtyLyX6xbEZ8gDMR26M8CV8neiM/cuZF1Rqirf2hfW
Cc63ZO/dkmcQj4A76vcJxSErwmgrgNnTUKrgtqVKM43aHZJZrcm+KfMcdJp6pBPZj1qzWYxld315
ok06NcdvUjmgdQ+OtaCkxc2UaN+93vjDWiBn/J/s6Or5NZz07rw0DjKLetZDQyUvnrMetDb747oZ
kVNbkFpn7w58RJ4uriULdjGvQN/TY6CubkJajF+umxBFH9Bb4erFNBigMFz0cWZtjI0eJvrqrR0e
UElakmNbHe04D+M1/cR3Y0OIkKqFOItuc+7QNP06kQZqGLX17Dbf7OVmMKz/aIPzgalytaWeM/Ck
TE+Wt1cSDBL9vlIsUMQf6+C5dbU1r1yUPBgLMliqqU+aNbBkWsIiZz41wr3MrD5xOwJGdPAyvVlT
YHaYLJNxBQoTSlDWAEIMJ4AcJ2cEo8poCo9dHjSvQ1gDQFEGk1+t/oJwIMciCc1h3BUiNqAtuRwC
NHVSo+5ggHR927/9b9J8Qp7yzhkou+BE54fxhoEizwCmh798PC8hVpxAt8vwxuSLO+LZ2WkkkwQd
YUw9NcN59eQldTXmpAiMJ3ub79KDG9pH59u00UN1h5q25JZgDswnDKCW0YEaYPOo/It91bLeaXso
hE0Rg0yW2zkC94q0FCXeqxM7+nmQc+zZbQYwKgB10r8wjVio+P5wAm9bh/rgy6CZwtzchnINZJRQ
9MBL99zcuJIuIxN4uJ0KuTkI2/ykeCdEnvymBCXVjCwI5GSf6hCiG6CBhRlDemhFcSFQnTSLMPqv
QBueCSS01UR2XQj9EEyzUKHAuDJGR8+XpizOSEoHfGYQ9pz82VNv1aqQvK1F0QIj0GA7YBQ9IPU6
t2HVSTbYNVYBvoGd2rVbzYkjr5WROwud78QM5+urolR9zlio8IBHqjrtug3IUneyOqhwNR7wcGBt
AiPbRdV6nbJhmCdkQLU2+6s+Hpd2OGq5IXuXiYbI0bn9sMSl+bHbz3FiIOdStL+KIlhmsEV4D4YO
vZM28qzcr+qH2ouu37qirPjUKL9ZSdZN5jyC5JZCWLY52A3ZGsU2HftPXIanhrjtcmmlFMBKgmFg
dMPZ0O+QKEcOVTbX1yPaLvaEwGANyIIhnHnufA1YWXvMuOI+zIYw09C9I/VxbuL9dTPv6SIf+hwo
aYFXC2DJCyFGcIoM2jgjf5giSM+/JND584uI/hh2bTjBEc378Zi/grQkNGR4deES/z7AKMTBZc6X
qAENpwwzew4qm3r6sx8OTvyXZHls2y+WB60BEJThwrrovpe0XaqhAqfz+0y+GmBO5Fj8hGTNxoD6
8HsEXL5pt/IQyNzgmmEuQKkOtPJGleaBgcayrt2rkxPYteK3yng0SO53reQdIoqIALuCvhacnsgE
ubQjoV1qgWAVBo1fnnnrNhK8hPhLfvx97u5S5q517WlFElgagTqC1a5/6xUv6NRb25TYEt7/IKuG
QChIK8Fjx7mGUZluM7lIapz4m7210L5W0L+510CYizsLg8JyZShWxuE3jJVAGHeegdYeF0CcXktM
RXFg8qlvg3xXREwNcAkcB1NZeQiqEkn9SrRhkN9G/wPoHVQfuTDZqG2RVwTJAE2mRzW3jlkmgQaJ
YiIqf67Lri/wh3Bf0RqTNqcG0+Fohj8dG+JWtronOo53Mkve8iLvcF0Vc3potTH63fOzDE59jxq5
zm588B1Nx9H7teS7rr0j+bPkSAu/G7oqTP4FxSSe9rMraitZTSTxyd6m+7/bR2D1sHCcK+itgjFP
zjIuGu4BQdWHUfajTqrEWuetnbZiHn8+2AeW2A/7ecs0CwY/fupnvz5Wd+BJ2bqbWVo2E22jp2HW
Gyo0tg32Vs72Umpqhro75mKn9s9a71+NBOVIS2ln0LHlhlRIWbSZpwa5xXYtJUqbADyf0qT7UY4z
wpY6Vl8oHaebsu3VG2Lasq6MaFtZPx0vZrjQJflBUlTVPDR5kDlfCT141dt1vxHdNh4o6TGSYjDB
bu5867OezjXSucAFK5GlBEr1QCZJ0V24BgOpj2oCgwVi0fOdWguL5GTFGqxUDYbe8ZX5E0cajdN/
LHBbo5edqpIWzq/ogLVmD3lxSOht3EuOswi57Zza4c7zUFN3AgEWVuLnbdA8aDs3VPfWFsOWx2zH
mBpkXVOh052sjAuHrYciRmLj25E2WXyz+OVlNPKaeJskk4UJm8+gHU5XyPlDqWVpSmas0NFpNAFd
mhVDoNVu9Am3Q3kdBTtGh2xx6SKGYlE4ZGYaB9peYd0fHOk7j129/NUFOo1/bHBxfoTS65i7+HSU
hMNx3taBEmSdb98vGytQdzJ7gp1y1Xe+PswM4arkMg2QGLjdzLid2748FrUS2V0TmWa6jxcFELAx
ljHZCI7umUEu9UDamhKaQG+gWlQ7TDNl8GcAHKGl3MimlQQn+MwUd4KrQVv0psJ2ZS1YStWbxfzz
uj8IDQAhxxpzgG3zb/JYiw1IXaNhS3riA5ziLzLOK9HXgvACFMg1hLoLxUlQwbWzsuBpDBGunVIk
+5zENzSXDfqJhlnAoQBIBcOAMiTbebDLqJYP5YSV9JtcARegvfjrgTGUZZF1lx7XUHlz76s7YJW2
yZdslxwUyftc9HY5/QU8gVNlGZVDepC9gYk/QDnFJ1/0DUsVO4hENL62ZZ2sMsxd33igv35/H1m1
CN6C4spFF8bpkUrmCeqVk/m1jO91WQtc5Cenf5+LGwTcTXpe4Ouuw3qvDs1TR5rfv62QP30sgdtA
0gPItpR4yXqzts+reNuWo8TbRb54YoJvv6hUwZOkR1QoSbK18vsE78sxlcUHUV3tdCV8RJrmySmp
jQxpXDfZsFn2RaRsqhvTL6HfwXRnZMUUUQg8XRcXkWoz08ykQAjMwRLl01o1Ax0cgQd1IfV27kHf
vEKAOLzucqLCytkyueBkrk4NSAcaZuvhbzI7RsNj7qpA1qgVOh8CBbRCUL+7kBtTCqUjcQ49Rc+O
/QLCIWOu7CSLEbrGiQ32G04y6g433EAbViVytubBAA9VvK+eQEntJ1ZEAz00d/9iIo19Iu6qZFPJ
/6yM/aoTq0DpgbMxhdV+M9T3wxiwivmwM58W70l5NDaYZ5S0a8XOeWKSS2yAR1XcaYJJ9xYaD+ix
O8ihEJLeB9Jkj0rZV+WymlWNR8iKofmkqMc+7qbdkKCGFOtlL3FG4Qk4WRUXn9wcalxdXOBtWT9k
SdiSe8WElkYPBNr+uqfIlsSFKWpWirOW8PqmurecLw7S6rKUpNUSGy7ffZzB6eWWWI3pqL7e0let
cMPMSCURV1TXOHU/l0ud5nWoQMgDO9Z9/2K+JMC5xaHX+2kNdaNkV30bm831rydqApyZ5EKV0/dV
l3ZwP+0e+iNvWmQH6SbdpkfGxlps8j3dDFspF6bsg3Khas1b0DlRuN4cLLW/QgeD3pgNNIe6Fxwy
oGWSTbH9j87vciHFcBWjXXp0NOIVuC0vPYx9v3VAH3n9k8rWxv79JIYMSTXNuYFNpFUfZs6t4+a7
cjGD61Z0Saji60ML2htGUQGm6LnLskti93u/mNa+XYhyGJqsD3u9GbbNaiQbc1HUULXr6tYbybe8
XZcbwlAoMbWr2bcWpYzi2O4jZ2jG/WSt2XayEtt3RqMK6KAPd+nQQAquX6jM+5hDX4m3LhePmrLX
zZYFvzlQwHPUbuMHACWOdlR9+8SD7szRuYik27ToVAezG2l5aJfDoj+22tfreyI9v1wsQi6jYzAR
sYjpcLYEBSffDSdUCaEvRRilMWSAJIGWXQ9XviCPLjeG2osVaEIFaEpUfkch7ZJj/J+6amC1tSTW
Ci8r8CfrmFfTLPNikgfE1B7+Ks6t1R2mcAnzmyJyw0U91Pt1n0eyPIqdSH5xp+a4E+uQARCjgjIs
04Qxf3ABQT5pkB1Y0V2FHooLnmGwxmCg8PzAGhhjW4oBBOL59FUjx7E66kDslVlEpQyoothwaopz
wtS14B29C7xRP/jQq8QEER4miwxEKnKKUzOcHyKuZfqalNgm0yO3qW4+tmmsRH01xgFxeim3kegY
40XpQlMUrcOLV2truZDGrGAvtsyHLq33SzYenQYM0Z0WTNoaxskEjRT1NaHzV9LKakPC5X6Y56cB
SzrTIikUHLs+fk0M88Usiecn2vpcSQFPQmcBdI+pSmGGkn/WVmu/5oDOQjWYLDsn3isaMtLhbaYL
iC8/kwSDuAb4SzTLrQsRHVVx4yynXh5MbRiDFgHP6HbxY6g3MSJWw4yKu5pxbEhyUtEaT8zyYJt4
tLNSWZ02yOY6TJdD5e0aSBIpSevnlQwQIzoSbMqW6cKqxgVkBOIvbrxqahvQ+H6CzJtlHEYZsYUo
jpza4I7dEI9enXlwEB1AmySLhtH5xKWP1pqJRikKHhfI977NrGzpcAIgBnq3ogjrD3UXAT4roccV
fi1I6bKxGGDU+DK1U4OApTbTIjDrfrzXakC3R7XPbqlHPcnNIiJBgW71hy3uq2k5zQZj0RGsFqjp
gk/LiTKwy+vP2mOJdOCJCVQ1aGlcv0RFhxlaZSCzx4Q35q/51DCjdZqUaBVBUTSa0n47grzJL2N9
R0vIQV83JnQMyIkCJ4lQeFEMUzD5s9bQogsgNFhWX7tSqvLFngb8FQY6asxbg4YBek3c5ZKP+tzU
8fsU8bAvntIto+Z/xxZ/5rsBB85E11Qds9fnt1idEocQgquF1CTS80fVqELPrB+tRlZXE2We1okl
7skwuYOiqhSIlCmq9p5vgkIFcuphcYdSii9vrgkd4sQc5xDOvAIED4nSoDJomNiGP5DX1Fl9tdA+
4w0nlrh0I1UXrdFHvI7zev3pJsUQNrhI/uM+sRN+8jzwwNQSY2YA733D9VPlrql/dtN3T6bdK/tq
7N9PzBhV2pKY9hCGIMVd3Ok3ZUb3aW28NkQ2AibqfqL9+OF6nI+rvZ4Re3GAmv25Ajj/hWJQE76w
KTC5h1q859dJmH1JISfLaHbkzfnLtaLz6UFbwUPD/BJi7ZHZ7pYB5bbK/Av6nQqtUHhTotWVvc8v
D/O5Ie6juiXplGJG7bw6NmjwxvtmUz4PW+UTstXnhrgvOvdN47gEE056lwG9re0XZdplliPRRBP0
8c7tcCGejGTpqIYvl+3Nwu/9djvt4giPfhBQ1CCaGn/IHuFCkw4uFQxpaQLtecPqUs2iWNocjKCl
6f0GzIkIIBAj3NhRkbMIElyP8lKbXMRSO9chZgH0eDLV33QAOW09+TWRYjvY0xuh7cFQuygr602d
KltLa0Lby44lJZvSlbVfpL+FC2fmYsSrUmD9Q6gGbHB7aUEulmIaKvaXLR0BXpHVa9+hiOeXEOCJ
J9+cC2wTFBAyqsOmCQFUAKgh8g6Bk6/5LTohjFXY+Kt9rsPlr/RJ9jxl0ezCMviS2YwSpkV4yuSx
05J0zHArAVm9GZf02KMZNPW2JFN+x/9fscNTJq8jyuvQKWEN6Smc9p7qYx4eBJO42UkwaEG6ncAl
GPvxH9my1+OQoIW3Xf6U+Jl4tcAneDaj0+RBlJA9rekYs4fIJt7mdthVtwPkyf8yw/iebsh0k85R
MYbul0+dKsCTGCeOh3cs/50BjIA7L0AL9ZslzCDO42z7r+W2g5iN1YIRMKyQFEj7HKL1Aj33nlrj
LfTudyeXzAByM1rEEzTsoEaRQQ27m7/WMpU5QdGBxYoPK1yQGudmmWINa2N7qwc9CpRk42wcJFLp
vcxhBVkvs2YCPgTKVfB9c2/npBjBMezELD6xWeMkaJ7Wr+NfLESxkqjdhGBVHCX+K16j6WHo2HbB
b8jPoJt50UIDZgAxhblp9tDhAg/QoAbLCvR3tVl3uezBIrYIODum3jGQhhbleYLgJaBiTl1Y1B/n
TbqDHPcX75YGapj9i5l3QWXMZm1gjBEiDUZHnstOe424zpA2jLIiLt6H7Evw7s2v9r0eDeAWlG7j
ZWaP7gOmK97HI9WL9rNX2UtPqrLANpqH/q4K4TJ36r1zwIsW8iWfUVuCQcxaQ54F4nAXHV88bS19
bbFCEzTaSnar5LLiG9sRLsadWeDOQZ+B96r3AJnGgOLq06Pmo+ACjSCUalkfO/3EuOL5krijAHKB
2JyTAdpwzcPqvqzkJhkkUM7LUgMz4aCaAgQuYyQ698I0jdvEoJAM9DBsYzqPWv5tsECDBjplIiN9
ldnibkF9yGZ3GC0UTwZISWYP1ZBt1/6tslTf1mU5hyA0om6oGcA/wPMtnmAJQL25SGc81NOk8yF6
BJml77kra20LMt8zK1xCalY0cc2xA2eYZSR+mTj1HVGrOeqyZt1Nev7t+gUnWxSfltImH4wZh6p3
5hDswP4U27ueSK5R4dFlcxu6CeJDj68ATFlrVu5SQfJrvluMZ0uVZL3ivw9oyLuQs8532dQGvCuZ
15fBamyLnPh25kkekkJPA7/1/yxw+WaWJU2p6zWiOcqCS1xEZqf5CWiuV9S50unXJ3YFPEPvI5+w
yXbt5Ba2oSNjAOZSBpqjoLdV7ZUc+rVFcN2KcE0nVjhXa4cU83frCFH0sn51CZJoixb6Xao2+pY6
Y/Hcu2v79bpN0SWFRsPH0jiHU3TwquNs4i40AjZ6lYTu84zUBhPajH1tiSX3sPA8ndjjQqwKrvXY
6WFvsXqfEttvC1Bfxy9Dp0o+pyjP0DVcFfASxofOk9zEk2qtK8VZir/2b1rHSAOASvG+T/EGPPKQ
+yyfikD9VMA4scrFQODayWAMGZRmFe9QpMteXYzSL1PvTskL2SyM8GtiRAr1a5Zo8KkUEzgedaXD
Mgytfx1Npwo1t0fZ3DDIozYBp3fdXYThCXhJEE0gg3L50doaJD9pT/Ii0EuGfL4f2p/eIrmFhWs6
scF5iDvGCaodkOqt4vuq2hnx3h5eV+/5MysBgyLuDvUSL5/2a1fg0QYr0OYZs2JXdh6CeiJxQvEH
+zDDnenEgxwrWHHLwCjA/OelIRQ+/VaXCdeJv9mHGe4UgzlzMVFoKAJ7/IpH96q+WUOUmtvr30wY
1p0PK9zOGCodcjdtQUYA2n2ioQIvzcBY3L7IwE5McAmRmUED29HZQm5p9LfWVX6c8YBmcrmyN534
q0EED/kyDhA/yOASuyJmjezLhJA73Dl97I1821fTcU6X3wa4MCsftriw0Ku23dIR/jZ4i/Jd04gZ
Kr1T+603tZJtYttw+Q0/THG3Va7EcQq23iJoMWwy3Cegca+T15YUYefeWJWkWC3ycNDPoPDAig/o
K5zfjQ0ZY6QT2DE3TZKtkUJKNstiKIhPngzyJPI/MAWxyKMyIQ3OlFOknaIYaCO36C4Z5U1lSoIC
8y7+y+GyQCEHisJ4EHO5cmYt7qSPkPHues8v+lulfBhVDNEAYZg9kzkJ51mLrp8p4ecDbScUEvCk
uXjgp42q5EOHzzfWxV0Td8fW8UhQk0GSksnscGeXDmBapgqeAZN7X5jf4+WPYt5dX4roOEGq1jQx
6wQOXD5Lwrfp+jaZkUpooHStflV6Giop+FXRXbpuiW30xT6dWGK/5CQf00a4eKzZeGeYr0XyMADU
mhWbNXnWZFOgQpc7scS5HCOS6Bvm3ale3w6l50+r/YnIcPrZuJ3xKpBHJTPKBEBGQlU9pGa6GVLZ
zS1eCEao0OaGRgufDA1137pjg7xLN+ZwmSFt2paSi1voYhZKOpg1c+0Lag/0mQFz6+BiYMTQHvo1
qX27mLNjRfU/r++/0BLoFhADoHWFHO98/xtw5Gu5imAKmT/AHzBkuhlrt45cJ+5kHQmBV2PqDOxa
TOgZTXTOA5LVaCBBtMDXOn+CAu0xCTB2Flmb9X78Oax+n/rJDuOrD/kf1xcpAA4yZL/uIXdF2xtT
keer9ErDTu0SlicStnRXV1t104NjHkp/P2n84AFyD36vEkRRn6ntoJYL7gBklmAU5qcJVWOJLTXH
Aw6kYjbmxfdORCDOHPj66ANjsmM9Jl3SeBd4qGnpmGhxwTnONArOl2vWdeWqA9L1ZX7Q4qdulJwz
0XvgzAAXNVAfacdZg386ie+QzQqRLnC1k40b9u59qftMeJfNLs5EEq4E7npmmHMhdWnWtEpQVpq8
g92vvhcfZ2BOJe4i+H4W9gvXsIozgVb7+fez6mqehhxUUXNAjaD/nqCKqwTw29pf3sxI9+UVOcHC
zkxyW6ZAw35se9QRoLzmKwY+4pv2+wg1BKyTZXG7xuZ3Oy3L8SomN13+qkgFLkVP4DML3PbMipJh
xARkv90rI9DrIbij3cVPTEiISNmjxNYwB2mz4WqESZYBn9xdQHhRPNjAPM2q3zTMN/GDtYEA37aM
oLXzfN0phD5xYoxLaKg+065Z8PHGzny0F2hqpvbmugmhD5yY4Nyus93cG3qYoO1zamg+zXeVKcMN
iI0gKKDDhT4bL/ZkDsOojDoCfgqYbN9ElXJcB0m8ldngHM0w8m6casSfCm08y7qf9SerlimwiJqT
uH8/VsI5m6PYszMtuO3Z9sdv+le6w9PjxSQgezDQhqhv3DH6zA59mOQSDDdbQb2LWSYwcwzuFwsZ
uk+UJL8bV32RPHf/P979YYt7v5F6qUDOjbqcMgTxowmyG7JBI3AO51AHF5vsohL79z/m+PGmwU5q
LcsQgNISrBnWoWglQD3hgjQQlUHQAaM4oNQ5P67GnE89mWCh2JPdeMuIkt0n12c0/mlIJdbYTnB5
LeBYH8b42AB29sHSYKzrksjJl11m02NqLdBKbp4GVY+ySuL0ghE++8wkFyHSsVm7OcXxdYvN+zX/
qECVCjm8bx3q1Pe27jukZPalU6yi8/ZOreLhTc/kSs+/bJE3idpYCIRD9zwZ+8Z4dg1J70NmgvPG
dSSDYrgw4Q721ikjrweXhaxeJfLBk3VcjK70aZWNeL0FVT7ftxrkI3UZoabQL0ympAeEKshCuaAR
247dkaVAOqa9jJYT1M5NjORsQGk9o5VP6ev1iCFaEkMHgtUMDIeouJxvTWzpmdc0aHo4y5NZfG87
idexUMr7+enf57a+9/TGbjPsyzQ9ef0fYP/yc/dHPK2ynIh57zVDnAMQatW518CQbvn1C2N3KrcD
qrFHY/XtiCV71vP1TycM8GyKHi8FQIpt3h1oNjYqLeAOWeoXR/uxvGug3QcdBIg/aIH3Jmc1E3nH
qUUuRNG0rfPOQlnOsdpoSeunbMn/KMcMF+W8qWZ3q6vpEF5fpshDTm1ykWoYKgzd6PiwnZf5SvWr
y3/+NwN8XIqV0ktrhMIGXNAKuVWIrIggWwL795NETJ9BJ5LYsOBYvwrAbb3ix39bAotOJwaGblD6
NkVC0RCr2w3tWmEWqk82161IHY7LW9iwoTvkWMd8sF5pyNRX2S1lguEIz8NkQz7TtQbU6MPFufCQ
VIo90hU5jIPmW2u0fmHUKJ8WktMr2yAuSijWYKl9h67bYIypX5KRhpgzlo1WiK1g4AYPT8CITc4N
oJitGEWOfg3ISm80Jd/Ndrm9vkXse/BRiIET/meCc4QyH+Omw6w+mgCTX6/7xdjT7ImQl9WSvHFF
F96pJc4X8lWp3bSHy031n5YF5ReNhPUsozwVupyJCh9KBIza0OIiTjJ1VdNk2JkS7PBovqMEwgQD
Nkswj4E1Y3JiCNJIxmsnWtypVS7mFE7bel2+YIoI9bi8+zUs2damX67vlcgdTo1wcQet6x6tROwV
GQp/HJ/NROIMMgOcv41UW73OnIDTgfzU6r5ZyyeOzekKOG9zVHiBwaoNSXoc3VcKprD/9ok4J7OX
zINILJys08xbpAnBOMvE4oVpN8pu8C5A7TEKxHlYaZVa5cV4R3hPbHYVFdEfDgRaizs3WndUUk4U
W0OhDXTe6O47fOmEmLMbawtuM5A5Qxa2DxKMEbRQv0AL/Mdn3ixgOv3HGLc/s0utuClwXU9aezdN
OZQJvfjl+haJIg7oblA8NJCHAAR8fvUszqDP0DzEoxxdumq0/GIgkIjMwwE6btr368bEn+/EGrci
lRqtNjmwZm4NKLgtOxuVjK9qpANA0O+q36eIAZcqaAuBd0WbAURP54trkwmaEQRHNCXqcTbozopX
iYuLv98/JmwGUz+5upGC4100wYQ+ATydxd+o1j6rs3GPCcnIpcPu+hcURjYDCTer8hquwUU2twf3
ltXB29v+x+BFWbqvzN/v/+CjfZjg4toKbAkpe6xI7Rckpo4OGHRT3xNNkcFYxLfDiSnO+QobypGt
h9V0ofWTkd72WxfVDiswer8PF5Q5mm3rPP63T8j5IPEKSBYW7BNWv+x5b3mzH8+/PmEDx8pwDIQm
AEvOvSKzp2RuWOBTTOuuGpM7yAGHSzX9fiHcAmYUA004vpDq5WLf4NKpmhK8IKjCRs/CeZVOhTOH
4jMSUAMDMAq5QNfjHW6Ml0FJCzzwlkiLyg20xdHMP5gYEGCgn66SHCdxhLBBiAQ5JmDCDO7IrnnZ
taaNq5uNbS+/NB8DTZjT0jbp6CtSKknhcfqwxleFMssAK5KGamE35vETjm0JSgmg0r1p7j9zm5+Y
4vbKWTw8Zi24hJ3NO29C0pPL9AbYcbnYK4giIs1C407jv11fdEYWVxVyunSG6ok5LNuuyqvwum+L
T+2HGf6jqXOZF5OHBmG7oZEW9tt1fkzBw21G3RaoSsgr1H3wqZTuxCj3+cYWxEqI5EjnbNdv1+/u
XGwKKmnhCYM5AB6MydQAephzPnNq03FhmJKiSqJmfCrA2tiPOzNz/bGQpRIsjl7u1j/G+EnpuVCr
BaGI3YVkp/lz60+Dn4OgoN3Xkfdn1/qyBonQ2z+Wx1co84yoijJieSvgegAYdV8KmSKdyIQFUAQ4
WIBmR2fwPPBVKQrWhofOmVUbgQI6aUKgHJ9IbkFhlIBaKhTb8B9Qo2wjT25dW6eOuriAX6B0MoUM
jZhv1acRUMQ2+lzt2MJgI0TisDII/Jxbw0vSNJvOSwMFr9gs/WMuI8mREvkCXkdgKAM1BJIx7k4a
vM5xEwXrmdP9FNJQ+SOJwGhLb8fQjtRdHOiS55/4C0JgDxgZqFFcDAE0qrt04D0G+PpxjTHmYCK0
ewHp9oyIEGxOm+srZJk+7+yoBOC2stDJuqDstUlvgqgUN5URY65hzn2FqqGufKcyjRdRDMRzE0B2
HTuF5Jnbq1xTjSwFJrDsmwcXhXGnzyW7JfTxExNsrSfOl2cKBmAsuEMTH4h5l7e3ZifJwWSr4D3O
nKAYqAO/1HjfUT/060Y26i+aAsFEzceH4lKU3i4Lgs3CKv5fL5OVgtrXv1Wy0kimRvH+DrvwABAp
vjPz6ggR519NXz2F1Am+Wv4WP7IzWq84utkU9D5UJSHl3AN3u0u3iuXPr8tm2eaRzAlFOAkL4w3o
zkAL9lJIvGs9ZxxZzyl/WUK0nCLlLmccDoO/rL620Xful2Qz3piSNO09sHJrZ6prYKhwDXSheXyG
ahN0dxOSBfmKo1a+IwmacsM6Xf9ilYKU7cwa55/Ew1zKMsxs3KbSoZTNvupyKPfOAagFqcS8KB2w
IQ3FxCPwBL8Yd/O0giRlisUlx5XuJx0Vnvww7Zzb5qXTtv3RCj6jzAeSbMigYbgPcpo6H5ErHQXZ
agbMRFvvJvt2gXRYI7ljBKecIfswyIcEGxqh3E3WllM+NIy+1xyKL25TRrrRbZpPtIRgA4NmUDLB
TcYHfseodJIqoDBZh4hox0FWWRbFeZDAIOhCSAnCAfwwm5aTXAGiKw8KZ4dRxHf9VusbdNWWzb+a
9WJ5GOfqLpsiMnBfalgWl6cNHgXjbA+iCupu3YOxUzaD75QgIy7xXJAVSERAHcAjoBYArKd1CcMk
xTRZi4pyDBvg9fqdGVg3yw5IlhB0GMWO3WSAm0ruMpFn2NgyjNCBC+YCvej0dEZwgdqflbh7l957
mhX1o4wJSXBjggyeIT0tD4hZi/2Kk1tGbZsmbQiWBnqwHuzUb2Sima/Fw/00JpOkEsiCL79rNvhe
UNhmMip8Ec31wIGpoUEe5P3q+S4xH+jiLX5uDGGV56Gd5dvr+YDoGyJcYOIdcFZMd3Krc8FMTgsH
ncm+Mo728pU63m2VSpIcwS0KFqkPI1wgjKll5p6Lt2tu3+jrqzL+ftP47O9zV9qkJ5YGgmVAGNIv
TfdlqcJykWCmWZThN8ZhelGO44KQh3/ha8BqLfnqVSAF+FtxxtgyuSPZzKtwO07McGUlfY4tra8t
cDUMX3SKBvhNXks2Q3QJQibiYylcXSkZ52QZnXeeQTUgN9rO3jNVjwKQSFnlXLQc5NI6e8SBl4cn
hlIXOpdDxdgFzfUPu+l/LbZyYysyDgqRf8EB8D9EbvE/l0JVWVYuOmMXJFPzvJTm8+CskkRQuBLA
HPHyQPJwUeGpRqdUrQUkGolbRKq3PlUY3DEcd3/9OApXcmKG23/SThqpXCaEZ0++Vv1a7U+cd1xz
mmsg/wYygbtNjWWx09LFjtT6t3Vcvw9rF8wrebm+DAH7CcIyALgQx8FVh3rKedDUoNjVVKteYTx9
3qDZpIXaTb4twFhr7xmtQ/lspug4sXa+fZf+uG5dtFcMdIb8Dk9S8P6cGzdIbUE9C+FAW7LNrN5U
auU7qaylJtgqwC1AkgQtcVwO/MSkByq1elYwE59OetAUb14jy1bZZnMx58wC5wwq5BfsugRzwhAx
Flxy0HFQYwCZ/g1fjOCj4cWLpBiXDuSH+R3rPJvM1bo0AS2VTdEovwx12laGzMEFtyna0BgBZiVM
ALS54JMNpAbeHRzdg/e1o0cTKFQveZl+X4KT6U19mGGbd3Jpe0ptdoY5gcNFs286t3lQpmHbJuPv
nyYPeG+I4CHzth1+fmJcmjGfE0aOlIIxPc8A18wm5ZtpOjLMpuD+8dDrghyTpqORzws/qWuujIOO
RLui2rHRzADZeFSioN2ozZ/VOmwKnHqfzPNf18+SyMtRLWAdKRAVXEiAGKOHIfRuygJnBEG3e7Tm
NPqMBeTGYCsCJRifgSTeaseKvmRBW5g/YzN/UrPfH/DEfBDSYNbNZ+MHXNDzUPPV8naGiWaebhQC
hZZpaB4X6mRbsy1k5d9LHz8zxxcUrVWLV3XCimak90S9b6rOd+rMNzxJUiJ4VDAGG7zAWBcUPBnc
wvKiaMdi6JEuZAemVvg39agb743D56hHQUGnMa0Z5IrWxXjD0qkKZhbjOkjtLipmenBjT4KnFJQG
zm2wj3tycsuCmv9H2nXtRo5r2y8SoBxelSo52+0OL0InK2dR6evvovtOW0XzFOf4YICZAQbTu0jt
xB3WShLDARxR4bfPde8a+/R+OEUIuq59O6EMV97OnwBX4V9WQ04dBoKxqwa0GLphyhLRWKY0KyV6
LF6F/YJXWD/7qxHUBNEK1NcYjhDtMnIe7FQi3i5YzsVGK1ujBS1y0eVyDFriRxt/q90VHOkU5MRO
MZch3etXxTdR6ZmT/Z0JZUGB5GmWzH7EMeeQEi9LQXygGECU5bv/r3MmiKJqieIwRutY7zjE5TI2
KkRhGd9dilNX/5LU/9oDn8tg1KUZtVar7RVtsQx44FrY6pG7aN8v6wbPoLcHYRIKzGNodU6FGOmV
muxl5aoyw8wKLkuhWep5uD8/CpPFomcI/JlYxoxWdwRaUa8AnyWTfTvv/ab4qQlxd9+79nN5jPPA
2hfwClf6eTTDW3oUHWOBAnD9E8odJpblQJphsZ5w1aREHjOIyA7jgcxuEqLCB8yp9br69i8gvXgn
stAhdeDq0fBnOS3WumlyWyuRXPiN6sbgo0t8swGDq2u6emjvc9/xow9s8QCjZSOVSdMsI5JMo+gz
rwduGXoGFVjwZAnTfHhUpZnb7SLv/rKm8M+JVRSU+ShyEKOPtTrFihF1medEg7tKimuIqvecIXN6
qDcRjDI67ditRU4PFSih5qdB+bK8pKccJVPTHzvXeV2jU4FJ7xw0QQzgmZutURw8tA3eL9jWIGcu
8mVBUVGNwPdzZddH1f5hfGCcFH3MjRzmjGYamblkkMyzl9vResxFZDFcB4+nLxJaFUdBqfs8lo0k
jgBYOOAVlLiDDxK8EHNKqO4DYa731XDeiavA79N4eqY3kYxRZxWAEcvYwhRWGxjatbbsmknQnOVo
n6IoyHhRKYWpsTv4cTZa9djBT/Wj9ZykxkmSbPeygtOLYVzhmQj6EzZJQJPGRalJIFNZi97XlJsF
YHmLvbh1FxD7ptMEQYReyntxJhp+yBKRADC10kmvkjotcCK6MaLshz2dcxAz4HC+DU71JoZxFCSx
60SlVHel1LrRcg/8NjceROWd9y1MTLGDcwNTSaggvkOPspNRyaMeJUT9Oul88gxyKR9Qg0BCIh4d
FlFPwpyCJxIZE4ahdAVtABYsPi30xrEk7Q/E33jb3CahUrpN0B/Kn3jih5EIQZinH1uBjGElM/gd
pR48D1M9Nm6kpb9JrN2XkvOst4DbVfNw1EVTxxyvpGDSEFgaGPDBzTKWJYEIQpsTFUvfSQG2BKdN
PSC8Jx7GddajLLUiMgtOTR2zckAZAOsZ8nvHYgU2xDB6G3RZ/cvsp/sO8NJBv5O8ws0Ktylc54hS
/mcRTD5HSfEUo6VgEMkaWNw7N711BpYrXhsVyPcyt0A7bl6fJDm8bN+8ZPtMCmPgi6Q7AGiClOwQ
7aabGGuv8aH4vgY00SZuL3BZKjUtxsLP5NFTbxxKrxXZ1JuQp++UUPWm2QWnkDe81Nd0RpUgWUAt
CiR8lt8HtO9vYuBNRPBCo/K734CaBBJiDK0jup7/BizcRlNJ6UPwXb0usfy8iZFRWu7cPBfVw+Ub
5oB/QlFRrsSwGIIPRuDOpQ0jMaa4hLTBnwL1pg+mwArJTgrIV+umBaT8Tnt+Tfr30acJgw2XxXOM
BUiDDqIE+rwm/NG5dK1r9Bnz87jTJg/0uHX7mBxIP+8Mp9xfFsVLMtH+wS44qPsotT1z0t5ZKqOO
UdJMl9f18HIHvyr/GtFpVUEEYIpQqjjxD49gbLTiYpGCaUy0aJdVseK6bDxdu+/13s3GJ8GJeDaI
kRoMuWDhGAkeM8tq5bqd6hbmt9IyIItLJ3QzpA3Wp7x280N+JYeG96HUAe9fii5PubBBjXn+zSqS
JlGpYxB4Vq8W/U4nOyKCI3ody2ZtACLQSEO3UDbZSr0tkyLB1A0o+o79d+MnOSqPg59EqA8XfuI7
HtaQWx9LjMPziHd3D3TsP9VO0dub9w23v4PxrXmXKbFkgR4zJg9y9HvOfl3+hJwARa/yn3OyNItT
klhDbOCclvmzmo4L4BTnwcNAlmtCY2JT8EDlDHUAfgtFaKCnwepR+zv/dorZlMMU2cg0bxWsdqio
umMg8BuoCXamb+yMlyn8Q58m3wKSHlm7EK2Ea4bbn8CYYQI403os0SHTd3SBDlt7SHLbA8YQgskV
TizzTASFUJQkEYxR0WOeQFmBIsaUoI6cYE5L9awQJRP63sMDUwOHZfsrOaoiUAhe7QS3/CaUSTvI
QFpFHyjB5LG9KY/DqXDbK2lH3agpKP6LzscoqIQRSECyUPj2/JuDXaoFY3yjKhqa571QNicCptG5
3nSDHFU1VrI9bfDy78srWMkEnKvv3cvik0MZxmEqu5dtg3+NOuiSKIkLpsNo8NgEY1tOTbO0YBz2
NUIT2EflO2Mn+2Uoxgvja+VGFqMny2oNY2OixkbRp8tjFjan9WaGb6Gb+63IrfDCHiqIGFIByamJ
LPz8ZE3uZDBCpGz6cqsYid/0KOmV5WF0RCQd3IwGpRV0olWYPUa0GVFztiANpuZ2n8FLYtHmLvG0
U3yMnrR7/WDc/4EtnvbGoTjaPzVP34vYw3i1Wgh/+w1MVlVHetY1K9JwGcRXqy9fN7frPsFrg/hy
jTkuWr6UDqJL5uVRW6mM+ii1nDiYYAQBVoxx4DoPSK5/MbTh19LL6q6aq+y/r0ecHZP5qpgNHpd+
SEDBVz81auHW+hGv03AoRfzAvKoLmkmwCAdPaxr8zz9qJi+pagMwHUnb8pJ81YpXgM9hj4Q/2gM9
aAa7DJb+d8BPF/KKcT3ORjbj3GxFioqV6u5o7WX1tNS3pX64bPm8qEu5cwCeRrHgXun7NoY/I1lc
EwPsuQUG2DJXzhoNyGNR9e2yGOob2SSDVp3xntdpD5pJ0JB9p51ZZ0gIy+ywjLY7do4vAS+wsOt9
YZMHvAa+NkTIKMC7wa1cJgi3Sz6jZIbwkB2mYLJ9VNcfsDMGwHK3P5DbNpSxOaGIlqJ5qYamIF2k
hD2Ya2R0pnIKtGoWyquL7CIrLM132v5RGSfdU5LsKpOkQ7dm95evmOfotkIZZUGzeF2rCUKRz3/O
umyfKmblpkr8yyr658uyuG5mK4yJhXpKhsZRkXAPob6zd7oHTIDrFCBQhbt66zNo6LEx/ZF+EFqG
f++V3a5oJiAClCPcjHxM973hJylmY/9M5dqKN0VedS16NXHtYyOSUdwI9NKK1kCBHEW5UjJrF6/2
/vJlcnV0I4LR0al04kGWYeWm85m+7sv5VIp4uHmVi7OrY1LBxZpzNa9xjuh6vEJ2393RuqcNWHYa
55vvqOSKx21Fl8cExNEYkX+2OqpryyFtrwfp4X+7OSbYlWbRp50Dfcj7sDGu1fmURqJ+CU233nmu
zddhQpumpPYqzWnjqfUU5pLu5uShzk7p3GGZHmuhzpfEKnx7/fm/HY1xIc6Ixf2qpd9LOcbFaVCe
lvLLZRHcRIzOh8JPITlS2P3WZrAHu0FNF86RFsLnfR9iOBSQzjlAtEQpAjcCbIQx30o17a4tO0Rs
+UjHrrv9EtKC7n8/gIoYthHDfC5nwVPWcMzM0xJNeUYfcnqQerRr3Gp2RDMMfMPFpjMdxEBhjjHc
FGXGdLBQPHZGw5X605LIHsZ53Mufie/X36QwlquWWpn2lDXKBDZE1w3HwS7D0rSPi9MKPNF/cOtv
shiDJQC5mtQKH2kMh8MoedgAKD9JiJftYXpM9uSqCqZTe1JF9Zv/oIpvghntaNS2jdIWXL+m5VUH
vTxSIgzTxwvLAtHRQQz38h8c4ptERlHkOlnLJUHiU5l79agGaKehGOCrT/ptjwckoBfQmayDy9+S
W2TVAEX6j8owZt2USzQkNRieaA8PJaQw/qRLbn5lHLEK4FtfB8MTSBQpKZMWpMlkm4uD/FX/VtYn
1TMxX6rt49+phnW6dfW61R124sYv3/W/HZRJECxdInGZ4RVbp5OXFABPtgQTxgK7YCGChkVJk5Vu
l4MQyyVJcVPohZ8aDvh3ZdFno1H+XRCgjkPFKwALxcwlZiNyPKJR9bymyzEYnLwe3fKAtZiTaNyY
ryIbWczNJZbTx3UPWX1QPCGx8ueT/URLbyi73U8n7SBQEOql/vPZNLbeYPcg15ZovYFWpWnRD6Nz
ngq+GyyR7mqRhxFJY/KpJbaUtlXyxtNuqbT0mF47nnlLo468F8HT893K37vE8iDOvnndZCCAbAra
rylAhFfu42MT0IElut2B3QeBqXEVkoL6o8mH/jJLR6sAj2QoRrDuWT3WfdP4JK/Ay7IPVmKEgm8m
EsXcYueMeBcqSL/XWxJQsE2U86MnI4h1V6cQiBhHrVpX+oX5usuSud5kc0bmQmdsACv50reeFd3O
1lNRBXXy9bIIvmfWUIRCKf+VVuD8o0VRP0/lhMONX+ydclXcxp9GB3totHqCMdvH5DhLbi3K87gm
vpHKhFkyae1YK8glAfwaourmrqfitIQUZsEQmBzXN25EMVEWxTYJKDzAxywWM3W1wgGURD0KLE0k
hH7JjepPSksWMkBIZIzuOpZuLPuXPxRXFzbHoEq6kYDdL90kDSJLZqzhJBe+Hsuf2lS9vyxGdBAm
ZMZykkqdgn1Psz7NVuTraSNw7yIJjHePjD6SZYJule1Mz2qrReDAMUR8qvzcCqMZGHhFvojhu/Pr
Iq0NCJnZzAHoganQhxIZR/dDAiYA6CaAie3a7nSbglVxFXV2uccDiDCdHdJQfGEEd+i717YNitWi
qmW8LlUZRHsiio7XBti7MLKRwngGGwwQSjzHyDOga3P/NJiZO2nHZP6VN09EDrP51sA6yAd0YyOU
Mdqum5sSzAwQ2l0t6e/a/H35z+eqOCXGokMGGrbqz7/ZJDWmnc24ukWf7qVpupad8Taaut1lMZzd
DLxa0IDDFDqtb9jM5Q1JZpuAD6VkfvZ9Wrj65GOPLdrR7V8rGF6sT9n35kXx6jvpKM6FqQW9/3Rv
0plbXPvJmSoLgWsE9y5mBvfgdDhNEtqcutz6raoIirc0g7kkjyrsxnFYPYZPJ71AWcBxgkg7juu1
vgbKciiKzytqIK0oXNLruySQ+YzxMulIFhukAQctlGjhw/TLKxuLG+O1JWHCQPA5uTWDzedkPGOV
D3kECnR8ThtQ86hyWlGQj7A9JfHkBT/DDrLiUV1FSJ18dX37kIyrNCxJmlclh4spv+rJo5qj2Qge
ucun4woB3zogTUEIpbINFSxagQAhwxyB1KAvbEwP2mh5Wila8+enARs5jFe2SjWV1i6BlrgnwCup
AQXU1d31aN7+6ZtKB9GH4xrCRiRV3I1i1ouel0mO71aquxoTuBJgxWKzCGf1a5ULjIDrld9ksUPf
bS9FdRXDtWQKmE+dzpTdZlVF2wjUdN9p/kYK4/vlMTV6LGrnnqZc6Qlw2Uv0ZPVfjumn8S5yKRuj
6BL5DxgDgMh0/QZ7bYw7qSUrb+wCTlmSff2Y71uvxL97P5cipJMD4o4i/yrfBDL+JFE6tYonJCJz
+xQvuzERZCD8Z8TmRIz/0ItmNRaCZwR9tePREhixu+6Ij7nzk/MR8FtEg404xn00WlukS4MLHBVX
B11Fe2zuKJ4+IHA633qh88uieUGuSwbrgYHpIIyRsptzRT8MbRrjhIBBvZb15XqK15s+yU8d2OvT
Or5eGltze2sVOBORXCbwkVEf1inDI75CH4jk/WkybHfRv+p9uY8AgGFgLss2REVCeoHvreLttIyG
yt3s2Cj+0Bb7wcDWY6UMLsiMXENr3cvOUiSJUU3wLozrZCC1rArnBn21GADG5UFLgCrq1NUSXJbG
d81v52L0tBxXezYWmpHHxIUlLOtdnYhcCvW77y4PPLwwbSgLspZzJ5nWdeQUKlRl8kawAfZ4Lqme
fA3kUi+9Kq8omkF7oB3R8sfl0/HN8HV4zpQBqcE6FguInHmbZjkwOTGAlXjrCSOtgzu+aF7mLifR
zirfkVGsJiwCaZrD9kbrMUuNPHp9Eo6o+lBCZ5o59IC0LII0lAQ3y3VjDlJN4IVT5j7GFiwlxcta
Q0RwsF4CIAM0tVWBOnIVxKGzF1hYBEI+TVw2Aa5CN7RMKal9uZjfEg39i77Dh5qdz4JPJRLExJ0E
+xC1UeOxA6i6l+W7Yrs2Gkzo1a1e81DdgOs8/zcE8rxwp2O08XVWTkVb4/x8oyORPFUQwI3q9g+i
h+OBqNJKsOASo8AqrnNyx3WA744xR0x5QUcYC5ccYKVJHaj8rMcJGKvgUaeOGustGmQWr/stnfaB
z0h5Z5XX0e53BJI9qAaI08zoezVxkKzTDsum0yBIUHifEAPHWF3ANBfl3mbuslp7gJRRZ2IPbqo1
AHDQv9Sd9eWyqojEMGneojaQPuEsazP9MlPnGmSCqSsrjaDAw7Ou7XEY1cDSdtTKeAF7hhY9ampx
L2eLf/koXIdBeaaoBwZeiMzoQtRmRd93uDKFuDTViu8lz7JCJK2e5tUAK8vq8LJI3u1tJdL/vjHo
Wa0H01lxKuDIo8qTurr9aULI/t+kMAkJGRxHGpMVC5FY+KiiMFIUzxKhFYuOwujbVKbWsBCUCKJV
K/cpGuI3bQXmrDGx1ODyeYQfilG6fomwsx0hhoGWa/C7g4ay97jHPvDsfXgHSN1+J0b70qScFwkb
4x5pByDhPtWkdctMoAy8ZGMj5N2MspxoWW9AGaTmVloy7F6a7mjgSf3r8vXxTGkrh3Huix61ap1B
zbs6CZq+2emDkDCO58m3MphgaBtEWxcVsV7eZU/aFUXj130bL79sL2N8VVS7Fx2JyQjNOW5TKVpb
r1u6n4oxAk2oiP0PXBu2jTRMUil4HTE6UDvqMAwd3mJGjtpODS500Y4WVwHeJLAdiLFQ+inOoQAN
IOxBs2762hTtbG1WXW0cBP037pVthDFaMA5rk0xLXXvEPuXGw2x9IB1CtdIAwBglQ2SXeyZpMOIC
JN7eVGmLZ9VJ75M5WQUfhX9lAMRBmoelnnc5pV0vnaXRUzg3xnIVa35vXsnT80c+/ZsUepcbN41n
8pjJPXxbVn4z0AxVOsF8negYTBxoVweFn75Fu7U66cv3XI2Be3wXNbXgunjJPxB9/l4X/R2bg3Rq
MjlLsubeSBS3du56clUk2EXtDVfrfoFIUhB5+Er2Jo8JCkWJJr0+GADcjpfYrQcZjzVd1N7lXh5g
AemGHrDz2M0APSmteCFJ6w1m4eKF4S7KSVpvMYAjuD3uCwbkQ38lsTaTatM85z1QgLFC4iBHqEKE
nZ8yevGAnAOewe6y3nGnV7cCGTeK1mM8RkraovI5HdMbI8wDtJOP/a7cAc/ZMlyaF4/X6mcpc0Wv
bG5AxwQkVkocoKiyU5Co32EfwIbSm3XxtOYgUK6qXHPnAjcsOCY3WmxEMfG8lDqVZDXKCMs9Dedk
l/jyV6N0saaKKaNup4iAAbh6iUUHB1i+Gn2NnttBmWRaBlR7NB7IsDPN3q8bESwPXwS2/ShUAwa6
mXDhjKY111MHZA+1vMob+TRHrUAfuYpPKZP/iGDjhTEmw7qkduvV0McoflTI6sbrg5UcLn8fwVHY
1peVJ5EKDD3kxZL2rZqN28wQlT64pgWAKezfAxkQUYPxFKOEjrvTSxh/dQkYIXsX5WLsu9RXyT45
ilZB+NJUCpWKTToAtzGGnHaZM5h4qVBW2bL1XhEGjqvsgcq2PijXwHUWfCqhRMaSjcpMtcGcaq9d
tM+llN3RqG4byXXWqV7ZNC9yU+5Np/guW4k/lPO9M8GmL39HqnJs6cfcnJrR+gn8c9m6jkhd0iXf
N7Xmd6Vug5Qpr+6LulFvawdvxb5rG7crtB+XhQtvgGrZJvagbSTp6BqBGTlon61w3TueBgxV+q5P
haz23I0YE4YB7gDMC+Jxfy4ttbUEBW40xbSqPqIcW/hV3R3bPv6SRtUj6Dqx7NCblk8M4C4MpOqC
ehVRHnHfKcCgxiChoeG3sG4mb/u6kFRk2otHgvaBRovRm8LJp4X0ZmcLNpz+w6Hf5DFXLAG/3rGp
vOJK9lDx2kEe1huzvbjizIsO26MxGcuaA+oOzAIYNlpjH4hdP2G+oVmNwWWtEYlhEhZit2RVU+xt
ZuoLMfx46dxaEpQWRDIY15O1LWmqFiWM1LG+Ft1KvDjNb5NpDC+fhedGt1fGRLm4BbvBVE+NNyuq
O7RAI58bgYWLRDBBp1KNrml1iKhL68ZY5zs5FgUdkZKxz9QBaHZFrWGgoxt2+lHz46P9RPKQ8gQV
v0V+k/ttUE/F2C+WMIHVdm7GVm7KqVzi2wCDDOQ9c/sFpCHgUBFNsPLlYFEXyEoAvmWx+rB2qs9R
1eFxh7kHbbjpnU9ZLAijfA+I/Zl/hDDKXDRT2k4rgDf6YEbpnTJTazfaTg+zI7ZpBFrNdz4baYxa
D/aCDjCZWkjLpSBdXbryDJpvf5KOMeb1xJQj9E98F1901DOBTQQIa7YCbjbIw00DFXDsC7ntNO7a
vt3XKkCx2uI6HWbBo4mr7BtxTDjLLam2MLGHspbiHOvF/t5H6f6yyXLVwgAkpaxjLBBMoOfqlyvl
XJFlRoZFrnKC3TjtCt1z77IQXhqHtt1fIYyOT7Y6km5BCbomIKtTHxYDLULj6/iRkbKtHEb9IoAq
SZ0GW6p0DDDk8X5tBV+EfxLK26ODNhWpxvl1mX1eyF2EjYRhGZ8bkvn9Yo/g38OCgqoK9JurbAZG
NYEvA9YFlg1BqdViHVckpXmPar2luBkgGJbiAR2zsRGci2+5JjYTMIEF3GqTUTUZMMXWAlZRT16n
5MqSJiA3Kr3jNzoxvLJAVMpL2QorghWWpNJ9C2yKN4UGllXb1PPgsr4Ifw2jlbWVZo064Nf8xSiE
KwnMDvAMBUL9Rx6C+Jh/D8/oJ75ollsZxC24aWm5KubbqhSlLlxL2whhlbOxiNXRSYfJK1S3ulPc
OIivi85dgMxQ+tl1FmD13798k1x93Qhl9LVMqm41YhTcFuWgkWCZDgTwX4n0+yNiDAvcYypiGQtv
oZZyaeMliLw7OkrjXdlWbjd9J/UgcCT8O0QZDJR3qLmw7bNWVro1Be2uN8UzBpaU4zw6B5J03y8f
h+t3sU/7R8y7DXeSjdg1VyBmyCLHHXtA+HWgjf+I691IYZ9oUVaCLRRS+nyvS60nmSFBSeDyUS7f
GICNzx2WNnZg5cqp1gGIXpvCscpcSwv/NyGM86j1ZlwL+lnsxUgAXLZcr2pNAozdijAcuKAVlPcG
fwEdEgWx8/NUeolCRgwcgD5I7oyDvhvV10Sj9A4jChF+H67eDSXL6Hb3olVL7l1uZDMfrOpb9Jho
QRm0qK7iPNX6L03EwcSdKtsekPlgg15MdkJfOFblLh595CR4UKK7oK1AJKQjgQtgF0DB8oFPaKMG
hnKYhU075l4jNFKrtsOAp4ZcYFVLV9cfMhGXCs8bIXUC0hzGB8D7SS9480CujXHoEkrpGBtfGnJT
2fu+eaqWj2ShwFMAyCHlNkHF9FxM62BOvtPAy2FekyDdtzvbX0FDR6fJxCkht4K5lcY8euDrJifr
LSRpt9E9RlLXEGHycbzLQMnU+93qOUdlASRN6TsHkUZyh5q3wpnnUAqY36ahNbi4vYvkTyZAU/sm
cc0WJH/tnRZdzeCFncnXy8rCzbwxro1BLOT6aBgxYpulXKRmAlHIdMy/j0Cdx6KY5LU+5hjqJ2p7
IvXkDiCDowYFcCxdOHgqnX/TwpxNe2pgCoBsBQAItsSapwwrwmlgHowgeQbcSeyZ+2yP0PoBSgKM
plvYrAIwgGxh4OZcOGDb9Shde4xj5fWx18bQ6Yk3lqbABrnmgScywEA0in/KmEdG0FyeKwXdsWi5
S4oYuN3yQZ6WKzs3BYGUm2FZG1n0t2xMMZUa1cx7VOtA2UmrkV69M+FB60OFwSjR4JBQGvP1BqWZ
yDIZYBDDUpURpkdQXoY1KmOAbhPOd/LcNMWiA8I1SHkcmzkaMFS0XJPgQZNKdmsTL0ES7dJEiIND
3T37GNzKYQ6lzXGh6TOuUN0NB+tER0gpuIB8VYaWyKVR93tJFuNkJmDFk4IWV4F9d6RVNjqyQf7N
2in9ky5JYkw71nKyGjNMu0iBjGZ69bdoR5mZEx+gv18AIbj4NRDSxk+Or4hOSWPbBdkOE4SKWrYq
RUMzqH9xvjTh+rlw0FLPHrDUu3f2tahXyI21WIQDRD2l93JYQui5yoGUYyNQINYaLuWwLSqv9eIA
sZZCDncuBiM/Fmu3Ylk7j0jXairEOsrvcf1paokr5HLk+ZKtDMYIJqnoQUtktd40tYHtjG6SrPu2
AAhFLgpCPHvbimLsYJh7S416pEUJ+jIkbW6yuDzUeSx4QFHFY5UDLCdwi0D5xRuVSYyyeRwx44tl
doIxGHv4MShZYHfRjiS7JMld9PqRl32gxb+VySS27WhYDkqBNDcHXlL7xSqOlyMp9+42h2IiSz3G
KTFoVa4HAEV8byuJK4l2kLjed3sKRt/yGTsSsYSuCG4o+X/CTQkEUQeKUT/8FvZ06Y++9KUY3ZMV
jEqNkdlSCOMe25968Gdn9//Hl5pjEgjzA/ol3skE1wUKqaBFRDMX/30Tz5bE6Gzgg4E3LztWID5Z
99VnycGehPtvByu5p9xIZD4dxlQb3WiyFvv5QapcycWXy6rBc8TY2jawHAGiLYCTn59Ih+6Ziw4v
0c1ZmEY3zvxsLT9U6ZtT/JQqESK5SBpzf4Rgpkjvo8Zrp/IYO8mpLZzdXEhhSvrbeNR8QvrHywfk
ZpEUh88GBBH4kdjFbjSV+zXuYNH6t8HPTdf0FHfcF6ey81dAVsWhiFpKKJF5wXW0Ciq3yLBaeXzU
WkyfO/HOIUmoN0MopUDqIY1rl9Ltitn7dpQCqYuuwSzhCk7O1R0w7GIC2MT0KkvsV+fq2Cc0dZi8
ocYanXKFTPYbYL6Bgpamfh3+i34hL7jaG5mMVa6WCv4SC5vR5jVqic2hAeQ8NttbkAn+G2RQ0RGZ
qDACa7GXNOTMcNrhAvAbKRby4HKyIvDRYowVtSCUNnRGaSNdnQetxXhAduie6OLQiAHu4qE6imB4
OdH0TBBj67WaVk2fIzHRUjBttIub6OBezT+nWMW9rBqcKEehWsApQlFcZbZvrztEKUcnBQ04AE6q
MN+RUNqp+w8daCOGcS6JMy1LrIBt3GqrzyMI1qpe2suJWbpRNgnq2DyrOzsT85nywiF1TCi1eVg9
KaOL2S/6XNR2jekaAPjAXFE5CO7xlZKWCQhY76IUC6g2AO6A0b9ikQhSHVzkEGpxUNw1h8Qr/N+J
r9xLhQ/yEsAQ4P0hfCvykkoIhttGbgA6KZbBpJrGqlYM0NJPnlV4aYoKTuWn9w5ePLEK0lgH0C3d
tSjocvUG4MJgQ8IKt8OSQDqSojaO42DeB8yd9IHQBaiC7UU1y1ew3XfXupHDKI60tnah9gQoBEfD
H/zxqkIjXvHzgILGklB5wMZLuaOgZxNoPGeMjVHcGIL0vf+xCMsCHCeDdRswIdNlG7z1GH+OxcFE
s4C5hsYSyhwzcYmo4kzV5P153yQw541aADR1+D+8Mq0e47RAJScFb7myqkGk5KAvd+JPlz0A31w2
h2LMhcwWwWAxRCq35IViZyT+TwU9dQ9tVDyEpPCyPK5v24hjfFtlK9E8D3SFfPTJSzvvpfV6aYPL
Qng5KBAqUbM1sNRDIUjOsxl1VuJWUYrC67784Xwf9tYngjhPa3Ii/ApOVn0mjBrLJhk0s6xPjVRF
IaX+Og6frYm4aSzC9ucdiTImYJcHU7nATGfSaqLmozkXWYFZFCXUg3qHp0kI/D3ou3iFlOdWzqQx
4Zt0czGaMaQNX+r92AcI5HTja96rv5QoGGwQTlGyZulJ8OE4JgYeNzyDsU2HHZvX37W5S6u17RIz
4QXGYPY0aaBcU0YPpppiBQUUhcAXQ7HxTADEP2ANMzGJinkFxnlj3TGpTQkmgIf5EAc0oacNwHJy
W8CbPq1g+xY5UB78xZlMRkMddU71MoJMeTcV7uC4zuuGln3Q0Dj5s59lHAFcI1xt5Z8WLXxs8YHi
8J3vjmpS6f1Y4oqfq4P8nRb7HS89lGgsQ5fEzMsc87AwF/9XHuPTBpKt+WDAFmXji74eI4CYNaIS
MU9tMGai0dVEijXMmGCmlFWa1bhN8B37qvI7br9eVkyBALZWFClWoWiA9AVEWOemRdCMliiF4Iuw
Qe6iY5IO+HnnbgS7epaVxMhblnv9WDSuBXrqKFyP+k8VvBp+GibXzv7yqTjhBmSxBpJa7OthpZPx
/cmqR81k41TL+In0n+Qk8rrcT9RnxfYvS+Lr+0YUPf3GsBWjmOu+hz31L1qofzc+N5+rl/lhhY7b
YXFfeFJofBWtyHJVbyOU8Zlzh0VuuUNypGCrmQDCq7ozrLvLJ+N+to0MxlNiWIGUeQEZkRR7RX2U
+lygGfyvhE1YfCI4JxYsGPh4JFMjXF1en5rhMZKf8/Xz1P5cUoGSc70+pfr7RxJjqmWBodoy7ZBH
2qjT96uLQj3qzLqLPmv1YAEZFUBansgXUuNkkh5KWfxXKqOFtlXpuUYglTKtEIziz0c1HHaiqjZX
GUC6psrY9wWNEuMjrLKqYjmHmDHGuyPeaxXgSkUlPE56Q3PDf4SwuxOz4mSa4uBbEUCdqN1NmRDf
bG/XSlAq5HtxDNyDU4RmU+/WUVes66klTpM/27v8tO5zTwGrQHMD4DiMoomAznh7vTjYmzwmXi1T
Lw2N2tN3Rvp9Qp+zCKWgD6vXHgSwvmNfhMTHa76fiWQ+2BArXVXTDybf60uQPAGc4ATwDO+nqxI0
p4E2AVaDVHUpg8O/yQu4CoOKEXAg0DzGTNS5y1K1rrCrgl7x2N+o8bAzQJY6WbnANfIciCrreMRZ
yHnebS+3paEO1Ur1MptPVamFna15l30UTyu3IpiPR5TBjnsLIuL+R6P8SMZfivrFIQJeL56f2kph
7qvOKykyDEhRR91Pndqd86MaPddAq8tnU+AUubcGJnXDMDXaeWeipSLJtlQS6KMe9XsnqQB+3Xy6
fGvclJvOmoMzBHzGSAzPFaAs8gEWAUxU2nIzQBswuuORUpFS1JZEcHvcA22EMb43UrSF6D1azokk
P42ddGxWXXBnPIXenodxtGqqm7ESOajJDRawbO/t4bq0RaVd3oQCplbebo0edBPptXRZiiWdMSSQ
ABFDq13ZcGVP9cZHmszHElqJTucqhquG2JQUjpbw5qnP5NNb2MhX4qnryYiLXONAfaErXuPeQIdN
eWXMI6KRJ96sAORhYBKkvBgXYN3EapLVhBKilm28kjvN++zHILvL5KoHiolDXRPtnRqH9MW5+0A7
bCudxU1KAVAzYdAaFRItXKxnU/JNTTStydebvyc0GDtIlrwYCa0SDr6k+ANqBE6AEDfi+waUpMQO
lvtYSD7MdVpv92owBlHH6yI7Caa7jfKroz9nFQpZw69i3gmsnGo9m36oFrJf2DllfGecI/oQip3Z
eJ/omN+J99gFxN9+jsF0oF8u+STsYPL9ykYi4yijTFEWp24B3wW/0jxiPwn9X2dnhrlfeUIkT+7X
c2SMSyqU1o19V5jlsvYouVD8UPMIVva9ObnTV/B0Ofe0WQUcxGvrVzUJfA3fDWzEMtcadQsWmSng
ZmYURHJBmKm7ztCNvxp1AuCj3lpuZ5bjk17ExWM8kvxT5PS5H01RtI9mSnVpKGMZdNk8X9mJjEUy
s3zGULDzQPSBCAIk/450WcEVAbOEXVeoxlTBjAzexP1snzqzfUqIHY5dIdI1aimsrgFSmLJe4h8g
2jz3TW3uVOog23ShiDYqgT3m50/oh3j/AomFd6atLMZ+EjlVpGS10Pf/Z7QvzlCTfh3tmz0bxRSM
9ok52rj+cCuXiTJyZThTYf0faV/WHDeuNPuLGMF9eeXaLbVW25LsF4Zsj7mD+/rrb0LznTEbwm2M
NedlToQjVA2wUChUZWVijXI0BvOTcVi+60dKWJDcaNESTLd0Rk12y8j+ItS/4l2iEBQFMtjBO9pm
swICzgxT3XCWrfJL49xq9ePlYMHf099/n3HqieA5OfSIhHFr+l1/aLTRU7W/LhsRLYIJD1Vtj6BN
wQU2GKe8eG4MwYuVG39+7xKU3c+9cEn6uE5lim47bWF2wORgoERySGmSM19EJXF5yzCUfG5smrFV
g2aCUSBV3UX2MQ7prpYgeeIaAVwO9zCVWGSlJKFWK425hNqJJD9JjhTWVmgWqwASIjLCJDaoYPRd
LZWgNhrTU+fYTy1JbpTCPH7g8+/WQn/GLn+hE/F5XOB2IOCISmSUm7LwsgVeoq7tLNCbd2cBBA9q
C+ATdqtVgzEfYQkyn9MaIOJBYvQj3watZzpVbWI8nMnUoUIL7pphAxeDk3jtdtXjIhiz4PKSuGdm
Z4Q5mLU0DdloEbRMa/VVq4urdSaCxiL38+9MMMeyGduSZLEBAL1ePyQd8eVleloS0bNXYIaFRicZ
mnnjCM6uRk09iCmFnb4cbUn6cygQPvM/X4VlQS7XxNG7AlkrnS0rivtcH8KxHAUXHtfTdlaYO6jQ
K2lLJpzLRs4f22wKoXflJXqow7XNQRDXuAWD/ZqYmweMSbKkZTQXfkOZgtvhu3wvPSYnqXeXKxls
ObELsUc3v9l+Anb6WdP8/+SFOhMhFiiyOmStMcpZZ5GRhuYq4jTieodmQC8X1xvmHploWm1zr82G
hqqcOnxa2jFEYSFYulFwnLiVQG1nh/lwY9XlXbIg+ZYOcVT8Sh51D1d4+KP/od+lj/+mL8E9wTuL
zMeDrlzhyAs+XrZFhRSV5ffL30a0c8y3WcdZ0uQFFAVD+3nOC7fQEjfLRWkv79Gy3zf6K3ahtY/X
rE+J0XrjemfX34v681p8s2RRN1C0GCaC9zkA8fVIP0+VhnNzX8hDoLVPl3eMW/PbL4aJ3IDFr5KU
IqhOwKnfYRXtc7MpdVDHwxKORWG5adx8ScqsdfUNJJRLXz4vff897+Nn26z/KpssF5ww7rNi/5uY
QO+s46RuZATSFNMqKlqSqAjeGJtvWKC+3NCWVN2auPMzBqjvN9HXpX/8Xfq+81HmCmjnUm6XFUEz
X/8qOttt9deYXCljlGiBqQryAG6Jd7dU9mlfWxDjzlV0FvqgSaLikIclJo4dwL6tNRh/gvVLcOoF
zsu+89Vs6MikAG3RNDfWeCUvi9ssB0NEwM93XhtsyBbEVYGZOT8jpZQl8dSh6zTXZoQim1/p6/28
hR/xXqAz8cwEovE9A8rSbKOi42N1vgJ21CJwEtc+Du7fml7VJxIZnwUmuSvTQcIr4+2BmQD677vT
jxpiIcU61TR4Gd6Qr/rXfn7zy+FVRbHa8cmLCGXIjZs7m0woUOt4mpINuyk76s2wxW5uVH9ObWZp
OxNMHBjGXk2gwotbPH6V7dePEDmc/X3mTDcL9BhqB08Eu/0hVyfxs5veHe/O7W4BjMcVZjbaMr3N
gNyrXdq7GIBYyk4megc1Wt6ig8S/Pn8bfHd0Haddko4GiiMtQKafMEu95VDCQaGneQK5VVRG6uM8
C7pC3AOMUcU3khaMDjH+p3YADfbQUvEc1CKTfHCT8XOp3RjC7hM3r9sZYpwudszFlgne2VOYHOQr
M2hOyQGal9F2K33rEncIulv1AIeR3MtHjOvtpokGuUGL8gaTJajGkhD0GQA8M+IQ+3CcVdHQJz/u
7mzQ37A7xautbda0YnHkRb1SfOf7dsi88YcVaQGIwXyRKKtoScxHS+alKxwL9bm2OGzKl3ESpMXc
oITRREr5gSbTW9a8W44MbFdetQ2ercljLP2VIu4tDx/5Kr9NMNliDKI4s7VQapKsLjmWKqnDrjaq
4LIV/qnCR6V8H7JhsyCMXO5aJ65QpTNGVya3DnALAVDcz0VU2JHWhbKDcaF/M3XJ3cKdYSbrnnIk
4mqOkhZ68W2gVGgg5zZYGPXaWAQOzj1ZQKyBGYHWsNgu9TJ2UKEcwS279MPoG63xo8i3yV2S7VNq
bdFiZoKHIDdmOBpaF5oK6ja2ZNZPJIE2L6D4cfGXLQV20viL+YL/CBbGdfOdHSbIW71CmpRiMTRI
KlOwlVJEAv/ghnnwt9FBegz+shC5ddqkuQU1FWUhk2d/DShDi+RtD+V2WIIaEBphoKdfnr1ZoBWN
j6UAbojRrvNYQfrJrvB0BmKCXGNO3De6U1kn4afB25bQaR9sJ5oEZSjeBwPrgUXV22nbmAmBdjpK
CiZi8cqdv2XpkUI3QT5pjIIzzTUDO8AVQ+sHb/jzlYHFu0qgoYwrzJJvlPyVaNpNVkqHap69y9+N
d7r035bYy7Kfy6xpHLRy16SUAdFOgyyvYnewP9L/3Btij/EmJ2PV0CUpuKLwbrYaP6tE4xb8jQN+
0QHkDXhwutxdvF1TJx20ZARQ0178Zm0hcbB55nYLNqwPHCmdqsL9nyX6S3aW9E5XWq2F881SnbqD
tnxBXdf/yMf5bYNx8GlMGlAgwEZhvlj6wYnvt+Vw2QS3Hk0Lt8BaAH+JAe/zdaBfMtkQ0fu7Hm2F
bWShHj0DNV+BoV7UMOXFob0x+u+7TVvVkeC+gjGrbj6BRfWTXLcfcOi9CcYDqhwMj9oGEzJK3puF
gtOkekknyMp5N8XeCvP1jRRcnPkCKxJq+UFjDZLbV50ZGlN1asf55BiocFz+Urz3L+KOhkiHAhSw
Kud7Z6SVFqcErt0boQNNjeUnrQbYhasoh0ESuAXvHAH/o+AI4SChMXtubFTnaRnIUnrou7sAPNt3
ZuJLfXh5SSIr6rmVpF1ttSYzTqtjhiYeo07+oudyMJsixAovzO3Xw3j50irLsq6w1Fd/aX0EbkpX
NQVXoGg1jHOj+mnOpMSezdXPpOzdRi7dJlkAH728a7xDtF8L4wj2mFjtkmMty/acKw/KR/ps+79P
17k7pFKX6PK84O+jBurO06ksHW8VCTZyF0Ehlbjf8LxlU600b3T0SLFZukxce3pORTyvvKkgDMj8
Y4FFA1plt2RTBgtTOAfogdcuphESF9xafuWpRxMPpCcpqnz5uwhTyV2bjjIEysSKAmDK+QbOUOJW
QbAPR4jj26Xpb017EwQDrj/vTDDfiEw1qsQqTGRTF27djdbfYxA3vOxofCPIrmmCiulF5tCsmCPM
7GkqvbYE/L+GkkimYDz163+zQndz5262OrRauiGuTdZ3ST8W2ZfyIzBh5KT/LIT5IGk1qSpRaOhM
OlcqHySM9V1eBPfs7yww36MAQw0og2Ah1Te/1aLR+K6avTuK8k+ua2EqHpBIkNKBwud8s6bVbkFX
hbO5tr2rKoM3ZKJxOt5SbAyBQJlHA2ECi0vXzHQ2Ew10TjKGuKvyqdRWXyedGxvB5T3jvvX3ltgv
73QjSJ9hCcPqRyWc7jY39tVP9t36popsiV5BvEvbVuhgC5Aq2rvn3VzZKKU7MuwtX8oxDuI8NNYQ
4Hx30gTvfm5atbPFRp+6VOVhMWGrhxnUoZSD7ScIQRIVRI6IJzLIO6t7e8yFXRdy3LcxXVt3yoza
zaXTtgjhdjz3A0YHihGYhkLxmElIK+i3EkJQ9bGG5Sbr++tKM4LFnKO5th/VeoFKXHoztrVbypgK
nB1fVytv6vprebI/C7yHu+Ldb2HetEOB3wGVwpLqpmBMz46QpgDjaJIQEkGfMXfqZiHaIYL0kns6
dlaZl9kIljVzsxWUQfqXZAqXzF9L6JtZAtjfZTPvaemqGtE9gZlR6QO7vGqmV7u7yxUiiFvcNtPv
L4pBrPOAkhh4cc8mdnF9mF4GiM+0XuwXIA12jQc6CJD4raCVzz2F/+zgO5o6Mi310DuwiDTDl7by
VVGJa8bljePgnrYM/7KfcF1WB88lSvAUY8i4bDHH42ys2MkF/8dvC733rKUTGKFfna1E0MlUTKiC
hgwV4PNd7Ko+l5JKRzYT0SnOIppDPayEEgpvRN+X7DDXTF2MeqeUGkXlJ7dg7XEGL3mc7hOQ72JW
yU9fQZXoFSdbcYEoglq4iHuDv5m/18lspkasrG9TrFMbo0223EUXPeD5l8JuK5ljbVdmUsWgxsNW
Gi8bRKTA7wEY6jejc40ryl5QiC48/hnYmWTOdNXEY6ks2NWqCix6tXpgB/LTUNXcAog9+hieHiUh
eZVoqSz5dDWDp14bsVTyMkMOlWDgUvLIoTi91cvE9gRe+gbe3mVag23h1uthD1W6MbBe1FeqvWHc
xkf7NASYzw1TOugJ/ldAYTNZFGq4Me33Nr9dmTvzZtYRYx6xzeTF0IOxvlZe5IBOk09eY3tjfuo7
n56axK+fPxID/nFbtsbRZnWc6/QD6wUSWPA6GHkqWB33Ntotjp6c3eIatQMPToO9teWv4EMEie/3
MvtxeRkiG0yUWewMbKUQq/ZiU/bW8lYdS/jr9/9mhAkxmbI2Sg/KX8zY176aQkVw/FKlVnjZiujM
sWO/kG6oTMzbUM6G5YfzklKEC6DY/Q+qepZefzR0gSVCBdsGejHMY6Y3m/8LnaMy3Yxlcw38lTCS
qLx7AJ0eCJLqGgonzG2qD86krr2BzQuTxwpz4rpvRBQW8W/Gwt6A0e9ug501+mt2PpcOZioTai09
aS+xp97YkRXGgXpjgDdRAqtaDXYGGzWqKIvml+7avIvvZL8KRQwjvN6QjRFuyASDw5pKcZ//ENLF
SVOYVfXG1Eo7vNNBAa6VKmxKv/6eD7M+X3YgTjCxaekflDogJMPU7rlJp+tt02yB9prH7zY4iEfn
xiiv5E0kCszDtZ0ZYjZZkwA5IT0MYVNXFxqA4KEFpgH1Pq+KaisoMje9HU+QwvBxPaVX/XUiOJGc
hAnkUJjRBHsQ+iusmky/FfUGqhbE7Jg0to/LqjlOdg9CH/zw3JvRqyhcuTd/Xt5h3hPGRsJECWqQ
F75jNxnnpV6dDnbLU/8UX2VX2mMXKF5xT7v2H0BSnBljwo6TyMNKBvqwbZ6MKbQ+IO2JCresOehM
gd+TLWjGRd6iO0tftbYcQkQ6nFfldsxfBXtG3Y45kmAqhhSTiVkGDLoyCZKsNaROdGSbaj74uhEO
+mEuKzdrT3ZS+uP6w+nCQo5kIekGxzDtvKE1Bc5UOgx1fh7aIi6aBa1gT5/UAa1SjD7Z3S99Nh+d
YYDi+njc1P52lfE6GiAXs5aixI1zIGnLhT6sMd6rs/FV77pJklSkT6qZjFcEdE2hnSsWqjr6p9wB
Yv/yTnPuQij8yKAUA+LnvegRAf+btmYxXhFWdleYGGjbbMgRqYJ7ilN0hzixouF/mK58Vwxxss6p
Sx0ZwyYZz4YGQEIlhRoQeCAdXVwZY+19Uwtq77ylgbMBMQ1IUzCfMz7kdEQj4KivUBU/QkrB3apb
SdRg5B1uZ2+ESbNzJPFpmxR4nYdaCOrPyOowaj6DtCi90h9F4Cya/TDHwnlbimlQXSzWO0vNjDHI
hguic17HItrQMbvsDiIDTPiwx3iWWxsGZuXGkr/OmaDfw90vFWg2eAFUIEECc36+BgwvLU7fVBjD
s35QnRjdb090hIuOo4qKDLzatQM2UhqvIOj2blxeXuqitkuwZw9FWIHvJaAWt1sZPFOQowDQggTd
E7X9oRadoyl4LAP/AOUTnbnvJCtLtGXtKi+tzGdz3e7aQqSuy7nQcK3g2BoAkwCFyMQqDZmf1I5Y
3RrN6pWsXM8apBjuxuTrnzvF3g7jFCCDHdBJg8SJtKRhUtk3oKuMLpvgRb29CcYt+gTQimmGCUjB
V8eptE+5tI6nLZdlt1LxnrxsjufmuJKpYLpDJUmYJLZ1rHbGtE3lFe3PTH3SVsFyuG6+N0B/wC6l
1NNZN7p0otnO5Mtom2RXKMkftQAkA8IhU16gw52MOjYVtUekOze2EANDiP2CtBGTaZAXARWVkpUf
iAx0uNRAMoR4yk5gWsuaNEODFa0SVGJ0M/ta1aMuwP7xPNqgzXML1eX3OB59agaC0iDOqz57hX69
FaCSfDG7h1E00MOzBEEa8OqrqNFj9v58zwxtHonRr5XXkqFwUzl326y8Gmf1du2MY1s5gmqdSl2K
Dd2mDi1DNAMgP8fm9mqcxdNqbvDwJ6SdoXNHCbDoOILuU7qQCZBe01+84Un2R18NwWd5p4i0/rhu
uf8R7ElusrKZYvyIvukTVxp6V+qdkAANYafWg+P0gTnJnpTpXjaAxak2Dub6gdqXA70E5BxIwfV3
dI1525NlAmWql0vfyiW0gfu5fLh5b2JYgM4wkhrc/SzqJ4Fwrq7LOA/NC1HdmzXooyTIPFXxG/eW
IqhE9wwvnAAJDu4LAECwIiYJsGJbzzcTBtNZu4pBttWmoj4IbUi9c5+dCcZfa1LIJrFhYoi/lNMS
5vO9YZU+ZnNiTEGXdaQNX2XRQBr3kPw2yuollkqdKPiRaPOCSRf0G3em/WvO5S/JkAbi3IM3FuEg
6aYgNPrkYu+zfokx+GbAO3PIOo+u7YAxcNJz+76ILSuspRQaImnerfdNMptelyTks5VbfbAa9Rym
ht3dOyBQBQQ1Tx/ILBECOfbyRwl5yWM+r7EAc/j+o+OFgrY75KxNjLCxB1rSrVlzIAXm5STsp2vT
ELQuOG6MCguKAQpQKpgJZatt6D41g2U0VKttAWEBJsGe5fvFa48tZuxR3DuIyIXeX8I2FoR3D9RP
8bZjcclVPS1GFQMzrPUPdvUzlvHWsQHJerl8Pt97FcygxGHi+jUofdt56IVpwyYW5QjL0sjMQdlm
Pi2yERTGoe8EYZdnS0WVivZ537pt57am3syHTsaS1sXoMFeJAmkbK0uk6jemcW2T/vnP17a3xwTY
ruygptoWkJ2e1Oxus+LuHtzJmgtC59wzq7i5xoR+4l82+v7+t5FP/14k3YRdspHlUpo7ett4kuYV
ZAykNWrF8hc870AJA7czGJFxi7E5E2kxFBIDuKzTstjmF9fZFdqEqZs+UQaNMaTVdunYEO/y6rjn
AHpukNjRQIQJjOX58voidmZzBOPLEi6+6UGb5l6+d24p8bMSyAc194qPfEXAs8Eyb4OWli1yYLLc
XMkKDx2IlvrQmwRBq51+GVdHcvMkfUjEyhjv0wNMFSM9wIkHbySWer7IRiNKtijY3WGICFgVKOa3
MVz9vq7BMVMGma99vbyvPK/ZW2RS1GEch67R0Fde6jSIZ8wUGZbf1argNqan+fziOl8Y/Rk751yn
pVcqScEkuJ64rfNTGX/Z9mvVXNXDaep0iCYJnv2ccu65ReYMFtZa1VuChdHcm1ZRwait+dVD9oXW
xsF5SKtvnVs+OH57SL+hqY5abvyYfhOylrwvJiGz1Bx4ETLz97Wcsl2BzzTwS6RPi0+5lEGlfGtF
6fV6aAWr5p3OvSnma9pxkS65DFNz82SW11Leu0SLNJGYI6fXdr4k5nM24zLHvQk78oP1A2NBVyCl
vsmirgSVWRcB0PD5spdy1wUIDdSaMWr3blYYm5vjjoS9rlghwppeQ3DrZEwOZETnp/9minmxzykg
oyrRKm8cO68ikjtiUsz8tSmt4EjwTp6pI5YhxYEoG/tem4wk1vDMwdtj+N60BSoEsWtMIoww1woU
AjTIaJrvxdO1JZ4LJTFwDGT1kJI5qBXJAsReFUD5RXaY5LdZCl0qDNipjfoJmA53QwgDheCfp1s0
OoKSC2Lw0ENjHG/TSN46lYlcNE1OcmEct1xUC6VnhA1VqL1C/whNAs1mv0tJnMxsUzqFSGKXwFTR
CBbBOz5vUz9gOVcwA8Q+O5shgc6zBM7xKayuDYBt0Fy6wWECDPlttkPUUuJ8HBusP3iUGBpnmqTX
ypaMlCc3XpW7THpem/ZGnUQOzTmkYAOC7CpY7DTg+JlvQ6Y1tas+hguoUYpxdICmuvmrIv24fEA5
z1egqDHNgXoXaBxRQTy/S9SsXi0nh+DQkJ9ibB1F2IyOaysQZCD/RvyCHnnGI2gyDOU9ZDywzKQe
UiVVTV4TdPGfKAW3csgi9W7zKAV3IsYV8KyB2BMlKVRz3if8eTNvFpmRQMlXcbQdaQrQ+rZb3dOx
W5FncDdzb425MdSkUOsMPTmwY/+9NvO4fh06d8JWrodSNPTIt4cW2JvKIHCw9LLcJQKWtGZaP3fE
i2/iiPZ0IYUX1m+0l2LpDo7f01kMGUmjDUkIFo7VG3pWGqQmkJyDKkQ1h316KpQvl/2Rk9rgqWoD
nwxVOGDLmIdMkdizXE1YUVnf6eRRHn4qwEObTZRthdsbL3EryEsFBlmgyyarq1ooLfEW7Un35Ox+
0O4TCfpHBloONnFTwM3+0xJZqMtYOcbqzLCYZt1DUTQu6ILCPktdSxr9Vesfs8441aYmoNsRLZSe
lJ2vbH0hyQBmE4CXKJldEVFBdFlIYE6PL3u8wTyLCjqK9ChGMfFkGOJV30yYaUtsp3QgqEWNbZha
042SCbILvv9DtweTaLj73w0I5ZWRg1YZLklO24mOGcuIJFRzPfPHa9E87tuHeb+039aY0z0Yxuhg
hJV461X2SJn2QXP7+jd+QmiLG7d2K2O20entIs1iREnljqJH2xvdl27+1pD6F0T37ythtqPhaYaW
DtVDZROB1AGJ4qr2+MtgWqYKNpRpWXVXVyTcwYshe0P01ts5IWmGVV51GMpWA5M7v8p0cTM1uHzA
ODkH2kSUvBwXNIpIzA1Tz7nR1wBeQDvwdRlfnUSQcXD/PjA0GER5a4QxUbdMjdJMCaJ8O5h+lT2p
q+h9zjtE2s4Cc1bJVpSxY8PT5DIJqwRCP/XPtgOTy0HqhGPtnEwDLS/Kso2iGMBHzHblpjEp6ojt
Sl4XkK6DWjF2qdRiDMyTLYVy568qSAEp8O7P82mU4ACT0UxM7GuogZy7g00w3gcSUYyKVFe2ieWC
dkzRBPH2vc/BCEg8dYzG2qgrMuvTkilHrXWCvKJUfgee8hEzzB5JbIFXcJBGlHdABRIG7a/3NZU4
btrYrAc61EP6g/QDcjuBE+h3RQLNX8pGPXjr4c8b8tQogAZAddDpAabGQQapIKjSYQId346YczA5
rWtgQvzykeLQ9J/bYb6UtCRV6xDYKUpUAMDhnEKf0rqdKhdF886VM5eqY9oB+SEL3kLvz8K5ZSYS
bnrfOekCy/MU+2MKbnYZotvtI5kx92EJ0mH6sDoP8efG2PgkO5llDDCmNk9EqtzEaVwtq/0ynv1y
CB1Rj5bnmwZeR6CEQbRCL5A5AM62KQtI/bxZ/2xtGzoApQu+K8EJeH/CsSodwyJ41lt4UzBJVdn0
bab0GsRU68/J+H0Ff482nLpcUBjmvMRgBweZMkoA+8eq6yRjP49JBaou0KGDgIHilJOo9TdIBnWR
4/eCE/c+o6HmELHQNKBXJbOsqtxmrckIelLOcNMt/TGBLizAtH6CAkCrT16iWBEhohE6Th6wswuW
THqb7i6xfKqMpG3w0fTIeqFkrZArj+rjdiOW9X5/1ZybYq6a3Fy00RwHxK6t9Yumj9RY9ELnuuD/
dhGrYe4avVgcvYlBy13GV1oc1hs0n6PL0YPrfzsTjJdbXazPhQoTeWpE1vRsAeHVNJ2bTLagZMdd
DNIYypJhA4LJnN8UjW7byFBukCTNbcZA71YI5AmCIfej7IwwF8oQm5ImjTCC9mRgTaaPBtnlDePG
vJ0Fpv5TDaNu16aDOrLqPOXJ+CwXJ8W5KuyriYSXTXFyaLgYXnUUogcuaBa3ARBZCnFZcCCNV+Xk
0qeB5A1uCsZMbwB+SHTlczdvZ47++9nh6dVy2VCtMZtfZvKXJImCHae3QRcEJBdKDEii2CfkOJlL
vjXgWBrC7FbxjevkQf2aRJTaWPbLh+xT/f3yFvKX9I9B9glZD5lcFhkkUlUiWdE05F2YmMu3y0Z4
nk2BmxbcGqXHt+xjt29WvGVjRvsnrY0rSat9czUOsiUIqbylIBfDFKIM5hKUUs+/Tjk6c9pNkLLM
6ms7Tt1OpLzDvSMgZ4HiKZIWE3feuYXKkSQp68HpJXVjFi6ALVx3C0kjYHBit+h0O+ogLOgpvfp9
kFs5SMp1O1TEKPzMMOaIoDDhf2Bnd7+IiRlbPRROq+HzkYUctWx+bRc9sGIieH//f1aOi0qDVBvQ
eszeGmuVZabTgd392xhUj2M0HCBM+EiRKWWwXoswIUJ7TNSFMks+5siuPRVKeraH7mKQhgDdW8cs
9d/QlIHoauS6D+iCKPEInWpjbsYysU18rgmcQY72o9K0+3Eejpe/lsgEcyOO1iZZpQ2oS6scU6CG
na+X/z4H3whND6hmmoghFIjAxF7Hntp6LnG701YX3bQlXIMmXMD1tYb9idyqULVx/DoQ2OWlnnu7
TDZjakNvFLSt3vYnqTv0pU85xL0qyEPTt6YNYCbDq2rgYCkf978AdlL/Y3Pf3Q8wmY9XGyOdRXxL
a8xfxN8O0yH+tIaJV/nNjUjVhO+dOoaagUuD8jCrlF2sdddOvVNAB3gMlpN2kAL1cx+C0eNtzEoY
d7ir29mjfrWLn3mZEnxtuCblAFZ82jfMICglRV2UhEKsItdLd9aYKDfLdtvFNm456xPGoYINSBPE
l+9G1Nx2rn4tPu0ig0wQ04ZVsgojwRO9L91euwbAxr3soLycBB22fz4Yk/UoRU+/JCUBLTDza6iB
sayepsaJW1fkuVbnT5ftcS88SwNWB4xuqE8w9qy1VZ0KBEZePrQu6QKDrK5eiBItvhUgpFD60BSc
+HO3GDpNGwob8umOQfpoaoqf4LKBJGhSkqBFphJmS6E+DZWTBo7V5Xe9OUiRNK2fmiqO3RVQf1dL
BsWteqs8xGXduXNjjscp0Zcvk9OZrgSvu+7XeIiKpeoeZi1WvH5LG3frSBIokoq7brNb15rz9Sqp
1ioscjM5WdO0ABtsrt68oe+cN6ZUefHWmZ/MvFfCdh36R7uXlZtebuBdBsl1V5uA7B2npn+Fzo3k
FplaAfClq3dlYcjXiaaiba/lxuDOqWQeJNlqHjGkTm7GdX7VBklW3FWxKxeSILO3TdPqEidZf8jz
Fv/oC7s9xnMy+Kucdl6vpQuUOPPJI2UbH4yMxE96X0o+1OjTowKHoIR0JMqhfgqEQrmgo63NzudF
05ug3gbKEtS1ncBDuWcAeMH/fUsmcqOR1S3tAhqvrq59OQOroV6I4J5cf4HUN/h3wXCBaclzf8Go
jlasutV6oAZJ/LnWoEGqjEugTYUl8E2+KVrApAT572arFKNNy0VFpqSkXyQnipPRc0rRWKDICLNn
pO7tJjNhxMBweA5Q1WABWCUivnrLbd7dLYCQ/G8tzOVWTWQFUSyIIA03/Zz9ggp2/ab9Hh/L5z6k
KdB0NQXbrfJQAdCNVpkXv14OJ9wLB2cNQ0AocyIFY9KhOh3s7E0CBHWjOSgO5SfHm7zyNr8FwssX
I8iFBpkbp4y3JOuo5kgfUJ5h7ZpsIGlevLfJjMjJA9HTivuUo/Ud9KZBKAAs8LlzNltSY3IUIdq8
MaPsur8BbZ78aQjMUD3Et0LWa/4K6cyJhWEQ7CizpY1WjPEi50j3/uoDqltT+vYRLK90TnaJCiGr
Ir3EGC9Cd9VCVwlzlbLx9nt2d3jWDvE4DrBXxL1no860St9qSB1jpu2ys3BOBSq4eGmhJYKLgYXH
jZlZWWlXgmyzO0rTbbGCA0rw0uJVkc5sMCcP+TOGwmXYqKvELeoZpKGNWxaR3NzIkk+kE2kfoVdh
TX+eQJ/ZZY5ilyjrNmSkAd/m7PbSk9LWH9k9vCFxnaIl947oEFmdlUOiCUV2q3AX65ti+mX/8/IX
4mTLKqheMchsGhi2Y0/zOlqZCXVfqAKAX2V0XrXuZM8HTflMeX+TVIR/51wtZ+aYs9xqhGhFX8Pz
LN1HwuLbY3Z/eUVcn9utiP77zrkHSdo2mZqQu1PSneb5U5MdLpug5//d+dmZYJLEEi0Kba3w6ZX1
dlVvxqRAMf12U2u3aDf/sq23qsclY2wwws3SLsB6ePb0TTXdBYVLSQOL0hr1GOKTFjfPF8+aBd4t
2kXmVC2mZRbDgiW26adJ+ZwbrjkKXE+0i8wBSmal0KFdgg+VPpcj1Pz61p3ikDjXlSm6tATLYama
4opoyqRiE524OKq56WnbdRffK/MK+bQ5MlDsbtAmtCF00BeJb0pQBSLms0G0T1Kzhpc/qejHMLlP
oyO/2hosPHGux4S42uJ2kggdITJC33G7Y+BsZgpxGKxY666W7FEFg5KkCxJF7j3y+xyw91Ya531W
UCeZyI2aaq6iv1TNnWNk0Qc2DNCqNwAypKCZ+5E2dqCxB53Q2E4iu1u8zuyOhSbiAeAGp50ZJjgZ
dpYqdgqs+io9k270ZKhaXl4I3wKaAyaAjTJeY+cfxZqr1JELxKbBGtzKqE+trH35byaY2JROU7Na
EvYqN/TQ0JZjrtcf8V8buDO0giHKyaZHvbbo5mBTE863fnrIpqiAYM7lZfCvdSgvA1eLBMy0mI9h
91U9NHRwwNECynmRBSBXSwInssMmioPL1riHZWeM+S6FvDVx1yARGpNwq5+UG1uEGhJZYD5LNiDH
g4oajkp77MxjqoeDSM9EZIK5KORVidd6pdkcKtv9Wp6m5rY3VEG+JbLCXAyGVipTbmEhsTq5cVEF
ldIEUyMC7nBPyu6LMJdD4aCIlxt0v6brAaOpqeBG4OY9v/++zRTpbHuxY3PBZg3OF8O6iu07Wwc3
eyS1x3EVTI6KbDHx3nI6qZ9SNFJGjOH3QzjUmStv91J2W+TP/bQEl52ZB6AArvCfo2MzoV+2UW7Q
DJxPCFMOvuM6INgq/ekArsceL8QlEjPvCLzCZiK0Y4xJ7CjYzkR52cwHFF4m59flZYlMMAFhjm1j
wcBUA3rfa8UMoGMy9oJ7hht0kG9DNxQ4F1AYMF43zbU+aRW+FJHCLbTCEhNEfmV4VlRurirE+PGc
fGeOrRTb1aa2QwJz2L9INeoruSACZ+D53t4E43sqcTa0f2AiN+tvVak+NqQMkrZ/ytbpfrHALzcP
otI/70vRVihm2NH+Aqjm/JaDPrUSkxyCG3X/PVsOc/at7L5cdgb+zv02wYTTqkiysiAwMZQAjq/x
1yr/c2J2MMhAAgADlBgss0xm5yyl7MHEChN5ijmFyvGlpQ1MQxFcpvSXsum9AuSWroA/FlqAjJlO
T5t2SlBrcIbiTl6GO1tdfCgYfy70THCn8hLuvSkmLqSzXY4WblXgmw6JejOjylka11LxIwOJ/uXv
wytpYPd+L4sJCHNbQKqNllBmb0H3BxJnBlj90DxWPDrlPCuBZQpcnet2O5NMgMjaWXZmGSbr5Ias
v2wT4U75fnldIhv033dZtT0s4BW2sYUYHT0SDQxj1RzIky4IRFz3RocT3TPALy22Zt9gLm2W0gVO
oaTuNl314Pu5vBBejQv+9tsEc49LTYnxQgt9nHXM/Hr2ZfPOsL63Ru8X+aOzPRTj1f8j7cp25MaR
7RcJkKj9VWtmVtZqu7y8CGW7LVH7vn39Pay+3aVkaZJjDzCoAdqAIoMMBoOxnDMuL6Z935SP10WL
lOOcbKqDHreoJhRAdLTGTp9bVbB6u5uENBpmMlW2eOwcbDaJ5CZN1x4EHtHa+T0Q2hFxO+T3u2Ph
HzZSuAVsW3mY2wpSevVsz09l/OEPlmnzfW6ZOqnol2bF92WjuotiAECIEC0E68THQFFdSZXFGEiK
tbq1IynQo/mpmESOdNfDvSlicR4uT3IJeKpQpDXJX6XxNGbJsWCtAVor8KW7lrWRxDk4gB+M3TBA
Uo10wgTya+vPNl3HEBZG34Gcw3TdmJZVz2oaL2xTlOHFVLrHTlsErnN/V95EcNY7V0AAW02c/ciO
HyNtfJx769RNtaCNQiSGM19UtpSqZuYL6CtHGhGRDmBSEc1kiqRwRizRLM0Jk9KQUBtuCfgBo6c/
OSf/rhfPblO1WT4zViI3q/5SI3FQKFBB58w3qgpMYpT4PuLOSfb79txFArsVieDsdmrAe27H2PIR
NFvlrWXdS9Hz9VXaF8FA49DhjBE1znCnRJmqpcBZL2mLee0kd5AmVdwyE7XciQRx5rs0ZptkBMsV
6bWT9rfjjOykiL6C/dp3QdMrBN7f2nDGm4+IpUrmUpauuM+jlyF5TobuLur966smksOZb1MqWYxX
de0SUAy1ww06xB0rlcHGKuqFFCwbD2eiJJ0itzMkrWhRHFu/K6T70RQ8RAXq8NgBVQFeHontzUT7
c01atxnTQFafLVOEOS5Sh7NorVslzAtCEh0+DdkxtT8nleCWFynDRZiN2tmDYkJEMwHgX/Kl/m6J
n/Jk9K7bwO5zGiQ5/xwdwm6djc+3wbBdxg2OTrOqn5PgiE6wh35Y3KodHH1SvhAlPShJ5cu1X0rf
VOJK0x9Ul1HFQsIQj1LALsrcTyBJs8p2gp8Qk0MF+t1luVllXXDx7CzohRC2pxs9YyAC20MFIRlQ
p6oeyD0FWhfaO7PJBUsqksT+fSMJ426lNk2QNEhxGFtforl2Ci0LS9EzcW/c4kInzhspc6I1Gls4
UGzfqQFjM8Y0wnoj+a1PguZsn1o3fVS/CkyGmTfnny7Ecv5pmuQotzOIVfTOyczTJGteZ4GYZryz
k/tRPnaEOob6XK8hBskETmsHQR7wcRtr4byW1STpCC5DVIxmh9WTiwObIJgw+1yCfKM8dF97XwqN
Q+KrpXso0TMj2N/XI3FFf76TV9H6pLWZ39SK1CGa5Szj9x6kT3n5EdjZneWn2o9Vvqs73YnGcylN
TlL7nXpqp/PaAXI+AtJx+9XIMXrQfrRG3ek7ir7V328F3q7TazZoY4ZaQ6VZVrBOpva9Gp6aBmf6
DwLGCxmcI5T7OrYWdPO4jQ4wIUBR0CkQGBsLQK4tNucIR2m0zaWECNkwDlNNnaJVnUrFtHvvNeNX
yUKAP6SugqzjNP4+tyCzNQ2zZ4gqdPy9PMqGtA7m0srQr/grye+zIUFJV4T8uXObXAjhTnG8ZpGh
VhBSlQ8zEErwKLbkp+vLuC8DXeEaIntwSXDeryjHyFwzBTdWiRbR8kzyRzkVpUUI+6Xv9+pNCrdc
aMjIa2uAJmM7HAb9sR+fZ/lGx4AbUt0kP7I2wF69j7TvnR7d6MVNI6HIDJx2DZMrgPw5qZPfAvnD
diTpyWpPfSqFlo0+EXt1plxUexb9Wm7dk9lWpDWCZUVyiQRBYJODXCVBPh+bTjCdxjwivzAAoyEY
BLXAPszXlEhuVfOoYqC1UBt0q0ujZPjoxaPBEBnfox6AzvWYK6tjEykTvITYmr8Tjf49jG5g6Art
aJcmXKG3aLByiLZ7o3UAuag4hK5DCLI/gK/alai9iF3W7+QBuMFkzd1sWPhSXh6DXmZKBsyJUhWE
zkT6ntfyJJghYz6eE6LJQKZCnZ7RIPGdNxISI3hEAgGOTamXwd9T6m0oalTfOTUXYriLTs8UIBnY
E8arAWrnyX3fuGjFTO7tPBP1ze5lrMBfqalsHBn1wFdspY27JuVqrK0MlbpfUdiBvUO6A5mAV30s
T2LSaHXHqwIAEgtn4356j4/Ul2hVbWZMJLfAMVSlw5rJwDB9tgxEz8a3uPxQmSmmr8M8PWrDd6Mc
HCk9ddmdpT3l8TdCCo8hLQLk0y2m+VZrTiP4rdHEGcGp1GMTVMaLFn0h+kEfP2j68boze2diCBEN
YKsgAY8yECasL02sGquaAmeicjskpyhtT8B8EUSL73aeiTBZxhqCMO7OBRnymOfTXNiwYht+H0j9
6xHkW62H1kr9d0uOTBTQVfB/QHHBblxqQ2gW1xGJKiCaH0fzgyn5tai49L7yg48DwYco8PxowONb
GeyFlrIMYm03weR+DQSE6GCHjNYgFvKRv/M3TBRABpHwZyOXvKhYI4O8dqiYL+Nyq2T5Q1Lh2T80
nt3JwXU7eJ+G52QxQ9mcmWGY0qiW2ET4KV6d7BCfDE9/XH8pmEkDssknERPT+4CbCcQCYgqOoO7E
gwgt06isVFcwZexG4XSafNCigY3R8hqvPqy/ZC8DDp+IWEAklafMU3Ilq6UMxsho2KzQwNQ9xhIA
di59GsA304bNZ8P/eX1t987YRlOTywsVNJXLyrRK11CN1Z9SiYYSEXG07p0yE6PwhFUk399NExLA
bSmhphHT+k7urNBSmuOK4O66LrticBfB/hnCJg+S1MdpN1ANZlLIGES3gSUxHOxUVH/aM3yGMAVF
kJoH5vmlMca9RDKpTBH8kB700yoSEIwEagbV2r1ktSIUoT2lgFYIABUNdY53bAUNMKdInqDZZkVK
Wy2+mF3kFSACvL50zJVeXLQweAwSIjsAzwSsHc7VEj2nk2VDKQmgPk4fpTekLD/GtPBMmnwxSiLY
qvf9gBCI0yVjiNGAt+L3au3TESgjSeWu0uiB9zgZl4CqoRW9GN2xNo8G+WTIL9eVfH/3ckLZ1m78
yFRKRGlTFN/lxxF4rw1gb+h5dmXQ3tBAFCDteS0UQkGtASYfYJ3xFYOliDB6rAI9YAxGj7jmqwvR
79aT5aRO+U1kKO8nXbGKjFgD485oZ3pHHNLlw2yveUXdbnFmj9G+pB9o46x3ee6UjoI/vn3sFk+w
qDsGCsQ4gDQRwF1g0p8zHUxXSGZaYbip/RK/fJuBtY1uA8NDbnYJFi8GD5roYb5zAi8kcuFatqqR
2SFiczXlK117mOutimZI5IQFp2LHOV4I4q5sWR80RQKzudsp6p3ZF/easEOMfYI7eEA/xbEGQzvg
z3hUUopjp86UzTUd+2N5T8PsaARZkApeB7vGAccIDDk0YcOPsF3cmL4yqmyKkfXffpJP7REgr2BP
BN5j8UUPpbC/zcPs+3XD2Fs8sIIwW8QBR/x2KbFcSITcBByXJckYRppumyb5fF3EniFowMlAlwvq
y3j2XIqQ67yKzQRN81n0eanCdFSOhdR6Y/Tzupzdo7wVxHTdrB5muuO2nTO0oWbB4saH6YlNDGYu
HtroZcaTNvxtaCQ2HLNRjduvuW8KrW1YU2rxUes0p5+e+kg0iLO7RQwnGqcW1ybfuWNmlYb0Hjr+
s2W8iZouHIigjf19Fo/pAX4OuAZYN1D3LlcOc2NzZRYD8GE/mJpfH5sXFdOWkRc+yF+oq4cTAhsQ
fy1egX4KoQtmvoc/XVvp3F2tZlOlo/iMDF645E4LWDA4Ra9ExwjIagBpUGCINvPysP1L9HZR9g42
gPiAv4/3C2v+vFScYopdjgylxNoyRm/ZrZ4wiyn7FCyR/QETvV6KYuI9m9/FMLuQmGXPK+ONgSwQ
jh7+cEejqLIlL2JAGxnlLzIMXhw9RqNo/G0vYgXOIIsdEAmBAIZb37GfQEkkY3fnAK9E6IYK/F3x
KXPpUQrRoec2Mm5W4dqSvW3diGX/vjmOYFPS1CSDWDaUTZ6HcDyoIZvcyk9AHXKvH/69lWRDP6Af
QCICK3opbF1jIC3KOPvjgkFa276hc+NocisQs3cWQUuHiSZ4aKDmcBtmd2TopQidLJn8bdJTp04F
R3HPWepAMUc/DNqd0bt9qUdDJkaUbJaumaKFbnVa0jtgaXES+6/rC7arCeP9VmEb6J3jbk3UTevO
sBM4fnJqTHCkC+p/u96Y8VsgxJfxTuNTXUphW3YXAaKBBVZASPalO+3BdjuvO1b3cSC6yPYWbiuO
CzeGKQapx8QmPHTdKebPlvUcZaBJpO3x+sLtWRpj1cCyIRet8DExsGpAyFbixszK54mekzqMk6//
mwim6+bkgJxkTnMburRy0ToNUTPHrJr7npgfrgva87yMsMOWbYznvXu2jLRNqTlDl4HoropRz1IH
7Um7htSeXCvrBfHNrjjEvAyjH42vfKwdkV4FHxT0qjTUikwlkDNVcuQmO861+WFFq+B19fZsnLHX
/SOP80AG+GnlCnDMLiiIHMCn3I2UCrZq38w3MjiPMBRyWacNMuraoHmEKk4yKajb+2t+6KrAoLd6
9rian6l5IFIa1I3gtbRnjcglIbJ/HSLlc69zI9ttlUwVaiKZp3efO731ByFcM/Oe/A39CiELbiU0
j/JZsabQ7ZhoiH8nFNFeU1brk/k4+2AG9EXvhl2NAEfC0PFAPcC/VKqmaCaATSVu0tuLE+n0lOnk
QcKw5XXjYA7unU6WBSQ3cK0h8cr+fXPIBnAaqlYHB5hMjdP1cTg2RWCBoNZaFLAQkSFQ8h43cvrz
uty9Q4DsvwZaHqQn3k1a4myPcdZRpOS0z1L7lQKrdlhT3yYJwK8KgZJ7i4lFJFhLJByRm79UMsvr
uDJ1CmdlLoeiaEJ9Nl1SWIKKyl6iAE3Yb3K4kzaBxhWJsYU9kNoju+k1QJ+sfh+ax+urt5c8hSRc
kUA0RtTCm2KUtGrZzejolE960PZuGthudVZ8BdALQuCr91Q8CIw30nhwnHJYlozEuI6LHLPvpdd8
UhxQ0ADtX/fLF/lIfizeyOBIFNcWXKB7FxobmWa4PGxIgHMssW1IPQBJkGc0Zy+PdX+2c1cfVHRk
qObvVqeZmgrjMsUDDTAjnJkU6WxPdg4zscFsR1Xir1Pk6Ub++8l14IKw7AOUAoAMF21PpBjIpMW4
ZtY0sFr1ZGRIZZXeH5gI1gxPWjY0htbcS6Of2i5rlRS3GQkpWJMZ1l/u9M8swy40x70gdyuLXUEb
L2KOiDrJCiwGBhhgwBold/iqhwZoywZneryu2d5p3gpj/74RJjfIUcRMmGqHFb0bV3+mgpO8KwIU
igyOQGZkQZciarvAPEAO8EJ5GMdbMzHoSbLyBXRbeJ9d12Y324FNwsADwmk8fjhzqCmr6DXISXX+
UHgdUmHJB0DaocoWP4CLBO8t0SthXyRqVHD3LFfLQ4HgoavbHUuDdb75g978TRJu3wLXGEivqLYd
dEE8v3fLADzsX4GcYyzKAkCNssUcY3yoGZF12Bzzk8gOd7dtI4YzeVolsTlpiKxie/JoqqKgnLqA
Z/Ovb9meT9pqw1m7Otb6OCLgwd2c+oDNPXYt4nuJntU6frouai8NjNT928pxxl4DJxBcmNgq65aN
RzWh7YPxJNRd3JVCw2A/nAsGQKlkoBkDmXXD4oOBeQawjzXCxOs1SOf7vBRoI/g+3zjcL2qyVjG+
X0Qfku5JFkEK712LWwX4zmGrWkipZQhDGRo4GCGOQ8BSJ3ihin0eM6Z3iwXmK6TMbTwfeeRxNACZ
bZ4jS5mf7fv5DErPB7ScATLWCIoPYsDpPUtA7utNHvccsozFGiQDCUTtUTsxS7A8JYzuGcjZf3Hl
73j0C2mcV9LGYl4SnSXoffTbm8F60LxqcGdfd+UD+EkEDmJ/5zbacQ/XvJo0e2BwAX9j13VOcxsF
Zki85cYSHN8993ehGxfzSuiTXiX23uv8v7kngMPrU7AKGIF8kwMCWBIEMTt+iZXsQfeOAhhwMLlD
bHQryAtRu0Q3Veq03XHKX1JZwKW8l73E7JwO2hXkzDFMyd1ZbQZexNyiFJmGNdDcLkxQD5buGciI
Tw+IeZ+0exDeJU/9nQXKKUNwtnd13IhnBrW5lddIspY5Rf2hkYajZZ+rbAw066fAHe5KQQIPL2cZ
1W6+2E0AKlypLCewxl6LCQq/c9fPlpf/6iqnBCglygNh7K1f/zexfLV7VZOmtRZYDDgNHvWAIRva
vh4q37T70YeNHpKw/yOZiD7AJaLtMEoOUmT3ZYsyJ322WoTboJv5pD51AZoKjUA/lT5LBgvbyN+D
SKpoL9mI5dxMShcwAhnw0WBKOTOCbMayR0/q3RIoPjnE+NuikUH03t3LQV/I5RwOsOBkresgl2Hf
rvfp2TgVQP1UY0dDRZBx+xj34zPxEJ6IAUd34pML4Zz3aeJJzpGkY0rXR+VH7c1BeywDimv3DFqa
j0NQHwYvOZCD/VUX2fTeRbJdcc4dAbJTLzAZxNyRdrJOjJ4DaDMmIB4Z1OlyaHVByCnQlu8V7iuz
AyXu6xZbpxLRmBraYX4SFXn3bnsF4SXBM8cEPxPnkCi4/oxiKqi7Wp/MfkUv9IvgWLJt4a/grQTO
52SgJi4W8MBi26SDDEudj9Qvwn/Y9XrAeeWGQ3H9h6JLZNcRbZTjQk1lkjFqm0J0PobJ+iRlB2t8
vq6eSARb341HHQtqg7qQVQzlw5x/6dJvFhJr12Xs3rtEZtgFjBQEHMmXQgjV5jRdEDHJJ3qoP1Qu
xSuxOxtBclIFd/yePQC/C08dlHTBnsWd8Cwflm5lOBZT8kFLnmaROex/38SwBmuowVV4qUptqAkF
WSfuhuWuX86yaHjzP6zVmwDONVpDow+rij0HI9fruWk8hcGwIuUiSnvsxiiocPyrDLdYVh3rMoJl
duNgLoQ5I7QQPKh3GBb+SLwKAeZv01bD8W8lcj4whm2YLWurMRZf6++lSZD2JntuZyuAM7UBNV2a
aRCgheihcY1Qe5TuFa96NAMZJxj47e56w5IUcrC2jn7qwCHL3jmjL3vRd/RsH6/b/t752vwe/jVi
ja2utDO200SGtSk/afMHKmKR3L3WkFpVDLRTglzqNXG+OcR62soxoDcZsYQSFIfyOJ6zm/mgfVxv
tK+1P3nLuc2c+tZMHTG07q6GG+GcB4mTUWsRusCDzC/SQB0a3xggBru+jLsPk62K3LmTy5YANxVS
0mN9HB6VQ4TeLyc704+MBNRKAoG8vftyK487hphzISDaxtFg4Xv/wOTpd/kz8mggBTPuRCU10SJy
J3HU+jxvc6gXT2clupGUcB0r0Rqyj/A32VYn/vCRNcoX9nBtPVT+PVb5j45pMOM8/GAvWOsm+TYd
REHXrsfc2Ad3Is1RqonKjNOWYp/UXxQhuSnbC14v9Oqh8xA9Xu87byfAejadBMxzQAMm8V1hVE4v
h0s0e9eNQiSHs/SxyosuZxmtMgtiSh0MDzqd9UQU0VzgzpJhZgJd6qz5EOPoXFAzVlFnp8wv1/LD
mD4qIi+54yQvvs+FNJqZScTq8X0tHNH01x5YFpW9L66vl0gMF75IZFRSo8fOs/pBccrCKdACAB4c
rovZ8w0X6vD7MttkqVhdcEIjV+ICx9+bnRGNSO1dLxyN2Ls0L6RxnqguB1A0ECze5GYv8YHx+Ggp
3g/yF3ZL0yD+ILo0X0cgOAO/EMk5o1qnY9qwlJbuyCf7UH+xj7WXH2dPQftOFZo+yLsD7WePSw3X
duWMz7FbBWhsEByAvQrsxQ/h3FRvkaYqKVZaCxkfu3lTueAuDqL7Fe81/Nen6zsrMiDOYRXDXCgW
ezGxjK5y+NuA/mDaRQVC6ua4cR4qXmI2nwKtlPJeWj1AeUuiBvod/74VwYcBczEXeQ5mblfuzsQ6
J9LDJKocvweRvlSDz0tqWkJXid0h6ZE+ZU/GMzmVHxkFePt9fjScyJET5wX5BGQqq8BC9/xvTw2x
H8Co8jCkipZzPvZu2yktpRjdxENLg34cPgEkwjEXWXDed9eSoUYS5KzRzcUdwGZUzb7rTXBYKfe2
+lJ2P0pNNNEnksGduCWyB7tjw3u5+TPpWwdzuQ6pRO2Ge8G+STaqcOeprQAf2EQQA0R5JAPALXTH
GsXGW/F4ilAWd5hsq0TDLWMfW0D1y8hwy0N1rJDqEEf5otXjDlRVZu2KUWGEhJ3qJPMDaSfHKD5e
dw67l+Tb2vH1YhnkGEOVQYisIi03/1DiP0h2Mnxr2DL61dFSyxkabRYlG1ifU++lH1cPZFYOcbMb
Rv1Y+8OZeMkpxm4RB0VpYb/iTrBxIZyzwEHJ7BkYn3hoSrlD0JuEKqszTDfp+nh9HfeScReSOCMk
42pHK4N7fWW+dfN7dptkh/Vg+z/0MH9iyf/OcsxaEI/ubeB2eTmDTBpDo6+FtN743kfEnVdhxCsS
wRlims3mPMo4X60XheoPlqHOP0u3QwBgLIwsxfei555AIJ/DrZFmM5oCVIJ975vTTzXLBIu2G+xs
Vo2fTwLgi1Lk7E6sbfQHIUns6eB8vNFAoNk+iluE9t6WW+swuVgRPeZLkdqQlz3Lv9Qzoy5EXei2
Tl0QQKNbOPXzO8VPH4vgD33WVlkugoxBEyNZDJK2PKuBfqY+atZBeceoBEVB1m5ct5XFtnbziM4U
5rJYbMMGD0Zv9vr76Dii4aW8Sw+wFU9USN6LbrYCOfdiqxbaQDo4MIJZ3oGN3hw1MBGIkoh7jTUX
O8h5khK9iCUAAoHWHxQvi5+4qO8GjOkdMeuP5sjoi/5maRYuKTvBfNy61ZDzLP2sIJvFKhqdD5Kf
gD05Y19yja8dDmCBxoPWXZzcTc6irPDeBbQVzLmWTLJKu2Wv97F9pOSmUB4s9XDdbYpEcK5labQS
YMk46THR0QaI7HY1BF0ucs47eYjt5vFgbtpAG21meQ90Ra1B9MzaKEYnd6YKAd10TwPRpr1SA7zf
NNYOgIy6avB913mUSZpJYZatJ09o82InPj6MAahXo8Rl1FBFWPvLFx29pZgLRnV48dbbxBc2kDDr
uPZDuAM5aNo65i1+iBYC6hbW27ygW+pAQ3ChLECMLv0Sk1S9N8UiH7u/6G9LwJ1MPL2tbGEns0el
JjukGG0BvegxcnQ8csRX/e6zCuxQ/y45d0IjKtdLjuFuaApCjR+MMzX5zjA1CRh9MS8g2uO9HkJY
1ZtA7mAiYlKNWoVAktvoSj+o8jlOHyrijf1fZXpTpZ+q9fn6edm/Gd9EckeyZiSqtAND1ay2B0qz
h2LRjtdFvId0wgNkqxZ3JiM27acv2DcdFDYz2pzav4t66QtjmEYGykt8UUl6N67eCNXky3tjWUoD
DVxYS1CUnNgz1XhgXJrpDYbWwusK7pXftwryiSGaznlRsowKa/RfvWPnUHAj40Km30xfRVeDH7vr
LQleTsiJ+teF7zu8fzdQ4wIBNIlqxZRjA7vaCqrltteCtBERPgusROMv/CGdMLSHxcyNH0X9OKTB
dSX+wy3/pgXnVNZ4qvqSvbi61rHvwTgUlEEMDPrZLch/yRwoWjjOm8g0Ke1ugk6lmrhVHlpm5Fix
oPvjP9zyb4pxPqTXkwWgn5ACh+i3D5k/HmQUdJJAg27WF2b++uRYfiR01OzLV/y0xjkTvJKzWGMI
3kX7Q1VSJzb8evi0Gr8NZMZOt4WJTfhJ9EPx/ZKDjDe5xLDj7VlxFOM0WC+19kjSPyhXYkjLRi3F
0DUM5/NNrWUD3Jaxyyo3ulWCOqjCLuh99TWjJhrIe28bl6I4c7SidGxyCj7uuTkg2+WYA0jVI4Hb
eH+oLoVwBojxYGrNhZW6UoWJMHt0x98GbsRwznbFOOMDJbsOjGt0G/cZ8TH7dwDJrz9k2U2Zi0bs
9pRhLFesc1AhymsBcBOm04JIXY7ijGuqn+bhvBqigyQQwHPKWHpaSemK3R9BbLoec2/+rJoOK/Pj
qX+QetCbivKqe1bA2JhZ7UIjwHe5vEKqKEJPJCuRWMp6Nxv549KNX8Hl9SxwfqxucHlS0dC0kcNZ
mzaYFogb1cKdCuDHwTl4JHVyNICAU3SQHVGYsbeSqPeCfh5jMypajy/VAtdDJaMRHfTvWRW0FG8o
EdvtzuXLsBLeRHCVkiW1h1zWaIYHInsMR8fGG7zF60MxdNBOdHEpi7sAc2BfxnWLXvfppH4pWA91
7Lc31nn5Atwuy2G8fMadiJdvzzRMGbMzQIjUgaPFOVcyI6O6ZMAkUuw1XDGEMfTDIW1EjfwiMVx0
ZpXJ0isxJnSW9LBGYaZ1TqwLavM7d68ib3XhwrNuKSXdALcnIiX7HvbnNbdZqIQjfGvu56c/yUNe
COSPclvRvusyNFjNVuYkxW0LD2s1Au+6k5G5lMLZ4NSpWSvVaeXGQHhwqzsVteL1afyFU4WmWVFR
bXeniCGrDJlEeze1OoBAxZgIZlUm8JJ1032EUZJZVK7YO7nAp/lXCOfPiW6njVRhpyQNnFq67MyJ
8JHFjgvvjEygC6qwasMACMOld0iGuqnpgmXr/AoPu/g0Oq2ffWTz5+JM0vsYBXtkK5jnBaYEJnC4
Y1RVg57XJa7AKkpuY627KYnm47nQO1qu/3Zm4FIWd5bMeI2TroI3N834pquXF+Aofuwz6ZfAm+9a
wkYn7jjJRQwepQRz2P9QNpfGLc6Uq981HpsXXOvAnMM/ceqblTQ4p15bWt9VqgT7kx81+zzEheD1
LVCLH5DS5iqRa1aNW1RyC5zXj92g31lGL7rn3z/y2TZhakm3MSH7DndupXVjg9a3dCvTY5dhf2N+
w0WfO8qpO2o3Q+8QwcDPvgPciOSOFYiJDB2rBxSAX6CX8HXgdsmTEwXommGk5TTQUmHHFbOCd8ds
I5Oz/CJqpCmqAUtYDXny17DkILA14jEgtKy8wpTyY5yPHXghJCT45UZT/etmyr5/TT53GmLKitcs
rUrToxH/lRqqH+HXJEPkNrPIOYqEcUeiMiS1lW0c81rOMFx6O0Zfew3xTfu1AtzPdcX27RSjfAh8
MZ/OvxJkI9Z7w4CPtLOgXs8FMHdGwY25JwKTlwxTErS1mEy8dJENK3CZBkx0YCN2uTadGrpixDl7
vq7KbmizFcSFNj2WC6O48MUThpu9bvUZ1BoNC+rUL+VzSYEIxbyy6ECI9OOugFnLK/Cyd2jcARJI
1DynBWhRzC8C5fYumq1yXNQ76ZOsRC1O3RioQelV6HchH1t/Qd+zdCTrH5gFxlgR8OJ5AvgKzgTJ
mo0oO6FkEU1IKMBtTfEZpCLudaX2DH0jhY9sVlNd4k7CK6hLWydT7wsz6OyfUTOHgBIQnODdAGcr
jDPDNtdIBOBMdtGMHoY+nO6TdaRgz8J4ACB7BeL2Yo+tNM4WK3VcU6liQzqyEujSl96aBSCqe8EA
4MeAxWGhbQw9yZfHSrEWdPEWCKEadEXqkoXxW8mpqF/21fH6Nu1kdjE3vRHFeT88YJtORejxWlvN
gT85AeksBTLH5KFBJ9R/0j/JKGwlcvYX07RdpgnZmDLJTzQmQPmpPqTpKLjL9o/uP2sI3JHLNVyn
fKQd+MDcckJKcCXW5Ghm2rplDfCi64u4axAKprIZTAGg8tlP2bz4FRXokzm7NYnymOXfVUOgyu5Z
2nyfu5X7Us6lwUbyoiYkxC9w1JU9tarV0bU8IIXqXddn1/w28jjzy1LQ0dU5PITcERcIxT6VvhXF
6NhrJ5Ak0oyzvmo18lZdIanTUqSYMuuvpCi/TQ1Sc7KKlgLbqn5d120HAAkGD7geQMgCvuJd9WhU
MiM22Yid9jihLW09lL2Tf09+ASWXlWt+Lo8WZvv+JIGylcpMaGMi45SArpJCUarGbqIeW6kF2PPH
67rt79ubarwdxtoC5Aj0SVClPsdWfZiH5UeeAB44ycLrotjG8EHTVh/OJMsxk7WV+UBaR46WZA99
ubhGvQ4A1K8AUxMZTlXVX68LZYt0TShnlzQds6zK9cyVpQ/U+j6LKPFESnHWqGX2FBMTCJcYh6cB
GrpRwlCmzlN6snprMa7HcmrjcKrbv/43xTiXqHYLkcB7DmwaaGUGwyjAWtj38m9Gz5eAKiUbK8pW
LvqLETMwWk7raCRIGc6+cRDnC3fTXhv74OtAfbZOFZVyzDGclYCVC+NzdYzxcraFfRG7jh44NIC9
wU32Luu+ZqY0NgO67UAf8gnAeygZJp1TEsn/k016k8Nd+9Ik2Vm9wDpIdCcvD4kleO/t+8K373Ox
5gp4aNC14l7UrA7JIFkBAR845Ax9fZQw0erLaSm4t/b9xZtEzilZINFukXyqXEWljhJ/AqRgWi/o
4RKY965mSKJoqgkqNJUfV6WSpNKxweDvWHaJE5HWb+w5JHn6OIFCJ5p/m7YByX7rTR6f1kXKoUlX
RpbYTcbR1LLWsYxfZEwF7Xe7y7cRw0WdWWpYy2s7a22X57ICYoUOZPjKfoRTE7jbfVE6Bn6RDTBQ
Yb28PkySRq21RqlbzFEwy15f4aGw3keTwAb3HQWYzv8RxLlAcHXQPsW8AnJeMlopkEE+WQ+4mVFa
yH0gyIuCwX3TeJPHeb4lQiStG4jSbCloqrO23OvINTT6eRwFl+Oum3jTjHeBvZLXtNTAE1DZkVvQ
u3R8KSyBnxXJ4CxisFcjfgWvXK2XGIAbkZk5nRELHJFok/hCd1K0c2yxUdn5x+QTX7lhnVLrSQ5Y
v5K48UykFeeYcrXOtJK1uaRd+lR0tHBUAy/TxhSsnsDINc4dZVo2rQBlw+x8f6bNS1IDeauLwipX
vOuefP922tgC03gTjVV10o1mDnJiEkbhEIIMIyyR4GIAGZ3gKbe/eMjfMZwjDLFzolCry9DKglsD
94dXqfRoybm/zEMgUIltwrvYCLi9/8hhi7tRqZlnKR0yKXX1+hYLp7mKE6MZcU5PYJBDI4RPPVS+
rwtlG3JNJueVGsOypIw1bK8DIGFH47T0Ilf+mie4JoNzSLbV52lDQIdRdvKETurRuCmzcT7Xq4HB
FkIAs5+vpgMgMN3JFUYelgDss7Fm7QAcnvZmlJTYmUcNMQ5aAG6WAq8/gKOrp76rY9UZrI7cyXk6
31WlHd/OWic9AQO8cRS7sHSvlfRbAsTizlnqBH2Ig0GPtr0olbOq0p+k5UHw+e8Wcr4wzhYV+QDE
TJ39mVpfimV29ObPHPy/Qvip93pdW3ktEQkupwYUIS/oOga47RJ7PfB1/dwHJZbo7bN7roHhh2ln
sHIjn31pmmVXFrJEcR0rioTqPstkyKDfCudIZC27BrmRxB8CugKClD1cC6XxgXF+Bq368brN757n
jQjO5qWK1PZaYJOaSjrhtvSIkn+Xllbw5N9PeG7kcHZfMTys3ELCEyPBT/NP8zvrhwW7va8FyQu6
cDHM34/+dd32lw8whEDOxfOYD9q1QUozpBcKFxjnbo+SbiziDNu97sHC8I8ELoZepBmT4wzegmaZ
6Rhl/FQpxlOTxk/LBOySehHFF/vb9SaQv7tsXCgy42uX1taPyvJ7Bzor2+jC6ysnEsNWduN9gUKI
oidr4x/yX6s+ALA3coCL5F2Xsn+QbDRgoLQKJgbOQYzrqEq9jmx0P3Vhv56H4ptlfEptUVZm3w7+
lcP7CLvVulKusUupXHyycrt3LCriifoPBv4mhIuV8iLF/wZWhEyc8myd2nsMRZrOGsbAGZk8EGc7
9D4SJb8FS/iaSd5sVBa1nZKUaGeKxhUzuJGvl+NNqaeebdjB9d0SrSJneopG1baVEM4MGFQZfhnz
8/XvC1eQM7pqUDqq10g7MrAo3FheGRS3wOxlYw8Kej1AqfKoCavizMjeXcjAR/9/I3z9VZsVLE1U
sJoCNf3eiINGWYJuaO5KYvjWWt/os+5UzeDqau1oRHKsuvDRLumPoOeru8EfzPRk62nhGDb9vFrr
CwiJOkFUsh8eA78NrGoAlnxHnDAA2vL/OPuu5dhxZdkvYgS9eQVdW7WkVsu9IKS1JILeAQTArz/Z
5+VotBWje/fTTMyEmg4oVGVlZYKxhqbUVYax7VOR8015EEl9O95eVQYuvx1wP76SLxe8Lrovr0T6
roi66xTBQl/tNba7N2ZDHz6YYxllcw+nGWQa//7xfyDBo8b1YZoDjgUONe/b6uI1KNkNAvaVTflp
pugOY0SiIZiMOtVYARqei3/mkkT5FXTBq9g4GIAtftXr/zGgf7mNb2tQCT8UYYT2gV1MRDOYbpo3
Rr8b6jM0F3955h831JdrXYPwl9fsI7vwmvXa5VFJa1tkWf4b6sDXl/rtQ9Y+DYyoQTVq0GoT1pDH
p8V/ExVQwP+vPtnV1uOfD6HCcKS920IIv0LtxpbM1P9dLfDlGt9e1AxeTqQH6KlO0EDjLubNKyPm
0AVzduNfiOd0v+6AH8+/L1f89uK6zoUmn4lspffDs9f76eKaz8HyX8Ag0GmAHAyUXDFX/V3guq0C
l0YN+HpRpTatY6S1qCGF65gxj+aPf99h11v+Fuf+ca1vCdiiRykWIGSxpZ48ectZVgQl6X8DkX7q
XUI8EfafkFl1HPTb/rkgjF4sEvgITqRXmV71zYLUPgkwvfvs95GVHx/qy8W+5V91Z8pJXsWHwrVn
iSflLgjDW9BvY1is/lL5/kQm+ceTfQtRVmnBKBsz5XG/QhLlOgiIyaoycTEEYB7WuIAHy///WBW+
2dWqD3SZAP/4liGF82KNogHSGM3dnvpLbAv/DI2qX9K9H1/j/13m+2QvNK+oF1zd0bqZn3sLssIB
f7BEfYG+9m9v8fqW/mMdfrnWt/UBs3m39gAkxfRS3lwtNZf91ThheISi9v+LAt21L/qf17t6XcJe
Fyjqt+Chor417Ql7TGNW5CqLxuG7Yme/q3f//BL/70LX//8lnCuw4CCSCPS5nO8D4BWqhltzHpS/
vMAfQhN0hyJ4e0N7Ek91PcG+XMaeR7naLlw6jEJt+PLhewfd/ZYx/3aRb8ECtM3K6io8yyR7SMX3
GyadzK5/G1H68ZV9eZZvy3tdGGoAD32iARMagZNP5v26vir2CxD3Uwb19Z19x0oZRb5mRzhA9J24
xqQ9S/745zWGeR44YL/N0f1wrv/jat9WuMts2S9XFXe0qTJrHu8hk7z9L4J5AGHQ6Kr98B/Wtw73
ocu5ANYW3r5dd9PgEFihSiy5f7/OzzHvy4W+He+FNxm8YuDm29NkJ6vtiZfCMs9Vo9m+h940DIx9
niBFVTfhFPg7xBFxWwvFb5ra+8uKqNmIlS73v9zWj0Hky21929T+6nqN6fwvfSrMQZCBxBgS8r2K
oXiYAu36rz7pl+t929t0iuBrECIOd070uOr+TgW/bbkfV82XS3zf11YfLg3FqikmDoeGI9w9kl/e
2vU0/I9Q+OUS33Z1J0djZaiBQSuyMoN4G7qFkg1y6j6R77+9sh9DyJeLfdvbLIAAC5d4HnMJHpSO
OjSteKzD4fbfn+qX63yf123mULatr1B3z95NOQBF5azY9qJ4+/fr/C9K8C9v77vBy+pqyEcV2Aqq
ruK1TCexEObZpOH7wjlzF5oY3kp897eu5g+DZkgCIhhQX32uYHT1LZ4YPp+nhq/AUVN2OyTXBe9B
V6HM1xvnZkg9zAhjblVv+qfG+GX//1AO/ePS1xX15bCxolnrWaLm5wI2TdNppq+F3IV9agy/AIQ/
fUYoAmHowr4KgHx/SKZNwzI16gjDNI6ROZ+aAKh06a/xL5/RC4Kfjp2v1/r2VNqGM4oJM8K4wcE5
hiGxF5vAkALn9WFan4Xz0JSc+GUU0xblqLOVtcxXp01c52xPDkqcII6aZzcqQSyzb0Xl7fvVIrSQ
pOmQCEaZ4dS5S3NPREm5uCD1l6QTe9qj71ihYzfch9Z5CGcCgsmdjRZo1K6xiJa8KY/RMqRMpRpw
5WTv1/BUBxgsLI/LGPCYQntqGF86O8ipDBP00gkARyjU7301piME+qb61Ic0bsynwUKuIz8iI3rT
s5kDoK7k38ajN+7QPsLPZD9KFsQwzzLIYtbZovlmLdvjPFVkYeaF1StZm2Y3qWcHp7PoczqNxDFi
Xa9pUME1zh7ymQXHXgUPU2unjt1t+YDR9dLduP3GGYs/tp+zsNi4U733PWTJwiGgJ+cwbTn5FaRC
Qe3RpfPSd8+j6NO5DjZT9NROt41X3Kn6bQZSN7Jd23/6cEa3USWvy5EJAC0X6FiWhYzbArYh5m1Z
GDc6THtm3PX23hQCGv57MHk3mjrE8hRcA26d8KTHj8q6cPBExDCnNn8bqhNfb+fiqQLWw2id9s22
UdvRNhMXeb41h4eoyNypSM3BhbljRJwuJLI7RuzV4yrvzcxyRG45Q2rKx2h+Dqyz8A4SWJxffhTa
P7Liw2l0ouu/eioT1j5PrN5XHVo4g4Q58J7Ww7aaHxlWBqdRvHhdWvKaLEVHJgw6wQUjVEPKA52z
4m+NoRqxHlj7cv2F0gaDzX126oYEMFDU/RSH1WFpiwTw/caQjFgzSwHibkM0ujmtSdc/tfRJwRc1
aAeyTGmgt3MHAclyV3R/O7NOuMEJM/Ztu6ZDayVt3ROLb5vy5IUyZfZlqt0saJZssqbEBR5nhVB9
6wyywqbdmu5qV95V83qcCqiXhMdudXbTAqaHZ2aGsR6KacfDOgkYXnLxMRdhGo4Rma1q5wSQT+8h
p+b7h6jWyQjYSRkg9Vzr4uqFrjxRWNXIhMigWiyk29W0idfMBI6zsZC3YYVzzGfZNGIh6jsN19lx
zODxG4+wzJumWI74Uz0Qy9FJXxyM8AzqC+jCXsYq4MHBmkx047WfocymecewA7tuTBl3kqArEqlV
XLV1apkdqc3cFztlPnZjxgx4RvGtXUXx4N9Y45isQUhWbJ158GrSuDCf9TSpNGS2gZlFKN5Kl9BO
7TiHbYs4zQbcOwP7aCw6F3j5MhiS0QVVYTitwu/wkcyXqGtI4cxp48750vDnVTy49qOq8G30de9+
LAYcpaISefTSoGEaPSxlgEahsYOnHCkgBWWaTixdqMRHereMMu46fqncIMVsU2IVd5UvYttQoEX+
FXS+LZywJRioOYUC7f52z4Y9RMGIbb01VXdrOD68A97a7q9s9kzoWBgIcpgA4I7ICi6zsiljUSAH
M2AJwiNSWE+YXHHsvKObtZKQ0fkYlhL3O8P8b45VCSdMd6KpsHni9cEJCGoyrX2impfB2bNSEZeO
xFtMYtJnxzuHYPSqSW5RkpxU4+7qVed6efHpU2tegiJT5UKW6J2N1U2j9CfspHNtjDloGVtJvdwE
KM/Md7c9B3536leRSvvO1mbczFAX9rFCag8AJ1jDXbc3F1SL/kTEdFeVe98+Fu3Hqk1i0du1vKHG
SlqjyD2YGA0DVpxzE/Fd0J4qeZL+kNUq3KJzt+/D11oihEo3c6r3dnrgzhP3hh2kamOhHid5mcoL
td9m7SVF3+Vr+NGOc9KqP71xmrDbzVgXw7bvod3if9gtPYigAIlqW+o+1QZWZ7fRw1M4QB2kunE5
z/FUSl5K68LAVl8QcnVxqILt1DyVC89BidnWRoRTxSLe3PwJC3HyJl+QasX78sRMJJ+2/RzsQhVC
x06VFxE0b8Fao0WtFO7TPNSAfggt/VfR8XtZOS8RAx63zGMScGOzsOni2MWmqXsTu7Z6XqV95mxM
eWjEpQnBdWtJGtd9quZ633f9zRCgmDVDMlhD3lvdrhpUPhfjUflRIm2WdnbYxqMeXuZCprNqJtKI
9mLW+mlW1cFmVKLZYr1iivjP7KrUafttGRQHUUZ+XHjReZoNka8NuwtMAYmKGcIqwhMXx/WHHIbc
EPqqGLw3TDcPDL8iWNOSzFF3juyhItQsbyA5kZaV3toqegdKD6pyPR0rt0va0drWtvkA1Z9sZOJo
8zWfpiIzVgyQUPfdNoaLYc4b32632ItZO+sHwa2TV64rCe0OMk4SEJKDOrvyMEjbBQVpI3FuuyKz
rTlhHEi0sANBHGWcwtE/+iqMNVSOiWdTxH1jDuMlxKaEmKJonIOEAGBiCbFRvjPdmb2EiFPYid0Q
XkfeKUJVSN1U8AKRAhNIzBGCYNg873z+p+3lmNGKndjUJRWd976AoyoO+pqKi9H1hyYy83qBT7TZ
6Mwfl5O5Bgf4RO0tBlqa4PbBKINEaAt35/rbsfTTRnunK7ZkV+xFNiVyBj9uBX+VHHCWBwtov3Gh
WaePXQheQlQ6xzkE56OpHxodJY7ZPVqVeU9bqGsGV9J22R7w/uqEet2phfSBh6VSj/ZOqjn1bYyX
rNwykMohqkt+3w2W2DB3fqpZ8WT3wUUu9p5xSxLbq3bG6oPoASF7BTKiCKekLMyT2dIt4+2mUE1W
eMa+XG0Czv1lUcMRXo4W2BhyIWMUbJoQtgZIMZrKTvzG2EZrnTem+QwqMYaUMMwThuEddJESOGzE
Rm29RoGxWy0bbh4Bze0hWNNo+OyH+sJ0+6c1JBjiFng7i3VnSOtAI5lZglmxTwUIGxEjbDVS4fE0
lLiDoncVmT3NEss1zvMCo6fehiCAn/Tu+samF6sLtmDyx5qpe9ew9iYYIasaMyHMXNWgISnfS6gs
8nJsAAjj942xesT0X3FdUDGkEjbK7V9Xu8tRjaaeg8jrgypV1VzEWAARkQtoKWW9D9v1PHAqiYD8
wKwwgF45cdD1O/jkwnBIXMKpJZG3HqAiDy0ObuX9gHFQZdw6NeQkKlOBpkmtQ9W5mOuiR8O24ThC
m5Tb4bniNDNRAiFfwqhUj3LVd29H7r1b5UCqAScBjW7LGfmakue6Ly7t2rkg4M0Enzam5ojG/6iS
iNXJIP2QtG35CUHZGz74D0J7BinW5VyDrx806iEYq0S4C1p9diHIEFIMJlC4h5fImuaekr7BC40w
Gi48b1eO1aENo0xeDaynJadOdD80OEraYi/NcWMYRYKBpV1DnWw2h3tfs02jRW5UmN4ouV/npnen
wmgnG53XPd9I4R8wgJ6xHg1HzBFs7BpZ3izogpmjKFNe/bxyZ1NPrgkVuvXcReuFtctdsXYbTyK+
TuGSAxsJCXQaj70Z3Ev4xC6Bn40dZEkb97ONzMPgY8dMPdHBmAd+UWdNVCtiMfYobV4RPnXHUAWH
cK2cZCzmV/RliXCLBy7AaYhMeYQ13a4Pog+tyybxS/eRen5s1cOp7ux7v9U5H80djH43OqzTqNTP
LhsvoDrtbKc9KTWoFPn+zRqgrvBwIACb+6R4VVbQYjyYsjseuak/uOehGD7tdvHI2oktfHgCfAcx
EN17GBrtwqPbaXniw/IZTNXBU302GP4BvtdZVEAXSFcX4RiIm5xeUBrFy8zejVYfnHAkNiZBlOvv
0NHeulhn3roiSsi/taHAIA+GbBTTnx6lm90vpGPBnb/wGxwIm8rGq6KD/OT+muNGCA/bGxb1Z6XY
hG9qAALDCJAK3SNGPXOzd86WAGXLmI0MHYRd5Y47d2EGUdxMrck7Bs6aqfWayFrZ7CLzmnxMYTnO
0S0WMFcoqpWh0S1OYSWIPyMz8xBlDJsFxOg6lMhOc8HQN0sbo0pCDtoYypZ8pkYua+R1eJ7XykH3
L5rvkWi+WL6+1Ng0WE/h37ZuHFIGoyQTFTeR2TzpWjx163wd1Eq7nmtMuiuTQG3iXRbMhqaok7Gl
2/O+OleICUR51UdVdxuDlTXpDYya+u4bjbBg6tAkNTompKfFQ9VWOi6XekY5EaXSqlKTRqkugjzS
88YbW5hBr+ONHP4qS+BoF4nN9kWrDgpOMRU/sfI8UpQZ0XONg7D3LtOoyVTe9G6I+u6BLXOMrNFx
bmlTYPzqbl5QlVupO6ZyTZ0g1ahJ+26r6RJrOsfuWG2hLZ7TUh5d78lq/Xgu876AK1UA00aM5aIW
pHURC9dBUlTEJfLC1uCHMWg2hXvgxUBqF/6cEaoO+VxFh0q/tlGFpQYyiwlARvs3gTz1C7xy+zpR
MIiCXPoJsRdiEsV6E4i08/bIeSqUxA6yKrqjzqekL/5MU0pvhzkP6vfevnMRGG0Agk31lyNnCdds
9t7H9m4cjuOs4G/woNkDChUETDIYNYmil7B+4v4DN/ZTvSDXQonN2XOv5Mb2C+KrPwJxTQuUHdWc
iHYnBrblOK4jxc8VBCdZA6vdo2F8hup+5JsBrL0ORG3t2/E0RyQCIjCYGch8cWuUqZwOwi4IBRcT
jMWYjn9Fe+daoO2WSKJhlKqcDHMGiVk/FGxNC+elAAmrc9bU9R/kTBawf1A3r9LMLXjjmCydmUK1
8zbO7x12iITWn+W1xBg4Sqo/lZ+uVhkP8jzBZJPtKaoCVt5PSyZQNPFiPyoTnrew1RCHZizvm5Xu
IUJAehTfdM4MNHJNRVQUpr519LuLX8Sy4wn1Z8AvWedSguzxEnUYvphRlZR7HezroiZjdVxw0LTl
X3/cXIGb0kbmhfXfdwzIOz5y/wqvIcKjjWfkwYr0tLKzWSMRb3Pesd1iBZKsggMc6j/oAnmb0fjr
ywnjAy1/kJZIDAzmlLyJF42MvVluQtffFFeMZzl07V+nOw51R9YyhATFLnBmYq+7oHocIc9XfETN
yxjEDBoz0dbAXlonj1QOfkfcNsWbo24HudfRvGu8JWFYpn2HgtknEhoT7lolfiQ2ui7+TKI89hRw
lQ4TOBfkIebjTPycnPWbbnd8dcAgbZeUWs4thvmTukD5wefHWkYzzvB11/AIISFE+BnvOnj0dBAK
tvCfuAa0Ue+EmQSljQL6aWlzi23NKdyEfkvGHguVbpx21+uNew3wZYefMbDgbiZPEaSawMAq777u
EgDxRLk2Wem2tM+TdbwGFZu+lfq2FUWqihTHvGWn1BPbVQElmd+vxGtbgLijzYxaQ0JxePrrFsSI
PPJgSdcGcVjAu2RSuLUqriVwiMrKSvbA8APTMJECM/zlMm8idMBgt5IF1XMUmFnwHk7F1sORYy1b
v8ZU5ujFy5jMsCqSQPCAWRyc7qKKbClyOt94c7pOHy5Wl7V4wKsNAAMXo5V5IZ4qu4iLbk1MMDSG
HhtDQYpQ89iHZprDc+2XsWNs6Vxs3eouHN8Nc7pv5I4tzh6ZR1KDFQ0abDya3ARWZ+wcFwKn1prK
pTyCI4t0xAJy0++rss78ed/oHtqZPOGOOjL/0+umHeyA8wnV1RIhzqPM4K16ZFwmPFzvHBwRRTO8
cFRKfFoa0o4RzjTEinXJRmwpXRZk1kPSjwgGwaHFToLXWxKWe5M9X5lVUamyHsRmhThdz01s1zkP
is3qwIwsYodOiAdjqjcBAgGEEgC8itzpHiSH7WILPMCy0nU+sOA5Qmlbmuxp9IODhRoFtc7Cs3o8
B7oCngu5Gf0ZrAteBOb32i7lpo1wDQtH46rmDJivqvXRhvCxy+SuGgHGgH2jRJMwZx/WcKsZgfwC
XfO6B4EgLOhOBjhFsaGMXscuxomKZd4aDIPg8Ipzzk1l3JXjFFuFTFx6CPu8DcZN48yZX7RILUKk
+ckiB/wgVH7YM4yZSD1XeUTdgxZoqgK2WxFQTWQtIXCCMiJgEqb9dD9MDwxp1DSsz9pZdyoCVDa8
qJqSOkD52ZzN6MV1gPJhzYZsIAG+/OhPMaVgcy/WpkGFiLpzxTtR+iHE/Vlrs4ccEFk6nnWN2gD+
Jpb116m2jpWNjoi5DQsHP4sANHXuQko4II3j1qkY6oG0XwQx2oI04UHNNA68zFHPLVSXxXHtQLpu
P2ndo34tMOVwGwafWt96bGdYL7Nx55u7VYZ7k94Z5W20YOICwK2vEVibwwIZRclv+7UjSJuZAWZA
P+5a+1aCeDq1RVzpNtX+dhBHFtCz52wGZJvcZtf5DSy4+6I3iNsK4g1FbDEdd/atOZpxxfcKfdES
enLKj2XAEtOLDtr2SIcYPlukph9htWzBFiFBfdSArEz20I+Phomwod/Aa9qj8nDlSiz7yXRyMR94
1BIPxwvmX3MV5n5/qcqU0T4tBjD4o3zoT063VcABa+UAlsXZOZSZh5O6Nbaj1WB7yySw3pGApFGF
Ce4OlH0spNWDUI4BXLr9003zg4VA585DgvYLKv2bCvhtBIm3BrTOxtgUMwIhA3IOgwEz2gQNwCaI
Q483q/U5F89RYab2+MeRVqanPx7+SKIJy6Ltqt9N74XjCJnYckfDZwlKGzWneJFYKeVtyQ8DK2K3
jeKg6HKHV/fCTKuui0POSaAeLfvRHgHu1XXSh+5u6qHJZQwoCjGg3JFA4izHsXBXB4VNemfKCsfM
YBuAsAoyPoZpianlZZUjA3Lh3w0Dt8gUWPk8ywd/mj/sgNsb1lz/dxA+asscyVCDxW9buRIhEO3r
6q9ecI92AkLvTnsNSHOd/VdFw/u4TtgU9uAiCNuXxQPgsERtZk7FxffoLnQmVF/oj5fa+KzMKaMC
LoAtf1u5DeWtxV0JBitOzmxndhcgl7Kst9rvjrR3tobvn2mDrU5dGKVP7otHp3xep5cCzZSovjo3
MuPDxQPD7VzmbGmPCwPEonEdgFz2gxb8TVL6J2LuveG3f0Zj5ltIYgJKwaIrx5GIBSK3nXvboTOG
nKi/CUt6C33JBplHc6MLgPl1yFHVoZC0xyDTdLhIBatMjgbRzBUQfWW3pDVhBhoYjxCFPJg97Qh6
r1UyLd4DglbOhXfP3fboKPZ3oHy/lDp3yvLCvODWp/o9mM1L1Ppnr2jOHYy4F2vo4qla8sUrBfYG
kq+uC+4wqLIN6mmrB3T66fTJxIyEUkPOYZ7QHhrn5qYwnLgQEsfEIj6C1b8vBcr3prYu9mpYyIG8
G9DBb6jCLQKb3QwlTwzw7QDd+ImvzYu81sQUdvCNA4kDalGA/Tbq5tWFLLPsSB+ghpuj8C6E4QX3
vG3oGq9uC/Gl1ejQ62j+BKx8dfv6Vs9FGQPNg6n9EtwH4YQgWYBs2dXlFPMZ5anB7mpnffUEgHq7
Du8GEZyjxZbA29S7GI2DXa0JE+ZCWgoZaAtZq1rZoaKFJnouT3PnA/9gJ+hiTvCzjyxiD+wDaLJ1
TZCSMaqfZtnmTNcPyqwPpnLAoC5X/Hz1t+tdGpcRP9mllUGOJlPWte3W2c+jv5zHcfnkWGeGNzzg
x6EXaHQfkQuC2wAeNDVhZenB5Ez73i3chVCsmG+jtsdYC/AHYAct74MhqvKC+bIFkdVmZ74OdLsa
lYHOigWER1fdyRtRcxizS59difZG0LUax7Mr5B/T0bALNTG96JlouUgT+YiLA+TeNyncmOam4o+9
rjGk5A31mvjBUt67hVNv5mYwDiYmzA8tysftStGYMqwBRdM4NqmvURpF0vV2NpT7s3WYZe70Rnt0
hR8FqYJ8emr3ir0UxhreKQjSl8RVYjmqQi8JD5zorRR+dXHU1F86IdtkhaBSXDILA5dRSHc+qtKn
oEA8lUKVD4bv+VnjBlNm4thJIqfwNr1tiXgc6YDXqGGL6A5F6k2oJmm4sKSAiEha1A5/gYX3VY/N
bw5lM86kd9maeLz39sxG/gDKWfGkQlHuWQR+tuf3a4nF4Vp7VwUwcu2Xj/YKR6CQXs6Tr9qXfgKa
OwJ0SRuKPp/ZIPiXChgzNGwQ7rQfECkdvjOC2j06RYfXA+6uQkmmkTM4td5CTzd6sxCfzESGa7QB
kIa+HRt53M+j9RrQFbgji1yBh59fG9UCsFzgRf8WuJ2KgJTqS1tE/mOEwzTr3a7NoVsC5GDoqszi
A4zcF3x/WgaKGKuqMybKaz8c+y0MLBVjUPmv1xSvvY0/52Og3ipurm+9pnwiUrvoDMz1mru2Veyw
VuqtZc9wWl36ftNIIM3BwMfURAF4Q71WppZVlJt5Xg0SBC5LezFEL5PVApML+boFiUTfe4BFX3yE
k3RQ6+di2BSopCc/K8OxnXisXEA5zmy5V5U5mUnYF2xnMKnHqi3yoqncw+wU88ZqFHY9NYT94Nse
Qo0HOR9ieOjXCyF42oMTEMOyFWm2FHClZXWVdctCkwVjiLHpVQEJbA/THCXAbjE7KP/CQaR+ZEyb
AidSHimKvxj6NW7k2MaN4/B49tR8XPr6s2x5gCRLgjTQLfapCFl48rVn7QE9BhiCXlhKe4bmDPSn
iOU2dG9ey3NzGOqSFGzEZJmcnReowzSbtkGSN3CGFMHV6DZO0p8TdNNeKm0gAbepSplV8QO1MSK0
jOszyBb2h+OW3Xs9e/R2ZKZKmgXKqvi3pIUcbwxtcrVfLPleaANL0YW9lgNbR9RfDnClyhmfWejI
1O94tGvHcsxZMzSpy0SROWvLPKIp/ayVBR5Kvfa7umv7G28Jj4WSaIhP/LHALRsswNZvU08tMeDU
Uz+XKbrsmFpZ4xmtLd6YW/BDNoi/yK8QxqNQEc7NF/h7PM/UvDO4TwLP26AhlymkzcpSGUJbCrWw
LKiRri5LPsweKaIIVfO90YqdtAE0jGXWV1VEVthok0rxbWTPDxoTTY7ShwarLV3DxYmXZU5cKRJA
6+uGgvpCfEckvuxTp37xVfeIr76zUAzYSp8Wa21jj1O8ioHedaV1AMn0FVBoQ3rb/VM018NEDaTn
4t71zCVGlEVNW0zZosIkLIBYULPY6NIoMToIbHmR/j2t1nITmjQfW/sZcR78okq/WzJIB4pesOhk
gqbqVjqBkcAb79nlEPRoIEZYy33Hg1jNTSLX8zTUt3ZgvutmfPfX6t6xCiBYE7zzIt6n1FhSPaCe
MRe5dWo/9+rGJHIEt6BnMIWhBUzGxERsaecQ/s2xfXOJ9pJj/S04JgkKca+iJjVXDvqDvVd4EteX
mb+Wp3ZAG9DE1EbwPxyd2XajyBJFv4i1mIdXBEKDJcvz8MIqu7pI5mQm+fq7dZ+7q8qWIDPinH0i
ELoKxA5Y31NedK+QrK/TpKJqMD68gQ0OwsLCnXdiptpwnId6tWJjMP/0uvPQEr/YFQXNc6OH49I8
yzb/EGreZUAefKQPjTURD5rsl5q+d82m2BDej6f5Y4gqHpeAACPFfV4Qv8LJprVoXzvMO73l/5yH
fdOUWWhU5l0zqz50k2kNfJkv3d0BsoJ02pWGF+etvx9oxbTMiLucHJLfXzGqk3xyqA8Q4tQoGcRl
tudWYzLXbDKteEZHGDuaiazX31qZJimiQur5iV4vO2UEv21Drr3ixWSabFh168lK+XO+68SzYewb
B5KoDJKp386jn503sjaO4Z51W/4BlLWTampZv/6uMyLJZqbQ5uPdjkfLstKwGeqDLO2TUM4BTuKg
5c57prvPnKuJ3tVuWAq+uTF/FlXzR9f784pDDT66RzbcTx3qZ13eNqW9zfX24Db2m+ZpX363GaGr
pea+LbM8nuaUbsFJEVxTTFUmGn4xTomm6KkU9D/BHHFuvmLGv+cMHtQ0r4tXOCkXPG6xupszFLHl
PnpVddVhlEr6NGbEMBqp/JKVEzeVzUdYeTvTLV7y1Tvatf82D3bs803gIMxMESkPTSE4prIfyuvT
IL0rBubPSsQl7DNEgtRZm7i2NxVpwBg+gxjoVT1tJ2f7v9YzTjqSGXO57oIrb5Mry5+u+2sa9a8v
WDbGyO6EhxpQyxWIwus/OWd4quVpC+rhxDTL67qV965MUTIsbws1636wZrHLMx+DIghoUruaLLwQ
1POd6nbDCkekUl1ecf6rP4Mv4Cl0vutjM6RNEtj2meGMV3gf1KvqT9VoD7ZfRSyWjcuKsLuezpEP
8VUZ1aXs1psyJDLhYA+3zaxcGk1nvjSNORwaY5tx1exi4nfU+8PasuvOSMvvZW1/lBK3ttY+8Sp4
w9v0Ig1Ux8ETL82ovSxC1uHGoYomQDdmp5Swa9Bcg3qkNO/UuXcE6zC0lD554vToPedWjcUbdMXX
qtSRT5FKlgZ8wbnfy2FtQmmaRZwGwnpGuGLvnZuKZDDHeOr0Q6qwnXUvs/arOxVh0LldBPv9Jb3q
xNH2Gcigv/iFPuDkrBfK/oi9sO/1UPqE4Zf/Gm28ATbx0bA723G4bfiXiWTsDK6DptGznd9jVo+6
9yTWBv10tCdKyfZ5DpzTLNCljPKhxIR9CRhCdndr5sQp9C/PNlVUmsbbKspvleseFiU9FZfkX49B
YZHnUfb1VRP5PAqe4+fcn34KHqemsDMIdToWx6e1ZEVsNJydlmNft3x9zc2AR25ZIXHq6YVxoPwq
25O3tdVB1MB6S4Dy6av0n3QFRQ3dfpr5t9pUGsK6UYbuQnduexrpqrz+7syCy8ftvkZ3inL0qpqI
RtjU48cdsQ+NzfmX2ttJucFXsFDsTPZwpxeXl1qv8mhEuV9mHGfH7h/SZjsHxTDuxZo+rZ14rAP3
3+AFP3rARBFzgjgaM1+LWzVhy7X6n0p5H6kgxjqN6W6o6OmbzhouzWow/msVuO5OMXT4E4vDHVXi
bubyNk3wFtaWcY3d337db5K0AQRuHb252pvULlLrraO/zhKBxirAV9XUaIloGjjIgbWN8zC3+9mu
WFikyJf5DH7ez1r3bOYlBnEG0iSL/NapYtx1jf/SCJwchgA/9LUv8CeY+Lp1D14gPtwsvaqi/JgC
+TkOixXWNveT0W0zCkbHQHE4V8yKqYiMoOlZAqOpyO+nH+58P3bSyn7koD21hcjDWTZZ7Hn4IrXu
I+jQInUeHDxpic6jAbam8oH/+p9d850400/uwnXlNuWgr0Znl5vub+NmLr2ugJqoUOR97gN/XlU0
d7ho3uI+dl566QpBwrFakJQd7aXA5puC+oHxRsVpA/6MN4/SxLY7ce44PM9bNYD46cp49su7m67m
/yyjE28Iy34kWu/kFqg4OlZwlVUITumhyiH4PBEgvHK+r4uG76WLRK/8/WzmiWF3z+kkGdu0qc9m
gqCwvbMBqeRl44tVqKvh9aecSSCbKZHJZ/2dmWlojM577lDnu12R5JKXZ63rP97kfvoWbuUinets
By+mSp2dU9YOBagnPpaqxedG1QhAuQrrH6Nxv1q37Z/UyvnEuoZrq817R1r7oFuvfltHvNXR1GZ3
q+THzwqACs+Jut6i+FDyZTGDA/NxXnMvfVg058ijcjXlzE6/VrWR2mTiMLliLwvuCl3tN9c+6O3o
32YHYjC1Fo0FgBg3GSuYvJEmQJ+opUl/XZvc/E8Ta5UYTfOd8mjLJp92Vjqf5EpSVOZT5Hsq3wnf
3uuF+6DhEWlD9jylblwyogDCoo68Nj/p7nieeuIKXhmXI0CPJdCAtX+y8HZF1uwt2sFNDfQR7iG3
NVTulRez2B59SpEevNjXxdNsTc9d5n6QgWPMaq2iRrmJay6PYsD5t+bdUnjueXSl91DSLEYNR8iu
8DUtTu32UvjVuve1+UBH3O1KjfiXPsaD30SN3zI7Jjf+IsI9MXLgVzkzeiC2bTYYe9JB1lHZYEea
4ZJX8O8q+jABn7FCEStlK57SlPLI9Nl5CguiZ1M0231EnAURZo5mfUzGokaPXGINo1UhOvY23UY2
x9r8VzHrOvQH0Llmea1pAs65h3e9pdYNDbFPpOB+0q3xV89y/6qDGuwczzgoHS2ceDGMADT3Iqaf
VZtpxHu9SOapMtDIAy/KA/WojaSJ0UVPre/cEISSwWCVdc/RFWdV9T5gtAMzdjezsh8CX7+kBVuN
Bt7z3k2jssWJKP/1o7Fbx0LbAy09SqNCJ2Mn0KLvW8vap+nwyhko+TrUiwrqX7flNK76x076O5C0
vbc5e3ecrzwE0UYjApQR9075CEP1XfW0sxNYs8DKXcWvVRckC23Eh80aUPq95Qvr+s/c2olRFCux
qXG8y/QTn6V80fT1AhaGn58flTlSZjurH4rJ/zWC+TBr6sHJslOlZmiZVLtkfgPbuyz/laqDIONe
6UtxMOBsdE3Nj+5QWXG30tMuyvupiPUcgDfyXxE4LhCkdm+qGuEexy6rH+TiGBe/USKx5y37u822
95lpxbwvNcviOe/rJHeM/hDknsBudUyNv3X7wDhJQ83sfxaOj33b6/hX6TI+2c5AoolwLAn3QZ/P
ldG7yUqCJZwshUpk8N5NDAk6apnMj+sdzK5G2e1nY/X/lmXFMYHosKtao7v41modGyezbg6+2bIr
qlXExdA40ZB6sFU1jydfUMmEbPa/RY6dTrfRrVqBqymyx3VeuOqEFTGg/4XiqjqNnsyOPtsh0nB2
huk4bnqZSEYEnsp+tY+pVravwTBA7Kul66gRRyH2xqzZR1N3a8bfet6f5V44UKHPyYAM82cpguY0
DDmqlWPZ1cV31K8dLPNnJpffRgz9p1uwbAsrWzVeqEqwLyjutuGuyvrHQHoDUoBXmSK0aqkdELT8
0+ZVGoRIAbZjyNb5YeWZSXq/0bdt56V6EHVbq58aJ1hgs+3hNHl5w0+45jdqkQ3YnOEmZ+mSN520
3n2YGOT7Iwx2pNclf6VlwbBW7QqJtg5IdgbEeLZ2y0eWlc8sJh5vrqHX35WRjX9YEMA5x48erm3g
hY3n/QtaAhai11VkZUJofBV9H9F4sAvSzniw2JhOZWmTwd828Gw0RLy3zt92ylPGbuBuOweL0Z/T
xcIjBuihVxWTGRdj+a+Y3JJWfxs/9Rqns8+7NCxw/16HkfrFEBOFSPoFQNf/ZBUTG6zczBJ9yYxk
NAtI5dZklqoXZElRpFMsVf5a9rUedchRRbYZe/BUJNQ+8PmJah0mvZho42eTGf3yTRrejOdnt957
XRsKF6dnT3pBVWxploKMqP8wJD6LXPZSRbXvz5Fdzta+3kzcHgP3ZZx5m6WzmsdmrhhqyU6Sva7N
782YekdRFMVX58zYxKzsAU7divFL7/wpqWrRpLuUqvTHbVybiygzz14vzYNh1+5FKzLBiZ0jD9Ye
XL2XpTZCzpD+yLbQb0WQqb3qJisu8zx9m9A7H+qqR5zX2B3nKM+LeHa1w+rZL44Jd+HlrcEUsCwP
Ta2bH0phUPia1CA2RPdlDvqSN7ACMNxMcLq8QTBwmgp/md4gJuwuknzpgE3U8GjbvnbkBWcb+NrQ
ZXfNHFeWwr21Uvau6rXzYjBVPxE6zbHZO9RFOVPv1NIzn7XrnEg43XQOOBIOuu63+3I0xM6pre+0
X6wLn4j+X98j/gSpl78NW8f0/8yqE1vYGORGYZ/GmgI6M9PuVWTp8mlpuvFfPtloLnadw6NONfGn
Sr+HvrQSb1ShwC04nea2lDyFHmxXR37Inhrrb0/x8tA5Wp8ov8iQDVsYY3eeiifWygSht/klIzc9
FdWGGC5TlmanzrTsWOqWv4WpXaRkkgjRw6v5bAtiAOUMvN7OUaHbzaUYlDj2vuvHdJdBRKavjAfX
ZlWyHMunOgXWr7qsDMJK6l5MZVREsrbMEAmkvHmLPX6acpH6rkkH0R/E0KWPlj6272KCIlKW/smJ
CyunnG5mUvdSnnzVyTiYrf5sbF5AJTcbD5YlMp56JNZEala695csuzRW33zgX7ld2ARMxgwVXDXV
ge/8BIat7001pbz5SJNhs+TWf/jkAE1u3h3maf2bItVypWTQUrSO7H9maOh+LJh+FjLnlf0aCy/b
nKomIfTknerNd05OYZRJ4BXD1Wwr/VJlqXxQRZX9k7VHIs8tc5CgsrmgPr/NpbQ5BDvz4Nibg1Hu
9b+SN36JynTTjkuT9reeHgZT21CHssvrDwJoy81lneqrGMxpX7VMLuGO9MRj1TPr0+XAhrTBdjRL
xPIM0ezc1qsbAVEMR7/PwfSHUbv5dVtFzRa0B80QgRuVc7P9SXv1PjvLx1aNx1a/uFi0xX2wm/u3
tIfDOJtHGEEu7g6b21bdIZXODT3mPM7ZoSj9XeEY+2XCfCYU8jmUGrucVxSFzovsnMNxmlDvg/zZ
bWhj4eovzEY91NpEcksOhGHwhstuPLHoCYsbS2/x9lJCok/ps7Rlt5uADqxZo8vz0nhpHuUdIKK6
Sf3aJMJV7WpYHWP6h/q9YaU54Z3aKt11R2sV54Yee+MnPBmfb9Ihs5dZzQ/6joMZjTn7i8vy2PSx
j488QF4BwYcZ8iUTpUmjfHcklrQgfaGm+HYnFdayZJ9E/lBk1S0tcd8mRxyGrUDCr9ydrLfjvMnY
n5ZrPZiRx5sEP3halvF92fQdT4uxA0MXu6pk2nimjxx8HN7GrAhtlVlciDaLrDWtIevyw7yRn7Nq
QD+zO6Y0+Uk/+8/aNk9QPaYZtd6K3FbLR39Mn7uFyY7MLX90XOSstqML6xx+Lk5yvG5RnlynoCyY
Mu5k2X4XGRyAnlk4l7nZvFRud8Y/cS6F00pC9mORlOxieZLuIB/EXHffXQUMPprTt7XSiNRZdh7m
N34KeGTbTpiDCxZM+u6jDEbxj7KKoXdEnTb4yYwsldpGwjbUU7sxr7KLbTj/tno8N3mZFE5zFMp7
IMB97QhGYLke6pU0YCGhtVrvrnGhMYVmwcyYadtgG/o1YgQR0J+37Ky1o3/eEicT+9oR4MPDC0UH
TE4PV5feVMBGKyvtyOlAOS5p8GLJMYJIwsWGow3ZB1nFded8p8M9edQEhznTd2svrk4h43r2I5nN
j9zq/wWBfdLo1ENbD04ZHmleuVcWWGCceTARw1xFGlz0JJqvKjW5epr0zcrtPf7jIahyEuuie3Lh
wkM2aWI1LKP3VlX9wWVJkI2LC/YAwGeKcsLdGl518kF5tx0zqycFpSOYT31CugGDZPLARxChrSa5
37UTClRamX+CrSN40JEsak8r8UJ/uRJOeKPfBQGrIrtg6lg/U/qgPru2zarBOcJLSsqq/maQGyZ7
ioxobj6wEktUFKefPcascLu4QGDgAEXoc5FmTr1Lbe+WuQgcQWXEeGfXjiPKdvadxJCuvWszWvEA
jwPx1O1SSnU5aKdabXAQPTZnp65W0PDAqC1qc/EivFxBidfPUjfeV5QAlvANu3msfov/v2Q2FvKm
YFkKJwp6/Vt28m2qs8dMW6/SaZ/LojrV9KB9qn3Z+gg935WvbctCH1/pv0uG8eVmL31RbT/5/eZ0
m7KPRMnZoU/z2fagKnWLK1RUMB5pPl3qtrjoVRBnHeOXWNpzk2bvRsh8DkEqtInchJcorFehrLfe
8eV+WyQMv3+qepQWPvUToZjL4tAGkzrCfMOLNUbwoG2ii5f9wejWh0mHNaEMCwU3ib6pS6V0e8/8
TG+PrC0Z5Ozf1lwzw8BMcbh9c6/X1hbKgivpPqT5lGbaArmkh725vk0Dn71Tu/SzuBsND26fOseF
Y44i7CycwUpYX/ejxjoIJ4MnbcjVNTANzgMrACsK1PtUcrTgrIbZ4sbj2P3TaXlDnCAdCMe/AuEw
vt0u+BOL13OQtRd1l8p1eZ88nWUpE2iWuFxBe5Ww/62SyaJZMx4xOKCJrDwxR/ucTb9G3UzhqNUg
+QEtQcrHtPOHoY09v/50ZN7zynFy29bJCca/i82QL1tqeB/qoZ6IZA3dydWMh6E02SagsWIA61mF
nl8tYccO4HCrzX+knmI9Q1rvNwCdkie3DfYp26tCf3IOGIh7HsQPH8CxXTCzCZ2EQSOjUqLXLOVu
rOZHQNK9TSmmk+QtLOvoes4Pc2BjxMYDUuEZybCy9ouJCfpgKHjxyOrqfQFoDERt9GNY2FdVfnsI
J/5sk83sozI/1lwaJrJsqzOHXKJQE3vUfC2SzGwstIBr7zMdl8OsH/zJDJtsxMMrIWD/pS2m6uc0
JukoCXBfioUHzcBoYkyrSRiubSS56pOHDmmjBfXe8pba9dkR65Fc4H6Qj/ny1wniAflBUveU7t9C
9fHGWlqOGkBJPshOFOTKy53gPZpoQ10gJcGjXgm2buO661xdsp+O3WY+UndjBaJe47521eew6m9D
4RxosKDNRZSKhqpn33l+TEcWaTXKghCRv23nTRYv86p96+7bCMtB6qeKp3sA3aeWAijLGC+QrkOi
+eVTmwbvXgVVUd4GcjPWOEWTFnUdpdf23mmINdzGo7R2dj9RKHp86rkbGfzSBkvSrQwUr5M9UT8m
qBk26UgVt4u/8+b0Cgq+hxeIMot+gUMXjVSGvkEeo9pebGgMi13VztbvetjT1I3YrcNrkpFcJe5r
EMVYyt+13sgfj0+GVZ+t7sU2WaU5G9H/hz6J7eLMfYK4A4G9bVeXTJM5EVa8TpMd67WBO6GdB60K
J/ZVwRXkSn/XsZm4He+dPIATZpkGPL4QMLDc/sLvi6fYRXM/X01Gec9VkyzdtNc8sdf06hRgNUmr
+JdVdHbZUznWr7JmyEzaRWOlPaWajoJisgKvc8mjeQfSYCEHAzvePdTIoj/4kvqI1SCb7kY1Tizx
kadssSKt99jsi4xfDDk/6RI5JRxm56onKuF4YgBLmJK+NYiHDaoGfshgG1nt0Mx3biHSsp9hfdqU
fbWD+lC0xAaH6eqCtukTs+obsO8ciqkK1C91LQmSPKlScl/4DMaW7xl4ciDg/ZZp6l9hjz/6Knk5
jNAvUcjRkSfc4XS4A7IeC2nqI9XLl6/r70PanQuzeiXp9GBkWyyWh1ne+WdGZXWG2DtrGfWiPvoO
/Y3Y9qL5TwDIoo6fi46OsJDJqsFYpn+FfWaL867Hc2pBXe72mvfN+bh69a5Ox0uq/vL1+GtBQJvW
5NoZeeS6UFvIgDZhgF6oWAflrk3orIma04o299jRNrZMfq/7iHblVIotoZGj1bLRunVxf19uHolh
mplkVS+Zyo92O8RpzlYf47VHE1HaldmoO4+Kr2a7b3sPcRnDnwAjpK6+K9VRAjlJIFwQ/yxILFsm
moKG1uool4yCB0TnX95pXNIdAQN9sUGaxl0vT02uYr+zaCeMbwmM4RM3y7j98F6iwnkY7PaV+Ynh
MmTxwBQ8RueHtsFoRALx2tK8Bi49Vxlk0AgWsyM6MwiZr7QX/rrPjS+vt3aCDmOYfkTeEGf1z2xX
+cU/jP3cDQedJGOH9FDC1xvcj7rvgSLxFJDPI9eGJU4n7uvZKa0+yjKlEMOZEvwO0jxJGwjN8E5g
jXlYtdrlno8ZvXzvmdMzT1JyF91Fy3uJzSYxYOlxzyMv2NBMvHmo6pP/Iptl7znV98hP098T71R5
Q/ZbQJf4tNu570WzJ58MY/wZehU5eAywHKS1g93Cg2iP/YMevDVwhihsO74Vt6dhRF2zLf2Ut0Pk
KZYbnqwucdo86u+dnQAjHRDvA8SG9S1fDoOLoY+UNVfGxXPWhHcQDIFeeiOXUs0Hh5eu6IPIqdeD
wSPBr8Zejv069X89g+sw6J9tYz4MuaAd7DG4SRD2n434CMbykQkYoVa41zVYuFwEqALLUbe6SYQ3
xiJfjhC2DemmtBiTnlIEtSVSzHRfCEOgt95JWxqp8rhI5l7IjVColsAp/vFpma02pxPXfppWO9w1
VjiJOVyNIsL4/LCIlAf+j9SZBA6eBt18L8+DNS7Vm5DaYz1ribW5pwUC3J/fNeZoO/r0tDq/AD83
n7m/QIEawyIWntItYuFavZO2A6hZRUqRzSTqPrIIbSZtuabcaHWfUJMdjHUl/8YRQwO2jnu1/rFc
cGdEadP8m1ZXw/7riu+1qXcG8opUH7X9K8hO6Hoa3W+2+lpr7aUf/BNKB/LarhZH0/obVE1ojlT0
nImLfL4PtliWD4OqIXdfsBZDJpvDjVaH1GPHnUkjnD/VXrkfxEkNYi+D2wi3vFUesZtzf9cC0vfK
e5M2os3P2DRxSrLZmgl5OLuNDtP0QIpSK1LYwsbAcCs49ft37/1Dk9Vc/IjtMHYQavWLSYOUES1u
CUyxniYuymdGtcXVeJicXxpC2sDDmqYRrPY63Gxch3GwE5u72oSCm47YXy2ftjEnbvVsm0lddXGV
t1HDxdUF1bkjhZNz/rXbyWifDNvdS6QRgwobmcCnYYAP5it5s5aHgZytnX1OM7bztZjeCUSp9s7T
cuxvEdxEY/2M5BZE93IfcrsC3rINBgzpV1j/0i1ZBNWf/7F2P2V39vN3mpxdk3WRafpxZ+lfm8M0
2BxaS7/xHHJckniCQyQ94BHXEsFbZp2H4CSnn03HMeniJhMR46eeMiM/Cs5mL3ubx1VG+VAMFDzd
ETWTBXHUHXk/n8eF4yo3/04U/nK0E3dZ88NUzydtFFfQy8NiW484Tf/Gortki/pSXJnFvIAwtCbP
VzGH+jrvlwF3q8+Z20H/KecddQOzmzaqUVePwRuZ1ICj2+CIt9r2sgL6NmOe6HP1OLnGtcjFEfw9
kVuzH+v5OAUBzFf17lT28zbZx0m3YzTgPRT0CkzQvMu+OjP+4iH1jWgpySWKngZG7kXQhfNmETWA
+axYPLlLJWnhpr15af6g+/XzzIIInIV43N6qzX7JtsDctUpte7vD3KzYTxVu9xyzPe3cady7sxZX
vXqT83nI+6MhV1IV2ynIBQGtlSMgPZQmXYALXdo24FJ80w27rF09eNfVRtGKQmhjg4Gn70zHukx1
z1YtK1k06xLUzhkgIvQz/0JUHNKx/KORFWpy98/U6B8tXx/zcdk1Znf/UDGySGjjszGu8bJgqRh9
4IbgQUM0Ew/eeWP7mNcVsdGxOTFW9T9Puef7RG5ws+2LKPhBo9DLfGtn9jMxmdHJY6fF5tdnEsor
My1cuyeeuBhujLImTl2P7Q7jF4+NmRTD/DPV2haNowlyThVX28ZrIeRFq7TI1OrDrLzEqUuG/ZXy
lQh/LIVKmowHUAOPnLoSOcJ6bqzhuhQO+OiAM9+LNyfYHnPGt9Q2qyBstSvK2g5td70BnB4zYOZQ
+AF0D8OYu5zCXX3gGO971e8Nb7huIPxbxV+bGY+dPvN5LGuCtMxUBMt8h4NN/ADAwPrcCvnclyVK
g7tFlmnsp9H8KN36iqkRST/4sQ3CG5b9BTTd70prfTY1NDo69b7kU1CkYNExHfs0LOc7DmGpox9s
lAsMpvCP/JlwAoYbim9dvxboFzbvemO9dFuRuPlTQR/TDl8NgWIhRhD7IhrUcR6BPpHSG6SeQtgh
MdyBb4ZNBxE2G/cl2lL2mbELExuDtD+e70Cwy7Ip21ryQ59Oehbdw8pvuKbeDbl/t3b6DW4vbFS+
Z01nzIztG9THDoHwwWvtJ6PawmLWvkZNxJsYTzVDoIRhQRVCaU70vSatsCQ0WP/XTMUxgLs0vebU
4UEDoR+snFpZ6fIc2Fps5o/9ci6hnquTNfznkCtCJiH4MZ00zLMYN49vtIfI/C8onaeAHizn2kU/
bP3u1R1eUgvNGRsw95ncw6QRqNenpWSoDK4sk7dig60gGjwYlv21tvQkp+GZJ3Ix3GQAO7HWnHBF
CV49NsVnhjNUjERW030JLWSYN0X8SSp71zP7IlUfrfkzjZ9NevZQPGYUSH7+8e7/gjVP3u+9OZHL
LfOPq3HL2uWa0kLV/HRdkz4Ybv9TrA9qee7Xb2HGcKP8QwiUzscQ/AZLogVjHbKwupn+6jMxNpba
NVq1Zx6To4qbNNZ4rnMkdBQuxg1OgXucPbFrOerY/OR8W4WeSB+UvMUFq0UW4/acHO2lWTZwe2A9
q4tJA4XG6OG9bfHsow4P5XPm88xhTQpo4sGk0sm7F/hQZv+psTksBTyxlT3MUxpnnnboJhVPeXtN
8+IkjfvQFtxx2ks/GA9968QT4lK94I2RF9vuIazeDs1giZvaYzgNTewwazvTfFcMF+ldI1HSfVP9
wsTwdQ97pjELyuEZHNdn17Z2hrKPZVA9dr1kuAqJvLa+i6U5CSwmPPGPyyc8XN4r6V6GJo0AqN4r
e/rjecaFFcTUpATqtG17taoeSaHznoJanewpYBJbXwDzBJ8a2J30+shQ8qeYTPo7I9t327QbyuyT
PzXtAkP7i4517Ba5V5W8FVhxRa242RhsAgq0K1y62sC6NoJC0OTK82YQUXy1pfGfBqO/jJ3PxCz7
OCg4MhI8Ave7odOgHVLbkz+gP85OMjrdtfancy70XTf7iadpO8ajfIMTnwSpSHfS39g9Hzl36FjA
P6ymFS5blfSCbKheXreGN0s2dN6FaV2QsJJmrhmZ5e/9+wCkQh6sAhnfcdUJQim6/0T2ZEGCsJNq
JDU0y3YiqD99zXCchaVOZcUq4MzJqNnINquK0oNLbKkwUIBXh2C6GuTuNK14KFsGe5rOl3C1sMrW
vekVsdKbnRTaT14ywWZoPlbVHks/fckkh8v/KDqv5VaRKIp+EVWEhoZX5SxLzn6hbN8xNLnJ8PWz
9Dp15wZZ0Kd3WOexBDNH/aN1f7Eq+9PMM5A/1SP4c+WfASENiaszxpUvaBYxnK8DVFnCbK9uGX3Z
bsFsNh7brDzA69mqTEbc6DXAQ+fIKsW3fIxW3LVWY+zvTTTkVOT2qiWkRDiPe3vcUrFiCqWrEgKI
JEocXIGJnNw+pFJcnmLdb7uZS4qhdiWsGrrcRM7qtMNAKZD8Si8baZB4p5aX5TKd63setddOYZKR
DP0RQREuRtXu205fO1ecrLja1iUX3jRViLL0+WFYLO0GTptlr+yiQVTpMCO6lCdNWD/NXBHadT5z
GvKlHTRbd7IvuKUnWdjfeZ+94HLS/BZkIMWGM/L5YTVZHhF/0WkGYYNpItpIYRC09O5mUzOZy1tb
ZiB0kUlTO9kYcbQhB3rAAvykePQ7eDgfYzC/Zzi9a4BHmzkHFIAOcJw9eyfmuNhoywhXpVVxRjSK
ckH2ksiWWjrpjGUbEIwLUAsaRWFjqKt9XFBN6N0ETgMFSpGedJjw7uDKL31aWFJvSsyhSIxn8uwf
Gv4drh1iqcQU9c5ly1jhOfsWl0Vk0b/c1JuixeQX5FxT94NTZqmMllpngA02nOI6p1wwZDRkCAYO
nvq2rXFRm/aV9MlznRknQpr9eqReSu90V8XFe2s5T5Im2QrzYaL8yRL0moGmtYq/qMYCGLKneRi6
RcS3z3GaQ2gXr0HPrgOXOLOpYzSN8gnG5EGpdpf6znfTjTcRm29Bx6AjuUsY+dVJH+AbGd55XLkX
6RMf78UzUsgGWcKPy71wO/5pg+BcpNA6DYHwSFXSGeJdLG36gAGgqHCJSQTJJt31/Leh5ICjLHUZ
AT5h5PHQcgb5gFCkE70YFTUKM9q4JWy/BBySOanDbBMopsEFb5CE8lKa1adhMSdYnvExdgH3rhaS
Wtnkb6mVXIw57FYIBdu6E5cy0em9S6332esPJRV0s+C4RnW34AFaqb3hovgdJGrlGt5u8EFAwvRK
h453DAPIpF8k36WuTt5Ci8hsTO6L11UkUeByZG2f15cixDHOFP/02qHui0JDKyBa13a4rNT87GjS
x63nXvNBvdg4GaKDBGGNO3PceyP3vyy/ew/NzaBJTqW9n4qVlwZnR2YsLaZM4JcfxCRojzLv5d5B
xsZXZ0D/I8RlkXUO+n9YIZ9OGIIv8Qeu1c2+AxIkIsQuYllXm7eCKmG66ZTIUL4WAF9sNtx6LNrg
2SU0wAVA0OxGmLn7kjd7Z28SUnne+MkrjIYXAhpG0rIqhw2srIuXhN+xb7w7c3zoQN/N4gqu41BB
DIla/2qO0Gq7DKDQyF4PxzCOPME/pW2KBd2kEaqPS9ZVi3VTejyBxa4jCljExbrXiKWtP20qMKVQ
k/4Kim1pYOwaHM0w6k+OMG+2z8tp9uXrw1Ex2p68Zfg31eULSW9vkcnmyTPADgfclmk8L4POWkeP
QmUvb6Hm4eUE5kALXwuwnFPNSG45496t07cGpSzw3RP7AQ9jFO3DbL55tdy2w+somCYQ8dN53PmP
QFntQU7hy0ixr6AAtTQb68W18sMQ80mWSHqZeatatY4KetdVtgENtM9EsoyLAZ0bwFINHz7wOPkD
tSVtyVQYEqAsPry0v3vkHk3dLy0mH1ng0iEFc29edjgqXKxQrJ5Nqzr3RHio7pHWgaEXldvUKE8z
h52gnx/n7jIYk01evM0dzG49/mlzesLAP1Cc2QXcdFseJtXgMhp6QRR9XVd/BjS/wB3fZ04jzs8l
/dJPRw3PcTP9jBg6y9Av1iLkn/pYjJGOOw/AAp7BauozKuaftIQXNXCQ6EFixPcQXolYI6Cw9RRG
m33rmBcnJ23cO68me8zMBjpbM+xMTFfqkSuJKDyT6526mSQvwxWAzBmzvwYjWQ+keXgRW3wQQ9GP
K66Xqzz5mrW1cooc62VLNJmmRrR0tA29QC3V6K66VC5nQAJBHK/bju4+ukRQMTQY7SbiA4w6Zzkl
wPHIE4wItUrYu4kGND37nYaUxGQJ4iLnK+4/i2LY0y76V8j8KB+Mksm+xRBBDEfeW8x3k3+26X03
JUOS99HlGVjJAM8xgOTtvNCc3apY7bMsXYwo0251HxjmY7aKEIQrZnsjGkwMkCgR74fYmPdOhK4W
3NnJdmB182uHs1S2cECFtWhZMkbfb+lQS2L6ZJ7/m+AqtKN91fQgx4R8cEtNNfqaE26jTXQ1XdyQ
KbqU3HaM0b9FQfoz2hN2fPjmC5p/VCKeVRx9DBFl0ib/r8q9W+EKEhfc9iBouFZw16l1ThJO5lDv
mH429CqWM7ibsnmc1IBEoNnhM2DJFFgSJSeq5RrOKTDJjPBhJ0G/lBZVp3EQckWMSW+cKOKi5h1m
1W14UWrsiede2SRSk22TwRghq+Faxa2rapKk3Yoq6mIwM8BHklwNYmr9NjWgG2r4D+2KrOHnWHbc
VyBbYCt2Fj11fO5Kw7/qvJ1lufsSYQXlvx/4MYU2EfSgh3rlNHfBq3GaHaB99cZHnrLUf9RxgF2W
Syf3Lqmf/pD/2RskSIJwfLWr+qmMzD+R5cA0QpJ3GbaoZBjrFxKYmY2GHde8nquecYfnxXeuIplg
1nQ8sGXlXmwqzjXK94zTZ4X9t+n065z6npnae5eywOyjIPKnseB6zYaEI3mRjUTlGCd9N1G1Ej9h
SCnWeflZ1JoVukOMRTtfUxQ5uREPSuj0ILKKION17vpIGqpZtUM57us4MXaJNNhuwzagSzsXtzqG
ARHOEM33SeVzqvm7pqBiY3YhaDW6dQ9XGhANlvEmGz3u6M2Nr/qqq/hF3YzuEFbegS7rqSz9dU9L
dlExgGVRtYuNZpNRKadfdQtVACuonI+YeWucuBPAOLLgySbIOJ7h+sCyHXEr81Wmy6e0JrxBo5nn
9l9UzgvGnVX8oJtN3q+duLc5R4aIjCe6IRwUyUnz6FRGfPWC5MsKx1/wELsB8rMg9+TWH6lIf4Yh
uwlWcCnQOBXqMpXSFS2SFjIKASL/XQSPOpTifUZkYXTORqFWPpVSGQko0pBoQIUeFYgqBEhGwRAs
g/cs+FKnSp6byTo9dq4mOAWGCrn5fqWmWPYeMaMyfxn5aZtKklc2D2UhDiV1IlUA8+3ebUG2hcGp
o9wTjxuA4JiqDsjRbiaRR9LCQ1bAjC656ORy3spYnIbIhKfLe3HKt/SM76Hf3YbHxfUhNIFSw11+
UahRpuX851QVUL5BccPq452sg4vTeM9BlA+4mTTLHJFvsseS5EDjUH3rcqQQ6w3XWXsvdSjcNdMU
RxAmYEfpMu7czykoL2RbVsmMjF1W76Y3A5b2fwMSf5m2+otu5F88gaIqve4gMTDZTaw5RMN0w2qZ
7Ry7+8ZjN3JJ7yYLdUePhz3aGkonzYGxBK6sPi2JXyi5n+ORxXn72Yc1J9fA91kugjnYDap/srsS
0ILLKZlZvOonJm0SaoBWlHP2O4i6j6W/XBFbPJG6oiMByERYbAuQ3IAihbHk8wHXaO1uHMPK0GfV
+gIN6sPkSCC9QdGGL1h3aZL8tVCyvQ5W82yGMJor3e9D6GI1CykWZmEWe81csazbfWM9lDHMwMay
h106BmSEZ4HAnAeE1vnId0aayVXgZ2S16mbNmDpidAuItJ46znSCNmOECWnG4YLYRbWGcxqRyciC
d91H+Wvflx6r4/xyT5PDWjdDGa7hXdaHqaLwGmYskhtM7o4Z1B9uPUVADiDS2tj6uflSSg79NNAR
nyPsMRiNKaMEc0PxQQO9v3h21KMVFA9bOqZ/4sGc4VLERxZ3TnMs6YL/zCVZYwIZvbMP4SYcpS6G
7yC1+Tf2nePvq1kBPuKiRQa8sfadAIoTMFgMfTq8TaMt34jRtDvsOxOmSZ0tWe5hAAQnlZPje7hL
X1SogGgOai1Hx90lyfQ7zyI55FyhF1ORuewmN+0R7b6xmIIDkM456mk6e5zbA5nfgaXS286VwypL
ouHZDYWzG2oy+cIl76hI7q5IvWK7ERujcVP9MxvWDUyD5ZP5YoImLTQuZckQ6jmzQpA0Ili7mMIH
uOS8k1MgX1oNULb9h/kXteV0ZPljcTZBucDXaT9LupRrAtxyHzROvScoGABL1eOmGWr03o6K2VBa
VB7myNr7pWhWDTzenKAw6lGSPPK/HclnC/riGkoCwMbeUxyUaQYfSfA/8kvwJA268h3OPKVvEGdx
iJW3cMzxDhdt0x0KLzVxH3NoZLxsziIz6YFVbrxgU6ZNy5T9gpnZ5Liuil0D3EeZpjMolrWeFz31
9vGtmvbVxB600iMhFI/e8CqGVN30LFbjFciM0ZHxIm074emakuFfw0UyWh/PlNhOfkCQUdfAgr2j
krS+FZFJbd4KH6ArPTXPRjjJa58M7q4d6TuydV6eIbSkm3ro1MUVDYE92o1Lv+KMNco0/4wSJ0X+
8n8Kt46vSZDpSzULMk99DkYUsjCPc9Pc6YTO78XovREHHtf5mBlrg3Ns6cnwh3VA1nLm+7/o7UDu
7S6PF0x0ZKz4cq7BW8BzJIG9dKnzrqW2eYsDK1hkKnjx9GAx12kM795KzlrAKl+Og5KUstz+3TB6
zpReV943l9mWtz0jgcZ5WKYiJpDt9jYa6GAn29ZH4Oeuz8IBt7PuKUCTFxoRMfNgrVi2DtaJBK1y
f/LutQelyEcy6hr15USB5CVq6mPEYEusZyYiTkui4FYwJKtZvJoJRlmOtObycUoiLhERgeeyBL6X
I5R0dQGIwFw6zlfNRc9wzVXCL4v1V0M9kv4vA4Rl3fKUUtxTY197KpDelHApP+DUUCh/5KqylSo+
62Jvpt0qUhP56tdpOprcTtmPFknIcZ8SM84J0Zr6vxytE+VdPu7wMljxsjw4qvmKs+tINBFiSsj4
ZK14l2w6rP0BLarKIM0GHx5YKw1hq/TJ6vjNKdIshqASAYnQFeKf6uNTF5C4N1sVrOBjLGXV7VT6
MbBRYCD6kBB7ZGA4t7J8TXt9bLx7jgg/V99Wcxy5ygDpWGgcfCoNnK39rw70v2lwP1WHUlS/yTy4
RUWzdSCgK4iGihgLjUxjfC00IWMLV5pJdg6GW8Hhpfz0NCSYti3g2silnlfQbeDl8zc0nAE44pmN
ofFfB0p1vHgPs4OQUSLGpzJmAML4ae8l25YciGSj8T7HV5MChNukn/H4z2Z+ZN5BthXPwKhyPqTZ
gKBT0NNH6h9lsGm5QwdWuzboWLfYwNL8y+SdZhoJCZ9ILYtEiZQMI1HyfloY3fgdGhaDIk2hyqDm
CJAveYd3vUgxM0R/Nty7wb/W9irw4DcrMghNzudHc6ufjpCMEYd4k9B97l2OM508mWA00/C9Sn5I
F0AdZEmZSdwQLJFf3HM13OP4EZEVi8Q6PKRUkQCQJKmrLWs1CeKuHQ8T6qnAKRDC1ajj4SnzWSsw
VVh+bpsfgtBDM+WnwVC1iEtaNtkNRjQppaBfOxE5MnwXB2MgKI6PrNNUvTgslAHbHEflAf9xXdcn
J7pFNZBUsFjlaO3xMlHYCXirfB8M7arm4jhXN8ricXsVA67W0O7jXr6wWQX0BwG5ErxAVRyFQwak
K8Vdab3IyGVVXXWZmhklEaRHTz62aH6LET6n8pgwZiLMty7/bsOXsX3ibrPjb3hK0fSJIsTiPBgB
dypn06odLZUVsu5ecrjkqgfmYK5bYLkKrpUV8bKtrWVb6GvVov+Xd2rG3MqHhZFNHLfgzY0PDvWH
pQQYZwLBtTNo15ksrpDTUyKSVQhlb6I+VBMj8IPqktOZiJiWA3e4TXN0jbO/AYitqkHn/JlkEfP+
e07/y3Os62nDjXeyzVs4CHZeWytsMUoPic+jW1Fzm9tflOhVCIjJqfghTwG2Hy/X0KMsm79kzUna
+cF+xG8f2cxWndz2EStZ5K617sL21BbBXQQPZtYf3y62QgPjeNXuS01nEWkcCsIbLfqDLYGnmH63
dnX+X20ROqHyi0GXjl8Awbi92nsLKntNwc+h9UfhFsovS+jXIRVuOXzPcuSrNAPLYL96234lOttS
DL9OFX2psnku6NGVWq3SPD5Ix/vsEwCh5E0LOX4ILzlJFtWE0WNTyX6uxkXvUaw8DyX2BfjBXe2V
i8iU6EHtKicqQjlh2Qi0u7QFArnxu2IzouokDutSxTmf+KracEeNGmIN+ZTnBApYEWKChsQhfFIN
dUf9oyfKBH/l9AhredkfdbeHWU8BQ61QFEjYLr3kK2I+BAK3BJfH3YU7eg2Xo30cd+wSRvBZeVXy
BCmOA3XtsNuDTmmMnN4dlH9jOyy4sRWR938hExJFaOPb7XPoh2inruW8ddMBABfSMtLiNL4mjxoH
aSeU9q+y/E65Oumh3Y7RKRYmFYViGQs6jCFHrMPaXWZaCvXjrmI/SpKYJ8N9t9DCHhLRFPzYqb7U
E39AuvNBew72D/P7tqfES8Z8sJHzWLxBUWxhYH4mOiBB5d97wUtljOxNkX8b7c84nGPNXaWlb5Gy
C2TK5JvB3bGv2Q3Q03DL/Us/ZqcJ1C/+NNZRdE8a31ypkvSC9uIDyxzWbsLXhEixVfTLpIzWivhk
ixATHhWd+pCCVSSeAp+At36xMAqd6l/tsJdJQAnpsa5mfS84XbuG8haob/Ly4IaY2cldPhSAYC1d
kKeuvZR8MMRVAoNgJPWIIQv5/ql15T1rkvoDubnJLyjZPNseix24UNq6RJ0l0ejS8dqnyA7G4Djk
s0954iyQVqMyLunbs1/J8SzkIRKWnT4yoryPtGAg6JFGJuitjO7Wdc2yqGaM7fAG0uLk6EfYCQnX
JyvkC/0vwyWmoHrg+rCKXMhYB4nlZ3SXwHie29es2HTF64B0MJLHLvSpYV6js7hQ9VfifZfOi+6u
iiVDajY+Lc5Aw9Bc0kmazY73MY31scjupt2sW/e1ILVaDXBtfDkcZ2NcKqbJJDr5GZJYjLYdZgjK
CtQiKqF5bNhfEYrhUWolIuHva8PcNVb1XGnAP3EO9IYrqVvVX9bYnmLyjDIjdhKqzWTd4vhYuZIc
wpM39se6Ntdc9FYpK1YwqOiNjAbQKZjkVb2ppunsZdBSyjcZ/hn8OCofYZoCl6G43iCCNYIIZ/XD
HQikQraMKsIs/8X13WbjEXyFVQG3Wg+/xmxuaaIRzfeWCc3AWfvEy4IjWcE+o/AzeWuKLzgT/+Wh
CYDoEuGbQijlOoMEzOtz4LkNQLW7WuCJFFuaPAtNLE6TNvc5YR160CR1N6FycULT84ih5KGyuoh0
KAJkc/iDUEj9ceu3HxjDKD846sWmLv5pdsv54Q/8G5ScN/I0+yYCg/das6ckfm1wdI1xm9mnPt1F
LH8fCazEGLa5cq8yungzVMk82gWlu0PxNPJ7Lf4oZ1llQpmH8lG1TW26vLybeUaugcGwH7MHape7
V9Lutvk5gjpqB73MDDJEjSRssQjjk53/5ybXoDtrbHHx3TU9SAVQvDuv/KX3gHPGHpVk3M8cIMWG
XRih3k8vplCrnhnMw9zKmC5ATr80yTM9BstDhaExlW90tfLClowC1jSsTYjV/zq5DvMriujknbxm
Pz/ycRE/0UtinIbuPLzY7SX9iClXcHsL1CWfnlxqr/nRD8kdGpuKvDZ2GRdOWM1+ARj53bepwFVv
eF9o/A90zbqNScyySIuOqk7uoV5btGRb/VNFN5N+APtnpp39WOJGfEi9yxxKuY/WuffUJxfyuCHG
e7aDNxe9XD9HhVpmLKHEJMQaZhNs/518eYAg3CRbpNOvA4/DPth5faYvpeKdorAK8MgcFsTtD67M
zqYxfgTBWK6Cx4YWO2dhiKGMjazkfhZIYVP0XBJFFh6YfTf9LH1yi28jYYVynL7M2Xnqu3Wq+f1N
yFwjrGLfuDQmkAkrfNcu+wrQCLPobQj/C/1sL9ubDp7j8Ev1ew8CsPIHBKn24PofymZQfcGFwaqB
ypWde9KW4cy1+FR3sJaJ/EcCefKTdSZcvth4Snt9eHP6/tyZJMV5cPhJFPIwMlQEeLeaZVqOaa2y
7LWWzyz2CSYHCszAk3TjTKJqTTOEe5byzL2rPns/2VD3OzcU7bXLOUGFrB+Ps2NtZ6c82hkCemLR
mfJXvcOqN7PbeMPBcLhbc5OMg3TLkburgUKMZBqjiHhKdZzdn5E2jDHg78EdI9Mxoqca+qUnaM5x
egqcm8E2hnF+ZTNRyx6n5k4lQLKNTsHjiSmdjYm9r83mH7NW239a87Ee/iPqsGumcDnL/hv9IVwW
AfX/Ai/ec18dijJTglfcpvTYCNL0R8iEMz/Ex26AxKU38ltW/2JvmzDTMRamzm/oQk+y/4mp2glM
MliYEJOXBodeBNSMrye7axy9GrJN9fhYAEND8tKTt+R6T/lWY8VsGYwJd9sAt7w/K/uj20rXmYhC
s++t796jZIQ2qQEMhaw3rOUxRw4IIB60mEIeItOwyvtgUxO2bkPigk3M2DdLZyPyCQu6UR8BEFjf
4y3/EkrWVE30+R7lqDBn7HnEErjIHTIFlZ6nCPC8qs/KtIjDK/+Q9KfKt8+EpmcaBVGYrnqQdwGv
VapHV0yJTQab35X9JrLg+5AkxjhveGvX4X9wkqtkH8b2Je7YEqRL4SxcU8CEw6eq+uy7jmsKMYk4
DJGkXhoFZ3tUP07NksOuApjEJYScMFficZMUlFNafnjK/4hKcQzD7itI02ZJAnvaK6GHRVLoigo1
1S+ndl4LwSLY2SY0/VgOVIBZK7yl6gBggj57jUhSzdN4iieq2H76N8fhqUyAzWOKjKu+6P8hEPxN
dv7bTilAwezPmLr/CINwFM4DMTG75WxIuEFa7V8wJf/NNkVbWR9HnuyNL3OgBOl/Xtu2OLa8g0X0
Kdkkl7njflQhEr3xn+e7LwTQK1oufLt9LiGvmWQuqUbmQfRKqF68OmpeFKHOrpE7kCLzj22lPvoB
K78t83RBqJIECfsFRNUxzSfebuSwszTUtQIUa1e+t3SKA7f4LyqTS9qXJ6ep94zn3FBDm02scHvl
h5m+ZRlLJTERlBZAEdod6YbtyAkURTWfZvawVHe2M0PxqZGz3R8Ktz6/BRUno6pPTLMrg0SK0Qz/
asu5m67zLcrwONFva1DEsZlYHRFRZ6OkyGDZwPZvFRmGIXmRIsxRkqb7REwmQFpctGxUEsxNCw/B
3QbMP07huy31KslcHmhnV4T5ue2Tl8D3GbUdcu5y2Qt9tD15nCf3StSuU+JXJ+azCe8PoseLk3fn
NIzWlSQgVyTNTXXgesiQ7HnfH6oWUKQMS/rB0DpIIMK6ZfmA1bAZyI0OvRzfIhub3a0JG7rja2S5
5D3DQ9D6u8nIf7qgNFhnlq2jmTUhlbX162pLv1eyRdB7N9l2FCQ5c5yaNjodLsXssQ0B+M6UWNGq
NzKinup3zsJbi8DV9HwJGqvsyJcBsUqVd46q8DLMFabwYOxC4hgaF3grsvHXyFtODKPY0zw8EYvd
xrqBjllkHBr1TzZQVyIBi6LG98rA87EbcmxTfbagDRDT+xsEQ0NEw48mcqwOfo7R2Lu/du8ykJSr
SMy0E4YKaYOXm19DcunG4gZD/lAH3T0QeMkDIjz0LE2bAgyUqCS3NZeXaleueNCfqsjcQz16TgYz
B0jUXoKBsW6w4SfQkesfGwpGeWEFHpI62xm8sv0oeez8DAM57rsDavmviponzWDrgPGk4QjDp917
CWFAOzDPJD33I8hS1r48k/ak5IePObqrto8PITt8IIoQrbEp9kUIiVl6zBXkqAoor+R01FB3F520
SHN1EdJQRoJPe7dMsoEvq4/2nO1tkFRlOR5iZn1hchLEoCSoA+2KFhN7ThXLawB2h/VetzGumbeb
c0HglCeoqvaymo8gmE5W86+YTeo0uXuizbvQkfOhM3Z+kV23c17bU6e33FjUmlKUsdBUZYsKMwad
4W/wC551VK+q6vZxhsrXxtPbpKOXphx+fcIiqVE8ATy4y0jSw+yPIOzWheKGNJfxpxqmL5/Nb2Wd
XPLxB+7wUxoz1wpn60HQGvpiHYX+dyJ7WrNsYDTsYUsa7BB2rDdriG07PtTA8KQj4yCiljIYCR63
AWWJueqAoPWCyUPy4s0zBczbbbexhulCG2/tptVR861eDCxNHZv4owAdWUyvgtXcA2MVf+TOzkFT
SYIQHg3JlmO3nMkWtVfN8lflMGJikgEFxI9Cft4XU3CcQu/u9GxpA8ZtPwY2rIqdqs2D5cfbOvmb
uC6Caqbomj0blvENQgDHxbPXA/5k3EQbn5uWT/+/8+WTHwZskYvucUSCtZzOllBPdtVc8xmnOGBA
TopTCV4jLljdk1IWcDPjkuQ5DrkU6MfoHV5YrQ33O654Crp0BlgaPFBtX7Zt7nhHAI8Yj26YvhEZ
YTUnSDCCXU0qjlXj3LXdbBL/DCfi7MzOuk3Md9dKyanlWxJeH104r7qRLg+XEFl4e6CTZ5nGh+HR
HUzZhWWNj4vZzgjMvVM5dxgZ25IhOe+a71rFPf3ZrjhQi3GXZlLSebYRfHvmXKoIv40K19iltu/C
l8IFyKqxu+ii/MlDYORxbINSd4mvw+OnvTcyunbFMYuKH5rUB3LkrEGjW82AdKxmGO9FM78pm3yK
/RhEKbqOG5G6d6vrvmMze7Lc/jmzB4TdXl+1X2/bvpLnmUs7sC6Cz3Ei+SKPAJ34dr4VKYj8QsPT
ZomMTG9ymr5rVqhBGy4WmOTAANz0OKXwqGsxLst2XKah+2o6CWIhdSt2bnnWMp/zTU9OYJNpJ+JV
5T+piQhFnFunwSEihgwby96+sND5BWonxya1ik7Nd7Jm/SO6CYQwUuaq8OjjZqw++qngHm7hURR7
ESuM8yRr1smUim1PyWJpwW4vkE09ZNp+Du1rM0ewl6DCmMB0LS4z2nb11h9oMPQFaYi6hr5jOA90
Rc8eWwCJ0PFMuzfeQ+I0+wRI2xv5JuPBemDxBXtF2Wbsv7ZilkC/VPBUN8pZOUPmrwvyqMfEmBss
SeKMGMPV0ckHwva5ZzwhryvA8AbbOwaXzUKMOakFXk8lLGLsPb4GUW9jyLHchbgiYaEp9Qf2y7Tt
GtBDfkknL9xHtGw4pOf4J4uwCE2jnzeuzoLdYCnj5NRlg3OaFk/AgeQnu6TMu9OI6lrbgHaKMIWi
wLx9rSUkiTZgPwdpxjl/Y71FxVGjMC4c8F9zzluciCVv3EHwMJBHYc5FodG0c6am+A09t/rk78Sq
NaAvZ5mZFUuRVXWeNbswiiyIr+wYjU8j7O2j2ZMaQc1kxSgrSVZT9Mjyxkb8LoBBkkumT+oMtcHg
N1WbRCdIKCkyFixtjD5uvFRhazUgGhXpXoHV3mHS6OWQU5Yesoz6pEF008WORlmGRylslMvGCBD9
VQi0OgrgCvZesZ990lVTkA2k66xsU8dz+96Y0lpVdemAVOmmW1KUCHMeK3pdLmdUTUN96dzkXHW4
h4nO5WESPodXOD9eRVEfO2tMQy6mlAivaR6Oh45yLU902LzrAhB1ErCs1mw780A6oVmVDsuxEyBI
5EbRXrAu1ApuDXTThE8m8SkDtBUCgo7xHwNj8A81xVR+l2ztZPY6j1xyJcwN1b7pvhXRJ2RmyirR
1kchFXgWhU3Y1/sK9K0cu/UUPAfBX8fyC2iLJEFDEOTEJ9FY5Y5yMGwUlKw5O1cALwKf89gQb146
7LMCW67zbMxhPBWug6WLKUGmTxPMMQUrJHjORrmUZn4rkST63sGJ5zo60RCrBaexiwF6rpy/Mfzn
eO/gzl87D2JttZxdjVLZ8CR/Eorl+t1siPQhm7ParvdPBVd+L3qTJGproPj8P/xRkqI2tcBNi1Y7
Ee7zClIijrAOYEbUjhAD6mhAsb9BAetjbhb5NoO7kvMjcqL/RNZcJQsBpV8eSTR9K48JWqcC89lB
3oXC1j2alWpRme7MLrcSzArCeE8sKPHdf6pkXB9Zk1JxDhRNY1xTv2i+Zo/NSvYk032SwvWCvNLz
RBHUXw15UHHRbbCf6a4c5tjTj3tDtK+bMNhYJusnfYO6LjFop7TueUmwABevemDtom3gfYAUY+vc
I+sMNYJiJstB8vlIoYXBirKjxcIw9rz0Dgtk+xJOGPtrqG4QTJ6Ss8qh9edvkarIKv9p5kab7FEY
M5AN7Ppp7on+fBAgU/YH5UyjuPp3kRTdcxkk0So3sie34y9eZbusaTZgz9a529yAsl8bE0HbvfcN
3wjHI9FFj4+tGZUZvtAue7QH6FuZFzeMOc2aIz76pozqD+rqfJPMtRM/nPBvog4wDeNdCrInxPFw
IFoMwelhLmQ8sRXhQPY6YaF+97yvM+G8hjA7i7G5kwcHXU3Oo9TPTvhVjv+y4Po/R+exG72xBtEn
IkA283YSJwdN1L8hJI3EnDOf3odeGDDgeyVNYPcXqk5ZsKUq+VNwY4kh35rpeK7jcE1twBplE9Qa
UZDFIuOlT89+xKK2g4eY9xq/6StFyihqYuO8hYaopEKt2+Gxc6t3B04u7BByczQB5kLtTnBbiNZs
lWiAWUakhcAjhL1rxSdZpoHxyTISNhFFFnd10gJJgCYtvwOgqTqJvELe4OZh4cWpKmJCliry7No5
V/bc5QjWeNLkIgJttbX7i9n8qv0lIVSzy8ILSc1mjqWBeBY1h5zO1qLvvW3SsIJAJIFcpOggWcOq
h3khjFtaN7doMi21pFNibbIQUeVYyMyIvkUjoAfhF/JHUi0QG0jLSHTzPl7no9gTproZ2p0qbPbl
vO09ZfDBYKbmuYzlWsQp4bIyc1RGkaOZYl1kUBkY+8l4ka0qZ/WUrCW4GmV69kd9XqO6Tplh58Jj
O9POJj+c2seoXUk7KlF3tsp9TAraDTC+PpJzZaebzA6bHKxoFf+KPoYxX61RdM/kaejHiKhkSj8E
2sJz5TUC7IxZjj1pJ8qpnGK9tVTHcN3igfJURhPZNhPVIizeXo51pxqOYNJmWkxAriljucOzBDXA
ZUUY+8xt8DtJikr0ytvDjdCFYDMpWV0B2U+JHywxGCiXTkaLUlOu2n64D2qsJb77JFl6paFZm65J
ybXoXtArJuGOM43oGGWWsUgdiHXK+lMSwOXCLO3LLASmMk0+tT158NUt4fNK6V9zwCuTK5318qrD
J+2irHTJXUO2D4y3dWzBMBv/vefhoVVG6ZF6LKK7DBqzyRJH05AgAuWg7+3lfOW5NPGthkq7G91i
JXkB0z+9mdzazY/EC7h5Zmg7Fb3rBeq/tvDlFg2MzurGIv+GPGdsMErBUSjpA7TyVrsAc88dn39z
QlUSc2KrWTtowXhCHolYYgAS0IAsrODS6pfAa6BoAbXAZGFzcuvis28JiaSykDrtL4I3mY+I2KqW
YCm7P3CDPkYPr0UUPERJBYzsByFOSG5Xpx9Uccq7r5jwgTF8wuVbyYyl5eQP4slKpu9jN0eeL3O9
dgPy+0TvdvE0nECwUUCY6s0P+cHMukubeWN1tS0cC4qOzVoPHAZ2OyRYvGJh/PpIlUeJgT0jCZjN
08SyEe25KBtmDc3VYhFIDguRkjFaOjt+mh3zNdTJSMD++TzbJqaA6QzU4KdFxofgzqCtxCY47GUZ
r1GXVsxI2aUrvNk5DnGj756MdNEWqDrnh7YrfIm0RCrYrug2Ta4zz2bD1Kgcq9F2SgPyTOs8aHvV
cGd1u2/xUtdBzQjc2uMe4JpWIc6W94BvJTYI8OUrIEMnU0WO4VMmBnp/kmy0DwMhCtkfwb2sFrun
GFXH1dAiG8rbL3Ye6WulfCJDF7V8Q/IdFWQhr3DnrYTMHz39wWzl0gw1TmslX02ZzUF/z3QqgHB8
yRVzG/732WhvIp0pOAthNyBCzV7nAm1LCdajNmHpuO7aM+qPBCdNNMKEtCCY1xbmhXhZSa+YdICu
Y/VSxpsha3dkMbANOCa+uxuZFEeEuXiM4MiQusZl+C8f9B/J+tcPPK/9e8jRHHvF0hyvAjlEjOXW
UFiNjMRyElmMRZ8RhxpTQvozQom2iREuaw0WLFo0lWlrjAgRWRGR9hInOMopq/2J+cIGqk7Ib3UY
sTJ6ErK/ll6gKxwiyOa0U3uSe2ZVZe16r1qKjukbHSDKSlXO17o1zOVWw7wNVoGBcZzVCK7U5RC3
lwaUW/pVtzQpspk/hsDfJSVza1l599DTIhbFbvYuNUhDCV/MjEbW0yjdCAsO+HKY0bjvfNqDit2d
CBh+ddUASXl86ZlYQPhDZjWCKmHmX8aO7/q/bghgUIQ9nxl+mCH6reMKpNsbwf48lqeRdMmystti
aGZlQzIh/TAp3Z9eM60Y7Xszqjt0SrfENe6lYb20NnpK0b4VMMUMWpS8u8WiX3glszcoBruhJs4j
4xVxMaCFIuMRORokesK8VM5xKfwngC/2DRDVsr1m+YevirM6oDeUHwkj7YAg79Qd92lr4+BF3FJ7
1+kCGLtfGZ72wC6oQNwBXDoZxFpAULUk4bSWd2lDjGMAUkNUNHZs7wdFR6lMbcKTxXyV2gKlhCg9
Yi1r7Vhb12aKdguKM4GUG3MQKIHY3Yn8m3z0+UAqZMm71kB21lNOBdhxxF0oL3Dym2igAO6YNZWh
05fBS8XS0+F8LFw0yhGGa6zA2B/USyCLtR8JNjXGpy6d8ZDvQwEqdFSWSTlgSuv/keDBrS7dwjhF
QcuOSY4uqNod3xB/GZ4NX2Wo1BrxPAgnYDhnv0jkP2ts9hjhV7ZdrMkt52anZfC6PzO1T7VCsGiL
OC0xodv3xyohLC5DLWYxZDFTfutwoCXjhiLTULfWrvstPPkeBBalICZVsOIXkUbn2tZ3jUxBVLmO
If8M+JVcqUP8P5xKteWExzxXv1DbbgwYJxal4twkilePltjy8FrTwZX+ryUXH42t4NBr2PB4B2uM
Z1bsv4rJwBKqsPVkdYeeATX6xMBz7S8VTwSaUbJxor0e4bHT8+arrc2tYYb5rKvJzAXJEFdvTe3m
0ygv1V5QamW2zoT37UnMiZCBWKzRg61m1hvmBJ9Jluw5w/mHUDStO5Ron1OSoglWNgjRybPmhRJw
RqxVL6yV2R10fHJ2bJFchpjC8+9anDuk6DH672d0YutsvJLDsYbcdNc5gQY2xtKIN8xqL70GO4fI
AKjvW2zqzHsWKsp2BhGrSMGtAEDe6N8dZRf2FhpEacfqbx7l2EerD9z0qik2oFLnI8+6oYmFheVu
4HiMQ8gkcfovbYGdBuqHFuhOUSgLLSsOZUa9i4EzCMgG7N1rkkUcbYN6ZoOxpiFcDeGn725kEprd
Vnp5o9iJyVZPLSvJp2nsN2rjSiAnUWnNNALA2BVJOUG+YcMO1CogsaOvyF5tgYKzhXFIaoiNxoQ2
9lio9SWGKpZRJqasg0tTwqM/VcraXAs+2oSGW5Mc0LQWYRo4BIJgVeY3l2yympZHR31R4yRhwLMW
4ArDwgQnDP6EfmgrgwhK5Gdg3kWHCMBcRynoWZw8ve4tcBHPho4mbtCXKsosubAXgTgpUzg2OJGR
zFKbuWV10eV7aidbpQI1h2oWreyKdDSYDjhiYI6yGNI3HoQh1f2kDCDvyv5qh24BtWRjKtZbKnRi
pfKDK8Xsn7XmT845dO0Mr32hz2OfAFbzi6yJceZFwa+SBzulx4xgCe2fIWlz3+gvTKKLBXuhWd3J
3IUqamsUHy4nLWP/+F9nMtWcVkpqUS+NIHtRfRG+oRhnw89vg9JcPT17dFzQDBOqi8KYqDHxFPjC
AoxDrnyUeGdMG+kylu2z3eM0oESBUaOEazsBdJohe2LZrv+m4pt8seas1OKfkmar1HBPicUbkynC
PwviEDjm5G2skl4/hMtCU/EySCOf9OhmiLlVdiFlUWAu9+IWxrZOdDH+44r2wyxeURZlV50b+l9W
2ujZchDxKV+4Pmh+TElBGZc2SBntXHJx/ZpkYgg/+xosyIqVYvUcUcHLEhQdOlwRra63li/RVWNp
71CSFiVSynIEj9Y2InMGHb3yWME2oGWbCAu+Yj/GXBwkhu5yJZ012t9AtekZxLaL0ExiZUd2oVhs
vIwnKRxrFo7ojCJbXaUSodkEAD6qTgGWpqT1sYhbdIBMOes0M7iuO+Dy1i5xqQhqmX9zC0las2I3
3nGOJo2bUaG58cyrVmrdi2bFo5Dz21ltkT0/wudd4L+GyZkTUTg0crPOLEv782w4fUpW1/swHtIj
cQnKA4yNtK5N0/0iz4KhTD2igi1quDVmwHYYv7S0almx48Ar/AVxl8/UGxnDxXp9721XcWI1NZym
qPWl4qUMtWsl30uNll0CEXNXVS00Pd020FeXYhdoVrn2jTpeJXEircYopV5vIIq3Li8+IZh8Lje5
Cg8wVG7wZpN/JL/Yi1BqkmOODG+F3E+fCCfFsxa0H4aasLcxk/pY5YIlZTq0x7Y1Rb1O8tA4Yq9z
jzFQGDBwsEbMKvgr3YEtT9X2CFpYD0SfnSIuQ421yg3w0vW+XGzdQSaStuG0It9Jwn8QZGQZZulH
aPsMPQwp2KgTYBZFObOaHoMb9Qba4TrGHuojZxrcqcWPWJfalaStlAqUsJUaBMzDllsK8ATLYkgh
IZV+5XSawXkSQb8sWv4MSaZSx+8OZA7u0zOJfPeYGI22Rm6jLVQjtY9yiM5Uhfg+NZrrIrAZnnuN
z1lWUOSx24KUOepPWy47nJ4Gk3LA+BhXAEyqk1VFaBtFCtB8taRZ+THfS9PjZE+Q3TvCraxrD0uX
iNNmWHt0Fcc4adBetXn9ods4fge3jR0JBkqqYg4QisxQJEXMiVgn3XraIF+JysGOF2H8Gtq03GSW
GaC+ALGQAN1nlcbt40PVXXoySXCGmRQrq4iah2kTjvEZs/xTa858SeU6dAlDvrXcGnnRnYmtmohv
kxTpUwR3QLM1bircrzGeUFezKK3duUb0o/rlxd5MBbrkfbDEM+UDO66p60fchuKzlsmCMnauvy7T
TyGRPK5RRGFe55dK9Vwy2HcI11bZaTFW0lP8KFHYlhvZ8gNHKxg+SLglt8Iv8Y0YGsEJhs4kZkj+
auShuN4RgFi0cPJIFrhN7Zidu27iJtGgGatJKG619za79SoTdHwFmxL1iMcqfYjY4OjRwgzBhnV0
i8q77TgwWcIKA1ZZkC5y7VfODoVQTiw25r21lBigkS3lFCj4dTgpI9srgqpG/9yQHtcUP7r9YViY
lqP4EfeEzmTQZqoOWzBfT2ZS8B+XI7zvVifTK/rR02ueAYOrfnoVuwbhiLD+h2IlIhZKFhiWEikV
eV8cZESNu2TA1UyCe4aH/OBlW6K0r72NOlyUVJtjEEHZwOdVnspgHXiR07grED5ypM5Ts90rLRpX
fDdD/HQLMccSFvc4F/v6iqjeRAtuG786bEot4zFsNnApkDNlDt7ehV1Tinw29VVKYI2+macG8S/x
2V54sTA+xd3FzTfaGGxEp+wbFwsKUJd3OQB507VVyEkABdLCJwDEqs6+p8AoFxlMT5IuAjO3mtsJ
IdAPNXuE7Dvd5A9n2gzTCIDGfB7yXdPaPePtmQmdGnyhDUQShgt8ZIRtP+14cPU3qsdF3hNZvfcR
10njIRy3Ui+hj6L70hFhXFQYNPQVqjXRN5CJOTUWYwpP46oApOkMxjXeOmlBV0KDlNS1isRpYCrv
yU6hJAtQwBsvWeF6UhTMRS5LJ9YMk8e2XgYwzwXAgtyGejEciLBCl/gOrP2UL1FEd84nCLAoieVz
qV0j7toCNUwKD7ajwJqYKqXyYjozpPoSBex8+npao6MQoNcdpeYxMlKNjGPORJKJ/9JFrGp4+qoV
d8PVn8A7GKZA5CskOjAkBAr1iLZStXWX37qmMmxGrZWNIUdICy+W+K+o2/n6KKxcIaAzT7QZmqWW
wQsCvNiNWY4IN4s3iWB8YMcC6EUCayQlzZPKynhIJRp90IvRBoRIsWJABNIgmLLo8l+CcC3lEvbI
MZlgEefNjszm/bObzwZzDI82PFfq5pGyyjxRg80DFkBFdTZCBi5/bQ8AI7RmbXdwkW8p0IU6FKsu
zlPzUCKMcPUfPTwb3h1zNC1ftvZMzpOG60/Dwl0DB4Dgi4+MEuKkSVuLYaW9VIJ/gIcy4xvpxTLt
Lg32J6TFDJm/wCMBLcMmCNvkDYDIl3c1eaUJW0YRMuzr9pnHZoa3AMJo4dfMRy9SzqcX4+VFwYsP
NkEZFSr72GuJ1MOrY54NactSO80f6BHmmfllAVGuv3QId7G000m0DJBoKvku97JlGKyNPJrhf1uM
9M9N/yFVESAArKXRN8E4KJXwISXY3zgjp8WXsVEnbgynwGQ7MbWLlN1NNI1Kfplo+El/YkQ7G9vl
GN9iivaJGSn6R2LeiBqlUmM8X+xZH5TRj8vJLUawiCjJTVCz016JdI1Fwvo6SIGONqso/zXji0HE
fHtgdzvLtYpXiBqeriD+1bJ6yfuLmtLub5mBna3kR2Y4U10a5Ep/hmx2R/UjBlJBrYs9u/sXkeri
BbsY/4EX3KC6viAjwIcnAzh+kxJgoOO29V+XPZvJoyHkmE4umldhgPh8Pepfqs46UOd5J/pmhLI8
+a6Ify/+Nam5TpXGiTAJNnX+kSQNRmYLIgMaRPJtfJ79PB323pjdoTLPyXdVpD0F1dzlWzCy+++g
v3rdLms+/KrGzZqhKWIxo9oAapI1dhOAhcT6VvImiRCAdU43YoCp+bwQmZtMb6zmUxiIdMuVDkUo
+klohSzvKmEwkhlPi+CF5jD2QXDXDFF6sC08SixH6Wc0Vg4wQ0Cq2EaOtKTfeA3hIeZdylcFeq0B
P0YoczamYCFcDKrvavSp3d9JyLILeB0XjKQzWcex9H9ufHJCJ++1AWskR7ff4TRBF1SR46/LQcSC
HdHRaE+N1lkekPD3YM01FxAVsx1lRF7Y/NQ4F/khOLW54Z/a/37C8jYCGEpD45L7YiYZZLWijudj
l20AJNvJ85yU2QIJ/6yWftnbOF7I9Bx+GrRwtSo+22m1A5qdmUERcBrxJHHpFenR9XntUxTcmtW6
I7jegVvj+16YBjNkWEARLQ9lS5WO5FqU60y/CfyjZbutmj/BFJNrke8wWzyAvBE5pCp2zJWpsNap
YMSSHRlR/vGqkDwKEAwKXlom93wCTfQmr36RS/3VrsTaFTsuI3/8DbyLICchBDJsRT+GBC5HhWkA
R/+FlECmkIawNt39QhWgN16BfZLJhWg4bNSPXqdG4aJnrI6rqmHA4q1K70dLtqN2HolcH3+6+q7y
4SBQxTvsydaqIIm4jjGqssxpPeTgkLXMDakvS4vHBpJ1ar6k8EfrRsQb43wEsy86JIkmsiJiysdz
ZKdoI186f2dXBk6n429Mj4p+JlH5UPtXgs9YkpxUzraaiW6AFVrIfx5Vj8+EhTaDzvUQ5X8+qeY6
hoxuPMT2V4HCPgK8HR5hohi5wsX7wJ5waDyx9mgjG6PDEPdA2LotsNNyXAENcFjDslkIkIDdarZB
oxU7KlyWOiDAjibPhDg2FvYcCgYq+ncOf4JIZ0uiL4RAXrFqmQ6sHp+e5u8ZgXOsf1jyPe++lVF2
pPoGd37m2/bKQlmW6Gs3vGg9chXcqdB/w5paO3NKaigj0R8+DBGUmSSScNZPOA188eNBAYScHJXU
Ce1bpeKHg3FIqKuInnV7G/p/RvfHQ7aRSWAOd5O1xYOe5Dd0Ey/IYZkyGQ39g9/l/3RNQoaHHzK/
WvapV599tRUiXWl8kropM1ggPf1alhKIBIQR8a5Ds5IOG63yF0kAR7cHOXTT7G/yiJjrQfqaamX6
DiPalGTv6fKSH02yqlud1AKE+i10i5kq0Nb1VGCrXEU+XrR4/6GoU4BbzAjrDOycG10h0wccSr4z
SO+B5DCD1I6YYIE2PvoeazMQYgwIGuVcgBoXrxgtrD0Hu8ZqYxX538DV5XDdDe+xPIleXyIh1MxL
hUJqlK6B/E1fzHr/XiojZwg2PGRSQcwmpSaHvXi3zWfnH5gKtypjaWtmCESrLaEbvlMDeCgO5CGy
ZtsJAExGRCHFKL5XVdDqGLxsaPnRZtKrxBp2Yha94bNvi4Xhb1Tkl4a3IQvKoacksdRRWbJzf8RK
uOITn08B16V7rFlfdN1FAvusaI8E84D6kTCUtMXTNz9M6UNGBKFNmvzy3LpMGm6dugk6oNAGR9Ta
GLj9WdH3OGqTudptAlbOg7KL4NR0aPdU9S2F59LbBQzzUm4jxqHzYLyTE1+izrOzS5Fji+hj5J/a
rqyfEo+rXOxU/6YzPu+qZY9GBu5z4f1y089gGslcjog9Gnj2AIjtfag7JSHLwauzUR2cTCCF47ef
7rxu23C9RNpb87Ed8Aa1zVs1x5WBC8p6BPFWlomNJvImsORZDr4qPog8WIwBcyKkUjaqNOvaGQSh
sEnPIVmf/PSV207v43MsWaB89QYqG/YoubwK2Gv0+irscJyS80ekpotR1rYB+r5a7l3zQNJSxOoP
5ti8175ACMpshszokExZwsbFJ2OjPNX1k6zAKkJ4or00xkzIohixJR4yIhgIxHHLBvMNZpZj90KH
iUDomDJFlbodq8u4BQI3QKyQzrH6JItVJzScda/ebQYsQFG59y1H051QU/bMDtYBsRUG9vWw56Mg
97IPzxGWcSX/srkNS5ttJnq+HvQkJwtSpebDElcNk8a0SqxgxYe88hxYZ9KRmcLgPuYRD0toI7qx
070/kT9jZVhKzEUF4gTTuhB5PKMoZj+BLdLwMM8y2BRblamrjLVQQPYmGbLCezj4f4F9UOSFQCNQ
iMcA5BAQWSPZC2rnlZdvrOCmuNsEpUFQTJsRML6suwxiBNlpEOpJBhBIRPdP2NSaPZ16sRj8U4Ti
mWlnHcYwYkzYMaSZJN8tTs6OAiVu4v0UcgGp1qDpxMMrp78Jh7TOlMZIrlrPAwFFDOhX4BLok239
hnid/DKwCcjEl8S4nZDCNB/2MU4ZWPmUwtWehc6yQSKRsBzPBZLi/Ek84XywsVxhYLEhdASbriyc
wv4uk1/0ZTPZ2HKteoTlaAUOBMcTyGf4tX5GN28xKOxvPmZFsnya7K4wsJct3lpuh5yaq9DRYvZM
Ifc9OtmOXjHHGWg9+vifBwQtkyZ5IK3FZeBF4sTSxvXQvA2G+SlVD24QZuDnCmafR9qMp79yLL9T
rncBQsjCuc2d4/2Qs0W2wqygnE6nsg0YAeqOWmMNn91E81mE98o/xx3WOTTSyrpGhtTG+7T/GqVX
qcIiaQ+YTqJ0UyJXUUnUxAXfrk1eHPm3jGkmjcFf52tcjeVEMc6qZ8MJ6tIvIPSvOOHqUZ5JKXlM
oFS6QxbuqSkNe6t6p1pyGM2vLdZmNNK+x60H5oz80LJ3ovQ3dx9udzfdVay8jPw6NiiVC76S1qOi
YVKUj9D6lPn6lOO1ZkFXmUeX+tRlR6z4v3q8HQgsJhrJxFDu2fI1aK8RvY2nnwILlyjsq2TfAygp
J3EnZ40MmQ852haw/FA7A55fT8spDWS+n+s4+1OaFwTxmYutPyy3QL+Zu21tFHM+Qk7lNGJYIiBr
NomkOFwLzKpRmO0CMMukKhsDmwwTNMG211a1QOu9rzocoPinCF7Lzl6+ytp8GRbZOjIjB8zWOqLu
GTsTokuzZ/Q5R4KJ9dFYpPLeS74UHoCe4r5ErdUZ+wnh0wmV+HPwsQrV3yYyd+Bo9IGnTtynYqN6
mKQBhrw2Qy/IY1+OdQXkD1+SOdGuIAao25zvviq/SutXYrseq/wstu3KI7b+TBMQMjsUdeKo0e6H
dMLdKbOTlUo4PXGhTl/Dy8iSU8WMgQlZLpBteOVyGE55Sj3yB5WD+DwixwAuY3FYejr9ok5oeY6h
jBPNd1Rc+hSeLR5JBQ/DOgU9DCScYfgiTe9GugtN86fTiIRulqGCoH+6M1ZWfU5rwm3XSnoydMeL
ZM48x2qvnAAv5NM0hObdR00wrLmH5A5DEvEoPDQD2kMwlnX7QcjRmO6smB32Z4q+iOVWfS45/0xv
i2O4VXeZ/O0JDlE9WeR8p5tLhAMT7ZdBcJSP7sHTfWbnSMjkQ6sjgT1l4S6Pnrq0Hgudxszp+p9S
vVV4xxg6aPI9MVE3X2GcIqKwrKOZUS2rvK0OiRczYV5ceofQO9fmd8NEpOaZYnFupCcPxV/cb9v8
7Dboy/eqBBOiu5esaPRzV5mzQfuD466UPwCfjP6ZNwu724Gx0aQ97jmytHR1xVNIP8c5RQSU9DZj
RyeBa1DB4UI7PPsspzWEDb48zowYHWS8UKPv0TvI9Jcxpbg9b8snHHrCIFcs3vANnmJ8+gS8zUZG
N56y6+11WjzN8iZ7Ax/6rxXQH8jnKP8uEIJAMvQ4Ca1aXQuxcsNnYy8jRisxh/jQ21R+fMl4ESP7
O+adIlp2SDCR5BrSu3WfzDWtZk1LaNKamHCllhn728LpC5L6Nhr2i/wntThQ9hkm8tYi9uQVWY+o
/2CrHHQsmTcRhHFlZxE8lD2UggVrdsq1Ex0xtHQnYFRaW1hkb03gWNRzoIyjsyKdWvmmNGdoS4gj
X1xOo7aB48VFeZMhYpf9L3nUJtCWlhox/AbiMAU62AQj8TeAdB31Td2+ybmkZlKQg8nLTgXuoEhE
ev8CDKdqs6STHjt59lu7oCwFDwKchxAd5QjZiLlHgbm4/cwRLxfEvAtsWnc3ZqP8LakrDOIpSpxU
OirSn9R8dbzGcK+Qd4fvu2rYe0YffsbX+mZU5BN6HzB+FgBQVnF7R+cgch1nIfHi7s0YD310Dtyn
Gh0rCk3OY4NGBWAD5FSdREZ8uuJkJwt2hxKmQUlc6uAM0Rs0LIC+Q13to+KTsMWBh8rb1QoXNQ4B
cc2w9OhEWDmJvHfh8SLrKC6qzgK/+JfLG/gsNmyngN30HxYHW/dWibIp7N8Ji96Qq6lD0YnwprKe
UDCblMAHi/YTCxzQIdgAR7tHDAHfx0ds8elW3zaAco18tdFgEkqRpNXhqpWnAKAKfzoKpeqA8xmX
vm3dwxJCc+XPTcMCuAGihpO5BzISa9a5NP4hKFm3hrRL7M9KutUsEYvuqTPuSY8eJrbQBExAqozd
s7pliT1+yt5O7QnFC6gnMdaHyGMNg0HCZjThp31xtkmc+F33NlATTwyAfI70HqnFzcb1l+NEuJsw
DvXsEHivwsPHFH0l/mPgnRRKtpC7TY90jZk1BfzvxLVgK9BYoJ4QD5WVRmDIilBuKdsN4Ss1lZlR
svELY8RHRBCz86p7nGDdP8IR4GTcCxHN+wrOnaeuem51v3tK4mrorw4HbEzA2JAq68hgG5rNoDKT
e4O8GNafdPIxWIT5DQ2LKe9Kihx/+Bq4R2z7CCtDKvnCTakmd4sHvK3uxKmYzBGIDZ20+Xp8N5U/
c/gxIXT4HkM0id5b0ZZtu04oYSqi1bHTVuU9Yx0esdxPuX9rpmNSqAAjd4rmN0dvXW3rYt+mEGQW
0/hZshtujcuQX2JjX4Hf6MUL9YGpWrxIWL7IY8Qtw7Nvkaom4k3uU1T9oitg20wPFPxTM1i48aKJ
K6Ye2ynxKO9+Cv9Ytrhw1PDg8Y4pd6u0V0QLkfd4TFW44TsmwIhUQIzhbmZvjmpToMQ3aSnwmNIX
kpuFQ1ZV4UFED1wF2EDiXWQgRNZBHqL89aIL0OVWZkvBWlYb9hInhJSfFdogldVGMgUQwx6B76K2
+xg8aFTdzGSfGEy/2P0U0IlLRFYVi0UQ6LMyOZnDc2A0IC6qXTJaAgEfbPGE+eSs4MKYRZxh7I9y
2M5SfI/Vo9ffXYV8NLQVZt0tcTGN9ufA35rLdCGlvuxT6eHBtHfRtLoGNniyExjE59lnIGMxG+f2
GC9BjM0Tz13Kw6fC4MRtjUXTeUvs78wi9/GICuiQTlY667ftjgrWx0b6bVowGFvF5fJkqwcpTAkq
Ahu/K1qC7ttCCdZUbzW7eMD4+lNPflYjX/JOAgiaIPTLlr0r4R8nEINAp5TAGxh+mMD59tWUUUd/
2rCEp9j4TtFUuCRkYIHNFaomdy5TpVAr8gLCrezdkob302KiIJcru9qV4d4FGjvSJKYv8kZGWGns
HXiLIch5LNA4k5hK1B50Ata1TY+HDsFJ1Cgng1wlbzuwolQRxIJpmsl0STXj6RIUGDbYKacd/25k
79PQ5l1k4GysoumwaqAu0mzV3Uar2Uc2v9OvrE16fVbKU8Teyu0/9Sk/CUtwIijIsDpN2TbSnFFk
3hHasfSm6eHehyjQPnvEvAbfRax8C36EW3/H2iIq27kUffv6B1I+P/90u5PbYG6ddFirNDpEo1Mn
p9BHjSbTd19qWkfdPkC1EAERoyd7OLEoxhhNPVplgMzU2QCHVE3vCQVrg4VECvhKGE7UXhN9XJmG
Y+cRKyM+Hu/Uyb9VdZvi/uRyq0jqou6DeVQ8+/LH71jd6ZuI6DqUWgYuFtwhoTZvIPH3Eb33A5jQ
qH3q0ZFvCdJrhE5PjYa2JciFQ4sGjO5pKat/hm3AzY9vJLKOzM/hg1V2sJBxGld9xzlpXXw2nr02
fFmsYn3pIwYr6kOUknhD84BNTJ3dEGt3PoOFbm0Fm9F+JfYBK2APymQokQSAweJw6thgxkx2vT01
RgLBPz2H1aNBDGWaKnkrKHrQ96L8hCnjqArkVy6aPPsJy32v03ew3GRoD0gTXC/tEsu+oSQgsz0J
xiOje/Q1R6Hgl1nMA0QY631kUnYJx2oOmfldxbSchFGOjFRwwaN3YtaJxE45BBEvm22TFecwZZl/
DS3bTH4km7Wm/FDgPbfuO+H/o1j6gjnW0mLGVcfEELF3cI+5uZeZtyjGdaD4y60jjy4/BNJENgFz
gDY0n3F87hjgEPE+lxTqb36A1myL7jHABYvzi5s5TMY1ilJ2wz6zC7yGcy+FscPkrifkk3kFLLsZ
sw9p8vvn+6bcsRzZKjgAcFLNtcyp8T/PTAJQUtAhvb135XtP1RFTgNeVuRioNHLNOrigmZf1tPGh
QC5T/diDbl2piGwwhFAxhUa4SCMXvhLyqkJxNItRWBkSBzXyQbbDgKFpIsba45GUA99JBvw8aV1f
A0qyhS1qWOGTMMrzfepDoBpSt1QFaCbGYUI2PzVNUOeoTq25tzyAzx0M3j7XFBjf1tULSe1W3CFf
9BnZmcISNzOjxfLldZ3LgJtzkxEoq5/QnaLPCY/3vXuARNIP2dC4EQkyqR6LXWHQ6ScNh33hjs/B
qhoG3KMx6/Ls3arxd+EZuxFeUMAq2Wjsk17F2Hz8pcnTWoHbayN4xWj3Lb+9JF52b2rGK3W7bhnh
mQVABLYeWJnr4j+OzmM5dhwLol/ECDrQbFW+Sip5u2FIrSfQG4AG5NfP4awmouN193SRBK7JPEm4
cRTvGMdvRIXndAgJV4GEnhGh4c1UykX/jkeNJifRkMCX52p09n5KiTbQQ+tG/IRoVt0oOPAn+cx/
oRH8iKH/a0ll8AfikNjKW/1dJQbuqojpGL+4bU1XQ89cOy73TbyqQDZtaN0IASXNnpB1x+M6xGS7
hkuPz+ghAByJCBfRGQg6CrFO9fvey49d7MIulLhMkzNyDpJdZPgf6UXbsniqk9Vu6t8lADv7Ovyb
65eMUXIpHyXzL0ErqtqntgJ1144H1653ru/uolo9BBhYY8K30IYSJhq+t7q59+aU80N+g1MCvo0C
ppQhKj12rFBJXZ/QXTC+amlOPqNjWdZbEQvk9+OPnxABzTD2IVUcwq3ZtxKmHeY9Nwk5Dl4tU+DA
5pWDcpN36jUfr36ZPiXTck5zsQsJhti6+DdcXryWyt7JYBEV3wnTrgrBS1bH54ilvQ1gejLpJp7C
A6qukwz/sNleew5YB/XJgk6R0LFNNqKamCzniLuSpOqJipabyQkvakDujpbHYWivRMPjkNiKcDuB
SkOudC1WGHFKCnmfNKcAHSvi3WPFoB8L5bUzn6lbPBMgdGOLAbFC0rF7mzBxM8mxMxTi/tZGn2CI
A/CNdwoSfQmlc4ZGt3cW90Eu7V0qllMtuRO74FlI6JazeEHZjwSgpyZFpsCGMlT/0vzFDGgoK435
d9nOjnthJpx2+jk16R1RqcFHKf/gjTzmxbgfe+LYZcTFGvXFj8vN1sXIj6iVUGSu4SwqIEFXXOY0
PIAH/Sdt7y4afMo+jjsd/WKU/W/GZlKyDu9TpmOZGTd1w4XcFNFN3vUHtZZ+baIfR2ztzJdaKZ+8
kBgusdzO0GrclZcS/3WSY1rnh5zumS2qQ3Zfiny4PdnTvPc52S0RxRsvnnB3+bu4ro7pIK8tkci6
QEXS4WAxhMqiDrCmlh8ZfB4bSBstNjQ1HmuJ+oIAz4SWYoYSbbEJ6kRJ0mPOeiIu2ItXyGUb051z
012E/VNn3IkYiFOCKrB4XbAGGLTc3i86Jdgzw1ma/EkhTvYgYEax/ehKNC+wJxuUwdWurcA0hKun
hE3S0rm38GvplFlS6+xdMUqRHNxT+ZnY+ZdQ/NxyCr8d5l2KZAg++f0EmVKIotyUxn3jf48mW25B
8F2aRTwMrnyDSX/nD0TRQCg+tHn3vCgEymwzK53f5fXyPjrLc9uGL2PYnOFrnjzD+tlDemWN/0Ue
WZpWpHlo9a2TVYeaBWPumvsot1+VW0EjBS8Dl84jErZuUQNwS4UsttbLvKr0fQqis+5QErDkatCu
YC5jK0VN7WS/QYNlNJ2oXysmUMuIp2BBbyAGjKHQ2fRnRDkYMo+NCBiydHe0LLntZ7rqjBSeXCOu
I1PI+a6Q9zTgqwImZh2JakgDN8Qf7oGub4kWPwCO3qsgJTzqAuuYjTdGLcCOIrO+6qkgwh7XRT1t
tNCnPLIfKtbvJoE1tV4cCadCXJ1ymb8aC3IlnwRtC7nz2yqy7uxQPFLB7sLE5XC2jiFM1ewnZSCM
X5qH3F7SsQaxLYA/BbtoMXgF3lGWEtLGITXqt9aoTRmN28YPbxw00xK2SwRGvPOnbVOEe41zoAov
MV1xp+VGJd5j7N26MWPBhcLLr+7GXtNuzbtqyBlV/hlUPw1Rve5qryHlRrf6Va2TQjJHB71Qk7b7
kQYuZzIBO+dYdNWtHZAbg+9rgCRNMxmuZbJfcX2eqjjcFvBnh5pFACk7df4tyf0emRerju3EoomD
+PQTuJzau6mN2bjF1QqZZC8/kg87QLa1OkcttB+NC6Y3unfZ0i29QJrF8ihncyfVm8Lsk+vx0INU
U9l6U7eUOoihu3hf2ZRuRNVWmXMYymarkHUgC+Bi/cIEusGL/VysWas4IoK5/snr16wTZ8zmwE1w
x6PaMVPzQ9ALDjvLeuwZSPtsxruluxsMSPUsu1U5apgUjehNl7N36Zj+BAFRGd4M6M4SjGu0KI8p
rph1MOKusp4pEsvN3FFgC8jxN+GoiExB54wDcesN7Yfxk4cSO7lVh/eJoFxzljf8yU+dQAjah1Q3
w0tGAVBLYMG1k7z1yvuaREJQiFJ4NKyjMd4NYho87Av9YLOa2+HM21RvVL9Wa20IaLtpIvyq6FZj
7uCi+gj0dDvp/MQxNAf+dwusE9YCOXLLFgskSxgmcLSQKug+NMD3jFyQhqtK0MeCedxrcuBsza7Z
644ZKz9FcUK4175LXy3ny3aybWBZIHHIFxmDg8sGQNj+O0/9tuND9hwUs3xeRZu8hoxbqhQ7qPiH
AzLkAWIHoHlY7OZN1YDHHSIlPGyWipe6DSn4XSK0hu67aBmMcpxuvarAJYKjuTLNftZMQMeZQWHv
AaMIuhdvAtRbUvnYIyMfkcMal9Cz6VaQOQAF+IZXh9a/TK6B04H2iI+eCwiaFX2RnfWizzb/ff3E
w+mx5czV47BM54KAm6zQ+z6wGY/groXt4hjnXYKtCXh4Km6PXb68TnN9HmCNtEuxk1H/bkRErEHP
0Cqknn9wUDkEPaFEEimKsvcjEOdprA6Jm6CySI5WXB+7vnga7fkWUdoJD8CN1xRnsCRXKtqNmJFa
Egz3MbvqvUIF4DpcDa7zX6RedT6ch6H8byYLcUZ4kbk5i2s4W2H7GqPjJWXTQQbfIWXC8NWzbMqH
GIOnIZ8I0kdJ8iqIL0TVOwYn9Nig3sH5vOMxus0zMizgN5YlkTUeETTGG15ThyIEZfwpQwmJI8W9
Tyo66TliehZEVGiOXiONwxy2jQDaNSwWrpYUK/VsLa822W4nvLK/siujvd0nFoeae8LEjskQ5+ou
AEN+SvJqX8Py8mqwNxzTVVt9Gw/Yfjcln5lIPl2VHltFaxeWSG5aN0HnuqqfjWExwQTaILdxa295
YG3wbBf1a5Gg9KnS/Ah9b6UIuf+W3BQQgF2o/jQnxNDTIadpcN97ltiNLiJH/I1zhCSrIRQibWJ5
KGh8I8OM2o5BtUYF/p+mkxB7CA5y/e7WoVVOKW6nVTBio2SUK1GlCbkVsCVlAVG6emj2ImmdLdF/
52SxP4mwJVKgIUfIwsZ001EvL3ENkrqnIxlSxG8BBlhljwmLbO/LON2dcdWjIalh34ZNtA4KnkSf
bEYRn9AfXaBWHzTZJKprBN2fA7nUhVCEIqLCfOhvnbWACVYs8YLcZj/6jOE9E8IMqE6TXzwvLncD
Ilxoas1JCuvUOyskxX7vkDRESYiMQLA5A0dJEuuMeCbM91k47E2Cjky5XOwixAO2nltZ+djPMfQw
XRJ1BVRKAAyrRf+TSvLpY1cftS3vCvt3CUgozcRbRwvs1GR7Rt2XVfhbtKvbWswvSN7f+jQ4xUF8
DAjjRbt+jxKJxpYaw8dCE8KNZG4KYSTTDFbWQ45lEG8VvyHyDUe23OH6iM2ALOZnU6i7vqelndfv
pCKFHT2OrPNH5eC0I0k12PY9Vrtp/ufHPp9i6r0tbkGknKkuuOpOXlY9LDI/iDG9BsI/hW7yZvDP
14vzl8zBb0R24N3s8awjb7hjK7RzZiqM3La2izcT6NXj9OlCmnWV8fgJYrj4uRsz+7RuRZsgeGME
o8QaI2mTjStj9m7J3O/MXCcbUD2Al7vsXQzeq6indRJG1FeyfIWV3PlFeqnppm5qL1tujLEes2R8
5D58c7uUcXJW7hIfv/psxjfNjLmdmEs3eCHmUtuvq3V5HqI1VHratda09aCkijE/jFgL6fXRcxLz
TObplgyOjypH8xIbxip6QSQY2kyix/ms2/pFGdQXRewfimGewMxZapPzMYPbzNAB0+Okik9j8SBF
BtwY2Yx1o/bR14XZ/Vxlx4q1jOu42Hb4ueLQ/cQyf1Je+hYX2WUy9gW89SN6zKtVsTOAi3sT6ZU9
y/6xLWHFyBiitP83uuWjBBtlp+aDUEhk9QgC80xfksC7pxt+8iKqsQWl3hw4/xyFQD2pTiKoj4HD
iFeSEraY4hWSJE0nGiDEbcXgn1uD3hBARoYMHYPFObQLprDTb+ZK71wpxhTjjGQv1BSmKGhiHB4+
VJbOkWS1e3ikVL5qXJ98hbUomP9ix3/usnYvBilQaEPDU+iA06hBjNWQnFo+9BlgQp/+tPDolFAG
w5CknJE7QUJJLEok/pBbEWDXfXXb2e2Jcha/Z3xMCmsvTVSd6qn/aU0H7RkAiPdVec7vPMBPKPvb
BKJ3gCgbqut/CyHfzKLSAmeJA5MvS2ICuFCOnec5kscgx2Se9hFbAp1x4nPsWfcRgKiyZI5Yu+D2
fb1fjAF7O31nPWzJpht//bB9qPGXweEOBuREleBKEvZtr4l3IubtKhGFpi3ZTa6P5tVmQuTSLYuo
O03pdO0689XjzVE+9nXhQHOy5/w02jTSZoqu8SCQZk0P5eBsDavJhd86tGbEhzHpZ146JTtniFv4
f7AqfFM9JYH6WJyQry6FGGps+Tl7soXrWyJ69uQpSK2L1ZXMRmUEabN/nQmFOiXL6suoCAWeRmYo
Tm7TlfpPkW/ehbtcoomxnDMJoi3mEwHnkLliNj4Y0Xpgb4NxbkfAaEcoZhhu2JiTHfg4ej5CZ2wN
EgOFhU5qYP3gty7GIRi4KhLsiShC07x9TlRznBGA6xoyRAGgjolQtNOrehfKInxwu/8lRoaNrCyn
rQmqHS3TQ6AUW0SQT4Qf3jRleqwDaCk1x2bPbGrLv4q9MGbnpZDnXJQ/2p3uAnQ2/mzRcNI6bGSg
d344faQuolsPfS171ammIYkc6MQRhX5C64ggh7xKytpjp7IHq+AfoQa6mMpvX7u2wh0SA1wjPRAj
HHI0brqEJWwcLw/G7+I3zsMeASrBSrFd4mXx2FIXg9piRGRsYeXxtvAmJpz88yszoZ6NgJOMRbwh
HownUTEOzKLK3g1O+VTZ7nIYQ+vapNVFmuowxh1d7irZj568/F+u8StK3yoIMUDb7ybJwS0Qa039
XrnNWascgAftNub0fTGYPzsnGgpNHDNf1M2t3EXkmbNIVohSUKL3orduO1f9KwJiWUpJK8igct8M
43s8F9gBiuYA5GDeMBrxz41X8YTZtJQ3XhafE3gfKseZHAX5a426Jm5wERsouisOIgx7yF3M+QIS
oQbvODXWcpZDTPZVcRtP6HUn8FOspdrhEnf+01Bb3ynqGKf1nm22HrbHIJQ7vQWv6L/zmz3JjL1D
Y75blSvybVpAo/N08HRw7q2EaBhrmygUrqh/N4GtP7Gn0onXJ+MG1KTVA+Xn3hkwCakIobkTWQm7
yGCzGLzSamRQoXaFdF/BwRDuNlTOTgXqrW0qEEfBP8/Prog9tqXP39qAcsoNkegkzsFpGl1Cw+tR
7LUVMIjtzT4e0eqL8a0RHSxc77GtMYI5za0IqVy8eaL8nl761D4YQWDgjJJllUHhYrQ3toGOEhPN
3Q6PbMKPbk2DWUi+I1eBr6A5wxzw7tRolEiEYmF031J1NYX9nfptf+RXtLdOukynvM6+x7zHgqyQ
aw8e1xfCjmF2b+3ZkL8xn70Jhn/MAjvGb4nlvo+dW12hhx/F9Gur+KQcvg1Jfo1X8oqluFhDRHQz
Rioz3QM9+7Jq/2Ls+ZzlVXKDtBsxnqqfyhAXWs7AnfQvKnAM28H4qfJgD6R6Znq+gChvsVFDYu6w
6OAy3M0EVrvjeF9CnPa7Gdpo15xzFb+TyOAx+kO7WRT9JebYu2kH2PruwkEf4OEZrelNiXK/jPwK
YwzELTqGABEUJB7LYTQlCPuWbv7Fd/hZqgZTZIuyEw5yMWDgWhasXZPHIqZQmgdIJW9a7wqY718+
pdewcO9DFT2WBRmSiP4mMKs3cIjRChjzkOgB5XmePlOQzkiROa6H6F/r47MeEirczvumLKZpChDm
ZPsoM09yqD6KwX0jXuNLNwNe56BGTIHQS84GCieuH0HPPkb9nZzcr7yKr+nSMFhPYelTT0+ju7UT
LAB61vhOxDTCY8qYPM87z0qRfxU7MsRhmDjQSek9bUkMFPoIUAojRo/K/c3GjhjVyP8v8zJz6Mu1
piBt5SoX935aarLDSnYkdtOnF0SD/gbA252NQoITO32taoq53l0wwFlueFsx3bi1WV8wD/Owd61t
iqr0xvecjbBYJ1hdGG2zhWK+XRfdtkYPEiE8kwplix3jVVrE7LMbblAPx2W+msAkSy0y/LwFVx+1
jXaZ8+oG/7sddhOMdcTuMSUU+4diiF8lX+YOcmN+E0s545kbH3SkHtiZflPdn/U0gEVqWBYlWjNz
crqHGlfmjPHaxzG5odv/kqC5Q40DVpHqfbMwOsar2l9UVXxGpNQVy/CKSAuPStr9pTGSO9sg5vbo
1hyCqfAEA3JU45PO9UfoYuCxFGEL9alv+nvBVqDV8ZPNikJrdIvUnJOcUtw55X9j4jwgFt+1jMCU
3V8KPNggZT9ju98PaXpX5NZD0K3+7ew5LuU+Aaw5O7j6GhR6U32OrBDpqrWnpfptEI2NQXNX9v6/
ljw8fA1PVjgeW3zNrtEvZe8g6GC7ZpGmq0y6dYKEN4wBW5qBQCSiooEyOMHXiMiuzRLrDmpRdRpS
DqzC56ZRxqHBQ9jL/vJESN3abJtvSuPdDP0L/RSsQSOvVgm2dulw6rRtfUoLPLc5o+EuQRpNDYXA
jBFpTo4iUC0v7z9L8B12M34tIPTlqmq04ubUeiGuOf/BjfJdOy1fjtXvOl6itzrNf4rRIhUlZrUZ
+DQ1g/4a4QzeaLe2TpadQAIgKf5GeAUNoKJJSYv5cwonNsOufhKjPkQm+hpyht1ZQAhPuFyBoz9N
ZcshFPMTjNGv0cvRjqyfuJq8W3xUG2doz7WFZSUqwt+OQdjFLNMBIz16dHvvsvEWpWMdMsmodRw8
cLqj+C+eq+W6BBh5Mw+zWdVwoUBTTICrVVX+n+nZQk7NQz35r2StgyIYQU3Pyga7ylSoIePtJo8H
e0MYMdUtySsnDOWC49yCsYsp+ujEw0/jhu014HntowjR+gKUbuN3MONjZ0IXoc6Lqe67kgQnxVne
tD5Tl/GPmCOxbUu8zEXOngs7AJqUDkFsDnJpAVvY2sVPQD4wAnFjn4s+ifDOIQ1xy5QRZq9xBpRd
Fh3yKfTOXdGxM0rFgw3Aig6M0XgmGyqAaIarRJrGpOYrQVhvOJTQeHk/Q8fVWVUwmwRIDOyeyBpE
3VDOu/d2C16WHELYFc47rm+iIitv23Z46xq7u0v75OxH8i/ycpJVnX2fQexYSOv0zKUk536TVayG
3FB/D3HCKYHcnaVta+9cTc8RSmT4xFr+SgEFtei/4b0h39VXP+jJC4kewSccklb9WDjDSgNarOGC
yhaCyFQ2n2JPog2s9iEDXnj41EL4XVBcoLBGEFsF3UkXVL3o1G6DJrv16vl+GKbfJpqvA3Je0Oln
d+SGWXeL7crP8boXUhqB+7uHgPlxIXpW38ux179iKh9NNrOLCEjlsJla37juAOShWlBSBkG2vEjA
1mzRB2JlNSFVkcRKyaQVu/fwFy5ks20DXh0I8WhQ0mYd2WY4XjBNVrB9tnOWsBPFF9Aydye2QqaQ
aebd5KYbx2uIXBnm/2AXX9Kkzpmm/DOqloeg6EcEIuZsq+G9dWKKkq56gRqOeirpPggXfVYZ7Jwi
vzAJeyBca+M5PQyV/Czs5tttQKyk7a72+XJHu/XYZE7YLF1VXCJ0bnr2t2pEq2fV1276AeGMD4ZU
0MS6tdb0cBKHb+Kqfc8lo+aiWMZTqeGtOAUZEkzRopOfSe8m1+ju4qWfH1XaYITt0mGjbRZ4AnWK
lsAvo/52MvPBxwXV1fnP4OMIYmt9rcaK9DgD0c+xHkzPeie2XBsjQsnrW/yOq0VUG/6Mj5rS7mOq
AHzrceCA2/cjjPgjDJYVU2Jg3/RJfCiq/pIIKuXMu8kANirfvMUtnt/ZsGLwSeSZFttHSkFhZlnv
5FceIBdTVjr8e/BtJHylmE+1XO2vchfm057a7KbAZTFJhExpdhsLM21UX4O/axh3DLiyBg4NU7Xf
7VhNzJRIgJiGZzsCHlnHVJB0OuVESmz2oRWYBLJ9KT3pT0i4vCF6isVqSR5qQn7NQDRrwF/oOtgK
fuDCArIfY7bs80wAl0n51TM2BZHPAVXXBjxQ5jx6BXmVdHbP+OMxgwVYzT1T6dtKqCt5PsNRR+7t
7KGyjhcAR0EACLgd+6NO8G2P/taX8CCJ8QqRT6QYTmTRsPuE0egHpPwpTk0YaCwrYoQsMec5/zUd
2sjMncFCOfuBBJCBw1xWIEvq6rlNMHn1kf5U61i+zkhFn9RvwjkJZt07Jhm5RVGOnsaxxo+GMV/u
+XeZiZ+7fvyZZvGPocth6DgXpUrfhpyjOSyBtVdROeA+Hcv3VNf2rhyDcGsVWv7XTT7v4DC8lIX9
SvboyAQaJa+LmLEINIoKZI9iSZ09Ed2kZ+ThuxeE401qcucxwEQlcOVeWNUQWxyuM1qolDHEvqQt
HlKULii326NahwQK8WEZOw/j3DxOXGW+h0x4wWbP8ZrtYzgbQ56gScdN1fZfMScRfQSyz3H+jSUi
zLo3JdJMsgynnOkRYRwiZRuUroGC22Cg4LHlAHkl2mg0xoIDnYLirAtAdLFPnFmJTMnz8x2rObrY
lvACb51+IkVwBxfOJ0e4y3WFXAgA84WcVDbPMQG6tVl1gRVgr/pEK3dIUdb79bJfWMum0/KGzIWT
kRymKXii4ksIAHIQRQQPVci+wsnw6mKS7Zm/xtY+BlDRIF1JOBNu2rn7VzvptQ2KTydfkFN5Ceos
opnqiPS7qmDop25d/MKEY3nQFJcdwWQPU5ccxk6ek4QDDXjkja85RkK3YwLi1Tte+ocao3fdM8tJ
YUnG5lzGaEiWQl38ZHhaDKaoMGZn3dThb1XBO/GDg6mrByFefKRf9IYHQ4RD4cAxQOmxkETjpD2r
fPoHO+3kzkh+1h5Zjg/dpcBSOeNN8BZxtL186/ulf7RspiMJnCKZYndhtIBnD5BoRY1Ww3yYwreu
QhnZ44KbMnxvoDR6v3jXS/CfDrODZVO3zj5D/NlT+akJfp1c7LNkOHgJjpMoiEBuFNc4m5/QVtyn
+XBPqiHPRCEigKRA2gjXixbObd4yFoPH8yqqedt6zn2HmUfI4mCzSMkjcm+U/Ynlm9yx+LVEYVXj
HqscZzvxWuVtvs0m5Gxt/GgXFu8wG0cxkJ71hQHrJNZJR2SAVjSQjzJ4HDPZGtMmjAeGd5RImAEq
yNB2K06TQ9M0/n8GXhBbpPZdl+0bEN2LyNnoFpsayWIyRnf8nKeOtKNpZCAawvyBd6nOqeL9CJlr
zZyfk9QM8nKPj4shW2Llty0VEF6n6MfMAzmQk6QJ9903ZdB1213/GrQku0/hJdD+T57jhgMqs0TL
yVfpg4IvWSOGBTnMdpCQhpwQkiKAUNiIvTsPgOu7vzxqj20QEKVDhdPbH77z1DKkUKtKEIF3H8Vv
SEZuApdnKAkinKoL0ct7JtebcXHvynx4yGsiDd2ADHKeI+030kqkLW7CaROsi/hArrU4CeOFrr+6
dXSzFouhtWK1E1wjkXv0Qg8PeyXvXMLyPN3cuVh4JKegFdl3Pe9fKrOdiJYj+cMOdHtMm/KnBdE/
l8HFBjZsFcHWgL7ogvLd2B4kg3E3M9mE/USjDDdYWp9tG1+DOt0WUKiJ2HOPTdzhD4ueqjgrNyJn
SSAUOVTOog1EjBSWkP1u0tVslsifbGi/xZCD+AVlS3VwjQAkyBlJkVWLPVndMztrjG2gooBcQ5dr
9xngDb9j6k10m5G4MZkRRD6yyQZ5ZSSH55GGFFjT1WGO3MuXEQgn4psT5NIHcNJvIyKxtoxOHUvU
iXJxk9jv/kBSq6i2OeCkVEVHRQTJotqWk7K/Zy0K6kX8yUTjeIXQgo4pSDEXGMLHRU0zbOZNgRce
jyRgnUT+BhMezdIvESthQCjS+qkPCAIW4grllEyL7HtoaZP7/mOsJUpN/jRJWQwRQeIym9W7Gp80
DIO525glBw2HoL0u70zJ+i8MB+T+wfr/E2eeaAn0rdhukvMcRUwLip1xCQMaIzgZSEZ0xkxpCFB4
xQnCYWE/ezlqbiYkbInJeYCtF3f7qezfAHajCyazK2h7IsdH937wLPvkr6TEsiMib+BTQTP3XucZ
QIhuMv7ZFTbqPw8BmqOTe7pbKJ72g0ZSMAu2qkxvQpbFpPCQRn5EkLYrmFhuiCo2CKbtp9pt/lCi
geJEWD6RFbn1PaxoqXH/y5mv0WXISy6JfyKdbRMV/1e0k0zoeSh6TT/3F7KC7vyl/02S1TPffebV
Tzq5LFI/m/WbaVl/DQgQWQ4Njb1bGUqNM6GDLm9DkHk9JnO/2BWL+Be47ibpBYmM7C8CFIYry8T4
3r0FgmSKl0sw5Zsl+FUCjXnG/gGiRBiTq0D6mrTtu46le9YWZ6cgjcbO7ljWC44vYixs37kwzVk2
lvGOcYIGVgi6VknAQnW3IMyFD0Yaj2uDB4ELA2CGKurd7S4j9JJM6/VxojusrMeJfRBINhRcngze
PHYzFWTFxi3PqC84fuL2IViHHtXCmFqJNfGuf9I9orN+nYb/inn8kOgMCUTaRwtXDTpLW4Ax8Ap8
6k7y6JnhKEjMspu/RgfHOGcV7oYf1dx/wE3dVBHYA8vCpjnO1pNnp08Nc8swecvI/MKlHy3eg2F+
zTHOcIMWqiDnWFcPdYx3g5DSvO+2KbqZQC1vDbhy2wl/TatuvDi5EmxoMXRYXBhZeC8QE20SRDg0
ooHDrPoljPyzsV7bBdcRPxszMUd9scxDSeXug7rcjC4WjEDvRfkmgxx+FOdlHxaHkBzEgBFFJtut
W7J5C9TRiUy9y0t8YjEJAPU4zpuxhPhtu/ZtXhXnMsn/YzlMEnH3jEkaVQ0qMWSDephBFI57HXUf
NYvYKGRV2rJOaKNlH6vxlKV/7HYA6In7chn3pTdH68u8CZJ63+efiXOtkb/kAWS8DMQ6fJ+qn3f2
+GRxRUxtRb1iyPcGOiDFV8Xl2pUJyTbLj15WzLszPgZYT3sbZT1TpSvo8gbRMeVJ5FWwwT3nFiHJ
1Vm5qjNt6pYV/bcd2i9Wv1J/IFU4Ps9Hz9V3Uy6HrIZWhPEgbjBX0YTR1x3A/+4gg/G3IuvucrQL
cHfxfZOjh2bkpoz/XATuTAJ+1IwhOIu2fj7S4nX3ngaCohICdxB+++0enyGL/856t0c1bfxwJTv2
CSMJHd26DI3gg/zaCVlAoiOvKgCdz9DcWEgrWcZu6hIPaUTbLoT8dELvzpLDdamL54jQ6zVqC+av
6O4n2fzJLmU1U40oxRJaIxV4zm4J6MAY5NP+E6Wzo9UIt1nixDcj0Q991O9p+hiGkwpqi/sAUlmo
F9Y+uToNXEGBDdIsYsSF2Kfr7pepe5MlaoPSRH+F6zsHIfrsFdEJQcxDYk6wpORRdgnhNdaUHWSk
kjsfpgvy++GJwFkWORC6N51DfdZ3sMMcweakCqnjaZ3yS5RPu7mxgsvc9XepSUYwYkRhMYH5jdYP
ZHBwTWiWsxsmZN4OLxvRLiCqbjPGT3fcdHqjo+TerecUIjKSoqnCeMiCc2LdropjQnWwsTMfmpyN
ghaZzGChFwhQaM3jaxjX81bZ6N6ECMZbV6PKj2z0eXmPDH1YmxLlA4Rip+Yd/apBGagcc8AHhELU
j+WdpzG+Kyr0bT+EGBJJ3QN0Xf3Lw5yAJ1M8OoxxtlDH5SafwzcL6t2Alu7VNrXPdipe2WjjR5I6
zm20WqoJtRoOPo9306RLsNMe6gJ0Cj3KokifgnL4Mt2EccwVeEWcHHtnFLbjaVmaYR+1Wt/N0/g9
jLAIXAQx71a1tEA5EZ7GRLGWGVLycLA8zuF0OnTWZN170q/32PtZviSEdLVzDRulM4y2GW/cDCG9
khhWtJqVxuAXXXPRunvLLQsxQoUsTNP4fNCBkydfRr80O+1x8CvAZNIOYeFquFq+zQxFoPi05uA4
AiyCjdP4ch8phuG6CJurafFilBNJJGnvp0evdV5yBzeQwBC+TfMZIxtyCoKtnT0T7T0SzLfcwY5U
jSFM8Ug/+6KYmOwNAZLNYeImRQ2hdIBkypHxM9eFtxVZMW9lFvVQSlqoDgVDc+VH0zmtBMqVActN
kfLReSuFoiSSbr3lPUaurH4mf/KBvFNNxJKjM/ULBqd4Vo45ZV/sTckh0VxmgNg96DBssUh74YUJ
S4HCNTFM9tPdgmg+dKxLMuhLmjr5qxciL3f8FiUvesEhQlQRBG54jtgrzCnJ9aVFLdO5OrpKRzPm
d1DFp8E/Jyup0a19NtjZPpsrHMFQvRGqKowUvmQlqVPEcNOnstWTWH6RZu6aiFhqzEiskPDdIxTu
Fvs8kv1ejFjD25gI4Tp/kTo75zMDdIpEuzfnvI0QCpk7J6IDDaqignBmb3zf4yfsUBZyWw5krJIw
bgXx2xgnhxjOS4ut6n+kndeS5MqRpl+FxmvCBlqs7cxFZiJVaS1uYF3V3dBa4+n3Q9N2OguNSdic
c8NDssjyikAID/dfxGg0Rsi4OlF0rfo5OJcatIx3r6jmWrPoMbU+VD6Nd4/GlYbt267VyzdLV94z
U/nR1s2Fn/WPYcLpBk4NkYzggNdftklcfSsDjEbxOTn49MFMGrxRQ86mDB3U8kZed74a2Rrc2FWP
JJwj6J8N9usg1PDQ48guUGmsa1qSTSp8o81ubmS0UWTFvaJj+qQ51CVL5ZuUsBoMtbCNokPewfxR
DUg7V0P0AjxinbnBKBf4NpSYPFLo5nAPriMrvbWqdqSckcA3Ed6Cpf4SeABGGgP4EnTTlShS6zMy
9Y7ywZvXKjsr+Ih9d1uRaOm9/uAK6QPydBuq2h8at2WG82ArN8Ex0jz5wOOXHM4fUBXt0lVbRN8E
SJJFit8mbnA3cY38BxXUpEKwWYiF69pTP1qXrnnZPKDaCgIRxUUPQp9efPat+mYCWqL3vu5q0BhD
4FxG2BxxAR48QC2pYvASSuw+QX8vgznT+ds6c7auPjyEebMfQFFCbeM1aNyH/WgC3lEbS/KCGiwt
DadBrQrLRMwpzFFGn4dBj8rSgK4aeQOGdc9DEOwxCAVTBlA/M19MqvC4BsLvUJBVLbxQuQ6DVzy1
B5pWosqCay2oE3UaXZQ04LYS+TebQkVWEV5tda3WUKR0T7fox/ruIxAzkpoCVG5cJgIiJTkPCYRr
uGD8lppd41g3ltF2j42S4PjY5vqDgXvUlUZD5aowUZ5QR2d73AmFi6roqz3Elu7NdPE7rNSowsML
KCMCtqjRxaiQem6Gh7fVv5eKUl1ZAappgwnyolIrukKZgoO8WMc8VwaS4E4DRyhb1T6qem+XtTEF
jNpDkJvX8rCPa+6uplWqSy/PfliFS2IO4HAn4zhCEXtI0RLTYoycyeIHmBG6rF4bjvsDSft717pO
S14RdSO9yhV6JmDlYJRpgsQJ5YkXgk/JL3d5lIiUl2DfpnrICAz9O3VcCw27tLkVUjXdD52iI5GN
DxvAmjehTJOtVLR3Xm8pF4Ejx8dcMDhyspgCMXL1BU4Xhhk+uL2k2UMyHKrA39TUS+GIsod7pGrd
PN5JdLMdx3iKU4lVSEkvQK0FawczFz9wDblsLPNdl3te1xU+WV4w2HViPKcSQJ8hvii6YKdE5WVK
w7D0TLg7/gU0j4PGcy9DCRI11wujDGzso7g5tE2NDU5CaYlzwtZDrgGBD0pou23yXaJKKKTWj5Lg
vce4oZEZkuelan0fydF9NEiPEiyXMjWvyxZzR3rdegIIxXBuTQmLe3oJFVm332AvEyYUEQySrhDi
MAf6LhSNvdFqPy09fMDUZiPShMzJ0RD2tqMcx3PsRMCCvOaOuUvFAdMx4Y63NlU+k5s61dkDbovO
TUa/UrX0BtmQZCPRBHSldheH/LG+RkLqQj2gwa9oW26Q9z7DLK2xoj2G8PcW5Nk1GHyNXpN6LWjD
3i2a72HF3wHnJs7lpyJE4go7zA9hFNRKadJVTXsjdAnye8j66JZdjTbV5InbUsPiBwMFWp7kSirp
t7H3TW61hm6E6LOMBAiMaS99qE2bQF3+UWGqo+fg2FqkAt9dkGIucHSelsdOM/atmL3S4dmrhvem
DkAiPaqdVeXgSRk/pyrPOQwWtpxxnHZaQEOzuiRfeSi75DZzRm6i9GkFUI0sZExrN7FLtf8Q6dbr
o/dFrJlbmYMbC78H6FD2IOCi5NacaVhMcKQKGhjH0LyIomqD/slT4knOqPV9r7CN1/Rdvytxtrfa
5glhZlyUUYSHEEZqnRdbJW1bcFf9/WiV3AEJ29OVwZlLJBER39QAB4fci0jAtZEoZNP/qFdok+9w
4zmEVfzkDqiS9lGI7E78A5D+FX5Y+wr4MIYZ6LlR9FQEQQJ4Lb10yE+vYyO4KdJREZfmq8YfnKlo
r9clpiuFguCTLsFA6uDDtDAuhLLfOCqGBKb/UjnxR5czkQb164quRttBuuhN2YZBFK5TTdtZCAeu
urhm40dHXxKuIqTbUzWEFu5tKabvMuQWBMCHJjA0u4l5vDgo5qJl2WfVFmsFE2UKie0f9q8yMKNm
sJtkF/nPNNLGR0p3XefvtcbrB4FKVIArunOSruyw6tu6IkBwAHyyw54WX3X0pT2qImbVv6dYayVC
eih4M0vR0arRRTA3gSF9Dzj99Da8URrlJpEusvq+a3pk1cRoq3vG9WiKIdfAEo0cavT4iNyJrXis
RfM9678nLiBFTIIC5IStxha84buo7fwK9kIR2X5xN+hpgWgFZtmgALUSQIdJxrrueRkF2c1AS62A
eUBZV+1wRpLkN6d67ALek9pDHwkHXh702+AZQut9kJ3PADS92NCZLxwfEUXppuR12NSgqLUjiMfR
+YMqlfyG1qGQjj4WKywAd9ixIXwP00QCZoUooY+YRbrzKQQX6F13Ayjzh1TU3qDHrlTT2cuwkh0v
paze7mQQviw2CMiUeRU8OKKHSHHXoXngOIgyoC24pYSK9w0GuFEiFDUaqKTJRQai2cVOJ/K0byVQ
JUkUN1YHMIw/KYeVeGVoQLHuG6xxQkqQOdo8fQrUHXhuLHkbC4WcyhvJZsQajJ1XZ2isdMe8zw+F
4e690NvpKg0vckMUPkvKIFRxV5KGANY+pdkV6eIB+7vAoNHSDbaIOcBKTLTHgIPGxQnD026M2tm4
0s+4zVce6y+klewgCMAW0u7N1ryX3E8Rt2fLuTdHioGDLxosIM5n4GLtoUHhsuYlhZh0XJDe9vuw
/RTBxmcUtzw0SxJsSPpjji9WJRpINlvJZ4gmuMi7DdTbTpCFK5kLPzXbu6IZMVbmnl+vYIYdvKFh
+ij3lzFf1kkuczp7XidBvqD5hv9IXmExC8ABWqv0jL0y/66wG/UxZDKT4L507sBt1CXkVXZoL1+B
KX0XEGXhUsdCsNgWHnpN6Fnp1TNszJWHAqUMQ1R4MzQw4m9KUh895YXSl9O+g026aDOW/5siwq2U
4weZClEIixSx1ONQFKA8rvWCTANnYM6DxNasHzR0blTMSnzhMPbQMowMNWSleAqh6FXBO22A03Tg
WtIKWqf6qTej6LjB+dO649MchBsPNAFdU5HeA0IhcTc+e8GMhsVHHj03APwkqAmCdEXt7qluFNoX
H3V3CzxXDMjOUYwbNO+5rWX4wcjCyPTzv/Wiu66R9qL+EW88fNHoVdIgfkUuZOODNsLP8yBwtUmx
QFtg54C9MVBrFTlssJYX0ZMr9EvksUZtABXllwHYsi/dOhK61m5nC/5NiRhGA4USRnujqVcaXLHU
vVZllmzxYvKgYt3nRXwJ7xcOLtnstuGxtUpE8geQI16u3fmZg3VIcRn06OVJJHbaPu1eA+EqT7xX
K70UevzmkkOkD5j5MQTqAi1MlgSnlFx9aNiQYt9emsOIXL6mbAAd8zEVat6gD25yWccvGXQ/+phb
aE2Y9YSbKnrvtGu/0Wwf14hENKnZtggVDds2iTdGt5dqSkH6RY7mATIrFq806t8H3xQeLcph1MQw
j/bXZXibxsK7SnWuMryfjVDBYYtvOB1ehgiYDImOEVJDpAFTxyASO/rNFdkr9dIG7I1ToLkA+rjj
RW3WI3PEelY7LN4hxmJP8+FCairQc5Vq5ehbDpe1thKaGwfRQZMbbYBZK9e3nXAr+J9gRDbp6KrU
YUR2IbVoSujujyQWDg5tIcNt4eS9l3V0L6Thtd4q10NMZzt6yRXlJS+zqxBWj1+96h74TiM4GJhW
dhBGM5k6GiqdkXmL9icyBtlr2jS2KO9EIDcDz7VRZshApE2Xo+8Szl4ZwiUmsHQdKwGjBPGPLB+C
ZAICUWjuYDkHaBq7ydI7Kqbx6ipIXOu2VH7reYAOVIxkx7SrQdi19KgifvfAG+2XIJMIkyuhNFpT
Rmqoi5O8FClikBd5/iaW1zJI4ZrGLHVhs/twRaZ6pMhl9TYBTCECr+Rrp8xmX6KkC7BEFJCxV9RH
8HgbR4ze3BYgR4xefQzuvapvqKMh/fBYCA9tWfG+fxBHcJ9ulTR4EjDLvrqqpPQZGxI7ENFveA/1
7wors6rjSzN+ypCHBhkF59ykl42anysArYk2DkW22H+pZTQJEK5EelMBrsjupNxwkSXAiDygWc42
a48G5wJSiWtMz8PMhN0dcup6FD35DRH+ol3/jq7SKMUTStajJbqHSOX/n3lHqrLrwb2QmxfcauwG
t/qa/l/pI8/DZ+vj9sbDsdTK7ViVb9vuUFrHIb6UZYLgmIqKRVxhrwfThXKyaAC04uTtIQD3NcY4
PF7D9g6WJYsXaa9wsOXkXeQPzHogye6+EWlW4J9QQi9tK+MiT6rXDqydk70bEDo7/6oWURoEZQ3M
U4/bT9yaSMJhh5s/NeHYtDrL772X3rGVREj0WIwcZyPbCWg3qgEmqEkHb1fEXW9XqNm6k67TnFLw
CJjCKpYdsBetR0nPLtMBFvtwa6JB5nhP9GTtGiXSnp2XaPm9yOvGSZDeBwrn5tjsJJwfYX/ZeNCC
kSKVgh9tUL32sClXLmBVy8EcNqDTDrhAop3n4IL+Kggo9otoS6HOpH2La4BSQJ4G6clx8lusMFFE
GRM96AkYU2mXElW5OnzVuEZJlbcKZrhwE7wBNcyfI8xOMY8JMh5S+YB+NIpLj2bm7yirOOZNhCi1
Zx1FB0sG2HnqWFRp1SsLV5MciGmhgdKo/YvCjC6oKESczYaHqU2IBG/3EEgf2HNm7pPG8y2lztb6
/XUpv0So3+e9vBOU65rXRgsun8bziNLdC8GH391CQd0m3icFH2S12ssYQgBNMJRiqPvKw8b0Iwr8
+lbpSdTQ+BhuYvkNi3ScEHiEYByCm0VGvo5knlrIYJuAvMTXSBXvEw9xDcDOjWRuBJc7zr/HawhK
NKQj02dpjiiUy6x4tcqtyBVPycbRxBG4CO0hgcmT93iZo+GaRHjsJBvF4lmSgIXiQs5N54HLZxsZ
DhjgLbJn204NdyUiPTzl3Tq4ou28C+Hy6N43QXrRTdPui4+u/ZYhVVoXjzo06sixbDlD4YStlFM/
h3uta9T/XrC32w7+lSs3e+q9+yi5x2WI2cjvPA1Wh/SasFE6qPo95Cpep0c/P/i06lT1kLBMOgxX
vabGm6i9rHQca/MXR3mGiPO9LY3nNjWegB/QzAZuGdEkxjjPo/okFg+RjiR2HNhQ13J2HrRWXsNt
h9yQCMLGubeyGz/KbhuEewu0LmqRV+3ghbeIoVMCwGa6MVC2BSsgF3YyZhrItVnQQZUdwidAJ6rv
unifAWDJDUBU4NlkVE7EFIdevMsC5lyVJFh8UNgG3FVVcm79QYMkr2s3weiJlhs3ctZdUwbkjeij
IcAhiHzCQ1C0L1R/IXaAumyfAbHZanFfVE//MjUrVtNRxIF3Dl2K4aNr4P+r7Uvriva/oMq6ZoXd
0DqqD7wjB+V+AKX+r0q1glYiz8dG745XF1QBcf0vo4fnjjVVuu6bN1l59fX7f/7jP/7r/352/8f9
ATQs6t00+Qc+Xrcp1q3lf/5TFv/5j+zf//Xh+3/+05RlRZJkyzJVVVI1SZMlfv757Z7uFv9r6V+Z
hOe81sN/6gDC7CTIOZf1t2QD2WSNBdgquXAeOptGKVTBDQ0ajN5W5/8CSVv4C+Svf0EsokvRQCZY
a/Iat/EjEKENEPu1t6UOURzkLepQW2NzPqo+E1SRFdPSLJrHomV8DSqrSEPBLYX2BaIxCh87HodK
uBHlw/k4kjIXSBENnX63pTOUr4F0QXUbpYbfWjIwd1/unI18gFS2UdbIY2+C3fl4c+NSDUlXZVPB
5nf6OcVCz0m+eOEW4MLiCtcVZ6VUlF1+nI8zO67TQJOvVpYYlnqyQL//StypO2Vb75q9eQlsDNO8
rbhH6WQh4vgbpyv1NOJkJntJrdFzRv83uuw2wqrc6bfqqrHVrbjyN9rSd1uKpn79bk7WWQV0RRQi
t+JP1XaP1Sp/jQ/VOtw490urcW4LnA5t/PnJJmydHqtoiclslO+WQ4KBZLAUfyxM4NxSVA2EZPkX
Vde16Zp3fHrg1iidACpxnR2sC2/TrHhYoLK+y7fZbmlYs4vRlCwN6RRTE+XJsEQ4BoKHvsu6d65d
94hglFygabGwlaWlMOPPT2bPKdQ4bhIANbhZbNU12eim2I//Srts1W4kW97XF93b+dmc/WQnY5tM
Zq77ic9jHTVq/b6TnmTxdqgXQvyanz9W/EkM8+vADEEqzNRg/lABeXRAA6+AZNna1th7W8POP3mM
XcdrUpo1OPA15ZVNsq520a48/r2xWl//DstsFGxSK8aKXosRky5C62u6cv+3wijjVXXyHcPegHOS
oPdT8jLWynIrSLiXQEo4H0Yat+6ZaVUmV57o6T3GN8idqjtBtemIrrGY5lkAamDVrcElNJtkNyx8
zIX1ooznzcngNIVbGN5MOkKUDk7YkDlIV/pg/d3BTU5Jr2+tpgIHs+6PiAe/wnnd4MK6xtSWQeFP
sAnWC9M5Ttd0OjVFUS1R0XVRUye7vMVn1IvcMGc6q4P1AtSRzAE51lt8RC/Ox5qbRE0TdUOUFY3b
exLKqC2vos/PZdo+OfRvy+rgNQsfaty4fwxHI98HLyFbqLB+/VBO1/hFL1Et0sVR6xyw7kFqNcRW
REWlHW8VgnJhednCITY7Mp3DWZREpBKnRyVKyXkEMB0ajHMrF+9FhGoMdb2/MH0nQSYHZel59B6h
h68r6h/CYwh0FT/tvxlkcjDWhhyTT/cxmBc6/9g6mbSPwBk9nR/L3CbWTsYyPRt5vMlJylh6kT66
oj4hE7iw2qRxT/6xFE5iTM49n3eFrmZYrppX5i7eA/vaYJm2o100Zm5L+2hhCUyPv1TyBKozbbzG
M8B77B79Iyzai/5GuVOO+DvtgRw9pUtDXAo6We2xGtYDjA7Owrt+jfDYPrxLEYu6GK9OMH/VNaZt
Hwgwn/94s3vs98ROD8NAF52Wnjs6WPWraj5XNM16mkVB+qK6xtKJOJf2cC7pqmZKIzxmsiDBaoVh
4fbRurShzN10B/+Y7bUdzl9X1ZW/+B3nFqYhcRgCzVKAu03CaW1YlCAfEfSjlqYln41+fX7y5NkI
CgPRTVRaTXOyLGW95BQsOZGGaJ2sA9IeeJL3aJkgDXEr7f0dnRkK8HR56u2wluwxLaABz5p1Ftbs
zF8iy8CYDEOWGLI6WT1+oYaKD3WCIm6HUwD2WPS3z49WGkcz2YRfYoyb9OTiFIcYpJXi5uvoID5b
N+5e2VvXaE9vmj29UqDWybXNPzcwmNPt+dgzm0OWZVEnZeZ+4308Cd34VDxKJHqaiFqNfgDXuO7T
w/kgc3OosDRlVYRoYuqTIAFatb4M4g+gNFgufLyL9Ol8hLkEWeGyVE1R1okyfeym0E4rwHJIDV2K
2kVo8NBX7WADFvo1h5BR7LU7jOm2eIQvfLyZzBz+lqiTF1gyuPXJ+nCyqnMw9cDjrJJ+RuJzERkY
nUe3ECIWUtS5pO5LqMkyCQPX1FEIzdbiztzJNiAZMOTYeq5R9LabH/5GeguqzfmJnVkfX2KOJ8/J
0pQ4rLBtLKi0JiCov5co0lW4W54PMrM+FEuRTJBfbDBVmmTFg5F1PgbLaF6NMFHvqkRQ/HyEuQqM
QiFEBjdoqSbeE1/HkRUJxH6PLdZsKUZujH16lC4QvVgJ7/kBuUkbnrFpLwSduQMUy1BERaIyQqo1
WfeR5jZhCQOPm8drVmh+2MkBt+d1sIHkQz12NfzExXXrb5ee9nNfzTIsTmhDIeHSJ4vSbQc8roaR
Ku4JPwJFvPadDsxE5b+eH+FSnMmKTEUjFAfX5TkDC711nWsBwzazDRdW/lKYyceTkNFREytK1xrL
L69h6YZpTQnVuflfD0cVRVHjOW+KpqFPbp20qYH1CkG6HoStJH4OxmvZX54PMXfWq6LFzUkAVTXE
yZpQ1GwIogRJLiR2qw03Gs94b9OjvZCvYkw8V+UGiPOeDbdBxZ5q8lL5bGazscMUFEUNNoQpTgap
Wa6OaAjls05Tt76Q7vO+XthtM9/rNMR0P6udWkiekVN5bJIX0RRvJJ0mhwWZfiHJWgo0Xed91AeV
AE68629b96fY4v0Ha3Dhk42reHI9fxnOZJU3lsf7T0Z9v/ns1+4eJsdefOjW/QbTqJ1jL0SbHZOk
WDwBJUO1flUlT05cUOfIazXo6Ja22a8GsgCuu5VgFzZ60yvjW7jZN8BIlyoTczcojYDfccd1cxKX
cpowAM3OfuWQtd1RoI7vxpOqu883A9kV5gv9/i/UmIhqKKqsM1TZnHzBtPB6pGkzClu41FTNjzi4
Rw5wYZnMnMPU57idyXBY9NM3dZUWYlMLSDnVkbRrh4b2o0YnxNtr2Ika4H4XPuFMw0GTZEOTTMuy
FJgtX6eyCQYHVR0u6q7qfkBT/Z6k8W1eqnYvDseihEeQ17tUda5C92kh9Ew6QiYnokfAxSOZ03Qk
61O179AVXzevra2uS7Lm/gcMMB0BhJV3D8x9l2FbAgJgYdBzc3waeLJJwrbqC91SUDgWf6JSDtmu
kfcGtjboLp4f48wB9mWIk9kFMN8VWUJZsnKuNNAXBl3IvxdhshUkxMBbJeL7CZ73hPEC9ONwoRC4
NIjxFDjZbSVEm0IYczkZMaC0028ViPwLw5hfCypb2uKikacnfScCUDOFsREo/dDcYG+BsoiC7yka
pefna+5S45P8d6TpgV+GA8CMsIZIa6zVY3Lp348FR8pkO2WHUNtWOerbsR1UkGjVCzM5c15S7pdk
XSazQ5lgMpO61PTDoLHiW2jvzZugg3wzlmpXc3WSL1HGuT75Xip+PkroIyiCle+1anf7YaftoNIw
IPqFCzfO7OI4GdLkfa1rntLUEdXbzkWlYxTILq2FPGRp1ia1pYT2mp8nqDJHA+I4t1X5MQwLyeGv
rz65N7/M2STT8ICvGqL6qwgN4vQIQGA9HNVtsTMXygULg9Em74coiFBBdlnoSXP0wQ0qNI7jhTfs
OCFnBqNNLio0RyNayHSpfVHZ5Xlq12J/QcUY9pKIpsZQk+EnmvCwsLNm9/DvpaBNjtXEDRyzQI6W
Cgh94p161Lb5TljjRncsN8G1uAlsa6Ntzkddms/JCat5glbJvyS7gV5VGZYDiYXQa/o3w4zb4GRP
4VfRFUOGJ4JafPjxdUw1J8sX1vn8/HEuUHYw6UBMhhLLyBPBMsQfRf0Mc0jQlwHdQISkFs7acS3/
uTx+x5mOZdCcQjc5z+FJIaaGUKErIBkkKc61IyPP4Vc3hoF2WTTcn/9WS4Enxx/k+Uz0Go6/HHOV
lVqqez2xvpmR+ooO4gEpdMxL20rFjwTjtfOh55fJ7zFPz0QVBRdTHdMcH/db4LtdbKwaJ7HPh1n6
hJPTsDM6R2pNsjfDBC8qv2ldtakQVs+9t/OBxm907htOzsTSSSmyBwSiHHGszfZbLaGvdT7G0mDG
z3my5gUXVEMhYyyv5DcOXETcX0couOY8n48zvyxMLmVTRUNsmlcrXWDgVziql4pytw589IpTt1uX
JYKGjTuSISQFuTjw9dYSHmT+pPwdenJkcXgkjVVxGsfRzsj3pvDsY3FYo4Ch7Aav2J4f6PxH+x1t
ssHdru8NzkcuF/euCB9wWj7/++cX+e/fP9nYlpMaWqYxkWXyXR4Fc1AoHtT1+SD/Q3rxO8pkF/Oh
BgkV5PHx1dqoTVESkN/qLcCgnbtJP85HW5qycY2erMHBiKDjhhwZKv4oEVLzYuS/nw8x+xpQf49n
smeRKoZD3TBrIa2lnp5iJx0S621Ir9V06X2+FGuybSPTaYtqvK3kElMIOCAPIcBRH7x7H7+eH9bS
zE12b4Z8UBz6ZDRDizUP1J/k298KYE0yGbzzLCFRmLcCGDcUJlwkzweYX2mg4AyRVpEsqpMhQMHJ
jCgiVe+P5p2xHS4EG2u0bygQbpabJ9LsWaCBvJMNHVj49OWtFQI2MA62Yuj07VCO38pvsCwxsrr9
9B+No7zK1riu4mkPdvb7wkhnd+5J7MkyxzsYrWT8ndbWA3ztdXg07vEZAdsMDflX4t7u0w/D3yyE
HY+3P26Rk7CTpe+nnql6EVu52zo7iuaArNfltt9CD4GQtRIXct9fzbY/4umkNqCrJO0PdGNkefIg
js18EajvIdnSld5DiZQPynW7hY/2LK88O0L0EbWhhcU0ux100wCuQG5lWpOcWKutCvk+yr+5iE6I
gUL9Fj8ra2FGZ/c3kFJF1EBeGPJkxWpdJllSyv6GcoN1MxSb4aOFbuvoN9nSm2V2zfyONW1Qox4Q
qPA3R8yktWmRM20GY2UY/sLtPC69P77ZSZjJxEmh0ui92mRrs7zPoK8bxoUoy1Du4qWLZbz+zkUa
V+vJWY8leI7OG4w4dTdWLsN3sBe3lQ0g+JZMEXXIj4XlPxeQPh/lS4kasz7tDXsljz7f8VMKUCli
8TB5r9AbXmOF+B1hJXXvPixB8Oa+2WnEyfkfFGaoIELgrfv+xjEvCyOjx7hw8M/G0EfssEUD6Y9O
Tqcgb4hBD2ZH1bHA3U02YRHA0Pork2eYBs0iLk/wi1+/liplZtGFCgeG3VO9y26CrQb/9zVPV9E1
mqCY5e0WQs4dV7TxTVOi3Kxo034Ed0SUdePbWRlU+DHpdycIbctM7TSONiW2AygY7EU8Dqj+MGQd
VYv4/vzfMDe5KnAnDHJEHTzSuKRO1qiXw0zCEQxfX8jbMf6qaKME0VKOtRRlPMxOosgJatNWBEdn
ABakybahPipWtzCdf953siWrnFXUX9UREfo1iDDEgS7V6IEUuEVgNrJKCmQ6K0zwUHyVRoHHpQv9
z6Pka8TJLQcZu6sbjxs2MSnvITiJ15j1IaCTDUlvAUqzNLrp1VYGlptIFMFGz4LYQngQtU0kgors
Ilf0laVKq/MrY3ZwmmyKtMpkVZkC1VIDYnOtQysesqvcfShk1AGUC0TC/16YcY+cLI1eKsNS7UAN
V25zV4j5scrQdRg09QKhkaWq7J+XJh/sZEyT1S52lqw3OktEaX6g3SjUd+cHMwNb/xpgstDRcsDn
VaNSBfF2j+P7odwZ1wjxrnKg3cs0g18f4esVI1uI8pnjU5OmlTlZFV4oVCgDgU3m0FojdbYe9pCr
2l2JltgKzt2h38Ag2prX6oV8Gd8I37EZPj/kP7c2fwFgxjHLBNJoTb4fNmJhaeVxtFaF26L5oStY
lmC+ez7I3Hc7DTL5bryZ09RERG7t6Z+ac4mR0/nfvzSIyWcLpKCvDIF0tS8u3eKStyzeyudDzG2n
0yFMTidDceo8a1l6eadvCkdF832XWzcZvLLzgWagKnwRXZcoxwN9QLn5646KfUARiAogWRfsk4OK
nxLY43CtPsjSRjuKG892rpdQmTNdCIICt+DelHVDFidfqC1FPFgMJEcV60p+HxMCGwOQvUr7ZlV/
NnAykfHaWVct2T/WQYtQsdnpPYk/+YImOvlWjUrnurKe8HHKkExIP7Xic2Fux2H8sd9OwkzmdlBb
1NtQSeBNhRbiGkt02nkuDIcRCCdekNQhB3o+5tzBfzqzk0vG4cjqC42Rqf07At2ydSsLL5p7mfqQ
Y5A9OR9tdiecDHByoISZJ/iZMmKO0NUxVNRa7gSkz88HmXkIf10t45hPDv2o8DOtV3IwF/+/5LJV
D91xsBFJ3S6BUJeGNHnDuE09WIi8QQDzEFODgRbyjx/nRzT+jjPr4lc75nRA4sC9UzJtSnCZO4gr
RYiCQKWu5DsDenLT71Iegedjzl42JytDmrxkgt4yFUtmo+PbgPLOIdsKdkiZ0cZHp7MVO1yktf0P
IfWRbANWR5uidCytVBU9YZxIvvxqcadrxVnLjzS45W1kt3tN3J4f5ezG5jxD8EpnwU0bqUMkdn7a
lNm6Qk3GEzZiVyFxse+Wru6FONMviBZzFiseQBMLOSnkY6Jjg5QXeoo4y1vB4fygZmozbIDfo5p+
OpxISjQvOC6bV3NnbRlasvG2ELJfYUO3r52dMJfWHllpOnb2XwpOxYK0QdGMKWLZxT3GlFHdWYfP
pMYqlgwbWOpX6Q63iif3dkCiEXu5238f1Es49PEA+WOnWL+DT7Z+3aog0bsciE2OHFWyKvrnhv8k
xk+CvFCemSGfjrP8O9Zk58uBEBdlP8bCQ2BlvKrP0WbshH5618FzeKg/sbEZb6NkZdr6bglIPXfu
AGmjcAIG8U94bw7sPBhcbnwZSQIlpkGPZmN1df5jzi3b0yDjz08OHtNJI8cUydJRPY3RfUXEyvW/
dcnSNpzd+aeBJhcDxrhZDaqNU7Re1XZy2+6whjqUr8mzZKcP2L9s/srAFHCUI0sGhMPXgSm4WPTd
OLDee0EBK9LtqrGgKf88H2YGnCpbqvg7ziRxCDqtGhqX80XYq0cP5ER85WKdvIovrR3ig3vpoD95
Cx9tfmX8jjn+/OSjlZ2rO4FHCarSJBsfCtNKVhn+9eeHNr80fkeZLA1H1fQ69x2Kkx110E04sNY7
pLUX2g3jBE039OkEThZG2mF1V+JZzTY6xqCCqgVg6OzvH5FjFEm0Een9dbIUWrhyPXjIujWqnSHj
WasLferZz/E7wvToz3sPWVmhoyfT20VyKPtbFw2o8x9jNuVRKV+ZaIhS7ZmuZzpzjeDVXNbmlQrh
t7uw1u0WCfS/nA1r8OWQ3lPYO1MKh9DFuK+PCwwJwQsxSm1LjdsVlp83dT4sFCbmUp+TWNO2iYaq
UUvLG4BwD0nUu5OGD4Vae9ne1W1kq9FVXr+en8u5hX0acZL3GI4liL6FdTSOq5ui2hfJbaUjfinb
5+PMXVUaCBJIh6YIc3lyBKECJesBlrnIMHdrPf9RNU8B2hL4YIr6j78XanIKJS1LBm4FPTuhu9fQ
LQ3T9uCawiGJmk1WhI/nw82teB6Hsqxa5HB/ID/rFshgbsUFwpvVthXjbZVgXuZ7C2nOUhj569ZF
0jwVklCCcjbc0IxaGZiUpgv49Lnj4XQok49U+wmKnLVDy8faFe0ltpjnp2p2saHjAD4WWjt9tK9j
iDuAb0qVk/H6CCQ+uKbdmNd+/XI+yuzxoJ2EmaRFGEgOQiARRluN2Vi57iBaRav0AKd2m+/PR5v9
LifBJkeqF9Z1DrCJ46E+ZsadVt071dKBNxvDYs2qpqyjATLZpEKFTnGecn9X1lHG6Ef+psq354cx
9+nHTgfwaEuTOVe/fhpM2huxVrm6Y7TEcan8Vjjewtf/lYhPbzcaKSA49REkPSVz+1URZlibj5je
YYNz2wav7H1wndjoYC6lPHPnzWmsyXZJxTAOU1Rs1lF5lXqIeAyXpXqLdj3SWevzUzf3dfRRNoQk
QOV0m0ydKDdemZstX8e/V5yLSLmLlYVFNvt1TkKMPz9JctSCtSFKhPCqeo9nxGsluAt51OyEUVQj
yVZMkuzJGus9ONyGy8WdVEfduPQ9mWIMMlPZQW6+n5+w2VDcAyiEgqxQzAk4II4FTNiwu12H+bOF
7cjgvOLMvPL7S7P53/O+WMwnsSbD4jLtRQt03hpbbkwko1XZI/m0PT+g2RVwEmSy2PQBK0254cZJ
5doefOEy0ZtVV7abvxKGph2Meo1n0PhnnKyCwXSDKBAJQ/cqjbBXRXq0X8gHxrPxjz2qS7AbR2oP
jIavMfxA0SI5I0ahH1DiXjmuzOvSAWIjbIPwoXS1hWRuLuWhwPrfAcc/6GRQQdKIpSrwgbQGvdd4
2Dqid+vh+Iq5DjIZugb9vVk3kpUvbNv54+gk8uTkdtNYLEHG/RurhOXXhvqjeKhGlZq9Ly1Em93B
OBPS/RH/H3Nf1hy3sWT9Vyb8fOHBUti+mHsjBkvvXCVKpF4QlEhi3woobL/+O0V7LHQRtzHW00TY
4ZBJdXZVZWVm5XKOiqKoYCQsYO0FraWiAlQAvWwi3wLNWJvXWD67nzIEK6FaYBPvFA33ihkA8J7A
i9dt8gi5CWs8ySTbtWq34jYWNX+2LEElI0lpGlZgWWX6KTNjt8u/SubKk0Ll1+eDTqIrw4TvszFp
JuikWTXFRBjWJW+rffBmPyY/QFgU+goomb6BLcaZrkan/57tIr/+zk66W9yZK9HX4tPWmH0HQU2p
ZrfgteB7+wUkLzu2RSWg/QpOspt6n/nFQ3aI7tZGmRZ1xjbg9VGO0kxb0Bl9RE9M38Ak69OxGAsn
Am7zZYuyFJABeooXvNCbDXt8fvkquZcqjXEJOqCFQBRVAmbN5kQVYEO8LGpJU0yAd9kKULxM1DXO
RQGIrwE3KW5bNryhmwP/uQLq8YqFXKzX4D2oqtgtQzc0QR+7kCixbiq40xw1CVhQPqgPCegaXBSJ
Pke7fIPoo1tRjqVdnAvlP5+ZsKBVk5EAP9c1ii/ttCla9qXExBDM5u7yHi4pBADDDEOzMWAMT30u
CDlqO2v46lA4tXwqpfShN3Nl5RWwvJyfUoTljL0GHKgAJxVEwHro90oNXgpy12pfL69mMU5HeUsG
pB1v7jX5vZ/tWxQM6LBJYDx4AlxygDq/BRyhI6PFbNxF28vSFvVvJkxU9boe9ZxbKrCL3XWgwi1r
6hu0XlnUkg024Z8RSWP2FuX+8zWNWjaVCcBr3SKR9iq4BW0pBhTwdELOz5XBhOYZY+f/ytJ+yhTU
IlEyKZYlyJwq0zPR/mJI6SHMi1+5wbOlCXphZVZN1Rhihv5rCtKt7qs1fLm8kkWfjIoZkU0Ldv7D
xGGmJLBAE3Svtq6Lveo3rxJQXQEBkoGZdrc2QsxtjuhYYFhhLEyd15P5z2cKiA6XclLBnI2ek11H
P1XVJzO8qtJjFP9Ks8RckuA+ki7S5FTBzW3VZgNc4FNcro0XLCr4bDFCOANs+ryTUizGMIZ7m4xg
Ess+VyBpuXxEizbop5j3OsFsz0YwgDQBt0G9yV4HTb2qy+RX9BkqgOZeeArdEuwCgKMstQGSsBua
6Z0qqf7Y1FetvOZeF6/qTIxgEexalwgJdbRrWe10yDsQyRlSrN4EdXeX1jQ5qNlYY9y0XXuTLG7h
TLBgI7QhbJSqQSwxqGp8NKcm9TGR160c1LJ5BZIHh81UgaojPLMyOwtjykMW3osP/m/FQffkHiRW
fgfOkVUwneW7q6OtUIdEAIgICtgMeljVEeQVJ22T+/m2PQDc2FGd1KtX8qSLuv5TlKiEDamlbkhx
dKNxlCzm9PqLtRqxLEySqzZe9cAD5Xgoioi1QQMVQ1CFgUL0p/ap9QYPw6DfwjvL62Q3PykIPLuH
6kG9v3zBFt0vkAQJ6lya9sHJq1NG1Cm3EKekKsiGwHdXH3qge6gr+rGohTM5gjmvLXko+9pEMJGA
SybbV0G/kvBZPKWZBMG8ymBwkZsBK6lBx95JaJonxfU0BCvvg2VFn8kRjCuYj5UCbGBQPHSMHzQv
9CWXASYECHDb/Ilu19zG2s4Jis7kpGgVjMe5U6P8YKTcgDzt8bISLNqmn0sSyyhGN2ogRMDhdP1R
NX0FfNLaVB3AHG2BVzepNpfFLVYkzZk8IU1Sg3uz6mTIi9v7Aa26NaDhjehgAEMe3H6tvGuaBnzA
d1lTOyzYS8PKepdVhWeekGVSNEMwiT2TmKaCN90dpW4HTkOvNbOjvBpA/xtV+SmHf4+Z9zKjFtit
IeREe9mV0VYV7LX7xuP9FpInfb68q8uLQkcy3iJ4+YiPkcxo1bQbbV6aBMkn+ZIEIafG+aV7/FOK
cI+DrtHaJoOULP0WgSKC+ZdXwbX5Q5Bk/fx84RaTSZK1Qsfn06n0QBAP/gGHt/7USbkZwyeQDUzS
/rLIxQvGqykAYrAM4N+en5KijGrXDxKfvEOrehyC8akNo3plYYv2HThbeCa+/ysmbkHV1AGlP6rR
otHKDwGtk03RN9aubNLwPh8HjGawJEQjft9s9douPEuyBi9qWxNkClq7CSrFuo3Q637HOnAraT3g
di5vxJIGAW4MV0IxTQuDI+cbEbQJMfsYkVAxJTu9SLedrRzrsVgRs2RtLIJni2wr6HUUu73l3o7A
qYQjDiPrMHX2JgMUtax36Gexr0Aj91jY6S9UupGPQheSBc+K7srzldW92g8tgQ2ttOCtJwwsVJP2
KzUzC528BB4c+NpiAsXEMKKWW1gXSaNbKyGYz4rBRqOQ3eVjWjQroPcCZhvQG1DAF0LJMjSDDmQq
tdt21NZcPQMXD0hJ4mlrM13ZdVk0PEwRCA6G2CbgfZ6GL8MgS4+2CYaInA5rerN4oLPvI5jTRg/1
qOnxfUaj97SyA7jhzkxrMBocU1TLh19qn7MVHfDR6JLD1IDgPzpJ1ms8ieGvNqCL8UAM6CVgqUIr
Z3mr7gIfeMiXt5ybANEqzQUKb4TQyuQgHSGQ5RnoIn4UxtHCAocgXhG0dAXngoSjVdth6HXOq9WD
ZpRTNhvlPkKW7PJy1qQIB6ZV1TRIfDmq/VULtXumx25CopV7vmRXUajmTALocJfFew4+ulYFmgXu
+ZCCAyHbm5WxdhUWD2Ymg/985mGrCYzPTY8acqiYDOwn8TEz5VNuTVuw93rZBO6Iun7NyvSJ2opj
T90VyYBHb033yAn4SV7eJNWasryHSx+0BQkzDJ/xFKRYQE3VPFA6jm5O0XFdOQ0BSh6g17IN6TtU
bFLS7JtAQ5siw0S5YUz1MQN18cruL+7M7EsIKjuaSt3E4Lt1JcNAQm1X6tImJ1+GqPEvK9PiMc8E
CSqb2Vqa9gkEdXyaEoEbW+vmWEyHo9Xrrw0V9FVSRik3bYigXu9zbK/QB/SbsZ+uOQcFpiZ2VHfH
+19YFyyMIisaIgNxgLIB10hUK/DXtvI2Ki8gTL78+UtWk1uwPz9fHJokkm53gO/CASlvWuWzyEdD
MMzzbqhvGXu5LGwx5LbRMPqujzZmxs4vilTJYK9MuI3eMkzJgcdjQ24NjwP8o/n361qv6EcLg7ck
YPIwMI3hNNCZn4vT44SWWYkByrhTErAzDocMdLVpsIZqviQH3bCYW4AMRCyCY59q2aJVVaHoJD+F
puyQNvPbtQHDjxquoTb5Uwg/yZmRyWuDhu/d2lkXeTrYJ6NwJQm+KEHHdAfyT0gAaMIyhmaK9Ji3
u2rgaeul+lYt0xWbv1CswCp0dGUSpIs/wqspoNtLEVjzAYhsX9731xlQ6n6kp7pD0gSA3E9rOvDR
Ap0LFG6tYtQBnQz0zdWaDA5b2aUU4UfxRMa1IcWl7cMck4VeLwW7ZwjxAIhirLApo9ytpvBTYAy7
SDf+9iMBJmAmQjCnkpaC4kA3MWeUAQdOrhOvYxb9297/XIhgStNmNKAimEHTi2ZLaPyqDdLBLtd6
yBaMAeQQtMUh+EabnAh3B+6goqAjjAH10HDhgp5uG+w5OD9a8U706u9nMM7FCXvHQhMUhwrEhdWt
gbhm6FbC+wWPey5B2DhVleqyJpDwjnh9nR7oDsSZu3XMLJXfxHPffi5JUGrwDodZDbxAN8HcxBu5
T0F8pO+Z23wxN9quO4Js95DvFAdNYKDyAdDUNVhb+OR4cxv5axu74BjPvw03j3PLBMDEqpjQrNC7
HZhvIjfZGE9Ze0t9UDO58q6WnalwMZS/4k34hbq0C/zqz+RGXZ8zkHvjBQKHrGwiNz4Ep3wP4qy7
tTUubjifTENmHlB1YhOxkWcT7Sc+ntYdk/ELy56nxrGjUzesxJLcJX1YE0B/YellQKiLsxWyBLiE
oes4P0awZVtrr2ybfbtdqwMseSwkAP4SIzgTqZ9MlgPq2mVR5Bb2xgITJ7hCVw6IX6lLixH8L+Dn
GbKtYLxWt/G16nPws2bDk/HUXW/4XzS/hoEcvKkCiElETWKMZVRmYBYNqpeykZ1KX5toXpRgokcI
5h0VfbF0RnXWWVqKTVPC4i6uiW8x6l/esiURGJUG3DXCCAO49ecqLalguMxyipdE2oJevC28CS24
K0546fDRiWjCiqumYokQpwCxMhN5wtg5oDi3U9W6mAz/1oDdY8WRLF0adG2ZoEQhaLYQw694jNp0
bBC7TobVuoZq5Dcor4MlqI81jxhh5kZU7Vcu0NIOIhuBSjS2zzRkwQtDiKTnwwi6FwwHldK2qVYy
/It+ay5BOKNKxzdv1OEPM5/uAJPau5I7XetbXviprhplRSmWzguZKtR+kDUiULxzpQiSojcyGXau
Ij8G28QQ0PcY+erLmrdQykINeiZFWFYxWrk8cu/VbUC0gS4S8CmHe6RS0JgAitnL0taWJLhK4NJj
1CFBH6TRw2Fo36NpcLPo02UhC8nO8yVxXZk5CEPV++xdCnPjZ7AletykhgaaPOAMpW275ZQC0d1a
H+7C3BhuLwDCQTuFEiRaqM7lxmlZA6MTgNbNIYud9LorHW0DHtmtBGXZGI71w1IcYKr61TbDi3Gd
tHDp5qGQDGIKWBKgNwnbO1hKh34Mmb+Ggx1wnE6YskHBMHyt1BxcvPZKaXLpzsE14rFlKEheiwal
ThvFHhmgvNGttadoALEwB3/5LN+HJURfMpchnGUPkNBATiEj2auH4ZFljgwuAASNryDQ3ijb1lc3
qGh/ps41dfsjkIZWA50lpZ1/Bf7zmToNVaDrPbrS3aSTvBCUgqCQ7vO7ywtdjKbASYHZCg1b+iEx
3WP4xkLqhkc1sttf68BTAdMkbxGqb6N7Pu+DIdbV2881QtzeuVQhlgr7UC8ZsjWcS+hQbKR7VXLG
p+Yp34PY/IDcX0a8ywtdUpq5RK7Ds93MCmJHhgSJSXPFpG/NGuzPQoIa3eOzjRRiHHkIaIIwgb8v
7Bv+voiBItYCRUDz24c1JOPF1fBeTRs1HOBoCDcuUoaa6bIFg6YZAP+vT0a6Vi9cEoFZCPTR8vaG
D0wseta3OS0RZk/2lZXuKfn7cDS89CRjSgX1kI9MadGQq3oihdTNq9gfx9LpuuoFhRrHLJqV67x0
leaiBHUDoLzUsR6iygqUnBLmM5zenLwyNPzLWrYmSNAyprUIFmsIinJpJ8eVV4eSH6rjSqi7KAb9
WygnIQv0gfmNJFPTA5WAAscwYH5iqL1nxBRc5hqRVu7NoleD3kIJ8GaWYSPOLw5R407PjAjDV3j0
FJ6yY4kXgHXaG9zBl70cmC18kj6LV6w891qiiZjL5fo5u7DByORCxtgPBinrJ6ntvDyFPwvTcnKr
rg/cJCn9mMa7ISrdy4e4GHLNRfPtn4ke+6GQigCiMRQIUBxtl15VwAaRriY/32RbaUU7l9wn2jPR
1SMrYHEQU+foB6wnOUuoCwfvKupdkj1mzX0GGGyyxh+1eKlnooSoq7OnPlECiAKsy1UTqRtJbVZ2
b201gr4AKLxu2QgRhX0w5LteeWziW70PPJv9SrJtvnGCigAHajByBlGAPThk9eDFsnEIMXc95Kuo
7vxri+qI4W70m0IiuIuFqLhWi15mFbjRreTAO2A43UUWuNlbfZI9dhOvQsQs3XEU+nQ8VNClCbiz
cyUkQdyWUoB6VTQZqpdWNt0GsZmBvt6yVsLjJa14b4I3gMyG96AQQBYMhaQ2RkFJmrSboTdPurw2
WLMY72PmjQ9xorSA59L5cgypyUczRGGMVaMTBfcjS50mRFSa32Vo9C/zu9j+jmY6Jw02K9eZH82H
o0OYqFsaWK/Ad3EuWh2InAwTRMtWd2UMnTe2zO3p5Ha6dD1p1WeW1H7R1j7RmN8Hmn9Z/tKFwEyF
aQNrBOzdqrByM8f0aj9CPMr+TsaRcVJQX2ixRxp03xbmypTZot7MxAkuqEzQB26ZEDeOaGUitqcO
Iygu1675ol9AcYU3saPMiVD8fFctqepYKaPgl504aexo+Sq/E3iWPrbgGQY/+tYEJYErr+Q9eRz1
4TRncgUTxmwpsSoVclMLZGY0PBqZ9mIyIBp1yS5USy8Hjt7lE1xWXgs1BEyGIRFjCxeEATc9Thqe
+mv3gS47lhq6uXVfDl/t6qskP+kqAFVLPyseVgQvWp2/BIP17HyTtdZoDNKiXsZzvBgTc5oHyW8x
ZzvuOZ/QWpPBou7MxAlnymg9JFEPcTXdmPpNqN8ztjLOtPhatWcyhPMrI+XPEmB/kOjeese+ZVtw
iQJsd3KLY2mDbLPZQ3sOFli411KriyUhTmhl4h5govPDQI6UWsAaQJqoSJGvnqJbjG0B8A7T5WOn
/AiBigj62WvA62zSsPFq0IgBfMZDbOrFyRocyuJ+89kgKBX4K0W9wguz6gaC70L7dm8a1EvTbqNF
sX9ZjRbEKOhyRToHgyAY0BBMAug7GrPJkf7Ix29B/j0yc9cgK9dyTYbw/EnsKmtaBhlZZrlTq2Aq
DgNkvbmSb1u4/WdLEW6ihLpnEqIagZGFaBNQ1Q1Ce1drozdNNtiC2R1i1YfLu7fgHVGuVtF5BHQ6
MLHxlc+iQUstArOscuxedduk30396+XPX1zS7PMF/5Ab6OgOZL6ksNxEtf6lToyTUajPk0S+yYN2
0NO1fNiaSEEhQsJntxmWhCMD1yzz6uJpTDZmlzhycFXU+YoLXlSO2RL595ltoaEg+W9mkGfVrcPi
xyDM3Wx8uryP/EsLjgHpIEwwIlxCQx8RAk+iU7kdew52N9nKJo5LfRdJUeH1LDOfa3U07rOo61ZC
pyVzciZVCC4wDUeUOq84pGVjcezwo3KsjtGXYnJ1N/Gjq2K7il64eHyzlYoaOXSDMSHOBvrC6NLP
qboFOvvO8Oxv8mPwGJ86vMtSzwDQ3+4XKjlnyxWUNVaoprYNRIf6I+ufghGw12vedsHpnckQtDO3
2Z/Lax87DAQUm/Bg3f4YwF0aHdXjGrrRUuJGAe0V3l8E0DMA7jlXzioMagz7vZ+g7CrAsuiOhtd4
NhK24UbbX1bSxZswEyZ4v7BXwijRIayYrmX1kwUkALISAC49X88WJFyEPI5GCY3tXCWVDfsW+92R
eFwn8n29kfa45JfXtCgQoFc8sOfQruI0kV6Vo9ybCBvGA/2sAcceyGGouSGbz0nk6q/hGlbU0i7y
EVRORYzuB1WwJ3ld22liwGQSK90xynwisY0WrvlNrsyiRZmLEZxNnrfVRBSIiWvNyY0R2BCgHi/3
iW6vbeHCG0WZiRIbozSzbek0cifgdR6Pp+ODjhKP6qnHXwDUw6b93D0RJISUHfide8jiBXTFA5of
F2c8AXTVUdzo2JwADorp0H639mBfOTeR6TymkUECvkq9vlOUexPti2VAvcvquHJqYjWCpkU1ZvzU
JvuBab1D1Gu0Qmbhmtov+RvAvNvo+cIckaUJppC2ldRKFfyNhdSoEb50KWofu9B8GEEccXlJS70e
6OH+KUswiUVdyXZP4EDT7rlPX6pkR/s31ezRDa06QfdYAKKL6NvLUhdPayZUuGWAl0wyTGehnq7n
bgfogbYFz9xaBXVNinDJRiPRuopLmWIbz2HlaOq1bybVSpJtRQwRXlJqQAm1NB7FyVdldpw4vbi2
u7xh7yX5DwZDx6sYDkMBmbJg3fueGHWFrhwAxYLt7araJ6pD93jdbGI3+pKWTq+56kbdFQBZXFMR
/tmibD46jBwOQc5IfNcotR2TsIPVp95UOpyuhTc3dZkTIgwp3LWrvKT9c3FC3JOxCUVHLNaV6M5o
dZcNx8i6m4JTl4YrF5prwKWV8aOdRY+RoectVSAq23OEcs4UGe3U1dBmScx7Sh0tt0ApF3thIjVH
SZwXcBLrwZZPpHme8it02PlhuqlL6hTR42V1WdrCuUDhfo16aSpTpiKWivO9Jh1zKwT07gt4sj2E
/O5lYUuFPo48hP5sYqFDVawS66kVYFhegpMGFMDk1e7Gzh1g6Li9R51P2SHbriEZL6WI5iJFrD2b
DuiEjyGydweghNE9Hxy09vJth6Y7zS1vOH6yspJgWIpGIBUZBvyDZJ/YHttOVtTK4bvU+FrxMPlL
nPA0uGSTb0joIKWwsrULpgUI4jaSQ9hbgFQJFswYzSIqB1Rj7CIEeaDqDG3uI7V4+QD5hRJuAbLP
Mkr9nKAQlEznt4CyYLIkFQloQ3ma1Jt4LU254Dbx+RpcGYaZyYf2maTIKl3L8PlVE/kK+IAwAqkN
e6asUQEtCwJCIAcQAZif4MuqGstuNAjqdJ36UmvHm5SW/U1oDsMO326Nt2ThXmNhP+UJ16w22xKz
vjXkyQAGGIF74VbKgwZ3FqPmnXYYFCArxnjxrAApg34IpA7gCc7Pqh3LVktZBY2IHyRg3AJKb8Um
LurcTIIQfNQ9xujVCBKUpkZH0L0SEvQJrK1j8ahmUoSjUsMIZYgYUjpjxzKfgtFOkfHoo9vLur30
BlPB7v7XhglnpLBGkaeGb5iUgPoyyW9QhWH7LO9QR2/axFFRt7obWPIWqXXjTIOJbq5BBmoVkCxW
Dm9t0cJ17oCj2ZQm9NNON1Z6tNmLiuma5G5lyQvWH3AYAArng4dANhPE0Cavgi5tqUsAm9ahGqAY
u6Z8M5Mri34zOA1imTu5jH5JAhB4wKqZxTYKvlTpldr6tbRSbV3S2Nm3EU31UEVjPE4NTjq46qTH
zFixyoufjzhZ49iEGDsVNGnqtHYsDIZX4Rh6o3ZbAo1uZUMXAiDOufSXCEGHAnR5TZYCEc0h2VPQ
m3U7+ZMBoPccHBLWis1f1Ni5NOH4OlYBnIZAml1+5vXAegve9HZrhZ68Qblus/pq46920f7/FIgR
k3ObkrJskBKTLw+vekA7biwPfMwY//ujr2v6tLKdS/JA+ofiDro/0B3Efz6LuqzGSFtNepdnbVHv
3Nj+dM275fnjMPmFySO8SGfiuALNxEk2wCTBdUPdxN7b4U0r3f/CeoCOxQHW4afxrDkXYBqsByce
pmbytzB2rYO2s1BzUED3e0cwm45amXtZ4pKJxlwGDBVq+sCaEDYwVu1y7CU00Gjkh649FOVt2a/E
BIsR1lyGsGt9IanymKDleVKc+Lm87j7xARfrxfxWfUEvpYsROJ6B2V1e2VI9TAW5gQabjf47S5yl
iOs+KBUKsdQ0HwFvfC1hQCg0Rj8kxM+D0pNM0+/b9jDYiatZkb8if8lEw2bKQA6B/cSk2vlZysBS
0MFdBZLwm+TEfB3djqof+7ZvPyRfyA+uocGqhi5G0GhUQhkABIYGcBTOpSpKrkry2GICF3lJHb0w
iZe7xffizQAGi+5S8K+Ga8HSUn6Zd5crPDGJ8o2otkNtKEMog7AIQNwH1QdPR+KUiQdj4xngRzdG
r92a+8v7u6S5M5liMsrIm15KaEHdTG/9AXVAeXCI+XJZyKIS4XIYaA1HOQ44MOfbSZg8MmuYON9g
dpv7wZ6gSVXaFof1x+rygn6KElxDqJE6RWtA7SpZ48I6OKO9N6q1IGbJo88XJFgYpoVTFaUkddvH
at/fFSfMSsF9b/Jt2Ts1Wg48sik93c03a0XNpfvwUzLKmudbyYJwUKYGU2dE2fbBm1V+Npmnl2tp
qDUxwhOkLdSE2CWoIWKi3rftSBzNDj7XbefKifG8oh5L7ny+Jv7zvxyC+o8W2AWofGfIOAWKBzDd
FKzU6VNJc9sp9VsaoLG6TKXnf2BqgWQkxC+q8V0bXKvJL3TgYwpHwdgqekgwjCbc+2FA/U+fDFi7
DIiHuZ9swPQZfSUOz6nXn0DLveKrFvYZGVpcdwMRMXpluDr/tXTlHzU4sZg+4QUbhbKCqYLkwJT+
IWTmjSIZK9WChauBrD3aYtDYBIYc8VnJMtuujRB3vZZOsfE1DJ+TNYLxhdgPLZ6wmryTFJMZwr2g
DEzpU83fKlHlxNaNFUbe31eWuQgRiMtIZSmfErzx5K21RS50V+y4UQ5d4Hqspr6WsrGQxpuJsCb0
MwmWq7biYsL8PTpXARmqkciJjXjL+iONNoq66YpjEtyX4D68vMilk+LFe5RZLKCIiI2YWSGbtQHU
NBcV6V0oN26bTm5MK/+ymCXlw3sZTzFMXYLsUzitIc6AX29Tykl6d5IWOAo173sp+iIP+vfLopZS
NZqqKWBhQ38pAS76uaKX1jRJEc9p5O24k8xuL4dm7pjSeEPVFBMaxWNWMb/SqpNk5bswLg92O+Kl
NK1Rw/+bb4K5UNw7IHuKd7zXaYGxXRxprxu7DgSjVdoe40j37RDk4E13TQEhF0q5z2q2w6D3Dtu3
r4v69fKOLLgQKBTMHm8FRWMV14HZzc9Hq5RMwGa6cSKB6yj9kebmc8sJspTpOVbWcmULKgW2TA0d
KMCLB1i4YNDlNjZq04A4245vs9y8k8J8b9bpii1/jweFt8uZnDNbrvyjidCrNWX8ekocpdMpqxdT
kTZynHomq71eAWmtETlB8mnMfyTDY9b6OTi6sqCJHYXdVNp021hN5CjVSe9eKpJ5lXaVGP0mrW6K
9NaK7Sfu1RMj+jwpOzV5JNpDKD8Ykc86kPEAJ0U3b6TaoaPsEft5Kp7rfg39dOHenK1R8BKlnWos
yrFGtdM2ViM7ZXSIpegwjeWKe+DRyqXdFIJ+EtEpAV4jdfUT6GUAqWFtNCAmZye2VkpesNxnaxLU
sU+jinQpbEECFldVeQn/7C7/zx/D/wtf8aDJxrAsmn/9F/78o6xGGodRK/zxX1fxD1ois9H+F/9r
f/3a+V/61031Wnxq6etre/Vcib959hfx+X/K957b57M/oIszbsc79krH+9eGZe27EHxT/pv/2x/+
x+v7p3weq9d//vajZEXLPw3Gp/jtzx/tX/75Gw7tP+ef/uePrp9z/K3/Ll5KSnGL/vioP3//9blp
//mb8jsa+/HAgMMEZiriDlzK/vWPnxAOrgIwaR4uI90MFStK2kb//I2ovxtAUcBYOxrbQKTDK+JN
yf78EWjT8IqHZcP/R53+t//5Xmfn8/O8/qNg+W0ZF22Db/NeKPupfQATBrY0x1hHnhvjV8gUn5so
1S5A4krTxEHAMGRBeVUEE6hcUZXalpGJ9EDTjQ6Ni9KdZJY7Dc3Kvd4cTKmL74JJ2nZm1u4StL5K
unFAEr+8DurqBGpuxaGVUTt2JvkjMrJhGB4tqa6Ocs82Nqq3JuktJ68AraHlPXqVdTX2B0o6tKJM
V3Ey9G441dbGJjZc/tD9yGX6Tevod3u6TtBV1UnjXVBl3dbU8szP7B6DcTHKqKFTyiSF0bgOej1x
swJlulIf5DtJrl6oEn+TiLotDLIZaxvFEvqjLvtTn2xlM7mTjUjblBG561gLktCaHhUrl9yalIe+
TdwK8LfX6Lh/DezMqcsJ/Nwh8fRKw6xLhkguxVBvrpqSS6Vedm0VT0tVLdstth0DHW0Oeh1m+oE1
bMe4+J5KlrQlUpfvBmu8z4oXueySk4ZEdl/21Lf7oXEUQzqOzbANsoeskuXrcLLiTa6MiRPoaJGV
X4YgLNyJhB4dQuZGSY6mBhZ4aFE+UoUcFVnbUXOwnDFkhZ+R2m8DTBUWKR41PQ392NS+xNZn2uiB
V2G7nFTPt+aYuHUsl/f2VN4qD0pM34JU+lr0jPh1whL8wgCwgFh/YwHdDslY7qkt9W7ChtitVR3s
fSboA0s12yUTUxyg1jpVXk3ASbOKP/Kcf8vgfC5z/CPakDPb87+zSdvXkt/nRvyo/4PmiA+V/Ht7
5LwCqJblc3vE/8IfBsn4nY8f47bjEYTLDx/whzlSf+eYrXg5gG0BICuKhmDmT3OkK79zGirk2tBz
j5CVvyr+xxzZvwO0hlspXokEPB35O+aIB4gzY8RbLzCshZl0hKogKlMFYySTZMjq3NCdICPAfIjM
67TR/Z5mnwMNwWJCPumZjpTpoO9n+/OnXZzbwfcmmQ+SDQWZUaR5AS8jSI7LsOwTxHFO3JMe099o
G5aSz8CE2yrTW6XJqF20Jz2LvKQkX4Je+yp34zMj080QAkDNPuQH+MoAut4dbK2/NbX+5tjcWiy8
spprppIdqUGphflhLYhdrYkKR7KK2wFQMpcXAtRbcRN5dpL3SyoGyB9lUGyeW3Q2hoEhBwHYaIg9
uooCjMYBLcLMmL4mHVU2hNnfu6IhoN/qbOCHTfvGKDDqXmpP4dB+71XLIQO1XWMqVdc1s9DYaUH6
CERu4ICZw1vXIq2rA8oRn4snC+Dar6QJLL1aZe0iTIy4VWA+h0GUek2uYAgjO8aa8RoCY8trBsAk
gv/L06ndeFqdIk07ZBoqrIApQNPZt86ONCdKfMMKn/sCs8AGRbeslKsnPCceguJNe9SLu14ufiCV
6MQRtZ0Wk5NeqFLqpARfuG0ZuFdonDq56XSS/TbKMOFtJB1Z0KNOIR0nPGC/xBpNb0jCbljzfWhl
FZg4CjjSedIFT8/Q0cxPFissOIjyWqvsN1y3fZ1N4bYA0oEHuuevdkefMLWZHCQrvu3viZa7eZMX
XlCVkwPQtkMjs95tuuzKZJoLcLTc0Sv5iGYF1QtzRffSvM9ukqZoHavTnBZxiSu3MOd5FOymtsb5
Jal9iGnfX2tDcdDMEF6nteBWs9yx1SLeZCxyQpKSLQPTDcLrbvKkKOGbsddT1nhGHZ8YoBl2dlyy
61BNc1eKg3FLcoJ2Vq3ahNUgA5Y0Hf1UBUGHOgWbbJw2UlSlDjKV4CvF8NrI+sirME3h6nRUgUU3
fa7i73rdUsfWwk92HTDHTJLUQXL3NgUDgoz29D0NA5fmJAECYA3nH12rVNtKpfy1jysA4wLdy6OG
/ClmbeWYtLP2U+VP4wY16j45Ack3cCeLYkAwso8aBTeE1Vkp4oAKQMUBpvfknDmWEZj+aOsbmbSG
Uyp14gIHHzBqTT99LgaUGXMrvbOz8pSF4fc0tZ7GUPqGgQ/QCpDK15PGdEd93FX6W9WXlqdLMfNA
dLAvaXlHaHPQzWorDWwnS6l2DeTp0EFNCl+gzW7ZgFq6HgGBTIuumyo85Fq814PAY9MweoFRf6py
hEARejSQVR/f6jb0zUFRnBFQF455g0jrcZgMxWmGvZHj/VMCfj4EFoTemdQZGAiLlOGIMSM0qlQt
+jqGKUWYRaObsDauxtzGro1l6LcKixEAqIdgnE6dJBlOXMTKhsqq02pjt8PYO+j1hu52YI6RA8ZM
Vw4WZU+plTR+2AyDMybR11iJJ6cfsmcwLBOXMMnp8/z0/9n7siXJcS25L+IYd5Cv3GLLyH2reqFl
ZnVxAQmAAEGA+Bt9i35MHjNXNiOZyWR610PXQ3dlRyQXnHPc/biDvIfBAPE/u1VWPWNB6Rt1gt4w
vEhKr9ihC2sT8U8ekAdLUqTGJdmCVgzP1Dz1WG2zyQ+jmiG9sAsrn7Bfk3+z7ri4lWwFy+Vc8eAF
QYBwpFqxojZmyx3hEF701guOqFBwHPR5yZSEX/kMG4QFudZt5syBp/KFpwts2flSjzqPi4THTcR1
Vow51kqZl6ji9nZQC6VPG0RbwblpyAWcFFqs1BVBjgfWlwsvgFtfQBDfI5FKl+nOXvq5xcp6+9d1
lBY2Dv5MwoJmmrBqvPXJVupBdvACkwfYTk6NTVeviOH8amyUNK6dxyqPmYLjNJqeEKdi3ooqn+a2
GNrhpeNx6UXwj2pvMdaLZx7bdSiIv78ob45OctvriKkaTwZ8QFtElgQ7xZ5bvJ5ENrwayFKKVESY
Zdq1Ulxg+s2+kZIgi3QM0o9A4Bn7wyf/t/AIdv3ntT2M8wqtjNIPqhPfUdT+amUQPfndDiVZ0qrK
pi0463M8uY9oZVEpR59UvfeUDNu3l7nwGUjDV481IgyNb0OMGzyTzBY3Y8xGyLQJUvEmvVQ168Ye
PJZeB9Ot5ZraJz/2wKh8gnlyVYZcngLbXE204FIJYXBXOFnLyevhZeHop3F6vEh/KhwJnujOP+BT
FhYdxohDzk47v8h16wqvjy/LWyDwcHGo74L8fY4y3Nudf1kExxdQUCzoxXkx43MwPwternMmq5ak
vAyyN6FnZGkm3VSlffo1BgG8mIDGtCO0U9jBD5o2GQ/CLXtJI3GWWbI2i2+fmSDVNC1BCQd9LDAD
3Jp4C49a8UumWaUE9+7khbkWThL9IgvD/DfIp/+qaHpY9vnkuiEpSIs4bQShPi98Pk2u/aW9KTom
4J0PdMgqzRxvsMr01wxIa7rFoJjBvbDNtadZ8OiQt8qV2LqECvwGuKjINRbvYeZafl5aATrXDzHD
6V8Ihfql/QysIfaCUDnjk15lBnARs1gMaLiMAMXliPWb+fYb4L895bZ/CqnIDhgu7vYW5um+SxFK
bc5yvno9gemdHi1E08OH9fvbSbCsmBbaZuxMSSiF7Gyenn1jDV6ouYFBkEVUevQ9wApy5N1FEl2i
bG1e9opSCQM1yJOn7cRof1uZBCI0j1mZiRjm1bvFCWvIoZOxV6gsehxxB+MlS59idTOS1XFWrAoB
pRPFvlAQj165qxEvp9rPMY/AOCk8QpzsUx3xxwSLFQVQNtZEKRwCx6V9xibl99rnQ5XuNivbjHwq
S17gXtNX88wum2VFvr2jX8PvIvYqiXs8LllWhWbKG7eoas42DJZdd1q4feLrDIOWmb/1KQ6Sdf+h
IXGnSaLeo7bd62XbrwNULoU0NMM4fdJD8hlQ8hXAU2Xz1+vSqd/gBB6lxblCSX/vuGoxOTpbiDH8
QSo8PeOal2axuB6RBh0yj3eeMqewjbymh5q9idj612vXwtNFgvrv0a42BsUiM7MsNq6RZjH263Xr
DmF40Lu5X2A89TLY8A25ca6YYfhcziFdjqbFQLy72B7YRB7SRKDH7ffriPDwIqOqiBSp2qx7BQD5
4kmRFaYX74JjhxlnWeH36zvRWYJswuTbEHLxhGpCljzMGynhXP0TEIt08HCvdNdDls4SWsIO63cC
TyLsEOVzaQzG6twFvPI38XwjGFKjRC3pAHcA7yvTGG4piWnhgCtT5BLGE5CBAcd9ZugzzFVqYXd2
2MLh/vZlwqw99MqC8PTftyR80Ln9kGu2HxdOlkc5RGhlXAYDXRQstC5R2BiDmOdddBeCCnlQKeqY
H70MgLUvirXbYe/Vm4p8e1ZWHXO6ISJ17+nRb7NT1BW7FbppTcyqwxjJvOoznCxC5l2zafppDU1f
5HIY4FZRJYlnGmFl8gIyYisHO4ZXnCQvIywgKxvA9F4Lc0pWL23QbH+oydeNdCvqQrC89nEojlrY
8ZrOHOKb1mGNJv/DszyqCHZtCmf67TyksT77Vke1xLfBLmbvJDoMDCKIy+6KHsBKhkhuJAuIwkYs
rmB18ScczPy2t3/VlqoD41tWTvBFO6JD3TzXXfcl0WdnFUR+Kati2Y2lZ9XJrJOoXtHxBq8o16dw
G/CoJXa/cxONC5a4Vx1H3gdWj4E3xOozjueskmOumh0CkSMuWVuMFNuSBL1eP7YYpZLSo3lcCjtn
xeRN733OfjHhssK3H2s/5veDW6M6wKe1efeda7cXe7v8jMmYH1nkZN2ZtvsVzeIfumzr40Tz5eLR
9Iq0nyfUO/e5KATwOX8uE8HGesthQZ51aVqma3g/c98erI2nC3yJ8F75sBumXB1ZC0xq74OLr4MM
fR8HdeEvX76Jdkx4OjtNPEIPFJmXwJKrCPnedIlEKrXOoOrp4qL1OAwhghwXEGpZlCZiDiMr3ACv
rLFNQzAi0YvTyl0Tbc5jEP7mWdgMTg/FAiYFTlewgh4wgh8XD0yVnUxex0ByPZeJotPhz25iVWKh
UoNKzT6jGKfTzb0B/fz4MPP+giFvQgzqvI6fCdyILmwajmGk0Kb6/lzFHpq6f/8j3WPTmIRFkCLq
tDR++rhRnx9WCqOVJWlitXNs3v+KV7XXpNsxNQ/H3Odv8BUNsVmzZpckHSiGEHfY9uDTx+DQ0HbC
7+q8VymWsJExVB75nh88thdCj4CoVDw/7UHanbsO9mgBPodLijI3ohYYcBtFNvpeQblc7hO/fbOw
e3neuXxTLD3zzfuxtg9PBIwEm9zFuPTHm1B2Oo+rwt8m8AZIicEpL6HK5tvDMO9/vBwuf3JBPojG
tsJ5MzI/d458RrC0a4RxbZUa+WHF8DBjBCh99JiWzcWok/lCsbJU4OWBd2XWhKPBLdQ6rz3KD2KB
lMZIeLmaEMvdbf7IZR8WwaBR50NxiTWNIMsd/IPy3S/d9n/5ji6Zm+EfzHEgNxxaBS5VXk+bvRP+
BEtTArXDpkxSLvOEZUu7eNAhiftxIgL+B+3W6NUGaCidvtCMbAfPD8Wp13j1O8KiC4KGLnRg3qdv
++UA8DZosDUkT2vfwzdhoEjBkIjw0iMGtjjV6wU4X18LJ1MgepusZ6bRULebuNeBOHQ4jVPcUp1S
hQYp3wu6RaTeMJnI1aCV2gOCHFR+n2zbh8qjxxDvZBFs/ePWDWNjZnT2foqkzWjHALvKey/PXqMF
3tuk+w66S5yRsZj2tt7i/CPYh5/Y+fTIg7hxO3nX4ypOyw+WFVCwvd0/oQziFWZp4dr10ct5f8zm
+YKZmFU57dCZL4QVeinmNUjrZTtNvo9zk23pQUdF0oZDw6b1h+LGh7pHx7e9RrEiD2jxhjTUF717
slxDXubTBJABasc0Y19rTnpInqEDQV5D+EK3k/G5wnydF4bsRZK4+9XvP5N1vbVswV2+8KNZe/8w
6+kuXsifKARNhrAF2DEv8OGXQbLXsfBheOJOdiO0xFq7f0+3NKr44E8NH/bokKr8NUgQSpAMIi+D
VTDE5qXlynNxQP3pqnieLsgAgYs0Q8cAse+pZUz/mg99ikIEAPYlQMnCjvIjteZl600da9TsXhJk
cafYpelyXKi5isB+lSHpAnTZn9k2ARFZHMasbImPW8ILh4ehEN08Hryp/WSEwU3HYP3LG4d7Ma6I
y+pJfgwCdXbESy9YuV9xkB5HPv3TwYmnj3vMNnKJSm/BqJqxcThAgIIrJORRE7SSaKDlMYOF5Zix
B7pYlAcKBUAfXFvVFhMPXxZsDSM/ePybtN5rYCmG0ds7l+TSw6uqtrvh5KveL/Cbk8Ngc4QBLeO9
XKR6mNfk6DtKMT77utLB1r31U2TOM1ZHi7DnWel38F+yCKp83kRw7BeeXJbUaxYj4ucxSrdTMoPR
naMRrf+kX/mwda/CrshDa+Ri9GMmveSEi0URt6BE4VanLv/+lzhm+kJ5MM9powCQ/SbmewWr5C0I
vXvuKFIAjKq6bdaN8HSFkJP8kXazqtqRZrVYySuReX7RK6l8xfBqzUF+UjFiIDv5rgc7P/7HH238
vgoObTy830IPQs8ozo4DjS7MmOwBIX4oIOG0NdMWHHjub8UA5cOp3ZZ/DI1fwVkh/ixPYKqcLc/j
QHr4RdOu7DP7mpsCcNJeh0lAaqwpXdG+RHXm8U8R4eWHf2Zc7FzJB8vXu33Udy63GLxjqBpV+Cs1
6zXpKfiRdEsrxI3UAR1kcet3+AWACGhfkWBIJtXiTxLhVyOrkIXR0eVxlelfrvu3BEHRjUz1UIHz
QjsYPWJ7yR1k5z8riDWE5mVL4j9UzBBnLQc/Gq6dD0wP+k0sxMMhr2rVfmSdo5WM0cS0t07ii7RD
XNzecEb8Y7KnSKpVE2bLdfERp4eBrOWu6UCwgQ2Gw1k34ArNJmgCL4gOcY745S4VpJh7D+YF3WGa
gf7F09BeBo7atWE5CF30oEqzEa9mK4MegFmcE/4x12Is542e5wnjaywkK1S7/4I70Vr2t0hpEvb4
4vs3/gvCfYyaarLAan+3QeFxvCLDrL+9HW2CZmYp3PwaDsleWJaEBdh/KNVUFNRp2KrCg2YWGoh6
2u0XcH68eOhNhOxpk4fyOdmWnxj+68BU43qwLD3JfflRaH1lKLaLtP5x8rwQO7NmqQesfaqWHSOJ
yY14/XwZkEVNowjIRBL+YeKL4WPvSSoUHNMzg+s6moI6DF/APB6xwHkGwOk3bU0iHM7dOuXlYhSv
L4FdeTUASQJ5WVuN1zjGwyMDH4HaA7AHxBF8SZ2X00RTHP7ts4OYpln9AXRfEhc4Bx/yqHXF5Mf4
LD089m6/JuOk8JTtWMIdSaVipHUlc/Se2fwvAsK+WRl56a8xWtCW6fa3sQEsL0UA478dpyFctcZ5
S4qeWZCht4ss5xTgrpjLQWz6iQOAwzZlfBbz2gNQzbIrDdajsEvc5AKIJCMwCJoAv0MrgVkBIU3H
NWIno+hcDwI1I01pnaRQNkQ+jNC6IbyYBcrQNsCWAGqRw0Ah8jmqUm8sVbwsd1maoqfX3tnyt73v
5zNxuNDA4asFkUtdqgrcSe85W9u2iBgpU5t5QJTX8aC29bAiHvquj7YatmswO16W0zhsFpHv7d0A
iqQkpoBhtarX8X3mmP2sgoVMOpjDbO9ckgGQ6Y7R0A1P2p+fN4K8HMydZ6hssWwvDqu138ZEW5mO
+3XjCrMjnfdjFAdH38S/U2BjU5/gAOvoc8wY+qhsGXAAbVs1mQHACr6vUIHDUNK9aoa0GvHdW5wK
+WgfCNwmywypRHQCUR3D8uVwu5EuLdCO5BDZ9G+UdLz2KblfJgXr/qQZ5+SOs7Xuc3UYw54dpEo/
BDzFXazQUkZLe5gmZDDCZcJvYIiKsGVJr4ZK+EeR7MT58DlNATml1sOLHd1cUPtLqndeBTh0xuWB
rNPLMqj4rBx9gu3I9MRnCxm1X3Zr8hMs+n4c2aNa6dljpFZ93gzdjBY21seWuivWNbwrZ3/CNdkP
WdLbMnTjWfrphPGH2IIGmP8jAVE06TXCrTlOkHCKCwUIutw7KKfRMZJ1F8WMS2WU6pqh1T86mA9Y
MsMpkOdNjuEHFT0eUBC3R+NUXpAIe4nUg9Us8Loqx0JCyUfAQ9SON9i1Sw9YCaUA1MiMe7VywEle
X0AWcuFBUoISqcIVqbNR9DOsWV96rVGAYrpCJqk4CnXbWyXouXmaBiWZyQA8PkVKT4hmEHR7AElN
wVNmChhWIjKyndMSUG+ztRo5WvE1XTACygzIwDSstGT423itwSVvHO4Y0JPe5WgEx2m4CtbjdOfz
92CGpUGh+8g59zC8SFmznu3ltjGY3LPksIgAdY3i9uT+d6KrVkI30Ln7ecmOFEvEd/6Ay+r1+llG
bsS+l8Q62QeETaiiEXJhRhb/lak7eAOFRBA6bkgAUBqyEczTFsNv3WFAnQ0vkmAkhY11pRag6STW
yELr9hdC9lq3C447NTxjQWcoQfDhaJxdVPsxPxLAASznFteF5mVOtu06d+qDJeKMJhK3j8M/PAmC
cl+wnU5cSQ2kFBCCAiKBoL3xGWQKUj/sQt4LYfuyi92vNJz/Rip/lxI8TmrGOiAYDsIcMfDdfLP+
2D5yE7zrXtTgfJKDGeSDwmjG1vVjpyASdychvXRgazr7CgjpmGpygmgfq+RtDLVf3OJl3MIy78OX
NOFvVCdeMUZ/sj5Q1b735kAT/3G8DRdcadNE/nvg5v1sPVfnyVaxEQ91okSz9hiTOxqUADi9c+fJ
3wGZgeHtE5af57BGx4MeM950s5I9uGZl12ByMsVOhh4qE37v5vXTiWA/ad8/tS4xR8aw4TZAcqjx
L0KC27Bj5hYt5GNLuD5yG0DvaQKkO4Xjt1wHWGKSKK+gSUv38EoTsp+j0ZzcCBlKRlSCZwn4Zjrs
Q8kX7zfSLsoe/6Pz0Na7v06oHv2DGdGXC0rSQ0LMd0rMdrGxLVYY0gEP6TTai/7No0Fft6yOguGv
FEH+ELP4iC0ItPC2u/foBrqFh8BpaXyEG/srHXEqxgDCZy8vUAtVA7n9Q7eCF2lbLS/ZHsPTiuMF
iwwu9ADcrtACSbJGAR/Cewt6ixQuyMAiZuF551l2gR/ZrbxMAGPrXozvm3X3wvVpI2j3CbFO/kCY
jTHmgF7sxvGqY2+qAVmj8/HDOu3t67iL51GGUK4S/syG/nnY0OuHvlflo3sNrcQiC2XgJ7b0u42D
0gMugi/B3/hoU4htYTKHevqXpeRxbzHCdcziQmGyNx0GkL5N1wPNsxq9yHAwFE57/uKexB7VbY5x
w/J0PTlEsmjF71YDONiAfyuSSdBmn6cKMmldD+kML8AMqe87ugvYTcHdebVYk5bRd7gsbya4YQts
0HCat3ig5vTsYDhp8xZivzE6glh47D2odzqG2W60AIG7yVRKb+ExyflpW4eL36mjz7H5N3fdUInl
TszQ8EQEcJyJ6sHt2UFKcQnWNal8GPhRuZJjO0wvALQocXXiTzBE7f2Ke6EtWDteyNpiGTTpDymx
j7lhbzmFr6LXRrZu573wx6xZJ9qjwT7CsP4ZVJ4ubaafNg4ibh3eYNn47XP0GqkNFJrtEUBoaksx
tbRy0ZhV4trOkQezLdeCzYGyYdO+KzzFnvEcfw9Z91fr+5zjNxh7FxY8Aqq0tLbaMdAVbOEXsUzx
dQ8nftiln1VzIv+QSc7FClGDXiPc2Iw/I63Pz9bHUG997Zj58J0VldySErXHFPYqof0q1ty8bws0
SPC5edITLj7p5R8ehq8TFiezCdgL3dPPZceBJslUu2SfD7tAjHE+oWeYKRj+gI7vk9v6E8v9pLCS
n6jrwgbWVDCPsssZ0DyQEtT2krB1OnTIgMc0CT4bFrknYlNZIjubNNkY3E+B95B/NjQE4zO1uq3t
AOaUULz3mKj2csnVVK1KvWez/scf8YVgvkUKf7W/pbe/zACgyj3X7UfsbtBNgJbMy55j3g/31o/P
qQXZillRFEAHaSOjNC8GwT6fHFTg9boF4NJ2++5zuEu4QR4S20OMJpYmkd7bpjaBESHBroIkEqt1
4hmrFQ+aBV8w+/uXRv3/y6v+L2pPAlXU/1leBVf4HvCb++//rfuvEqvbD/1L85n9G1b6Ie2EsPOm
J7oJ4f+l+Qz/7WY2C9En4PgAwnAIO/9TZOWDSoIjHZTbMK+6LQT8T5FVBm0WgkOwJYAfg6qH/L+I
rCA7/1916djZhUU3vgT8LyA8RWDX/ybgdtziqwFYKZce5YOEBlASYxejLJAukWEugVtAOvsI5PHH
J64+ZnU7eofNQb0PwUGfIcCm43THNmB86uY4APvVvofBTE/rmtein19WDy80kMwc+OTz6NMSwgv2
CaImNz+J5sEZPe0TfuDiz+OJrMC3E5ClJc3CS7ey5bjEU7nxLClSD5MQ5GevUu5VENAW9GERAZ+s
eOZ/6W7CTiLcnIcJ/ELvQ18UUAhMbjyzjFlW6Gh42GSfPDMfWDyyhkBOZkvltRMsIi1rnGvBPort
gTjsddlxOLPExxRJ6bPTWC2lZL5MVMLHPFU4jW/9C2lXVAKh7olYbQGr7BnQcpEANtXRlOJc7gBn
53lb+S3cuUTeAzvNqVesNvrsKFYrE3JOs+RvuDh91mL6aAP+J80BnjjV/1Vq/lwFyDqzuxRZ40dD
WQ5Rz/wAvRY2z5L8mlswX1u21e0qw4qFGHUJ/EoBfZULgNh8N/lhCdz3OHkf0awgiMhUE4xgrvy9
vkmHIAg1n3JKjm3cUPZPP5r4AAUBXGa7qOpVjmkjnw1aVlFsAGAGHpxaM54H5NeVwILfkPcLHs3+
jpPTnqdfeNQSiCNQdKUE/mghHmMjPNd2aeo17wvdsb2Z2+xXFm/o+SlNj2sXPbVmbYycf9MIIAd/
mmjwMgxg9iYa2gp0wbfOMDSkLHgejUbEG5B8y2dRSMyBBXOTanIUJAb9dJ1SgaXGZUT7zIHvjd4M
QcIwV2S40XX5U+IGgDDTDnAmGo8tGKRxf5MqPHpshstHACEb5eN5Day7XeHtMmN83ea0Q0ZDnB/M
AuwxWXoIYztRTxxPZez9g613nO9nYN4fXZhGoI5hEBS63+ngzr7akZWdb1exdt+M9ch8zthJm/3U
t+0OcHfxC2K7X2ICwzLGThehwNWmm72HwecpWewVeon7vIOAmCSmNEIAQIq2a5+qvy7q7tsEcGnW
UL9DIndYso4Mxx2kSIF391O4FAYSk22rFW/5HMHQ10dCD3RxSQGPCwh0HDBOb+rOPO3qIIp/7wxK
bI22GEAIDLDUMhwX/ANDDdFMiJNe1jG/0wusVVGgi9T3DnYPoHwZw/duh01QB73FBjrZZgQasrHW
ce7XfMfJQNFWNWxL/GJEPGDhKPnwiMYws6YPTshLZ8R1gTF2tygKPQH6fcUSrwwniAWSAQfAvKx4
4RMMLnBgmOqkh66kz7yjDXvIzoeLBwlm4/5MSQ9LGnTo4uY7fVMoodVba9C3uCY7etrBATyO16e9
XSEVOW+SIPbL9nByFvkdYxvDeA1xgneXWljGdvau80VwHUeN2Uuro5roOY3sXHv+3FYB7Bw8Fb2A
vkSLOLyuOPNqP0pBTQT0F7ijOu60D1Y4WUssxr6AY9QQmTMEGGmKRi5i4mBCJs6j1GdgetsxSQBW
by4fq5BBZogeMGA6Lh0Buy6T6ezf4MtQThnkLPvDPDvQgtNe5v7cbDHwgQB7ZCESkVp7E9dHX2zw
kVgDjRjcsh/wFruK3JhqCzyBeFEO/jwAu9r1A/DD1BT9AGq9Vfrd5RApTckrI8AfyZz9bL4whZev
L63vsJW9HVehi+52U0gGFiCLp58x2t9sC98SMihkJvPgLvRah18cqZnxvZQgP+PgUSQ5ZHT2JxpG
VWyh8es+GL1Xv7sN9a9yJ+oBUPz2OIm18deEXpItvLe95AdMTn/meU7qbcvpZd8RjKMxE4BrRMMp
wQCW+Q0o3jbzBr1GNXY3KRSVXr1EGQi7CchGTID3kFcILNAOY36CxEdWXkb0w8jT+9ald5sO9FH2
2xMif4Hy0QFXO76jo85qkvQP/u59rg7wQGRw8m4MKjIkav7RBoSNc5iju2BroFGG8HS2l1SFqHrw
Yw1jsUItkgN3mTAABWCHsPJmSCNuHnarSSHPdNk/oxZrMY6QcIY3a0L3C88FKzAXzQ9b2B87kL9H
D3FUEsEkFeRNz9kW5JDwRsiLwNLESN1YQYaXQPTRgg6ohYRcC2eihlHUYTTjclpxolkdYOpOprof
2iMx5vegwibxoPw3asZL4ffAdwYRH7BKUBKrTbVytZdsAFwNV5+0GAfrStLaA8ndX0gJvmApMQGX
COpg7p6liR+w2hc3MD06tSs4HrGQrzkHGp1tuIv7hBko0neUw11P55d86IClIBRvSu4XMo2H4dbT
I9V8jrffo/fXgjucYoie7GBYraAWTDHwsQlubKNKznq4aUvj7J17HPvEU1BsGuLZIO2fiTCsQVcO
pVpwZJBhVhAHT5WJgX8ldKR3mMmOadiZFyKSV/CzaWk3ySsytvFRgtEolAM2Nu/yGO+IclgD17ib
Tle2a3zByXwImFmrbFGggt1qHtoEr8IIBc6Y0eRrgGFCOmrytafeIQvGw7Qy/RWu3nkCxbOENMPk
DHFKLMalcikooVgwVrNo2ZsM/FrVOebXsxqqGbjHERIDWUIYy2poECAwXH7bNZJQIiIfhKEtQZE2
00n4w4kbpK3At7kI+LiWOqagW12UFoy3962P6rP5Xo9pCge86mplTXByPfuak4CfvAmEQczVdRsU
qzqhIZwa7JE4s92B0V0LsHQ4XU2nSgjtrhpi7gapRtAdbdmXiIbpGMAABwd8qiszRVB031ZR9my5
ICYOmp08Pw3xfna5v59UqOp9wMctCUVhh/QS8SBY0+zlgC6OI3IL5QG+acgO89S6NfGIFbysh8TS
9v5zPq1/Y9tN9yKPfmdO28NmCW2snJdbUfWP4XpnvA7g+02PDm2yauQNYhVdclBuGT/kBtS551iI
8dwMWM8lS7GiP9zadH8AZHRokzm4diR/QIdfU0enEzCiscomu0HqRI5BP9oGbBxOOwRhQHUa5//x
EbOOK0gXQYDa1BzjNYifuVtqFy/9MW1NvWOARdNBAPXHM2bX/W0cKi9Z/PM0AycJNzM9xxLKjY71
+jzut/iLLIbeyEDLT7EdBLt1pC3OJm9S517SHaxOsEz0CLbQVN7cXqA/N0eSLd2ZLn9SvuTANSBQ
Tth+xxOeHBjgLB647Yw1EXWGaP4+1uYOZBODPV5KH7E0ihlZkzsHkaG/oP6PLQC6FTtRpQETe4T+
EuZ9zn5hunBXQIfXpWdn6mJ2xJocZC37/2DuTHZjV7Ir+kUskMEmyCmTZCpTfX+vJoSudMUu2Afb
v/G3+Me8smwDhgEPPDE8KVS9empSmYw4Z5+19+nA/s3TBeNi57yP72s4Kc8rr2tXtVE0pv3EANsi
RlF22SFVY39vFNktGIJOWlWM156nsqsBcZ5P8DrAd/d1SMwfyMic8TcZ4m3uAsRb9ckvahAZK5nH
js15N8VfZZV+HDRo4U63jdfshPdCy/aauHML45ha09e4kBSWWkYVzcq/ahbFSqyKXn9fnOFGM4IX
GLCwkTVDPPTGfTno8m5H67czN5oWea6q9q+5H9e9fl8uWq3f6JsazR1XL6Sy6dmHdaPOakvjrRtr
HY8AoGjq/nHOez9aVYmGaQ8gMttpFelVg5YN/GZ+tAX0TDm7ZMZvROzVqxuBeLWxztajM4AoZQbH
8OxRLZGjlXXFjaXaAsUgRQcpINA2Tg9ru8JgMyQpQrccBbejS/kAqFvsvhvXTBwOm9GetVr3xB4Y
uiOLiLFAKzTG+3Knj2GGD/e8WH+nHpcKA2HqUZUoXl8+s+x9capz76kqWtP+ajZY/WkUxcVSugB/
pPQI6o21TIyfguZPYQWIHwMakhK7vmoNvBnlaHeHauqJpx3AwYUut098EOYW9l030jI1VjRxOoVG
F2UMxSO/M1GdMh68siH/tWFGyHzU/6McwPHFvdgA5X2XoX9NxvIG3ozDW2+vwdg5F6nMj5j46ohU
ljJuGRg6m/EQMHmtDJvFD6g+VhBudRbNg75Q28OzbB42+jLbCJhHgCbF3UIyWbHv9xv4w3H1As7p
pbqRcxGmMp+fGT8e7D4Amx48olz0+iX7Jj9p0dEPNc55mq5m8lmuzS19qcsluzSRuFFQuQN2wAXd
j2MIdttTJQ8WuLprIB7XgDHjTFLGRlHdW+1HB5dL045o5FoamCq93mr7WU9rdQfnRFpG+eO8OtSI
0dK1DlsyDfeYd15i2tltWpHCtiIuWce6BGBymvJ1ylfmG7l0wn6g9hyH5nD5DVame4e+aYuDMnfo
dcYAqxpsCuhsZerMytd+p0lfvU+DEyybAY0lkAw/z/mb/i7nN1wEbIJZeA1T1UNjzCR+l9MMzb71
JzieY9bL38EMvoTJgzeTCDSz+qNc6qb90vrnfwvFf8+WJW7t+XHX3OwyQzvNl+Y+c9oAsW48m9ys
totcCTJ3YGvn4+ZxFBeQ0XabJoPuP13S9gdVJS6zvWJtY1v3zLgvxEXub+yG2L7Gzf4xJnTMnK/b
QG5A/bxIeOAatKnwpZJHqK68Ft6JX+oPMosiYb/3sViKN9+HPOgzSrBsf5zLyj1U2XI/t6V9Chra
0MKc01gtXdTJ3ohaGZzZHN+d/FUeba996CuDuSxzqXBO7a/O6srjhMFl8QZqLFktCTwfOAJbNfFk
Bv6hciPpI7XabUMYbVrer6YDOK4g6Pvmas4RJMyifiGy5r6D0nPq4DPojd+DrNjrtVXfs2t4wBDF
be5fuggx3qRV95Ia/hVm47tRdzPYTUoGysKiZ2M4Aqsd3TH7lE7PVg8HgHUPyOR21t99Sv53yaDX
2LvPsSMjc0biDFthAPBz79WqfdU55vKAct7OyJss8n6Dw+t4eW77kndwPDJFnukN1JFiYaIl6DjV
1pHV2s06WoepTYza9Rgqm8xlmizBecfb26KUTghzh70R73iF790yN2O/7x42DCWzGD6bHKLMr9uJ
X+MCf3sDFWwZzpb/WXlKXPmsBKINPJruRKDIRggiISeRajErSf2w+sFE2ZrBo3LA6pK8f9pq3BMz
c/4FO5lXv7VFbR5nt4QNlP0PDpFhRICq6tJMhu65aYTNg4l7Y0G/Ly1J3gaVNatz2Ip4QatGAg9W
qxvPIzXrwa3yj6rKyiNemlM6+pLJmsoPU+Kk+xIj9m+HtqEK2Dummew0CdOi+S0sdS9dxrd75oDi
Ns3BmPm/vQ0cieDogGkWg37PPrcmdV+autd6BrdnndFpM2fBIgHCdSR74KCw6vrAgavidjr7xmMH
zBB5Ynsexjma+qTM+WV2tT6vlfeH9cgWninMbb4AsFLj72yHN8PeNzfZt11oWN8CmWOXH7huuE+s
H6IDbRhYcwzlEjRxMHJZdv5wPY/tm9sXzPQk3psqe1qgOjiUNsR43jBnLIlKDCSGgN6a8WPk8YCF
Iv7nv0GYY3nAeRCKzOojuFX2/3mHye2Ye6VpnC+DTpSV9qFYeYC61Hv1JxSWmTufanvszhT9t/3e
bqfNGZ/2cZ9e1WSkSQXoQ0oFC61aqV/gZXZRgu2O/XIGor8ugoH7F38DfqGRiajw7z3NqjIAoo8B
lnUphze8EFCE4m7MU3bafSpFHsakKh0qu5sxNtxRUXCCePMaw+S96gb6dHMrehXnI6/cKl6a8g6v
T53grszDvXX/9Ib4k+48/0oyceKfHJT1e+w/qp65U1aqaBjXyAv8NHI5oKNGufuxrrOHdNrknbvW
x8bKj7K1IEC9/iVTaESYsR40zgmKgrLmVV7SKJdkVsPIHd+scSfYbOuF2qurt2yZdLjNxVNrIcb4
eb7e5A4jncHJZaSLLPZ2KHhSTngr+8sV6gCNjmSYVVl65Vl3o889BrYL3CE6OzGc8p2DNqpKN7vd
LeOBfen59TKNPlztXDNnXn/WAsu7kS2nuloTtQzsoWLPljmyo9BAvIHZX/jTKBlmfC4e1k0eUhQ/
IkSLNKzK7tmbmGsXNDkn6g7kFPOr6u2RKYyTJ7LvECIA/40Z7BLOFUySSmvTnOVi9J1o771jr7r6
PBonv5AG/qogJ+cI9XrgnE8Uzhejs/E3uVtkb+MSDnuxHi0sRlpsUGyGep+s/Iob7Ko0mceK9d32
2zwCWjExyDMUCxjh6kqBFFLVEXtnJcr1WJNW01jN5QNjUQ5WvjE/mQti0CqRyF3OpLcbxrCMlOQY
TcWyH1lnhHnNQ9bkHvVyfJ8DIyOSG8b3ssK500CsYmfqjnJoboLVq67pdh87BxZQ781H02/5jWVm
b8us/5JgoC2ox0rltykJXAC56e1S0oCp6gYN3op7Ib2Q2/6zXTIzsiYKsbJOOietY9WP71M1/4wO
BHKmq7sS1SfRwfDhXsi3faTErTsZVyvGTw8p+SCwCVGcV+D2zLv3KsXaJ3ndKWNz1g7BUyAoHC6z
ukHzbpXb+rMY1fogKvPEuXXmkrgTDYx6WrDSKYBIyw08CIuFvCXr9my2AHV7WSY55Hk0FyuX8949
oG8/W9PKNdY1mhvVEAcZrCBi5opyptqz3Or5lW7kKrP9PSoEbCB7MH70xbVUbU/TuFDWmuUPHxGi
HUZWzlnpknD+kLpAw8IIhEGyWXIg26YO8wowl+vtyt+gm3IksqiDuKfH7NtoWvPiUATWQ5MWG1oW
/2vN2Q9ktDe53z1WMLBAThMr7yvjGzvWQy25LDML5cPfZzTTOllFd+vDrIfEmV25TfOyKoGVT5Qq
3tzrth/TO3WxQbZKRc2z0UwI7GB4l8vRnos34SVBhfhn1tpI6mqrQ7ApEk9T7Mk5FJaziyrKkBhC
E/LGHDZ1m82fsverqCnWJBflNU8fnJW0Sbwo5/lQP1ZtpSF6108xUbYFfXaU6WRerXZOONBuXFys
bVjwXNaZp85ViWRedO6VN1r8dD4edCx1d69hpfFD17emqKvbctosUoNa8hjRzVMDlGlDH2wHHJhW
qS+mFjAcFn3h1YWOcfcKJrPQt51twy2uRGtb6YvLGXVoDD66TvZl5yX6CEQ/VGYqoOHVSzPRx1iC
ksFcyyedKo6V5QJbAr6FNT/0yvCGGX7JZ7mSds55Af+AtZpHH0FJNwFFet4ySM+9b5RyAXSWR6O3
n5qZYW857uJk09h71vbRjfOSiKKsj0O1ILYvN9QDE74QNNipJU6XjZ6QFLS9tS3kgZDYW24AK26t
9mnpF3Xpwj4yUTTMqpdDUa2RTg3rLN03eotbUKp7LjxqxMG7zrINxDMLrCMnN0NxX703fhaLxa5j
LYov5SysCKnYvmru9n066zyafM0ndEZUt9Be8WOlaDGjwhS26/oaXWJjilIBSdrr/iiU/axsfVW3
idSYWOa+q09VsHwIL2OVXr/G+fBu4ZQKGYkR3Tvy1aJ73DLvvZiQ2FRn6WiT/t1YUId6Jm0GtTw+
BxkWDtNDU8GEdnp8ViPBo62gEOi1vR9EPhWxuQRPrpBXSjE2sQy+eG/g4FLS6CRr2zlu6FZynzar
9EuZZD5dWmMMe2Tp/in/YzoZqsxezOjgGWToFACluRtDEfGnt67LBU5vrviMLH2f+A0xhX2ZdwAf
S9LuzauzzRXy2Zx0Qr1bxdxfn2aiKcKq4maqob28fYAmuLE683vUqEv7yJDSm/hwGcZIMZDGnsEl
si8exNuUxRPvPddccSwaRh6rsN9qfW+7jD5TzD3l9j4DZ6KtmdlBCfm0aOhpjoPqwBwgwnUcPGB2
UWb9EmhGWOaipmtCxOsk7Tcg+6L5MMV8IHMeUsli9NSOPj+8w4Jtm8Orv+oXaxOYPfoWXawbM8pC
Y0OXEkcOktAYFvtun1EF6cTzNWaZ78FGnomajIFTTbOBTtUQLffekSACznbyKdHOHRX62goIkHlL
Fj6Li1d/loXz1Xt9g+zO45ZL78PvrBHL9oi3kyNz7vmoDJi9DrjMWJFOJgk9UtVGhDmwHJlBEoV7
9yzztY/XbHlAn7+Rmbi1LGpJtwQETFN00Bx0BvNd3HTFR250t1X7Z5+O2MEI8Bzke17rO3OfhqNw
qo89t3945fhnVvGcNfR+qT0/bQw1r+Ys+FHDei1SJKsGaxDzyzQdHtU63QQ2Cl81LU/NhinT2rhp
4dgULFblNac6zeWpcfEUTkG34rW3303oRcfF+N1erquLbtu0uB8a2ctQOGBBXm8u5D+IuxwLDYCl
xajdAai1RlOGsIUH3I5eVFQYyJGsY2MpytALkrJtxLWH1WzrrAgoZT42vkXihz2zNsxYb52OWUU3
4uZfzPR9dIgO2k37vciwcnWY4Lq9vFd2Sr+15dkd3wA8pdPXNfWI3vbvdmtQAgRDMwaF75vZQ3hO
NstrehebcKe+MDecl02lERDSj9IGfsOFoiSQ1aspe3Fq0uemwPNWuX9riKkzS6jfdxXW81Vl4ZlZ
LBDQjbnWwsVHmTZwBRl9em/rCnwNUCeuC+fX3GLz8awR7ZZDYw6+9byclobPq9rcr0GTWFLk+69L
ZGtUXiiyLvcljUGJL8g2HzOzJ6aCIBs20jZISQOuRkJAP8s2RTxQL5cLDlG8437yHOfIoRD14ST1
78bpg1hOSJ6lGMD7l2d7KLZjlZMeKuUNkhyEQ1ecOWC+xmbGAj4ER+H56P+1j4s048xrNharOBTo
1vI2EBWF4OTdd3nz6EzTu+NReneiX45OW5aHaRRnlaVUQo5x6zNHIdOKYBCCUwYcxF4hqcNTBLoU
9WvY3ed1teooG5poaAEnPavAHDzWb82EtlAF4r1S6sco7etun96Kuv21EGt3sBUd1NhvtyNFVlv1
8ZCDFgiTGmPFDY1k8G02mDS26VRu01cj0b77b/eyZdcd6DS9QdxZfX1dsjGJrZv1Vyf1jQ5wY7AV
2Ew2VwJKbnRRBWEIfMoB7yZtJhx702k20vvG999yyip3Mn4NabDHCkoFP4H+auril+1mwRHkFkGi
vTIbB1H15PXOeiD1o45AtORBg5HZsriXlgdnq4ClRQYP0mK5rYyzNW6J7uopZnOoDBcaiGBR0ToT
ZJK2IwNx+NCaUI2xR6iJ+tyw+IYAexbyEn6DTO94/Ulvw/cmf2TNXW7vbJIxavXQrU601J3GDSb5
6DHGYMqchZqogxJCd3MoZtdRndbc/5KTdwZbnw9LQGh2Racf2yaz+Cmb+mtrwfJNDxWyzoKhm2te
yzQ7bdh/DpvN65gXeRhWqotRVBdQcwGEYWpuGeX3Ig03snYiFnulf618dhLh8Hd2ghqO2umwDZn7
Z9WZ+gD+rBgh0+55Hp4aT42ME3ECT6vfJ3DYTePDj1ZtMvd4vMaKxr0LnP1KuF+d60oMeaKKaxSp
mNgE52hM1TsWaHjfIm/g4rqHqZm5dzh8YkEvnTjNpIggKaNCpd2Jugd3p1qg0DGJ2PgpaGkoYdUf
4GVgmwzjqss0GPVYMHRwuzexwvcsuCEdTiZev71HlVc9N6u/HuCqYYcLIFt8GMsRg/dvkWCAfN/w
1cWBpghb+etbmFBv1sx+2k3LRO2A2mxMIh+yy/GccYHHxIdEXek/Vz3G5xWegCEhNZnfl5fkFhdZ
9F6PpBakoxkPI/Rdm7NKwavyICLyqIrKHbjFkiVuX34tcyPWpbU0Af65Px2CDKXckemzx8gSe3wD
3jy/12ygJ2IChWF4WhwcXlVO0tGId5/NfveNpzHBD/uEpLhflUM98hyV2Y0pCeXJ9gNUxXZg6SbQ
9e6dPcO6s1bxRjQQmRp1mmzG/MU7iwvJMJlZX/5uJMLN02eqUCbmmCXL0VyRO+PL1iYO4KO3rLtm
g9g2gt0MGcmrcOO6rJdzywRNg/qw8Mr5xWjnCWagSfrJel7SF5Q2XFHBtyVO8tbLjZO52cYzb/RV
ZXRvTbd877OMxQSaLOgmRc/YvdfAROBfNUvA3nOMwKHj83fkk0FxNCzJuto3o83AXTB5DdsdPNnJ
jWNvD11iTtVD49q3RldSf7aSj5/3bY4MNtugIWOR5RY9Hr7m0k5hITIH57UPNrLUJYQTDyF9erws
BeKdyeJQATFF5OiFILfx5aXWt8HZCI7RvLe7ihuHCcO+Qu3UPvNYlyY437/nTEduXQPIWfzqw27e
lD05+Ib9qtOsT0bDuq388W/PKRwRa0PLWWAhyibjMS3yn3L3jqqS/rlJdVLO+oVOyh1dhD/oAGww
B824xhjbO2kibYpF2i+LjfLo5YzFxE3d1zW63/hpzYMXA2EfvNmpr3EEh2vtlXj3ZBmZXZJv+8Hg
lR1gbsgociwROTLIDo6LpBqsVLatTawTWCB9aDBmEQtXpiPzuJwMk0Qyuzr4OviorOy7tOXbAlRl
BUSwgPJk3jerSetoFnBzwjiXnfJw6nWvdpZ+AYqs1zNofBzYzpdhO8/ggmdQVaafe/OkZleenMKh
+MlzfeBDx3HCGeOKN9choEt3JYh3jrlqZ7JGTnL9XAXrN3qqcTQc+1a5PlK1539vrWPEO1I0pA4B
sNu8nsuszo5GNv1ZDVRxpObb4fIGcfjhQ5lHdfSnFaOarYjzboHCKsjG4nIIDX7vxyDJ7ZWBQX/p
5ieCWJg37AjZvVVGbVMTyTx7wZngjmuxo+IDP1I+gRoy3jriUGlwVF6OezcDleP5btXuhlY2nkj7
NfCY7S/2vpBhspwKnh6eZK+KtnK+nIRIipajv5ff7gi9seWpig0rlUdW1mPzo7zAinUo77Z1xznk
o3k3osNP7eJmoWR8lBVn/sJ1a5kWJWO5bRcnE9XTrF+DJSf7wYOqJqxjhc50D2ndGJEqyjxUPCfD
wFrzthufiH3/pysW92AwkROVyRNaGmEQc3GfOtk1eUccY4IfVS8ZyWQ0YQToMNi/Vf38axWMSxpo
sBCIwwrVpNg7SR4/ljhORYwDuOSCL9cBJKya/b5WO1mb3cJuDlWbB6/9bc4AIKwHOtqEPSVdpg/m
hG1FU3Ag2gZR3TvNjWfyBxF834jO2lNu6KNlHVRigkR7+VXndV+eDOhMdBpcgoLNUEuO12B07hhd
Jnm7Ijm0kCN1au93eQ3BJNf+tir3Vwkbzk5m/jrj8zyXdzj7gOSX4gYKJaqDyTsVGeWL7dIwOUP+
DZjzXktxhy0mZ4yFMdQU6pY/Ps4XE2TSD1KsMgG3TGCdJAfGxc+EaZXOjefxvBbvVl6jCDSoATKb
2O84J347E37lLiM9krwu5uE1XXZchflVJRHj6rW9yrmvknXLu9DGg8tbNS98sotYtkEd5n3wR20L
6TKohD0OL6T7V3fOSWrBx4p7rP2V25exZOae2p6WH2D/5MiiPahlfd/gAE5McTyL+dTEG/SoN3Lg
7Jdue0+X/BcABOwAOqu1QroR4HY06jFmppnfLMVvUnO6U0cM8gJSVhrBU8+sMr/wDBOfu5Ji75S1
SKfsWENe3WRSaHw+89SQFp8WMfhgHec4cUJ3vSU08aEzvTncYGLgWSgcME0RuM70pO/op+VaxVC0
2bWghz2zzu9ltvr8aE8jdFUu4w6LFb2uj3+0jqB0qbBS6N2KUFiMsFlUZRDBDIEvN6U+98bEUmeR
JT0WQ9pIjFp5k/71Ku+JloGafhxPFieTatwnRU7gAQCJIg8LPRbWk17axzp4RchjnL+ZDGC4PozU
FfcohRRza8se4Mn5O4j8a1ggZ8EiQm9BYa70hDvDRlgfS1KXmThLl/EQvENIbBgBgAIzC67Zj81a
aBmcd8esfpRa32rpkNk3EbiYCxCGKrCyMzzs826TqnuxZrgDKPPKSqkh2xCiLBqy1mRPRe3UV6mF
ro3b2ckXP2TRw8LrKo1YegYjTOztXmHzcVMiMRdrCDfPZf697OdOe/JgFWAfw65Af7FEASedRBXM
NybJSiuXlGnqi7tlf6L43Z/wQ4T5UJYhMxNC9+Q2hdPlPcnRPci0mxLhLrdk0aQYQhXfwAgsegI6
XNTaNcJywshrmk+F3/2ph5SnBJRvWQI4M42pTK/g3APMJFEece1P7RGjojoUv4JpvJEWQUSpnb8v
HWzqWKvfljdcM2N8Uw5sSVNtf+Qsr3WL5WPXtwPXmw0Vu63rkevwhHOKYmn6UJJJY5rKCRGUFCJg
DdRZL3jVZfY4NxtTzRH1ZVLe90TJfxB2zhzb/+iXGfKw7hjpIWAuEOvdUPbnoTEjrFJPFWEXu9Y3
DsYSB3kh9SdsiHVdHWu93HJUrjRQJxBueGxmNByoY34FzYh3qmAvhUE3WJQuAsHe/jFY2rqNAM29
479IN3vanaKL0hVjMLf8r9WQ+U1jBEkvBn0aKvtyEV1GHgPIrfutF2OL064E7q4W85gb4j3oeVlG
CgNrpzTLxYhJR3hHO99waXd0zUqATk3jl5gWooaWACgP8KAS8iyKcUpG1vmEFeUqfUET2RaSeKZu
F6WQJCbpxAOrfg79kr0buIPtktHNkju/15GH1pAmFxQG5soa1rPe25+0tNOrtEH5KTvDjndmnQcb
M+J16W5tPG9T1GmOLDixI7LRmSf+URDLHPY1507PdC3vDFRG38XMXMpLdF4Zbo7tHpFS6W4dJf/6
TtqgDHpEtoz8B4kSLH8e8ne9sO8rNe8n07ZDhl9/Me1/pMUqk2F2zqmYT1kAJ5J7DsgsXQ7yPaqV
M56D01IX+3UGthvZM3AXPq2cT2PVoNhtAR4AUy6cJTxT4QxBidKK3bb0QHRJk3rM+oropfLiLp8K
/7hJpmouYSydzy1ZwwyMDlC0lZq3LmGBWPmgKRVNGkP4IT8G1Zq/qw1G1cFNTZjMZZhKyI1b0NKu
igRsw5LP9cIN3XXV0yYpvppN86fJ8gRDAhoUIVHuBMwFre+Tpsp09KKlxpdUAcd0nvQ4nDYb0te3
BdaF1Czj1Kj7q83IP1BPonogaqcNzmVZktZTEvLcYghgBpud3Hkhtu3CC92uo/7MiuLJUKN5qqGi
98vspM2HFQ+cHA8yp2JFr0bL2CoCM/znrq31VTY8r2yOvGilce5cAGgm9FtFr5qtrEYUHh3LKvtD
2xV3noHpvQzyL9LSGX0dlU2gJnJTrLTzl0jTMu79HJFRfZpktB+KmVaq2A6ukZGx2WA3sMUo7sTq
JanIgjMc2U3vMIFu7fpY7/JpnKrjKoL5EgDxJnW5R/5c/RTkzISNxSkVXBAfvGo9sQ8nlZFDcdDG
W2pBPqQiFeFCIOM5LZi6KC6lrectYVo9HFvCD2kXmKuZ4r62KMIVhQUC+USFYaKkONaJXTU9n9Ie
FnE+A+1l8W7XGAw7iXpe4U8NEOSK/U1g9pQ10oUPLmh5UzxSdof+Jm9k4dZ3qnV+UZ1xRlEEnqmW
lsccCyLj8fWKseMcTkS8HOmZYyDp77FT1tFgYJjtFOF58Qox2fDQujS+DeMgEFIapb0/cjKec+kS
ucb+465GUebz8mNmHAx+bz+V0Ch0x9/5wtVjNyAyZkuLq9ruazRMrjQ7VdGeejf5bk2h4aNYb9wM
JDZM0W5c+DVrBvrEUajtb6MhHjNgDVmF1UTo5tjqlRGdR5rRbPzWJbXytJ/IIR/D8SKT4FW6GkWz
h54kdyot1xy/qhWR3jve6NWIhYBBMpuc0APz6FmVw4ClwHdNmY5l/9eiCi/eg5+1Hd1bAeOK3Y4B
c15bx8670fnbVOfnnns3W/06mowdmy/RoV7+3V3kdUJ+UNsP1pxiIu3HN/wdqKRtErjBR+f79fmf
/rP/M5/e/8OEc8vB//Y/e/CA6tr5X/+lKj7/qwXvn1/07x48If7hei7ogydsz5VC4IH7Dw+e9w/O
M+nQItm2HfgOWd//uXch+AdTJsuhRWZbk8DQ958OPPkPyfFhSscVIMOu9P9XDjznv60WlyZZ6bbp
Ye538fxZQvw3B163Z3Kfh24+iApH2pAOzSlLgQvL0rvrLPOlbMvgOFViOV+CEGWtyKXzFnKB5CGv
NDYKazES5c+E/7ZVfeUp56WoSu8Gn9QvQlsKNK7LuGDd/avJ4CkgaVLfjTY12brp68bosP80hYiU
77X3gu8f7rPFSsjaNc/+bh9NrYsXXFFrWPcBe+rYakocX8GAHXaG23ZuT+AUu3/q1+VGKX6DYVuu
XYMx8KSJRmnwFcfNZjM/Ww2+nujOEETCvKorkHsTo35vHgsHL0M322xd2iJ/Ss/1FvzVcK/UFfCh
2npS4+Jh5gWtKNjduu1cUSALKPiPjirfCFHgmyjiBwjOOAw9Lc2lpN5Xi4BBYV1GlWYWuxXNhAbz
ajWN0uCn6rbAoZ1lLqtqsi2/xI6mIZHDzy6P+Fbp31k5fStz+8ns9mtiVspNfZsG+RXDBsLL2luh
9NNExJjK1+s+aF/ljGqmkLSzsn3tRnnCdv5la6YjxAUmSmkX7HslQqFKZnN7EBtJ3gXREyG7cVjI
+zRgeOEdoq/L+q9V+09Y7zrHIqsKp2OxgjgSf4d8mGL4Y0gdr1vi5QFKffXkO9O9cLbXCUhu6d7o
tCgVVHo/++3L4CHkZ/J3eQkzcnvcPG1KCrWL0WkiQAtjnfFRIShezXX33BXFubBRy1uUXXQW56/b
WqDGBmr6nD8z7giScSN/OIB7JnrbsBK/NoiMIywQnFcfa1c4UZ2qLWQ8cZEevOPQrzrECH1eeg8m
v+mZZF4sC/kUwM1NaZ1IxFWashd33/SbM+jfzKUiILDHIrOeGewC9hjOwQSbkjMp2EqQNUgzxyUx
1hcejLjgHQNGsxpkjAdNpGd0uA1mPBysjFFO4F4uy/FV9U1wKF1dJHO2fKVFMJ6zHrJW5U6Yw+VF
xtT9aisZbQvAka8PzoJWlllY0e0ix+/GtCjocwYiAO6pW1xvPoaelqx3OoP5om3dFoYCIahUn0wr
2dlKmSHTNnIlG+o/u/U/mEJj3WLEFlFqJg2SQeK1aI5cYk9Qy8ShpX5CAj9e+6p6rbesOxakFaIx
Z/eNJu+ozEC5bbbLJ25NDnrNUIS9ZWiL6i9j1MfShm/Px/zbb0nnAUi7b2ra+o2A1m2n5SwHuzva
lfNrJJcoNBbe174g5iDEDEGRpeZbu1uT0uH2hIFdY5P8bLeg7nG9jD0BJtqWo7vffSkQYsgfUYWF
pp/RCWSYFAwFbdgiDTGYfSV/9nsOEPDdYGQk6pNWybv2wL/Ie1Kln+jQZHOTNwtI5/3dRiizRQBv
4svlUWCDwKruTTEMoW2AjrSXKX82iCNHORnw9fvQavauIPeJ+te6ovxOE9IWdlaOU2PEhbKtV5ks
4YvGP5O8JLyVSNuBIHgXi3Ms86U6FEV+3IW0Iy15PbiJnzZ2VsUMWIn1+zf2zmS3cS7dsu+S42KC
5OFhM7iDK5FUa0uWLdvhCeEmzL7v+fR38b9AVaGAGtS8gEQi27BDIs/5mr3XbmtEXZWI3FQwdQG1
wzyRkKrY74wMR2uUnoVeXPFQYNhThotYgAnPorOBNWSr3rXZ2E5nIm0k98EJ0gfLAmQlGO05zUNt
9gtfSLnORuikImZOc/GcgHK3kp5TgK4JkRQbpZ5HtoaRtzM7TIMI4MhpzOlxbZIVAqSFzJDI8C4c
yripfnRQOG2q2XFjbd1LaOCSa4eVOr5o1LoFmB6NY3+cz1FQPKbjhzq20q0FEknoC1vVSp9yLdbZ
Wq88kYi1UyXsWzrH0aVubdwlQLKOTPtB5kDrYlinHssirY4DP6wOG0JrKOFCVsCGGv9J6naAOfS0
ILPkP9yDuXL2lUy/0Qycc3wYFG6R4RZp+8LEhWe6XH0TeTFcgycnZD6ZkICgcpqj1HFrayBioXlr
m8ZNDO08dfg12r6I3TDFhzvGIxLV+ZF4zGtmFwHCaWRFwLBSRgxp4Iu90BYD0ysTxHoX8lW5wmbH
xvmZSRWsWINgjUAPajv9Akz6rE/BmfErDazBjM4sl5WkU/H2zDVWBA3TiFJDEgTBNdrlobTK2kf9
e4lU+yExxh/SIfIkztwgjUhI5E9HqGhz7YbRxYb8vcB3XbmJyI4CTCtqYcF30FixzxJFC3pfLeNZ
IrwudVUr4uAHLuO3hO7UanyJk4D4PLuocdMRaxQZYpv3KtqhMCU1N6WVaezpC6UZBYW1uKgjBIfG
4Mc5ZrJRxt9d1rOmw0bfmJFbzJmB9Fr1po75TdFXM4OGItsbVfzS6osH/Zb5c8wAUssYgHdmxZQn
Nv4WEWLrpDNQ3bKzrazmc1myBXFnjCbR/Aw7zWSnwB6xw5YZdApDkWrYDYLdVJCpzD5MFjZNR+4u
1FbWyeGEjSLgKJnDR7PFLdaMb4beGk+LfeeodTZVzc/KBoeYJ9RtW8OUEcQ+5sbo4ho2FYgeU07j
Nh7TXVRwHEDFd/UMaSI2NTaROSJRh/kq7ij65ZTSzAXeDP+wW351ZG30mFy0umcz+9nIjkMoIUd6
illjGE1veqnJyqRrtIBWOpxPQ00icguTbMumFAk3Pb6tzSET9wiIS2cfbVWvN5OqvTRJ+xOD3dui
CMKzZaCsyoLm0RqmlwBgP/yPkO27HZZbZiEZnDItcX7YzJZukQ90D0381QHzpyfBxpNW7TVe6mMU
MFhve0q0tvoGKA5KpcElV3TjVzGycFPmmi0Ub36jTj8qXvZ9jzTmkkvJo9sNzcYILfylUYDDvlJ3
RpajLsZFIsvlMUTlykmu5/slLTFQ2aRi9LCoH5IOR4iM140lbCJM0qLSYUagOWiKUxTKSwXwGXUS
joycsTQzmLcM9/9hUdmdk5ygbKJWvsyicBWtv0ZF8pkqfKivs0NeQscDueimN8TADpCEfVhO8zOg
NmLtIHDthxwRkNlcubQYWOLkS4+B5IxOFwEYV1YrFy81rkLLZaDeo2xjqKcIwspqFOpsD5SNjMZv
NasStILWaQrkL2kDXhorj9jk71PYMmPN0dTELdvQul6HW/iqnbTGYcEdJZxPfd3jwtIoPdN6Yume
bCPuG0cy7oYiCilt04hY3RD4/mQAEdra7VfL6/fBCUSabvQaOLcZ/70mPib7LWP8ZNh4ddmLGuBG
P+r+pTMeovm7yh+kvJTZ9SsxgDd82tH72FwX9iYMvEE67TqmONxIHXtYmSAmqj8HypySoBRw8VX4
WgGlBXI7Zj/IbkbtsnJ5nK3IfY3xOivgTYgBTTK4WM6Ye08qOupiHXU08Ya2fTs11pUl9k4RtV+G
oADSWxNgUlaXA9zCB+iYSLpnjMPyEKXDbnTeFWZvjfaYmPBoeLeY+8Be583Oty27m2wVcvbhNgSg
rm+GGYIX6YYSvUJXI1JIPrsZZRwCmkFP4DSxSw8Zd2jkvMFe3QEDTnoOLu1DAQPhtE8OYSo6guey
/LLVB7jN+1q71LdRVNT207VfnR41Pu0Y/H7pGsEqAmHvk9+LgWVo3mygBTGu9Rf1bcDs3uRyayrR
jW/KBx6FmC196DOM4YhY/cXZo3EZmxau8yFJuZnX64G1cn63WCIQ9+uRHgBMlbEmwvvcr6tfdVko
1/Vb7KREDpDhVkR7i4ue8iYr2FM07SlXBqxeyTFrkUV1yyFeKCoo8iKTsRLsyBVSkgQIbJQrsaT0
Rc/1DbpWdzV+cV7UAzxLN/mumPmhy+jGHerSsMe5Trqqt05TQhc/CCniOv5yC3wjw1936Q9VgEd4
5GS6B46Hb4KqT2hn7E4EKPHPXF1nog6CD5PN7Y38DEqVDAR+Ckee4aIH870kiSE520/Fuz57CKhG
BRvSJdQezHQ/MziBvF8uXqpiCfzUCIlQH1VSHfRjYmzr1k8Oo3lKJTjV5DBwZreendu+Yh0GCBrl
65BRRD4MVJ9UK52yo/1gZMMYbLqV4NTmBxaqmxjzfnLMx3PN52QUx6F2GwY66CuwmSkPFAQttoXp
FJvkOLzln2vyDmbqu6xeOFqbzI9Ij8l3dQqydF/Bu+JmcM2nID1mGDYoFcOOTtZHEFWkxCbR6bnF
4tvLRc2OAF1Zbob6ruGahnld/2DptIy/uORXgXrn8ZVVOrkpl8Cil0Aufohv1I8d2QroVYEDLN5q
YzFvC7s66U02ST/puTnXnzp5PBtUFNfhwvy2+cPBinkUZkvXEcGFKnzDIRGifLZPpHdIuScpNLR8
hYaEBAN1q5Qw0bEoE53gc1xHpoffX+fTco0n7Cwje9R+3rKEn5wHq9630day2P3vzeLULljj3VT6
c3IoZ29OjzI4JqileJJGDa8sPjuOKvoXxvx5/T2WP8mf6lLG+wLrDUkr19nYGHepb0XxwjviKc1+
aD1peEXwkOFF1c/WeMqdZ5UVMj8shLud6kceq7oltmY3ju5c/lTc2Jwd9hM4NEGQRVr8jnxf8/pb
Le17RiBzrh956lI2KeqEiHWfZs+6tsvYjDD0vzJuZMTXf8AZTaFkcdg16Ji3UffOc7aqtpPD5LPj
YF+PeiJAS78CcAwMWWyoIcUfLHuHriwGYsfyfXoGyIxigq4phcaP1fTaQsKRp17SEO7Iysr5R7GD
HuFc5HfMLpDoyWMI+ZgCp95In562w/IXbjAQW5prDm4jwDXwzxzwf8LAU1lnSxAg2/IzCB/kqtn0
SvVgdzflO81dJ/+TssIjNIwnuHZBIEyP4WsI++zbcY74D3FjhxaMtE0deCCeW3I1Cm+1bNr7STki
30PpafafvOdYVWxU2O1RFBeN4XGzZ8U1xwfW1iYuJCSZZG1iu7IvQ+rHrFsByXx3+c2WxwbcSnRp
tPM8uHVxJfOowigr2bZsq3dGJ/EvZ0f5CosuxKFN4arRyHhhcqhJcup5LbZK6yrC7Tle+PZR1bVn
s3jsYnf+nPUdk+4MQhAKD5ghiHWeJJI/9kuQSx2V1S3ekq0jPWBT5SN/Nb5bMoYU6aFtqU1/nKhL
zmZ/HstdWZ1AqpE6t0uUu3B2DNUoXIfm2CESd/BCPMWWD5uoznaduOb8tUM3L46OTY3m5598cWl1
qgDB+UQKeekNmSbvkTLDrNkt7T6gPFp8UyG7BCPoc8VvPAePM4jzQXmwIg8xjs5art1HHBbFztSP
qTguDlC8V8SbvO5md9Y1nBr7dFemnlO6MDbs5DQqN42zOopvPD/oETBgXzPQlNP07IhX9gm25U7x
7EWhfWhfOz5L3RXp2dB3KvdBtGsJ9CSJDoFQf+aGWJdMmFrQfnXbxDkasK3/qOZj+lELeDyvKR4/
6j8smGz40JkD1ILt9ZzXflDueq6Vmc0Cul4GemyI4431RkAFYvnW5CzD8+0WCAH2oj3x7zLE1wBl
tmbhM1kjf4fKxAWzl2PHxog4YuzwEOFGBLkguefuM/a8GrN+qqWLKJUzA0MeRFfONawCvybFU8FI
3y0Hoiku0cXRtg1DLUpe1I5bXikqiYqMP95gOlvLZ0VBbHiWPDc4mNkOknedYufeYAHooClS4eLs
Xk04exDCqOJhEOvQ48/q4sVwBBCNKJeJ/XXut9qBm3uGjWX+AMZOhl3b+ny8bKVh4/jcutFTEl0b
FS3JLhe7EdSDgdwIA2B26K6pjp93y7rMfJwlWQNbgYUQiToI1x3Op1J5qwGmBRdd3WNvWpRjFMIj
+B3aQy+Afe9n6Tua22pPRcT24YkKnWLXrcLv2IBUS7gKIQDFhS86yIEmPHP3IGghTJtBMD04s5vI
xV9vdUdVhT554vJVuP6s02reGj7rlo/+ACZNSc6rJ+wMNleZ/AFqoH1J3wL1ye3YxrQee5Pi4Aiv
LB/XttIkf8TcO92OOmCYAGHtFOVB1Q5Kf2xmjs+dSO4zhzepD3RJ37yK1TBuSnjcuW8mqObwV3nT
m2mfEGxpL3wWU4MSlAD6uzb7JalAyvoX0jovHL7Qm0KZ4BFA8tine05rVCOheCnTQ8B8q4G4vtMD
jxub23sc7sSMx+GDAWqp8QcFKwbwBx+0AgVNyY9o3AZmMKDnBA8lB+lDOW0ZoFS+vuw6eZCV22ks
Dh96sigZ5Bh3rd1+MfITC33/FiU7YiRn22EARrbPgcrpxPwr307n7IUpDKcT7w0XLW8IFYKmfQNv
3BbjYzgT+HKjit3k5rMSniX/illEn+0KuSeBc+rfzPDw1dg0m9vhEo2TVzP665hyR+mFSOVBXkz7
XBHt8qGGz+hokA+Z9d2ofK19jvjh6WURd10+IjpMObyYnHqzONrmiXEM5dq3Vj9M2IedR8orapOM
RCZK6XHPixMPF/TK9l/2nXb9V+dE1Q79Q+UbH5QnsDU1dE79ma83ODbEdclzspxw9YTioaB51A+G
Ah8Z78/ZqE4l3ifD8OgqK0Za4RnApcannHmJ9gywgcFmXUK13UkMK9RG3XFWvNz0GbCjC8Y4wL50
kR6fqOXsIcsKLC3/lFDN7CBdcnN8r5oLcbbd54sX5R9RhzCT7mdLhB9WJ27OGAfJRoFMgStMewWG
J2p3EPgGvQGY3MaBmd8d+2KXp3tj3sSvBgt0aPbYj5Cgtu9Utvyv+GXyGzd0M2zRCJNAShPPoMMh
7Dlcv29Yazr/j3ozPuqvBjPYM67V0eVxa74pOidt/q3jHt5ubnytCdOjdqR0dBibEVeE10e9qKLp
3VwnpOyiGi7BjtHoS4xm/1QkdnuLP2foifCL6ltw6G9IKNDZjK/RO38YIvvO4/EwP4FzUAmqKYzT
zXxXXxk8H+3yxIyOOzEJLvWj9Q0HLL8F+AeZfkoXqUTmzvecdQtH7SMlI00GmTRVsl4gU7U3y5NC
IBwYMDrBm8YZskrbi9TxwyFb9WubEpBMTrCibQBRpVLAZXkgKMXq0PBjB8wa/TAptscnFpG12TtP
oH/cQgP9Q2LCQ5HhklKveoIMLA/wxLJdxuWHtW85VNL0FMW4U3+hatYOLS0w7PsHJOHVuxifgwVq
65YvzzG82zT5ZC++I99GMKY/oBOIX2ftuKQ+xVNh73Sq2mpLH8eJkSseBT5tOBaN4T2JbwkyNZdG
kD05v9xYrE8mDF8qbD4RIlcIAJdRdhBoqHreRdhNJRa91sXdKBzOmi3Wo7aGKHQZ6gfnebHXX8mG
6KBj9riOaBASHfAO6rBkeLaGt5J5o1z0vaX/9in+DyM+TXJy6/6uDYn/CiLdmTqeNQ69x7hY9iNY
qrkxN5F2gpYDNsueb0uMMCd4Wto/DesJ9SHhiYrArFzA5ywDQ79oaxS/NlGSFdOrGphUaQfbgp4N
ff6ml+wywiw/ABhGfwUUuVWGc203j0HEO4vfJiQTkjxN9K/99CdRXYo5QACz9tU7j+NoIWAYTiW9
aoBjU7k02bmm0DC9mUI1FtqTOkRPwuT1UWP3OX4MMC1inD4CBHmZAs21tOAkF5Bevcdk+tDjiQrr
5KI12Ldkf5ZTcxPA+PvkIDmsJzCOQ4DNH54ko0saf798DGGz8/1MN7VLrQNSUMeyukM3wyMli2oq
FqQcVJSyYKwD36/yBAxC1BP9b6C1jZ9Nt85Rsf8T9Bfn+eusMwmTUnl3oj8dIj6KHEc5qyHFNmV3
Y7JfYNsBdS1QeZmw5CN1HeRx6syDbrKHDZX8oVogvdRgtLxRhxlnJjrYvjj5xc5u+U6lfJo/Dmct
aX3dph1i2iYwikAnfyo7Pw1Nfy0hBypJdO9ms9jOGsiAYv4IDS71tFBPyK3pC8GW9CEnTv2Rdaxm
OAupYkG018wvGfOv5Y+Zn4AnaOjOk7jS90uEm1Y4w+KzdvIY8EmyUxhVijnFKDlX7Hjiv4PEeZnK
5A76QnoiibhL9Ng19PwZCMI1VH4Rq90tiPERsTBV/9D171IQINOTA1gugFWYTKpDTWygY121stUe
DV3dUSfC6Y4Kxe9TFDzwAAQtD9tWbLAEYKzwOpSHW9Xs8UEEtJ+xxTFfk6ygpgVk/MHMPPKHsJvi
qxrAbidBS/4JfPWIAELSKzBjp99jTrSmySfBkqz/jcofyGDyqY202BUFuPvOZjzSpvdMUDF1CFu7
ekRiJdP9Ult/06gS23lGidMjaZrmEd1rDaJUw+mTAvEj6QKtLHjmO2kzhGphi8WhTXVtUcFqTmNA
CIl3oeGqjXMDXnFgiTDTW+eHwbBMqq7oDRFVTimxCs3SGeVLh5cyzQekQMmbZmF/nhXgFAnKYxci
cArWTyDnM9QX2RqU37002C4RcOP8qYT8zjskcQQaii2BhwnWQubeCou5jQNYjRnduDUC8aHhoMsK
dNINY3eWNtXHEhtcIU64AnZwP9d6v0cO90SWD5rKAJhlxtJVkQIwBvWa0L9kiF93JfH3M/VdqpkY
gyTmwoR5dhEloGL7JDgOzKrtNvezKH3VRHmP8bONtkG422yhK5pgQISYcEkfZMCKIHnblu2rnaLa
K0tuDIalVbcKZFaPo4ZlezfaryNZJCzAeM3qXv4ZbdKGhPqlxlQTs0JbWSqHFBd2r8D1WVjwkMql
LIA+E0CppnYPr6YC4Q8DDrUGzlHEWhHfGcAqNVFPtoQUjte68oNuepFpwGw4n3+yBjiL7NJjYlu6
n2qwF0Mr/0kzQkHRg+d4kiN/GObKb7DJI9thRlDYCpiNrEOS3djUiwGdjPZu2dJ2VRYwPqlHczed
877TXWAFhT+O01muf3draj6WnEAb7PBbvWxpPrjm0iEnGROjXg4MxeGyh9GP1wPsW9/Vrh4hLQ/s
+bcngmJy0oybma0y5iGD429ircCHFaBUwCdA9EZ/NaMuwuWef7TKXS/TPYfcrxk3B6JnaexKmEt4
YPAjDHRgYSbYNmBamMOXqaFMbpKLkeuolkLzoLE694yWIChnIiKPqTS8jeFqZ/NlGhgypRaDXi7u
OLNwZz9pgL3I973gyY52SKelH8z8SqQheMJJDmZY5ifsLF8zUV6jzCP+ZioBcCGjlDl9tNrp17C4
OToD7CDqbbmAC7KAWcwamR2Fkr+bMYMCVvrBbL52umfEqCTSiVK/SjlJIhb6m3Rk1MRbuDGHLHcj
nWmxZdm+6K9BBssvitY5kBWfjHWLmc+o2Q3lqtT5O/qv1m2gUXMBUlk7D2WgBtRjLXiIiUfIRIPL
1Dw+FzZ2txk1b5fW/XZo2nKbk5NuRrB33Dr12Xn6ZsFmCH/xu1zz0XQNRIBaNXcQcbtORfU5pc+K
mEtaewa7ol+jU6XNqZot26TmDtTN8YLsjXHsWLwuHdke4Vy8EmvLWJAxTW+UkHe43AzQvLimB65W
9dE2WWgILSZAu2TyLhOPJATa5mbu3DjSnxVH+egoXnW6bjwKmz4WaPjtFtql8Qrc7zIK7U/U9Z/S
yo+J2u7lRD2UG94AqBGKd7IGDQKafGskE+AmEp5Sr8kmk53s8uKPsBpuoan46FOGkkg2jmPSXhvM
hU0KFCWpqjsIm59PWy0+MOKwpdL+FBEpPU6K/Sip0rcppeUvCKQoBgOPF4VaFjKewhkGwaYkpmse
5H56CmbSN7Qavz8qqFgtMiwH3TtXyOIpovzKB+ceYiw79s1DBKeB75OQ7SAnks5U2TYbEt0tadMH
zTYRved4NJ2hOJciXrHYHz0JKp4UDHGlJGhuBAwn7fzSL4orSi09TKbzRTyA3LO8LVdsGCTA7xlO
NSf3QA+dPLOHfBrn8NtKQ7CBGfO9WmewOyJ3xf8FcEks33mE04yltptHWX/QjPC10VLtgBqQaRDB
fG6STqTkLRhIhkvKhYEbkJs0XLgDZlueHVl9T2NwaEqET3rNHCsPh0d8Wv2u4PUxDEDHYOSZmjb1
VSu666LrLoJGGzOlruzCkm6n7wOL5xeK3AzFt9T2MX1S3tjweheCb3pr2g9BhJc+j/DlB6hdeL9m
41rrAelHufkRFMrTIMSua6q3MFz+IqmA1Yexa0VA2IRpoWStwY2j5F1Y8yDWnjdZx9ajzp5RzzAi
SRE0DQ7818mAzw4BZ7PMfiNLNJ0d7QZL9zPc8p9RYvyr+JuQcGmxDoQUgm1dkyOWnhGLXASwOyem
0TXX8LmQtVRX6V9jBHTM6ovPGnERaFgG1e08eoDpaZlaZrkt1hWo6AzUAqScFXZH1ifFa2apAndr
82LUQ+hPCpkx8RrKXn/jPxo8rvlxi2bwzWgMwmhNViVaEiNF6/oTnINzzZUGbKUhknQsoHIjGVzr
NfY2gO6TxRq3AVlEtRLce/tUhvZvEGa3pZ7OVgPejfgmfUvyg6tE7UmzDHgRC0hErekQfkfWzmDS
nLF4wQD9kRU/BCLl2ZQfwvoetZi/lRqkhp5VKAMVaFPMLFUUrly1XNuNXEHTuOV2pGFIKIu7pGf0
F0770sEINEagAspxRFdSsJwjlIeIui+jRyo9xgXJszFqWNJ6dFWA9YSepWgxMfS8uyJddVKhTeRe
BpZupaI40buj1cqmnMKfShBjaYaCrOTQ6L2CYZ+i0NScpa1hNEyplkTnXLE+XLEkwv6p34050zwW
o3SWRvBmV+Zj3anMKxIwCM6d2OQFgl/3JZ+cvqeTidvXJZIK68OLbc3MSPXSWyadnbma+MkCwA68
8DB1f1Kj4LcIrL1IWP+1tTbsLVl7c8W8STT3YWrPTVn8SWPrMprRGWnST63gEA0Y9hcnQGrkIRhM
SghEeu16vGmoD/Ao1+/CpppcUp28evOd7A30PCxNa8a36M9IiokCy5MDV7eSkB8TY+cI1/xEK6rN
LRQzp+XVS5oxR4UoiPnC3SyIpqMSBmM/K/qhigCGv2vJUHltgNgL90pUnEo9fwpnMllwo7H/71Ry
XWxxqOV6xZckgpLXu8VMwjo4NlUIZwqrE3zKiNgZcS7Ly9JM53RyOhcISQi52fiYyGCWsQ5sN6pO
BeL5zSA0YCDpvFN78dzPA4p3DPVQeCDtxfXzPLX3KreOkU7L1hksi3K99Q3s+vj8bOgVnqFUb/aU
b3WkVTwQ+cI5ApIzVM0DAS2uVFmuNLV9qussYNEye0rJMKhaVfwjThTiAPeo+cVOaOC78RI8Dq3D
XRWROauwhpFiPg4wps/2mGEftRQyJQxzn2sIZLqV49o203dXW8EOGTAA5cBhS5NXLYm3A20ZKa0I
15e/5kqHDSx50Apd2SuAY5cBgqwgxzBVggMONOmrGmjMIG8atHl81nUTKDsjks1pnghbWpoAwH1U
X1Y27bYTfcQYIupPG0CrJf3ZlJzUqT6kqmWd0q64GeVykAC7PQP2g6qMxd4cs7UPfyDYjgkrLCWE
h3hmWhDLUY9XSYxKt23NsvJpa/0Cofs5BNWgoDC4Gn1SPIxM6YhDe0xjFfdJAQhrNkdmKjB9oRec
lToKj9D5sXOY3wVkgSP4tHGfzPZJ0+hCIukkJE8FlASAg4l3cPwppOCOONK3lQALlpNrPkAy3YaT
0R3LnkEbeJTsFjn0WgnMoyOStD67hxAGQmPCehPLJdubKw69TKJ9yCijHCvjZoJVA3K84JsahPtP
OqwIZ8e3HcYSWUz/I1sOFFuVe1Wg6wQeGXN6QlmGwOKVjnUJBBt+FuE7WJjzpVqf75pjqSlJ0OS8
rr12JTirQUKzpYvdPz+iwOnsy5h1JM2jgGl1xpK8MH4F95SkRO208O12Wat9jJWePlZt/dsF0w2B
puRc41pKZA6/g+Auat7SJOmIPRZs5Zi3ksNKN6GHGvw/2eigJlMbb1BbMIL5dFzdgNjWmgNnZU0w
IHEd/Uzqo432sLIqSh0MZnsTTHa98rKHlZwdV2gBV5Z2uVK1l5Wvba+kbUsf9qFZ0J8o+WqDqx9Q
ZusMZTBAAXT5hG6pHVJo654KdnWleSsr17sE8B3KhVVk2iS+vtK/BzDgRsSpZ+XRYVwJ4WRDoQNY
JbhzBz88qD+UCeHDvJLFp5UxnuuBts/BZJQjSIW0VQnibJ3JJyYdB8hsI+DF7g8FgTWaGRvWi2R8
kAM3lZbRfbZ9vKvHYGf2ivlpCsYRhW58CuQIeYNmrCVA8mJXCQ72sOn4iApSb1PjNGQtijXRs79m
vJStzPXBoSi1GPEO/An7rM1Ld4RfvBWxeJkndXiOi2mPTp+qNUPywnv8u7oOm9YiVGVaudt7NR8J
hkm6L1Nx3pycOWGm41CpDPEy1OIbLICfjsWuMlTrJKfwyBlpIKuOj3yI6Avq0t7U9vjSwGbYIcC6
QJZnSkWEqdWN7009F55uxd0mN6xuG+CSSqlV0BrBJm7SM8CiGfcs6zxDLL+mXTgemWMp80YKp7Iv
f6OAFnHm0PPxjRux8ma0RkItnScejhJv6fh969X8Gejo/wen33dwYA5xdRTU/njjStI2qYkbMMZu
PDFpwIVUVSzzsjGs9zGle2RaMNn4hYNlGS+JgT7JsprvNuK/GxwMggTCUOBHuC9hKK2NjIpruTB8
K2WnDV6WUDP96ChMmsNRIak9sE40yPjAxcky4tl38nzadw4bkgTyNQdhxG6nrY2ttbDl1QF1bGak
wl2KfIOttekQu26HEysUFquNwaPlAMwrioDHUWZvbZDt8dYnap+4GawPN8PYCu48uy4KyrO4kW8m
swpKLROkXupqETe3yV4s6EAMxuanVNcPrcSyBs/1DCvmr0lw9qH1xhrLpRLMNCtBe3HGYL5kuzxv
/UDNd4bF3JRACcUzGR4iXAG6VlKnMey3Eb8EaX/OQIDVvbg5DopJZYR7XSvVIbQ7+EmKxdOH9Cwt
0HS3JthnRnsW68HF7us9XHcmtWq2eGZu68Sz2jqCPwedcbv4MmzQoIzGiuuC6tvVWKo6BDCBOS3H
Ivzbt2H+ymW20+rJ3liFuWoP1WIv6VPBFcp9FrGPtAq60sTkmbXGp0GbXop4CZ8ce3jij0YlrOmA
EpT2jXs/fOmZkgcWTUbvFk4Y7PALFFs1Y1mZTexG7Qh2GDVtcVLVINtVLYdER6pAMw/F81T62BCK
qwWMllEP4FWrf3dWxnIEkMobDLZ4dYANUzPatzFiXp4icqSNqwBrJl3jJSPzgqAxUPhXSOAwDlAb
6oh88CNDR2KcjoRkENEfPHEouhrlM+p5TMHIE/gtjDvHwVwtBPdqqvBqnWLSLh2UBNoO+LuJXIRb
IogpHORq7YxxkQ3WeEvWTEkynW9AyWGbxHAmq3aHbBxxaza1fsyvkmEX2rfQuboSToZe5jfcXuDa
ZsSrcp7erBy6F6sD9a4MqvlgRHxgQM+XnSnyGU4+PoQ4x+6hIAbO8qU9ZOAnSJvF9IL+O/D/v9sL
D9b/3ez1n327dM3/afX6n2lr1r81U7d0h4gloUrT5M/6b6eX829aeYfANTiAquOYKjls/8vphf9L
lY7g2rY02/rfvF7mv4Vlq4YqNGHpKv3g/5PXS8jVy1Vmc1gWh5//+BdeL6E6/AwhdOx9hrAwtlXf
n7e4CNv/+Jf2P5IwJgmFIPNtECLXUFUkBxUDzAWoAhYSsmKmKfFs+aZPKqvneT6EeGyhI5yCgdUs
Z96+zBiQWLVE3+YIWPjth8gjY4dSG5KXDRdhPQcsrBaVhXIZ737MVl0ejBCFnmreOgzG0Cb0154N
pGqiyYwghUaRibiym/LNWPR+iLCjH1EzMXp+gjLzNC2wKENdhwob92fywj4Dm/W4PgIHnob0A0jO
smnHOtmebFWT15yaHCFRI1n3gcDKkaimTSF3U3pXiCljsarxZvVvvB+4cwbnF384gyMzZMNTXgqD
pFPIBo+2w0kWBs5BxpA9HIG01am4xGbDATtiddF+UkvUoM4x0nrKhvDeehV04ttoDBA4LlFOUnXl
cBYxpKf+YSpodfVDWy03LF0PnJOPhOS85gVceHTz7xo4zY3o3g2TXkDBGyxN2N4pZ+yGJIkCBQrR
CQ35JFJ9niiwXAumP0J3hilB8KWZg+PazXiWlcUhRo6126l9T39PVxWWJdpmDr5MUDvI0XRck2Ao
bjyzZQuznCuAHQd9ZYBlDJ818Bd7NOx4mRHv51VGzWuP4bnLgzU5Z0TfgiQSID7Xtz0/DWquuTHC
hRh8GbrznwKCOrNu5VcsMOe0iXlhm6bSZTwBO0yUiPFi1GugWyBVhQXKNSAoMxWHG2CMlQ5bnyag
pSQmmFtbaRfWa8c6CUDUDzrW2li9C7Lf3HQN6QmYKGktDdM/CSt2xwhkMAnzGdpW2au2g3iWPwnS
kb4opLfM9Mt6dMC3gzV4QJhiJTbRNcjcgQU40yNxKiwRnVveWTcrwqa+7iZM/O+01ZDpkQ6iB3IG
sCyVQrqMRVQUUhnrydYLxyfB9FgKEe7buEPLpuCWV+GxuHOGYySnvCkF+DXbTP8GujMftLCmfcDJ
AHqnbHdFzIypg5bUpdQ+Cn97em3aQWz2V/W/ODqP7chxLIh+Ec8hANptKr2Rt7XhUUld9J6g+/q5
mMVsuk/1qJRMEC9exA01T/tJ5rh+KDgmiRX+KQt0llEP4i1cAVr5OMV1lIpdeHVWkKFhwNCaqRnd
aO4SWjic4gQnGlGfFY0OB3VuU7gyuRw9/Pc8nhspMe1aNfaCIvxKUvwhOnO2Tl5bz6GDu27xWFe5
HYg2vjgIqEDKRtUEgBGpBArQsErb7FNZiVrBInaxDqZt68KJbWde6oFgR8Klv/L7VzaQGy2HJ62D
4GDabAaBBa9L1Y+UFbk6bwTCmpkFmr1jbwVLMAQJSRnaYz2hFU/RRD4aTjjKwIpfkZ15P0zRJWxA
v1sSA4aN5NpQC7DtJy6iMlfzHvHyzkDAl6h5nldwC56dv2V8fFSbpPmhs9Mnr0Osp+mdPQShHy5w
/Akvv48JT5FeBOjHnfNgBbSaJcDqdtGoDqhmsCnyHM8SxyBkOrbyPvb+ljqvTZui71ZR/tkX4jsJ
S7wpqvxl6sQpPCT+HRWPEx+FsdNBLwhJf8jIUGK97pwEHprgaD8sXfs8toHJ34DByX1AY5QGkZ9j
uMpOjUx+lZdwGxtYVTU8rlTUUczBkOjH2askTLhpOBqwg6Jwp4F3L0rH3usBHymTOlevHA57mr07
NUyUKOZrFAQWtSV59h1lQ4HZFT0l3+t2au5TQja0UlkXYiB7/pIG7ygeaB8KFQ5opAmUW4LxGF9G
4n0lVIhcqs2YK9oHo25bqflbRzgwI0m4M6jjjzZZif5hA+rt5HnWNdEnEafXCBmdVQQM9Utlg4Id
U7oSdZfumbTbLTVCEQ4ZjBQlzRRn6JMXO8CDbHNIBwE7fmBej247UXVQBR2N7dyJiiGBNZC4Rx/s
DCeQgC3eECFx/A9R+9YBggLi6dAi5cENXun8S8FEkrM5gqtiwz+IW5k1itKlMb2J8qHzqM+hRREG
nSBcGmB/skB12hQnQHjLcL8U/Xvqfbgs9slfwhq024p65pyMcDjshyW+touZTICRwNqPt1q5z/XY
/rPbpNumQ0rHWWFfR6diE0hgbJ2tv7UbsjKk8RDqHJFAl5ihC6ClCvVjRnsETxbFfMo9S5YPd1W3
PFgVr00G0wev7TYtMkhkkauh7+JlGq4Bg9aZwhseVykxDPvzbhjIcawNqk1YIStwMAD8ZS6jSnnZ
t+jv0qWoqLdBy4UbZOg/Kp7xaoLZPEFygwOryge+DjjgIvWPeCIFBhaLnjydtsqBRNc3T1xU8fzn
4xaYUXQXL9OBiw8oXNB2Q6xIiKy8uV3aBTjoP1MWysSjCCcryBEoV7hVobNg8UxKMGE2EiBFcy2H
YBvh3a+0DW3na9LzyaxNRM2gSG8sDIaAtj2t2DSs6KEDgYWJYhBbdNU+rXgKEnLPSV1lGMRGTNsi
AbcI8IO2++2aNhNSH491gGFT9E9ywpk1rzunxrXQomxQkCZKjTsusvYqyYldJn+V29vbiOoailiw
xCVjayDzjHZxPp8Xx73Cfn3jlpVblBCY6OnEJ5Bwj2hsYVFESIGz7X4rt2C/Helvv8fYWwVX+ix7
nGrWcWr9U0cAHuD1LkoJ3iTy2ldW/ej3yXWoxcfSAcJzRwa4Kg9OzTgY5D0ujbq6V81A78hAAjPl
DJiAu3ausRMaQaVzWNTMDp0co9QZlbQPs4QWVQ44nUc2Q5yDuOQNXr6A0jl5jzCMYSOThycd4h/a
hB0Rn4Tczw6z8ay33Qwxl1rcAI6mTE/WCIe6Z2HRxbj+Iz94tz8Cr0iP4zQFx9BDsYWQE62pfXXB
eDGQsq6iJmuflUWEOL58cYfBTBTDwm4ywL3cgfp4QV+IqgzKDD84dXFcHqt/chxfYpp79lJhVuv7
bjeZFGc+kmVhw6HlzIdjT5/rVGK5zDEih20z3JZpYXVUxjR8iIRxigdskcN6jmlgILbYsj/N+F4i
f9rXcs48Ep1lTL8BC+SCynWPAt+2Sxq843AaJd0QgPVMK4rljIfCS2nypELPoX+bZGbv0VLR4Xlw
rFvbLxrftL7zZORSaSc4QmIVPkfk1x0NsMip4vehst8G+92m2P08k+wfKpYOVIbhamaAVENzYkFk
qr/yu6LyXNCzDLJL3bwCDpkvTReE3CPpFwlCRDzWj/62AM/c+DaElfA9jEmMYqN0MlDiiSfosQvL
U+IZS9FaKfBQ3UyCLVjvpYMn0Rr6B1wlhwrtojxERsigzvIhtpA2cDPkh36bxsBne939R+yUdQdi
iGdkkcz7xmISHX30EmmEkxAFhYKY42Kg1BnaCv2w8I909egKSayxERSerZRK4kFhz3pcUWhqI9Vk
RrQBtUnACh0nRM/xjbDjGImnROtZUaeM9BMYEUgZOcgywlBuJCJtxKLIyEaBEZBsbEdGUIotn3on
To7IiE2QFCEgoz8F6FADdzJWFNU2d+AS5RkIPmlkq8kIWIORsgI0rdyIW6w8pgecMgCcEb4y/hX4
QmLqfdEcsuSy2DByaFNQMF4RzhwUNMdIaVnDLhlpbUJjs4zY1hnZzTYCXIIS1xtJjm8KVRAj5kw8
ySVA1KEHKulU3b/MpXwkNdKeb0Q+Z5b/XFFWG39kGT2gBHoxR1+ubc5lqLs06dKfDKNCsazajf7y
aY/AcSJ8fL6uH6w+0Yc0W1/jigBnOFGdnC60EpvfQog0KVI0OBr7DjH68ISKOVjua2lkzcgInD5K
p4Pimbe8DSdxVEYKVWX0z9yzu3b4V1TIxWxj2T2ZNsw6wTCKERcyGz2ZFC3tIW4+r0MTHSXb2sa0
aibUa8KmbrEzexRkxGxRm5GJTbwsppOzdLCkL9R05tY/XQ1/qIE5ZcwHHhjCg2oUW+tLu8zLISiv
EF3y45wMV36d9SWo8Oh2kt+Scr4tJmT0t+AE9dbZ9/ghJXWiilrReAT+ICgaDSgcDSgezYGa3BVd
bWgD1OHpmhs4q6yJUQv/k+I+CO01IVFSKlJ0LpfCRfGSWP8Uo3UUDna5hRJUTRlqblpRx//3ozZ8
yyhMtUxzKlFAAlm3MUeHrDp7vBsoWQ2ho+AJbZ97078aD80D/N7gOMnkWHt0tOb/x4J+KWN/q1Sz
0jrCpwwc6b95Wvj/LQkou4LWVznhQQonANNegw+oXJLhBH+DVr7GftaEmS8uY23c63FfsTuEo7Ge
5jj77WxsKv5k6B9GsBSU0bJ/eqBMkKOUmlqOYP5ruEQBUD51atAEVyivrbExQiMB796Rk8XB2Jj+
2+CV0xCYcYJ6v6xsF1kaWLs8Nq252JymcXqjRRg1uCfCXXkdwxsVgqzvmYqz0c4vnYenWur5d0lo
5/VGaOADfb1wsffSNPj23PAf2vFVxBi28Za9TjxQWHro/XXU/KPpfLAc8dh3zsa9X+mLoW6PvuAi
Ns3BpkMYz8UzifE3QK0/8NbZUpm+Yc1xFo1Hy/QQd2730qETb0gS/tQ+sRe3eLMQzskdQTo3bcat
5ObgJnT9eD4KqgrJdzuzMbBRhMzOg0T4Oj9oYJW16UoOKE22GDMUhDaXrgdoA8RZqFfuqFmuTN+y
RfGyduFoC1YmABuLs6JrBr67dgCr0diM1rquDpNVGQF5cJhdLbc/z6bnGUpec5hN97PwaYHulNQH
7m0vXoRlPeqBRtVAHTGKfAlFizS8N6Ik6as1OeoYD+oFVZL8GaYG33RQD5RR95wSJDr6c2I34kY3
kz+b3upb5pOdqk2ftU2xdTrTcD11cP7S82qary1neGpNFzaW1H1j2rFjeCgcdPmtTTvwOXzmqEft
yf6NE5q14+yySJq2Uyq3gT5nW2VauB3Tx12ZD8VL8WMjQ5nDmjs80rBxMlIJleYNrvfmhjmKPIFH
4UMr8Pv4H7npAc98Ns9LnSyY4mwyNH4mdhOULlDfxLUq0uSNujpecFWZfA/ZwWI4iQ6daR8fWyJD
EGivzCIndlRYsqz4GPC/lR5b9h0+6Zh6AR6snD+NKTg3TecahErSOvbGNS3oK++7jWTCG7FE56Yp
vWgNambqPlfTog7sKDsGI0w2+tVnsqouxgaCNTH167013Bzb1A3H+D1MQzvl0vfFMt7A750onrtn
98Sp76zka4aGWSqLPuOUjzg13e8j6zrl29UpW6xL4YXfwDJvaw95Goz0WRf8yEjdAD8VO5nuozzV
keVzlgX/GeBFk9JA7zDo3dU2oktJOz09KjHxI+Q/01zfmw57+FHQUjHTg8IGbNzLI+P9m17vmReP
1HLBZ11JUtuj/+Sl8xnrckmiyiIb3bUPExdgCuO5CftwxnduPG+7xOr2uLJmZDX+ahEvcyshreNW
4nkIiMNgMvkLHHLeJikcijwXLxVEGh6n2s/+hNOwTyz7qabb5Bg6I3pEFHyNcbXsNe+4aOmmHUMi
fSLACNeuKy4Tgb2IAo7NGrLYcU+T0n8CDYKJ4jSPMYSbWnrO2IRCmiC5SUqVhTa9oXxjJ17x+Fph
J6qa6VD9lgxSzCbpOnyiF6WAEZadncGQVt0+A0m3GZ2AqXj+GyxTyNsDj8Tgoo/yLDFobSKACJjW
OHlxHhIY92+WhTnJcfMHnld4xcEBLqV3l1haHnor+1z65N/iAWCBLP1bRumHtlt9dgP3n+X4Zwv5
bc7EZx4SWStWEhK9hSVxpu+LeEbgM3pG7JU0/RsFefIyvQTNAC5zbO+xH1BD41RszlnkknDpfFYX
5cXWJH6WPH/2WdxvhjU+qxy9MGya8cHmdrzSPhhbBTwSFyeKM3M/MbsSf6CcWPsYTgImuaZ16VAU
ORDYBGYunCzu4852jHHQNoH9nc1RvOWRQZgg9AeywbHlq29RUDPREMYYA5Z/qLhv0eI55BrjwsL+
LHeTk7umFxfbXFHP4uyE00/+KHExY6shQ5g8K+SobdPZ+CuT8kXjCud+n5/0Er07EyeDDJwTJogF
IPZKc47dolxQ/rarevJnTf8Ri+zJC8kwTkFQ4/f3TlOC3syLDgd+OHL9rGveWgUGEOh7Ggqfu+of
GyofLM/obMHsRdtrhfl6wu/z4fiN8PwcrYiH46AfMTLr5L31rjac0MOCuWuj2OIvBg1ogwg0qMDY
kp8N7ECgjmThgLTu6NKyFTFvJUfrTkMcdHiorj5Sq2VghL7BEgbUtqOqkAcZoC5FBl5Ydjg6sF2F
VvDFj9Md+PC3UhBzpckR+hOeebiQKid3wAYuoRXbNqhEy0ATq9AV3BGmyxDz8ykBYd/JSpLaPM3w
PH5Wg19MDSstNUhGsfzmBtEYtupZxKSoHeiNrcE4TgbomEJ2nCA82gb1KAz0MTf4xzhw+S8aw4Br
vSYQImOffgqDjAwIZi4wJEcDk2wNVrKFL5nmHAJgPqenogM+ybec1Ac8ygB54T6EUEmmCBuUAFoZ
hndYtPstJZntudQt9mqPHXJdPeFy+pq79o+HRm+948wF9AgpObOqY0+mYE0fRwubpBtHwHyytxjv
0F0BFlTxQ6CBf8akkBM/+Ou3y1c8k1gt8+gt997HweX6bqfjrnDTazmkT5BV2t0oWduGYXWrrBlf
mvHGBJzGXPJMtY382zX/RYlCXaGWZVvaLP1HCjPd5C3TlIDJKXfuou5LJzitVklytewRp03pQDxO
MdKFeGoG+7dFry8dSY6tSin+M8tYwtb2c9JFBOZqinrcYjvqHOa5F+NDFMe47uJTAyC8rSZeDpWL
Ib9j4zNU04XWTOvVKTD00bKt+HTOaMyvBT9loYFw91iPN3PS/wGvx/zgE5mtQyabUpwnFa6XBZIY
r1NOhgk3eJ6mOXb5rb10H6NdiXMXQr0XMn3CAv4EauhEiQ6frytDDr/5HoFivQvWsthK7GNzmtwg
ED/LkpRPxHFy5yIezWAKMu0+BWySgUWhrn0HxDEmOtHcbLmUHDr0oR5ch5OL5TS//5eJ8EK7EoAX
BBkl0z83UaUpvkW6qXMXdITXUreJkSAG23uXrO2/ohY7rHYuiwkGUnSXkyu6i+SdJVT4UOcSP8gK
wJq0xkiRMqCsvdu7eNJTD0LJ/VRzPOTlwVrG+mWoepyFEJS2cXxfJMfJsHIGQjGpXf4r8CBgs/Su
KcCZDZNmcU0D/qrTcAya0n7w1+ArGsNgh/FV3uW96o8Z7w+JmvJS4dddUdYOCj+cx28evzjVNLhi
T0v44DkE8PCe0qZSd8uzrtGnYi43LcLvhvU6ysCl74LqMnJXn7MVRo9aHjPWfzBxjAWtfFsj28fY
5Dx3bhwTWhseW0TyMy6HdaPxwh0Sf70PSyynVuB/SRJjt64Wh85NblUFj7EMWIiMffY1DTsaUQ4c
LDFu51pdyoCPyV5eMfSoj8hFCPFGTfMTv4xe25jckpeopVMq7NwH2t13ay2dq3b049yTTwrpyxkg
wxAADrND/IXin2z6OkJDZNegc+hVTvuvhkpFvnY+ltH0EXSk8hr1X0C3UhiAstStINSok3v6T7FX
rdmJXZO4rjhA/b655VMJ+jee/6xBdMWQy0XFah5kVh7RNASKJ1u7zsHXIORyhKVGcqieH/oeoaZ0
p0MjqpHCGzcykunrXIUA6meOmJk3OsZSREIblzmC7nNLk6bOwBLZkm8otFyGNhaw1IPrvHS3fUJe
O0mjLbtRJ0AAB64MSgBbRLcEREgbs15Vx8l2Y7ZOb05hfS+sPIQu/8Npc7IWdSzmO8dlxXGwbTgz
peJO1RSfFgxOkP5URIJ2CTT67VggNfO8jmy7/r5Ij0oBK+cuV6vpXBU4S6o12TRNau5GTsh7ciZO
wpVy4vW25WX0OMJd4XdWq69MX33a6HA2lk9NSaKKnj/2sSx+VeHBLAmSm794z4W2ul09QBNqhkbt
dAsbLB/QJYX1r9L1d2gvEr/bSi9mDWomy9urU44jI5XzhpONuPeUBUenBG3ZJviLlSd/FH3Qu7SA
DWGB0iLdNPcP2KtZ74EXKEoR7EJB2DvrSW4jIZP7b4atTfkTP2XjsaFdp3Y8KTf/Drm/i5J6SBGC
PUGU12P6PbpeigbTmi1D9iGR1jfYTDHdEZ3lXKFOI7Z/FkpmmkxobKWqPnDdvrYuuVy7gCpC9/Gt
5LeIXUsdBzfEjQjkDxcvrG4LzBMPHmcgIXziQob7B/pC+6BiIrKSQQDdPnoVbvDhxi3FN5S1dDJ7
YH+GUz8unwdauMuO06SbKRzWObm/Ubhb5NrvypvcK7GBW+0kDyWf6S4VYM28Kf6kipLLPfb5KLRO
RB/uaTpATLcwOiuk3zRGAtE2YSvBE9xpeDFRDmk0L7757viAx3mlTEI94S/4depW8qxWDwk/Vs3z
n0rZnSuiEailV9JuVEObZnr/TzyVqFSKFUGUZj9V2oFOa1MOpgmEVCXSF3waPejHhMdMg/CEscub
x+9PbuHQiGfTSBDOh6x4Zl3xEQ6SkBcxH1xjsWSJhuzdCo/AjyUZdirE2qTEsR6xTWJC5prEWxpm
d5dLCF6BvefQPwqhrrIHIlImyX/hUwdDIh4xQjFf2Hn2h+/CSLYgfbFSMKpr74EkcJ8sF6+SyzOq
BCl2W0JgZ/X3MQYBJCGgq4D7uBIlKUx9OlTZsPfeE9cQMVUC62/+uSSA7Rne5+0CwoBLtf/ghfKT
XWK4G4R9VUX6rN1M77Qm19HKNTtXCwW2TUeVr4oLhtYGazA8t8cwbI/BTF17yDnRsbW6kxVJIgaJ
J3JZ6WM6cdnD87nQB0DogmYhGoD/DBFOkilQfzxZ6qvnW1zu4up71CTs15m8Disd+ncHpydAm4AD
lKSu2x/qpNNjQZkDCDtwLtRPwPhTnyFPRu8U70nHIJqGE4SXxqfdLHUKzt+tBQyORai2t5PHdGDZ
7KNpKcUWHH+p+qQDpIo+O3vBQ5/ihBoaKDjJsuxLq/2tbENod9qWfp4MizBVlpQqY3KO8LlC7mh5
0SXRVfLuWqnV9FOUAQrG6WVvkgtdPK+hA+Mm75idyZyBY4H3VtpLvPPnYetkDJ4+TJig+AKwb5+K
VmUH6mBfMHCz3q5MvakOgbwweyZoZhuacSP6NJZXlQlB8uO3LLyWgoyfLtavVcJNlptOveWzEGi8
Nubc0H7pPW7Z/WhBqavRcDs6gwj9zgCH0fNIE5WwGEj8NDM7cCoQ39YO2bGdgCTAFWUHnwAqYQsP
9Q/G0S+G1s2kRzJiExerpp3THQHCettSw7z1IhvdKMAiS5fvKcob7yBnturYvLleAzMdbCwl6cvS
ahxoJD0YBuWRV6E7Gi4GzniHFp/FfdJDOR27DrZ5V/XpnTWswDHCaj2sSbJuZKjtfUG0Zy/C/lx0
ljjMwurR55sjfvWfebYgK1oLdnAHC3Ov426XuKzEl8o65zaMszrAZkPFEs4IB+UxyRiuq6r5CcvU
3SbOSLbUGIrGpUdPdvYCy8KmF+BWCKoNZJ5AtDncgP2S5zPguuExz8U4ESJHfEw5KKgGP8I+nWPw
v+4COzD/b6Cz5myAnuz3aEbnmZzr9almxbOZBlfc5nx5CgeIDOMlmYsLV2AMBKkHkk39hyk3YI8l
zjTBkCVv7rICeuBqfAgDVVtGnS8fgsr/xdAz76voI7UsfmvaOgdNDk50GRxsoPR19MF5kEjGalzB
QuDix0EzQ2YV8cMio+TU0jxIVJN5PuF6Q0ZpNOlaDX0SLht6gza4IrMgjxt/syIy9aXPmdMuf0Na
QhKSVDfLXEro6rmulfWzVrXc+YqbV4JvbGHBz1Rp3fMRtBf71Dg8aWHC734d1/OSuwQpBGdyBaKu
b6NvslBZPUy3iUXZNhxZzubl8jeO5o/RH8adDMtj0jR6V2cjDc3SBhE6z1RqF0ofwkEQzOm52PT1
E+3uEPry+ry6sD5nSnKo4sKoA+1RgvzjmJpJDHfWfly8fsd2CPCf6j8S3gbbIKKWY1Yqe4IWcrfQ
xPXirgjApgOlRNKTM09BDrFuYIsJT8JChvc+45ItZ9F0eADW7Ji5DDVNhXMmlppkjv4O2dxscaAu
PJ1deSJftKX2Ded+mA70qTcVNlE07ecw6vuXun2bG4uygeRKnAIwD36yuHlYgtIlT6X/oVnRCBw1
qMGKi3aeyX22RL9lR+y5C6c3MuUoRTg+WtYiY0M+HoNIQJYPrKGfM0Ikyaf0yIv4BW98AQ/CRqQZ
XEhXTPjDpbXK3TK+iyICUWJzsQ5mHvFMpO4Jf8SZqr/V5joWrzykKeE+BQi897pnQp+XLPepjeTd
uqNUvkcJ9Dmn9hRXHrusC29hjUDp4a1K4uZpGhoWVAKlh0kBhaXOHkOw03vBuo8EGltBxRbSqkkS
YmM2cCddbO0QhFgDvwvfBKBCA9LZpZgqnrMs54briJv0LKAzjOgUvsW7MOVjxuh3SH35NKZTh4Kh
EVCS5WKiOaJuL7leb3GnCJvpwj+7iduw7SieW+kaDs36nVKLCq8VglZeXpN5gm0zfTuVSdUV9suk
w+nKHvWErxKCnUfJyEAUbdNl622VlmNedSP1IQibFvfqaJh2/UBtlTNc4prrA44Ks6bMxl0gIkwn
zFd+ScCmMV8hR6CoWS6shChJ/5ISfY+mnpx8FHBvseoLdZEvTRP/W7Sf39XlKImcN1SCa1wkfLB0
pE9/cGn9WFb37bT8ku1K8arMO7Y6qv62MX3NDhFaGTc4A93/epUPW5qQ+zsrKp76qEoPHQ9Rzvse
Jd+5+fO/mnYu2q56Qk4Dfmj4K2QlM4ids0e6ck3CBJ3mPNKn/BAVKZG7gA8/q4/FUj4v43jIw4L4
dvZ3diipGdP0tSHxFHBfJdwbjVvljefWTd7TvI8ueXZvm4Q/HYLjthDRXmaecy9Zq2woFheXyR65
tfWju8Pk8Mc1NCyuf5u0hs8wKYTlCIjKAFQesAFql6GReE7Hm9dr3mTL/F6V7ovu9NGHwr3BnMk6
Vk3hLhfYXLTugOXtvbCp7sfIw+PJCHFILH/XSxXeiZzPIBCJvOQthVWNp0grP3UpnyYraDSiJvYP
iddfWmlhe+OH3EYBbF+WA7x9w7zHEcFWF9U+hibpkJPlspp5S37RvP1GOCg8K1rxHBC7zeaWc8Tm
n614YW2ukFuX7htoot/jJO5DF40/qdRRemO8Gz2kPYfG4W3pxG9VPe08D2Bi3RxGquG2KZWyeOia
nRWs4poBLNHePFKDxJ9KU5fRT8l7TQNTEwSYPQf15bXFGef6BuvXz2Lb1s4uaaWqnOjccHnzvb0T
H1pveEG6rT7obvzQuCz7gMBIn+sXzI5UlgK0TAvvgyeghyS1/obp/EjJ3G/r5+webDs5zf6l4dy9
MZxZzrawJ/+IS8bmfgDWl3ASIiJTomRRJxwT2CrLjyn1QG6vbMoDx8V9yRZ6yK8BNTzcCcYtW5MH
i2AYfyC99gHLlkAjjhfVMYqzv9lKsKXunQMNX9zOMwGGKlfcZRr6xv3wlE4In3PI+75KiKoNzBl3
HYrQtndItxZmWNAZAMuYXZLXGfIoyIi9H8BVmeviSWIxW5OlPflLcyQyPh9FANR8timSUvdjw+iN
b8MstfzvvKu5g634FVjyMkuX9l+Pi5IF9NK21hp+c/qNQDpdku65QHd2+8TbDwBwgWP4x1g4hODJ
UXNNifH5eTRy2OElWBIXpmxADkLeFihed5lw2utqZaAGb1GxPrZFA1veEworLXM1dgao3XFy7hMF
mHhd3oqAruGROxovXJn3+9FYJVL/u8kHPoVkPJOMFAcVtS5DpZy2fcOedvDqq1yIDE9tn++0TbXD
/AXx4qWorfHgCuzeFtxDYU3jfuCdnjGNHXwBPwFz7aZvyuhm1qx+3cOH5YFfuXYT81s3tVXp18Zs
I90w3EwgarZc/55c3t9ksY0be0wvUZhY9xWuvaMipu+7xd8B4DwcJahGdBDCQ+Yadycdf2UJNay0
efLFYn0M9JIEfgWZrhufytD/Z/5FkWXzMR/1fzN1v3CzwcQmcnoPV9whawo9s8rVYS14YTRwC3Ev
4pvMeWkE5Z2o1X9YadcDDd8YZvzvzJTcoVdTz1e5mOicYqDlGFcQLbOw6JCBDaA7AjWCwdf/8MjH
kttQXjp+iqzpzXmzrXlSKbwX176GJzSUcMOAGvAU0PqGsqVuwKc7FbDIqAqoiSw+16WHCoFbeqMj
qFzz7G9aoAibeK5OagFihtve2Y+Sb0vaxLci6KHXCec1SnG4rjHY796RF9T1GkeoVGgL7p64fMr9
sr9v6Dbd4vSIeOOfc4KlTuC9xJ29AwsPeJLlQJSBT/Z8fUowlx7xfvCXK2Wzrym92bZWcODiTGdC
W/ymBpPa5adhdvYOpZzIqVTfBdVxCoBu5aH2N4QqrL3ti+NcjTZwv+HVI+JXoPEfSZYzcsZ6IofH
boJ7OQdEC/7G7i+L0OCuWvecuZT+KS6gMDpCGLjsouZQFnt62l+ggtOFhv9/rwhpewHJgLrtAJKM
I2Eu50jdxXbtAdp7Cw0YBufbsKz9ySuvPZHweS/SqnuK+Nu5IwBMVGT6cgiNpgFI7siW28YaeQmI
sj/Tj7BbKvaTI1aL/SDvafOIrzy+T5WbS+Z4EOsuEdR6quQR5CxRCq/4iUK0SGbxEGK01964zmKF
yAhITAr2okuuPgkZNgYviPfR6mwHrNYtG5mfzH92xvLPMBTy4MYVm3zrCfAXG6OWjnSGl2XLd116
wZEibCwNfQFVYKx3lLyQafMinCPlKVV4yDrflC4097oc4UBFFs2CKuUs9+N96NXQuMrimZdYsWu8
cbfEzclbG1q3os0wZ58dsWtMOwGvsnZhM4+0S6ccRGdZDO9knTDJ+KzqfG/e12xNao2JrHHlk3Cg
0zjju2Tp/aHxTPmhvqmFFaq5SCO9ex/a2APWDgyXvjpj72PckPLIvoIsem9Pu4gkWj8p3nBe+8Wc
8QtgHWQV4fHMlm9RxRI6LeccC8q6JcjPJprq4R0vEW4EJmUfkDS/68N6OU4x9sHZxlbMAHmdGjZR
7O4smLW5jwAavlRWB5KvPTHXCX6k6RfDM4YwvRNLgGiKJFT19V4uknRLPl0m5T42FnhUH3F3ka8K
/8xG9LO49wduhiaww62qA6u5DpiXjMVnCvLHDufxnSz4LnkoHiUwznjAdknk88+Qd5ylCgcXPl8q
NUwLhuU8Zk0LCk+6qACR4qCq+he70h+d+0O7N/JFPEOoLL5zipvRLdpDk/fXNAy7cwrGuBzi5Sbm
+K+w82tUJ/mOSeFvGTQ8PpY+ef2cH9gQtUhMRXlX52g1a85rs+4IFecSV3gOqArepPzSI27ZCEu8
VyuXs+RPnays0kga4N7DcDusS4JLm9rLeltnMC0Uiv++GeSlW9+0KZunQq9Dir6fhqDck/S4F7bA
sF4F/2WTTg6BZIym5WFBNgmL7WB1F29i9cUCfgCc8mstxIMdu0lhs9FuorxVbt0CqPNSOAvx1Ohh
UQr0oI/3on/ntiSPnIERu0RTA0P+puupSxOU2vClZFZPd0mMJVOL9VVqkzdSM6uySdIcmI4/iFju
rgCzUQg669u6+2b/TQdj+F2shfc0VeUpGNeJVwnSrtb535XsJ3Gr5Mudn+zEkSfEb2IxvGx5pVx4
wpoHxNN3EsufUsqHNGi/0rLNX3KPcpWF7xgkdJai4iOeiGBFQHljqnpkkzjUyJA5nzL84+HC1iPq
p/nG4JAwtqapd/MjKOjkZGn2Sutx6/Lijtzy1KIyAIjOjjkm8Xnqeapzv9rBsBq3w0rTFPNZBU7S
qGMYULGKDfdWyYVM2AtetADOD73GhK3VDG1PwPVD70SAHXvKg3wIlIXHb7eaUJBXrO+kRuZDbySO
cB3Kfbwol5pdDtO6kBj7nMn4uPEBz37vbxmF4Rm4f6kUA9ZYkQoFtTLg/SB/JVx7OFVWdUtzlHMa
5ZkVW5dhdIZQGXLmwST6jTolGCp7drShfRBD8eAUOYUYqd3d1ukc01bOm5Ssz0K1dkJrfWS+H0EH
+g+4CM0TmB4sGV/UTG6pErreT0uNNemvJA56IGOOGuBCjHOz0uTxkZOJUd/HUW2Q6viktH+tZ1Vf
VMYSd6TL/hBTVVgy3MMxoGI67MLTNC1UcVV8m2ZKdNwm+xdY+BFHDZTdXdvo4vCoToBChv/xdh47
tiTndn4VgfMkIl1kpnDJwfam9i5vJ4lyJ723kW+jZ9GL6QtKF0LfCwHSRByQPN2nq+vsSvPHv9b6
Vuu9NpZXbxvZJLsh0ie7jgsHUsVLGJGNAj39yDuFv4J7vx8MwqSzXWznMmabSZFuX7trqxuasw3Z
CXKEDv5MRV0cWr1TcqpHOi+JAi/Fj8tF6vq5RmkGHPtulTJzIH3kAmDf9AXd5HQf3HlicjnPBB+d
kV+DIAZ5abmoJcMLxbd3cw4aIvJIDESi/iZXDvkg9B5DozksEoihmIS9DhaqVObQIKYR8VZ3fOy5
Srg/grf3NLEpUPA06AAt+MQ0g7g0o+Li/TgulLSekoYcCWbPOF4tTnjhNbZUAexYB5MhtVA6a4GR
V4iboEGK5RDX8NCodqwl21MdxKfM5KiOTRSzMbSzDc0ooFTc+d32c7JEDXvVuMLF3tNDeshdYzOX
YAVL40dQMMMoihbtZWP5MJm8qoeGcT6D0tIH491gB/mBUhuYYOlHgej6RG1Fm3v3hR0b9PHIdWpM
xzTkR2yBjU5mXHJkYVD7sToe+hR+SpeOzIpzpW6iET2wDGZBVJFUcTuobSMGSpejpjmbRgrHKOJ9
1fUVUyI1D0FYEoMuDqxEaBFAnT1YKvyOUuqB2f1eSOH8RI0NHmqBSjDZuMXlrN3tLa564UXlLqu6
a+UtLqLYOF5aN48gAaHamCNRLr8RF8ucLwzgz1Gb3NWwK9aCLRXUQ0/nSGLWx0N11yTFxel9XAGy
THExeHureixSoTZKGmcabPeEuJihZmwNcxvQGFxBd08i0Ih97XjrQVQHXlLN+v9vYPl7/q/fVa1a
2sD7f+5/q+tn8dv9219KK//51192//PX0W+1+ew///ILAo7EAO+HX6Tz327I+3/+G1//f/3O/9u/
+V9+//VVnlT9+4+/fVdD2euvFiVV+Zc6Sh04/j/Hmi+fkfqkIadb/vt/i/7TP/f72fX/+Bs1liRe
XWYSks2+T2/lv4ebTfl30zR9/R+XQiPh8Hf+Pdzs/x03mST6/L9zz5yb+/gff3Pcv3uOrRPyviV8
AX3n/yncLDz5H8PNCJmuDAIhLMdybcf/a7g5Srs0dUp2APmYsZuu7ZpWGZc4rYVY2tyWkxMecwKl
g696IO9wQ+am2uXJcMZdPkNBoYUhpYPDwZFDFQmFezyEKQX0/TtRhe0uE1Q5iGtTmvuUE++2BKyk
XI6/gC05Skk2BcScWaELgMXVSFJT4XYSsgd43/dUnPEbTCN+MR2aFTrMXRtNMZvGOsXlV+Iny6t+
ixhK0diIK7XHkE10ASkqWujxqVyORRV28laBzLTVCC8Ov46f4Qkdt40Lh6vunFOJsdtIYv2GcT4S
uLuH0KbCgb0Q6ryJKRJLH4VbmRrXiQG8ZH7mcbkREd6M0Q6edZdVapVbnHW8sPG8zHPDAt7jSOUF
yQksKC6o2jT2mWbtCRJmHMqSj2TybrIyns52RDFh9xXIwDxJNNlVb0wHdG/vBA6SwPQwvfvLfWuM
IZ1lZCYdjn6MgDTGeGxLVFa+58ukvRC/eT892RNntkoRgUJ0X8cStL1NPW8x/1LbV2nLLsCQ/rPQ
m3IC77B3qyvx+56DvDoGTkApgSX2Io2DlUfJ5rqbMdLXrnhf5HdOAg3vB8aX0C1PFSPFYvDTVgAn
QtyCLZBJ4PvA//L4ZFI8UzcaT6k85iBJqF10w32dJzs74DVkslJec5qkU6b3sOh6rJbYNDIP1usM
wIU5kKtcCiw5ES2FWoG+B7/CskCNr7CiEIKb4CaSLuYNn4RsFKH7WhX57IACrpoE+LpX01fZ2n+Y
EHE2tPEzp703M3wf2BpiKf5O7d7AkAjUmZ3eVoUAwhgphVGcoOdbLm2KckBhGqkJa0wqVhHu8OdP
8gX32nNiBHd9nT2lqMukvhjOeILvvdn+yA2i2PHkATsFMmRJeEREOvGt9qg6Qw4ddhjtFVL3AEZR
ned2ZCSfX5PSH4/lGFwJHv/6mH83y+0Ia3QXjgX8IJuqApaINj9RG5XEfa7JNN+0Y4NZeNdhyRy+
0rn9iXGir2WiEOnRiwuvQRr3bGePffiSOViFWlwCBa9yUbk0FBhbOyeFEbkT1Rl9t5ozmP1LZL7m
FYJCOXftWvm9RyUL6yHVQ6ahq6iepy+WoHeWP1HBTc5g7OH9FBa2+LiJ9q7xE4TNck47kP5LK2hz
iZqX0kVdKkxExdlbjJ1FvUTbzILWCI45yYyxCUNPefBI+JrFyBESCXqNuMfJcfF/88w4NOSYkIZ0
nizIrA1hfmh7nlnvVISsgdH4yw2yxzCt/Z0UIt3TyDaudXcl6iRtdaRx2JyxnRPBxrLtF6Zz9irk
dHgSW9upo8SiLMR9P5fvIsYbv0y4on0PNH2muDA6X7ACiF8c6ZhbcEqfkOLfpwgPbOyhZsUz+8qa
Kuk0fq1VCXlyYK4hi3Qb4rRf4cfZYRhuNhTclRs3MenXi/mU9eU9L+bGWupm1+U5jQszsFUDnJgy
WNalm8Ulh26mey+mwnIcGSlAi6HT6qTkMOqnGXN9YwpKB0GtjxObkVFNmFxaytxN2Ps1VC+TlXVr
cWpSg4NzZWJKy7KuxUYknw27R+uBazjSPpeE7Ht9/AITHaS+SN5Uqc32SQXKDaM00N6FnyZZWeLI
hIT8+tzP480scqA9I/rfqO56L1Q32ficJTjgGgO3qul/LXCs6WeD7jZXzU8ysCwqvTtX5O9ebBwD
E4OR3zjHeFTAyrucz2kM5N61uXEdHzSAk8TPg4NZmWOKt1M9e8V7wJuQ9mdoeXZG0UiF6DFSzRcN
PAMG4iHIz5i4lUXhm3Gd00Ct6wQOXmskzzYnuqikudlPNP+yNF7NvNyX3KTRhCnLehutG9vEFJ57
+Kxm7zv0CfD2/XEqvYPRYzfA8EPdDmMqVn3/N+C4Olnuz2B0l6RHS++8jlzMCQ8MBEbXbchNEmg2
xiuORofDX9WyXSJ3r7Bg+KZ/DjxTl1PNoHZkcp/ZTbJPUJHM8Q1wLOjUiLua2uG7Cvv2xnYjjoKu
9QbUwMVohJfaJ/1rTF62Nyv/fgY11qhRbgdbqx0i3uezfFS1Xh/60Qkc0Zn35JtTAnAHojiHBa4Q
/x1cs1bb/sUuJ/mRDpjsYM+3NtdNFrI5o2ygWJdeIghcvAGdePTTIdoALsR5wgZnPchEP07yTdPW
D5biYDAPa/ru4fYLyBcZnxiPA67YuXjxZf8TuWhFgUe4Lfa+FaaodRgiYQzKWkfaLQ1AaWcQXYMh
TVEoHmxIxxFlh6AYOsy1BNxo06qng3DYAzkzdQFy6C5mwBckJ/5jCn9LeqNFikY05xrG7wmUQ7qE
OQggqSI6JXV2j5+arFwzMkyXz2OSQvng5lqRyz21fWgfjNyj7InwrmViym/88cTbKd6iUtI6xjN2
KOjTKnjLuhrxa5kgtauAKT0qsbv7E9FRInM+fg9jsX8DL72r0TMZjRBX2zfHryEkWVyJWdBjSeRz
E6zl3fZ2Yk7gLtAdArj2ewMdMIAntwDhRnGULmQUJdi8Zl1tApL4aGWO/JePlNTm8VeCWdYDV7Nh
XQxgLBkJyqltEta4PCggwO3fb6YasN5ctu88DkhHQqmVgugp0EuEbcC1bf/QRQ1uSWg2KKHAFcdj
2CEW+rb34jWFs0KR3hNCZIdECm0D4R1QCQnMoXvAJ00gVgOjCnM+ElZU62xomlWNPNS7QJ37nud/
a57SoSSAFTgnkYQoMJKLpkzYLQS4HroLtc+0etgkrNGZ8xAsB/XXW049MHEliwZqAR6bhbh4baOs
hINztqlmyULjCGpCu9HaW3fqXgOjSHkTUcvmT/eqSgnnchp3sHbXfXtDcu1BeSRcwOqsk8H9rujC
bAhBZiF2nyD0L42PYhsUH1ZOIUJHrsZu3BtcjmQLyyDdtDTfVS4rVuka+5JnuhZXT75TEo3JKmjW
Dw6vZQxyEB6MCvxIpJXkCm6MURiXYLGOXshVuqi3UtAkjveSeI/+JGgSmR36bD3JJ0u0nmwHIJmN
D+JsShGg2yMZIsm01NoI12QSO1AdjvnUkOm6lGF1wJYMq9r4cHhSrf0oevEHKAANZYX9TGVaQFdt
sFQ3iGBoW4hZo/qREVSjoHugxam0YsYIN/zN7C5auTxDAjzZrgFiI3wneNxqNuupMiCwYBYiszl7
1iYw68dwSjZ1+lkWhGg7G5ONHmtSyoVwPexbarrBQsDdZyxe2C8xfbAMjKf+T2C1W1i03G6Y5o16
Pru9/GIEY2qlAw2rY7S1KpNPk1K0yQpu5vBJ5qBpBif7hOK1m4V16Dz1KgSEgdjWCjC74qSFedLA
CNvkbvmEuTW3f1VcL4cg8QDG9bxximLP7L5LQ/no1RQHhWStN2XF9j+LMYUWUMs8hYNFGjd918pD
LKo3m6hNx44bLwn3fVSl34FVb1Uef1D1SjObpF9Nh0TsWVk8CLsnuyre8zoJ1wZaP+cdC9834Fmq
jveLPXWbQr6JEZMnPqeVqMdpW1oeUop+Z4JT06jJsTM/nWx5jHscsqG/UOcHwhq1gbZN/LZ4SWst
frgJ0dViiMmAdRd7Ds9dR0Ow0xWnMYy8dWPhowqRLCGm/c6kuW9sLqBjN/FapLkIRt+6y11qjnMe
DUb17UfixwWYRStTPe0K8qcq4rcpyowxv0ATSPKrn5WJ1mYOlUCpmwBnb035BQFI8DFWK88xhj0b
f/g/BctPHDgTJgcaKlQMcWmhe6fKB96RhClU1KWbALfoGlKWmeDIMIpka3rxDVzRCTWbiJQ/8zEN
jrFPhq7AKHYOcbPvrW46R2hEfKzuvMepeJqsp7TSxWBmiBrYjdAVSw97nb98uqpiumZJHNY4VlKt
u03+q83k6ybR3URTXVGDnLbkvTm7f4qifTRoKMitAGirBcDX5B51CwOCVZrfwprAf6z/i4jBBDBh
Ipg5/YTYpLYS4TbExbqZOj68AQpFmBpkt1serBS0hGA4qSPMKLGAAMLB7EYRJp8SKKissChNtJIZ
txgN70l6n1b545jzLLArckFe7z36znwXN8VzNgXmzlymIy7GFZ86Fdh6CRnhkxmz7pAX2EWD+oZU
Ng1mLsYB46nzyttqST4svSoL6d/DwGLGhbEryI8XsP/Qkrg33CS5cUeMgu5PkUQgwmTx0zFLrH1v
efRte5t23i7liNjKCc9hw3M6q54W3zZ3Mgu/2sn7mn2ELCvznieeiFnPhi1Copkkp+45YB8wAFY7
5FaMfJCe4UXcTK7JSo7s8ArqT3r0aHCGkoryHS/AuRTmQ06ntKi4LMkX6gdQWEZ0MTnuUitC30K9
tNsR/44Cf9YWCNGxfePX2LnpSxBb3MHruR7v+qi9ti0L3jSRLpRJ3IiqCNYTan1o+AV0XCRKtjf3
ZgZOJuhgmeFeKEdePEZc52tV4vXC1XXrWEBNqjSCT4+zn1JZDhVwWeNuwLWkxncoV1/Rq20T+imb
ONlUIRRtlIRVJ6d7kCoYoVDEgkKNyFEcJsqJhCSAu4LonzhHJvuRcdGu3IxcGNXp87pMx3trcXLa
Zx4SOusFefiEd/UC+adN37jgLyKJXghrH/xkuO3UeMjHsw2PJs5ysiKw2rk94gcrxABYcSQv4Yh1
mJxauA09mQoRPtjqlpJFGg82DkeMbt6Kwd7KHDbY7B4uRwddbFVKsVNLeCS4eaf9/8sw3k/mJuzk
I57XSxP7F7JsfwiH+Un0kGdIzQG9CCtpJsdliqntOPmChQ7Y5GPtE2eQsru0UfAE+HQXUG5F7oZI
ZRW/ibn6CqkPr6oMn5rNksDgLITLL1/7RvDVDL69N8Mjnt7bqeQ4bK24K/EEsWiNKKzBwBfM1kff
YNjhKHA/2PM5j7wzetqfgNnWoUyjmYfz7Bf35ZCdjDo/jdN4zHgd2syES9DfQWJbq/Ch9oy3ZrBv
YcH+MgVeXa88R55/J0N2TyBgX+QSXZLpAuDpaNkhJ9x4bwjjvqnPNu9BLwAM3aUUztYwLiKx3Lo6
5dI34bcTLAfSerxWW0xeEWospRoacgkC0xHDeSyKh0Y0wLGbEZ0i+iwqWEyUHOJ7eGqZf5eUoJXD
CdOBNgUmlM52msk9MGTxMp3rMjpD4e6y9hybe4iMCxw4f1/YA64Uh/HIMuCN6fdfq8PLJH4JepDF
w9Ie4k0AYhEmBelaKtcIbwIj4/8xUqdnE5XmUM3ZQ3Hhkd8C81I3DgCApWEDwQHcq/pTIL3nNDJt
3jwk4WdeWwAgsPPj6yZNXxhfIjF+Jov3qazZG/Q88hb5M3T2TVTNN/isd8ZoU8I6FDdYADaNwITh
W9F77Vi4uKyPmQ+/KqG51th1FO21cQ6toel/vZEaTwDxI/bflH9rE4dfY1D8WQQLHGjNMJL4lt1G
FUjkK/ehBK3GVw4fGdXOdY+PBJj+i8zOaHfxdjb9i+wMPismKFAk4R7W+nY0kvs8875hH1/N0jhy
cMMcT1nDWDnvgMmP7hAcidgVsnieEb6LHHuXZ9gQlvu9ipc70zcPk5NQLozWkXavkQupA5cpPnKE
42mE1OPYl8z4XfI3P37IgDMjD7x6ga/DNCMgBDgGYL+wZSUJjyDhP1o1m8nRvo8DF/yZ1WxTf3iZ
ZXSj5B1eBeDkjPyJBESQQ3lcCp6+fvGyhFidYR7BeORQmJbEEWlQjc220m13mMfrvW83qygo763M
eMHW4Y57dO47v4hCoiK2dehZKFGU9CcYaHppG/eVpnVvWzRsdNnEc0ZhEdSGbGH8+W3gNGz6Hafy
HHKDaEGSRKorqJLiGOUiJ4LUoERyYf7knLjLUuXAs4xeOpMAJOpzWDVy33GtSWKtYzPA26wgZy6z
ebQYDlZB65Fr1K8Cu6H4HoZPzXkOvtmrbNwD9kMU9W56qIthV5msi3AQjR9Z+FnJHq0v8O473Qvv
I7CUI+eTTnfGs9bRDfIe+0jdKG/lVrlJx89sxkgQ4unmAUrhWj7s6BxhPdCShWSooSZxtp67IriW
A4dPSuxZoZxFUbDu7frvVnKb6b77yGGarCvyUMGMD533GJpuO8yb0HDpWFUlVMJZ8W8aoi+5dKzV
cTctrsZYBIJvraroLy3rHzNrP1JWtwfeHNsBE8kS8Ii/AwyJOalMP1O7u5OkTYPMfqobl1OoYMdd
BKo9Nqn3GpVqugjedGh71DBG7m2Hke/MWQ+EOmd57AtxcpXEbHihJ+txqKeL61d0LJFUBuFv4Upv
u0j/OK7YSK6uzl4aec1mOaaKNvIUSUv6TUrXpdfWNNWt2dBK2Yn5J2Enh0cAja7jTdy6/ZcNTB/u
OU1fZld/52R890loQ5xvTh3D9h3JbW3/Fx9Wm3zh9w3X48wS2EqDn4Lu8MbcTIJGWdnyzDAkhzqf
PdGUhy0UE6ZnNMxVajHXdmn3o4T51HU8uULsoQAPso3APbrKsx7DZOJA7uIGWSisgbfAO8QFKINc
z4fqtgQkMTyRNAix11YYuIFK4zciUUSp7DaU6YUJ7U866iN0tmCD18yXMMT9mhbKWyc1sTA7DynU
C3x+RhxrMxYU+6YANFPTE2EIfKp1xdJkytj+zwI8d2zhXAlmvDhAiGCkjM9VFjv3Bhd4DcveUdHV
8MJa/9nBQWQQZFiswoRhMWSwldlPUFpWIIH2Rg8suemBh/iwoePelIRL5GfkJvsRa8AOd9CnhYvd
Fvy7FmXjJ06c30GSHKwX/JUVKSSWe1a3IhGGJJ88VdjtDliWQASNGLMsS2wrDCVrciKApbgi4WZs
nSz6bogYb23Z74KGg2wXgk9NQNZ1/vwlM2gUVgRYGlLdsE4c5G9dcosDA9MZ9X/bxolu/SLZC+I8
O24vLk7FjsxtiaRkBiWdHJupnZbqJyixHhM/OOZQ8jmIcyrMvOzIavkaIwCw8GgzTp5UB5XkKTcR
+KB4+DGlvGRNfDs1DJrTUB7BVWIXHepTVwN7NXJKwEhp845b2muHqWwTsOLbDpBPoBnd+Km4zajK
WXVtdi1cQUM5VizfxCXfcVOz+tnzAVk6EoM7q8rCHf4wvo2eD2A2opCsTX5nN9O1qsd11GYIFDzh
OcnSpDHG4oatCsS4+jUBUWGBf1Oa2MasHRxq8z68FcBe71DNMBPzA0SOqp8AYNmbvHZRSxbnpnKz
b5ijoJACUKp0AMngPmlwi9sieTcyppeEWFpYUMVJp9i0eNXJTZZT2FPEmoywXPvcxJouRXbIDDu6
NRf5YBGK4HjWoa03kpZQL7nvA2fCbMNan4DQxo8/krC8VsakbirznPmlr9PAxDS49XuFlsJiAdyF
8jcQUdgAWdXVkG5PyAu7h6VHVe2Zwx8k9drVxnPPDGG2zX4YqLjwEo7HbWSZa3dAOdKo1j5/NJMY
JUyp08yutGarCsPwYpIcWts6pZuY2cXn7ZWJTJ4V914zcYxO4CnsPZb/64Ux2jVaDAVOftfF2Q1h
u4l/bOdTk2OGGc7vFk5sS1Bh6hrykcYSr5uR+3SIjXvX5l6lDMFmwCV5EdCNTdoLxnjmfg5dMJ6K
ZRz4A31GNlt4tkWEpwU9ChbmtlAoVL6Zb8ku3gJD0TyvAHssryKgk6iIWmtfW97BMWyEAi7iVTPn
t6CcLF5RFohR63PhJKePBr8Z/o+VMPDXJugVQraceEBh5g6UuHwiGLc0bEjnJfsBJf9cJ/pJzhCY
efjRUt6/c+vWuENbYiuM4m5fv/NE0QFTuBYyCbAwDXDsuxqdN2tgsmbTrne84TIO2JhdRBIqzyOc
3vUM2jlz3jLNZF0WM6CIJ19VhSIPnLa3QYX6kHTxT2YnBhEc574t0t/GKsNTSFNekxnc5B6HPAfx
Y1E1sYPIuKYFfW2IqzR8+vFz5NUsAEfb3w212CrlPJAAp+qgLQKO4dYujPXhLPV8REP/IzPp6Z1C
LqVKxWIVetkNFJV6hyTJzre9DEbTrx2H2F/CiX2FZeScLM26ZpWwdulITyNowLGJ/B2RzOB+1nFm
n+o7j79Qv5mSt0FMTUalgdhDj8snbXtaXtiaFCw5Wdx0zwk9phtCaMRFnBnY3jibuHFZ+ooSnXKU
TXHGWrrC1IxTFreS6w9krWKOAlyzayMjixcR12XIfvTd9t4mietghQsmvKStMTz5RDq7ISx2ycDw
BECZ0rRSq9XcvYdwCE9cdT0ryVLydsU2FPI0GGokCbKc+xHcP044vGkBdCMKsVlPdoKzapZrL90Y
P7aGcZKVKeFFOb91EtPG5NkAblR0SpPykdyDBIHgfxA5s1a+C96qDiPoBC2194owioq8944BFrjc
05iHt67JqWjyn60UkdJRzwEOJVVm8KXJnLS7wprGLR/BVowwbKXHg9+ocOPkwXKlbzGo5UPkfSnf
BTnhckImO/yQMXAWDesTpBSeFxPB3W3SMunFRuFulUcxeGXxcvaG76ojw59Uz5nvU5vIohwF+Lnu
x/MAKsDM+4exIE5eQXXF7td05cWyiAokxTc23z9V1/5gGH1nPb3q5fJosbWHkshOy5FLs2lYuY6R
mV8im9Vg7eJLrqtwjVWTSJdlcnDjlMFMQNS74WluIqHFucPesE0weOfpC1Dv+0xEL6RKicRm56lV
VJF1k84wPqQNreQdmBA++uDX4+dqKc6gUCFih4yNKhqxB0bEWvVxsJQ4FJIZnGAIxT3KhirSQFcc
e2ABOcr0uilqDo4yOyQeHeOY3Y7rgBpYdjIT5qZUesfYxlBgkY7ZxoJsVpfEyVNH6eyI7HKyixEe
kId4XrCZuoWUQjGHUQP8nVV/7ohqSBH317Bj0sRDDlOgHtl3UWGyxUz0RmOfvPFy50lUmLMKXn3r
1qkNWMBJcI3Iw/GXNgZ+mavEp1b0PVEYVMl9P6infHHcKw8IwgJpeSSkX65cXeaQ6FqHwqfgodBV
DymNkHYpHBa1jOKeLoRIdTWEq0sioklgAhXPtO7pCgmpuyR0qUSn6yXY5z6gEi07sbgrF3v5QaJl
MJR2VKswXCzQf+ZhPOcJLuCKBotMV1lMdFp4iab96JoLg76LJQXm1JN73A3DvgsRAlnfo1NNrFtU
MPaYVziUc3aYuZySwTZWNd0aqUfJBgSEd4vhyBuwEnc2d0+PThgzW/q6osNoKesYZyZUyO9YEbgz
Nznz7xruFfw/p3slYz1y9me9l+gSkFDXgUT+QJqcIVBrU6auDFHVjg1S+TjQJdLoUhFT14vMumgE
SgB+T10+wk2BDM6bBBSmG+xl2G/QTsE/7qSuLomi/jUwAeylutYk9Mf7ShedTDSeIMqwhkFAgA29
K2LKEGxdjyLpSZkabOq+rk6xdIlKTJvKqGtVqugXsvlyGmAJ0GAN4EhXsPClsRHUEzFM+llqn6KW
kf3Aupl0BvRfNS58vZXAeEgFDVbQtti2vLGPfmTtvHDwNsAB17FPMUyrG2JmqmKwb5O6HuyHOqdg
tfPAXzoOxTK6YibBwMU6HVeR9LyQACHKXjs3t2FamMTU1XK1B2qfgya0zv3C2zQdTOoA4cTaGhgb
Qo71o+knndDTjEXs42o/ZJanLUIWvACws5UG0FbFRMkETFqh4bQu67dTTmQnkBEOKpWzOaOVyJhi
4r9xnO5yWtht2zjW5Ysbzs9TGDwD3WF44qFuRgByI43KdTU0d5KUDpKnW7sSoO7A7IA5lIOJl8aE
dOmSyuDvssYe93MMktfUcN5UY3prDex1NblXI3wLC3SihvoWwsMBqWm/6egtuDBxaDnkU1Aes+VE
xngDj2C+qaFVbWWIHz8GnnbxSmLWYgIqTLztjWLeap1q4HA+3s16nDU7UMS2rZ6nFgEibPpHy/6V
Lf7bdIgr+vlwYnfhALiZLH/uGC+Z4SEja+zxDP840yBk7iuQyLCRpYYkGxqXDFkllNimJ/a1gJRB
KpuvBnzlToOW2fYa3P5sqAdIHFDUfIxQgJm1t1WhPYOBs3athjd7ldzXMXGDvCGjZ07uHYGSXeIG
xj6PgD+zCA7DUSPDwULL4pYHBOWoE9+4EbreWjSspxuNkx7hShcaMM3h6+w15cA2Nb8KcA3NCIx6
oZKvH3jDIVEzWfiKhbKBWU+AsG7ETTiVn7PZbW0ljzMqg4J5rXzg1xUIRiZCzFfd51Jrv0Fsf0bw
svl+DSg5PnxLBm49GaawtT1qmgKPLZV7M2v0tg1FIxqBcacRE2igbSeWRnVjWsXRzQGyzKO90DRv
TpQ1e3Abyrevcd8m1E+N/xZwwIkOKI0Fdzu4EEGyhxQNonCy6NuhRhFUNDRxjRVfNGCcCeG5g/jU
a/S4HICQtxpHnqPiCw0oR506jBDLc++NZOi5SSJeI3yEXDW0PoE4x7JbHANOUBrStLI0CD3VSHTp
KxRk2i+pp1pZDqqE288+RHSgZUiN+xi2eqgh63FiENCqFAZf9lyaw66B7D1kdqZ+cJyw2kVe+nC4
stt4ZsFTqgVwrtGorcvehVVcaaa70CFKLXtrj2MHWAacuhWoMlaxpHjKMQrWM6ZoTPms8JaFBYYG
ywcaMR9lNzC13UdayK4tDHqOXgwx6S3Gm2jTVuIWbKlam3DrMw2wB5G/pRnrDpmIYbHWkHto9wZl
NUTq8A7Dwc8RMLD+8A0M6kY5IVTv3IclaJZ/eij6IzR9U2P1aw3Y7yDtxxq5P8DetzSEH0gEPk3N
cpGvpsb0xxCK/aziphCzwzhhnWTr7j2HhhOjzP1N7F+7Nk8uuS4AGMVymUc03qLrw0OTbAFxUqtA
nZqTW+t4AB0liD3sW8d7DXTFgEvXAA5oA/hr7B4yeggyXUggdTVBX9fFnsfPnSB4SCMXRwddZJAz
TpClofCspYkS8AhucNE1GJ6oQBjoQih0KYI/lkBuqxP/VFZxOjehmJMtN+5jJoq1HOeTHwQvhZ5b
yYdzkszGT8COONjoYwCPCbSNhgZfVzUIXdow6foGXxc5JPPOpNfBiL3xOOEc1Km8c6NT/1FBOGxO
OXSswznLTzMtEX4OSoMUILOprpBw6ZIodKmEp+slmGI2gkzgjjqLaxjgdTAL1i2WQ4DXkNETczFp
GpvO75rqikmXWDi0WdBj/CNqL8FDSKzfoik3vNCxFhM4BZMKF5ScubjNeaLu0KZPti7NyHR9hidO
4SDJKIhgXC/CZ6rSZRtcWj99hpDLCf+zoo+jTSjmYFgEnegzKiWdZ24cm0HPCAjY60qPABU2aHW/
a8BLPMASvs9JVgFqImoos2vNphBDA7vcOkBeK9gQlCK6l9Q878vWgn7eJ89mE0aviV8+CCCG/KHW
wwjOQ/QAnQI51CwY+bFzEt+6JAB0/114XiSqZ2cDLAJy9Z61NKnHOeAXfvighmJ3oi9xANxacZdV
mZHt4wBIGIi0rKiWm9DiuQKl4MyZ8syoQingaA1Anse1m9cAWcM1bT7NplbqAlZcY8zYTStijTHk
ixb04n4mHd8RIKIw9yyygbR0yL1Wm8jUFS3NNB9IBJsMWKi98KaYavdaeGAbaJsm627nSBlzcWWQ
JrjZC1bk6ZupjcYdlinpDodlDC8GXm1wotFtUNTzWkmGxjrEVZels7shEPhZEpNag87ZFibkU7qi
kZp4/E3SeHA8AIeeaz8C6HEhiNK9XGejPBhFdTZjGlMLnrRhLc8yid9V2FCKG04fOYjZ9ZBhMp1J
qLRTsuZhcO9EVxEhbcB6vR8lo20+WbjVBNbt1oax4wXpzoj6fR2+lHHR0FrEhsQec5qyK7FOTMQ1
NiZJ5tzVvf9VZc4F9R1jgAUNjx53BpIMO1RaGHuk+Wyvlhx3GSUjKVy42aqeWnbsmlXDipRraZUT
emBnRDeeCjkYm5GDFWZARTLbfRWYVK/OaA6RolW+GNKHSNb3tY17OAIbkxtpvxp7o75WordQF1hL
wKX4cD0GCZJ+mH48dgdGSSnuZezTo6rVm2sOnx3L/tXsxydWaJ+AX5xT1SZP/O8R8MNMc/qfoMHG
QG0ocCWfRF3nc6kGHbRrwtoLrkcTy4OTWfteEI1TsbUH24w/mQ8edyYdlWTpooZVcGaLDQsvrj5+
QiOGO+Ky7r6U8c6Hox7H5aFdtKGpNf5YNjGtgoHHyi8EcbhGKexZceJWrsDSUm08c/7pJeV508RJ
1Pb/ML6+h36OgY59t2tz+otJ/wv/FHfBQUGAzPGu8CAIq3WT0nszTmhRLYGgIEdGKsLH/8HcmSVH
jmzXdipvAriGxt0B/EbfMyLYJn9gzGQSfd9jNhqLJqYFXj17VSWpZPqRvR+YkcwmGAG4Hz9n77Wz
jPU70swV+otPrSOxA8ARuc48WfOx3ijEvsKGZJGKsBw7ryRvBh1ZV7m7HOiiniOUzoWlHcYwewtE
0C1goc7wumctmZCrGVGCNiIIwMdV6pYwidSGec5hNw+TvYajHj0xgwfYh8+TiDb4Lujp+eSbZpWO
IfFmI1VG2gA28QPem9oxu21vKmTOWXLEUXQNW5rSvp+SqthivckaF6mt9qySctMqjYUQe83UowOl
+zHH0mZLEguTFYHHcs1bZBAmgxIfG3rrIBl0SpZwX5an3Pa/HB3YORaPN03TN46goB7y+lNLm01s
9+OyNuz3Kf8A4fVp69RhacZMp9eJw+59Or9BdU1V955DYWxsNMjkEdyB2/P5us4mmhUiIxKBKplt
QmpFppjYtelz0+ls4wFZQj56Bd7ZhZzRffXY/vIxPKExxHlfit/JgFs1QLvNNxbBLG8WE80/t+yp
MCFspSnHoDgnCYLlSbbFV6i8i6eKcWdOA/VB3F5FmFt7p7WRHvjFy9zxqXvcYAGpceW06wN0r14X
P9aTVjB7s95BYC8JfXjuHTPeDBGDD3emc2YGu2ScITNwBXAc2O4SOw0MTDSXKeZi1kXnyYuqtT4F
Z0J5n/ocRb5RhNSTFhZ5TkC62HPnQoNipVgWqvoYc2Y+4CT3loFen3Fjt0sN/13rcUOgAWDQZf30
4uG9QyMQ5QV009g6RmX16eU14Vi8dYx/jGOUGM+IDeytUyTPgTbk+DuHAxoAIpUspt+apxhdJuNB
yOkVrIy/6QwdXJcuL84w7lWicbjzw7sj2xci8EgI01x6BV1IClXdbqsepWI1anBaY6aosRYqUq3G
BwJKPixNWagYaVGTQIMOgqe9DNSN0FB9a8fA5ioTo7YXmOjrBcpFWPMD1COHxhOiQjSmOlnOjPRc
XOI6FFDbNC4FvZqFSNVPAaMMcV34Wzj4K61QYi2l+HL6kjPE9BQaMCLRiNJrLMS5s3e9oT2BLVwD
T75rfRWsrTYCKk8BU/iYamqOrSTyzSPCY1UXJUNeekKQCHyz2DeoQMcOyfmIbTxtRlgHlyHPnobG
+VWYyj0obpac70viY3aMG+fjtn5saprKpvXe42eCwui+graJNviB2MyYO8lQu/AJIEm3pi3VecmQ
ZPywRXdNh+HdpVWEhgc9qJQDLGJ18jXk1EFqf5hjdxCabcJEdgiW0NyBwD79ZyFyqsjR9TfBKLdC
c6NT472bgZxgmE+v4RjSqoPblxONDpQxgP16nuiE9R4PrmMFnPb66RAUkb7JNDsBFis43FflNZf2
/X/Xivcn093/Jy47l0DN/9pld82rpvX/9V+Sv+SHzn/r97fHTsNJh4Mdn51StnB0obDt9b9n+51m
Gf8wbQNbmystU9j6H0x25j8MQVuDnyjTdRwT59u/m+ws/R86mZ/EfSKjNl18e/8Tk53B//GH/FCp
LGx+mPVM0yVMEeue/meLXZ9ntCJ1+Gm+G4X7tvgcLBrbuG8farNhZCxcWvO1RhOvhumbFzcP78ge
3BytruIpw9xyMFS+V06N6V9Rmfzh7bz+M8j0/+D/vpKn0pBYKohK/fPrE4aDlZB1FTuhaRp/yTft
Cz/MEMsq7ECK7l8bVRtOdXQdjk1LbGPWJc4mcJ1dx1a+kNBXb5UPm06ieSmYMh3sKdiTBpg/lyYR
lIQAL1XJKBw+4VMMsJ96Ii0fZLaf/CE4TnX6wPB2vCi3+ihzi9lc5Ad7KG3NuvPHZqPnKROHjHGm
X4Yf+ogfJrMS/6VMoptvAdKuYP6y2BkfvsIx4pKWee16y7pUxDdiF79bwNH/u7dofgv++c7NEbB8
hExkhWVwixm2FIYxuyj/EAFbKsCy0mQ7iviwWdFi5/h9SVTjHEsGZ3uJ5nWh6oozlfCSV135CKXM
vqRnjMMExpaDogsru28Mx2A0NPbexD/SHqYbEmq3YtDeapmMsxPHu4ECfZjaPnnK6Wz7hSa2NVGK
HBsK70wfTk2Q5wHCusF4MsIGPXiwtan3X3teBS4My2bz6u3XCfkJoOXwMFoOTT2OpCuNVf3O1qCW
f38T2X/2kX6/Q+hLXAsTsomoWs4PwR/foRHVjh9Y/ZJNPRiGdh8n9Vx29f09Sizv0jUWcYQyOlIF
ousspoC5GiThldZmEHLw6xxdqzmT3Hlh5BRvQAVHa3Zp4DuVAsso4rOiR34OUvM9iQZz+/2tJoxj
mIjw+HM56DeTwdbcACw2eAP12zBfUimJogMYvptcEm+l6OKbO2eLRL76GpP6KrOuuFUTAWWTXxyL
GT3wfZFG8e9fwtNZZ4Uhjh6nlks1SeuiR3m465tqB1UwP8e2k5+h5GCMob+6aSx/GTl5/C4TieQ0
jZESWbMTVS+G0xgG+84J6303f/X9rTDw6Ym2YQQXJlkjdsFcC60SKn+ZHan1pAfGZ4x9cSkwCgAb
qf+7NcBkhfzzDa5MmyhlMFymdG1b/eUG12IX05U5DMsSzSATUTO5BIF95W0ZF25rVVtfz1Ef6U70
3FvwE2qnTJ7SWqcu0eu1Jwd/UzEcfkx62JxN49zLCVskIWGXJLOiU2EV8QUIBzfuJem68qXAu0IL
RuVnTAbIVvwp3ZaZ058LAfDh7+9NhwDpv/xyFg4SR7cECz6/4l8WOICHMWeCiOl83/8UbgC/IAuG
syfGcO/7PFLwfTtk3o8Eq/0QY4a6zICUr7xf8JnKgw5d5fb9ramzKaroSG6/v/d9SZXdr1SX+ytv
1DlRWuGLh+531wH/A5sZRy9anauNBhQlFuQMiU4O9++L3Y17AEhA69NhxsR36jBThhffPwyqZLxb
NueXhh1gy8FaKbe+pv6kXxVTm1XjYr78/vL7YleRvcltByhZOWoXeIgc+SCifChXXgkqDJ5NRmtY
3EDqJsqkBeeEP0Dg/0C7Wd50MB1XA8QLEw/EpgoYGnyBGtAMocdMldcpDNNnMMpI4HzL3GcGzWgj
Aa836VN6nOagjIrdCg5Ve1eZKR5oFvkvvjIPuMHzWxuV/ksBQxc8u7z3ovj8+49Y/icfMYu0Mrl9
+XxtNf/8D8uP44aKCCiyADsmy0uoHzefRLWnfGT8MtVvfmbLH/60JKCNuq/P7cM/LxYlpe74l5js
0cNAg+3YZdG0oXsdYNcJbtLpnNP3xYxT+uiJyHdp5d7DxiFBukvM927EK+xGtjilXZUd8BEdsRTW
OCOsEgiQZbwF00PRuuapVYjeMXHJI341b+fb7ct8NnkLRudnmkvxGeewaUGTF3mGaDrqkI8UeC5q
/YBFUouM6hCDn88WI5kwh8Aq/+/FLtXq799Ow/gPNYGyYZ3a0hG64/DM/AULMGiYcavczJccUgIl
2gOYPRQaNA6QqkgPnBAJCw2zX7WIkPDdgcnKu4NyzrT0G7Mf/8KJeNfyLx//36XsGwDLXrcpm9k7
R1HzXMb9ltkfrosyixiy9uM+Q5RCBJw8jATOEZLjH0hwYcOH2iNhocIgm+6pEYDYsTwCt4bJPhui
OOXCFLcKOdQyk1ilE0swbuQR0VxO27RadeRYn6Oy1Y4SaiCBQ1S3er5IsyNPuIYCXEpnXTZOdkGO
6O+dqbp9I3rRqMKzNjyO8cqeEJAW7iof0hcT44lm1OoaEVjzAM7tEJaGPH5fpsmTx0QL3vGnYqj0
aqZrsaWd64kmC91QDWnAFVFKeKvGaTsajX6WqMGdejR2rlaaV3u+lIyccF1bMYemibCLLpMPaQC5
IHKL9qbrHPfdQksvAjbAHnijWjZ0PD8aI3mQ+EWQFjTJKe9Ef5xsbJk1QJL3PkQEUQzVffCL7ByQ
x7OcPJG9F0lDFGHen+pgjG7fl3wat3pIbz+tpgzFqS2PPeyhcx9pvxw9z379/V1n/YeH2DZsG+SA
bUK3sE39Lw+xPaGkHVsOUOCYBtkV97RD4FAVTCsiPvCzbM3smBBihTpcp1eVth1FZbwHUI20fkjq
XdpkXxXAUx0Ijdvs4tB+9TKXrb1CSxQykQs0ccvGWw71GXVmHW9wT9IeHft+19TmNgxH9/R9ScuA
UWOIUc8IVPdcWNAg+3B6/ftfmbv/r6cDm8KbyovVS0rTpdD888pVuk3fOmLE8jXv9WP+9H0hch40
uzLvvSmMsz84P74tWX4T4O9QTro3QupN2cXhi8QpiofRheTaDeGLk0H/7DuUs98/VZ7q9okgeb1G
LPAyeIG3RZxEplO+gUmRPDsQ4JFsAbYq/Xuno2zRLKJzfQDWh+8v6zI1l01A62TR6fJrEJY4Dwi0
6Kk716pwGLRktVhT028zr8GagtXR6IaetOHyhbHbUxnRpTHC8jOisUxJWL7n8WVPgvunE/eMNDCm
QkZ7B+wDSYimnWx+jJb7VlPRLtvf0HS/SO9aoIrMl4NG846G1ftgsaFZOeE4OTtmOvUTMOjxA80e
nWomBbbyY3jVSQ0ZVpBU7ePsTFoGrQljQJxeD85eedM7cbA9PsTwYpQQq9PsGlXdj6hi5mTHH07J
NKOE2o0wPIFUEc8en4k13EqNTdc7l8pJm630tI8pK2+0AEAbZGgKNbJRiMebIxBQaRV5/GiAXmoR
/W196b1EIdw/7Ump8rEbbbGPxAwKIHuzqVKk0Kp/JaOH01WbLCP0uLiltYcICDJ0H6YZIh2eI6GR
FaM2Yd1vzW56hBvC6PY5cMmTDjL37I3FLaaFvMYpvdVpwkJAYPKuGMzkhH6iD8xBMVQlinODSD4z
ey2t2lqZOqhxKzEZLMly3CWwdne6W8fLlv19yQSqJMlxWxrWxqCVhbyljdYaKno3gs/XtW65sQr/
FxML8GzOJ6KyfTjSKjLDAHY8iYp7/+65ot4QlTJcZOcjNgAEszbyB848rE7pCpO985yZKHNcfd0K
OMBOm8l9gg5pgNq3NSrcrxXsnKXZ6trOBKPRdeFWdtoJxmtwyJCImi368575JOfppZHY3bYd2oXp
2fkCood/Apl95DcDVU7I4cIzwdeVjGlEWTGvH/UHvTC+Aq3Qjx0RdZsgiHHqT9m9avWnSNu2HZp1
+Ag7BQ8XPSLvZTftzUIe6Imj7xjU1WFORMN/lumUtPIjlDlypAFnxtPLVCF7q4XE6zgrdtgQ7Y1i
1dtJk1kYwVZrwWF312ElWHdEn4XZi9s42HzcfhXuvNw6K4uBddPozXYYquoJwcVXUnnHXhIuMtA2
GCsKDOht1qpEuOxDgV8Qd69djemxlNlPtA2E6SLUmVhCahQpnu+K3Uh3rWW6T5jVuRjcK2SFfF0T
h9cEjI3RhC7p2L5ouv6hiZ69yAcPEuDJ1Xcd/bj4KQyMeoEQ2l20Ocy1IXxAwDYemtfWLXgMC/fH
VKkt/jYNBmKHNZiNyprdCb8C+4eh1ShfgdYw8DAO3fA7bpP8R8oL7wcsJVre2bf04FuV/kBT36FJ
jj/WLHmYR5nfzdj9wAlu7Kq+nBNR5zGxnyNZ0Jg6JQ6NODvUjHOnD19ZPuQLfcjGZ+atu9rPfdIU
2Agtoorw1+q0BSs/YKwefxZo6A99Von1lJb05T1lr/uxvLlYXFeq7nahiH7S8M62oHCP1sg0hvE+
WNmOU56PET9xs3crHMtdVCQvU4Hj5uAd6H3na7IJdin5ncsMtfHaoGNBHqbr7kofnVT82wEqlljl
zBTGMgCQZCvVHUtotWlkopbjqMbdhJwPKXVV9iY8fe8xJ1+N3rcvJubxqffeCgI9EvJY816ZG4q/
F0oPjOZ0cs8DAh3V2VBh0G+7IUBq3RMHzynfPLtykCWOFz7wryjhddVz5FBpajOde5k3WnvrB1Kb
lSwXOvE8YE66s61G1nSz4EMggFm2aKY7e9uWsjqoZEtCckksFP9MakNdAOu0j8Zyg8OUVn0A6SDT
c9x8ZfNcewSDxybjRN9UK90qfrfh2TXu4ai+ooCMpTDMrLVf0RM3CJBaGF56ropp2ghvfG0KfMuT
ifGw8HrEj4gB13bFk2toJt6UsLHIJPY+DSsFrBMmb7Cq1uhS0TyHU3rNrKuss2dNK+/43gCDxJcK
UBF87rK3nshuCFdeET7ajcCY2m2KKJr2nTnVWxknv7GDI+EdGNujR/MfPBsicluL316iWsq5DMi6
89g6/bjDUuYsGCSH9wxqdyJlsyVR/Vg2zDIAG+IiGZua8OGJu3JjJnBYWsu4aw7lXj5QEA0jWiHD
eSjFkyHK2XKkMW92k1uEZWVPxpLQiIAtajixSWxkazsDS5HbyM9RjZoaKWvhp+lM5T5IWBD7KUz3
omRW1XrMuQZssW4VofMbVrAwfjE5YJjeJcQpDfpP7BHVQ4NaF+Ep48t+eik7XEFuZ1vnKtTOsg+Y
duveDU9afxFAJ9dtFP8ugoBhOfiPPqnqpS3kuIpCDmD6ODw7HLk2qUU6cIt6p4myZ6s3b571GHnT
7BqqX6RVkm/n2KtC1tO5NUlg9EBOBuCuGZRkCB/QZTDmBIeSwecRQOEDVAUReqyFRll8rLXijSEL
uc+1+1MvW0TrKXGgMSLNPq9/dWF76uh0LKrKGZEwdjb6XRpYBTQAZAXehukzkKkosghUjondYsyx
y5c6QtmpS8czRLQY3avod3jF4lUreqIyB+OsS+9OYudTrI9bg3vMU5Val0zEFrFfPeQD6QBjOHPW
1bWKNHvnjsjTUsVoVWbi6NaQk9z0I0lNKCgRY5N8QDwYO9M/L8bYsjWx+RWpnRAaVE3XwIo5geKL
LItHupCYUeMuPWaJSI+cK+RCDc6XrbOtE2mlhHQ2djUEhK/b+kY5drvINFSAbFr1qoDkRaRza6p2
632Y0AIoMWnagG8gw8Hq3qJkfLPJot44qY0kGHVh2/TvnsDWi/NlD66K8gh60TrUJJwhho+bkHAz
gH6LZFbkuEazrAbnrS5oE6bWobITdaRJSP3wGdKIQOXUTLsua5liCchvHdr9Q5Wjr3XLm8rnaScZ
cpzv2fgUe70dNuuqYXrKS4bD0M/04ukn3T5Fhg5rJgw1YklB1DJfRZgaxx5Rd05IKKkXv1pvAPPx
TdQGsYe2vi2VIBNAQ4ZCshNqyaK/FpFE1AItq8aU10pk9jIPfuBQvJQ0HitMtZuuSM86toax8t8D
DI9R7z1ENi4ItG1Wzx8Y55T6UdpHF5p/wMCU6d8nTvodaeV0h/Onfoqf4mYYVjbzUXckknjowdy0
zhrpxpdJHixhPN7aRmEOxNY2Uc90ZGeVcwf+RDIJuLRvy6V/MN1o2hlD88sbnFNA3QWmqX0bdKfa
j9OhQQDG6gpSve5Q6s4Y16R7nqZV4RKgFeHuLITVbJISXaYkWguT3MpmRLKeJpeRq7bWvIj+VRX1
GK2xPAgMrTCKM8alWGvx8R5b2+SRbKZsrb5wke1ZoRZCHKMhCqE0cPHTcte3EnVibQIEJqwRKicu
zgKgJuVTEVktwXhYunUHz/6TiRhiF2dM2aaBCChIRBHeRnPjGq636AgGWOoA0gDeIF8IK9RCBn+1
9rpog+4fuAF5CxPyoH5srsyDyYL0EYw4HbC/mLRqhJivodedeiztUehd0zREx9Ra40rWSBQ114JB
nE4PsWa+YsrO67bayS54yDM+N6evt47GENTXaRW0UXdQ7FLrGiIOjwY0h5QUOqGV770zk1EKCnmL
IeeyFKJdDjlaQYFkOuZu1zxGlaMe/CLF605kFrwyRBqQcfMPzqYsOGE5IAGhoDV9Qx30ONtMllZv
pohjQjJWn1aQk9jCq1sQ5Kq6/uRF1mUybLzZMfmF5lCa50lRDWTkDSu2Bk5Bs5hELzm+rTJeJGU8
pHKL53ghDAxRfRAYq3gabpHMpoM11Q8DOmVgM+GaOFBg66OiLpThsRynj9ToETH67bmUZIC4tVo4
VUDsJAgsPGOcbYJpOii9cLaGLn6MY7vCE3ByU3Uj6cyjNYPgLC8qAUo2hJYru4a8yWQ/dvVzgfpM
Q8ixiYGvojkmXEWgnK9j/Z2chOQAV9wC4VW+1xkSJF9HoZSa8MBSF+za+MPO44eohKGLFcvGHVIg
DZk+SNXw15VpgrmbTqE5hMcEen9qFjxvTXCpQB4t1QRbbnDQ0/upPa1RNlth9QlVbzGkyt3oVuCv
i8F2kMUES4Yu4Uuq76jrH2Jp+VeoG8+CRYXgSfTlGX/LsemieTdcFiucm3fcdDIarTtagB5JXyC2
qYqxfQAPwKPp9neJh7xzabVDHDcM88P0u70h8d4HMBYMJAJIdrKVzfqyqwzgTojtmyVYw5UxQHbw
bI0HSEKMDH5QgZNYIt49hj5Lacnn2BRkN9RypZXioRtenZHj/fSG+D3iKB5pjBjRqU5i7ifgPsBg
eopjssVyTz23aXH1pTl9Ah5eZYrAhEYzr0HDy8gC/1wUVXcYPbUb9bNutgFvqjbubcw+/HIDFHRz
wsBa49DYd423VanLCWcq1mxzL3UhPnjCwlXrcppN9GpcSj2tV8Q9fZBsSWneLyfgAeEsB8NWtUkw
tsjEo9QEY5AZBIcHPrHRbfAWF8muwBJD9Bfn72a23eQ9z4GVNEuggZ+RX7z5EFQWdt+eyCpBretx
EFIGGSaTeER/DiNO7/eOlzzN8ivUxEcRq3HhmHW8CqTprAgUeR1z62lAy0XUnMmGfNBUvA+Zdy0n
mGUbFOZ8QB0EbE3/gbX5wnTXW5K8A6SBiFCfkhRnBIHH6bbpu1+5IHkC29Aex8kmjLPmYl6dVi9Q
NRr1hsHGxBimZZFkZAr+nClEg9ZSA76FUHVO24QMSH/0Wk762kF2wgselrCMR6TAylm3oYCPyhEr
9x2WCQswuZnCPepgGTWdfaKoefRQRzJV69Z1b3cElMgvw2RdZGAjy3jT996jN12CUaM9MIblsegT
MkMrYPSGET3EUP27fgLTMsQHsFIgRjv2FMS4OKQpz5L2C/bWczmU3bFyCHjoqq8gG6CpkMbdefqP
Og+PiKNCeh4sRX6DnLAyHEIcXeR9hXSb9QDyoCdPcEzpCGiJBk77HHnU/ElofVhjhpYqY9DQkV1r
85y5FswUZtEMO0CwzdCgSlzVILSlAHa5VC35MX2yaXJgWKkzmQsz9+96C6Yby8qzbSHDxOMATKz0
ONsGHZitGLZPSMUwFmjLkGxbC00ndqq4UgczwxIEupbEKixgV2wE8pH5D/LfdfG90uI1EeGb3kx/
VOJg26k9IwAmTP0EdWKNW7j+YK+VepZaoB3bkQ61nkOHCh3kjC0M9cLNHlOvIsC+xWIc8u9MhE2s
FaImXaN+rXoIMJxr5/tEO4FxVHueoZilHpOvVm5dDWSPX8YmqXU1iUIMQ8puGhYZxcC6Z8psa3IT
kD7kZxBrW6zJnY7IHwM62kLobVWYfg3U0p1601RyRA4N9Tc8NHH5APn7rY8zJGWaf22QpG5kZfwG
lXSNJiTj8dg+6nUAVjIA3UkcBujzAYcUCZUWrTo+6/g9CB6avui+tb1tXfZbF4crj8JLLPxhPWGh
XHSJdRqQ35JpQzFqTKBi5wCFJXrSFUYUgrP4vwzEgicAH1DI5GOLfvV6L+DEH4q2uBdhfdbgixyh
Ip2Tn1lAwvjg8rDJfZeMRDmqulmoKoIemkLT9J/yynjC74hGcJOClEzpafBF9hG65T5rG0ArRFCF
fczul9eHoqxBgaXpwxQL0gcN/GGS0+z3V/HABLm2tXPWkgUJTG1Xd+xIveEWh8wwXzLABEBTmqOZ
ErKd++FLgZSWk1v05NtksRYITDicgHTRg6pZw+638pkm04wb1Zm/B5gEh96btuSWLBH3l1tNIjHp
ZvoWRbI1zF6zGCPICJtpBrSblNaqGdAZYnTr849wzhridUGBHnBtJCkOSySnkVQfVsAEuLBwmprQ
74F3mTeg81Tg9DaYiUHMIMo3jahsht58Fqp6zQe6BYY7+pBR0Nt+05cy/TfWfDYBASnAnHBNGV22
gXIE/atvnzPYu6QfqofYklu3I8Kbg/nO9zdNfat0fTxWcUkoK0Gys+9moXfqxzas8zc8kD8VwdIL
S0uurT3Y3O7BuEw9k5yI5isxcSmMkf/mEQ4VJenVaMr+4PbIKDGPArny1amt68/Y+CptuFFIfz80
y3xxbLiFThJgqoLeDjRmwe09roXOUajAvlC1TXprwmA7uKG3E7iQfBRlIwFDNdKVDvNAPJgwKKbq
HQFtsDrpuqCHL8gMNdMKojThYoQruYQuPWcAKhZDawf49ZVzEQOARNdQnIQA7C3iQ8l00cmvgkEI
qkCoxBpG9oESEk1a0XP2miPy8pls7+JHJk7oEb7OKZVM3z3HfWEjZZUK4he7J4tUswoagSRExh4t
fhunmjayimUD3SSaB5LubyfWej4cU4NaUI9JgYjmEseARKiK+iPqdf1ISjmbTiO3apgDf2gU2YwX
7DY4D1OTbCbhiNmOIjdZhQR26C1UAnQnLIujfI9ApTfiixahKY5xiHDOKv2dHZa/8qSmRVyXeBB2
mm88WlO1DFVlkAEA4LhMXFADSUU5G+8MNq9FDq2QFW36DdqjJcDO3dEIKNZxL6p9ZBD0kWrFrFIf
PsKggwtFUjDGf5Qs/kNikjswNqyTIn4FPIbFIPEfdTHs+4E88hDmIfCdEvqdN+ybR6sS5Rn9Lv2y
JT65Dq0k2AbEmpfAMK6YGkFF6v7vcqVcPgyI5zODiyIHxdZvhhjgGNJTy+PFdpHg4yBNauu67PvY
LKhrPljL+I8ZzE8oE8fUeQB7d4i88DGkIhnIK1tJj5WzJ81mmVRIhyoDnFbm5rspw3CbkqpoEPFl
Vo61Lwf5Q5s/84m56E5O6Drr6ifbASZ9dERIGAGA1GRI5q27ZVj41WjT74Ie4Iqj1we+AUIewwj4
Yn0d0cuAV0l3iUutlEl8EZxeG55hSFtwJc5Jj0Ayabo3GwcK/MPz5PbmNpj2U8TBK/LP6O5eaF3T
4sjl0Yzo0ZFM+TGQr4m43qdYxQmOH0SGB5f2ZTPGtAFcv0Y5ym7sBDkqU0YMZYCVCqTnJvd0+8Fs
6pVJzPWCiNGCgcWjB7+gmDjTeEN6T4xb5PfJFRdMZVMK2WFKKmPlky9Cu7ipf8e15L1LaGXxRm47
p741ERA34KsmB2ftOdVgMNUewDOrLb+YQMBZDGCByMG89g72kU7YXykC08oxHmTsgGOr4NgTSc1T
4Ep0PyVuaLDQRIlh16Hme6Xgh5lOvQLwLTnbRfjLiUeB0dOjfzMfVrQac5hL1dlXaPAay3jqndJ4
MqJ8a1IxY5EZGC85nNF9TeRoV/TxarcjTufMv7N9NHum9dwDInDXXj1owKt07yIpXC6OPk1rQLQQ
DgssIf7oHhGQNBcLppNd+vkpNGwgOE4fbOOeE5b2kvXFlx+xAxm5bE5BpgN2Jrh5C+GcVrpwf8sA
r2fpVKcoHRZVi65nMIrgWpRJRp+yoGynqb72re6n1udHnLvZ3gxC2nWxUV2yFKeHAVTrV4TbEKs5
xpsMqTCzUULvmHRWkp5AmGTklzo6mbdlm95doP8lVeG9yLdpU9Z3BoXrbspBncEqYCwd5dBc+T4k
PlU1Iapj1T2EMu4fnEaRbOpQs7bRR5s28opuObqHuHCOkwzenFoL79+XqHOSTSA4tFuuuw8UTEuP
gvnO+QDZg/A63KseE+lQEjGaZ9kmC4NhS+bReOudwrq2CUcJ40eHquEQ5B4M56mIbvhgIFo0Xrub
fwgcUhw0rWYa03UEJZQRY9NCaFd6Xf1atmTkwU/ENt3X9cYmC/PuzpeqFjyDQX/RY1ndEcVjeMrx
yTaYjP1Ytw5hajqPnv3LLzgzMyTHOcl2djIkgZGVJcqTMtYadnJmDx6gAns465PZPabJ8+gU5Z0z
df8Y6BZsgGIKMfHxJZb22SEZppvRtT9zdP7NUl8lvZM9JVJUTyLOv2I306F219WTA6kUHSNkje8f
+k3Jqu1PT6MV3fUycF9702hoSJfpzgXG9SR75qldqG88hxJUh6O0xbxOpCu+s0cMWOGeswirsl9n
j7bZwj4mcfiS4mfQEfqrtxy605eJY32BsDE9B7JjsDNpaqUif7i4AQS0oA6uE44pBuj2h9UJ9V4x
4VqWIAaqWDi3TDDkGDoFpJMTD5uO4KH5GKC3+pHePVdWaKANsG+RoxnE4TYl+qm2X7VVnW3n/ukp
kGV0ELNWLy3NUxGRut1VZvtVVeaTrSn97mhHk/hIrfP7H8WYbiymxCdh0SkXWn+YIucp8IEyaJpE
O9TyWA/VxY4YK+PDA/Uq1LglZJgOUPUMoqJ8jDkpGca5DcfuNTe8HCXlBZtEwnaQ9gcY+P7SKMld
aqibFLa6U4hyDFDQkxNBvbJzDshWHe2UZt9dLc4vEIRqBmY92TNabJ61pNv7WPgJxsBxnPVp85JK
A4bHhA/V9sN1pxhLiRzLsFd4r5Jy6wBmF5KD/Coi4S+xOGj3OKqexl4zD1ZFJBtt8GHdWEVwor1y
6yPgD//G3HnsRo6mWfSJOKA3m1kogj4YRiGXuSHS0nvPN5rnmBebE9kNTFUWphq9G6AltBKlTCmC
/PmZe8+NxVU+mNkqR8htpWOfI4ljTb4xvSgbJFi122s5sXda37lLJ2i3TS/rCwNoZ+1GouSm+rku
WiOcVSuAIVI6JkMkvCSIPOQpOU0KdqNqG5+Jb38sUmTWHmbTnRSIXUEHX6NPtRIBKXhuUTVDLCbE
Msrz7ACagWKhqDVK5f0z52/sGYUh+FOWz9TKupsIVvUsbWOD4YodZqN/KMOi+1qLRLolnpE7ITsj
Ev3IKRfO+PYJvqiBB+30/O4wdNdiRKCS9OnPZZDM869P9arj7a0waiMRtGPzB25SHqakreyd8bVg
jIABsWUvYLKKXWX1lPEssoSpP5MkZ2+ylUCjzTS7t3TP4oFnF8MyuabOhdoK8I6lWPeVJFkOdNPI
X/RrIdSrz7MOniVdYgtd5rglQuXFI3PQfc3bI0A08GZzu4WQ7+EFQPVh9v6Q8sZwKGvuYz+rDDdp
O+VbVZOGCyQXk7f4XkrbdmI/iAgiX4u71mAvUnIz/PWpydBJC8l7P1f1zagS9ZnEWuEIaCJByOKI
rFGCTAb6KjfDZ7zA8gHP23dVpo4wk02/mSgqoVI/Bjs7g9oBCkMtV8d1H5A6zpisiSwhTYtRTNcC
xtqLur7qIrouQxtT+DUs+Gm2+i+yNX63YFQtLTCO2FaXkoqrAaqjSgD3NphCaFh67MtbBdQWw7uv
1/29qn7USe1txb5dZIJMXuNF+A4QyBGFfDtnK02FWRQ+6QLpqdSKQyJreSQKGGRmRXvbCDY9deZg
nkFCcYtubbSn2asysuFbikS6AWViFbeTzSkoOEvrNZHcGqpkVM95xYk3MYueFAYgSHdRRrQ3pDD7
Df+i+jyba9g3guzLjwalAHEV1YaaRAbKRBO6mi7PGhbCJD61tVwzw5MXPNXigt1IF11L2bYbPGUf
R7pxTlYAxc1Qjqc8J1/OLBcnf/z5qtQ9OogndcCySVhterRgejObh6aED4sjKp9k3K+YbiWaytek
fczWc5X471o1iDeRJVYzM0zIASSBucX7GyGNrpDK2ZfDCOUnkuIN4luCx1MSDcCopcBNOW2FvzRw
O399gnfBsKEGHDQsCGBBuPiWmX8141eIGgbcBIN1Oee5apedEj/XWQzHt2DQBCfSmavEehn0wXpp
uk8yW7aLupvPO3Bppwax4MwYidE8o2XcTJFAVCU5083TG3Zddhu8/RdYX5FuzMWESBIXZ5okJRCa
WGGl37/tbLnd1OQ9VwyzsqsMzkPZ1dXJFIEgIu85bHv1UiVSHQL2HY5xOSFCVFWSwIupvWhT3l4S
qfLk4QUfVx8ORYx+Vkzel1HbztykN/BZxU98f0YHZ7Cuh5XeUtOO/1vnNIvms0X/9UywzFb+LE5T
ULNSP+pxpR11CqwAzioCY3Fy+dsgBOiY5qfebF+NRYTbK1jTcVUIN+3kMmfrid5PFVvxynNo5Hyr
1xdrpUjpjbx1cEYGENe0K/dVcRy7jhwocYKEWhqb3ajb4PANSZilA7SQcTRe9Dl2ETWQIMCd8Zbg
gtMHPVAa/UdpbW61ps2zlI4488waps1qVPQoAoDFieSz3tArlmzlHMWrrc/m3WLZWDe6dlfg9h76
JPtSpiVTwKTuTx3QxmgSL2orJR7JoPdKAni6UCAd+o/eyDSnNSbpJYbOAN1fYAa7ZxC9a7ACuCae
stlgcicyyz4UsYUxlNERqooeBFHFrC7OSRHAfeIwy2fTIKGIs/DF+o0ZdzBF91a+gCyun/YxVciB
S4iReoDOwGwUV2Rv7Pr78fzrKznuSCa3RNMd6joPGsBvqjZPyM8epOwlnbwl3RsXcaByYL7aPndW
2z6r83e0ofXFom6ISpiJxrBrp0Ru+cSa6bBLbYKiJJmvMkKjq1mYY2gSpgpS9Fk0enD4cbm8LPmL
nIry668vauXeWoJ8KRP5RaM+jlqtxq2Q79anzXgQcPqZkV1WuoPWxbdB26rb3ysg2fH8ps7Hdm6o
ssKMwNRkrFoPa8IfpNtdkc7DHCMgIllcQT0ziDedgERQTNlqQ3EH3PwwQ2QS8UIiNIUjTlluohSL
pVWZR2yJxItXUNOKrgbiFQM6lis0K6nyVuVJyVBCMg5bL6MsbFqNyUsTM17slZCB9EOw4aC7N/Bx
PhvFGNGfNNd2zUFKdnP065OwsgyrV+Q0v74U869txqK+ko05jBPzOMwDkJXZ1ENEOanfw78KLULc
fOKMu6AaPmszjytIiEgNxQl8q5qPH4D2nTE3q+v8+JQOXNu7Iq1gsUzqYC4y4Ha42BHgl+iV9fq1
nEctNFMNtUwzI2yN9bd16iXQ2OCXzL3wdkoO8tTQr9I0zygRqef5e9RPCixIwWgfKzgxRMInPTVm
brrl3Izv9To/iAhlfW4XnN/S3KyA5OLmeWJCfDTL1XB+XXlKdjWNUYi6ZP2Q4zV/YyWDf2MtE1Lb
31eENc+/PpkqxRjOGtlpwiYty3MDKPJEmu5xNITm3hJ3+PT3189fRMOGjupaNQxdNmVNl3Xpt8un
zoxGnB/zkZXE7bjP8KpnYHm/gmkXPk068LQZGc5xEvlvwAotQWVxuMkyUypShjfesNwxCiIWmDNp
UWq2oI/h0Vw3o68PSjoz3FH7+CIo6tdmKgkz2RFOpCT+wnf4sLAUHuuR59dQkXpSAhMjT43RdMeG
XJKUK6GSpv/3v7L6+JX+6EbjVzYtU5LQakiWpv7+K4uduYxtN5KcNjUzU1QdbzGcF2VuZDuWNNWp
V0SOg0x7LcWyeDJAbopDnF1Gns2XTET41oj9GGTo4VpLH94JtyXHoxOJHaW++DQlj5XHfK6mAkH8
VjNWbPi+JNXPaf9lFuPPe92OZ1iT7CG7ARlps14UCsf3VJ2AiXTVu1mIgVSxysCDEocEjiFmFIQ8
ZCbwTkdU3f/+JfndvmSYoiwbpqUavCrY9H5z+CStDPt05loWFBJAGST90CvhJ/wAkhoAI/JOoA6Y
Abc+cZdl/+IS/OUf+tP7wb+umLwRyLsVSRF/uwTVGrBDlok83jaVWLDs86qr/lxBje923PiFJAQy
K9WSvBRNWCA8r1/UEkj0PE6D9++/EAwoZFGXrEfapPznu4FjUMibhI1zLNff16Gnss/8Yk5BRghT
qKfE1xvqPnkNAYW//uWHYZhwzes/fl8cw38M8/zty/98aSr+9+cozz9/x39G2be+GZqf4+//1f9H
Z7KBWP//dibTxM3//V/UF3/K/nx8zz98yQ/vMSvKx+XIG8Idy5PvH7Zk9T+4dR9OYM0wFdGUROw3
/8z+NPgmAsEszeBSkvnzf3qSNeM/GCQb2IjNXz5mUfl3PMmy/Lgj/veaNVSewyLuZ8MQVXZhYEz+
fKHADOl7yv/MgWDyVHe+MEvnt1V5JsH4Cc+ZM0H1xXgM6Ky1nCVZ3L3FOCA0HiJdz8gFD20qpKHR
By7i963sK7Xpq6ruP2R99eIWhgJLYvf1hzohWMr2LJaol7MsKmDCFNyl5QYxUluDXN79IUH1dcU6
xhJBL6pLoh/bfT0z0r2z/ZKNSCmkM1qXC9SSSzwgOSJKb9pAI+xIA/TcN5fVV2H7WujkkpkkizkA
0/Eg3GSd3zSizxoIO0MdaNoSpMjfGnCBEgKaVvqKasfUXNPQXJhQ9H9oHQ5rOM0FYDrhtHrAF5TU
K15pfPoal6joNstNMW7tNr0aSDf28gQkPcxJNN6FMspb+7lV/AI98GD9lOl+ihL96yS6EDvkxTVf
6jr2Gfzq7ItRTCBMQKicAP+DI3RbBBhTChnqbJ5Pu9sbLDNWjKFFwHYe7aArlgcNoUfS3cpBOemX
ydHbFEXK905BC3B80uPEW/vOw6bndZ3pmRewneK1irtbW2u3hfTzYcY+KJXPG7PWeewJc9BuQkFf
idKreGst40VV2rsxJ07Hgq6dtoti7FGd61FTKxc06lPhtiyQh3i4032+qH33JrbVuzQkH3NBcE1R
hnM7XgbgU6UrbvUlnfRznwquNNApVcupcnZeIrVOjzmb+bRg919sIQyu09BOp2VWT0XPduZSDKmf
p8G0FOw30Y23JyQzJ6JZymEggmx4FY3uJdVq8GK3XTuUi4jaHxWD2oJymB2UPs4tdYkJn9toLLLT
Sr31JJ/nHFUHgQFjSyecNMc/nAL/PAj/aKhnTvXbzYXNX6YqUSxsPYZuiL+7adOdUL6SPHWIJeGR
lpGhyArBmnR4BzcgcQdqtMcsB3sb8pKtR8eNnLiVKIi1s4mYycrESRqCLevFYZnjAKF2gOOoSsHr
xvyxG1gfeDie0agnCOLL52FNn/dFuFnTwZCISpq00CHJVgskuTjMW/YK3iRBJW+0WBc6UN/F7KoD
tnF21R3w9XwDPATu7hnW43FvtSORRCgre2xBAHJkyy5XFqEU2cMwPYJiHWPTEYHGjtAVbgy3MtV7
d9d6BI2wIr2iqe473Kk+PkIKPmCBdtIpe0bGcSNb7rpkXBxGfUb3Sd1p94SSEG8StR5tuLkGNVLC
1gYo2mIekR2986/I0iEfgo6ZD0+ydJq23iY+qtG2a1wJN/N+Spvv5ExNXewiWHMbsfZpt81+Osvf
YhZ8O0lkReLWsDryyaAKEFyG0ySAPQj1lafz0c0VnK3ME0uAvv5kfPs0fmEA5ZD96yRwA3uFFvqY
7ESaL63Ty8wWEpM05N1mUcuk5ApY9pzDOBSJHhjk6kyw+ZWEvNuczfdY3UPvgSHuXYzhdzLO7m3c
vFjyisB8fBmS/kXqlDvEgCfLsugpMHddR1SI7IScrdydXOicHQ5MHas2xjcCsUo7/lKQU5WLGA3d
UT7//VWM//svV7GBHU0lnRrhKY68365icOZyVjMgQW+XPk3B5sasX1sEN1sedGhaCRSz0zgQXV0/
KrxPs1y4Rx4YSX0Nxw/EFWc0I3Ueh9vhw4wyKBIIiMXiMi/GpUyZDiKSfcq+QBPfPyabBveJQakN
8vcQRyFIh1C7WHdtXiOBNF4WekeqmvELIDtHZaPQPva0q79/mz8gtkQEvKfre03GcNDgo8TVnc3W
pXkje06ERzZbhCdt59XgMbJrZ+0jFYqTwUeiPKbAW2g9bfYvS4RG/ujTfCoIUCRs4qkbFbtWfrb8
JUOrhdtuhv2p9o0d6LoouxofEvr66ozti7+/v2m97I9Sfm5kPerQIY9wKdXCOBFZeurLKdScVWG8
1l0MHAQwbR36MkLVyJ/KWkdd2JoDF2SfCTGOqD3UEgi+OAsCkBuB9hXqjdPeLb3iWO3cuZ/cqWSC
oogu5EV5wiOKVC/53KjlaVUSYieRHTdLiDHKE2qPmN5gH7tAB7GURPC2EJ9brrH0rpxoznYdWJQx
fYQsMbvNR0PGUYlfcjheFSM+46mZDinikod9wELwNMaFp47A6bjhkqU/TYV2MtQmirHEdAla5QKL
Flk1sPaMyl6ga49GewC9aI1fHokvlQFIzi575RRjJiwsCFP7Zd8am57x4Wy/Amx2h8RAzCs4A4a9
UvCkB2Zzzn0w7n7jJy/6sACLusaXzalpuUEY8f8I5wr1Al/OOoeaurlJ+kXYIUCLXl6pHmpyb08M
D4Wb1zeqJ1gkSBMYUFz7ZPF4iMui9K6MyTuTc9yU0gtRZHkWZTqebslHrB22GU9jIfHXX1SWLpBg
uoNvO8ZfpXoLFXk4pTJhAqnKsqYjE0IFdkJqMsaBNc1dVoRPm3RYHm8UHwv1xpxtbrvMrjZ2bjuW
rjElrv5spvsr6WGHHFN4WSbPOlB0hPFz2v+LhpIS8q+3One5RhNNAaVpym8m1FoBJ7spuEw6WQqT
tYn0z1C2+yPvBTlcW5y4oxO/ytzwyTAdBmG8iNvBwiC2iYIryL03x7s3Um00QPKsyaIEdAsYFxjN
FrscZDujXY7RYfJu4A11K21zVarEfhoouFoXNDHnYupKpkcOfVigOiatcCQtEvW3/5DAqZ7el14R
cxQAyk5YBQPFeDinoNztuKxqvzxOOEO08KG0CyFSDnUViNw0I2JFbp6wvr9MP5hmeCWO2KZQ/CHT
MU1bPop9n+Qrv50NvznUKnQDw9szPUTyEDZk4z4Mffp19MqiOu/pGCURm4KwesQUzephkwU/EQXv
kZ3aAIHYj3pnHPlp7cfSswfRuefepn4rNvAIX9olC5hAP/X0f9MyejjwXcuZa+tomMGe0pBz3qir
rQ26TcyxU+D7lhOFAbzlDG6JE0mOTItN+l0drGhc+gtLrousqRdzNy+5Ll/iayuAWF2+88P5o0im
eFz5ZDqm8w9pH4msWh+IAa/FfTC1nctQv18sMkQ7gmoNG7GTlprE0NenvNwjJLmeVf4EqB/XYmir
9x7w92L4xSgG6D/xCZ4UXT9R3xz0EiAye3wTNWIHF2/QybXMKmZtjavlvbsNg/sJcfQ2+iIf3YBc
qr4/7rc8v6UcFFOV39qzEMzzcw/JQdfxjlq6bfCErRR4w5qdjC9GHntgWLwk52kNrZ6NJtJhhmWk
XXTt0UD/xIso1wYDmZwrYbBF9mKzuNiV04HrRy3ujObsZOPudMQBpdod2BnkjNTNnEWfXsdCf61X
6VUah9fGaM9z+4qU5p532nObKk9TtXtkCqpT9N20i2p3sy3lcg5MykgYwE7N7EvsG7eWjnONPtzm
kdkCSkjLQCMCZeBtL1BrDRRbawcT2EKHjaaDjUeuQMpfySL0VMXwywATT1QrOiXFetnAOxm5epVY
BjAtv2ErIjVo2/cwm4wIkEhUpZ8UCmxN4AzuOIB6NRyVlMco5oo62JPJj6E8K4S+N6bu/n2pIP3C
w/yxm1QsQ1coFSSJAYzOBObP3WSc4Su2WKkf1bLzkPb5AzFZLJAUjMnkpjYNlacC7xdy/9RxUX0V
ktazqtWrVZluxfSWn9vPuutf4Uu/G1L2riyxK6y5XTwL39ahvjZPeoBh2W8HzTeD/LpaX9dT7GLg
ecu/Eyp8FJ6gVhrGRSx5RgjHtCXTeWAbWN7kgf5FIcQ3qU+VtJ8uUtuddS257iMggFuF4xJlkmVU
LkZU1Ic7s26076vJn1l8nXhjkXsJedHDle3yNaubK8Hqly7OXEkhXlaSz2pmRUnLmf99x/bXgA1H
93SSusXrYm8uCmRedt1m9kg2nbb5DdomRlrO+5JgqjFdXeo9Wf5BvghVeO4TauNsonLBqHu1R1sw
s7tqxfctH1561EWzkgTFS95Ol0ZsLspPfsg6ed2V8oVS4r7oiC4PqqUEkr0jkaJ7wDRtycDI0Ztz
E4nE1ugKcCVDOUqtfmycuknPuVLSgeKfmrZbmcTPLCUuDY42MR581Bu+ktE/w2XH+lzc9UR2B/gK
3SOgrp69eYmR2MONLEiGUVsvf0WCkM8XVH5niVgkyZKiXAof4+SWRE5puJAmwELfsmF2Gl3JEdz+
i0EY4si/PtOAdhlcrLLJROz3Zxq6wi2vNE680XB7K5DJgs/EmySvRz0KwccepsxHrYVoCcXAk3RZ
ZxLFiI7QSid7G+z+I/XHJqWqHSDq64d2vw6UsMUb4/xLIizX2apuQ7beakjjU2QUU2SNGYvbg2K9
mlYTLUIamShkGrU65aYS7uyzKGLawa9S6VBhi4PV4VloX+TNdIZScfJ0cB1H6lRnqZtHDSgQwgWt
0SuP2yYFQIbCttPDomkJkISuv/ehQsCjuTFWWI5zU0XwEPqEnU8cFJMaTBVwyoSomSENBiog+Ni2
Nl7NoxC3VwVlv3yNT3E2ELud2+ZJ5wVR64ma7mBK3yW0mfivbEt8UUblnC5HLlbJRbBbptf0zbJE
x9oesZBg6noCqeSXPbAttQxLeQsX+JH7Wp1miGzJbUpq5g5PZwByPhLHcWwdUihN2UuHb8a0nJnN
nEcCM8VJO1lzfpoAr9fA+zuxDzT082BKhDnka0eKT8RCCkxg8GI9ordRhzzC8nxlmAMhz8JHnyXW
xUnE46K+FBtGd8VwdqICClN5XXP9Vaz3V1EsX0Wro+Xq7tqVZKaemG5ihk+D1IZJ1wUZDq8MxWEy
OH9/VCq/kXXY+1iGCdvEYjrAlFbXfjsqy24DNlJIRK0SFiFHxVML46Wxxc8JcTt7b8fxqcROp1WQ
yuX2tBSo1qWfLTlJrbWzRTVA4ngohG2F56wopecP42lVDpF+26smaIinz1lOgzYMrMFWpeFcm915
LE55ihZ3exf0b2mvMZJr/VyEG+2AS3jtyu5FRcaYj5/TvrrLgFL1lOxr6pY89zI+yJbyZg1svUqD
B1ZuyTTSEeDSvUt6escD/Qyse9RNKqHB77AY4URAtElqlpvpAAvKjbQxJLsV8le7wBE6dxj9sBby
Q6Edb79B0ucNfcwyQjPKTwRtXDqtuek31RJeZKN50wFUZcQfA3tumiAbykMsya9Ztb1mzyROr9XT
7lh4F/YmC8oXNeiFMey3OhSGglTozmZZ8USMOldfGRBt7xE4g5XYv3RPxpa57fwQ+bPabnGGYz15
nI1qbtdzb7eNatMRCjUPjviqDFYgVDdWJT0r6FkAf0yJL+pnWS8vYzNfMIVe2oqzr9mdTWKRbKVw
+5lAxfRnWDX1NBxqKWBuEqAF/mSAg+0JqWIcltHei+SycMscR+uYaalNBMcxAze0jtgCWPi2KZqm
0pUKFCIAvhasPcLnDm3I8tEdhYpIDm7LItadgttyJcbbuJW1/GxeCj+vf6r0VW0KdmMxDiBufXmB
kStMD0qrj1iGc77zB3gOafFRl+W76pCm0f1Qxc4REekYuR5kdn7ZEbq+6NtwqFKPaBlPWGJvJH9M
o2quZgVkyOplLDYIL5a6k0ghQqDwE2hze1+WgDhuH0OVn62tJ9HY44RjZW15ExoCbccTxlOvOH4j
EZmmg+gH98RMKJX907cUtRW7OYzg0TIEfZy8TB97YlHy4ESeJ48TzuuwuphBg2FLfpD+cS1INbjg
n6geADxTMJaewogHP4a7WIYrFuAV1JHutXZJSXSEWsJy8LYoZNgomYNGg9uxt4Hk2qUlHztH7mqb
kF5seGRS6WdtA6vTqMAfUncgvKcdFRc1Uts25w0h370FOqMHJB/YOWogEUO2hr4jI32NfrAmE4I0
qmvXVFdLFy9y9y4apJKIjJPfzbWNYG6gMAKRnwAjrtVAXtjkKV47koch/YsFGoFjf31csmCAhCqb
j+2D9Bt8CbdrK8WYzY7og5DfkcYEcFGzSUzyi59ScszVlWC7zNl5Ho4qjLSEYk8Lh2o8rT2WNAh3
yWXNlovxFC39Hol5HGlrDtG0PoORPpOK7VvilVRve8YKGM9DdGzOqTXe55OCVUDACCuj2Rhp5lKv
3LkX1qPYVQ88mFMwI9EPhihFjLbBKw9XjNXTGp+fLsB4ENf3bO6L8xTLZ1Ibi/3SgYCW47dRj6qx
uM5ddSU78Yot+iJRl+jUJcjHCx1wxsPr2PoTBK98yM4djxDd9AyNi+ThayAFBNV91/notpmO001c
dvRxm3SBynUj0g4HwalnEP/gQ+uMruZZR0PhICPHnWoGm1P0D1MxHBhU88KMjhC5nrR59RfisBKz
dVEPuz1y3/6b2hchbwI/U34zuvGK0veiieZRreKDUS6RDPux9EpeitUCP/5w6pkE25jjUVs9M0ch
KXeuNiku51Zbc7FvHhQsT1JKn2xSH+jHAXk4xjXVx+h6kLiFs2O/5K8EDb1gg0OPykCF5EQyB9NX
4zoS7sqXUjJcxQWx3IC1EYNwy4hFEs9yesm+Vgh9MU56inKsAKT//bNS0/46lmB9JmqyoWuAReXf
J5Bjl3HoDCSvdF3iixNrEOxirc7zIfV33WuTZ+uhggHbpvFzHcSBisPB/7NqdveTlsRdc81N8+m4
dx+YJFVV96QU1ni6O+irnkyLQBs6KQEEI/NMBUWhxUdR/ZABRey1cliaN3lvgxZINgWYdpnj4j7t
28tH8gXRxZnKK+m4MsnlEuTiUvrZOZHxAvXgnuRbTdBIo1UBBwpR1rIn16qnGI9+BwIMo6YFCxVd
qLZyKrdRw46tYb/DpHJVn8sToW5MTBhPQbwdmVhmr1uh3eQUUqR9XMwc1Bv97dbRRS8+DvJoGJ+T
vj+yVnMXrrMUQZZwIavJBUIE8sBpmp9wR9LIMJaLpddkrj1ZJyWHo/8yf+L8ypJwSi9E6FDqP+a5
xOsa7OuDURV8VWoZvyWe5OOSJX2lQyLxSFSJBmW9lGp3SyfzmZA34g6JA/BE0h7V1tU1prHjsWwR
lT8lX5JaclWUtBCipFr2489qvT2pbmSp39TKVbfeqUhLjBcb/gBrESyn7HlYdYzj6iY6b1sy3rhD
c46EJwiiMXV6bY9MkyRkapjA2JPZ0z6HqKCdUn3LWLtnbbhn8UuLXZ4sB0IbFV0JzMAQV2fAzDHO
zclM9pCxazCdo2IhMWWYT+PVIRjCqUioVeBNoXvVNsHhjjF3mxPUNtiF6BbrJeYywsTJR9Jlh343
H13Jk5rpKmfm1UirW6KdywrKiFA+ypgrMhbooZcavJjOSy/Ft67K7vlUsZBytNQCMHUsrTaaiwPi
5Is2VtcXKSOl4KanlLiMXXI+TEHzl0TxzXz1obRBHsYnRlAHzjuzDPb127KqbFdQDk5t1HsVQIE0
xjxQvxLBhn8ukpnyluklbsuj8PaO9ZLwwSNQVns3ML4XJzJDSyFxZR6+UvOGxschSuYgcQJcsobN
E2VoQVACwCpVyj3yfzs8/uf0y2JNp/pNCgD7h20ih1qtBfUXDGKhATOrND/0ecNnrr/X5sc4TpcV
aZP6Awj+Ep9WGiW01aduX/xymm3mlJx5DInnIkCo5z9mWXoi+kTGMMsSvOS1NTWKqDpQlm87IZ4J
EbZ6+Qxh71gnk7sDH2qq2G1t7HnUlDvq23nz1oBkyCUPJpECeJjDbUpPYrud9i4+SeJ6WNSdQdMc
9W+cG2TwlV+kqfNEnRVFxfyv5qPiGhCCArk/16dnQc4fYHoTD2IuLCdhmFXkp2PObJ+lL6a0+LRw
BKKGFmF/jHhZITdIvhOvnVTk/VjJGPBK6uc+JnV18DOX7EG7WXjiYBg4GzZAQGfKDPuq2WlLU3I0
4KcUuGcVx+XFkY+KtB1nBocFOL4ITk+YnYxDTUxfwV5vtC1q7IExpLiCZZsJlb5Irpy+apvXGf6T
EknlD0qtQy3ewG663bdZX4hrPOw3Oj2sYlnP7PsuvL6vN5Sp2H0au2MzzaBHrAZXRVZCkIM5YGgu
UVlD45gCJFoBPJKwYQugi0rYNXFYcA1YsRBabqrgzFyOmwSmk4J8ydmKK6Nb18wHF8pwijBTulLJ
JWUSmXzg1ThVL526RkZ1lHSkdZJyagm10Lpri3g010gPWZug0kd/8YfxRZQFmNKEhI25l4+Wt3eK
vy5b8HAjES1Zr9ohJiiTZKLNvBUPCIM1sVAx7tmRy0yfPuZ8veB3QIRXfsyT/gISqJEObW3edC29
AT+79o1+JokqpplJtuv0FUK3o0wk4KLWRlNaGYuTvg7hCthJu7apetSfY3viTxejddqCjEMep1J9
kBGtr+zyxg3JJbG7TemOpGBxCVesqWtyHQmSEnLgIMNdsmiz8v0ZH7Ueh/FYB9jGInJaTnkNBQZr
uTWelAmND6ERNBCz9SxUojMdhFDpg3//wWwhkANcqeoiGhfrN/XIsrCxIEeL/kAwIhIglAziJkuN
ShyC2Znyyh9T0x/rKQDZRkMeLoYc4eHiCEVrrEnnvrHO9cBdwL6WwZebQxyyCDNq6oVQeYG0a41T
g0EZinucdmhYLkP3fV5UR5e4/CFkWXXtWvfHWqU+lQspRiig33p1va9Fj6HYScq7sSpHMR+9nevJ
WjUv+ZUNzVYJxwXSAL+SEp8GmCTC5q3DwiquEkXjyAxighnzdRsRvevIeYkwWQgn2lPxuN1MViCr
LSL05pUGFGhPagwmZz4qxpcWrAo5tIzhTkBLo/6Y+jrMFULIwebztFoc9cZYZZWImX7M+W4fj7Bg
EUUNHdISD7fYkqNGDrRvgEYgqixZHMkdTjRxOE9oa3Th2gwLEIY6jHmPl+mtYHe3aIqjkdRHTJG+
1F7Dv0jAy4F35WKMJiwAi1lUfG427ULpMJVDVBBJYy33KvfX0joj6LxYGBkEqcKAv0cZb1cLMW3O
3Sx+bxXQ49YD636ckYQyctd7P16qoFh4ZwtCP0SGOQsdctqiv6ZKZjwQsyNS6G5oE9hbZw3agYHp
No7MPh9si3GTTkDV/xB2Hjtya2mXfSIC9GYa9EGGSy9NCCmvkt57Pn2v+IF/0j1oqARU1dVNZUYE
z/nM3mujvSxOkjWF/NBBp8Fs4BWW6yAlLbc+PcRuItLcPJskM4rWnRn4k5DiFvLksmbWe2pp0y6q
4aw2Jj7pJUIkGnXx7Aqv4plf3ce0DbGJkVYRttdmkF+/SvY3yp2swUy8mX13LzTjxlXHdeALUAWF
zbzoe3UZjTr+3R9jhJX2PAk9dDUpUIExlIge1ZjnFOLH4xDbVxmpPukxxBG8y832sQ5tpGNxLpyJ
0WiKUndlPNoZU9BgHDIx4Y8M6cW8ZGSDu/myBM3zWJD5cHAscHy79xQQWuOR6z0uvoiPV7f8JK0Z
ePxeF0ojLF1ywyQlMcNhlUKAZ9zdgINE6K2jhrNw1m/1wkts2DILKkg65yTnDavH4DthIKGFbUXK
nWxj6XdX+LfevVUqL5UPzx/55zFHv/hrY5NhYsBovyyiD8uLb8b7KriniYjbOK2lM/mZl5I0yzLI
KgbmBs+j1HnGu/JCye6O3e8DDl4TdVGCOe47+6y3L8xEhuqU5ACoXYGZfnJ7sLGMMbxeBROwgGNg
Iq4T6GXYcNlD2RLwxRHBhs6MAaOQDFHvfEvjHxKkWoUf8T0D86ddcvu7GsiPQz4FF0fNtuDg/Nk5
f3bOH3DnpOy4PYsqlcFtxuAWBOCjoaOddYJ6W+3BaudhgI4xE84gf2n3d2T1b5mivioGAAW8nnuc
gmHnzBYVF/CEm+ofFlahgUUpJoKTxqajIm7dFI4XWkKRk4kQCh9LgV/llq+U5zwVPndvcTd9PMuk
gT+HpF6u/sNcGojpfJJ21OVO1lhRL2VRV2dn7IwBWWhF9U9SK+fUBCK2ijQGrggYg4mQQb2mYLQR
CkbtSCLSkSlRQvpn4lmXOFNBDQJLAJC7nSVO1vWxdmwtMdy5cQq3DtugkWmPDH9PYoTS4GnqeE4O
iGwVqzwz1z7mWv9URzdnjz6q2WnoUvbqckQ8Oh6+HiCoHGGUjI66i9ZYIJpua/tgdICR+9kHNcwQ
qAVzQqYFRNoCQYvGNLGn+rBj4XeVZ77aNn5KdV8Iq0vDfNgLQsJJ0cOMg47sxTBpzVDQ+N/jCQhu
NeGdYxysd+cFMbuisx7m9OiIOpbsJE+vo75xVqaXQq/jdtqiZzLJpm82XDKu0iSQQDgdzjLJVGiZ
K429C29ylO8sz5gZVlDy8rd27t87IpQH4lelKDONKKuEiFBL+qTZVg1AkKrlq5TXhR7BI3hW39LT
rGogiVwCwwHZu1zg1xTWyC4792vV9JRSRK3nOwZDvTrQMsU3RReDSjiTGB1RUEn5/0eABqXv/xHv
aKL8XOg/c22YGln/9zgnV+rRqsBC2YCFnG75lLl3JqhPHRuPKXUNasL1LD4W5Gds/TkD2wWkrGSg
86yDxnyfV5WQZj1YrSupyq6ZjuFo2ljL1K4GDInZjEJ10jO3QEc3iIBHifdkByqFgBeHmDAkVybY
tHdZv6wRjLP4I2kr+yP9GDhkSG3GSi85a8F6BvmiAnkSmZRHcHNoLSCFkyxsyy4kAyskuBCq33Sn
4nAbkDlmJt1nrGpQrHuKcpgOBbPLFMaD5Fla/dF3+3tRS29bu7M2e1aIZN9NuOh/BKFh/8hYUxWZ
BXyJTFErdvOWdan5edDbNXwLFYRitj80OE0GB0EQnMISb1k73QK0jASxypPuddZ8OSYrXtM5pqlO
l+ncl/TPrFrlbQyBVPfFRGWQAuiBB+S1rtnXbrsH83nwDPEfE3Acn77FYaVyWB35s3gR+z5A45Rt
qjfpgldVSFomdwS3t2z09DBbxol8achZOKQDYDnQeoz8uFuG4SclspqwYshs3H/q46U7vmqJ4JAf
8zoH0qieqE3JzITknp2ldAvhpISF7bAeFoCaojScAQxOrF0QUQ6VA438ZbR0X+VaVwDdIfwSN9GJ
Jm8oPcxWW2kGUy6HhYGsjkxOU66iQmc1xTTw2M3YRAakW6+kPbwIeRbUyUgssPii1/sLO5GQmdyp
4yDJ2y5U9CbcSuRdhDBLe8ZwzJEW5QzNrpmYJnBMHolHxCz9ZnZntoPPYyJxTPbV2j1ktIWm6Q/5
Fozw9jlsML7btMD4j9kWKYfHn1c4XTiSqe39kSMZI6yPTSQ4vBQxkUzngHID603bfc7auS1B17l0
ChgrxsQVs7dxn04fHJAExWUGFjS+bod/rkeQ1hJSfzO305wdl8kEerb8Gz8XqYoZhkWNwAaFrDcp
8/uI96U7SQIPUsH3KOKKtFwR6eOYeQZ/FUxKKiTMc9bu4sH1MuG7MEubp6nQjlAEgQXx5aZrJaOV
IsxS7jZLOu9n5QaN1kbbqOEbVl22SRiH2SGzY/lhWsf67uABB9bs5dvAnAo4IxNcHrZUfnvGfu8U
gsKrBlgZqvCKLkrIQktuQnoSCtIclB8L0NG85XQqMxB+r2ZvCzbHVakxTBL74GnFz/nVrDhln2JE
BrNVuhQfHBreSgW5r5Ov+js8Jbrp/NSKwru6dZ8ofyfw7rsxu5slkJGTnBjtWTko8PrW/pkLLl1x
CszWlZea+symiyT487pketDqDzScUY05MEGRCVKZ+RkxJVQDubC7E+PAukFTt7v7yPSUt1/PMp+k
7lK0wl58G2pklHgWdTS3Em0sduLT8OQQoGfbqg0yjJuwU6hC1c8W8KNZFhk3zXzPdfEkn7FuZfe1
7u5cZe2JRi1MaCXGtQiNVggy9eNAP9oe1LGzr4rMtXj/lVJDYfLcvyXnZLA71EMcQaBGnY/CLhXp
TkSoyOKvG+coUTxLdIqxcQfomUc/xPngbaA64OpfOkgmrZrfOAsMjshkBH/4aGJrzj/nuv4i/RiS
j4gY/+SM84HCBJXiN5nBxNwRLd1/Df0UEiV1puFCMct8E4SnTHhGCfdjuwxzcc0YtrXAN0cjh7XS
38p2vpVIDfS1v80fMkpxvf9vOp7dBgvxQr4B7ghV8TgllxGO2IO1lrRGBPt8MBwtAKejhX4xEHqC
r3L6j9kV9YyOcfLH9p929NAodmfsDntmY05bHBeJFBN3ykoggcTTt/dVUsLnFFFrblUs5xOhIohF
9ysRAcEyZ26WnyjkEP8Qy17baGvVHebu8aufQN71Cct+aLW75in1hnCpDGqiR9ihnTbrogKHgQEf
jdQsPNGO1BcXoKBXmLmdpke5kJIgXL1UYa9PL+P+22yITv6zo7BWbhjZ7wSf3mdgBbIq+JvzRZQt
HHcodf3lMMpQU1AGJMyFDu/wSPokLo18qKvRlyzE4kNIX6dqfZE8LxFAijBLUszmpQdLt8gxATJP
9I3qb97z9h3y3yOP1fPS1hpIYHhTF73ymBBvXBQSq9dtzQIAwSyJJiaFehrtfR1bQ3+ZHGMvb3LN
D1jFTw1OV5BWutRvBSas1diQx0/YYi3kX5i/WCc2q6vuW5gb0hnYSQSXg2Wsu2Ety6w/z26eoWw8
NhHRVClRTQsTwZLBLqQVnpaTeWGEczKF3i9MDAex8+wQeIBK2IH8yDeknTBawKhJAaw99Ndi0Ct7
0Ilz0DMOt04oonyTPlQbPBRSoEpIMY2zLYmq6WFKvxDbMTAoAEaxPvxq238XYFb5wBKQ0eaEZ1Vx
ZU7wPWFtVv9pg6arGc/KiHeEM/PjuGV70GSzs0j4eS/btzEVF9JoLtvX0XWvoK7etnV9G0zrbRgD
cJRB9ZZWtNg60iokSQD/yUWnoUBOPGqxpg0xYdNRTlznSBS0sYa1rAcN1NYNDjmY1LMxK9GCktK0
ykAwj4Cd/COri3uj5w9UUyfhdV+sULkRwXuVH5dGddFslNZDa7pXBtSwO4/gq5f4rFt/6IsxKWrM
LQrc53SmM1r5HSHecporkuv53TEOVxFZCkhR1HMhzECeuL8bf1I6dwipR6NVXqKMb/o4GNYlVpgr
/l58qvTPAx7WFNVGJ4FiyWia1neJLgItnrwCg8OfDcJMPas4twmJHm3nMolw6zYdERzYW0Hx9VHi
SbCAJ2UuzFVvNSknzAuEa0Dx33Ivua0IHVS/mMJykRcQZoIUCxBIaDuyw/BH1Rta+DwVoM/wwKmT
yk7Tc3MgyAraSGO+Jbf9GV6vnfWL34umt+PcKUBOkVvsLxUSWwxMyqt6aTC6wpHQ8j3e4N7LD3zO
MbuMy3ObwvPVUaZQ9mt99wqMP8sWamHp4iUdAjbBY+bHmyAmLlbdSnLrpT518xAfc3HBUXV51mK7
K4v1GQAnsjpzu+69dSNWGeCxflx7wgZO1o5+2pDv488kSeQhbbftq2UF0ucBXko73Q5GsnPAPRZ0
MXcbtd/MfXzsVKi28NpXGqdpQO7ShwAtP+ZMiWl/WP7/NjkXtP7Ab6WEKEblE2z/T2C/Z4uPgloR
1HaSvokj+LpErVD5ByJZPk6m1r0RrqOpXO7jzeJc5i/ddfP1yIRXjEWUN4a/8BtK2tek9hH7VwGc
GTbnFjn9ivgxAVuJlv33/sEVxjie70pRL/2HNhRvOMffsrs173FusHU5jR81eSYsn4TbkleOen7a
spJYkEnUKgj4bsiBqsW4uAv7dk5IMxfq5jN7q08Wxd1WaX5F7Ht5MJMX/OKtZ5Gl8lv7En+sJ1QY
SJnJ8zk+HRu15a8f/Qf0FnqAdedrDx/9ZnwgP1aF+7oTO4GMXAXZPXZ1WJUmTKbuVfkCevkucrGh
KjyJW+EDLq8PQmoTKnbY7+3PR0u21sGq8AlMRswvPacWKHRXsfyfikqjykmpT9O19XMK9fyP9C1x
NjjimdUgEG2RFop7EHicZ9wUqcSRMP9Yx33+qVBJ8/J9FWvmcHA2sckfLai/LiyJODGnmTGcqFHO
cMFtPJyxrI2u9oXFYZce6R8C4fkwTtt2Ub6fxwT0qi36nzaNnqkbjrD/mFboaTyneIh5/NSLoGwX
kmtYjhaq3cTbF5+aC0UZWwBbo+sQDLTCGbdtFaPUFBjGSaXsNuatXwn29OBPUrqWvqQf/oaqc+Bo
KqlARK2zQXqF5RMavmQOWoCFz7XMK1nsWjALeoDkgHvbClK86MdsBsL36jaNhiNO9glZcFVMgzTb
YFs3JzXMT6tIPtQtt9O9JxGFOEeqN8OEVVljjLJed/48tZ9C7vs9ZVU7thRVUukXBo45PmVmZFpH
PAjTBRbopde/uLMQmmqrdt3N/JY+a8yFl5lKt5KUSKG4XFhRSCm4ksxFiI4o0bQbPoOF8jGIJKcv
SFHbqE9KkF7Dw8ynR5M3jwF9hKFeNBaLM6tItkB1/6+dTO9wLBxDglp5W9IGOmtcMi1DpUcCgYBL
CtU2dxXy0RQcgczhiKLxwGZ6i6V7Ba1KzfToq4pJIsFTNfvV+CUCgYfvRhWbMxbqg5J5SFZC0Rbd
hRe8OnnyWTKW98XB9PvezPl7wYIBozUN0Jh14Uj7seLZEM1XQeW8ZaZUq0+cle5wF7jgB0qKIOS6
A60o3OHzQDjz2v53EAeSd/RdinWq4XsbGnavrfXFY/I5d3aunLz8LNbiKszzdU/Fa0IUaydvyAZA
FUk/ZsIiS0FCOWXuQiweh1uXIytoPB4BFOI96vBlGH2B3yZl4fMZHyZcAbV96bKXwfTNJQ11PrAl
bY7wuqEWQyNIiDqOBLymwN79PB38nBpE4bUV0izo2l+r5OsDSvo4/TMKUHOWd/nIrpXKOexy+lwB
RFxZCVzVfophl+m1cN2J9UzU8dpjpYf6ZbfXuVqcC0uFTTnv5AGOqOo2ZikZlzBJ9av5QpMEUIC2
/IV12EkqYmyql6U3Lxbd+LjHom2Rlz0f+AwuH9ahR4cI1OZT3b/FGm/HpL/JqvUq5NKLyRJCeiyS
5rcaQId2ui7mHj/7TS1JUA/NXmPqvJdFnDRsUepfBPR6Q8NyfJH99E9kjlxlNyyFGOBm3J/6g/OB
mAPgVAyJWNpdO94P48SNlLGfNEJ6PkPkfXUQ9CWkhrgkovmkDFiL+ZI2hPvwaluUeYahvmdLT9hP
AjvLya+7jQSvFO6jeDGTT8V8v7BLJ6aCRGALBC0VmF/LjyE3v+o/AtT2mgI5sZaz+IOs8/mnOPCY
m2SkHKgOF5u2fYKCcwWqZeObx9yUrWAApY3norL0yHzWIy3DW94o7hJcn43obqlfart/rBsLs9lH
deR04pUxus/re2TvlZVGq63chqS/i4L4GK39bABmIUzldXaVSkANV52pQxdnMcPkMcQivOEm3MHA
WB97cXxiF4C8ROfeRjsIcDgCVmK6k1n6ZDfpCDkIsQtkKtcRIQcz9rW07uZa3QmcCSyNerwYrj1k
6ImALQWvZVZjPpyxHdCzqiWaQs6TKCMD6AKUzEkQX+f5qw7WEuJ6+5T7XmZO3J0sl9Vuvgzpv8lT
TmWBrMpXXmXmvpw5NLADVjjRkxn6yktLFDrmsi8BCCcXmZUP98MinBC1IpahB+4xBs24nO1yrOGE
FmGtaG4OI2LCjNUIzIUU6yyp9D3bGotyewEQwzAqtY0cwK4OPVpUKQTLsyLkZ3POzrk52wnuTk34
Nz2p2907og9ULqFixMMhs5V729MCAtJHUR4QsN5qi1R36X2WZRZHabSxn5Az75gvstRdQe1rl0Kg
xl64sajd8VFLFXtbRA0s0cJSGkM11aB4Xoe+QzxguDBE7XbQ2avbffRhustc2AaCllzGV1g08W6q
56MbYtWwa1SPaGx4xWHWNnTBDJE0bgsDV3tWii5M0bMs/VKgdqQplDHur0Wb3K5iPLJITJglvmT+
ljFizO4YxFxx+mcu9B0MzFDNKC2aesYhz7GnDp21IwR+WuMesxQiWXlN4xZ5zS7+WSzysCzLo+HX
6Tf2vzNj++xDf0KsHew3LJLDIvlPeZsaOx02N9dLrLdXaUCuwQ8Lh5tJRw+uBUu5gGgAEQ9SVSIE
HPGZt1kcfop3zyRmQ3yUCCa3gUrkCZU9i1Mdb7yjXwJCvnn4K/s1d2SpLJdJ/lCN6yB+aPJTUnM1
6u3MFA6hUVkSaNwSC4O0mkGW4g+k6PCXhWqF7ZjwZhBRZ7PQzruAfpovvhC/ZZW5L9J8S694vfgU
bYQkD+TSbYC1bPX3jIhOpoRaGEpNY0+pq++pozEE1nvO+5nEvKc4KBdfleTS1Mqjmb6gm5xXKEjt
h4KwvDHLuCMAJF9NsJ9TnL6srsl/J+/irT0ZRBNgkzmVHs7yXNrcSkBKJNAoYPHJ3Jy5UBIueX1u
fOQx2/gOti7Lx0dNsDfrV3th3JI0OgOr9a4zNK0Uf1Rw7RedP9aChxNbwdlvuo4gE4PMpFpz5una
IeXIixKxGT7KfPRKKWVWdrgtzsdh1d1J+dZwgS9MnxtSw6p4VRTfaOsAvdoZrGacsiBfvgSqsHz5
o9Gjm9SjEMTRpc5ouRA5paQLZ/jbESzyIK/ul6gnLwyLXzY4euNlTETelnPGjzMV1A6kjgwFN59o
nieiMjag5ZAWF81fiMoA8kxkHnnzK128WXvQif2NiOykV5gcVsSe8SEpyAiRnLpH0cD8TBi+kMCJ
m3aTrP0umuWjBifAEJ67TuMSLCk0JVbBMiNgbNjx3lUXESlNyiArtnJC3AkLzspTzQO7z2BFnVRE
gFbCqE8smGcXhCKBUT5HcL9mxqa8cP8rEsdzieyUIcrgAVlHkktGV81Waz6Nbr+8r5TE6XWQ8Q3c
M+iFGhEhTNziZSsuYz9eKpIt1AsjZkN4ZBI7fUUPyEmgDxjOBG9FAIzhWljWgbQW6Lny73n9CPJH
pRenTO2vkA7USX2dlOatgKaXVhga+rfNQXlST5Xd7AZdznmUeb/S1BfTL1OrIzmTOPKMWALIpG1W
PDQl4myeA1HGc9zHcNySxlbX2UOgdtVfdAhdpwP2uq0Iw317GuRpchmUnSLlV12nUTJP57TqYVSS
IDEyk6Kk3K9jqsZyypCHter+2B/lUpzJDJG33R84yinu+7/S0IaZYAaJzEAVuwv2vIB0s+bmaKE0
X0x7MViIcaDA3Yt2AEnyuITTKgfJJob9vAcDLt1k5UadVT1+GrJ7s73KvXFtP77WVsNnm7HROW+j
GYAZjssrqDUeer0JRl4fa14ZUxWBifx0S05pU/q70DlKcd0I2WL8AhvHfBkjWIZBya1PGpRd+GOk
tgeVYe+rlcC4FlYsrhTcu0aOCvG/QSODt0CsRWY8UMH3pkEjaMK4T9XAmPvQvPxv8TwSMaCShooA
yydVxl6xpxBjbrc1Xsi6iNMEoIQ/lB0fvi6gGyTjpwZTeJpiTQJnXXsbeMMhXfyE+gIMrys27kqN
3yO6EavZA5l3FVeCUaKk7C7odGLZLQOU4t6mxeJTy8W0QadVuN3yqXdp8d1ncsNRskg4ea0gBgYP
HLVDo0ANksozuFNPmSj7C7Y+/yZVe923R2nJ163P3oE/c2EzYSX1yDqRWsDQqopUM4tSl8TYJsyq
EgdugvBAD+rhd7rPDqu8PUGLrtFp9FDGfXHZo866mOp6R4f/ss36qymdkV7edWy1nwKaj+dQrTBn
rOW7r3H0dBw96YDtIP8ftY9ft4Q0gM0tf6ZcZGqIswjGBSZ5ZJzjscNdPGncqxJ7NOV787okvRmI
w7XDuBlgvCnl0GNpyRQ9Bw2mfO6FLVwU3jgVGagCogVPIFnIA7yKSUz8BUq05CDXbQ1PGxcv1dhj
7OtJEf5i3Wb0FM/rcS2X9Z4000vlLNoaLPvHhKLSqxwA0QBeoanK0FJ20VP+cscEZc0cacrCWqrC
SefpGz4NypvUbdv2XvuFszWEHVTiI7nzAOSY9qMNx8N0Dc37uDKRWM4C836VZLpFlDyoXO/snk5j
NYdow0GNXaSap9NMIvku35UhevkHdwORxXyZyaPtITkIhu5o1e/JoExKDH93ax336A6SbeYmbrzs
AHOjew02WNTwzVN17zOYuosgmovRsfQh3iwlGprkTODtWSpfsMoQf/SFnIkB3OwuaoXeig1tu9IX
y47G7ltk992B9ui8Qk/cUq69pthg/CjeUaGracYTm51IAe0gaRAuPxRPFtrLBZ9l/ZvcS19u5MhL
A3lvXkUm/mau3wSLrLael11vWJnCPOBQRzq7sYySbvnnhO3Uyuhac/Gs5Yo7HTIZhfPTKOvp5PYZ
6x8R0oZi1dRnf/rD60bxVV/EF9KwHkem3xT3DzrxSFCFkzR/03kZf6YVefeO2L2z97X067oHDMDP
twfyloVl2YFhJKtTTMLOtnNFQjCOjRzWHoZn8G6PNu8fhDIa/adwl+fmSzLY5DIy52o180tWLqik
lEvudTjbjEJ+w9j0OuyPWnBs/bMatrCp9HB6J28L55jA7NSI6E9FnKhm4wha667AWwXptzLcRz6o
5jA7rVM/HdaUsG9ioUZgyi4qkmIxW2yzFJDFsERz0j2NjmqPNOt/iOLgHf9a7XKGNmezJUcdtvID
fnSw693uUt6kfP/shpTxdfrVK60970dkW3dlGYOJarzOikAe0qC4POCS3mmRcHqvTCUKV5Gx4FLD
CLiap5Iqp+Rp/8v9o6WX3qCXDTGxS4CTshDTv1cUrqSzQqEjxVa8IPLsak7949LDcdBug6Nv0J3V
mWZ1Jzfsc+ukl+byjNUMmn/oJqchlLoZSqmLkBSz7WTO4Uild0hWaNYVTgkkPRbg5t4eSBnId5jp
ncgAACEtZx3T/9K46zuTc6u+zR3A76zHBphCjzUjZTzOrZNuE0Hn5SX9FrThkgItVCMFNCIZBQFn
HF7LKmwQsA3Hy668D0X2fHt9Ua8CYmIJBHkMPNIlHod0y19goT52jU0OXqIEIXMRHaCNhF9CWI5H
kMsMJv/ibbbT2w+skqBSxGAV/ybcbKOOTPiS8DoJvpN67AJZNL1t0vyaMvJEuWm65gto9QtVdFRi
tpFchQwEJWNul+sBEVEBkRly05OlNcbm8KK1DNe4tU2L4UJ74/+9JxXBAfjl+qOhJivPP1M5nlNu
VQFeVTGeBacveo4mhQyxAaktaos5uQISuBlFToY8JEQTP137CPLXrdvJeZi4FbtolOrIClEFICin
bFprIX6akpYujwd9ixzrLlV/2TFBiI2OzAr2TA7obwOkPa1X2fOJEwCy94LTGq1QYp7zvxg5G3Pz
BVjYUlie9Ja1auo+15yd4YgDW3xzcwuWtkvqzh2BPpjbOWVP9nZlsOsa7eZOtkT3c978SmK74lbu
TvpPP5BsULgsmN06Y0yJMF+Tag92iVdxlsk4kwWExU0wzxlKNTBcM/PKWg4aQq9mxQjQ7AfrX5kt
MOAGv8iU7N50qmQvLAoWDSbRLm0VRQA7M3lnm5CY03AthqDt5sbD/afYJnlVjblw/1cdSLFDddQ5
1f5OyTsTcxgpnVvoZh4umi5CWu+UCIFojaiacAHULSogFLDbk5xygW7lxqRmjRJrI3dWZwmE4/6s
yMdtWoDN4jbCkMGTMw2LSiWiwPHLjwLIwb+06HlytAQPbj8nTk5bBtyti4buqRVeRljloyVcsywY
NCklSVHr413eZZJxGDExCCHeoBoQJpIdlQLtgAjXb6cN0ZddmxZC9k6Clt7z4GU8uN1H1n5b83tR
Wb7Y0ZaUeQPKBaTklpeURlYRTVDgd5x3ucmOaYccvh0gNXjnUNjXp2ZfGXqqDKCJSwJ3ALfLSV7W
z8rFZXpOvlhtcUaf8Bues5c2pLUyea8hAov3foDH819FjEg0bbPDhvRCthhu+aYykSA0/7aMZKp0
+123wIL2UzptzakmLQi1N8Fy0ZPQOHssPNEZf0p36b/yr4YsK7F/ak92mPATcMQJXPEhFU+1g3fT
AXye5zeyvFWy6SPjtfvmPrvOPwT+RWieF9wyBbPlU/2aBdNH9Qf9Qc1s0Gc6ag8+50FikyUKsEy+
cggZ/2239BPPu4T192V7osj2F+2OEM6RX2ZEHFp3kneHSB51lE/9p+6unY3DajxBdOQ/cyD6Oz6n
q/ZqUcoXZ8t5WhXv1h0CbWQwVqMjZUUWdefcS28KqXY0vEYIhiAQvMLu/MbOLmtg0D0cryYSot88
LLH8aF0rVq8lO3AhNl3ELq/8Da/WTfbboP7bBvJj/Mmv+o/8MX4cyKOkm3JLLimGHwRdyaVggdm6
lY2C15EvtGNDvLuWx+N2hn85Xog1CbRQ+2XyLxaIS8gJPzjrToXMOJUmTvD4pw5UesQkv7BVTo6l
0n5GvfUGkpZVW7DrzhBirhWc4618YTr0MVDW4z5hLcMuH9N9YDF1+zu+Ix/I+Sye2KlQa9GEPVYs
IF9Ao0VcS9nJ8vafhDnhKa18vEaoGwlc/WVE0hvZGWz58huCA0FWTgY5zQ9RIJ4CWB7ppI6o2xXz
ARJsvyXeU8uu/6a32tG/9a/JXkVIiScrdxkhHHyfHjeUTkjUaf2RvuUf+gnlJl9S1ZMk6Cin9Ecn
J3o44XgyKZw5Snzj28q9iq6B1WnOhJXbECsueJlA5sR8V1lhMkT4RoLsUCe89PwiI+A3WdEfrKVx
gPGKUOXrfGIqe/8hv4NNKGYUxMNKykzd1WRH3U+sxwhtgJSDvW1AkPMx/6l4gideTdd62SKNAG9C
69zs/lwr/2R8JBDSf5IYq1g+ydjsV354tpI/w/6V/h2v8j8I+2ixiCQ87ZfxH/oZPz1bL5XHoA2X
Breua/4+vrTv/Ye3asQ4h1nHGe2RvqmJ53OLKI7FE48ejxKDaYgQ/8HRj+vyrJP/RxJW0F7ZrZ7V
38Zreu3/1BT8P3zMCMNjL6w5a9B6CZt0hxAblf4boIwtxJnF08UXS+zK1sl3+IUQu/HHVxrM/rTg
nfyr/ColdwPKzGhPPCm/cHn0h7NGnU9IH8XWKfc2Kqz1U5G86h3Pm3FfhIBAWg8alwfyAkwIcSqf
Rc+wiSWiL9yL1s5vHDavzWO8LdfpoQbDhc8szTyZcTZoWtt0LefMWtyXX8gaLNi0h3xDBZ+G4Pgl
OGKAxkSyhf+ef89gDzYL53AOTOaSHrerZ9oaj3vtcdqDiDJIOHielvPfXXJl6s0Y4Yid8KBrTnXh
TPk7BxO7bIRLoInS0/5JyKfDOIRfxanw1asRZj7Umu+C70gL6d2iyW7c3MHJytyvjogOf+ETE1mx
ENV/l19MzWwkst7C8lJ0xytS/c2bvtTf5BGFfDJjwun1E4Zer/+HC3A55S9aTEEDrEU81z9ICm0W
fXYVcrO+orxFkk//jy75DtS7CfM/VKTmQwmat+7e/x5+9XQ/i08g33oZ7usfZvZ/K4jMkVLbCLB4
qs3GrQlY/Qd8LUzO1o0NKRlW1+xNfjDnfBE+DW+K+ShvqGq+80/1QRDBA4fNaT2TUO20gXqlMcGy
cE1Z+4HLcdtgu3NF4LI7IQ6/Tn72e51OvB3I/SdO5ZQ7Aripp7vMaJGjctI+NXtNTIsaZiHnp82J
blu/KGR2moL0VYyOD/0G+8y9slI8Za5y2hGCoqi+Tyq3mbKeIHR8/h+izmO5cSbY0k+ECHizhaH3
oii2NgiJkuC9x9PPh39m7t0wutVqkQJQVZknj+EOk5tpgM7aA3sp5AOGxmWHO4R6wpbAYU9ygXrs
ys5XZNI5bJlrZSuTOJC8NTAOfaO5jvC4KiCCGj4NlsMOF3wHxSmxTZ6+1VldPz8rO7Dv98/PwWvd
zoHPw5iKn0nfyOC6XyHjRIAJx2GLkahrvkMKPaChh9bTSflG4tBVMpFqiHCkYu5+e+VHiwGSID5N
DAiZd4Rc/xnbevhUsEYc8ZYlV1hvIRFkEG35ydU+XMP32dTwfQciq+zIbfasYiZRX+JNtFyUHuyk
Sot4iQ5gQffFtclEJCZ62YbU9xdOsI5mkopbRXxvpndYFi2uLJy5WFSi+un79ZTugvAoWqdxvgCD
UZBESOAOc433Vu6IdFOpg7n9+BZ5Zd08x4jIVjfRbNrqAgYw1GBADOLQYnwJJ7xYWtDASQIGZfSz
9eNdE23NCEwNnQKHMO2z7Vf4nmAYts4DD7OLyoJsvUUkVPhMLJ2YIN/D3O/1HD+DO8wUxCsjsyQG
HBuiTSV0scmeqMlCJOuSAYHGLl8NXpBAeL3Hw6XD2y7cEkfHguOxhVZhqYBa4Dzw9VBH2BTSpDFC
+oPmGuPb4wnMpIfkTZaufnGxqmMMpz7gNrjRTpWemf5WiDukR5ggpiVJWTelYYLiYBfFw9LezPm8
/AsQybhKy22tJG4UBXaof1WsanO6T4nLaw01MsA0FWLlTk9PSfhmgAOXLhP5KV8+C0xPPf6Q5XuK
N+LT/xt+dY6K2iHdr96T6IR9+HhtXjgBqndTcfHpFs/DP+PG5Q4+gULyTfRe4nP/3hcuahcF53/H
2FSJV40OYZL5Nvta1jU7/bTuvPaNIyrFymMDACX+DTCKbOWgPYff4BZXRyNw2zWcwj3OqNOuOBUQ
msmvqdBZMNixK4Pjoje8hUTFNAHW7UPahMjkkfZ54xmwNPmuX+El+SSFcnqvHvGBjhm5KMPGu3aO
NtUx+50P7bPMHfMYbJRNfG55qkhmYnx+mzeaum6ZpxD19t7fzavYuwHbYyryZNlor1VcAcEOFdBK
gi84wNdImfMPrgluQcMlwduA0/kj2bBxXlAzwP3exIeS3w+7Au7yai6o/92UNL9ztYvv2G3shZ+o
tcWTes2++G0O4OPgCxHNo1sFNgSaECDoB+Q0/cHOCIAa7qd21DS7ehEPlahu/x2AWrvjhk9poVZY
51vzHVnii+dtU+6lG1GwkM8FTBQNR8yRktrtd/BL/4H97XG5i78Sh4vLWrkWa/Uinuu/wd8R1mo4
6pZkHZJzP6oTdglv8C5Bcl+A+rYERcqRPVj8oKnRLnQNSrPvmkzebb4FHv0IjV3fOwEiOvxHsawk
NFqcPqu/iAzTHuwWWQA04cN8Fk/CwfjRT9l+WltsaCCPUNpW2VfzKKlS8ce5Z6fpq9wuPGieD6ju
cLdILGj+ZsI3nsGmIh1kq+5Izcke2hnKyN2/Si+09Rvdia5QPeB15YdyO518wj7WfWtPwib5lXyX
EXltsw8nDM2FLakrzG6v5mf0BXEgO+UrHyTRumk3O8BTcN4nVxDETcczVDICPXHx64/oneid+SM/
604AGbE+6OjX1V150K/VH+RVqG60K9D0O9t/hxDKlwQs5//aZ/dHcRx8zZioUvNZb+pVeYNYB5PB
8nfQBaB/lzCnt9YquRmUlTB13g085b1alddxMLmqH+2bvkk3UQ1oAsMSJ+6DTjtbHnP5IAx7MP9M
hlzohU7LxGmlhsdyeuuEjzr5zKlNi5/IcDGxwDpnrI4j45LRjUofX6dzPb3VykMPwfR1Mq91V8S/
tbfr+ggZj32rCFbWCrrBccYclgHmTl8XXmeL63DNslyKnHQd467Xw62taJxojxxUhLbgVLa4kz0R
Il78n2zAXOO6t0MnsAOoh9o2rmZkbDPOR9Ge279I9fYMugB3E0pSwgo9CIyyHf113uBFJxT+Nhx1
3ib7q9b+mup+Bcj+j+igLQFI6R1Kimut2Apgw3gjlA+qSxeB/bb5Gv7mp8rvdcGLxEu+rJe/Nq/+
Gv/YOygtJri+TYMQ3YpTep8e5lre6bvxwF3jqZFeyRfquK3K6MDm3nsqFECd/wuLl3JJsgWbWZDz
jXhq1R/EvyVX94FH3p0/TF+w+ZBZBCG3GSL1Orgh68dnlTSyyJae+hFisSs70Vdfu8Em+6pOuLdC
wXogxXhKbgcHlaMpe/if+k7e+f1XkXf4ujQP8WGd2ZdmQORhqfPG54BNN0EUfxTj7HH6jnEe7i7w
OvonCdzBKXn0z+yhPMGfaSHKZ36Xtu3TXHNC/RVHbjm8xM+wfQK48d8nm4+RzB6m5MNfduInVA8Y
NFAWoUHBy2f40ZN06R8ztCYM/tkN+qWj6Ym1hoj5lZ0wl8CbA+HC5NC6+PwXmE4z4jQ7v5vH8NAe
SKPa0AfRnyUb48yxOzswZdAap7StpJ3/WgvZYtUtexeEB+QybvxjIcW742cRffaYT9tsCTwA3L4e
1TZgmc2TrL0Ff9pZXNwrTAoYjGW6B2+CwJnxtrEV5+Wo7g+AuXZF7l9r0IuG3+USOPhnFg5uvZK2
WdxFAxtmVjU5zYNO6tjjnAV0rO9BYUgqRYJq+DtI77GDPwHmRrS6+nUynORbPlJKmRj34SxlLG/G
ARzmgN4IatDCEEZkK/0PBhGz9lmDD0zronrHpSLMj928pq6LjfM03clPE8NdOv00EdV1jdc+p4LI
ZRcHpzfv7Xyz1LMFy3NJy93EOqy7nc6gMzqL0aWEGR/isXOUmfAfpgqXsaVCq+mRTGjJ/hA2LpQe
uufpmEovoiruVpDcikK4NZSFLbdVQEpe+szfH9QWIdzAL2geT94/fIWomgeoSavZd4vPQEfyKsmO
GGLTMI/ryJR6yBjde6lUVLTWE7Ir3GPW/6OjOGg85Yw7un2HmooegQp7w67twppwIMxSAvz46ySj
jCpXLQmaAoQWTxsPi8J7JJAPBAj9AvRlVKMj/vspXLg11l4JvKO9pm5yKOBYtbKHMNvYnjPn/JTX
n757T9Znwoh+aPBtZk2n8l79sYobt4l2WFJ1RKIrO1H5z+6PLdiEuX+p63uPMSGdfsGuBXP2AAF7
dMHMmDaOB3UX3ODFAVl6pCynoWdJEE7jQ/1CI3TkOTxxGEGyAHPYkHaCjIdB0KoNlkdINxDqOGGz
ESb8S66Sf9bGt4mDWrq2BcDwcUi2nwAHFTUlkDzKYMQBDZa07GshRSYaQIN9d8TJc1qxNC382Gjy
TvDfumu9VVZkVDuqA+btAO3AM2DbYmx3ZnADIEABmH4QU+0hF3VV95vwgzV+N5vGnu1zv6KM4KPS
IXJ3Br5nuY3RAzI0KzOyLefMBrqWPY6nQ88bSCuqer7Ds87sHfx12biKzWezZhzmgEB537y927sC
Iul2f8Fw2cYFaP1ZHQWKAPEKzkTz8y3tQRaW76rgdWDA7z0/2WF4SqhHvAFohmAGt/uTl8/EZwNd
Pze7zvs216y3bYs66N7u1enct9lvDbvQydEyuFNavBYmXbq12JHa78x4lri8S5eiP0Sg5uRCl3Kz
Vcr6I9CRlVailK1xip8h+hunUFGeZPPY/aRDadEL8G186Xx8al3Urja53f8EqSdGVc+0VSP7Ed67
tSPO/OIY9u+NDRF6W9bzTr5ab7jmVE7wVT3kXfJAJr1lwnaQd5xPKwjId84oc53zgClPgz4GcZW6
LyxvTNJ/5MB+BiZljczsZxrttJ2a8ygvcAVyHrWobORQANm5eVDfVeOiJF221jsClpLyZupq5yTX
MQJyYOJTxyp+C2GZAOjhrqqnkro24gYi2ERET9yHTjSDGcd1/5o6eGm+2fFUR67YE4xblvkIsEWO
DaKHCc6qY5rlHQoX1p2ZdqhbfGN8kfURkHEBJO+FJA/bWuRz0QSBGOqZorsrv7oJzBlTTFuzcGZV
Q9BjQzIdIc4aB0ktaar0PxiZFN9tx8EkknhIwyHk6ZtcngisxpRdJmpQF4gBK9XPdpZ8fOKynRxP
wWKwKWP5xBzeoghkgt7W57D6V0Y3DCkiXIoJWwjJ/2KEsFIOsPU4rBs2AGntIwpxZjiCSIzROkBG
pKGJYXHiiREadw0QXxGcmTQ6j7mn/lOscTHmsm8JzMs3iDSydyLapRcvSuSyIolKLE4JCZeOOTgS
vxsLIoGbdRjfkshpTpyk05fyHG4+ahwRzZFDchebmvTNhUKhNOCi5UTqiXvPyUrTCjRhPNNXQ4p6
RBuy98EG/I1MqUIiMiV39Zfsje4REOchofRf0Tb5eOMQP00nla2S9L/Dmy0gPHFYDs1qkLaUH3Lp
yKbL+UdURPOpYnTNXkWJJdm6tDWmt4g4SmNdEbQwXgTcFv9pkbewSHR3Sjyc+hvR89mwL4zDLFQc
B2KSleCzC69sVtMXgCOuWq2L80h7p4vVTAK8nRTeYw7zmNJqBS3ZrLAlsREEZe+Cvx+kfbOgSswo
XOIAbR0L1PjagdJJzHrsMXTx/eGSbRCujAfM3SAkp8y5sL9M77mwVMJ6c1NoOmGx38tia3RAurZG
SYZJGfNwXB0R+//OKFtKzDTs8Dl/oJ+zTNT4W2YoE8csA8rObf19u5fbM6gL41Zax2CAgmvPdIvs
xYnTCv8yll536ZS3mQMshz8Z/0OVawoU98Mev3E4vynXyyJRZNcY7mhsoExboad/SSrZmziUr0nf
mV8+ifFKCzINRXeCxt8qfxo+Uowt4MIXzWucP0hm1jiAJLvrXGQgpclvtTLTG0d1jTy3eisg9EhO
xxgLcUzmotYO4b2As4eQQhz9c0IL+f+v9/Apj47VXiSSSNgp87UPMAq3c9x26l1oN3U82Oj2W/Uw
LT/po9MdYjQN4/QamJzIK7mx6dsD6BhI/j6T8Khn1HpQStZ17WF0inLy9gxDryZX1MvP5bb6GhOn
HAAZHX2w5eGo9SsZww9cSKuVMKFIOcMPNn+jz/9uKH6xKf+UuON3tUY8CPsklOxmthUS1v41a/gN
KSU4ycAZmC67SVQB+ARObRxV7EfDvSCeOAz57cxXD61POkX7EcC3eOrxj2IQF+s247qCkaA5bXRe
6O+ORbikusa3WgtXlQFPi8V+atETUfFA0Hasb1hM+l0FBNgwVcGzHbg+sMv98j0RQltbk7zp3dx2
nY1VFKeBEd25O2G0arUjbb2CIXS/rEvDsIsjdjhMRlxD8pg8Dsfymw5b3HYv+VV6vHtPbLo9Aouj
3Zzt8oPJz2//Xfy2G4sxUWAH+HI2Rwm9PjvMLl5ZENn2Aye9j2EId8aW9v6/YGfqdn42L/qPucVB
GzWVf/ThFdmsm77Zk3hhFS7u3fKw9fMbezWLWk4uY0HDjztm+JuMjqIQ/DJQGRPJhLfCeW4vJLrb
bYw7WMP2DcKjYjkTmtc4WrFIoeJgMlQnSPwB73ZkCXDQAhmDqzXcVzKtgfjac5acwFkw8KigtZEN
g+UWQJANOOVHJ+0wlh7zh2t9Do58W9QdAauADYPNPB8mYWR3Ypj7XqbPOvjHzavbixpdLO6MO3nf
satf5H/1R7/PsDcVnH6PYBOClvQRYhNkqzT9ybvASQCPiFuaU+22MKP3mXEIkFR+xC4cFVv+Z0F/
AP/RD6CMP+IW15b0DwOts/He7rCCzWubSG70p2SzC1tD3mq5i4EKOSp2t0q23TPalh68No9EaXOL
hw+T+G/tZOD7LF6Gwcaiwy293+zIc+wma3WL4Gbbei1/K797A1xOv2P44KJY99q9dhJolvGM8/C1
OAqO4Q3/wM7WrwB3GJOzFqs1mJKUab7LxXd1V3D8C5IRp9+9Rrtyf+nnnZf6o/ElGFFbf2O60RpD
8rcI8xPaVZvWjPc2KC7+dathhR3sW/pQ1i+LH5sdKsm13scbOkY+Ii4o2/nU7/zVfJtPpSebR1k+
BdGl504w5azWuohGbhU5KvFaDOJJhZYcJiCg/H6PBem17/8sjHMKJfxpYoqylBEyeTarsMJFGVLl
Riq9aHRujBvAXFMZ4B1ZnOJ0X/SYJpU7DhI45by0wA0tTNOnVXhnphZzFjKtbOAcGEtjmf0NKXCt
Ow9O+q7lDoid6gGDp8NHV6NNpXdWXs1RW3UEalGz1t4A8/Ur1CiRy7s8HwdUCc2uX4FNiYbDaILP
8wKk14/JY15mbFQO6AeX8eA5+ov+FKDlvyWiJbQDpM/HaWdCZuOAfkRfjGaZ/LHJN3/Az/OLDmla
VBBgDowOmTsgd2S2x/1vPB/N3jXgKDsHj/ZJx1k/26dxbpoVI1npRfORPYw3vr2k+D7OL5A3fZkV
QLCHmZt8SU+FKEAbI1QAWYiz1tk45wcE6dh+7Jhy9K/2KV5xmKg8SmTmwi0/v27X+qe8JiHYy910
df4OaGTI/vKmaRlrwlcLqyN6ZC7dzNCGI5WrWRATBL5K0wJ+QG0xb0AF0FKMmBLRf/t/YNDS07C+
ULLC/20w2IJzZmwiTHxVrww9soLfFUjFyHZhfag2W0pYsveDN0P1wyCfodYvOeCb/pt4UQ7gAT/4
N7qIwNb1Q6ci4Fulgttv5/0c2DN0EJZ9vQdbxwLsHrL1bhgtKx/lAprHhN0EVFuuz/hFfROTyxLU
g2sRKRHQuANy5d4GOGktzuYYON3omLNmhY46mbEXgM6+GugTVgJ1yYYhJ0qCGmxx2mDLIeVYmLzH
w66HbB9DgXBSBT6N24EUxK7EILDYWmhm+g2J437G2Gs9RXDtUQMJ02lhPfqX3jyP2dkIT758Dlr6
YOpqOP9IsHYNPI7lufA0BbUCDnhR7HBfuPZceEolgGZWF/PDK4IqmMxa8IqUz1T71rMfSfqVpL+Z
YAuJQlJniBEB/EoufWcBx0U5SDAwUtuiM1E8SXDqhYSeHauR+LsVUwpshnQaWgF/A50qziDTS6xS
pylBTsbKqXquL3qneJfKP/HwpppUKzdFPhD9h2W+VR6H+QiPuZUeSfyRmu+D9dawYph36IyjZ/rV
Kh33BWavE0YhTgvxfd4Ou/pT5XdkAnBh5geFYD/BPX0J9EIifcdXWIkkNSXYvCU4ZERw5Ie2W5V9
ztQ6KsB+Gdb52Cz1xgjZJ4uhN+rQ+syZ0bIBuVQyvErwfXcYyfeW2k1fDEhbtAnnKd3cEBBpZzpC
J52gbTsLy306pEysM39LdFzkVaSZiSSMMnwLvvNI2AKymSDtzBGyDjsq/midGiFo9kaKCRHOXIKT
oxfL1FS+qmEMANJaXNNWiB2idSEphrPlziPzq3nCunSYYnILo8SVFk2FFmduPCHuQJnQ0+LWD2FS
cf8rOq5gV4F4CZi0lqPRr3UVzyF9LpmikG1CxYxyImSaIYGqm5MrKAYCl8UF9wQessVTe8rml2ka
dwFAO0WMO7ZdABE+qs4zMW5JDlfDVIp1NuF2kmjCr9wD0dJ26XaUdTeFfHXSHDKoHIzAYil5VWlh
HWOVMSlchmkGqzQUjrgCAfoQIIE3zLOohPgiN8yO60ZFKQwiQ2rNJh+s3WwB6lWBtZR7OeQApX8L
iqI7SoUKKUBb1apIlAafyuuQU3U8uaq/6IgmTJ3USFqVQh1goxJWjlqx8ZaFKB9MXXzGqkKfPYie
nNeDK+QQ1hLIXoFBxIb/TPypQZsgjThzsfQTKHBZYeDUbhcZA9Y8R9mNdHPK5zfBVOStJELtwrGc
6Q77EDbS/nsUiBecp8njkCsM9Qj6aAMKYiNe9YrVoDGHcKBTNft+fpwsmcYQt2B6fPbYVnN0RRn/
oQ45hgpZfkVTPeNiuWNFAdYq6tsoVF6igbahi4gS6zA8MOVW2bdB8K+1zHqrVdU3qshTkqXiSp9p
tAqY4Lep51jNj307qMdgaO9xQc7G9FtYSea0c3dRItojIejorgnlILf0EUyO2qHPKJPA5enL5Xne
koKhMd8+RJ9FQx+ozNUOzzYyqGPCKKMW9VbR4g5UxPD74gxUXEvfS5HDLbFy2GpnpS3eqnKOj1h8
QRPjmGFOOVUYHdF1GVX7FjV5Z+ep/IU5vHkgMXemEBl6R7cMhGMFAVW93h4nxDKtkTJMbUEerExx
Ghj2wAFM2Vs62khq8iMOSEwVZhFRchzfZkWYV6pBzWwI0wTvPwn3Y6kOq0AqH9mQCrt6Mv3doIpf
5uIheoEjTsSmQB9NY6E0IbaIcBeZHks5NhmNT31M/xMF+C6FKWBPA7LRww9tFdrFGt1R80jDnBCD
huoyaCokoCEqIMnAMa9HLlvELRhx9RXK9bs+oNQaCjYtPg10hcLPbslsfmR6JTkJRzc5H3t+xtlI
dfWkauFRtbptPg7S3cJOC0oAvl/KNBCZ0YjgAKEM4SSG1Ngy8xwZN8+dTxhEhjGSKRIaC+mbqK2P
EEo/GmRoKQEQeqqQQ6CgaovVUnMqOQ8vYfas+tKJEzXiEJ/ajbJkHeDPlu2wzWHc1c7tDkHBl6XI
w61Swx+BQHYqJs4ujoi0q8MTuxYzGeFXLIXpK+i0WyLNUJVzvODJANxmQ80RE+aeaSrCB5TjZDKy
nRkS01wICU3TiDOlNA/CPcuVdWu85agDd3M8YCq4OJvGeMdDC0sZPOVLVERowdrSatUBupvwEqUZ
UHLmtlVEdkOj1+9F/OoaQd7WulF6qQRm32mgBTzAO33gsChrVaNyoa0OZ0b6iH4lT+97hvgyTrLy
mFl7Y+h1PH3Fb+wQWJmVEF8m3/otYOLCPE7vLAJpGwTDtZh0uuA+V55RCuigSOIPUn26nWh0UzGr
TzrNAKxXWU6NkyCjbU37KHITLJJWaQ+PPNCUg5WLqIRHrLKMWy0J0k4rlUtDfG+aJ8yD23EvlbUF
abfEVpMHzo81keAPq7Q7TnkwSqHYKvNAGRQH1EBKvhdriwosMdE/pqgjUiBHeBUINgXchGc6ulSs
KQdF81hZOgHqZJI6qjj9G2V2+GTMmmtv9pigKMXijEmCWjOsjanxzykpj6xXrEFVIjQY6qN+bzrE
lsbYqiiW/YdvDNQ/fiGuGtGfD1baXTUznvCFj1xcXuGs6HKOAhvuK6Z/x0RPiUiSYnHZE7BbFNrE
G0TQrl7FYL1IMnWtWNpLiRDDNQstsIakr/R+643xYqfYqeEWnSvGYwND/BH0TfuY8+6SxiKivHoM
dyr+kgWSNH1sXmVWwqVLpQpRY7KpumA4+lraHvI8TVxdQA4+S1rmmKSyGBoxJW1iYcfdMb1ThM+G
gMBdMWIimwNmtF1oEJFCb2ioIkMbK4YSkgVgmuNkeFpZF9QI5UMd6vIZ4jgUCJmyMb5DiTMvNvpo
XYtxil0NlrO+YOy1Mg3fOJQ8scNMspgRZ+gQZHNfGzD18d/TBiWtKBqWYxqEH2YVJAVljI+hbKbb
IJF9+vm4oszTpP1kJAZK465CXaadltKpY42+WyJWI6DBkIthTRWawai4wHRi6jmAjZFsXHFVSCoO
Lo3xWyrEt9aqMYGywRCMJuOjMsbRlaJYPGG2V3gJKhhRrIzjUDHvQGwLm0Lo5oM/mK9olt6HLNIx
XMsYUEHTLLShB7LV203TnUULN1m/BGxRIhKq1QCIROiEZ/cfJwqWQRj0+Xs5aBXWCgxo2qRgtyal
VclokG66IaWndixLeBN59zkJF7BiNJd5vp8Jm+1rCNtaz8KDCE0OKd5xwzAOayEEKK01sH6hG46z
8hBa+gnDFzO8OVVyVRO13SmactZTDR2Q30vXrGDENZGBI8iYp5oFBjYVvuqVvM06K30CRY+jFH/4
5hSstFbDJyqcIUiU+rDKm2xYyaW6YIQ41wqVJvIORrWylPaEbHXdaUgScOF5l8q7XlHOcHUMF9kA
W3wzX1QJs4i+Eq5ZChSlh7mK5TZCm6GmT4lMYPisTk+y0Ze2GASHzOoFT6tHjdxdUpUqbeHydOLs
1jXioBJfjdKShU90f1rCb50HrbaJxTBZ+fDjlETfRBNBv+lIjHhoIu/I/b+g4ZBqpEB3+iGQl9HY
wIjhlPHEiiF7bCzkryn/k9TA3I0R2S15zgx0mMqSASknnQxj3k79DoWrbikf46y4Jn4EyCm0VxSZ
CMEsjD2tFAbtgLHmtp8HcxUrgYLFdTTtMgmnjpCq3TFn7bfpRhG/c5kOJU7IyxgrVDDoZjyOfun6
30uG73Oq0wCGgTSuu7acr8PykqYQgaZFuNRjqEmVJ4orYjw0JD+ldsCvDA21CFctFQT1EE2wahKL
YMHlb2KAe2ITZiAMVshAuY3bZzCGDLj++6++qW7LDEexKfgXq0hSREU4VVkTHP7vi8zzHPQKzrFm
sxRmBSa0LRauqTqiwCP4qtMNc//fS52m1l6te7eTg8X8ooA4OXTW/r8XiZCrvaopZBCTpSmgJTz8
91LMeol3LyqJSVC2EQ//ugqbzyg2I7fSATQqsa0Oc6MSGBNom0q3siOldn7Ulpd6kv5hTIcczoQL
OA1Z6lT4PQ1GfiT/gBcRxpE053umLDBn6UYQrgXZsS3ADK1ARxXaddFFb+H8D5aFz16mIBH3JZzf
JgnfgMHo6KO1AbAmrieM5XPglppquCqR8rFLIfoSgAqaud/KFTREXwdX9FndTi2ogKRheSor5NFV
pib3GQ8PZ0ikRWeJDELM5XEf93ANs5GMj44jK0BL0rXEKrQS1oNUrTAEZJ/wDAPrC6g0klYoR3GW
RgbL+V2IOYK7GRWBiTXEHNeHJuww5GjMZh1ZEWabokVLPy8OaCn4qCBb66I05muI4cVyJTGQggek
kF0WT1F67DIYwKgiZoZwXXKcZDU59uoCICH3W42JgYvQUMqbdlTem5bQizTOicuii7zUpunmvNNJ
GPRqW1Fh2HJjjLjBJTWwvCyTnWZep7mGeKvtdHIyL+qYMUhRVZyZ1VG/YNh9M/KUMnpW+/McoH3I
amEEqJtDdwamURqj+DBLObfFGZVFVQS/tYnGvRnIJOujnLva5NRCfbXr+jA/B9VwMjoa0y4vxode
sbRmGdK3UP428YTrjdauImL3VnpGrqbU7hqVjIcqGqDmlG2JS0OtIIGt/Y0etFeheeLL1730SDyM
CA2f9RjfzDgDjW006Yh/yIAIYRRIj5MfHBX0vGb/mLImQSbX19syIL80MRCS6Um5I9cLWffEXAWg
KRAVcJjQ7C7VPFn24nEitbyDXDR79NzLLj9AtOwmTtUuDqnfRkbdg37U2xLFf4bJXa3IjOqUHHZC
wiQE/eax1meMsqyKNDYTCx6fnT5PpPERtkRjLod8phCQ0aWg9sM8bnDhhyRfoG0YCv+gj8gsa/pl
Eh/zdD3JdetGuoBFwpx2m9HXfLp8K/Aaod6KRVu9KzUbsdUYwcqMyuFgxtym1iwRXuqW5oq8o92f
/XoAYa5Kcd8n4WHWhxT/FvUuG8pmDBLSw+Nq2sVp/kdqVOvFo6rbBRoFHW84KYfwjsZpU2aIXUtJ
fYDvMPaDf2Fi1+CVffSQ0vFHn2mN5bDQ1mIrNLu2n6+FFNfnNKrWVnMfgiB0S4mWqWuHbDcAATeE
H2DMbagrnkK8ZjoBQ9YpHs5mwSzQn+TEE7RW3VcDavqwBMQrB9np/AYJl1FrB5qhL6EfxpOeYypb
+b7GcQs1qYLtNmbjvEqzTgHDFXOyhQTZxlM7tVPNnzZ6hKmTqNOpm1Te23zWr3rdxKu4ddDo8dD3
Qn2sheg45KBVwUhfaMkzag8mZwnzb1uU/E/JqgdCW0dqVInMkEGCPdk0zKvQBe2kkImPWVnW7n9f
ZvGBj3SyjYbP/74ocXJ5WZf8za1o4U3ANEKbU5yYfG7hVLMgGI2o+AXvFF8cKInH94gh/k7SBnNX
54zAm7hkWxsJdBSnSfM0sbvice0ICjySnHBIJ6mAk0QNI5f/Xv77h7ENvo28VTZzM/w0ZaJuA9Kh
L77PiyIWcGqi+lvRJzhqWvD/vi4Qm4mDEABEtXhFiep46AHwBs0jzHE6aunYX/zZZwI+lahqp5yO
0IhUTNUQ7Klm2zqVUTWrvRWF2M/9zwtOlCUCICuQauRjzDymrt6PPnmso0yCGuJv3BLbGQliprqW
X/Q32q/EqzsRQ6phXstTg5Cuo8GWtEVI24W6q2THuFG0Ry91bADgIXAWa+j0Wex/dDMiMpptt258
AyQtvOs5QTtah8Ok2INq5MQz5jGnRpFjZ5Ip3dc8S+ZBSuvvvmjhY4xd/RZNxXefZA0lDRTyBH3h
qJvRrba+xqwGpIAy2Flxc81hSVwHHlkpQTxgjUpwq0F9oK4TNF0TIc6iHd7rTHsUhlR4YBDqvleG
j0ggPJikhnOQKvdshBxnDOO0sVp21KoEKMoREtuaMP1FJCy/yEa/F3hkwKuXMDkqsoImo4JVHcwv
8LOIlPsdxvjgkk37bYQyg3kzLI4dbkpq1oG7isUzWrbTnGbwnyEh4ReQqVRqa94SPwI47muc70b9
GPnUerhXFVv2xeo0AvY4NSBvrhnNPcefGD91uK094mLBiJq7FOrwrvXg34hXSlm243nG9iOU2m6h
6YWZ9n+YOq/dxrUkin4RAebwyqCcLNmSrRfCkTlnfv1dbMzDAANN3+6226LIc+pU7b129MoWl/Dl
l0lgldRrJg2EN8YvegKyYswEirNw2ndVfasAbxd+PvNz6/lLGOrBGjOuayrBy3LQpwEWHMp0iOAx
lXwoGSEX/gR5V0z/5IGZjS4pr/0Ed0efWnNbqTrCAew25Dgw1Q8JDplpvVclE5Z4IjuaxEBGTQ0D
r4nUCZPo3LQpsSkwnJnJUAysWj0rslm4iYU+XuXjtJtAC22RHsmHkCLx7gNYbbXprwu/ER3ahYRX
T3QQYGwbx4qfjQd37L5axvCYg6+CRo/EVxrOjUbLlG1WZaCGbXNLdToMsr+TQZyRTB4MtuoP0yUf
QmTXGeHjmOU5e492FhWWa7aoEyuxZ4o40zhTmrY/GAEp1mkoZCh5ygzhPBbWuquvcQj6+t9/zQ1A
AYneqJfFyrhPDZHGrDCRcV8n+6jH9JAsLxZJMnYmtThpCtQxok/QcSJQTBeFVe052Y4uJQSqkU79
isSg/iymBpxZUlnQDCvLMdqx3ZpSuMC4WeEx54vnQllaZAqEjRzokSPoQ+IVej3tU0RLtpLP9Y5Q
aNxkqszmDQrKJU0E3SVpwp5hyoimfSSeRipdRL18mC2Z62o2vjaMQvjY71FeArMAo3wwYCWklcnE
zurro6IOMAnE8J1CDbMmrL+V3A6rURn9Q+IXXE1FphetNSskC13WMEyJ6y8RcZKuNOpuSnv5PDDP
QF6VvFiy0dDg5Q6WaZv4TRed6lytX+bekGj7aeNmCqDwRxKO/sBSaElPluWqbDvofdJjWGFolsOs
v/xbR+tEtuxSpz0pR92rnKbmXlTl4yxyikX8UfwQgT25RsScXF8oGP9eqILCrWZ0l6XaSEfR/0TE
/TNZjVPk5B+VGVxd1cCeMY7GTySX44WsVXaZhEZcOIuYgEYE5HRClHXQm81p1oJgMwAS90fj0EVz
fWpbqz6xU9lRSUdoKufdYE1IFKXs+98fDWre0Hwc3ulXS5ueLPu4nU450b4uHWYEKH44nwp6oEcj
vGvWAFA9CnSkaQ0jYsOKjmmHK2HOm4vAZVu3C+fCB8QuRmV9DKyivSiaxR8CJONSW0gnxYgCj9/q
A7G9VGnXUlqop9kHnZEkQnuZJMg0yYhlJiBq16UZC+Vuaso1gcRkiXZkNFV+vyMmtVx3pTEsMQVR
21jHOupRfbQSgBhFuhqTeI8G9WbGNWCncF3ko3wyuYlb2fwNM7FibpCANR9JZuN3M6kxfzLiv8Ok
BjKeqtgdycHD2dqltxKWE8WcYJea5Dsq/dBNuTQEDO2q6DzPrcJWXpY7+jg8AY1Eskk7ugQBNBwh
PGlU5PNYSFh/Ggx1Dc6yXDqpTQQxQEx/VVUdIDYn1da39Fe1nb5Ig+83QSi+d0JquLybe1P637UC
b4TWHTMQPGAI6kI3CPB2tn0LMegPvIaymmqeuaYTEZcEUHJ8KT2mLTNkI2Ol8cu5Pf570eYhYeKd
RtSo1IODHhyCRmhIAJX9bdMHuznT+mOemJgThi6EVAOdDdVfZftZfRtJ+mBcivOzgFeP2i+WndoK
plWakAca+v6e2cuvgPV9h5m+xT8yfikgi924plpzBt8IHXYqJUqzTQbb8losLy1QmAC1bdSbkqNO
s7QrtUraSQV8uXkU0NYmsrFreSS81KjeAjIT6k42bSFBJZAGnbz791LUpKqGS+PQ5xBK5DLODRiZ
RZb+7y90mZ9Bbdv6Jfe0laFTK4QMjNLUI0xpcBmW+kgKblrsrCHaWkCajkGjTkchoa1TF42rDGWC
qCSa4buypqFPj56xBlnC1Di8x41pJ8kQuybwJfffV/o1Xz4VFdb1sPjkSEFHIhWJkeETpcwZECKI
PZ8A2QfbaQzEY2rGuUseLfrM5T/lRnjPx85aWQILtySSfjVX//8SqxEu6RjIQ8N43NRkY18kprkH
08GkIFaPQ6cpR1qHKvTM6LMCdOJGZvAWSC302rT99KlZYV7BG46W34rMUDt2Ups4ViU/fNDYU9Vj
rA4E8dE14VUWzcYZgoXJ1iy9bo0wbdHK5/VsdBC5MGv3WjLeCjOxrr6KLApXHXFQ8TqrGcCrOStY
RWWU1mG2aaMwvSm9jpu7FeCTNsU57EvwN42VYY5mJTZz468DbYZljx/AngslP5EtgKC5JEjY8LIS
vVEhNPkpMsC30mv+ypb/mpG+enoQYiKwok2gjVC3tIoNX2wUpCyEVTUlo6U8l9ygAJFDQ6W8qKKu
7cNuPCo0O5grAyYvGjx+aQYxuTO1wq0i4HdWptb7rrxLcVW/Mic2bVVrMdWzNb7pihagBlDIIalU
DRaZNr2h9SsgnYF7zqDqxbGxmuQhcmehrl5GFleawh3m60Q66MCnMfm1wcbQGSy3MhIpvROrawIL
vJIqDgcS/bvZsoiOFvTIiX22oTHQ9U2YIi0VQ0SBrLGvalM9OwOYYK/TfraQdIA6RPVQqhG0TV3F
NdCj1qzm7pZ1XKOiCK9hx6Kd5fqdfD08sFYJ0o6mPQm5wlsipBkoR5IsKkv+1jociYUviU6tyfK2
CcbyHOn5W6WhewG7QUyooV2ydh7ejIieblZ2wa5TcBC1bxLQS1DwIFk6CTXhwMGFvPvwHpbQYP+9
pKjkzbKZtkMMqaPVO9QiNMmBdrROFMxIk7jaVICzqO7CKtN2/36lmfPbrCF/5aZc7HzIwXI/QtHP
5Gj371e12B1aEOREHwm1EWzCSIyvsLD+EsLfd0yS1sC8yMFOA7IS1VUSEMVaCG28aqM3X2ZOmQ0R
Oa/5vO2tNrwCxLFTOsMkf6KbKTj/NFpan3PzbgTzIQQ84xM+kcg1icLY4VMCLWS5+7ZCY9DsPk1e
pw5PSV0K8ZZe/zekzxEbSTva8QSrkZxlWSVQt2c2JWlro0+B8/jT22SwTgTpkHHQ4AULrKSiI0yA
5OkAUK8SyEJy8aiPqj7CkV1HDSJf1HqFpT+QMhr4ODZtok4vxhgL2zEN74OBmlyLsdfIpkBD0c8R
3koUzbEvhi/W1D/qYf7oDX18ELvTTMresnx6toGCiXSYaU8KG4OWxYvaGQwqtXsS4IwVqaCkPu5u
Pq3CfTjnfxnZH0ZpEtAqNNGlgRWF5Cq/1ggOoVlw5hSK4dXqMc/K8YDsronhjaTDjofmrcoy2Um6
mOiJtIwZYEU+wR0SDqXM95FZ5tE7uL/iYEQ1ybMtiDZZ0ZY9IToEcxIdptxK9x0qNWtPiml0ILoj
PhSbSoYwZcmxjgNTQL4q4MlvlejAP0HNyE3e9YG1FcQUC/QIeSUYz1Um8Y3rpMVeUl3HuviUIyuj
B6aJ+yjS7EKJUVgknfwY5Qmg+Zwix0lw2cwEZ5KkIyBXG+I/WRJmG21Iif61ld4SPkOtWVxbtaYd
tLxoLkkZXWI5Fo6aiaG0rCboxwO2BzZONNp+Em0GH2w/FG0WQ2C/QVUwyDIMeaUBDl+hF9nRp0i9
VKmZHCmDtKuQepLYBDhXDzUsnmS3GmXHMVvPSreDcwp2UY69euoJiWoH6T0PMk9dvkCdQpq/VtPZ
YGA7oqLlTYVgOlHCU4NVodPJICGKfBDoiA3IyockEN4rKzLXVo5IrRjuUoGtLB3LaC8gArPq5k1A
CW6k/csoRYjfrApsghRKp0ZDxV3XRuL4ifwb1sjqwE8jQRcFuhk0HdGNvSdBiK7PR11eC0m8Luek
Xbd1Oq/iHpKASPj1kYcsm1KUPSnaSivh0FHJVeOZxsx31grFK8rFw1XP4vnfSy2BKLAQTUWN4gn8
rtGo2UmRQmaxtlGV2a4IkNXAPccpnns5BQbZ1CnyYgsEfSxyeeB8DfNws5YvjMaKNFWK6o42SSBD
fxWqpFqXCVaCYImYkIYaGCwvev5tBR2i5lqodv/+LGn48SoxeEaKzPx/eTGi+GoYVrOqpRQKsTmj
bRPWpL0eBlhZG30y71onqm9CF6DPzAw7JnASV3Q+eVA5tRU9UwYcpvrSdErgStlCcAnrmLwb6HbB
UF4zGj9dC5RYqf2Pnp7IMjRMzv0EWj9MYx2Kt53rX0bPwgg/v7hnWCCrFhWNJWAoFbTHVOv9NlXm
hZeyRMJkSsV0F8dd0jJ/0YsSIIOPWxfWHC6toKJKiaSdru7bmtD0piFpF/SDSWBfugicUO32OqPQ
UpTcJhkYEeYdn6bENzRKUUVuyZsGymLKtqpaX77YEetlWPU9m9q3CW3Wz5A8alGlAEeezsk8QWFE
dpjM2NzoYnOlBLXxmHXZJsQiqJgOqeBdt4mIQz+ZaaQ1LXJXPURK1zY+U9+2ASBnKJfayknDnCrN
GQxKkFxhnda7SkNozTQiTMK7pQJmq59KJdEaZvvc5+P09w9JZQbFcPj3Kytg4w5DGFnqKAYHuUR2
r6egEwwMn6QgfSSmNq7E1pzICmXwL3YEOZRE8GwC2QA2UBHNI6sDkzRdU/c+iqVh9sOTwsBTJ10m
q8GcqCoygZhI30QsQH0o5T0dgKwnpUQ4URbHewO6i7asmHrbNm5XGTXrdwkSneG0bUhwVNmHJeLq
MukQWLw0Sv+bSNN5giWKKDKU9kX3WyjWTEuAl1ZMnkaMOmyqxsMMhXV5ugQUBMBAJXrRvnhGzcJA
QxsvI22loxHnG4P90NNNHkZrmYHpDWHBZD42ZoK5hljuqo4xY06oBqLowyB16txx7F3lZQh5Y4jA
k5bc70rAYturXc8OB991ZK8ldJb+AQMeUHG5cEXzFR8sgZ0LbeKvuEZYp8BlIQbefBPBRZmeepy8
8gAO8jDfki/1iQssOOnHStsnYHEIai/t6C3fo2cW7fGAJxye0T75xAeLlcFO37udfMruw065GLDv
uT1sgESAQYM7kxungM5gOSXWfkhlNqlWoQ1lzbrl7+PqOW5M/aCDw+yu8hLRFnz9c+clL0/c0nwn
aO6r6UWxX9o18nJgJYx01khbAdf4vwCdahW332DPt57m0l++FXeih0w6P0hn9cWisFz3lxnjAO6A
b+z7q/Tbv7QHEBOdPeO8B1p/IoWQex2f0CF1cTZ/jvvcJYWHfLRv5kCncH3rXPWMDWrh/rxFX9Oa
pNZ33B4v0X1caLS28t1vjYXwOvxhxRK9+Rx9ZX/CrflMV51XHIVz4gU7/w05iryG7YPeQHOUs+Iy
nF9hhmJ18kznh7LevTMDOISHwsv2EMfsrwF94PE8IfJO/gieIkjlVq0JYrsNxkp8QSJrvoWHerv8
OzhTQNCQu/09XooHPZgLPDBuodzwxKuylRz9SlePyMPBDs7aR/SlvYpPdbZZ5rtHJPHw2dKNonSG
sjBe1R8mIVwkKAC/3Y4QjXvxR1Zht7NuWKB37ft8kS7jBTuOcRFW9fu8mq5Y3DOkvE69Fa7s8s06
fM3+4AlwSkOAT4obH8AMvMNOWfHy1xyvYL6NV2fuqMJj1M0QwjEO+fv84zuxvVEu5Mk5zNIHfJuA
eSybQn+NVPgO9dBBfDOSHfSV/JIyt+HOxJOQPhhkzKcJrhEez1/1okM8RXa2m+7iDuk2xIEQ1IdX
AAgLsaocerDmJ9PjYVsuj3DQXvEtRcJBfpkDCLru8BJ8aVt0sA9EIvJJXLO7crTiusun1PGQRP0B
GoMAjWlHZ466q0Zcp+bxqW+B2nnZGrj0EXYJfZL1Hdz2VrDRKG6U0/Jn2FZrW722H7VLwYwy9nim
Z+Y1OxA8R+1HdPyt/7Nt3cGRn7iMR1v+SL8CnJXWrVJXnBExgxNEY9NpB394lHcY/7ZHVPIFlY2N
F9DDDoFXova0HTROPBQQzECWMTA4aXySxmG6yk/tBzDMGX7Eq7l9BVTRboHblBzSbCBYV2Si7cLV
hg21Ylc4iVcoNDznLveyciPGa1WdIts4lZvKfQyHxp1KXCDkWDvBlXUGQys6DP4mLPq1tZU+CMwk
5nSNWtZtOE1/CYpt/Shb2HEOfoa89wjfcEdndNi61oc3jjvIJ2g/noDlAo9rsP8i9zhKjEhcuBrf
3A82CAJqS8EOHt1GcV7CN9a5Y3kgSCn4QyANZosnibhgm5DkD1JXS2dcaZv6gaP79sRXdA1BFwBc
2TIJB2r8J22HDWZJ48Jy9Jq/6CvhA0zyb4Xng79mrmkLu8oVWxrGXfXoP7ncL6zb3FUUx7oHVYg1
EgArD3v4CuN6l75nX3ducmLxAKiFDuruF8bd62ovrKwbOOAjJfaPwnNBN+ic2fp6BpnQQfbCTeFO
9ptxEVfxveOXSyeJIofsxsoTzivc4KDvuGXEU/LHU/GnvGJrANHAqsJBz633GLsUd4TiBe2CGJ7+
XX7h0Tj1kvM0zh38gTsIWtYXtgvCwp35wov/q7mkw5zkwiOjwxZJhErttwGgmLaFMVS5HKrZtYi3
z+2D+IN/C5z04QNl0JaUzy+Z48a6XaXbhZkBo9vxr3jQ1sDzD/iIlnvJ5M1hl39vPEREaCCONPNh
EH8ByUqpBC7VIWKn+CNtfj9/FGe248YWNsjWTyDHMnXbEFF9BCJ6V7/1d/MmAcFK32AjnmDUgrkA
HvsNmATnS71tv0mQ8dRVejRe+2+GWhYLf/vWHdLUjl7NDT+sfoW3OBn2y2fl+gcavM7HLuCObXal
y9MR8pky1IPlmNu4ZZEK7wP7+h3e1T0JyCsJG+EF6290gXmeO8stop0LPiPNEVamZzHW8ZaVA208
DvEd/AIStqpn9PucuA/lIziZ1ZQR6coNQ6Ax/vAN/LhwrQMa0D7EHfQGbDln+jX8BViA9XfwZ8BU
RMazyVbN1li33s6/Yh/4QZ5wg2wvEVYmnmhqLxNQOGv1SrqUsdvDvptskaQnHhiSV5RVZP9GjvCG
6fYHGILDcoKiSdhUMP+8m/xNbNDK93o+V4F57gvWaRzdPCeso7d5g7mNCyO4ZFzgiykPZ6oEHIQs
yoAyliA0GWQczqJT7IFi/xBE992yt/V+ugjOFvEMzxyoOqf0vsnxhp/D/bzvnChzMfHw4J3wC0fb
1lhne/0KiB5ogQUYhVHiCY/8i/6kRlnt70SBkYWrXMTnT3EmjJgMvj0dNyi5L8UGDDEpYTNVA0au
v+Txkzqb0VHPUAFdni5HuQVfy1e0B+AesnPVDyRnOcZ1huYwn/uSjfkZ7Y4gpXbh2sf0hhNOPqPd
BJUnPitSu+18AaecvoIrTeLDqwoWJn0XIhfi/LDhtmUb70A9EJ8prKoNlFHvM3uQxPtO0nTnsCdx
2QcPWEFk4xRkiSfzsrgT4ECMAYVA7abv8Plc5Npb4VnaL9FjwRsAK1Cc9j3dPoEkUzn4zi3b1vxf
AD4O0+clYqBsGzdzvbBkIDBewZWxaTPBfp9vMeSEH0Xhmphv8gskyNfmj/zHZSVdfhyMzVj60COu
ZpQYTufclRu7fI1/FpsVBBt73uhb8UP+6B/F+ky7RHnf41t3nxAtoCPC3KP3Tn1V7RDxXPuAzTvY
8LldfRx4xq6/Y9A+cW1spDQfxft4BTG7qSk/zS3ZEUBUeINfM14t+RXDhP8qnLO/ZdR6wZvFbZUd
5Q9jxUR0p63xE9PP/fWBKVnX6BReuDFO3aP81m7hKw4csA4MJNbJr4j+y1GeHEsc4Yz6Z1t/U3mQ
RerMezJo/6h02kO2Y7OSqVwpX+RX8WYe/G1wVd7ZvUI7e1DVnahdsPN6QEr/GjSQq6Rw9Wf+Hl6U
FewIhgqQWPnoT8HO7r/w10dPxAx/5crfJc/0I7iC2iCGGAwYCy/cSMA8sIgRjVOwpM7wR33X/bNY
4VhhNg1PFdQLe310D7cMM3eJE63zfXwrt/KTp+F9fKcpgWFOfuLhI2Fl8SMtoByqch4Z8IBPim2+
MxHDcu9KPwHokX21nb5j9FC4u6gCDt2joGw2bMwFwR8hMdy9dIbpaiDnRPaLU3f8QghDx/YAKClm
EtwcoP4mVHqVC9xBZa7IY8yzMdjcWiwx0od/zXecvg6sq/0fRVJ9ghyLmStHEkeLD2bUneEyCJw+
cHkHpex2b9oDryNry2hxGzngGLizeB8+GhWs+4wAsAgThessoClOb4AoKEd5e3igqFzNEYkpZkOI
yxfYILnND2QyZXDINACWVboxkjWqSu79DmCRzMG7tie8DqJdoomDwJh5XG5sSbgUu2ty9Z/c8eJ1
uhaZR9re8CzPmBHBkpJ5zFos1YRZHljm5avmxmuuFong+ilAV021itjl0Q8QQMOnChBmNXtdZIPQ
NvyNH9JuITwE06mwXfSr4xW2D20G21rr590tJBSGxeIvc3uMqip+Vv1C1bdWnsrLvPPtxIX8c4rX
BtE+g9M6YOc2zUbZskMaryNjWCzbj3xnfCzljErpdRb2hvsXvC+gXq6/cuHQCJ2UYnv6En7kekmH
Mtqlfkq96qDvDZZxUp5vCHOhG+OOeoistuqIyNFhAsjl5l0HDwhbdbxuuarSwvUePWFtQC/DI4nf
mek5rsi2sXOImAlSVxBxOoOk0A5/xlcDSoVHPthntInWDZeJ9RZl0Ie6ZbZnN3a5VdfSGSdi9Gce
EcCxL4mYlrCtOKjXvgnxsOuvgt9R3nmQqdE5swYUGtlfQ6oCa/fi/1RWME0cf1WyqnntRjhFHmCf
HfBZQMW+sWJrdzkEb/rvUHYF7KVQzH6Y4eBA5A4RnwJx3COQIzv/pUSIKcSox9VdLdgxlSCJvVSU
PGFIVbmB9bv1TWERyB43cHdq3oBlILdjLVncjDWtSEeG2LZtHxMP3kuFcdAOgT0/FKBiiKO5Bph5
/AVX1dxpQQm37kTkQgrnHIrCyeTQC3LCkd9oeK8p9zks5OhBUNjs6F4vejC2RDhzHKBJrOtpVIL5
hTiLe5Ou0lJPUGEA/uCz5T7hysbGm2k4SrvmfRSf5QVkFd+DluPiIaGR9c/Vqwx7I7xW8Va7FZGT
YpEGh8OnCNrUwKZpxxcGFLwN+cd/JQWANZzfTO5gMHD/xmgiIfWRYunBY1z1BPG+JHtt3/90eOMY
rjjWN5edxzN9x+zJls+WIf4Db9WtMz/YM/eJ6SXI4TiTvFomRITFztwUl+Xx37MMmNhw7aix2/GG
i5qFRSMjPmXLJVEEkj1vk9xrZidkZ0XxDZUJYfcKlix2ZO1dsI5h5wjmWSgX+29bHsEQJepKp3lg
bFhnWHvgffGPsiCQE8QCE0TgOOx+cGKd1qyN1nGEIUwrgq1Rc1hGJvIqlmSSZ8MBt3IL5rTcHMEL
uulvhcwtjtNULZ8d9vYS/sPXvIfb2cFE7rccDKTzeDZeOUTA3aOvILBlA0ADvYUtjKuwJ5XzGwkX
Dd1sWT356VmXYpbT32WAYq14DbG5Ah6hjTGEy1rK1UVz1o48cEsIeRfBYHF5tRY0HGuZ9W3sTcqb
1g0j6h0PyzLge3Ncw5JgjgRER6csQQHzKXP0x+8HbRoZs+JgwSzmhW7BOUd4gD8wGG79gODoiOEE
KwNLhEUbrVlJtwxVCa67U59vddqXJdqGnWn9aRnBetB1djraOQDA2YoBiGShol1ZMpfvFY4C+/yd
vqgCNzp6lx4jVTW7+QtZ9j0E7pkzDhsjzxfmcvh3GvFG4U/71QCz9F0cVHqxWiAsIOKTA1zsIoP1
HTE0+eUHonlpLSR5O/stnNf+Yq6VibaZi7A2IFvSmT4TelrRNWTHB5XpiUdlXx39D5Hg8OQIk3L8
as8+E/SvYkcHiW+Pj33edm/VL6pAQnzYEdYZ0eWr9AxwUfWqU/gtfZW33oQ7htoJKk7xW35lnChZ
mnNb4UFSbWlxrOIePTdXNjz1k79IkYKdtquYtznLCsrGRpox2ycMmJ/2+5hekhd+3zcpNJ1SQHsB
msKp8IV/HwHPTt54a9ZQRWi1bYnyLteW6NWMV8nvpLUY7yu0M2vr+0gs7ECDFbP/4Cm0aWBYFAQS
sMy4msznxoMDFoT56BpxJGryEuwCaL8ABeOG4FZ4NUhZ+ehQ1sYfMprd9GCWJ0W/jvRgOUtyckMJ
mGVE8+7R3WEpBs2Eiz9Y47Ht7upfTLZNdyD8p+12qBTC4G2UrjqNn0oGvYJF4Tw9QYNzSeScicgu
iA7VktW5xXiBJ4utXSFmcAelBZ7ADCSDUq1a0T1qH/Xt1XpngQRUGRSXEtVYt1NpeJKKYm4luNh0
5sR1r3mkoCY9DHdVPQGlBfwCxIjx8ZKyrKFb3cjirpg2BpsDQp3qTiA8icDKByJaJMi17vEthHbX
Gt9h+ZFbn3L+kybModvXqvoSSxYN7os5RFq5hk5NLmGiA7sh4nCPrZysicCCKwE3+GoUG0IaNHNl
qesI5+ZnxvbyW+yC31yBcrSPCSXJrnp2IIu0REBs8xhz1IfMZn111CMRKSFA/TwJhLnmSh0B1bce
KXhxlWg5ipeZbM5xK2jbccmNfVWarf6JT6yxMTfBPTIQo0RkXHjy/cjdO30yXIVkoA/OanpmG/Wt
7J0WsAfNrCXxASnzSuCc7r8VFNH6qTfXLPi5iR52l1vnacYD4tREVsDC9JcHktvRAhb7y4+sa241
umK8jX9wbJFOyDUw4F9eCwsz5AZijxUcWF5k3ZG1i9x9KMarDhcwPeIUUChjaiCWZFz+eyAMc623
1yDdWaTfCF4+neDLLYlPtdvLbv3BGrniGw3BbsCydQJPxYXgnuVmX1gv4D9Nu7hCdDX2KG0PzRUO
pKB4IzKD1jNxwxh4dHB/rbqBTCKCj6hAvZEUF9p22ATGbfhDOSGOdvlD3gn6aBn6SOxSdxNSmGSu
Br5BdQhgpVjXFm7GufEvZr6HetpDbgOR1FzhJ43/DsIVpKIFYeZgodBJOQczatIu32fRLu82RX3y
yZXE4DkhND5q4TkBEgvp5IreCkzlAMk23qCpExrE09vEckRr2R0Qk8AfM+nECAxpEbR6QJR0plUJ
inDSbUXSCnG2I7iC0Id7xSBh2PHX06c+bxR8MpObW29JuVd8xsb2EK3Lat2WWzPckOTMmgBIU8jO
aMll81ScKA+0R3hj6SAggeVVgTRNyncEmmHDE5Cqy0/SK175gXm8CDYqZaS1L3qPRiXwnOkvhigL
LbB2ZTzlk8fXA68mp+9a5G6erUBt+TrLuMtmw3PavbE90uKdCWADMBQ/IuvGsm/+lc2Cc+K6UuFz
6BDRONEdIvLyVdjIu2U7odxdUL5duiPpivg9PudQI2qXNoSjfup35IjNwDnHsTgrLZQrzyoXrisw
p05ak+LS+B7KLXZujWk87WCbT1ogh6FexcEaMcrwx+IFVYthQ+Z7jF9QGlFewN7oaEdwiidWrFvD
UqODzteJpJhE5AeQ+r6S1eX8NoL9JC/SBlDczUfOdISRFGw5AluD8Zkg3YrWISQaVplvJGUl5FaH
kxqYl1I+iM1V9C/ovvi4yOJmTmFIBwpAHlJgKFwMCNdqcLSAaXTSUSendz6BzZUNbt57GF777COU
YXGYn0ucDqj7ZVnjQJhyavLbt7m/CZKMw/xgMOIqX7TiRTHPU3wTKjeZvEldMRIiy5QGVrtISikF
9rx5lhq5sZmQozPlx4jlZbEdf4CYsZKF5ratKRJwKHpWs+MxqZIHlzNKdvSk26uurrLgiN0dKkc5
PoT4gBxOTW+IDwEL5j8qoQjf3UtOb5GLdhdZ3yqnSFgMsCad9GxPfDRx1LP021vY18p7bsDWtx5c
X3KL8/Il8eGXeDzC8Bqa8s4/g493kXaRHU0ZjeaZAwv0BvosiPEIJc82uocIh7CliXBPwlEkcFgu
tBzekPAl0Sy4G9SaxoYodqneRM2VERWRsDyBJqQbAb2OzZqS4m0Oyfexp6cBxA9SrOj2HJZ7xyD+
GG0k4LPmQHDGvKTfwJJy0249+rsJeZzCU+Hws9TdBiDPeKho+EtOM1JgsdlQA6Ff2U8gIZjZ88hY
27Q++sWJN2wUry0dKjwdOe+NfWjNrsBuMYyOqDz4JgmMWrRly0lwRQxHwyjJ3Jb0+5n3cKR4HRtC
cHc1xG2FOyGCinDlJyUiN7in8IaMtZ+u6zMfNnC62rep2BRrKZBL1SNAk9tRzU8t7cse5s3yHi3t
K4V9pFEc6QRM6Zw9UMvYjfaeZH95s8HYXDI+GfYLWyg/lfEhHW9691mPt16+B7R48w+GqfbcY9Aa
aFjL9KpGDNem6kx+h8HnHpU3Lf0cw7de5n4jeCW/5CbevW+fUXJx4mYrJq/m9AYwtD2pAEFVe0k8
Y6qaej79P4P4JY52iv6lS9CqpD+Zg0mp8HFX9Fwk1oaaxk1zqOovs8Y+QLOGOwxJdDm9j9RWPAV8
9tmeoawlbDlUw62b4FXv63mlSH8CP27Aqa2VflMJIKD+JZUvoXwAJdNla8lgRu5xi+b1hjuwy08s
FHF5FKUdBQvexbLZEJbb8iUMGigCoR7NJCacS+us1e9Kghcd3yKPfNog9i6/ax0hxdGfX/T2sxuf
BRH0aBiNDekEvnkK/Mso3UN66gmMZHj2w8wUJ2B4Jx2FxbBHUatcRuUCRN1Pbiyqy+4nH4x0NTWH
QuIcZ+FKxKUIe06iYqBPIE+bmDe28JhKh8nkrG/4NOv51JYfbXIwYLVjCOFvIBetlP0YeBxdO/Ej
VX7y+Fmr3xEPI9ohWueBk061hyzGVZFUaFw5eaCDVRF4yCgIoo2NjIh/EMQHZNXqlQoZownEOuwQ
ydEw4EisCb4y8g31NXEAZuxBne4wyCub1sAE+cAzzqHhHtPL1XwnQ8sq1Zbr0xZQ8CQjbK6is1zh
/rjNMDLCHFlH+DCynp3pebTmS5f9JYTfzpm4qgbaPeEjzT4mGSwfpycecyjF61KnaGB/pO00Bxrz
WjG0ZYA4qZSwK3RrdVC2ignUmQ1dHSo++tgrADoOVgCVwLxqAP/LjhYLEyxJ8WaDAzEGyjIyCDeg
eCRvNlmF6Rd58S6RbV915+9AtJA+wVgY2Dmd0EYjGTxk/rHMe1FmpLGyXgKhJeJl8qVNEBme1X5E
1muoNC5AD1fh/Dt+ZEnrNUN8nrEPwEUARQnHT2C6wBk0Fjhj8j9SVolyBXIFTMIgyLd4m7pfPXw1
Bf2k1AweiAsLi2odVeAQZOYCnLujjLw++VFm/GhF4AX/cXReu41j7RJ9IgLMm7xVzlm27BvCqZk3
c3z6WRzgzPzAme62WqJ2qK9qFZtn8BkbkPDQVVL3nQbRZfpvekiU3F3ZjLxb+8dowaY30dKk27fG
ukikZEMWZSbdcd5WmHn+YVQn6ztRLn+K4tLz3AxpOHNJv1cHXd3k3cr4bodfhUHzkB/gjpaovz1b
hIoymZQOVywT4z2oOVin0rtSP9oNZ7qoWGYawRbgQnYBTca2PZkvxrid6+4pq75bDPKa/WwRTOGw
meOWtYerNlfhTH4LQbvJDoM/52t/btOOpXBWRt9qxW8GoF87uTaNct45ys41TswCUaNGJG24iKjF
JVCuOD2Jf09IdY5rBc74zHS5wnNH8BrfxZPFPj2qMdcv+0CoF/kEyGneb8TAMLd/5uDFuLuRKSCu
a/9y3vT8a5Xvg+hLK5tdWVyxDBFunJvuxWSDZJrGNxDyOkPBZt4GtxAGWc4FubR/XOMvMPUZaw37
d6pfpbvNuFiXaEftzmmfEaYpwRdTcPe0FZB7fHV3bvsPBvYQQOpdVhxmLA1qc7OrH3EL6XunxS+c
oMLaaGxtrbvtEKs6LJ7ev4bLTfwcMVXzkYaUINqcJzq1n0uusyLiYOGdiy9j2IP+iox/1SQbq59D
d0vrVa3sLCSbOlL43psbh8TPwmLqgGCjKJ+kbsmP1r8K/+vmV67oCiylYV0q+/6XWl+kGNZkaJpc
7TSekg7Pki/IYZXuWdU+1BRNIwJwopHZO3vRizATju4jcU1h3rzR3zpJTTKBSzlDhmLvc6PoiuqY
WUQq02XTfkk+4cj+F6j35MGvqbonnG3aVNzoVqRvVX+V5XvaQZwHprYJio2mYUiISATrM1QhC+p5
PUsYMtWg4+p6n6uUbOy5jqrmCWgNcaBgrlEuLihAzqNXnfyjhjODDzTlcVWyywXj3BxZzlNms6xX
V4bjrh0T+RxSOUe6FNVfxNxlaG++21zqoJVyelPTvwrkRoWukXMnUr27boATISLH1CJ5i8tnYe6F
ehHywzQxcPzU8iPo3w2La9c8JF/b/NXWTlXWfXKs3LfR3KqQfZ174UAJXGo1qsZW1c4AqbwQWEy7
xOcZg6rReTAqjiCcwp6SflHpBlPGD/5Gd7VbjkeDR35wX2jQQUbAqcVzpGLxEbiPGl2vAgLlk73v
PmKcOlk8nkLiV5FGa+o2o2oZXGF+ddha1Lzd1+K5H5nu8N4p8yreG8PPJD9xkdyrSFukMW36+w78
vQP5Eu61cg4k44S5AWgGmlS6H0N4aRj69os2XGjm06jvor4SseBN/wW6S1/ZJdIupeXPShzgCbjQ
E6os8qU5zH2+1DUA1fFHpfqMmelXnT4g+wNO7t5c7VkhvYIh8PG9CJtAfLeB/RqhwOWrUW59B5gV
ZGddHjq0aXdFNfnIARdXStp9O4gqIUmCq5r9i/svr4Op/xfwcCeiX6TslbXO4pbhwPprxk9psn2F
MPo4vgb2lnojPvCu/tWSzzZS59G4JwCVRB/JKq/vfBYz27tzKC60h0MBu5BnXf1QISya49GBU9gF
CJyPYppU25gAjZXhYvdRV521cOt9C4pWYbBo5Zs2/zB4YhySehvNvbL+839mS/v4sS4Dlj8OrxQ7
div0M91ZAp4tGVBzjc+iRZitwvCnah8xmccRk3RlEee6cKvkrNyNn6wUwJE88e4MfOHl1Rt3A029
gmTeMi/TRcAfpUpGkA3Sj/6MooejI3Ojv+kgYv2avAdY84gBYftSlXcfEUOWZ9O5qOVP299BVONS
DuseciTqSGvP8jq8ZMFf0O4CqDH6HmC0Cy1dwRoffbRoqujjgVXPIBoVLadN48uTX6H8YuyuPlvU
H/Z6c6+Io6V+qxWhNqW+1mmzbvlHU8NXjxempyJGOUU19drm0hs/rSYnKXItJAfp31Z/dsauNd4M
MmC1f8vtZ63S3epP8rXgBidSfARoP5ZLvRFvYa2/RdgSVKUFWEF7WvWKk42Pe40UP1hIha87hwi9
3U7Wyyab2zhkBnqnqmciX3qHitpeXMJjMT+nmMfyj9sNnAi2U/wDdj53sF3V1i8EQKLRebmOhkPF
TNIkBlKxbkltqTqIYlMojE8aaFdeLD16pewVDQQ5M0t2n7KE04shZ6pmqrea8ab5mMTozyvmPHBV
9QMQZAYEgFN8vdTUQ/bXA8M0NpAKpEOFk8r8BLsTkMs5oTrvI816QOQuMbQ7iYVVK5r5OBxYHWN1
KapXk75XJunTc4PLRjmyUzfxO6GZWPsIBvCUTBmQXsknzB2foU70gsHC9RZzD+beLKOnCIMIOnhV
OwthYSYBKuKucwUUx+fNMKeZNcRvBLeRAhMaz3F2FCojqHEtUPOYnSQe6Nz4IYlAD1SbJOfEuRlZ
xvv+Zu5iUJe9V88iru86R8SYFb5MODpT+MJ1RuetUJlGC1Rb/JBw9AyEFY1dw8ufHYtHIrgA8034
NKigZG13DYLIvbeSHMGj/t4FnNLXPnAB722oP3OGrML96AN/7rVnyikA7VnJq7Kn4Yhy6RiQtTBQ
IEy45oGOB/vGsqDW35rxy93bczjScm701GsOizLWr36IPYMhFWedqHuZyQXqU6fcjAYybVAjoT9z
W5+75mfKUJAeDRC8BB3WPF5ImUUR3c2CDW24OzyKkesRXMYFkFTcSW00m2dR/OTlpsECGHCyAlZH
pEynYir/G6L3WsKV83+c0FhagpJO3qXKXgluXgUIUh9S3IOrCL0ngke9Y5eJY4PhNPoLTO2hudl8
R+KKSRxcMzvN5jnjbreiuKNQFhkVBp3bQMqMWRPYnBCey3QV1Zum39JlPUt7SPM7s8bLHWwjcMnt
N4SpZWNhMuo60h04wirsEbhWS1CoMcnjSoF6iVRjjx+VyoEeJ5x8piSpJFJ+mGAG9xljAsXh0Lyw
RpDMrJyGwQmYvzuKFmIk3uWm2DvtOcWEFCwckgvSx3lC+wJDIVRb038NxmMc2denESVtYch8G0T2
sllKGsPwSscvIX9IS89yBt9GfyAV0mGNCagM+yIFwZrLLJowvu5dQPj2EUcCbp+3XPtX69h9+C8w
sWYVNyQYNZYarbLit2HjoG4o3vYOAkjPeF8wrCr/Ce1NZDln8y3KV0CHAdoGJdU5I9YK66H5Y2an
MqdS6gI1dRmqzNzsp7RBSp0oRSRoHVaX2tzkznUs3w3tO6KiLsu/tLaFLzl5ApcKEqA7oqOa2tL0
MVKyT0Gw53DSdPQOr0fmthwhpqBpqzpkLOHeyXTTu9pOYTwlGIuxehWvhIeghcEdnGRxz2OWYEYO
CI2hvEUdMB9/VytX38OBlK6nv3vL2gsAB8CVgYMS1NhqirD6jEJs1AF7RKn916v9MkiPavg2quhx
SJC4jOHVKS9DhEDW5atNnGUbsfczuWdp4cYvZ7I+tcNt7DwmxyO3iMvY4ZDTcP1xsbejeOEVxlJy
ZbAdmDuk3LV+2o6oDOBZrnBZ2MUb31td/exp73UIObH81BYeAxii2fjSLS5xCvgAInuwO+5SB+eL
fEEyZZXTJmA6KKo1s9aCxnRwIwxJMcbPQ+g2qUSEYYJo40Kw3VdoMiSz7WWVM8znppMJpCnrmoRY
WvBMhDVZQ9B0LXJDLas1wqOicUAvuV3Rn6e4wEMzXkcEMwGJLT5zsJjnLO2V8lbEpG0pkGvAacJs
DpDTZMl00cH4AUVC8djRWLNk1/AN4alBhXL4LsaMRgoihXqXfUC9WAWi3gfeeeyiUzjGy8Q7QyVa
+oQLbIwifYKjgAx5qW06LVvHVUMRI6b8Nl3WElOnzIaDQuijt4hsjugF3HydRcLJMHGgaac7v22W
qbgjgroAnZR42XTucnCdr95P8fZFOj19KPqAdcK51yUHSfFSTU0PRZTWmyiOlkx2ZVCtZf9WBNeM
iyMJ2IWGGuwr1SEI+s3Q6Isg4/wzVbClw9fguF+SiEviNNew/6ycuy2SteQdtgoGzqjyLRxinRt3
PjKdT3JtFrnnRNe++yRbqZzRC7zvLt7BIrgJD1JKvKrpISDC8q41oKYb79DFdEbCPxNrH+RaB/sv
+xW2QhqUT4pWjNx8Nh3VH9HeUW40EvocLRpKlPw56szomnQOg+d8FF6yF5RWEvXFSQz20NdWnfYY
EMdzfqI3gEkPwS4HTMiYTSVFS4bc+BhVFXN7J/MtFedr7UWAkNX35Iy7Ua/xaAFn0MyzHsKvEsqi
QI/KvGQXDb8jsz4u7e4Awx9ym8bZd2xhMjMvrCgGMJRHCXQooijXd14lVo2aN2coe44hWHrL6AvE
yBJAVu4fYvuRJzdnuI4243SPs0ybcn4BdFwKjgL2h1kiGkRQFzg91S1xIZAPhplgrxnyU416UqMm
5fndiEcauDjZKHRXEU9v0Z/DJFvmPHZhFlPxMTDwLdckKNdqMeKs8nGlNtxbDIwj/lK1CV3kCREV
Clc66OvBeKwLov/pr63uhkFZm2Z+oBkLmV5lQsjhLJfiQmx8HpjjmWrQBpNQr0u+vsbGiX4hwnEJ
oBmsTg8dT4uHJCKkvs0q9S/I2Jw8da2qXISN+Gr4PbDH4NX64xUc1pPHsle+cnGruUlkrUmVKotO
SaF1uFa6nHkbPx0BvoFMb+tUSfoTyblD6aI4m6eygi/S/k7BdG3qSQkMKusgwI863IxgKwUeCVZa
r79FCXZ1jaKJaeIjiC7rksh6uRstKPONu+imzRXaeee+B3jChgE36ADbOa0nJNesMHJG7qwxubMR
OkAi458/IMZW+FuDpwN/vmGoCVZxMUCfFjkkSw7bRkXLMAHyBOC+Dv4vamqFr/t4CgAKpPkdsFvJ
SNI/OgiUbQdfCcbM0BggmA4Ji2AXIeHbOCQYO6vMcE24ZXATmDjUe4DQD6sPrw5mKN9W3qQzHXiZ
DwVc0kKsRykzwMaCQdadyc9lg7JsTB5OtuV01afE8VE2I+sXLmsfH2pD3/gdIXu/AiuIYjzau6iM
jr2sPxVDf0Uwljveg9DuuR6L+Vi8BwOO+/xXAcrYVaDPe0nR3JMsIR8UZl032nh0WgouDjlH0WGa
pZADkFa01ODUg7tbFJNkyB0gwBfEojYXSbJQfZy8XIN7Z6dLfWFYAWu8efAU9jiatimvUZxfK6Uh
zONeYf+WTbgGnUnVUL4yYBcOZcdDiK06WdgawHpec8NUtoNXmzFDNtx20cbqM+gkczwkB2vrckST
HESMn6YkKEoHVJUzvMrcc+3Ed22w540OhQOFsTEa7IPZMtDap927wDLl1gOEPP3jA6+o0YlzhTIL
Q92afIrAfdjLyG1YlM40+hxEPAIKA2t33CTYCvtnixGt4LCgI6RKpIuqtDmokxPDjW8hJxrBkw2f
27G7dMV3ROsQTrCKq/v/iJnsQ8f1lFUOn8OPGWQfPSp0QJOzCfk+Yofv3Zgjl8r0beXDMHcd+yLg
/5FcnYU4+DrFZ2DEmQuvqsJ7H7X10qiO+BpS/+VdpYkjmc+7F/09avq1zawqNtXFIJKbFIj13DIa
610T9k6DeBNigPIPqXVSjXyTWf23szUVBqF8ag33WKPHtBKzi2E29dat+G448QSs7Ir+29XW2VLp
muRUq3bGaeiNU4v+7+CfUqNNCivWRaYzadaBpMiqpa9rP9jYkmEvGygq+LzjTyM7h8IX6h8c/t5H
Ttc6hNPURQpqQP3HhKzgbOW4HnTYFNL+p2rEXwRKIeDAhjuRNP6lI9a4ZR09Q/I1EnuTjn4cF1gs
FMQ2hVNRyzwjQ8eqmas0Ub6VDFYYPxzBZG47LndK3O8KXD1Gr19yn76lUABs6S9tq51yi9aydvhn
x/Gzb/fJkF4nhTtG1W9IPIbwSJb4VMAzfdSpvlRa57Mqa/znTClVjdMmuX47RCpWB0quODkolwrj
GDChFffKS+NXx2pI9lZRwACg0oA9b4hXfQRahvVSuseR+XZKkH6Ww5hIPWxfjDi83t24UA3UONqX
hrNkHWDvnswQLBehtvT0kMEkeRouWuYAAbFd9UzIBs0/BILDUaDIP4+qIDQA3oRNgn0uHr+L/tDU
4Sk35XUcEW/MYBVHOzsXUPrbpwPfAhEl27ZRtmvxbzXRxuklyGiwyyYnDy2yZqpDe1LmgfH1ga65
6buuapyH2V4qGhBw8tDBAceLeblyFbF1SkPBDJKPJkDqCT37X5QHByR2zT/rYLZkA5kmc7DrBajd
0C6Sepnz9zLZI/3+12svDXo1KyItfE16EN3RUuiewYwdHvv8YvXbfNDnVmYhXn/3ast8ftx3OqZW
NKiGTipFZYgpQ/OaoBd5lvkeR93eagW52vIS8KGEJpVQVODQMD06l47s/ixj6fSK/AuXuOlx9jaM
tWAJIQe9ysN2FWvXRiNJjb+eT0t3gD0oOu6XNzs9JVr56Ed3V+RswAYo3sGl9ggio6lvxVR4jWuO
TTHBBt57gMcDG2e1XJD5nYlaP8gM974vKD1HHBzExuBuHTL2NJz+3eW/BXn91xgYQnBdrNQINoRP
KyFal019EnC0cyxtyputJzMd3sXM8il25Hou5LznOO2gzcbeomj6Q0AmvkcFqDDCemExK6a8sZfN
dTg3vY2WmGofyEAih/SdVkdDS369jOhUdTPZIXqzPgax9xGI8ke1DQ5FM8EgrsntmUahSuugXBsN
DWBk4AygYXDXfnw13GcCbwRHDSd016KSWFnSS6In3IuWvhKBkYitlw1PCrd7gx0qZ3zih9kHkYxm
yB/WUG4MaZ3inLomLvDTASRAqJGiPXem/yl8a9vo7bFta1oefg29vY0jFl8vwb1JxUOc2NmcFDlI
d8X4HqALU7yanQqdk0oY79PpFC29cZ0zwSKGPItDjACiXXFZ0y1sLLkAqiGppzDudSrnmlmuufdD
RGPJRm8pgt8Wb5Q73LwofiBXrDWmACPCUGx48z4MNkAE6JAHBq4jM0XUAGR+hDPAT19GDaXpzsa8
kPyjUNkYZNUB3sAmGekXpVQ0xmGVYmv24mMfiN+2LA+egYgKtrJ2gn9+g62L0wCGzV55RnDh6ZgA
J4KnyTWHYs5JR5QYmCU6TzkauKxdhAPUD9PyyUCajH5ATKbDPI6UBO8dMNQUrcQf2FuabGkhn0Ox
2Ic946TU20gt+4fNQhmHuwa/vHKrTam1t2rsaaWBHt0dOCGcDSd4mqq1GgEGqEwTbCqpYw/Ic/zO
FSK1hlWV4UaE7jvU9pp7yaoY7bVQoV/hnbFc8k9JhEfDI2KqrnufFChenb70fywhHyNoZZrwnDzH
o8PfOfR/shpwdEOBZkqIhqB9gPVIaH8Zd5FQNy9JYx6zwjjZqrKvDOeSDXSO4Q3oA9QJ589prD8O
Im9leHAaPPujPKZT/WTu3KSs8S1x1lVpYW085yrtnka35uQwzmyHqdfk31CQto0zbQtYd1Mn8a0Z
urvOObrrwFVrX6Cwt5YN3aEFBgWAuQEL2GorOyfChvHLwDkHAWDdGqfElmtVGd8F61ScQjTUi1eP
hGlx+xdOR6+sv/xf+3PSU+Blm8gpWGwRK/Q/XXtYhQqTkpGF3Ww7S3BZDfcwMX5AMHDUYW7cSgzq
sDNKtFkjUvdmEa6ikGloV+2iiXaU6YegtDbKCEo7ZZRs8F0Q7tGJc4hf0VrS7zvtv/i2cx5Dkaj7
PMNg6CtX1eMSxP5WqqBh2/FLNbJ9GPCDQ93e+ObKAsUQ02IDTnZfZrhSZdUfx3PKbyt9fWuwHRho
LcOAJ5tvcxR+lnmxGPldDo5GJxfrAO+Y7aLdGx7vQlWl77DhYDW7hCaaMuXmbFKyRuNAp3lMw/tK
XZiZ0s8rDe/YgE0G4ukBvlOx4x74B+z614VTdIpbrl2JM9BnpYZHYKLKxSvkK9GZriU4Cps49x+a
NRTboAB/EqfIGnXdurgbSyJ/078qO+6wJIF2yUdfo0tYkJ7x281g91cnKLVT32kMkZvtQDonM0ZU
Q63xZqVqFTunUJeBAUBbpjaWJ6HVK1Xn4thLCF4IarscdgUYqKE78krzRVmxpChtS665Ns++gZKo
xMR6LI9CF37Bi5oglLosG8NNBmUgTx//I8S0tkhWIQfiWTIRxbpKySnozEkPTAyuREP3SOFGzi2l
tI66RDhyJJy5MfW3ZiZueqRbR3X6l6/n29Tz693//69hWOh1XB/b9MumKOiQ6B7dXtO/dDyqRRkT
hlKMicg9lMd8Yn1nSkA/VMvWYtdddWwsIIFRVD1VHS4nX2V7EYzMojPRnSSE2oH+jbM9/iTwZWaj
aQ17KRsM8xjxE++ts1p8zlrDnYJuGTyw8FIKIFg4nzsGBK6d4S9xaFYjPpG0lbL0+9w82IO2nX6x
hI96V0bnLKlXMbNb6wXad9bJzyakhibWs5dtNcg4bMM0xJYqf8mEV4mzCcSwVXG4GWpUJGNUk23E
rCCqsGtlxvDSPZTuWqmdUxQG/iwJnebIV8qxQrSkVG3vGewCB5q8lvlin2txAaGVPa0znU/LgLme
9G7xGKSGh88mjOSDV+qkmT+i3vGuOVC0LMULi2tELOX0S3Ovuwa92p1Gm05B07b1LX6AZBGHsYGp
Kz+U3HzPQxh129GlVrGshXai6ARWoqEsFDaIDasRnuKmhHBj4LIdTqXFntUnI0JRk+X3PBEHpQV0
aRJkdLrfxB9Z/u1IBVHlQkeJJnedRQW4O6EHHFRszeFeInI93mWBQ1TfGRiilUwu6Caq51XIpFUB
CL25Kn5Q4gTXsX1xy1FLrblEwMoQYjgYS195syr5DZiNFLTBmbPVcD1wamf/LJNNZrfOxyg2apZu
DUqhLi3I96cD7gXE9Cy1qBu2gepiL2jvqusmoJ1MlF/FKd67Ch5WV0fHzOdiqLTcstoVX6/Wm7vp
trd2DpM4WhlTYDNchLU57aDN1cS4KJdVvEFCK901nvWppk4cA2KAHN66yZ9oVNjBdgSDKSkqII0O
x5qY3GThXNko29itiOmDULBu+PEMXBCuuTS1dSphln7rmJDxyKQrc1xOgQ4UBNBK0cqwjzWmbpsf
ZGHC7vOGc8GpA7JGVWPGpAQFhDsCBdJzAPeFdkwQif3kmsGjwgjAA4PcTZYg908hoWHeE7Go8cly
CkNkwChT2a/AeIvppHfqW+bdubh5KZrJjnabRrvCG8InYwwn7urSX7OJe9bK0hcYZkmcMCwlaOIw
4G0W0lpHEawNxvEJcQu6DUDYK5vOuvjBrxe+0aESZZtQ531CMUPXnhF3YJTDcGIy4+Guk2eUHLys
uXZIyU9z3B5NChytb13cB/XRGzfNuLVwB9SPAYOf5vCb8YqKzbDD7FuCFNH/oBViIaGjFgoRZ8Dh
XJQrad7U5plw38lKgRaGjskeFxBqJxIIn3LLGR0X9xUAzhYY0Nx4j7slyX0S4SBJCLfYjITO+v+T
BzwEoG6LfgpwUHmANzmy4autmY6i478Ny+hBw/nanHRxEl7tVItY/ky2EqDvI147zBJz9Trd1P6J
e/ty75jmyHGNxtzWH3W/Z6Dg3/wbkgQTOEIbDnhJbau5fL9sdol1HpLmSjnzAE0mEWVPln2iT9ma
mhmeyfpe4EDLEYKABi1c25jlHINDY5WOazNeO/j+w93YXZR37KfaoTgxQXNLbKrcW+bxCfoRdnjT
G3ZQ3qcyRl4D0gSxacJ5+O9Z/fRkW/H3b8NioVsnHUKztaCpwvlD/aJJqedlEKmlXRJxAS8QfBdy
TNgWySeOlwy8jQdt6oCR1FYOQXTA9uMWC+aBrFyTjze7Ru6RLACJXeyQuC9poiGGzSPS/asQEThp
3Mw38T1+N92jUjYUy3rZszc2zCBywVO7L+MzkpHkAVPEjg8o5IJZrzgi0W6m+PuGtJC/516p5WcX
E1Na/TjGA512DidUFI/Ou6fpPRnuGeDs8WxTlBtviHIExSOKnmK8kC/wizlRuMA7ouri0BqYWDMM
35NWYK2ZlhsqQel5IZFNbA2legbzXvgXMXRcBFeVu3Q6vtZMy3D1kmmVJDIcTG8khX4GZVO3f4r/
0UUU77iMArHu1gk/kD+If5Y+AjnlSIsUs7/fLg0ymx4UbNTotWBVs+aXRlkb+b2qPyTJ7GzRhSd4
o408+Bn1OW+i3Af2jsZazduP9Umn2QTmQ8Q8YOU72ECRFk5jhZX5qrQoEjDVpxeshhujeRfYxl0C
DWF3CMUKnPemM/mj5uChDEFvz0EOznJQu4XKka12jmZ3c5i99JTeeBz/Av9bNx4iehrelwyWbXEU
+luLZSS2VgC0u3TBo9hLhI6qvZRQnl2oVRbMNvpM5T1V7kP3FSlfJma7IUB61j+86J2IY+6AZmQx
d75KwbrAuTlmuJzX1sJGHkaM4DE08CHzTWMgyYl4K9S3sYlWMcPgsEMRlnv4pmmMhoal5n+vbUN8
0Wm2Y/5ggSHX1+NVanNkiKvvniD2chfpimnSSVYecdlMeO1LoCNkErlXyXYq9XwwlrYYlOtzHLoB
vBZvZEBvcfb7DRhjo19RMTfvM6wHiGuu9g8aPC7tKcoUMWCtyam20TSVfInsiM7AVSUhQClPvdiS
M+QlUObqkoPCxV4u8KpXnCdChpcu8vlMvNAD3yvwec9+Kx/49wpGtzMmf7zMgvRqQKwMN7A768h/
20T1Vhz7e9wZOK1zZx0xq/WX+KYDyj+dc02lDwW3JLdVHOaEqlCYEebmEQwEpDW2f/CgU3Eu80nr
nr+wTLPmTe+INYv/5eIZao+0/K7GI4kVAqGEcoA7UjEyq4YzCjAmU27+pO2mGSw6NylDzkq/LUCi
B0ilP/8e3qNPm1tZTCnNjLq4s3KZiKv72Njk0AVqbnzHOjV3okEsXKvDolVmAt4R946n+l7cY3JP
7+Z3/udMTmiMlYtCblTmCym9QkpyMzQG7MeiurhMJVB15MUr6Z57TIEMwfuoXytczYn54xawN3jK
Rj4cD7utyg+q2FY6akOVATWeE3CSMw1pimXDt2N0VnrwgN8r6SFl6JB/xuw22XtKFpcGDywQKOll
geD86YH/8CdblFywGZrDds8rkdrBaT9bFezxS2p3tEzDAdt4NPk7ViidarGSZH9p4sCEASdUErEh
t6mu9GTJOYNsLi+Y8DlFNVjUiOAz8ELC6Hj38kx9s8zm4DosUIuchZaiaOgWtBSpR05YqdOSV/rO
6kNLjsph20MdQf1k0ZkeDQH0yCCrz6FwAVVF/g9DgUvaW3ONhk2oJA1XeMhkvypBeEQyRna/1i/A
gNBjCZ0lHY5zhplThBbgE3sjxh0qmNGcC6zt3KCmr4TYtkyH7W1UbCv84+qSQLCD99pZ9QTjR6zh
fMGpNVm4+YoqTcRPYF/x3Irx/s1r3qklR9wE4cC5Bt1RifZK/jTaI+M7X9nPPUTASPnzu7fIfQut
T4nZS+elYYBqHdhXRI+5+8NdwD5QODOD9KaBnG0XHJN48wOjXVpQXJMmX0rfAbpGAxAHf7Uhb48H
JIOSW2VvWPqV9ENltOucAry4cXaC4gUkfq6XWF1844XURji6QpDOsG16pCIB2qb8ZrzPicY4/6CG
rGCMWphXjd2e9AJhydSpV9aoHVp5LlR3U/TkHEyMchSujgxiRQ/e3eUJCReVHd5VLJO+nc5N752d
zLV+7GzasqmRhYyMNayS/2zvPQT7PvCTC8bcgtWJByLGokDRBZfYj9akuIyAf/qhhJ9O/TX4Fmo1
H+zEI6ExKOQlxDDva15Ca39L/U+RUxiav+tsSJQ/j+NZG0AnKe2O9XZYFT486LWvbgWJsmYt/LXI
zwERH/Ky3SrrSfva3aYtmSSycS4RkApnESj9IiTAP1anxmFvL8hFTqGqhNIKTjwtUZ7zFErC3zaF
xHhdiKacTDwy/FjlWL1j1Owje5XrnvFIJ9YtQ4o1l3wH+IgEsdXQmWOXydwTcS6yY8ZLPpLLcGqO
yX3cl4xbr8WcNDxIEmKpDNEYvCoHKApcWsk2qegf/MBH7puI259Y0HP3SL4OM3K7N9Lz2J+c+ukE
75X6EP7TEmez/p3GwKo4VeJu+U+6YdL+zK8w1Z0l1qpNpJOo5xpWA+3aJBdqeU7J6TtrJ9oEPTuc
/GD1n0IeUBCSucrk7X+yB/LgZCrE7UynO0dqXZy04JNlBKaxgTIhmy3fX0s++mLDzSUPJtbHvuP4
FW4NIF72xopXOqlMlIhlEfNmkxpeA4pu4o2pgvW2eDULYB9EeHjYImPO/K72FyVnYLFKUUkQ41nU
/OinYC5e5oymv/JHfmGocJd3rJ4G+cXv4Ke6KS/9H8OgWK5zsRH1mpAhOTQXfL16baJ0S3rGhM5j
MDk1frlQkcEhb4extWE6kHhHU9vRjfOy6vWQrgEOcO1ipbL/337VtTNsExv5WF5K91hrb61/o/nH
tTfk+xyF+pq9qT1I0iJWK9q/gKlpYeFZNX9qCmlznBRe/wmtlJaKVes8be1KtAMR+SidJ1YSnE+4
1k0BwDH6LPiyeO478FY2a3LPJbdDzIgWkhz6ynzklhsrB1852M673i8zyuKLBVQuV5xL8dVqv3w2
bEWReBudP6PGmL0PqJBwb6N8mtXF4NkOT4W1M7tDbR/MfO10NCuePLx5Hj/TJVbm/pXo6oEcFlr9
wX/oxCNoNwqSlHlM+0PI2biDS9RuS46SqbGVAIHxmqIX4lso0YbRA7fs7JylWAc5MOB8Msql/sl1
lqOI4gU7L/1lCwhcIJaIzRv8PT1QE2MZB5wOF1MlBR3CJvPkOUkG7piooL7GzGI5hnTMr8AhOvFR
x+7Dzo0/oCazTKjiNMREqEvMONsgWmvhhd/jU7adL4nqqNqywKdCIPmvZ4Ek5u8u9EO0wTBUj3Og
hGuZ7eVXF84YKX9V2+JD7tJz8Bmek6dfvpvevPqPpDNbbhTLougXEcEseJWYJKF5tF4Iy04zCRCD
mL6+F9XR1VlRlU6XxXDvufvsvc4zli/83dzTlprcJ1ecmZCov8rRgg4HxoOFM4+wJ7Y2VhG2M0Ca
uboPuB1a7XLp49k5xdYGUxo5FlZF7ijxk1eIYJl0Glx1I1D1tVj6LPZbKfZp+LQ/CefPv/SqHrTK
m0bcXKkReTY5yeJx5IWhZ0FeEpwGf6WYAT4OPSQtd3SoA6PMYrUQ+atisNijwpshWOz5RbIC7QYq
DogigqCYrAbCfTA3iD/ieJiCVMZufB90NiFiyk1Mppmm4vjeSObm3Z1m+EqZJ7BKI4kDpogVtxoW
+gtlk7CP/hnOmQYprwFCM9VAdNdf1NkhwRzUDHQ9LcvdkCmJUOxZGgbELhEWBXlI/p9jXYnxkoyT
96CiLcXf8/JQBdiOK2E3Sx41oWFxw7xtHohnD2EaZXIyHMk9iKvgs8RpJcFpEjR9FUv0XHtqBs4y
yrXBFt2Z3EBhdE2yLbU2WBlGpCJGjVX+SeVh5LAGg7oVkLN9kRkbI15sEIazpwLwqaiqhUqJCF/N
cNUuXFaYEaaYHskxgU1E4uA6Y/GK8Cp88CxkmU46DGOIOZ5K/EAh+2LWXtr868OwjLD8acLvhDHF
r1Mb4CShH1zfg3CjvAAN4JuyGGebQ8XpbDk8FXTNKT5F3M3ZZ1ek25dKnNxF0VGyTcgYUt3Nd0yd
EV97BBY0TewZnKk5SxJ+wKc1FjuyfngYiIubkFU+ixdjJUE2hjyDU5QAmUOnTzKlyP8J5SFojpK4
jxW68kx2WGuCpeu3eFYyExNLsuaFlZ+UgPubTaCfUl6nmbZMoyXxkYBsHc5+KFVuJOxKHQmP142A
tRbz4tJIlDD00MvXmIAb3WX1LLzJxm97cSuKXk8/plO+mo4NUockJx8k/Udt/FokkgzJUTnHxFTE
Dce+UmZ3e76Kr6rcMKS9SJbUN5ytZzViGrxdYxeRHh72cvfQ2M9Rf7LiSl+XBxzWtMwK+kZQ2iG4
6DwsrLqZdqDPM/nmjRnWi2TJYQgRgpqWQoYql+qVQEQ+SDAn/uPRsNSE4F6ihYamDvovtOi9TW8h
IBRIonjjYXKyChC4e8VrCTyPm2gLFmvWRHg4qDtUrVQ/xCanVCVFNDtvZ7FLkA8nWcTm+Eq5ssEG
gZk0Ls5hjVyB9ptXZ0nYCKHLCBkBzgE+xDgn9bEkohWMdmYumDhEYJ4uGudlbnoirEbcjwmSaRIf
gWqkkG5fHj5CGocpYN3UUlNLKm0mJg3w7Warchg23btffAYX5xFi5vCPdZ8UZIzcBRujwf9pE66n
DqMIg06QSW6BLWXMv0xKytRjpiAkEUY36J9jqaxo6M4LAJYZtj+vF56jYsWDl/a2iXcP2extzQg3
8Wt2F3p2aIY059lkR2VWK8II5pQOnPgKYSGAJK+7n9bSe8uQXQgPJfEe7ZfJLp+XV9MzqykyF4C1
w5eLd72LvLLzQn0fC385y7teXBrjS0/164sKvh+fdeKiAykSeiohU6+h2kdvZc67J7wqr+tbsn+c
qIvlrL/muquVdlYe835fokjSgx2NecnYguD86fGqgNLBojPJMvoemAj1Lc/Tq4hW+i9gPD4F4ty8
fRITCPFok5EwMOnR1p+z/zg4Q9TLeCZgzpDq1ldxtVCRUkJEtjoQMKIeXyApE4Ctj2886KfuX/2v
nDAdzeuAZcUu5fUUVSgW1MrYj6J8MQnzOG+4cVhneG+hdQxYNN9+GJ36NzJRdtAHNyDrBCkxZQ1n
muRP0rFHzbsHquAjPUi3cnBDzP7wUGgcQerWFyTtyn/podqZayzw1xy8yb058QOxteJGf4EG7D+t
zYxlRtcsRgbO8lJo4DqYdjJX2n2mnQxtS4hzKuqHv66LD13Kb40d8ZqxgRhiGAQMy5H9MZPLpZR3
zCL84Bo0u5QWXLadzejXMrtZwGIOtHAWRNQcRbJQBRk3dP/+1apC33YDfbA6vYdj1BLaDcT9f7+0
RQEMcva66XqwQbtB0WQ43EFr1GHFIExO+hAAq1JhzdTHQyviXM0nD+mHsacd4yBp5vR+murF5kWZ
8kkbDdX8dRNjxcoilXybnmjr8pZ8kCZrjQPrp80fGex4QdQnS1n6133IUTC8YvWSMgrwQWTuB5t5
1wBzLGgvMF0yDQRQ5ZRTBZOS7FgDJPLOHLYOw6okHaxGnkITq4ojfbEjJ8txOlEAZcLZyBECaLAD
TgLGNIc6C9iey4/BQ2t3sHAlJ18Oi8pS5u2XvKH8Cv4Rce8JnPDVDor1jnYr4vYbFw4/0Ahq7ZSp
/AZQ4ilPjIgPhLQ7SLsO4M68uksnrEjtApUOEWWJAvNikkPkCOsJMlo8WaYcMjMrJC5shRz933QP
JoogiArWz+FQYHe56xd0j8lJz8EebfnEQQqMpk86gv8xyQaw3gIVe6EfVWDQ/CuaQg6pdHVbr819
dzNhvDLgfBFBjIYyetNtzZr5TBMi/ObXKwifGV+rmmtpj6tKPspbArp49sBoUmLOFqaX39/MS4Pa
SfYGJz9jiJFa3x30On3iiwo+nn0wGYC6xTndPOB7x/EXJvfEN5dOkKRtQfPBTxsXPhX6A6SEN2Ph
Vr3A5s45KjpPg6dxxnZAS6GEN5fBJdkGp5KWAj8HIRTTg/ByCa+UfZzcV7kPANWK/AlTHHxfTaoC
TzqhjU2fyGRWiMnZdx4t0bwcwD0ThD20WoedmO/CCBLqvfAPPPktTA8q1mbcf1udWwR/bvwVj9SJ
8W2KCZh2fOvF9YhCUtht7MI+ZPfiy4FjTwqsp0Kp3pdrkiTmV/dkm7dLD82keBpHSbWifyTJB5R8
v/mS9qWnH6cD/x4vvAILhDVhXtwKxTPPyp4rajKZaT2dPaAJUjg/gn8ssJ8VnkjxUN2JFAFer6/i
ArjSleuyksHzcmkdY1EX1uzMYE/kWM7WDrRxUK289aBuoZz50LClXx49YNTTFKcJ8oEmyGVQH5x+
BWbewNyJpsIXKx2/H3MDqaAaS9mrW2lZ2KUN+rzg4hJlqn6my7wkX754PMN5OOd1BIy6zFwwbwu0
0gW7T2n1P6r72k+ow/gP78mKKncih24A3O8Y1MQk6tcy96E/20Tcwb7zUA3H4UgzJ7PDK5/ZJIk4
LIILzH2fndCXbbxeu2mq0wIz1Grgz7eOvuHnjvyZr9vl+uPFJ6bgzSAXh7ePuIoCb+aLW/nYgj+z
IOfy6kr3qT3kFEfAcnbu81GufOw3ZHwFtn94K7jXrA1vSznxoYl1YHPFKh3hDCV/NGm+VCXYWLD4
bIeV/gDaSTwgg/k4/ZTUPF7giqv2/sFFaZJGtPVHT7h2TgklrqbWBs9vzMyNubnD+3YuKebcl984
6qb90n5pTS0jX/A4b1jAIgUbT+T8Odj0NkMPJawD4ITXnF9oOfKTMBUn4q72e1hNPLw8DwQofHPH
pgJGnBUjnujxHJ94kIAkAszlbQoUZoGhMTGJDfXHR7rUNwWSx4TpZ2rNacaIgZ4BvXP82/BdKA3c
8k/ZAWRe6tvooixf9zWlHZ8cmR0Up/ZZ9vv8jk6RxxdEZ+zUHQ8sBhMmLRyokzG4sbT90PRuvt5g
/aCJwDOCpVBbeCtNDxaAA7iwsSg4GeLESfAnpsWxkQ90u+1AcbgJ3KTmB6LnwdhwETRSGKupQ3Yf
ckbUcsJ0yvJafsvoRuf+ruwwK1BEcttYV3nzxxO3ktDguB95zc7DHKfvj3ECaLIAeiwf+x2Xidur
u4ErOdAydyDqHWZA0/gkftCDwznEx9TDDbp834ML7wJKe3PGCE3z5zrRrXkOZZe5CXPtzg8024kH
zqsIS9wtafci/ofIa5CzsqGa8PJxGGXR7MCJsfg+2rvk0CDejD4e8ex7vFNPVRR2izCzaIrBDAKL
I8KP5DHCPwkHSQX6iKqb/cnanXZZL/tt4pcsyMUWty/AJhr8sFTQ52R5FZOH/qNaAmb5zVMUf/f3
8JvvS80v8M8fCBL8eAmgkWyyhn++4+SGgNPxJn4DmRYE543djNzBo/1pfnhQwr/uYEbr1527qG64
oQwxIZOSTE8TmOe9nu0bvnjaTt4scwLSXb8NMtR3yrSpzZcak/yd0YHkJ6U/swdPbId2e0tO6UqA
nEqDclqgqDRZS0T+Y/PmxzzVf5hRVZuXS8yhk/NCL4jI/Qo+KzKdMcCtnCV8hj1AI91JjG14OeU/
RoDahsut3ZBCZGM1To0jP4xPwmajnLDW0wXcFteP3Trtj97vNBrJNF5Gc0c/RvihTt/ii6dHQW/l
27yVW+EHUD3/QpgtUe/fd8C4yQIDbkVlQdk+TQ9At+toCfzRf+ZFyraVrx7k2SLJvrT2puP7MldS
/JB4qENU60UtuvKhd0YHlXv4RgsBrFRfY49BDECMXX1BAhLRV6QpSPNztBhMjbefUHV2QD8vVsKt
mC1AsUp+wy8YAX4JANcU3KrmQGcaruW2OfdnjkoYHlbKWrrxhH/22HKwg3f/ePQYAjXnbED/u94m
vxkp3sri5xAL7Hl2IdhghDX0v+KLtPQbRGD2j4w+srY78gxRI/N6/eFLLL5nd3Ly+ReVdVfYxQFa
6E7YmsfZVjsOzDj+BYeJbZZQbouY8STXxaAGDP2k7hh6Um+n6Z+9BbcNIFnHjtJ66j7ksATMZv56
vp/xJrGSXXOK6aD/tn4EfhaFoTxwoDPoto9Tu1xm8fjT/Ih1/atZxsd8mX7D+3IJ0P3oYL2rpfnD
62vKvnKvv1FmFh8Xl0K4wFCV2kTSCZ/vGHiw0Bz4HtX+5WClnf9/fEK52NEC5FGZtsTpVwJ0XLMr
Oder5tOxLwyLwWkeg3ZWsp0RSJ6wdqwIL2z7vyODQ9p1uyaQri85sy1HDyTIGZtehHWpnCN5eCqQ
cpqoULJkiiwSdlNKdl9lTFFg8qUFrTy/8ftkuUvBQwnCIcQ7pm3zmzlzjHNwVr/SSzhpwMXDfFb/
2QzeuHSZPDg1x3eZzYwkv76yB7G2vzEVf7NhAdavH+qit4JD0F6CAzM92Hpg589j5jNBpRjnT96d
7+jM0hx+SzvGq8AjonhVTqQXGEm7AKpJCnYTXuM/2rbBhQIMdQjyNCS04g/DI8uxMs2wme1Yv3M/
vbLiMskhc/Gb8M7wDAHJbfzy2P+2S9oKxmHqRrOtwuqwSXX3S2Y0v+bVmWMATNQH+TR6HjD3xnVq
i3b3LRssmPPy0MBSlu3phHthiE7vAjWpXc1pWdGs2Q8ye/Gd7IMVkBK3dEfP2BvkDmwuZHRS1qqt
YRta6H+4VZM9zsYxdJN6SY8DECcWWBzaS1iIcmbTnCiHuZrvUUH6+9vnZc/3eHJXmA8JtXFYyhnx
x8EG47I+l/96FgNQivtiK9oYACzOkW5yyjY6BxTVKlzJA338BQDXGm/CNr3UM4wdE2WVSWQ8lDTK
btGOI/SoeDqc2G7Cq870DT32z0T4mHffYT2vZKv+Tn4rMIVQaJjsjcklciU/xfN9lDxI98zCs5bc
TLDmqRNejc3krIkvMJTe/n+WHSzpJBm9+CBsQ860J36C104EbWibTu8zZu0unMAN0cfphnl5fZ3H
peSFuBmtYMmUI0/ydJ22ozdcFD/5Gn2DYc5sra9lwNwR6pcfTnSMG4PlTH1ivCyeRGEH2mH92kkx
za55fuIT6tsMSqgTfQk/3ATgFliZs3renjVf/EdOLFnDyJA8ztv0sziHLmD/yq1X0aWr1wWWlWgO
E0X+9/7CT1ubNFG2HE6P+Tk8YigBJjz8vc4VFqVihR9hzRK3/JDZYl3ZYSW1ikP8aG7vp7o0fPkX
J3wPSjtaC9/JLfjYylHEr+xSgVnqIvYQQ977djmeU1vysk27xiQ6AGVB4tNgRBP1Ob/X6q9hCYyP
ANnEpIJ+DZQXMPBEwZoIbdbQekAacX3aCJHGqoE4rv4jzGcJjJ0Al0ISPTG+TPrw45NBo6wd8xFF
lzLTZYVhrQ5W6qI4ZNh18dSD1tUX06Os/02PW7NjbpFHKPP/S0rxA3Eg995MblMgS07DeFiXP5Q+
pOox3pt0Ky+fDVASLt3h47LTlBsgqOB/4xVwzieParoQWaTXOKvpXt7FK0X5lsf8Fdn6Ci0bMgL7
FzPPub7AQyeW5LSi4ED6YnTCqnOrZbSPXyudECczcc64nFbvX/Z2t3bTlcRD2s0xjTeGY6BcB8Nd
Iw64TlcoZDSdwzn52be6HJRTf8uBoxGHcEd/sNU/xVG/s2O0Z14snBcYasoVwCe+wtdvRZlRIinD
drajHSOpLjkSJsrA6DRWdaeQlw9T/Ts62r1ZTl8bLGfHcJOSh9vgNupotP8LvjAvZKv3rriw+iJm
sTxmBJYSIgGYQGyNngLywu3zhZf6PB76Q0BPv1n0B9bwtyfvcQw5lBdL7p7Tssv+4VbkQrXL/kQ9
5BYuWnyIurCWI096Ekjibgjc+enJRDZ1VHh48+FB0w65f82rXx+6TRXN639JukBVc2Zrk8/0Xrah
S21l3iPOgPjgWj/Zz+60aKXEJ7qBnjpQ4EkuvQsyl3DbsavxopK89+uHwozVg+mk29lOwQXzN823
6jEK0l0hjXavi1WDvkV/ixdDYaeCmIi/negQwEU0LpoChP+mGoj68YVULCGPzdW/CH6zG6/a2/sG
AaKnA4m6AlBv/76xK27i1KIgoZxgDtB74jPqoL2pGIFoUIscjAvGBuNCXhDHOGz4Xw7Q2CEGehe/
/GgJz68DWc48U3gKvwFjI9DWHYYSbMMF1pxL/dS5tDu8UoiAdu4m/3CEEdBECXoBSKfizC2xmHSW
MN/Wg8ehgS1OVNcGeUWQ7CauItI0AF57X0GlnWeEXSbYEdE6dlK7QMYUbfK/AI5Qbv6Ke75usBwA
tWkA+gOjl+E9szoRpQFX4Sq+guJE1Y6YDjR3Ci9hLqDTLQEdpAPuMdUaUPh00p+daHJRdr5R8Vak
tpglFkN8Fo7Yp+gI3gw2/fHJmsfe00AYOuEcspu1/JWGvzFuxnl7Y2Elfe+KGx56/mzrxIM7rqfF
4tSfQo+jHsIWa3FN7KXEFOfgpN7prrhofc3JbIDyrsZo3Nu4Zjcq/7FcHfGZz4k3gVfwE8Ub041A
2gFtrNko8lI/80/yEucIISZKdULLQGj307idbBFYRNGmxWEOxHoVfgPDfNCDxy5AUYIVSncpAAY7
4FDEJwKg4TZetgg3pi0vwRNexkNI0Awr2A6nHI5QR6Elfwg5j6l2bCyT75YnWdgrmiMc0iXTltxs
gBnBAMx56ItLKOC2yfnahLdGhhJl6HXgbY4vn4T5gOC6sSKka+T7I+YXVveRjQrSwlW4YyhjJe2f
b2KXEPDflw//ZbbvOEUXcPp6LWzLTb7rNnhkTyxj4aPn+xqcJOfmNnptgl/Cbw1UjWoRPXk4lA28
pN6WdIvDkxUvdRbUQ3JVd+VdZRghKN5mQRwt7eAyTX8hISdP3h11z/zYJSUQuzNL5f9HFrQ+oC9M
na8zblNhNyLwYn7y0O0hIuJwYRQBqEAeNQbvOWSxGWe5SNnD2ltAOZroK/ak/FnO4FGcmdtbrRuK
o/5J6rN98pSLAEWf4MNQvHEZ8gTwXPFQ85UY0cU9K5+kPIQCQxTtmBUcQ4w/XWOxrfJ9QXywZgu8
JReexAR17l7tWfdCeNDtgqXZ+/Cvac7MBxXHI/me5Uz2KlrfJnGxdSsvh5yJDMCHADXZRuBFhvMq
LEFeZgxYZPohjOcBO51VvSwNdj+W30d3N3bxWWfvsJraoVPWbjX8dAMXzdYV4ClwdRYgQmKWcH5I
aKtYwFQrUXdiYi9H1a05RGJQqBevmKGoHxwogNfoMPS/AjvLNFZnnHfX8gptX/oZEXzuxoNlQt2w
dHQH7SxuGcET7/XB6iIHP1uH1ojaIDHI6NECGeaciv75hhm+wbHLiolbq/+hmIzn8RY7hcvqvoD/
uxG2OY0gcSr1w0t4yW/iXjoOe7Ir41Z5pIxM+OkPJOX5MCnTLpA63u6MupN7sNeOx3jzCiyTeAvO
Xtr90jrswCUeZiCG90AaIAJ8chjHfD3njZX2cnlhCVHUOXItxqW58Uu9k9SL5r99WeLohppLW4up
mKfxiYzLOACZJh59veptyygZfFYwUNANLiyS4erlVLvuYd7SQ3xIimW6Uv918OLZEvBn8Y7VzPxj
HGWK6jini0KVq7Kwq7B1piyBOhELtnU4m1eqy25cpM+hPcxglyZuemlv/U26KWvNz47s842wiRin
E25RC4ZF8afHSwyRIAo4bjQCaa25YWzpKarubJecGRvghDhWOF0o68IN/2UuDCBIzNZz0jLBcjrd
apIoJ2UZR16L98Ouh2dRWAZaGvLX8kPsg2/GRB24qpRRa/1o/qLpLgtG5RUeU2VG4LWcfWiqht9M
0Ws4b5XzJyODmUwq7OJvedhxiuRUxHOU+yVq4stP/IpNk4MjPpl/ylnejl/SUvntd9OPQhgEvwMq
F0pU76hucAiPwk98TPYiNV9qx6v4UNCVdtSvCnwR50PmMnyxYFNBwIe06GcdmNG4qhymRPEUSjua
OvPWek7rfD6V4cqNkiJeIWC2dpjazbNWTukmOmX/YqYa6htprXB2VXxG0YaoWN+hskow/ALFpmfr
E0UlKWRY5be6YqQeen3FELrQmtREhNTtdNUBcKIesZVVS0zwNicjPkvqfNjtgse0EYzIx7rbOwSj
0ISe+I695kbrUA88QvXyPvCnhzOZVyytMGV+xY/9/2NywosroPVYhTAdogdhWQItQ9bjtLwFcEY0
Hb8zwd0HeH4Gf75RZ1CGMFcydaRn56T3Ii+ZjQKSGoULu3H8x2PD89Pf678G2xtGsAG/BmKCvgJM
X1yRg4IDfUn6kAAuhHvMOYjm4Mi4SKLlKiwspK75VNaNVu8dmzWGhm1Af236ABwtjGitbN9rw0qc
DJkROO8Pa0CFmMUdwIT4vtLqDFygjWjCxr5JDy9t0/a+zGrY7MztyJGlXdYHBC9XsId2medLdS/u
dZ9BRTCOQ390Jffj6Kfqz3zMdIbDYp7cKdEiwJWM/exUm7sIcgeu3h1u7crGQ7gsfzKGWCyG327P
Ji7/chg6G2eWAs4ke7hEePEesATyKdMwZuSDadna2AnzmhF2wUFegargilpkMDxCwodi06/JCbXr
+DKjN/dQ0g2Lbkun4Mb6iyJHsumm2f1Be6ifeb/SDuJPP0A0tqq/7sd8MBp+Z/iqZZy14+zIMEyw
IG74oOyJOeKE6/zMPJRmuAk/nLljPjgXE6oD2oGy7gFh/GMhpZXHnIlLdoBmxTSYpbk1prp9wcMR
u+RcaS2w6r3tyYOJX8RqOXRwjOKV7f4oZjMmC4GpZxE5xFthx5y3LbcLM6QPXTXfhSu612zJ8apX
Pe54sYEk08dOe4svUWAZ2kLljPo0003qNhznoclT5KAcoFvjb5gzwZXSjxQhI9EYbPsX/jFNUHzg
klDOUKSov+ECfhzK7sitPeG3fgpWCliJgB1RoYCpjpIw177g62U3aZ9hV33PtbO86SielZN2evm0
cq88qltkbV+yyhVHqnm2MbcKfTLkEPlC/GZBxW6TaHrT+i8u6r4qXZH/IkMYfDC7kCVMAhOL9+Dl
HmcdDBa8lL8VvsbplMTw+RecHRS+Gy34F+rEBdPEFjDT9b2sfJHdl+LkhPxTMGZ9SXTDRfNnWVDu
7zMF17LZlZvwwaFeJoCbWK5QLdj0eX87xtxSXcagjzCyEqRYQX3THtrDfJDwbJFd8Z0wFeH4OoKV
dYqd+hQpzC+zwmHaV/fEA62sa9oituqJvvZXU3ZDwSUsRmX/mG0qnCucQ1HyMa6xCbIDFmTVp5aJ
RS3CXmRuM5eai9Kf1ZED4qo/o7S8Y4IJhGY3SbvoMZ6ky3eAnLVA8xv+WNL5bKgrHLIQv0JCTPyN
nQnR/4d0C62k93KwR3/m1cyd4pJl/yDhpZtm/b5hDJLrHU+jdmREHy97nWxnzOPjKvQrSE4BPUbT
YU3BdDF86Is4HRaKFenzhklda5AlDPds5hjTyZUDprQ7wQ2gyMElPQrf3MNxy8dtViJnPH8AaniY
is+vNLJUFEC/WFbfIAia7WdXnrR0K99IvXP1fMyeV+yE2+avu0t8uoe4S7ivk8NpMewNokEMlB6s
HtWSEw9dXsiTl+G/gkBF0UBpE/gxQSUvgFs6HwZ5MzOUcU/1EXYxolpO9sUhBZhwWQma/1l6+UOU
qr5q9wo1YQWvzxFu0FPXIdnHeXqBOge9uWHaLRkGBujdqK9zDqG8y9qR/e9N3dp7CGlsO3Dojrxx
KIv/mZEHdGP5i84KEh8xq2KbHonkjT5OmJ8CIiPziamTWAuGr+TG3G+fA8Sp/IEfJfT2QPQVPzAH
+BXTsVBV2Iw49W81sHTsTKi5rB8s/MAqWYQmPwvsr7OOPLs3GJirLgjIsVVEDnf7Cdu1nfGE2AVl
B+FfruCg+wYDMoJ1nD61IytViiaRHthWthGsMWJDFC3ClgHvgdWvR9Y5HGfjeZpzUrj1lj4eVmPt
RN9d2tHonQRZ/N/AhMDQoL7SahJ29bXYxp7GJPHXbuT8YkKHReIofEphzCUc3sRd0HKMket2q6i7
hrJfCrRVu9ZQ1C6jZz6V9bgeb6E6r24sFPxp88hp8YmQfhJtZjtwXrZGT5ghB7gYzGkpURWFNUy2
zxi9bC0JVMDLDc6kT7kCNeBGQ7kKFaaKWwElHaHSiDRC3wS72Scn7FJtSXts8r70O/rn2swZJDQl
WrcfRsiHvTuo+zLCcmTiDNrL8bYJYvIKHNjZvLmYUUks8pJx8mu6qbNQ4JTru8oVMh2sHNiDt2Pk
ptM0329K2PFAJ8GW6M1kDKioMrddtUm97imW9akJkhQOjEE7q3g9If5wZpNyaCC0heNfUUBk6umh
9zWnXgHGTJlKa/PT21qwboc33tLe797qOqhmKxK+n8ObKy6nnMsClSOqSroFTv2rqZE38F/3dgha
i4WpxeHGQ/Zi6lf9ZShMYXGqvLc0jlFM+e5/OiNYY/xZK1AdDNMJGuZtFNCCvqLY6eJgi2KhaUSF
np9QOlaytFe6kak71CpkCbOXO7y+O3zdrTsQrW2uJZcjyLiwMKkqLOwfJ5R/xx64GibCF1VqwzmG
6AZQWsgxsNncZqzc5oXBBU6DOBbQcvApM5K8htzjAWlhBgqZHmqqlsasDiSQQzG1UNBHa/yh9Uio
n8jwIJ8+Cq5HsXMJRWuD6caYhsdjEaaOGm1ZYESm6dRA90N12Ob1VqGfA06lkRkNhxoLMFLEU/j+
eLJEHLpbh8sCFlsxsRaJjpDDeCEfAJthVxPbtycyFBmxTlR+WvbcgtxkHn6lhASbmKF13CO4qHJ+
MbTcjd52YAI4woSN0jardCcNB6dNa0df1oHpGCyMQBjxjKUuF/a/50tTHLn+it/qfP6ZXSsguv1R
nvbV8PI2uznCUVpTSAu+OCFkK9sQr0mFssDOTD534vJwuVtieLdSe87yq573bmWchGEpnhSVk2rx
I2eB+4n96NO4tThzPwgeUesMQCbS2taopECmF+avnOC0BslZp7Vb54HLPezza8bizZmSi15y0q4J
TddHG6sX9S71csf362nmmHMy6fzpYiGeVAhLEfpYFX/pHSg32J+KkrlanrrRThU8E85UpH7PEpXQ
qEzmcrzCEi8/OxFqQMFq0uWI02G4k5LzIEXwDmeuBI8iQmAOZ7mbP2OJpKWOZkpMU43dauJBtyCn
CxeOHCCtyk270qXx8JltejS0dDIDB5/N7IWZ9Qu72CnKlONLfzvAroei2iSff9NDqTX/6nBSY1Qc
xaOyS4d7uEEGbww8hLrqvUG+vp/AtCyBKkKfwUo7t/J3w+ibT78KxRBTOh0f/AmK1jlvahI5+hFm
zgtBLC2JLIiekHFAUGuoOKTF630UOTVTHMwX5tN5/dV1PKvIncdc3cQlqdCisyXRlonSocwTGwn0
azlDo6C4MiOSA/HHbRI+JFtbULhiz3CaHGkqYBznl1rQ6iRmo/bw0ZOUWXHGmugvQ1Wx5WiRHWM5
Gnii4Zp8wQBZZmawrJ0Xstybvn29bitk+cIZTV6ad7qaJYeRxSYNcnv/oczOKQ+N/DI9xEPJOPuj
JIObw8tQ5442HYccOcWNh0nbnJ0aRJzk9QeaB2OoAR2KlEyKiw/zh8bM1Uq3RCwVpfEvySpmnohW
PLtMCCOT6Tyq/Jt3j6koYfaZ2p66lmBp2DrSoYXuooKUJhClHTIiRB2cm2zdKDX/1JyoXuKuOX1k
VAxBd6AkA6ihBdccK3EDfNmNIzvMRLuMPJDiV3S5IroIpTubmTd60SbhDSNTXLFt3VaqXJlt7F+P
n7EUZ4R38HvBnDI0eWkyCSmmNEEzSuAKcQMHsIgiK4XEazBC88ItfdF9iamV1bSD9gwfqOziXq2B
zmWkaOLq5Wroy7O1YtLoyWjlgAXqj8CCrIR5O3F0aRd8wznzK0pp+Ql1DOBY6xPDmzPKrTmLICT4
2h7Bnluo8Ws5adq0pJlRa3aabb5Cp7LhvKQnZJQ3dJGZNPPHAc87Ilb+zFmbX6zNMUKahZ3+hqLE
+8G7kD+BXReWBAb4Ja3FKt3GlyqPlopAq40e6TYMCbNHNkJJgSI6hL+GjBbocoBSEbn1Dxo+rajf
f0YCNmOoXKhFZP4/jtD9TLZfk9DFNJwSpOaHlSQkGfi+yaiC0lFuSDf1hWNm2xGk642yf2jokyef
j1PGKQMG6bZUy+HjtUbsIAZ+pJOL2qgWoBMG5lcZTs0fF6MHkeNVAJzn/bmAzjFmTCEjKG4GHI1f
Eh98KhWhiq1k/bXqu3YJRM1Tf2c8+OOaWB0/ZjUyiLAIltKRlfu9piqr+LoyZuPj1NgmO5c3mL8I
iHMAaryuNiivFq/cXAfIo0nQL3htG3XDpOC4JGjHRJuSIEFvgGFvmaW3bGS8RzN3encUAmm8BBIH
54qkasIoxOktnj32bp8g4LIBM2qqxCC/kE8DBCLtMcLvedV+Fx4z5k8/hlm5/zCl1YdHYhvZTsQ6
A0xmh2AbZaNjQLp9ZhGDVN/grimFKq/yelow2iKRVc/sXsz2Qp+gQ+swqTf2QWa8TyGFOiNcq3jT
YhBIYw57oV9U9CZe1n50E6b8LeRzSFCzLchcwnGGPz9wem1JTNZ3gXlAqU+psRYeTYt+z07K3pDc
coPheZxDM3kXewgHqo5FihbDqwjwXERSDJC6dXI28TrqnBT/+Pt9Lypo2wLbw0B/ed6Uw57Lij8A
TJleuSJaTZqNpzS9MvFjU6uzExDjU7B8qabb0ilIWjaolHkm3GS+P6FPTsfiyAwlTKyB+P0y/4zF
VSAMxvwz6i0lv3hmM6BlMDHcKjyZY0nDKprN5uu1mDQ2Y0TiKlvXq9mZ/02e2NGJohR0B6ihAPWA
4YoCPSNigVOsNSHkhd3OJN1a5ltMe/CyyPy4Q3wzukdbIyWLX28zXEfs1wpTf0g+RG3lNxO1mBgy
kTLkRGWXfzYheIhPS7kdMJl4en1qv6zpjD5rSdsbDVUCz1qLSsCjJj7IiiF5hsXahMKCn9f8H0vn
tds4koXhJyLAWEXeWhKDsizHviE6MufMp9+PgwXWO5hBt21JZPGcP+q0FEoHlvIwqoRhWKfIIHAb
Ro1CSa2CVQHSNXX6oZG7XiOEdR0kXbJSH2Iiz2gvHxViLsIP8xLxggi9HhBxjnYcU+pPmxT9Zgns
XgQV5xiyTwLMsFBVVNspJ0P+TNoT0PcS6vsoy90tvU4Bp68JScQMt0EUy1hdhoagUPkTSSL/o30t
RtAk1KOE7EvH+jClzyaMvJGc1irf2xpSvqPVNsR675QwaNWPbOVwDkeP9ofRChEY/NU3e6nsXZoO
8S4WCTz5vwWtybDTL8K4aFR0mNbJwcQpAsTHPd/N7N8RRG3KJljAx0pO24IN3eY/cBFHA/LbJQgb
BgFqV3ipTmRfsn8FR3CSk0EweSPjVQwubtqdD77fayj75r02k3L4V7ce4cDxwd81UNAweekrPfZc
JkVtM9yzxCouEvyryaIW95hoV/AGLGNcFDlgPIKxBnKS5EW0Z6DwKYdFZMy3TlAjY30RJYArh4Pk
I/vXHZWV7OjNZx8H+hAdOdG37rWBtJCI6JT8X9j8Eg79xMNPA0VeXr/JBuIYXvh7yWiIrN/AoIFw
kJrpIOO4FNqMIHyKVHJkpBe9v8oUT7utvJiALxaDMhr4qCzPeNZXCS1v5EfulZhmbaQHaJMXnRXc
gTctfxv5T6UCHdWDVM6HvohdnXrDwXTrvPQWkiPVKvG3HrvGrdS3CvKOjyDjbcIr1DEuiObUFKcU
34cTEp7IdlmRhItqOcZ5+StPeBfg6bCPklDjIIS9zNozUr5igWyMWtjcq9Fgazw9Vi5glVwYPje4
5Q+nmvYI1nUlDxLyDckD0J5aa+0NKGpcJ79DMkmRsFC85aeS3d3IgkI1AusW2cIXj0aMftYbWw/2
8K9uMXeCJVEj1/OsMQ8Zfbw9YekKX9qK0kS1/KIyfVL6kA738+wh5ZBO61dXIh+gl8LDPrE4pNvO
jy+9Ie/mVe7N/l+zvGYWM1hyrZXl/AFMnbyZV+fscPfqr+a1jocgsxHmmHg+c4TmKlv7dyrH+6Nh
b67Ne09DIybIkepNCjXDrPJ7ariS8k5Wth9nK6LH+tgRORUDaKLTyToaT3r1Y1nsT07gr2hMvzWA
r35reSsRmZT21xhnX4Y7t8nRtpG4VThGBflnGiYcE11W7CcLje/Iu0ujxi5AUQJNu5Ae+odIj8ly
M/9LdIE46dFBky2PzSem7DP1lQXeG2KxpDnRUC5Mij0BW7gv1Znb9he3Y/IvPq9/IoSYvWCbgnJI
zhSQrgWAxbrVCKLxtfRd1v8cK8c9teQM2egj6qYP+jg5Zop2tOPYE9mzpR/R4DUXGmgFKli6IXRS
N4cu8YlbTsrLuDaXVm0utcY/9fQyJPJcd8RrR6gEzPiMPTHujxJuRFW2FpIuUGJgiiijp3nydMjK
FEOIKVyUQQVXEpjkbK+HdLUPGiFZ7GS4316b/C8hfjboYq+Ro0yxJGq78bPof4YZRRPs6oVxVmho
iz6U6kJvHrEGKc9ng/APYUferIoTmReaYtLEgg0CRcNUfpg8yiZ9cinW0DoQTZWPA8Z4vjqoUFsU
GzxYKZxdd5toutqj8eWhVVdvOQwJUvgEQwSyCKZI69fEzZYjguVU5PyOyN2NyH8q6I2gMLGm6FHa
qxfaz3a2z23ERlYhNkNNqt7nEJu5gsIsSh+CLFp74WznNo5uJM1l8RucCombr6FSvykDJF3+iWm4
MCYXLJvPMAYfwZBBghmY6Fckv6Nfo1mdCb+YkCdi8UZanpXJ3uLpYqg8Pho3ZDvurV8OItVY6w/i
Yukr9DdjIeKVApte9qGZ5jtRx59Tyt/orhOgH/PmSJL94PLgVxMi4p07ARbAAjsMjeNEiTsROFFx
wCp8asb6iBKbhBCaoGfiQ/BmLV72gu1bbfgOoAHw0ujgsTYRQKD/cIArO0anGZ+DU9w6jMLbUEgi
NywAzZeZzL1V/dcQNdbj0IXZJSZ4Ybdi+D9sMLJ928Jt5BPXBgvtfgBByHl95rgviPAel7sJHGD8
6L8XJzlwnbtaR00CKGxj+BN9cImgVIm6ESMzT2jSF/UoChzYaBUZzSBe4XmQZxHmzermNZilZazu
LV7E2viSwNsp0vZrqR71VTnF04lIsZkL1ebpbOsQVPqZxHSv0NVgTpMjrElUddwqhIbD6pvLj7Sa
/ayZeCQCoSDqf3JKIgVLwMN2BnxhgoN6c0+PjnD51zzWCWWEqxzeFApjk7uaPobpN/HL9LfICyhS
XbyWNjowRpPos6k+YyQHtQBxuY4ZCWtDYKPOkeTPDw+LddgAE9vSNnj2y3q+lB2LsO4mmzqn+MsM
OynngtxoeluNW6RpN03odxvEaOzlsbfyY57cJ9Cg14lFeWV/J4dlgPno8e5EmZdxj+nhuev+cUwf
uT8WHJXT4seDcYwLPEXFQtArSYgngibgBmJE5CFpB44qDjHGgS2KpgbtwU5BIgyXSMp9nNCLjUrA
mQVapfRln5R/+KMzyONIMYHTwgxj3Atwa0AiwZjxYMu2zZ3dmu1KZ1lfncHNcxAwRPMMIOjyBWnD
gofS14QKvf+pjJ9p+zVUH3H0SjD/wXjmhe0zOjmkfmBkqGGacX80Pq2n4kI/X1BLPdDuBEO7S3xb
Bihd6jyJ0MTYm7A2yPx7DGUQc4Any4EWETBGBP58NfZ6hvPSGG0MIlqFc19YjnDbhw4P5wmPVHWd
zdeh+JuHJI0bf0hRdGlPpmsKm8No7fuQUmMco6QyemWuHpaIMaDf0SsCUEiUuGc7u3E64o9s569E
PDT7nyNNEBY2MlrUjQPJ/vBrFlLfnEjJZefb64NHfx+raL6gsiIE+OkelxlBuC27N1bV8mPrjDXE
u7b5TykztZn/dF6NBsUD9EtAOVlYJVEA7cxy/ouHEpNr2QQUI2Kz4K3OXJV3fqtPMklEIgyWII2+
SLyQ8IKRzCiGNloaVscnBqtumS/WGzS/nuekLCKhZRHsiSdRWuVmhMtd9FiyNfy3DyUeMRnss8i4
lAJP1Yadk9pP7JIzK4+1HB9rYdyBq1xSZV+nkcANI72X8alq12Nd6hT+ERPV6/sxTq9bN3N5Q1dd
pF4Ooi4i4VFZxvEwvIBWnZr2r9t+FScZDj7/P981woTKKj7XXxZtqR+8sy33l0aHRpUcmNgmpqay
LE/4u934vOVOkyH4INM7b4/Zx6WwRj+njUKzMmrfhwDB/vhOVP8eWvot7upnHi1PFIFxn96TKb5r
JKC+tMpPeiA0qvNGQ5zwEIFGuxVJQESHv0vAKUaxJDN9F6eX3Gv62aEXghZU8seSIGqKwPa+6gnn
omDgoeJScnGV0Gp6mn+GXivFs7KwVZLcKJfynujJodqG7yq5xC3iwsQ44xNw1NWbtMwXQFw0GYYa
rJmpUa9F47fE+JZz3R/0RuPVi1Mm5SnC0atJpHRh7UrUt6YpYVLW00gTJD66d/bIc0kAHvqqTgYi
ngOmqsCRb4WNwMTaCj/J7pB8biRkTk51TC4RabbmHaJkRkvOXmJx00cAM0QWHu6vlM3A23oOt2RH
X4Xcadec3HKefcwpZPzSp9NUnk3GVsGulWgfpvFbvUXnelw8ZKsQD/qTcWbA3rJXbxvnytOeBjDR
lwfz6WS8lG2nQlGPqrzo9rvOpXsjN6mR0U/DiMbPQX/n5aYC09C8xrJ+WElxF4EI2He0yTMFpLNx
lRTZpb+0aHr5HRFiRGQ8RMfGo02qTZ4gAeXEaZy1K5YIcOpzBBqcAmFn2nmmhryG0pLEzpAip6vi
OJW3xF7u4ZMSJwQNWbsvtOwGFgi9lfebCdv2khJ/TH1UaVAyarAx+DNHvZrtD6H4s28mCu/ZZ4km
C+XaLOtrtViXRUVoTemHpZ4n5WVouML4bKsLGwlhi244Ztco7lgZ4wfEX2x2gUPyysR3tFfVH9di
o9IlXVvD8qVAaxAkxeuHJE4+5nFwUyaHZkU8Q5hruNEmHkCyF11aIiNSw2Z3QifAhIj629mr8Ye0
KGvr7qZkRVw2Dw9CEzxD1bskzBW1lKl4iMD4fFABESVtaPTW9BfdGm8z1TgQby9bRO6WPuXwFr/U
ECZc6/uWzAUdyQv95iQhoEN7Vq191jzG5YTA3ObgkGSi/UWBObYFdzIsG1EZhvm1EUEZqR8GPYhd
elFUFO6w8tA5QGHObJBFgZzrPuq++VYCLRCga4f6yx3ZV+yGKCAd1tw7EEBTgdeqlDMLH5hmKkGr
rcMah+deX69jWN3r2Hr0FIlly/XgyR/D74j4vwFrAQWKrg37ZnuawWxA6VGPCGPk2UGQort8JVoZ
KDnyT9Xra4oJUz8jCAiZqUnanBARxoIXgxFLtcYDZQNIFVUju4owv6GewxqSpBtUvl6bNqQZub8J
U6HbYsK8uN54SFLt2t4MbESWjqYaamim9YrWs7fFjJ9w023e3kaDSjvqissl98Wgsu3SiUzP0UQp
+1sMLw9I8ai3okjtYg85n5VBGB+PkB2fem9onmKGe2HsoQIEPVPlCscWSvJx5Ct3vtLfbW08E9F4
UiGhbBDZzi4983tjVtuaET+RL/P8myoIpkG9HK/KPF3Ct+lqzDVFiAkJgGg8+J4l+jpiDnoUCEWO
hKb1nUr3pRr62VoFVBxrv9Ry8cjaXYxXx0yu5nCrCZI2LZ6ETfKGXgwszim0J6nlz9IeXuGLdp35
OaFWqKa3OJUe6TCMp836ZQvlbufZXQL7Fjm76Rpdh/g3Le8pV3Y2ql6JwCQfDk7hiwIBqehOppoc
G9xh7evmzwh1nP9nGZ5VGIcZFcXSX8ww3y231R6oTEfaidfRVmtvJK2PEJzGZOE1IeVv4C103E1o
IZbQIY6Oyy3dZs/Udg0EpZhcyyU6IgyV9qHMjm1lH0V5c6g/LsVDJelDNWg/qCHJ3xzM0vIl5bTV
wSR6BlOKIMvuH5LhLKyOtoFjob0tc3udx/qS/oqxxy4J5Bx0bvPEhdnJ9jirP+seN7mCnZAsYKIQ
EWkKBqsElmh+7StMIUuHedBTY931FIZutM0KiFHYNu5EjcO43IA6GdS6Go/xr4zwrtWBV95tKOzu
Ve07f1FI6moIA6HgQpBrrT3CioAY+SbyBWvoxUH/OmnsCQWHInq+f/0GUgm8pnRTl0hVga3UwVsh
IozyoyzTIJ5ZAJerGZ96MqHgPjTxPVIQxjxaCJp6/LZ9bYBJKQVa7mQzBpq8UuzCig6sxd5S3rpe
ZeadCXG5cVTMAJqG9VgoFbS269sVQD0OZ10BtERfrf1PGT0zmc9lFx6XrDjrEW7mY19jNmkWV426
K6TBrpyoKTEGlyPYVZELzHbsFT/Kglu/KP0GX6XhNfXoSzTMCPdIcPIr+2zYUA5RcSzF5r4z93rI
GtPDmyE6VtYxSKY8MEzTx6c90EM1jow7/cGyE7QA00GorP+8mF6gBVY0HJsA5RtZ6lJKxkqvcZrd
CmPGeb1X/2wPs5mmQo7AVPu5ESnh6GvCAYYvnr0/kkyR9G9NzUGEutb0Jlkd534JrIHMn5zkuDcb
eszeoqXdASOcI78t2x2JRlYxkfUJx4CKKYUcFlP5Y+OVRWhRZdVpsD+68O/MLRdHP1IrPGhT7uol
YZTx7GqpeZjI7VBsN+YrlTF2OQpX3AGmeoqqi6qUzB5olUrlXK36uYvqc4oamRWabD7c88alTaBh
JSxAmZ544qxWCAKr7kVxzqZjvqWi74tdz8ZZFzZHKhSC/UHv/bk2biZPOWB90hBqbyLQzIQMDfXP
vL9WSnlXVsrbXxOscDr6h7vyc9Xki6m6M1vpX304ROisPlT1pNH3Y8Njyorm07hzB+rSUAT1RmCS
q0mMkMZPUwWNIfHLawGMDBvMmqlm6r6T8b7FV6ZlJC8Q6Wuy5U2c01Z55KB8FdhaCtbxt0giVHtJ
y9DnsyfdfafL+Cm+RUKZam9i20ZJf+JgrrdemnkMnOWXUc/kofc+MP3LigcyNxiK4vaGjD3pblXY
Bxm/HfCf9gkevxPtMbJQZcH5isYPI8SwgB/bLUDofAv50DIqSfGG74L7VjXBYdPLml5IjZxojmMg
esmM1xjJhXrP0FGvKRFS3Wn6VriVCcUlIkGj2deBeKPFG7HbqtZX9GJSI8Bhp0J1tZbcUV3D+Eu2
mfbcdE6BYniF86crkAeSo57UlzmFeJzQq2KL7c7JSpCLRO7yYzD+dLR0bWy2mIhBtHkNFlMbgveN
smMnNQHdDahsMZ6kfM7wus2vuaLgvvptwSsJROEL5L9sqNYYfbDFCeGCANBhbmlkQCpaY/lTE8A3
86Gjrw2m5JzJdy2L70rR3CCZJjLTYqM75sXwJhhUdXdZTdccHLfUQ845irHnT8C6mwjXW8rhnJC6
TLImksDwh1GQ2pTs+McKKB/n90ohwTZ5VzFwK2zVn0LPOBSMoDP4POiioUQnQgA7KMdGbahMWk5O
TfoN8zXWP3N1m2YK6lESO7CFpvyCxj5ohFq4YUYyr5u3jDugC8uCu2afm7Y/tYA+0bvaFEezy08s
IyQskvdiowM2iYbdVxQnR2l0DNeGrFfr2WWK1wjCYhbrOdvT87/xey5elcMkyseSHkIkVKbCuVKd
xnG6FBCXtf0mEHZ+5t3JWF51lNLVf32sNkypBgOqTIRVcSGbsvDRRY4gYwNhT933QBWYqg9nDloi
eiJXUyHWOYSo7vMH5YeUb1So0aUV+RSZATNIN4TjT2ZvglIvlS/iKT4m0iEYFXu6t/b6XaEzUryV
nwX34EBUArpai8qPEN1UedrkCCHfpJ/OluFxF8T4yRBfMl7KN6mhEL07PDnY1A86nZeQrJP6gbBj
X3UkgQDboasMcaZsivQgm8Vxbu1T/GGSUNofViAKPAZRhwenUVwNrN9y7sQtRTxZW5W6hpnqeLSJ
43GjO3OwStPtoXHke0R37sg7Hqih6a0UAKXVh8JNF4Km90txzDEZgWMR7zzu+3iH+An2DTnby2cU
W2cwkIEsfU05d1+lgpgNoc1KtJRQdzBxu+0/TZQt6xtP+NG3bhT0AGxJYnkZEb+KdaKJBgyEtMZ3
tfUZMF40TwdYFAgqUa+Z2PGptOWmSzrQtfZrAnNtic3kD9qbDKhnwNIOzNoki+WuZtOMjVTeJA2N
kkCoPKb9mEpSa1WD7GwQEMGfSpmKNI3l8F2CUCIC5XiSzannIFnCH2k7UMR5K/JdmFg8EQkC2PKB
VfKR7PZRR8299yMHgVGa3Ediemx706sgIs3RsrVkHGyFU9of73cjZs8hdU0p0hdtKv0W1zVvH13V
dFyCrzjxJ1Cz/1tCqlIfO0/WU1PSp9SaVyIDsvYgY3c0bVfhJM92C3KirUEy5yGMlOYgmaY5yFcL
JhBcc8Y1L3e/5xYifKtDvFDpt02w1R5ynBB4THH0zgrePcnrY0Po6v1vm6hzMPkoBRwi2IJUgygT
t1TTLjBVXUjmFCAKMIElbhY5ca1GQk9CK1ghgoQdtJu0IwLMXjlLUV9gRi4T/WSGnLxKty6pbSAl
WADVUQxiFT5YU/csxPSuxcmbMTev4k9Bv66Jq28aggrqy6pntMRMsm2JHOQgog+rhybAsVoTY1aC
5eKzBgSo9W0Bc4vxDX3dWoa3nIdQzzUiwt8r3ir0G3icu/xGlr7H4p3RQaqsP9vujjko/szhuwtr
JzWk2ejL1I18Sn9Zst6Hw6PZ+D60dX0cobZ6141DWn+GpeHT+IlpdIEU7P6Fb+GKWb1ERM/lnfev
TjY/k4Mqh1NeiZMU0VmLaFgZ6A0UoPDDbYWStQ8RxT/Q2lCGOV8qBooyc46jsR6LCCQX5CRI+ps9
qbsqx9hOBamuEMY6k5CX8O9gLPRc8iOmk1NEFEVML4i1aE1tVHS8iICaHnO2WnhZFLqhobsWMhSB
bmUiurTlm+rP1PzhKFjaENTZKYO1qiMwwIAhiJQ1XbTADQHWSOkG3OFUDWjLL1kRyREkxtVSvmQL
54m8gEfrch9K1Q3pgsXQMnzT07GvGyLkm/yQ8vcKCqW5lacfy9YYJTGVEAmzuQjzvwW7T+gcddBD
loWOgEfrkAMgWkjMZo3Syd7TdLIsuc5RAR0cKzmEDEsLJJQ4OCW3DtMd0CUsOu4Zhy97EgcTUiPW
EWLX2aWxqzNUJVOG2aCzYSXFM8tu88K4mSUImsMt107fcZpuA2bkWO8mQ1zu2HsTAMr+tu+OgifS
+egcDesILwdcjvfTrnq3RovChDZsAjxi5JBcXfBpRxa9cJmnyg8DzqFTT6lOi9HkxUwgOrEJo+ML
Jz467yscvgFlMiNmT7X/RLLxZ5NIkl+7Q/FlW+cB4jcCBEfm3lGAlrygQUUxi3arHFwVWpd7WoN8
b1ht1J3EdkMSiXpiCLMSsRMK0BOJ5w2TD0iygBzrGFXG8mNhqwLlvVeZG4dopYlcy/7y0N3ZHJHN
L7uiRqw3ThkhPgTis1ZGy1fWFTuCTIrybNAvU3XdmRBemhXjzexoogBZwb45RXDuxKryuojxYVwH
BDK96emAYQbZ7FP2K4++qfYJxi65Oqp6XsLyFFFZARcVNpAkDK6QBpuaDoE6N4V1YHeaLc3v6Aiz
iCeFtd4Gqg7mSA+GQfXT+skVroI6xSeTELQ+2yPBkgMoExdghLCtRrs+GK+UvJ8maIZFYzeGBMQF
Upb8ECN2VWqIEzSqDdMmaAnWaiqq2PoBxfbYNCBdvJWanH2d/7Xks9pa1PTxpWmI0J/ohepeKw3d
NmyDzrNqgoEikZfAKSi8GP3yn0Zpjoywp/oAxsrcoCKo62uOk56sKVyZBJ/C1mBb4ViROQJ5ZSPW
vYqznLPNkdcmomagOCjUf9o8LQoetC6/zgJb2vILZEWH696mnXU7hsh74WYmL4VOdbyn5Qm5EkWt
I6J0YDnsvwzRNMdZuIpN+y5pCVdNFnXWox42EcWLkXlGd16IxinCcS+32C2s8vpGOPKDhharMqbl
80ixo1LcNbAF29k8tCcjm64Nf9S64P1V+eUm+9YSNJxjBMa+wYI/AcopDT+qDbqkOraHpKQKU11O
Mk3Puq6doyS6UAx1WYx/Ks8mqfKFv6Knv+pQkMSLTIxvo6GuyMPMT+fFR3Tij/BNiCdkoj5XmDhq
CqwR9541fRINqpD8U4KJZdB2q+H4PYxDbKs7MTLl58eYdP0hsT7oSWij6D0cSDDBjycSdEnxOa/o
+QOTJzQPUdSPCMAiaQq/BJm3YW+Yb16a5EXVz7b+MXV8QlgdrfFdKeS7I5T3NqdoXf0gzPgqJza8
S60/8pp5hi0kJ2GmtPMT58wpzeoTrMrJ8RAQ+wTlckSgcQP/MzSSIqC39CHQfjD6rZTIexmN9awq
TAjWj83XsGVT7kvfgaOg9PMcYf4joQJTasTOUDc8KhncoKeJREz9YRh8eHZ/cTVaouBGQbQgo2D5
bG6qNnI2xM+fCGgjT+RhkNdFmcOcHbOUABr13R6g0InlbYNVTnsTgtF8zePyuRBNa+K6b4IcDZGO
7ieMQRZ0E7X1b0SLi4Wfn74Ch8xkq5pcQG27UR5aQgIm/mZUl/qZNjVsit3OCe9ZQMe1pVLP2CH1
5yXELXgXSgYC7EwyqfLZb/+NxI9ofBTFiPcFYqmEyqr1Q98ZbpWhY9S/rTRmuiSkA7RnzCiJQ5r6
1ZwNVMa4uAhAS1X5NmbRu6LLN0VC2a0PDZKwOFmSJOy7TDmRYhxAJu/6hJ57sN1i0N3IaNxIZQxb
kQ3jTOl3bfe3p8897aiAIpm3TIpzkdo7ZJgAEAz5ApyxqdxevDRK7c2k2likgxhycScUQhEDDWOQ
Vt4XHM5r2GA76a5cgNlm/RK/J4RE0sGWQPxdo+leKTeqw9T2sXrL7guShD6/iohiLxvqLJqI+YUL
wh+vxMVeEza5gARRqvpuKxDm6drKP1JHAKWS3OfAOFCsI6g71mcS5xyLhAFDBGahXRJZ/qNd9k5k
8XdvUxWh3/NcfcrJfMpSfQ4ILTUM3tV4p14bgi5+EJuBs0d3XtYYpG71k5GH5tp7Yz55rJHeEFMZ
w9d8MLvSkyQQxdOHmVrvJINRBMLW1PiGQ10VcNqUsr5wiKIGWxOAJ632slaBRp+CgvTypIcaoGYG
9RIr36vJ4UIGv8vsFKL9dwRNbKbulk0GI7kE2TiQ9/F7LSq/xMKmdVcBlFLVqKUQirJd7ydE6yLM
jkhQ0Rg6P0Ub7+UAfGHkBCh/GeAcJRwGTxbmxMAE89wmktg2UUqTX7TwraRBot7odEdiMbS28G0t
PXaWO6QIObvhOITjcZzmo1DGY9q3R6OoYdRJYQm7+NUx1r2aoYBs1dNkK6fcFCRM9Ilv8lUNCcKr
1DdsUjo6/RlZDh2Z8t6X4z0zaClQKbpvyC1bci0NZClAEC3roHRBqmKP4HFSNIUnEuGuZuM6vXKI
S8wlc8/xvJUAMWGZLRLguPNGnaBAtaNjbNyhLwtGwwwwbhxngsNTaz0YM75IfifyjOQhHRTi3aJH
F2eEFVcPqf7SOlxbS05FxHCaQyg0SENtwhSjIuvkK0XThjrSjP0QiqqAyBqSek9k3gOzeL4SUyuW
B553aRSPyK7eB7gX/R3hzEdsTJ+1Km9JyZMW1pYPGeVvzcOFgvlUBvRabjkER4FwXcJvUx1W0QRf
8FSjPtazh3qvd68Eeg1T6g30mOfd7DUDBbQd7XvpUTdrxA1wvbfC3vg6I6gVvO741gqDzBz6Dma3
MepjuV4FB0uqkaQ+K8eMkDoO8wLPAKdsuMkRKhZsqJ4/+uKPvzX1Xx5D7yOwh/40o/ScUg6ScDsh
2qKu89QseDZojjgTipkUGAwZVylbH20GfRqRk/dqsm62Zd9VdGNR98bFtfDzS8I9Glo2mou64Fdr
UYSpF4ME7YQHodE8CEFxGEwW+C4qnZCM35EjhCFLALzTxCNhtcgStQgZeVpl+46M7IMt+EPHCBk2
3QlfJ4UScWsFUwdExNMAYZli1V5YXQVW+BUiKu0mTO7LJD9sfOTKJ8T4O+onJ45vnGxWze2XIgoZ
KEJjhOjtk1EumO4PVY+1omGWi2s/nQa/QldYINzsm7ccNnuJpG99hZzJRbaFYUxeVq7AGKDA01kW
1pn7qTY+8jD/LiJ5HmyK5lrjq+U3ICfoTz1hOjR1FJgtmFsZkMCW55+r6byPVg12TVEVr2pUfibF
cjMb5QqFracTz+qg47yOitzXChLADmk6vY8NQXl6cYgX9XVprXtCdA/eptQgG8/WeW0E0lFja70Q
gD1zof1wdOEKSvimhNTGNfNbcZuJ7FlIXjBAqLuVljZxXZb+Pzxf/z+eb3LH4J8VYK589k5GOkai
34WjktRkQqCIddjX3frRLeG7YN6GBx4KQI1yp4KK2zEBdQ2J3EroJTPolXWsP9WIxeas7EKm8Hw5
zwXVAnFIrcMzE+V7wV8bWuBdrXstxodGIYAhmN8LLP5QOmmFX4I8jHij2b8jDk826Ykzj8Oy58iL
W1L38q0tkAJIxHWCmzsV/mQTAOBlxbJvGAJ1nY8KEapgTSxNgpsCnYieMjzpU3icmtGzJ0+jGX1J
keXCoXRkZ6BfN/8sJSzUipTJ+ZdjGDdKbJWAxH/T5TWuKj9ucHoKWnnxHKQ7+02irStSdNokVAG1
oMTYZ02gYHAheNxADlnQXG/7aoMKVRGegg+IXzL8kxIl0DCvgztnw4NmC5boUqm29XLkObrE3gJA
3wEJ8JPofKolfVmgDxBOUNYHzDeH5osrWP0J+6X8tCCVEta0jq/NIQFOp5g8zllnQA+Yp2z7n1q6
vOgZOsxZ0bVWBWNcjV5auKZBcnO87Yjoqzga3DDlMKY/ID4QPG6vrQ8u3dGr1k8L1jx9b1WHonqf
ShQba+8nJNACZiaA6+l8Q0Wf4WhJFlRPxi2N9oYwgzD709No/a2ZwxFqJMfOt1UIcd4rrY7/vQlW
nTY5rGGS9qVCHLP8Wq3I+Jra09oBV+VCtIqKoobOcgV0Dm10iCysRRb51ySuwp4cSnfVc8uYo2en
xM7PUp3PqsFsl4lzxeotKPP8iHHkEhytOqRnY0O1xnP/meYPZTCDKJ2DrIPUU2xwcqa8FY6ZY7Ok
sw3borZh++/YcZK8BYjXfHIyGgPTcEkmBi0evIGx+j62lH+c2pMO65rVuddUqtuj2derH3n6cLq/
wxZ4+1Y7CcyQ+RLEpeL2ZHbHFdLvHjMpgbboUBauxTGhWVLDmrivC9ARsox7DBSU58IxAiOtyINU
JKboYMPQeFHYUwwxkewvaEDA+4VBhKiZgYVtQifWoXOgB5zPidx6GqVYyXVklKWf20iYrdUP5+tQ
TsGkAZBC7w5kNwrPCO+ielRbigA7pkoaS+HayLNKA/0HTzL72Qw7S6vp1eS2V5OToBaClt8XRXY7
a3UC+tyPzciU2byNE3EgDMRNZqPWopQwPSTDzaxZQyk2jsrl2E7NUbWVYPQnq3yPZvksN6FnfctF
fzf/1MLeO7AuqGuIPnMA0Joio9xROZhc9ZEJ09M1J8goc2/8sCGyHRTA2+9NVhHHVje7OIK8pXqk
rDQtVXSh4YcU0UFlC9bLSdtbpNhm9nJfsVCP7xnWdaH9XUHma+3YMPpVjH6yIySaolKFym6T+OCZ
D2/OHg4+L3s/IDRS2tPGSzWTdNOeo4M/Dry+GCFv/kWxDb8gAr/Vlv063xo78jVQKcKDvuCLY35h
CTkdbTDzNoLipqN81yumTwtTCMLHlPJq65FRFNVkSmDz7kZvNVOzmEkRrqyjSN8zeujn2jo2HXg7
9BNaYz58enexOrkm25FaA+nisj60EO7acsuszOt4uCpL7xn64qHuKquzMP+U0n5ifuL300jlL1BD
4PKUeNP+R9N57caNdkv0iQgwh1s1m7GzpJbsG0KWLeac+fT/4uCcC8ODMTQjq8kv1K5aFZVfmqmF
qFxrKgWjtvmsUDqSGHrOKr2mLC2p8mgQLyQiZISaigczlQhxjyBso1tn3pV1ybwpaG1GhIcUjwEn
JhnNmNaJ2TypueVVSLjE/9fM8jLZ8CK/5hWXTNxDgMPMW0KhLuZFEocaxTWyYDkdHq4OKCUWoT32
GvHCTLxipi2hVH9X658J1TDJ7rM62ll0n8XowPfsZgK83MZwlyX2FqPwxPlXqzOBZqpNZW0huCvf
OxNreClrJri69VxIYs+qn6eiP5ajb2BTwnJAHv4eCyiPbIaTaLlCdi/yeTeoBTObUAztaPBqUkcq
3phJlo5qJgVVrfpQ59jR0ragu+zSELxTBRbM8prt9mjM3YRwmAcB+5snR+uoaqLbGeNARxy0X2/t
JzIXo9bW7F5ooTViEhDjL1lkroV+2jOFKpi0l2LjNUxOK+68CxV2oMOX71j83LDcNHkOv/932/2u
1m9B3gJtH3Ebpt9mo9/PnHJVr2DrkwUX9ZeFLrDMzB8aHk6emeJAE1mNO26PjU/QAlc61T2JQ7oE
GrGVXsWSoDuPQlS9Re0Ce0chF9VfjxqTlWioHqSeXlHDgZWLfspD3e3HXGENjLJHb5IOcwGF5D5R
gy7uhVNp6YIqyaPCUbbaLbnJ4c515RhfhPFcoj7F11Qzq1YJrgETUT5raXO2IeNSsLlMgDxFZX3B
HVr6arKeqhY/EFlAcVauAoOePFGJ4CbcnOnLyoqzRZSml/+ZW073EJTfdaaycIVXBwyDAahsCs7y
s0Qp0ocuble+qPw797KLvdDrB81brM4nBPc3mmHsGDg5cLUn+uK3peYrEtSbYfbbU1SzTG4VzPYf
q0IwnRa30VZKoZjzjb3bRmQ+hNxVk9g1BI3V9DqWJif/PzosY70TfHUxPWU0g/3Cnw2S20GeoCR1
q2AJqJSXRSVlsH9oJnHkeHC08oPoOnA5XCUrkk0cmskYlASjMoRjJTsvNB7nBS3JlXIaTOtsgoND
u4+a2O1w8w/1x4yeu2DMlqcP2OdO1RuPWe3u6AjnNLOVWTnjOanZvracX6stjqO9EIfbHx0jpiwM
dZ1l81FgthA7EWPE4DACcnDyCRQVCYj8G6/rfs4a2GC7xqSH/C1P6exRTSDHRC6r3ovJI1XcFyrC
jZCUhSXfPRHDJR5jN9VBrgqzP014B5CABbxQ076lp4q77BlaKpMTQEcmrs+IgnJEYC1vHItJX42j
sybOb/GaoZpumCKq+YQ4dZbl+DrwMBwKpts9/m6DtY0H4zVutDc8kuoUCoboJDjwl+KniYBHMNqe
seq2LHLyACXqJdOKcGSYPZS7le5tZg8Q44eJF30kEdWpiz9scbCpfWBuStBaDGeOMxZlEa+/Hplw
jrjJQmfKzPpZKz8RCgqhE3UNt1YLh04Lu0wO9QkDxyqjdE0HQ0/DXAC4xVUP0p+yEKHrgp6G4zZ5
xia+bsKNRf0tlJeEv70kTjh3etopOCdAOh5bX1ssv9KmII6T0OpPBfmejssr4zn20wkJGbB08YrR
/rYJgA8H7E0CBrFMuS31cBtplYyU+mot88WKNIB3wzGHSMgVp7RyUL8CA2fLEyvMo8eFBl1mb7dG
tq7L1l5F8YKEpn5zP6BHrTKKUDY5D9bXY10sYVwuocqvSBjCaK3CdMdyrsDKyKFUJbO/+CIIlrfM
2SkpmQetRVCD0SMq0FlduOpf+jK6Qv5Xn51+Ho5jSWjQwoSvAwp5N+WKdBOB5pSDDZzkkn12s7X8
WwUzoGodstrIkkg95DpxNYUFL4P5wzE0l/huXiIhlAoyc5sFlCewIAh0CzGz7GJBIbfVrOXTU96T
f/SdWNUXhYKrxFOIU0fxxxzPvabcBmO+tjHkaMYuiFdzgtlqz53hxHgRcCAj55sdAEa5uSt5c137
G0aPQwEtGvMwU6ZQbI5LT1qZEGHSqwxLh4Dsq1ESO3xE8BY0Q/NFsffn2fCSrfFioMOMOBG+dns4
1SFc4FaDuXfFIYwzEj2u2rK+HVX4LeKSOePQOolOJ8qMDsah/hsEfyocj+t3hkJalgvbqea1VEYx
HsUPh4FQtRCAxc+hi06K/mlNujuSCsPrcTZ4dpsvsMyIINmnafHrZXjK1ModJdRHZjnugJjJyYk+
MmFGnpq6QMWly3CWiUuLnb3l9Dvsh1TIB/pMIpJDqnDeOnixNEBEm9cRSxt+cvQLysyeEzosgheU
Dx7i/Hdp5G7ZcdSHLTU1wBIa5a4YJm5wYNNZdi9B68lCfsUavFgXaYjOq/CuGeoLZ6tZe27okSN2
Uc6Ngxj7xoTc/6iiSw6nvUobTAfvBaFKpm/HOHtnb3fUCrqb1IaF6A/59gE5TSHPPrWevl02nW3u
zeyqj0JLQxnem5A3T/bwuZofTYlcYeiPta3u2jZeCbOKqb1BEp5UThX4+TpzPQt1em3X8rZJn1mD
3h8Tm3DSRHzDdMFNWbFr8bGswco4QcZrR5mmdbPq70J6kyvhqtHWqNxfRGrsszyIcHcCGmJ0hCV4
W8OUaJLKaGIOd1vwUvfnbX/z3vJJICAE/mEwr1NuAiMHeI2Fshl+0AEdtq9jFRocDyJHf+tNdj9p
8WaIHGAw1Am+d/baf6eMfErO5RGkiYXI2h5titxSxhODLAVnZP1mmnsqMVbDu5uhFx97mhKjBQq6
7ABIshwLOKglhcNUnup2PTU8bqtjAtFrnkowTQgeGWMmtqqOLrwH4x4l1w9GcpUJo/fyR5bBt9eP
SzME/S95yg+3maHl7HeGFAjvzA1hhJCV3tIPZtZHA+fOaiAmAMGT9GDrnGkFS5iP15lHG3EYeS8r
m9sgfKwV6DzF8hfV4tRs+umtHDcwR7MfoRdNKqFPto6X2rcwIT1qUzqxy+h6+VQO3CN42ZDtWVOA
eFvXKs+u0lFopNs8faLH+oOlnzuhxOEfh51ISChpvVz/yltAmrQIlw+5WF7lkACzWjkY9V5O4lUz
IW8szGQKsIrV9eWlVq2giW59yyEEp58edW819ZZ1e5+Xlq135t6h+XLJ917tcdWFPDkBaFKDWNyT
9RpZlILGmVdBpBFpt+aTcUW4PgsbcPze0OmbTcTLBf3QeOVZIdqDP2/EzQz1V+1NV8Ns3RTA07Pc
1VC9NXV2BkxTyfpouGNN83eCC3wFZwTMhJMeaXKKr6NYdmYMylaLJTwTX0omje6hJaS4FbC6RcFV
On4YPoMMiM0IogN2O2b/WW/aO41KZiwzk63tu8Vd0AiXgzWboTGXp1QYT0kmnkz4xHj7Vu1ibtql
yETqmfsL7mewpUl2LbTiTSyS17mf7hNtzkaCLaL7p+Lni/LszJuzGEc+Y5IOGyQpntC8dqk5LjI3
IyMU4ak1F64O7eQpCZrkAHee/ng0FoHCQU2SmLIyfKwum2gcyRIaRs4TmjOjOZiW5laV4ZrcVLDA
zUkwC4KfCqavjLSG8RPOIwYKzMiXFyPNfQU7ZUzsM6lvmByvYo8VjjtSJIpcWaHzFwAWIHlNXxaZ
XZoXZ5wfhM8EVmo8TqO0MsSXPIUeUGVF7YnvY40KtM/20S+HNULvLqBX8zXawMYI+o/h1bzMztzs
7fD6sc6nIzP3CnQXFlsaxE02xqqFKPkw2ijMSHMbnHslzr0WfZIqsLrNYtBOZmWeSWPiKGVUZ57W
vdtnkgOj4ZHWuGStB9IXDg62YcFluQGsS7PxYdW4PurIOIra8K51b8mMYD31YZLApZrZ8g7Ctvly
GpGahwO2KQg6wIOgmelVZCsjvrdUPrYlVHRxAJTCt6HE7qT5KomGXmbALRl+J1VB2q/BkOOKi35x
u2kz89gQWF5pW1GW2zbScbe9EW+3cj6ZoaWRAK90Up3bJ7RS2tmFmRDuWB3L3fuJ0KpZQa8k59SU
z8uUXRISG8LW+ujPVgN+05W3q5x/oNramXAWpcHdhp5geMOAr3LhXLhaPTkbw6EJq4GOwyvBUTFF
BBl3Yg16nrQnUXjejMRPmtkX0Ddor275yDf5JzP1Ww77eTQWFAHt3o3CXR6sO1L03cq7u6YDpWVe
KS7vg7iADx0JVcWBoABJYuIDtmEE0xAVqlsPz41PiAvTgUllqOs94n4A4OkwUFFfp7yfZu2VJPfA
MfgIQURiFuInHUoF8NumF2yIQk7MCcMCUdQzgUi5BzYtzYHs3HXztxv3J4aRisrGVv8kQoF56mhN
IL1WGjQazdU5OfTN7A7MQDk7uCIWIRrL5WujCvdBrG5lij1a9ntBRNabbREybgMApS6OCidDlS6E
gaQNnfPOtXeX9R+U5z53tLR1WpPDRgpGqf0irOlkOL51yk/yNAPodlRjdLoVeHTGpxhmVIQn3sQV
uWcMNQ0xr5LpMs07bLvlfBPdqRzdyDa0xremv8M22Bse+YUEgIikOHAB7+ibiMG4melySGWSLxss
COhnuGB+rPdU0aHgZCBKVTUix9+E/Utk4qMWhROCz2VOtGtbxfe5XXwV5+uk4GFqOxHIlR1nzAc5
+Ok8IYwSUkYJCvW00rJ8ynUTRJoRmFLHhq+G9HhWjNUjGPcNbk4uuaiscd6AsaB/IpqDRIGhlyhh
awEjzKSTtDzBnblaQ1vB0p0xCwrAw0kAlVl9KfX4wgCCO+OFImZX4FK4rCDEOZZjysXYk3aEktC0
cSHuljkNn3licqhjzwZSQFZdvMxSzNf//Tf3GHQiD/5Q2cVwVSZXsHAXMGCIoU/FbBM4+CZWfnOa
TmmK7V7yEm78fMIvvWMQd1dJT/HYoBUhnVnFywzgQ7oXK24fzr9FfcOVMc4URb9tRX/GYpb6CRel
lbOwhDaQYpAmsdiTRUcZn5uzMnyt6cmYtCNWXNis2CYcGSezy+n5pQSG2WxeDfpXUM3/TFyMREe9
PmWi6kHlU99gcI0E3Vod7/DG5ZXeK8hZO2FR2N6ppL5gz3E1UX2Z2EL4k9iXubo1Bh1xg+RINAqY
S0BCIEwF7ISqLTGXSJ4d2enIK0E8KAu+UF6+thv8JbDYEBXGvSC+BAqAlv6EVduMbXV+nfqTTlZM
74OeNzOD3L1FjJIWuEJAlHhpYxwpFcA8gizIpdLKV3Nnk3CWvuMR5WZZeR/Zs2EIONbQ3dajyo1Y
Hqk0yATvNE0oQoujLNFjIHk0Ur83EFI6rHRkWJh/62TcvzNpM1/XontH6nqp6PNwN6ykfCTdEePJ
scQRI9Se4upXJX9tGLUOfAMkdLr+z0exqHZFXSbf+OqMOIxEB5gpAD/MAKngjdZVWFaPHoRE/+ys
11klyVf3dk2McZT/lXibRA1lnP+gllicRzMGMGBQksle27OKKYC5edZ+r58S+abkixiIt63H3ZJQ
cQs4dGATcgiKEq1v/E+sM8C4vJCdvvMLLgUbCv4whXoUdEjoPbpXxMnVKo9ZFX/M7RuHMHFrQ0BE
PJC70YAEoqTEd2M7l5SYjU71oxcb8yQA048cTI3MLDs/Ce8KphxJAAeyMTcthpOW81Fyp4zxxboo
wPrVyrw44XSIfHcdOPS1PRfLT7SAZDt2s53SHNXwecwqbgNeH6mfQksTwgiblgWqJUGOUMofiMAm
Vipj81WVcD3xpQHwMxaZDdL01v9JF9IkDNv4r/WGp0+JPY+0AmDlXO8KP9AVEAduqGX9vRw0t2MK
LkTH3G8BxxFp6nGICAiMgBD4Nzox5WFF2prtWuudwcKED0ggowpets0MHGD2e6BUsW5es3l4WhUa
CcHoaWCsmj9NdbMTJjXSm8aIfopupZDbtXyacA1tvIZmIp0Vk2kzh+xisPkxLfyWcIeNUZZk2rj/
lAM72IN/MFkK2MxHGmhbdErhPaslYB2In/lvgtu0vl8T1KIify14+U0eZpY8Z/cwcdgt8B+NCs1B
QNENBuMTqNzWeo/Vv1pJfQ0xS5P8Z4ejpYeTvbRmsEhp2NCzwaeCv3SYlZMmcZpZArLO0IsO4vcm
ieDHcHZIHxmleCLL5QV21I1ZkKSEZsaDwRwmt9zickR8rwV/UFMcwQHIcJPU3xLT8Lz6WVT7MWRu
i4v5qSD/J1TfGg7v1EC9vCrdKV+Hw67fAH2uP8cmOyvKdhFJ4YtA1sOWJkSYj8ReiFcPjd1hOGw/
K34EQhZErJoRsw1T7h1RfdSfyU/H8Kpn1Z3+7/qeAiSsfj4KYbQ11Sn5IH42gwoIbaRoBhnw27zm
MlPPGDviuhddYVJfuO3zYzObt07/FHlmKuQFdaBFicMrxwbP5FfCsbqdI7cCPi76M74rPT9BBqNg
/LHwtK3de9oIr0t60J1GGQ8xCCOD+/WXysAsBahBCGcurxFzY7IFoFw1ysiIF7QmVrfqKUKVzjLU
5dbvGE0LYtDrmJFQ0QqMBaJ0EfihGPyt9FcLpuXv2FfuHUjcHDtcxhMgVfR+RUHfH/eHcbY2ZCY6
WJl5CJi/ZFYcgldM1hnbsjFkG60Vhh3FXytCYSWnYas8Ne6fKBu0upjYTK9wFjqWKJUngYN/0Yxv
aE+FPJ+ynjdqy9/xKipzRK6UQ1TZvOu59NYv8quJLjRI0L1Z1anSzKfAYnOhmRB9A7sv01qNa0KM
o6c1flQcGoW3Er4SRevlOJRE0lP8bjPsYlGzxXYJU/0f3KpDPeBqweDTbEdxyOy4S64WKSO0I2DC
GzP9FL5XfWuj9j6a/hTJZ4u/LwTK/rQb6gqsXBK/ND2kI0wSAHPGrsJDF9s8u1L1Y+FkYgww5R7u
zRHkqDY8MnPigLycSwomcUcRM7mOynKWE0Rp7kIUcjOze5E4zc4YqXE0gWpknMwp9AiJdhBbb4m4
/uzu4SOeRW+l6c2sfmkAaGKgrTTlfcjlr4ZUSUyqRMMhKla/qhj2vVOJFseDkt5KAC7M0YAkuWJb
ubXBQTRjfGVg4v/b7FYZ+mwKSB8cMtCInCH7sPRfQN44j5JR94iT/eXM4qRM7FtwNVk+7xxSUjKY
3fv0dzuCZqlTu2T94uFxch4mmDVEX34r7ILstAaKHUD1mQ6tb+1qaIut3+24/9NZ14EY1MvMHt2I
gJHnwTUmXCzJoaJxM52+VFccDdKGPzWmVbEKsyEAg62IlU8jzvfAZGRjNV/AxQue1MBjZylekofG
ulgg387yG88Zk2JUVAxPTHasHLauQokl7VbimdMN4b9Myji1f+EMeqErcF82/HIgzMakOrlZfXYz
p+TWKbiwHuVFTCY/U3ipxk99IUtm0VwN1e4sb5mvzsNpsJSw65NQjvMg1WBRiQAUR6/JIxfhQRx2
tOm1blVY/wChS6KNdvu7tERCoaALozfqwIzOVcvVNUTVNbhdd4bF1RjtjwN8Sode2b77e3NY0zuE
7OjMmybxPGnphUHdhTAl3RJFfhh7Sg1+U/IAN2iNsmDipmloT4hhNgaEqG8ui76e5IjybVNHt569
TOdzW9Q7I+tketVSRgQojPF+71t9SZT8aVX5nZISa6mCRqocXjZaYNo6Ynosc8l9m+KvFPdqit7J
x65cx053ew5fGeYm+R9n6Tr6ECN+nnuP+D8QZeZ2XnRktLpyP41rvGrHiApUcnhC0hx0clQ0OKRf
ERzA/ZlmKkL7DH4xncVWv6vSHbeey8W22xquyi8M/sCGMMap5sTmVXmHh/1MI/mptutT0/5Win6Q
UuFGl56w0irDMePYitc5eiWAK5qiv82zT+eBLLupwZs+4TJn/LXRt6GjASxZ6XDOykuu4uZx7aCz
GlBTFAsiB/o8tiirTI7jRJbhOKaBUkPJzDvm0dorfoT3KGZuktZnQwHON0jB0sJgFUgw1twOStbe
NCDDUHW53+f7TrVvl2nIQFGy9HDLsSOREGAw1it+14qObPxqmorisgPgq91GjJ1pmwO05CO5G7ul
GSnm0PSSWZs/Nrty2HoFMe4RntiTHpxo/qZ1ghlyWnEUxzJSkFmQmGF2DNrMCjuUYPfwfgnYzsAv
satZgnkZzf4Wia4QCuMHYK/4TyUvHlxHeFKsEC15n535x2EZJJ0JqGiQ7AbDEZ0gbLFM9xZlI05N
ukpBVqZ8mUN8yWdaa5wWKNOwjb716R1PO8ruQMN0VMCvBZHzIrvJdGR3Tl78sOdzGvvdfWNYAfDX
Huvqwu8dmfjJzmjnG9fDs/mEolgyE6PJhz+MIbynK9VI7VHCmdge6bsGhdZ9KqCZ4C+CTSPQ2h5B
c5VA1OE/LtzGshOt2ZwEnIjQgX4GtZj4wED3r5kDXVZvxLfAhMl/y5/Pac28OTDPEhaPz/VuTaF4
b7mI0Rj8NGmVXsvQ4pSY72N1SJ7LRJSV7p7yl8oNakW2KSCGJ3T58Af8vXXjEMsxhBL+Je8SYLMy
rV71WHlTXXp5V2DLbs0NB55YQwVPkZ20iDhnv9K/ShdJSN5joSaMyxYeU1G3c/zgODZR2S2AxYdm
gO/9WrUt10YunQcYMR1Pfd1yG3vBW0qoCoKOljADX5xRR4RukgfQdyoHMR8zzLDD2qBA3RfvU7Q9
JsbMy+dSdoGxYhHFZmgvY33FZWqSTN87+CLtU7+nXxnoxbOoIyiaPsXfXB9k0sdEj8UzPrlejJyY
w/UouQ6g8MesRA/6DnDtllcyvPa8giYFv0kdFRt2IgTsFHqVP+mdrfmyGFOonuIT4VAuKNybfCAw
rsWvyWSSzU7bdPGBhZaCBiIfHKkZkuHnwEwbyPX6bsn1dQdWk8qi4nSrQjbFeb6oqn4WMxhCZXFi
3q9KCkpf6yg4IXGD5dyLwonNREqNq0wpMZ2PpsaANvGq4qufoPTXdLoWWD7NwjcUw58njpG5HUk9
WIwGi+G/Zkr8HdCR6JOf5wofNZ76xfAzmnooVtDmKhCzZzRZ7NWgKXbarhPRnvhIUhmY5+JB6fR0
MYF/zmwdX4oBfabHvbimTH/+xrUjjmRhCNW3aThATU4+FoYo4y/8BgNY2Nxj8NQdsv1gCUym2Rn8
ywPOEDV2u/prgSLUfivQ1rHbSc8Zxjcyg8D54EOGPFL95ZklkJES6eEAj7d3Mw4LNETkDXIfez0D
9GjCvysfO+ClxWHso66UJOP2G5l7OEOwtbT8fIqjp47HNL0kfyJJ83dfrsTkyfgibgPWRTDO4pX/
a1aX6CfbOT1RHm23bWsLKOszPPQRu1UNT4Z7LYNTkkdqgwQ3ugo2xoTAGGIA+bNgAho3EP/BvJYi
uCNkEhquEUswCQnRcHU7mt7gIjbc1Kvsg8kP33GhibeN14A7BE2R2KxRmxXUYTOoVgDWqQQco8Gg
+Mrc+DBEra/PlCCOBILn3DfIASOalFh6FLfbcEaObNARtd9EI/JTa8inymzOdUX3TxRfVnI4bfSU
rLcSa1KvdpfEJmbyUPqwPa95E5gVxnqVXG5DQZBbn7OV+voj/vInzR8XWfiHgpwP2qM2orcVwKko
X/JJo5zxj4UFQmbG2nkYZdlBiFkSIhsC9Fur4NSvpS7bGqzpSGp5C17MyV/7+KYWpDNF4dhxW7d2
CgOYugXMx22f1zRJkGy9r9eK1xI4JW1OWmwRyH7dvjHAs9/P1EVsD/gmtQsjpcSCymkDh04PAOPV
bMCtZQSjrI/Oig9uSbKZPWRPDFPwM2Ba65l29fGjR+UpQFH2FJ4xIkw0l1i1/koXxXkB9pIJFGF8
S+6033tf0NqwCZFzOeqIH6gv1WwngCNXpxV1Bmb20GZkekZOMC//DEn1gNkgi77B9xiAk1s8tiXi
XNl+Cv/Axqt67aVsZyypCmlPqPBHBYeGRNgLjn+PxnWWgRZwuxy5XeJm1BUyqylFU2cy+jFPF2JB
mHEeqy3NHsnRz3MgyvB2UZy9TYnorSW7WdncjqZYZMIMeMk6lSW6m9Hb1e4TozTN6C4Khzxx0S+V
pF5MVb5Q+ZYAO64dP1IvGf0sVB4JQEpy8Y7mFU7zcwq7kSkDkCMhSew2nzy9yT3mEG6Sj64J0mqa
wAfdZD4lsxU5fuMmVUBUkDbQMNVo9ITCMrpQEEnwcxBnt8MqzLxyZ96YXCXEv8DFGWWQ5YRkFv2d
8BWocLVhVGDO48tr4HKg41hRJFuB9MPtVzmSfAFLLgzvyixw5h0vBUFC3kmVkfr/G0rZKl4SKH1u
j7k691FoCtjxhzkSw7T8sgBEJ2TP59md1sXXhbuKJF2nMvNdrhhHnbuNjKS/cLFRkT8WKt0Ne6Sq
1UmZKNRUbLq02EqD+V6/c5cIhBGKvGEiubK5iD5v0QrQZSGXTh2SIqgsRsfmTz/+0hIHwP6Y/xF3
Z8lhIuhLBPjXJls3QQResgA+a7lgaJjsFiPDx8JODZ8P/LHBIwThtgBV0Z7FlgwWy5g/t9k5qcJm
jh6TREsd/lKijbFKPwmpBZ3JltQ8phqjWZ2HO8y2oZkWL0qmv0DR0sgBocvlPbypzsGrR545j7wC
CBV+4xPEqWNsPTpKUorUp3jSSKOTqXynmwyev4P4+yPz1DLFdNZv/Ko6NiTdwJz6r0A/rmQhHMkO
Ai+5FbM9fptDdxIAHCIPrDjXiGUZUNqi6Ky33Xnw9nlf+zrGKxzWIhhq22/ExB1laJ1uMzbAA6MQ
/pMArgjXF9QUYycWZHyLVDUNlXLcDEb2HN4ogWHmAQ4IoxTS70fPT6RO8SPecSSDIl4s8CjZ+8S1
D/kt9zWSiECYMOfLFreR9R3CGD/c72WyrmPe3YR7fRqYrTIej4zRTbjPW4hsnCbwJRzEzo7b6lav
48WQgykdH/Nk3GcM1MbY3DRVCObiVNfxRR68f9g+MC0glniZRSCkeFA9tvdO66DTCkw1DAEoO8DC
DBKL57WK9P8WP+GLdyuGZlqBcNEnye7YeYiMQymR1uTcy+l9wtG9Wn4B+kQahACbSthAZzf+WB3k
EpY83UJEwixcr4GE5UfOqMoSLpo1PhDg77LkmHCiIm4cUqhK6pUa0nJcz2K0XtbUOjPGIat3ic/q
LYNut9Er0Zcs0AVudrvHwMNyonT0tnNuo1bkwXW+y7DdTBOiJ+vLnLLGlOc4Bi3Tgt4Xm3BW62As
mBg/Tfkbk3QlvjMdyZTSX9rY5+7xPSzX+hO6LS7OyAOYrq5BX4jhBFE0sobz7Pwb0HaI/yB7zFjV
V9YOcwfhwbeLvOmgpKQ/tcEBah8UkA0KnvGte2ANFqfX8qQwN29Hpt3oymqKgUu7luhe9VknWov7
+0S98BADN0ogjgjTWZfbc93RaxUvNtnxorj3c3WLkuLa8vGauXxSu9GuRJIHENW6yCXqmiOEyhwl
Gk26Qn664a67ZdVRCfbR/KIql2NxEYnsic9itu5ZwZ6LOQjr5CpQlx6ZD6sb7mauXqdxO0gyupdt
xIJT0Ik6YgdP7KzCdLCnrDbkRNSaGkvQbjYljuWKmE21IF+ppDgOXPy1yNk60pRYMxiNMODmJtLV
TqlnTmrpx4zg/2x1CAr49ejqkU07jfFtbR3lOKndOo1ISUmn7Pf6YOxpjzSAT7bNqY3SMx6+szlg
yjuiFm4NRQ5e2hlcNSrOmVycDvMwMJnRPPnPmB+sxbyboISZEL9ak/K6q53KRPnB5PMZqtjTlLbz
I6H0K4SHhmi2BVks49Dafsxhu6mXdh4u4N0Aigp9c515xhQS9jgnx1+wC7RfmqDZMqJJs0uS3A04
ZJb6y7K+84nbSRQ5KqpzW2juimmQLMzXcaYMraVSKflsl+FziefPbEs+V5uikC+13cU90VeIfG13
bNME2WVnUfi5D9TQCLjJwERKIQtamWZPfVjesHWYMOxGgAC0sy482pw0V+YTFUf1JfXxP7xk4G+a
LmzHNyvuWLkXjKyHlhNUA3maocfAvUWd3vpKCrbpuRRxOCl8GKwF1egXTZAmBaM7SphD8C+HiReX
qp4HAYvIbsU9E/OyWuAM0BwNA5RXkKeMlGoBD8q1Qf8df/pCcQWs0bjAOpx+e4xwOlo4tAXamZTl
tEWUUX1F0U+lNeE2zZ4F1PkGpY8R0wSDTwuVxyhnd7NoriiA4PVrTH/ZfybYg04wJ5aEQ4/03nN/
htNdtZhHwNaUo+bFmFeI/kINpkt1s1GlPaHqcH7DBIRI061B+6636a/ajC/aGIi96qlNaFQQFDFI
vIxP68rd4VLG4qXyrVqj0JzDBLo7mFdcSmM6+RouJYmtSxIvab4cBXnEMEEfiSa7tV6748yBLR2c
YhQwqfBiIxpj8K2PGg4KFQeFoYEDGQn7SwWT7NE1ZJWzo453l2gM/h7sL60OXEHAtI6SQM+BKJMq
m1m8YC8vXlTiV9AHYhM1fhmGa5O/YTRqV9FVu9ZdyFbvRrj1hZu131edT0ET/xV7q2Pme4trcqym
I8gR+/6QYOkTNuyvNFPhEp8C5bxRjhQpxxHIPbcKjnn0mmlikB6ILRw5OszczgHzZFxgIBIhY87O
zkKsekaQ1TV5mv4QJ+9rVLxah+Rq/orrOjRjJmVQJ2NMQ8PZnFjUKJnb21s5qtc9NjkUDtUtwdq1
JX6x9tOyFEYVm9+DSdJ3jw+Yg2jHIhMdWjbQMtA50EeTnxahJrn0rXEF40n8awdZSz/dPqpG7mVN
eOHpT6zaz+YyGLEcMea2IDf+dx5bCYOYVXxQZZnZzl+EcFgnnFq4S2WnfNTIWvZXTdSuZlXd9O9+
n/WkGOXwJ6ZFA4qAmV/ixnMJcHkvhyJpjFo3tuoBSkDkXpNbIXfYpjIY/1GIx+ywDRD28aSv4rUw
lQCfJe+P5OPFkBc3Mpjm5SJrZwpCkuJH6XWzKkfPFCwVpYtP92Nqy/uoaQ/Ma7V4k6pPU/kfTee1
GzfSbtEnIsAcbjuR3Wx2VCv4hrDkEXMmi+Hpz+IPHGA8GHgM2W6RVV/Ye+38GBMyZxaPfNQeTZw8
4yx7akn2lEvlUQDeTh4WxE4iEus8UML+pkK3mVNg/7CEPDKVJmb8q0CxzwIFV5ZGwWyo18Z55LXu
Dl+3YTwtj4UMFSpJgN1sK4w91IPEo2uqY1SCHVa90W+TI/luIVW1BSCB4LeOXjwLTz2UigRdDa/l
rbUvSImA8KLeGOi8IpxcFMT0ITFuXOYpgsn/nUyQzKo/wSJ+TFL9HprNrmBk23vWmATtGOHMhyzF
W4TzCRSNC0Ev43zj7Au1xHUqnktiBhrwc7kPI2pL60SrLnhs5LrBg0nJyy14SbYu4hlCTZASkFc/
Os2WEYpmQoEdDysz85gWwBdLODnTgZv54DBxBNznUC/pBcYJ0PwMr5rdZlW0I15ATqXD0H9q1U+N
quen7LRLxXThRg9vOqM//uS+nc1ghPbZwtrvyUB9P4n2wBcglgkvCLZpyHkNZH9qR6cI9PRPMjCz
B9Tdlb6KZj6fbUwJpDvPxZnEQ8okzmi5OAseMqnd7CnAByqrnwYxQveZ+4t8svMvlay9gRFb+suj
jhxdPDSiz9LAfrIrh3bewEr/tIbKdZYZBL+FIC/nzGi9ucQGmOvePBseJHBGVpS86bEN4bsZ6mYF
ljjsSqRgptJKhPyu/0CdIMY1XM8EFBQtUgcHHIYD3EJCEd2JAcej4kG7ZDNcgeauUW+1tnFojP4J
PFWA21cf9eaCXNRfEO5rnQH+fTjRwKA+7GICZMbT4LSoMlo/GjwZs1ACXGYCa2+Nf1bGmJn8mbCy
5CF4n0Z/Ig2zi7u5kdFoDOQB6UjoOVacv6y19stk+2Ivd4XXpNhJebWnovdmq0UF0XoWwucpzz3J
ZVmdi7sBzaSBgCeFT7tYMHU7VxZkS3rDjH+RLDPIpPb8l2bBHxwS9JqZlBk6Z7rCIpAyhJYm9ULK
SMdCw5pF59lpfKSFVp3fm3G8RkTNOFsbwxD71TY9Ref4Q8FvQmNepCUPdIjc053sD/VNEdpxkQhJ
/+UZ5OQDYzhvm90HkAfkETUORk6aQXk5MWtC0W3y3ngmtM/qpv62Lqkwr8ajV+XL/3dBSsXqrfcW
3a+INMhMcRWnCRMEgMJCN33hLOfNclLukLoZ0Z3yBl3L9CdWgNotGPQzGgBiwilQBY9O3TeexpKr
NmXItFs5kjGSqt5IbA2YzSV/a1LpKUnimVhUo7lzKx996dz6XL2mbX05XQbN2HEu96yvJkLYxare
7zYEaKI+1NVjvuDI8pHw1nnkYcSKiccE+FbCtRJPBVYPXn8HEu4b/UyiroKVxIvfDTr0+scuvkZ6
EcW61ybrnX0F4NgoSKKzl/BkUKKgr7g7K3f5kX8QTDFCxmPtW4MfNXEc0MSyfd/LREIsB748Kyla
AXbT94b4Zp0kKWYvNbI3i7ewY8nQtODV6DTVX4tkykxNd4IGOTL9EYgqbHYpZmCIqFnNMKqWJVjJ
iL2Wik8flgvpWHqxtw6xggRKmv8Xbiar0IJmdlVAEFEAgg1l/gDsgEwGv20jqH32tSjlW1R092Q/
IctGdsMq57LQkMVoY1GQw5tro+HUWLrfNHFQ6Gio9OlsNHvj26gjAKrRfanme+N2torQ374oHT84
vyVlPKkiUCiVe9M+RNSCmQ1zlpX21jDnq6LBQa9n/AwawdJUiMDyo7I+6iydpzA7xlmCMQCDMelf
xerzr2qvcxAkJDp6796VtXJjUlWj1KCBaA91gVL537Qyhnd1qOyaloASMl3SqUc/i3UnT9BGKDA+
GYyh3530lz1Tm3R4OrPetdlfdi0FKfvLnv2lRpR6NHuzLnsJP+p28SaP0A46gqgiYZG4Ck39W9jq
XuqyUw3QJMoGoN/EDZD4i4oQnIkdm15UngvCB1viNFfoNoFd3XQJqUajsx69cDNgooM4aqMgOS+X
VaHI2Ngk5gF3+IBrJVsdrihhcKROPA3puQHjyCcIHL6vHJ/7OUpdDci3U4bggpOjPNZeeFAuajfv
Cczoh1VonJHuclKIh0jJhJiNbw2pHZMA+a7axQVa03LvDHtfgZ5y/hAFPs1uzwDDgocdc8ZVtmde
ra3gcQ7DlRiN6pHhDQNm44/KWwNmLGOcn47/Bgea+L/2I6bQFKvrMWGTgTKdue+BZcQhjpgcMqcB
NMu8PdqIRudeiN0f5WHh2++YyyVbYz9wLGmbqtVOoC81lFTVfU0CxPi4VSA+MtiMvNWXnG0Q1Gui
ONlx5o8qYYBAO4rzjLYn1txkq0yPkuhBVct8a5b8bl1CzuIcxjf1n3zTj4JJAEpbEuaw9BxHIqIJ
KucUAdoM9RJzYi51nnrFMgo3oNoaPTp0XWP4knoxu1iuKgMOk3ntf/HHoTVZJOkNMdBdbY+JjELZ
9Iuy4Aswy/Y+FLfruKJ/IVgu+nTV15gD0f+tSLgpFG8ca2hMr342j1GFPhhCWIHyTwM+Kq/dPKCa
6E3Qa49mRkBq6dKxiJHTA2GE2hHlg6AZgAaLnC2zlm5+x379sqCiOr38jOyUCy5ju4JRqXfcsSFi
T8Uc334LdMQThM0cTc270nFNtRsmwcmknYyQYePOwKZDmgOd/qShstG0q5icK65a8CMS761lSa9u
ZHxSRS/azY78AM4nuIR9i9ftTthxY+0cjCBo6y76U1VwfDEFB4iezHpAzshFTdH8zulhzMub4ui3
SULSQpBF3KJ1q+/rQlT+FHL8qQ3fc5hd7SV9Q1FtWPkbGkFsuv2tkMsLwJmpdmeg0KNFQt4M9koS
x05n829aJ+EMvhJavuyRFNbmWLuMjyw3dklGjTMbD8xND/ImTPVaJtNVncorzfXFuknaZmpZnKAH
7MlRp9H2oHQhXyp3JmbKXqkJKuIyGzf2uqWYd5G8aXwbgnxyjl0iK/TLpEU3eNSxLC7JEt7j/SRH
7qh7beIcozk7xXF6Yj51EuzUY4kCOJSO0WH4DrPmhU6LD/iWV9pK2H2APU1gaX1gTZuB+6eAZSAn
rAlED4jAhaxvk4y4T+TJUANOPV9sZjpMq8woA6Sq1h2NLxTSPFLmYYyhWDSQ97G5HtvUIB6TECgl
QpJNqKCO3sdtmFO/G5QVqsrLk/rNB8kwSXUzcbmpRoiBVT/Lj11a6KdpSI6OpwZNsVlk+zi7GnlD
4P8/l+dSpJcE+8FHrZbv0Wy/TSnwzY21RqaoW+Ka9r207v1JamSWvPVUkQRF7vicg8BWsMgUf1P+
Kc/+AEQcBB0bvb1xjIBqm3A+PiQG24am7t+V1VvP54ocIKWrWPYDZ0oLwGGwPxpoAUzpWKyXSPvl
5pv1ckIAcHuQMcEi8P0LFqMtttXeOXfo1obtvwJRCiqLB0GOAbZAQ8N7T4bQiwkYwMco3mtEtpnO
JpP1w6J+9SGDooRyeCA8gB8iy9fOrzIx+FiSi0zf1TAc4yxwbZ2UyQUbL6M2Uz+UBakcETxcC9VC
PnJRp/vINHa8pjvjP0TmDN4SpYAxaJE5Xt3x7zO80p7Zs0inp9nwmCzKq4Slg/SD60DXY5ZHZH6z
GR/98ALmGWgdCFbGRQ1BDoYiaOP3EkHvZZYdls7Zp9uUB0uQYJrUewcpeItjSDr4//TLAsHZwVxT
taMnJKgi5JHxvYbHOMnvJIVuR0KfdFJS0GX9169JHprptT+OPfoERT4FJ+Cs2ZsZcYiM3FWcbP3A
iARj/M5qPyPnSZuyKzbiINitw/La97ugZkTfF8k2sf+YorhlWXhzivFu2ChnrNpb1fORczQi8/hb
BkTyuI1WuKM38BdPcQ+zY7Zy4cmgobUm82Z8Uvceg1WU1mDQP0ZYqQmP0RiD6V8pZOhueUFNpunj
3ezfJdKaBuTt/C4r/Lfwo3J9IEBY6SPSub1VTKdxmn1sibBpCNMVP81e5WZlfoyKCywvY9GidJE4
hKwz2CFJGdbQnSzKc2U259FozouWn01Ca+aFsCsdx2HvK0bMwVHIRCfGoGdsa6cll0ImZoCr+dvu
kVH011DuN5qduMaxiaeLJfsNWQTJreRXiwjkbevbJIRlH7UCHfOlgLZuNKKuf/WCxG4h/JzAnJHT
dYGGpcVMPXr88KbjJWu8r5YcRxxe0kvHY2396ZegUk22ggVVcmDq5i11LlPbeEqjYADCnoqeGLFO
nNfHYcTMMoxHnR/5Jevad1kneKjdpcN5Jmfln1OxWq9lNgfPSrlhWqe8gA7KaAMt75K9sz1/s5AC
9+O1+pfpv2mG0zP3JkEsMK8PZLeNhlVRckXG1qAWd8KGbnqSX3F/qryW6AxNvPcAJJFaqT86oSvW
yHew2QvT8pwOckqVf1oJ9fMeFREop3Fu3Lod3HYlHNF/yDuhJw980ZYzvEh5fM8t+53CWKm/SiwY
nWiDqNe5iex3aCqwf9iRgnX0rXp5j3he5Y2K1mEBkJMFpVCYCnBy2vOTWIYKPX6k3jhV2XJakvJp
pxvxLVn1sVGTI7TlRf3rhNtKi8H1q3t7ch/jwpwuYkoEkBBxSD360oPEIAof3pTvaPR6EjJ0Cy/A
hHmFeW+/M8LtDDWKTGbxwX+r6eURH5Qa4FxGsN2snrWazMph8QknQNiUDGelcfyJgg9GY+3440gy
AZzjfaQSIJRFvguUqRg42bZ8zYHkeKBt0laFQqB/qV9Rf+2h0G0IDNokgYqDQ4ufDSxnqnqcGUxT
Sd3LyEjFJTZux+Tm7PHmMpqmzJpX0B0q1pYaojxMhc3+cV+rdIZfKmYg8WVKjIAppMlNCVOA6bmX
UlNO1UJsPWxGVkDkhx4Qykx6fUhs1tMl2/oeCNdOGKeIPX9FlIJFRIogMZt+LIMe6PzFTK/b4xGg
dImqbPjSYZmZu0H4q7mHCSCDS6dcSdsgqO/4WYGCWIDf/FGCDGgYx8RtP9LRvJJoeUHnauG2HLk2
m6FlU+XqJTm3i3po6Oy8AXShkQaklOw6puITMjNlAb2cMl7mkFtgljoBLBD6fHhmeIcxtK4yFAEW
DK98EC7i/LAIufqTM7/HlEvGsqwkJ56qnhO3Qdy6uRFTwGU++BTFBDFMVndcvtshAfpCJMFrCMM3
PIpvxVYJ02f0X+cARwgfRU/8IeAVQ1NuuvrBOGJnkdviZADOmauMX7dRny9MYjY1Yp30J96pQ3ZR
CydIxBwkXRZYVEAYT02rZKi2K0yE8REJ69knPKu+J4NybUxYOYT/DCnh3w2juSp550nBDwKEBtYT
7WIrR4ecb7Rh3H9YuC/ml5bcR1KZMpRs4CTi7yTERl/tIwgWU/yWE7BoAPs+qVAf+03zIx+7Kd01
5qtBeY5aea8+Wc1K4CfI591mzr/ui7R1JX5zQIUwyoEcVLYPcnn+zrefBIb5ANYIjQD/i58EGslX
IzABwzm/fHsjOW0Sy8m0raPc4lFagnWfzNJ8ZNCnXaZaOZam4pnj5zrz1ncoUhz9pG/IhzQDfXPL
rU1OGlz6aaoUhHrP3erQkPXuz83eNZN6KYo2GL8gjGMEW3NiJ7avmxKL0wvpPZUDoMnst+x61wik
/0IluortLSvUvUB0ye3+qUHc3ETHbEb8l3o5cVV4veeSJVyCukC8YowhpLdIqNdaKhlO63P0lnZE
p05moIYSArEwQNO+RU2zUX7lapMq/cuazV00YL6hutxGk/wKP4kMFtjxMQgWeDEYFMFA+xkwN1uQ
WRyVYN0ac+jnDALVng9iP9EiTEN8Y0bN80TA84fJDJK9v02KL6w5y5uS6aak003jWkCRFfcIj5lp
tvuNwSXEgllolzB6KPCzlHC/iiDwauhhv5FT9sl7FlQUc2f5Z9ZaVOkL4BLdk3PJQ8++xpJlmy/8
ZdIpn7gCTkhXnYX42W+84B7jhNVqyP2ZIP/5UtlZ5nLlMjh1wYQT6Eh/hdDOnh3841JeHqjpFene
LYVXzQpaBvl/s6chds5t+Imy5GDhGrQGk/Fd6ZCk1vCtWPpDh6Td1Wdi0KFkc5jJiECsPYox9hHd
D4kE8t1q0DahQUcpgTznzIneVl60J+DXHanZEtk6ZOm72guPSXB+U8iDyvX8vQrTj9yBeA9Vg1z2
bGO1yZtsV29Tv3lIyXAH0l8qxSNCsZIwFGAUn53xWSV69TYYNx03TUP6a7FFNog6sNCeTZs9cERk
drk1wddYzGhzJOekWbGrQZmCp0WF8Cq6U1bsFQ23LcNx9Ei5ASQ5QTwviM8UbAmwcBv6bahuxgwy
edF82UJ5O7PcUN9KrukmmvYajZ28RRBzb8M/THnQd2rqVg/i5AzndZfxSRXy3bHkII8epCFqdXwu
enVbE2nBIGcmgVFDNFesXp3pEcXy02xpTreFnd3By6MxZf60LeO/2Wi6I+6dHeSCgV36KJaA9Tl7
Snn19p2R8Y55f+8z60adVPLZ5I/6raocRseoSbFkzwbDFThAPWaXBJYihzCp8oa+583kJCoyIDPC
3JstmlEv/szYTw/OfqhId5gnyBvTxSjJ1lzFh9vFUJhdWweb7m+g/KAUGV99SKAviW+SMwag+0fQ
RQrwrqYI1EQQtDoHTiMHi1ZthyjD99YHsvZs09YL0QBI5yZbSBViZaTVvvGIVw2ltFG/sglHAr2N
T/JkVh0AeyGoyHw27Vr4ajv7lYzKy8riV/Yi0eyIfGEftX9qrr0hx78IXR+JHK2hSWYbZtxFHwON
31qoL3PcLupIoH0SzE5M0ImBMzkCh0Gci6oinIHwOibHDbexMp5DvOqnuWDJiToLQJH0PhqAN0Fe
0g4jMQE7PrAHikFLOeRtg+XeA/AiMke9Oq+RWzIGJwdOo4bBNzANXPbLo/rPoZJiADRIUUB+wG3R
1Ous8yhG6KX2E416armR+JK2uhE/5cy+J5a4JaFzyfjDG+ilLJJLIgLFiRhIdrxKlB1ghW1GIG76
3aPych+dbSBDIvI1yJbBRzalsIxaJZCU40G0HxGqOdFmkB61jqwFGv42r4oLJaBczCdJNKfBTojm
UY71N0ttQgmcC8K2u44ERafdotC7ZiazsnNKRhIJQqfpEfLRxL/cW1QePborM1KPMb68K6ikYdAP
rcMzE9x6rJEF6sBitZ3g95bnS8MZqMz4XiYDzkB0pCdtCDWooRx1sraLBaHmiu2P8b5/71lURKns
ElbBKlKwijQi3Y2WyZW0Cj904oLPMFAFJtTb2ehNUeTFDm6dcmv9kl58FZ10ySP61cPc3VPS32+1
Yz/xB2lJfJdN+0FC3CNKdn9R9y1ycqFcdZh/tvqZb+85b6lA2TRw/xHglRokSK3ELuegEA5Stfom
4RHAW0N31gJVFhsUNdS6qda66OS5fog9ho9qfo2p2yyEfwi6DkhWHpKhKCFMZfgyqW5CinmbnOch
fFSwspQYKT96Yssu9lL1YeVwH0Z5P6gXyNHFkh0H439RUAxNzqN1JMTSAV9o++VydFqNfFAABqXx
tmBZdIT1btLXArCvYrAOIB6yOd5VNDsTW263fm8L3WNP7lIP/ldaXxCETCzB4jyQHxcpOxRkMTWa
kaEA/oPLKsgZxcc6sSg7A6uJfp3q4Tbo+EJyQhxfajz7lVsvbL1HiB85CjfLcOuJfDYU74DZWFGC
IPU3Qzw9IGdxzHMDnJsmIVx1AVdG42kBD9SZWhLtJ8HuIky6YZeZOL8EcsIHw8LC4NTcQkngT1ki
CUm/KaC9rhIuouq1eCWsM4r2GZFD/DZed+CJ/V881RhmT9btwChB2n4QbBS3SGEnV4OO2Nsa5IfD
QOi3DeoGqz0+njWAekMIh6YND1Lo8IOc4HlGmAUqYn4Rb0/oL+Ve21kQHkdRw25l1YP3SYb4cFNc
6jUroGHh97cClux/CIqAuAhDTof+kpsDyA6o2zmMXMXN3xPcNvl74SAoOtnME0YByCPP7tVo43c4
mJFyNckCL/IZqlV0a+mkDZkAKmUBzTpdGzlHxCMuIZuE5NbK6TXD5AnFNiM/sfZuGsJ0o+Rlr+E0
Z14Thp78VIsSLz8WOeMEM2FvjrgsOgOmP/FOxDSuZnAWi+3vprdNz7rX6ltOn7oADXTu2RGL7gYn
b9TzoX46dnTn+rkT7nQP54NGzvjMBi9PO8b8zi6S/mbIMGWTtNEpPdY4u4pQZeTBzH7XC8W16l+t
sAjHi8+tJZ3+9g+BimtmQ2IMPXct8EaBVXp4AtXdOzXaE2PeQ7Uy8yMTx2NeFCc4q6dKRH4fM0bB
p5XMfliYPrVSru1U808Z4mNzJM9IHG9rwLfbVmKN4TNOWj6jRgczCSAxm9adK3B3iv1RdvGBe8Mm
JC4vZVEXoch1IJ0vz/xTGnCK21cTIuHcfI/Ut7rDcpiBcbdX73KxBCaGWZjcEJ6vnXKfTwYxAS/d
fVcZzJs9iQVIt5kpnSk+rs6z3025ygquwGYkTjgDTo10G38FIwppDCY5u8iJcjGMZsNTxOJ7JkN8
AeW7jOOZoOycLYfOUO00nfoIBuuGIKohq04rtMhpmmsxW1cZzceYittCNavX+clihzGcJtb07Xs3
yy9Hqh+TbZwc6sjUh7N7sBdxiEtiPkp7D/UUoWurkRADEtM2yoA8LqKkJP6/Eh/+k/ZzWHhTp7s2
0Yb06WiwYJLUH2l256LfDs2fhMOuiYZtvwq1aRi5xTUCSwzc8y7E2BfW3Ffh6iLg5jtao3I06MsT
GE+8aaiWMyijqIAYGh+MaCN32cM8qtoFUS9+DNvO/Ecsbyjvl7RhJre4qAjBkh6oHReq8dDbVOoQ
lKnj418w7vRfuDAiKGMqEn8RggwUoN+2DGtXVTw5wBZxNuPMgYwXkcD3Sv+R+faidBfABSbA5OTc
0z8Z89HpiJToT/QRGtzBViXzdtqia2cThJy9QM6uIrtGm4XokjTf4VLKktsSXiHmawez3axln7Gv
cC4iCpLtoHCMAJZUq3sJOaGq1m676zi8P6Gy1Ej25+4QWnBO+LPADOVgsVB64L0mRSY6TuZuzXbT
EcjK15+VTcuYmF+T1tKJ8XNgPms0f6KKSYSmbqnhPGEXqRFpJBUiRBDVZC2jBO5UdCnfKBKPeQzB
z07unHn3rzUq4tIjC0b6s4+j+RpB0bewe3b5RS/LS98Vx7Z4FrYeGNEYqHUUDIU4iwkZHCA7VJMN
Ftmo8vIWP5t86ISnmvNTNs8JobbE6HGtZnw3mcYYBS+km6s6GNfEs8+jRvzxdtKLYyhqD/M86s3R
rUHAncPDf0qFpxUBchkjdV4z64BdsTAGn11Br/pS0NccbRi+tPtpeewRDoRviPtnaQg0wsQQ/4Vo
eWsqxofdwLNh0JQofjwxVGetmUJbQqWiEK7y1WhIfOPbHGlcdmhGmGbamJC3IeG3CBItEUMix8Jf
BS2MP8+B7YUOqV4Dwki8xoZDcGyFoN8EJUQmUIokezF3pkIcYInFg9IrTW85/IAe9Qq6E3QeFpqI
/FCg9hggNnYIZyK8i4Joh6yqzlpYU/G7lRiZ0+2SCWZxf7aM2W3/uhXBGSnGtx/RPpCrfA3mi6oW
jVOnL2yUD9gd9oWeH+jeESzh7iX9x4l0rwItYeFIG3bEfOcEpnkT9nFHF2y/2V5rpDEySpvk+UiQ
3S4vmo1BwrfcQxCX1/XGddoweGQ37UoyttuvjGF+BFg0m04S4a9WwsRk3knxteVdXTG0C0CXcbW4
8DaxOkfjV/+BcQuOvK+pd9Einpf6yakZmnveOGKrGMV15dlxfOVhqkw0ob8nW249kUoHwZOEnitT
iQbCRwJVvhIfMcU7pOIsm89ImMDxdny6ECTI7dXcikAb4EXtr50ZRzJQNjVOOLkZTlaCZL00Tnbo
rAppjHjI1Xey3R34lMu8Y3SBtlKLjvkj/YvVCLAW4k008W2k3BBz3xAlGwdD4tUz9GCIgdI7065G
LI10KqN11vUDXyQGchh2AA7rQwzyqo2IV24WJJbbYvZ19Gctk+90Vjz0jai/qEOZW7YAqRv2SkXC
0sldFvQVxbcyhdcuhYcilUDRp2u46535yuElaMKrW+iMV4ehfNLMwdqGwTsIu8C0nAvRuWchpa6x
t8FFE0rAYgexmWJR1O+Mi4HsntRt/CGkhtAMeQsKugidv5tbyV57sOq78D3JthWLmUr9YCJmvjHp
ThGIgW5oPTfqmT/eDHb98OyJQiEPGgtF35MHKWb/Vn26HJsLjTXvw8LEQX2ukgAp9JSkP5vPvuP7
duD41dLOb3XJhyTI9m38QDHco2al9u3L6DAOhJsf1ML8QCD72avGJ4T0z6E7xrX8XJrlQ8/kqza9
Cjl5ldhDy6NpDAG3FS3QAGi2ZOtoGcxLjBqw1r5QDshN+4wdIogIQEV51mxna3Ircjdhkh44dtGP
uw3EpY1kf6AalIdjzKy4yAic4oE9aLj9JeSm3DEOlDfjD58ktHldsKAqvFG8tQutpL5CfzDhX3ik
+9bX/+lSzF+QIr7x9I5ypNpr/T+wyebZ4SONuMHRLy7o3eZhD2tojYznv1Km32pNGDDTyRqPCeKH
jG0Ce5YDCTTIIvlpknzt5PBfo6rMnn1YuDbK3r/YxNmK7ed/A/w9w5QP6MIpqkcRoG8oCAcCixpr
L1uKkQ6ZVEm+QIUe0/TEuCVSmh6wLocCxpZ+1pz03Obs1iR2JTnots0SjpdON9CIkU6Va2f8ORnK
Z5pmsaWuixkvm+LJkEnwYc2BVL6bRhEww7xkZ5MEsB9UOyOtNynkuHwZwql41prWQxSO/5bQ60Rl
+Vy97F5+b/v4IRhIbBXWFcImCGeDhCTA/mNk6gPHPnpHcllaBVHk3zhZPhql+qyRX97Vrn4WkJtR
DR1KB/XVBD2pr6Ep0vMxs+NqZPOPOY8Xe4itm50tN6xpNzN7AV48Ea+CkUthGFdERmB2UUAAoF/U
4Yl2n4EfRPT60zbJ6WXqV+xiXWf9TecetedwIIEUTYM088GrB5JM0Xr1F5EvF2JcLVQq6eyiTAWE
PBKs1bH7bFznSFZAYA+XQc++7OGGoecxWOanlUefkhO+18b4svX5mtKAfjhEZWQfO+sfO0MyuWu6
uhD0eYQgeNEe0aA8h9YdI1SLBnbZ506Z9FOpWKdKHj3yV+IGc2liwJK1Tumgn1pmCLgwT4M/lPbF
TouLPdZBlzC9jhtWtY0vUzk6xEQ3wAgHBivsZEcNvjWXiTiyeHuPMcupUbwjii7TlVutxCTy4HTc
sP/bTYQwQJ7XoIJSdk8sRmIgaH8G1ZuxfvUICEPtoP0bjNPEgZha+zjHNci5RXGz16ogoTjC7eHI
v6VDG8vdKtfsRon4Y5mMJ2sBLdoBvCo2eDWyKjyDKQx6y7O+0mBcHQBK6ybhLuzwySyypz802Cm2
2Mz95P2dtjJaKuQnSGAEnW+b7Cr7FTL1FZyoRBx6egIIPu89WAkgIDCBgJBxYDWO6dFMmeuSY4DR
xNK+ZGvZqcrALwTo4GznZT7LheUn8xrnA4D07TL1sClD7SwUiuDMuK457rSQabKTGiJ/N83TlMv/
PUB9LpiUk8QwMezE0Tg3HPQqbkZM+0qluaMnL7uQ4UHFD1nwSEYaKUPzcQlXGT1zXJq6xfJgKY5G
wIQlCBEo50rsS86/CgPnP5mZ/oDgQi7gARAVY8f4dBiBVicUsH7V0dGw2AVV/hURnUEw3biVzrA9
6CfdckUNaN6IPkLnuwbUPw11RMK7fzbrNQdyNQ8zRF0SmDGaXfVqr5TbhKN4ZkF46/udEFgHnAeL
Zno3MktM+kH7Nxqic+HjasvlAa9nyIzMrZWzgFrAXBaOrBb/4e9P8RexRauIdEHQUczdSS98RXVO
mcJL+EcgGsEhMDCjM78T4Hbx0ecn4qOtIm6qWSej5iOMyZnvlho9nUS7A9HIq+TFNJc/tE548Ktt
J7QlbkgdYuIRFbfMxECmPCchewKGZE2g1sbAiR3jNepxR+cwXsNjaV97ahQ4DYyhDS44+bfnWkkY
og0h3LbpwBfV9eEIo/kEBgM0Ao5NeLfz3qR2EUSc5Vn7XkKVmPcatIAoN04lMGKNyG2sDOA6s4X8
X+agsWYDfGO52vFi60E1a8xqsQeoXi32QEYucuvH3Cuk9Gp24cma4soXXD7+wDWdtZuCIOIem8wS
2OOMWWC3Yh77TynZWxkoQaw01L4Ljoo1TJo2VaIRGlnLSmfB6KMFSdcyXtAQj0kWjntm5puI/c3f
ZUSzQe0piJDEU7ZbEN8HGhG9lJCIcQYUpi0K0xpi/LABSRDXe58mg1XfscaNjx4krV5t3bjmHhEq
cyGbeSuKf5tyHATkctMtSqUTzDlo8R6QFasP0MoINH4N8b9tQ2TNdYFe97DG2OOt37S6EkxXiV7D
5v6OjFVUAfo3R7vNjo5GmCeZRGsKXbm6VFF+i2ZSCpfrwDQYEEaclS55HBw9HDtTdghRNyf07DXK
SOJIgmm5xS0UC5mQvlM3bxIYDXDgjDV+cmPf1UE7kyER4M5ZZUcKaxZ8FiB0BRqoLt1SpBIeOq9u
D09BHtKalP0If7AO7aZbxfE71xfEojNxGWApUsIC010io42jZCdxnC43Ij4DhiigL6ySbYgcntsn
cSdmnyRvKCyQzBK4uYJnrNoqqBP53ltEPqa4osF3I1pGyBzpDMW0+WRp8OavHZaBeLDPS7SfEhra
Ir1BF1KVE3/ynXySi5G4qr1keo1S7jKmgDPiBMXTVcezwE7j3Tw2Bj3gIYlsvGvWuaen/dDaqx4p
7PhVkNCbgiG7qoiTXgt/wS+LWtYOrKJzY2h2Ev4X237mGbgrYbFq4ncHZmeN8jtrmQFYEFl+T5Wa
hS34Nhr/+x39LM+OeKmp/r4VppXG0HllXDI0jT1enMk6W6yhwr3xpXUN6SGUOVSIuTiqnGPaTVgl
WABuD4UIAPoN5dlGO2MnsHv9H0fntSSnlgXRLyICe4BXKE8V5dpJL4Ta4b3n6+/iRowiZjRzR60y
nLN3Zq7kkIKMaXsq3tlyug4BLlvih6yKOhlCNs8UfnY9Gvfc1uW5oUxv2iXQJu3O3g3zTn8UXA8H
dlJUnygcbhK1HAlfYVoSLDwxi7FT2VrG9bVmWbAWs/VQcUdnnVmaUwOkHF90hG82xxhktSH2OfU4
G16HArQb7Is10Y5TemGcnIdd/h5i1UOp2Zn6eF0466SlB9ZC6k3hEcmKoFUchRgV8xKvc5jcqWyi
hOFgXxKgkK2GeDUY3JPZTdv9uYHWRbeUPT2Qt54kiyL1FEM0G3vuyToHw1B4BFS9WavBfn1lJlUR
Mw/rXP4WRH8NEi9NyGDZg3EU2DT14X3OqD8uOLxnYPAzMPiI7bpOpfwuS0/y+KT80ArgA9fslrBB
Uw0hSWJf2OInjSLyNPjplwOX54ZbCeTYLQa7hgj+6uStkmWv2/o+EMcJVkc931rcwxAIvmpzuGoV
hpMWdE9VsmKFcl0my4r1uFUSZjI45/UXQI1x8Cr7Nl8NZpZonHdJs5Pi7EK7PUblnYbZCtsQUKzJ
uEJ6uMHsd28ZY5G4w5THzLPiaxTMte121KUN9glhw39Cjk81zPHcd2nWTc+0X8vo66s/g0v5/B0S
HOQJTukxKQuiMfpS7XMmELpLMD4LTVCjQGAf6hPcU80ZDcKntrrJvNEqzsW641IlMj90voS4I+yQ
AwSjO4bu4T3mk6NdZqZoqQBskvRkthC0uJ53HLBaouyd5Dfi2c6dvbFvND7z8vXE7bhqsM8ygRuB
sDzYtDessw8rW9SYAkr3UgFcPkd6dS4wQa1J4FHWaVSq/chXSY8IoqLfMT9phBBhQNCh5zVeXGwR
Em9Ad8JQoZCXIeyTXikvtjUUnoKSJly99gSbEdDV8dwJ+nd69DynNT5n7dGTX1efXF5AsKREk7RS
25Vquo/4+tl/dUfwMs1fXyo6spIfbrFrKe+EI6Z8AhMJno87KY5uFTgxP5flEyQ/wGfJWdXIknqH
rykH3cUuMl+19ikOPTCGYSod4pDBcAEEABFPPKdGXBa8xJBOQAeYDgYf8lDi7FiwYPty2DMUF7Mb
gYVRmkeco+UTE4A1RTyNltAVbaD4ZhOeU3HArM7+5F0lpgFydtnbfEwltn1h4NEdeqYvbHoM3WtP
+gnalMlUPeC2Yv8xNSm+wm4bMD+1EGtr1HHgQGT/2bLzvNyn5zj5O53ar64hc0bPHDMq1vAQt2NV
N+5EsY+OHAqF0Bxvk1v9kjTQrwhm1TEIN+ZFo74SOGqfX624uKU9tBPaEpQ2YkGSEPgaLf4Ee8+S
rUYqWREBL+BGWWMGZHQImPK4JZENYD66JGZCqtU40tND6i47hn/sXwu7UhTumiy5iiL0o8qkRgpr
VFqcBnPYx/ZJC5huENHk9XnZ/qrFeq+9SG/QWscTbd1T/WwNdWsQl2MbvS05OsP+wlpONe0dCygp
JlIHnoliNc2UcAi9mhh2y+hNpY0DTkcw4s/mH+wwddF36VA7ECEpT2Rq6K+MBkof0VlS+sd18L01
I3BZ78uQN6ffssLkN2jQkRJBVu1INH/+TFFpcdhwXUmM05yh5E+fJWgmhChMNCSNsoeK5Wn9lnJj
ZM4fg78Rle1Gj1KxVa1LWhaOPbYn5ByvBS6VB3/r4ckb7neM8JoGIHh23iO5dFtMQYK8Iv4F3v2V
GLC72fgmWblYhAsXAgR7XXAKz87IBRp0KU4eYH8gI9qdwXdL8CXStrQnYzeFXsZKg3lUTkw3lj8m
9gGgesCVfwx0u2e92PVRdRaFuW0xrg/6Pv6pyaYMUrq1H6oEw8UdasyCyQur0RHD6IQ5QBL3GBWQ
gR/VjNi8VZ714ICWqIPVdaylWmUch3v8NUd67Q1pNV8lWKDwm2XkFiWLKP00kYsEkLy0FXMnFtlL
ThAsXoNg5DiJZaDfk40HUjrZ7xn7zB4rMlO/FwrXgOli1O+hFcEU6HzsJmS7j8sEt3Y6YbZb1Y2m
3ETmdO/gAs8P4pDHHGcjZLgkmFyTtzYcMHaiXGIw4xVXyhPU0BuC4BFJa8GYGVgXra/P6ovKBdPk
yssTf/Gp52R6y5hvUdgBXG5Ism6mOwU9G4S5hdKisGU36IykFx/x6Db8rTUu5jo5v/bWUfAB6H5N
1owaYw8ZkBrEGYOGzdffHEBjLSS54SIw6ywXgEXEJsnnhe7E2recfbxODCXjZkrte5EUT7v/lw2C
2TlGQjlhXrbQmiM5BCFpbkA3kMLgSW/BhWCE6Y9loR7zxe/6V3bJE1dBuUGragEhyCeUkxDSCJzt
CmwqxUhWTL1keDFQQGX0z+DZENwocW5EJQmMwvaj+o0a72NufeYE7TIkK+HNEGIpngKzbFEGZnhp
jRN6r0ik2EzyTbvPBr+WQ0mmOjKPuIqE0Dv/6cpos5svytQBglH8YmfY+YsW8GMuy5tNSiFtlvNs
qO+Fbb8nIkeZavw2lN50yaFygf2jAPw8jgdoC4fuEPwphOoNBrtB6sgtqEnCySlj1Pr8xUi1h64g
3uETyFMyTeP+8WNZbxabjlEZzj/BdxGxBQgdLiv2DoYmb5rYBN8yEfNAKe7RJ7lcm4lE83FqWstR
fFsb6AsoFfQCt9sZCUHu+ZRGXpiiK9JJrd+CY5REG3Zddg64w5kk3FnTN/LmUUJIMwlUBBvpQfXY
oeRiFv90n0sdvadj8KrijdSIWLDVfgC0Qs9Y4mMAiURTT9DcsRwQMp23HRsc6Z+5ShdNIXZf+gvq
ClYqN+ODVa2kFSg95MCqFNY5OTAdmcW8JG/A+9gRyaegx7ZKvANNrMD4FiIl3FlZPsfSmX7J4OFR
G05zsymP1levWg8rizxy4/yNx0c02XcgpU32BI/N47t1wxf7bpSGZyCArMnhZtDY+H9hEaz5noeA
LcljZlrzDDr5gUQ7pN5ULKcloJ9Nm7Ben/RYw6mLOyer0R+zPdlfM/GypXS0wnZUTA0yojvn6FVh
UdPqyaZdrOtCkBy2eUCGQXuq7GiHIvRy3gWVbrKhm7Zz+VpqEnWk3SF11213DJO+ZKu5Po2I7/eC
EoDVjnRALmAW1BflPHNvCKLCP7sIZu78kYGBizbKAm0YyGj+q2sgvbYu1SDnEYfa4tp3CwzHvCvP
MbZFpf6M+m4/lsFqATvUseUQPeUOliIZzqiAnPgyQapYHLpkcQft79KM7Dv44eW7VKvufJ1olW15
9mtwj5vXtT64xHOeiAaq3MjAA10OpGaifKKXXUMzfWAHfoLreRH69IKOWyPx4UK42LF6Wz7HS73g
dYe+qSupD3O3bxUv//sCSW4vZcnBHkta85oDhYZS+5go8a51B84SvxUDCRARawCcASNe2gPGNRoA
z0o++SIsfUUnERjnFwPlRVS6R6+EqwF0xBgSpjfakXw+kSLvjvCET+ExRzu7LtRsVLvEIKvH1TEy
Sg+TQqfRiKbQJR48ZHiVjlY1zzh61GZ4naDFtto5DIvLmCoXJQkuncGBEb+yxNs2eboxTMrKU8G1
AO0643nTZzdpH37PUA7HM0ShFYRE7fx9WrgqkzbPW+tgrIVoIOpjG5UNlnjkUyPUtR2X5/hkkh23
7ysV2SCQiBUwpuhiyGgMki5VqR+kQTlUIY8fG0ddjCm8Cp2AWhYVOabMzkXV7GV8PGap7IRGgdfy
j9tmkJh360nSUrHRF/B5kyDurU0HSLq0WMJ0N7uByxTDCpGCWxFG95Wzs5TXIImuFJ37TVb5hf6n
YC1Zi+QiZfXZiBZP2449ir1ZwvJjTdCCPstx1lv9brD4v1ExSG9mGbsUBE0uE0GcYAokJLSp+TDm
jBYmiTurjpAdEddxAXxBJjs3zK7cwO3YOHHtuqS94izsDeXyMogS5wMuUApRCSBSZA+RmcoCOZw8
Sd/pIr73MyYPqnGrZqeuZlzM1W9YzcP+RdWl8zo/lYKXXXlbMrrt/0rI1LROCmTIbCM69GvDuml4
I6VzZjMXcq7BaS/Df0MMDiPEHuSJklWYmaI8mZdYK89YaTAOcNPZYiOI648eZrrd/qNru4Eao13w
l+PzLrhdjOmOErOT6DWKlxXAwKydlJPOXbrXqc3jYxb51ur7ebJFv0DcV6lvjcHZT+FlWDqMAuP/
eOw6Wn1UMlReosmwgpLYrc3ipZGsp7Rfr46HJhrxwLHQXzk7C48DVxKWJ7TCm9LuNOTzsfxj4yzU
zbXVjqasRDpJXXVeXgcVG1YZXSzFvAw27pgAp/mPgVzS9qFXED8MtVN1wQkq1yemtz0Zq7Sl5ALA
URzkL1X1UIbu2pY6FXiEOprwYz6MtbgbhX5PA+M28q1PXBvSlR7XNxjA12xRfUvm63xc2NkVcHXM
HT09SsunRufqEopDps5uA1Wjrcgo01GAqR56JvWmVLJLdKTi1W/d3LiM0CViQz8EtFBJJgAhW73y
7bgKdNCUplkVk780neLO9oZM8Xqvs98qcldDyHAK2zMQK7vQds3in1BIwaIqhKNykSflUlAqGY7J
Rob6rjpqZrOJTjZUEa1us1VoQ06PuE6yoJDXy7p1UVQAjbJ0wRsupQEtohVRWZ2+SHZSzDjJqeEe
rpPZXebiADg/5CaEm7z+yBuZw5zkk4MNEQYmu3LmcvXZZ70fKGx7MTeXYNZVGrB0/GyCKVbavHPz
YIcqs3HRLez40aUQ5SUUyjnxLfjoVDPLHIO69UhhN1TBpe20e1YYt0YyrpjCfTurLngGGoKSNZVp
eOL3dPRC9ShbbdMSTFeQFIP36tSU4UmuBJWRg6Nn2Rb8NA9J6xwD15Rn89IA14x3sq16U6mAaKD6
ZN4LEXOEKV54HQ+GxDAmi735u+IvEjs8qTKdIgiOZu0r1qaQyCzUMoP6ZYn198zaBFwA4Enn+c6I
+C4Q/O7cKBt5SpKgIRY8/pP68k8RyB9Vnjxr+1gK+a1gNyVBqEBJnocJ031yoLN7L+prax9KoW2A
dGdnHXM0WGCRIRpoHb108T6QXIOIw0QQZm19R2TtjC1tMIUfyiTM5ODcvVg1BmadL5TcYBjrKNKq
D3gGrAJmHCiqjlVpNgIzkS+2vcslbHmZb2Oo1ipzn+cqIFjWotB4SxyC59BiN4uNX+rjPczsMNG5
e8pvf7n6tRIx71X69qsyRjx9mrLET0X4K2JpAU/lKDmF3l7VqrpUseF3BIJEI8HU6dWP1kXoTf0Q
wJgtEZ8b81sA/4Beu3s2/VBRxBJ9eEQFkT4myDa464mMv2+8JLhywv62pHedEFX1+X8S55Zb41W9
UXXMdBZiC1uz/APQW0JnYexifM3JgSloRxg4iY1gUdQoK2EhUWNqY1+ON0gp/RAotdLPhwI8jA7R
WbZ4fNBpeW5a+H32zuqbY/q3LYeT8mkl8i2JxG3AU05GoA/l22p4kbjmhqfQ7J+y0T+5GuS8nNRI
swhzFJtqpw04+iRyShcnpR8MECL08YJy1JkX3tMCDIaZ3fuwvUXhcO0aaK7EdmvS4DrYxBAz1MiK
tTW2Q9/sWlPsOha1kEZ3ifaXvcH0qA5zHbhgCHOy43w3fyQbhTDz4jSGu/TJs+TU1wNcQf2k5pnH
WGXG4mYYez60PNncRy/0a6/K+zr/rNOtoYirxo1S8nPU3OEz/bEYORg/5055NQMvYNu8dmETdnFo
d5aIVFqb6b0YsjcxcmOy7eieX6paP3OJqc74JDwtHz2tJsrcEWB0eI8dK7mF27rGQq4d2YzWFDRN
n+F9TjLPxAGppIQkOv2UQ7Thi5bu6G9yNaLLP6wyShAtP9KjDlGgXwePZOvKbiO2D0ZNDW1al1E0
bCx3tXkcKI1+TWKcRm58p6/vNkTqLdrkChY/FRyxzAM84+gjDTBq+HdJA5gp/NbeYQjqEHtzPuBE
EBknpsTGWkOZQqruce0fzKo5iBIKpXhPC9KcANz7QXdqcspYr2hvcjvKG3L8iKDRQnhjvQH1/0dT
XHiw+ynHZk8OOizZmyMCDgy6WJPHQttDel4NSzj0eZm2YJoq3qpNp/ZvMe8A26EX00yeho83VREV
/J9496CjZdthTQ56MtDNpc507tEuY7uxJaB7VsMfsCh77FDVzFWpEG5D/6oaZl7Ai0X7g+gfg57d
UyvaGIIvJ5snOgZwi1GtXKUfnQkndObqrFE0XB1FRDG8cl7og4LUM/8pMBAlztf8J4SZofgWLrLi
gCLNAUcKHAMkvhmrgp8dOxVuxiW5d4RKcJZu2qg/FqB428J9RMprhXFIlvYq5qiYTDqH/hYF1qJM
QT4S47vJtxo11jpjcFseJtZP28LNg5THuUfy7Mguit0svkSJUDXEnqVFAwdcZ/4FKtZ+2a96R7ER
rh312rNFpm643fS7qmme2VtL+up5tsYn5h1W0pOBrSB7GDkrHtYHQemKhjFt2EqmP0xX2i+2dvPA
XLHuz79SyOQ4R0jQZdVudd2lM/bP/OxolATmPeZ3NrfxdpBoZiZQjM0IEdn/agFqyV0GOranMW+t
YBIo+0hbmCk3TfJhtj/T4xZhGoP6Sw/bSGVr8TISyhdYaWgf+1mv3TzcQCwuDX/XLQVBo+Lr2nzD
foJwYbCICpyK10EbqgcmJX6PpsOOIhsnUFQuzczIfvsH+SrbcRvWYXfJPGQs+6ROu0kVZ8NGSmFH
KTc4SKNLZ9967Ut0GN75MaJfMGALlqcKePFWfjoFepLLNVREf+emdgRmdIU53LiE546s7pU197Bu
hF9NkKCDqz91sIvttYJwFLHOidvkwX76qIwLHBdX+tvghOjW7hPlXtJKwylPsnmk6G92wknfaonq
cMlhzZ0HHhGmc829+JfdMm79l7YhUladLZuVjFPn8qNV4CDtVWCDJChLIib5xq2L0tlmOJse2PId
gFAZXIOgkjZliADClRtmwxGXr/Sq/OUeDcqnDwhAiINMyob2bqoCsegqL++aBlsCeyKksRWXiDVZ
IZ2F+R6THASzbcyayb4o85E3rXwhq8KrN2pHlHOhcqHAV+aozwxCWQrMBNQUZikaJfUnqgwwj1t5
rraINtnvgPpuSOdZwTGBqjgn8ta4YycmEQu6L8GKOJH+q37Zc9DFVbAnv+aKOOVAfzOmRat8E0Xx
jgeppzUxAQcAhEvml8GHa8Q1p/1SX0uhg4ZnGMrjZm1koqCN/jPQzYgitFPt1Zb2UqJijXTr+8Jr
QBMP0+AN6xiK7FJSk23ptWdLmVfSA17h3q74AjiNVJ1N7LAaHLU5Nr2xmjy9J1tfq1hI2wPmmdDV
AvtoMnG0IfNogOQAc0XNsv3CQkRHN9BCtyrKPfukBg8ra7QB02qZ0CrCnHXALZFvEo+6npaNx4Ix
UTnaUEvkc2iqe4ifWETL6jVo2pe1jafFazTDdVO9arXMinLTy+oRez7L3+QYi/QEq7Xlg5fVRxJt
YYdbCoCjHZzGqPZUSUXgwQxEhwWfHvEOzPgYK+h+npKEp0ozTxUlD+J1Luq3WPRvhBDfbCyYtBx2
6Ykeij2SVYQ3PQ83dFbAqjvHY3eyOLruirk1caZYvq1RB1ZsB32TIgJ+too7QqYMI6IRjnnEThlM
MxHiAx5z5p6NSTdSAAxRIPyytiQehCwPvEiNnjysc9vbpHHoYTVoW98CwrvgMsjxAXBUHJTEiYiv
d1V7Dll5y9U7Om/LM/vb3IQQLymypaTGpbttn2NAKj/nIaYH2eViS5Cck0gmLAQjZGu8GN+58s98
ASNxpUQkJUBpVhtuHPc+uRsYH1pJ3fRO/J4ayVme1/d/bQ66JfLvbL1j4Zmt9oCt8qOECcKD4f0t
s386AhKmM/yxz2bFtw6now0rbBuP4FkceEa5l9IEp/SgvgDfCm8DwytCKf6RCT65GWESek0XhR60
+oO+i3F2IXAQCNkkGpJqvmvJQ5DNlH8bBRt4APijuiusqs9IDkq9GT+tUP3IfioNhtlkrjDFk9oV
p/p9gMBs1uWRIkSt6Ld2SsWAGK/WyG6CoD5H57CCGBXTYRevHFO4iln3J/yEr5PEvoKAsJFBJSfL
xhb1Dup6QbsKjw7UiPI9awj96iajvwLKHL/SfCvwR6e/HtXCO6OTnMb1Fe0usRkJ0uiZzMY9UjB+
cHl3FlgWI4RsE50wFvoWD/rWrHqY/lCIpOaYsxyHmW1Z4jZL9X1m1Zg9HWre+O8lKhPexQhgvSk8
A5NU0N8LxykczBmIqVczuDHptXn8Kl2oX+pLNgXVd4/LTJEWv4WTHMFJBhvnG93ol3XhS5hmDgF9
u5ME282gM4H/3OrQCiUgL/yIIfU+lRTszDcKtAEGLeFymq3htT0be8wZL3VrvPRsvWYrf818zTK3
ZHqi2E3q78yvV6s3HnKL3DiJhVo6SpZ2lBHp9Cg7VmBoLR4y0MEkcTT76qhZHnnurZTr+/nYnAaC
tOrZpp931vJDAeE85ZssolP81fQVrWDyRealllQdYaPzUnFdS+foHhzo84rkTc8ROuVeSddlP09O
g0yJwbXfYcDNBPav6JWDAUsoM0f/FQAJGQLc1REmB8oZI3w2sHtxmERMIfuQuLkRvDdAR1LSiCSL
qqK/sne+Vgmu6YnqsDS6tvVMr1Pp6NQWNUZ+Tr/FTjPn3axCoeyYUW02rxuK1FDhS1xEIYOmwY6m
PKg9xnduUdCoZ1PfTyOBh4qaLfpKVJup4qfmZBDdyYxONluVXZtC0Vgc5uhlJrwiDWdbV8+tiC8U
L18Kd25duTxUUwuitzpkFiH2cB+a4e63S9YBs9ytMVVIG9Rke7VsvXTA+e3xoRvVPQb6VOJT/NPP
j2n4l2TaCxH7TdI2LoH0KJlfRaC/MqrO3bFt7qWKw5zeBJsKqJ5BtZ6pHVWoMyY2rgwSuYORdnI2
zQsbHPJJfR34rZGxIu/paznWr1Env+sJ0faZhKmo3yeJLoaESaDaSll+A2aPXqZzIgAtznPllKC1
URiq3pBHrEG/2q7Ei7HnXzmiX43paCCbMzoOiI7uj0VRVr14P9m7DZZgNU2Luxy9tWEHsrO9yN/y
n6b7RZbSHtpq2W5x5TXD3mhYgnOfrkIqlT/gNaxuFOMlT6k9tb4Mdko10ZzQX+xPzfiZpH9c2dda
q9j6EKekJsJgfbR82q3ROnV4hqFJIhuYxsMiZNmrmJfrifOwP/CPyhNWPZNtBOsK0l1ndEPit2tA
I29dO7EcrmCwc45JNR0ShcrBWEH1/tdqsacSMyASswlhHvTE0ScKCSQY88RRNZ5OlV8XI9M+RXAw
ELK+2EtBuh9FsBtypGGPdfo9j4k/q/tg6K9q0PrYxsJlw7WfBAI9f71fA5FoIgojSjDr66MaT3GT
3Drev+7T1JotdKETAQc9GA5B0R3kHJkIPxbLkZNNkjRovuaueFLC0pAky3FLsd6pwk/kJqDUTktg
NT3mGua25UKT+t0GLCpVUJRr35zYofLJcmoRHs1u2/Uqvtz4ICQ8haxYKBishg0Jhg1EYCp6DQfa
FMZyqGGjX9eIURqeh1ZssyrZaYDbqx5QlaA+/iJAzi1lg16c4RqiQCJXmQYDsqoDh2KDw3lGWrAh
Tg87VZiodrbHIqQppTN0VVKI50xXQaudGkS/h65qMGFY/NaUlEDtDV+zzmfW0pSOU6Q94daaRz6O
yVc4YdXCak5rYkDtHPVzCy6+JMGTX5K0NJ96hqeMUTUyrZdyTAipi5d2mV5qmJMzszb2vFPfgTEP
kN7kD3xIeoo+8GNil26fGeupdnIY5VuT+9zYEN4AKtWnlFBnClnxXqMvDKuxjE02+zCsP8NcXXDn
TKF9Cl6qfNm0411pzAuD5aUf1XNtB15DxJmbfmNdsf9qJIpHzA3EKrEAUxN+sAj1af2u4y5HRl8B
ZxMDJ2wl1jotZdE0z+100tA9CIZWizzx3eKltQvzqDwWYLWCUXShPDveKuVah/u9Go6YaGArV33k
m39lXAZ5bW/wwUh4W9jBytvCGjE789cDUkxrXUTCgagsnlimSdt06b7oImbaXt0XVXzQgluAVL5g
AHtPDMQmOn15uOOgu3YS7Vp2fBfRcF8LVlNeVk07BfwatD+Sxh3uNrL7vFEeWXYW7UUlXOfFmk8j
IausaL0wobsCiYJDCY4BOVJrO3KH58+bZ79dBC48zhHMeuSY9zLStV6hC8iTU9DrUFF8Pc/mTsAh
UqHXWd+r1DtDwlsEdd58RxFZjhPtBfoG/5aC06tmHryNMaXMcAizX5D2Kq03E6U75t+B2kscfJh5
KUACj+a2I0VZf1OS0th6OtBlXB5XtwzHXVPGhwnDWYpRD4ljwLRT8m+TsIEbsqDseRXZEdTGxM42
DfWaTY7pJdhmFN0GSEw8mABc8bew94qy71Juq0cjWd7zWrzzWEqzv+Fk79SEJcwgv0qjRgaGTRrD
ZP/SFvPTPg3yMUadGKUL/Bq/4AEQ6PTJyldZag7DtCkeg3CopiZlY1Wnip+bkVLE/5pAILLTYNTX
VBMhgDdHmXJuaomZU2JlfGd3+rFItxLur/Q+mYzJVkRvU44xpjz9gWDJgb7dzslrDcKF/Iw+4iPu
ZC/zLSdCzisX2lvSc8mGnv5G45FKOTSajLZ2rEgmBrLqO4j+EWjkJpnGvatBmzBwqASTvM+JzVkb
lfCHQVnYOF7gipwJ326t+JNL1mKfKrk6wwJwrLTwhK2fmUhXvqTNzFgoL0NNhWNLTMGh9BacZXKS
eGvtyzj7GCudgeLlnhwoNDz1Z1iChxlFL+EL/LV/fU9/cso02UXBVlp7wCQUgiHciumpC2jzXeNC
OJukcUvFKkkSZgi4ASrUlAKE5domLdQI/9CxxQlYNEQQCHYibQlEgMgPyHRaKG4R90AZCtlCOV9U
eQN/SB38K+0AH9M21s7qSPKHNtcMa2fV2HRxnGR2gy8xxxf6kYPZHco7kp7BrGJsRyO95giK6ViD
MscjCL3CeECxwRtNAMFmyaqcy9ztJ9spJDJ10rBt+RgQjxMVl73kWeKhJkhDlvJFDBrmX2p7FkJX
v0RyNs1MBTx+crNy33mnElKLxa8wF1IjMUtDl7qeptEQj/cdNsMgbzc6IIqC1xK8s0zVqVg7d+PX
cimB6G5tSjItLDrBfNIJYBc6mCuwPHEagU77bvCnvE181oKM9Kf+E4pHbnyztfR5esfoKyNOhUKO
qYBx+wLLeIpct0NnDpedn031oTFJd7B605+KRKp3Nu+4326aK7cv8oc5MDfzOe9OxDWV4Z8tnXXz
aLH23yt47EYU0RxyCy0Lc/fMuZ2n8s2uM3+0jtSfK7cmG85yEp7xVdL5I0cbXWbHIEgwiW0MZVJQ
0yKk8lLEtBemuqO6WTVe85pdF82WRYUhsb/o4HFgA2Jn49ZezhQcQdOYZRpsaE+cwuZCx9yJ6pVw
LP1AkGJeMN5kZPnZtgYxBiDKSVKbuARqPxxLX/mYGtlj7vBGW/LUkpCBhF+jDogSGBy5k2dSVMkV
nVctr36jwZ2gMLFT0DQvNWcP9M2Y25DKBN45nQvbuCfaTWym22o75M1RfdYO9kt+XzHFtp42F/Gb
DPtFdXhqmJqf5pW/K/0qlw/9RE8kx0x4KnkIYIxwpZ4Ck8T6gPzA6Nbusfut+nsLeWy71AGMbTaW
YXdb7GsNIfYryUonAjErWPSRbtE5p4btxrwuot/HtQsltEKdHsPjTOvzpqTRmjRGvA4W3MAuhaoe
+uG1j5R76Ktk/PstDZPiHqXGm6K5lHkB0J6JdTKQt9iWiH+h17UfI+s5S6f3+c7Nx+rvkT08TPW3
qZIbChY/y9BOpxS70ZQ9Qrn1MzDmx8hYNvMvTq8aW132HHlKtnxyMxZw2jRRYhBdqGnj5lr+NsSO
zH8j3d/xkc+ffNKwM0dcy4BkDuxgdVhQDCk9FdzxVqfkU46PKquzt6g5qMZ8EnzKOXqmrxmKYocO
UznfaU92Yh7ctAgPmv2IFkYSdh6GoKc0p3LB1eV5k3Dqi/moQrkXrHZFkl1U61nObFihGUCj2Fuc
Vgb5m5CUJVXZLIiyht07j5M+OUpacZTz6lgceYqrMqL54PC/UG3rlkrpPWZIMRiB+/iwpPBjaAfH
jUYYpZkOeWIecunZ1DxWAjoUsAKPEIyneJ9iT26He2RK16ho/IIe3+EGwCsoYkC59a4ejR3TLOb9
jZmmAO13S8K36F+KN9moTgoVwxBtlovUfvDZH+vdgB7H0voNnAmtx8E9p6O7YHU+MK0gzJrXSTGv
wMEjk/BqfaDypNvlBJT71+qjgb+AH45V0QClCJAPC32Q1w0CIvG96t7z0wpWhiPexPkWWm63A4gG
NH/6g1eLeLXqD90fE6a8XuwjWd1xAai0aCfApy0slEuyHHQdyaqzme907J7rpvXBWmgN3SPcJIBs
U5SFcfYoWFDEtLErX54+dXscePk444jQKAR3UuNDvWvX6Kyj3Ejl3WD1oyjn7kvvwcWt0ReDnzec
/oLiUiBxi2WfkWvg9rZA9SfI5006j3wcNwQEMRlix+QuS+eoIoBM0TsKj2gfp82+51fAr4zNKT1P
vGpjCRT73BicO5Z9yIb2ygFN4b3sTi2cZWtCGlXPkaR5azGnhki5dv1dgtB21xcVxAeDwSwfaaxN
SRUMpAo87SoqzjlkE1qmtKMBRCMZqIuhMDjgQiglk2epa/oJzQk8EAapnLW7cdTSlr20/BZlxmu9
9C+5xMDHfgCLDSYr+apuVXompiTFv0P7hfkOo2hr9lyUzNIl4UANbkqwwiCFbGjLtS68orZf7QIj
g3E1wuEWL1fAYm8WiIqXMFFPBZ6ilsLmXttJ07PtrJP9Ffpjb771lAaa9EdvSNH34pLptd9YR42Y
UPRC6TMssuACPhLBwkptrK7yKfT/o+nMdtvWsiD6RQQ4D68SxUmzbFlxXojYcTjPM7++Fy/QQN8G
GkjfJBZ1uE/tqlUFR1H0hwupvxCMRwSMyfYgsf+yS/a0ZPx8qMFR810vzb6aCh6eraWeOonBjWDo
QEm+4j/UBAQKPFPTP6lmYWiMTwFByWDjAlnmWAEZ7vFtFbbVJEF1WZ2MKGRJFDKvBW+FoZ/MEs/O
4DU4jph/sIYrjoH0oFXuYKHFY92LrZRcNpj8sDkIDYkMRxuyEyi5GjzKyqK7ne6LwlgXGm89Qaas
xKWu58/Vy+Z9O8WvUEtfQK2I0oKx0yl+xYTGMQPtu89dPQr5xHRn1CeHD7DWwFucI6mze6gMGHr1
cPLTL+2CtLLnpk67dlA1JPjAXg56euhAaTLiFzIOtWwna9bOoLHG7DpY3IlXPUnFrnVgLNobhFVp
KH9xtS9H1V/F0X8UbOZ3sR2hJJwL4lb0vdZ0jw25i6eTVaKcfWbNjlT8B6kpfhMRPgeBeIiu7axe
1CbjhbwboYBGCr8sAxHyTpKihmoJxHX+qg3rlfTVa4yajz6On/DbfwT1txw+LPUsKYC8hZ0EAr9j
xhJv9asxKH3vCC/UIk77HI6KdLGy3DEVMqfHPos8/GDe6nJ6r3swd4rRuIX0Q35AOURKvtXSsLxr
bFrAl1vPVszUvhoiVnSIBlgg+Y9i7A+ZCWctLxFaccBEo4K+koCLZRtNqlGe3mZSuVAQ+CLzzK7d
JY5oqXoXHZ2nfwAJHA2mB7kUSPiBDY7XZKLHF5+KGyawEFefHCRDHsyx5M8ys++MysKOw6K/ZY6c
qhAdYpudq3sKS8n8EEMdosHMDqmoq/sMaxge7yKxh2tWa3a15XOCeKLBTObnPhTnSTRIrfSXRj6w
Oj/lek7qkdyDHc+75Ug1VpRcYYdfBX8em7dRsh7GZwQ0CHYQfelK+uKjAi6+7ghgyEepE+/6S/T4
Pfs6yJPxqB/736ZxLgPrR5LWU5/BVYp3bzKXs/agyn8R9DlBASEXk2NBoIyxq60EkpvM9Dv80uxn
klz7IOeWqpiNWEPxybOrFpEQWs9yKz9hd4RDhd7cfQ5/W+HbMLh9onzQY3RooMXPBwLouacZglu9
g5MDldG7l5X2acFPcH3PFFIbExwrOAqOgXV2KsjPOuiBCwJpcRYLohwEIqkODqpz80zr5rkI5bMb
0id9Ou8P4VIKtd1/0QphxEerv2RGfO3N91LdoL38zpeNw/qE5y9AnDAkCiIpgcLp++NHmgxs4CEJ
iZecKYejFi3yakrX9eIPSQM8qJ+1AUivyoLwlOAyM7ZgUXwzUVSB+lC+Ib7FjB1xdVsA3eHYJiyn
UpsL3Ogh/01fLZaNiL9ZnxIp6bW3eGX7MqPMhcHYlEHZL/63fBObyZaqGVviJWMp2mLQT9iKi4Bv
V9CROJqjPEBvvGKLb8jQGVikO0pICyo3oaLSXB+wQWTKl4gqfZs0rkw9mAicgxLkuXpvteMhpLeC
PXdoz1+SoN2ECJ9h1txCTbzuQMqBT3KHkdjAbMuxvCdAdyIoYVl2B6IphlxvYuGuCay41BYkNT3e
xFxacKqDIxgo6bt4LB1J3MPemUqCK7Df6KYM8/OcNrwhqNR2JjoHW3B/yplGCjY1P/z7GTNkOv+q
V0MPr0lQ5TWEyj1xab2S1fJcfhkSAbbmQZD+ImGlOWtUECINXwr4UbxKTqpvpngh/9KEYWIi0vjd
0um7lSdnGIWDu+W+mBgtzTovkf2CJAevEt3BsPx6jlm23Cyr9H8XA/Ic57aGnYEsVwx/EF5OTmld
xrfcZO+AGiPJbJUeRjgTZkeCBVGvN929nRxuSm5snKNStWdcWqjpvFdLz0QktBAJ1Wjx1iP3Gm/e
yWri45v3VROYGE+tMf4Ysey1Gm3UeAl7TzjwTv36Mck2VDe17bwwzqDIlpcJZJBx4MHMLq5w0EAJ
ibQI8EOumZGx2A+x7sk+TSPVSpXFyhYBJtADoabcdeWTSdgngxdgrB05SROGhJGsWwhwFJFI2ZKw
Jb7B9mCs41vG7lkpJbca0oOy1K/wujghKthc/aQhvzQd71Xa3kEAUsze68Z708OLJm0N7+axj5v6
3lGlqZbqbjYU/sQ5R2joaoQiRoicgqo8NVw6RB3fs+wAIEbCdpNR0EYlJ/tZlFJe580zV4ennALe
YnClkexeJk5SVkeJcJZBRBYoM6a5XSrt1RueInoe3s2qeVNvU8e2MSGVJx3grx5knwUAIU7JsvMv
tq7sX747ws76uyAeItxb2GaQNQPCjIeemUe+RsLm/V300yi+m3girCxi1RXtOozHVSIeIHPZVPBm
4rHY2BLgnC+sY0nQ8CqjaQDyQu9jSQy9WzqxO453nXNrMqeHnxgdjCdL/wn+DXSKhJF6EVKuNqVT
QcjjV1M1OM3OSBZ3Lv9CunRNCbqMGazc5YDKJnX9BvXqNhkgMLT3RS+e/QdO25jGMAhB7CRGOeC/
m1MBZATS4to/hdLaS3Dv6QV+CgYpubCD2QYRgzm/QEwi0Jedc+Cca3dTme6TRj2s+N2tUnG6747j
JlRmGwoWSlQVm36jPv7vQu4VwPYGVRzQnxSudFvXMY6HdT3HlLNHnUUgkOI4gtSqYr2b1+XXLC2u
RDPFh0BtHQSV7LUAUaSb9BT34cngn0kxT1VDqkubTtmt8ZOIdvQbC8caafcfNgehq2/jMFxLgtU9
oXdJXs9jNJ+quD3Wsl/iy9ZNwOv3VS3w3TF77LF9FwdlBpvl1IkOAhV/H9vz5i1FZZ+TyF/Xyq/r
mXSz7tM+5WcZqp9xHunEpLNgp6xcHN5xhakkyPe4s82Gk4gEAZi6mpBwTuUUl2EZKir8gjXGmzG7
P9jn+jr0IcH/TIjgI2S7PoZ0JCnconhia3R1UrZH8YY3esc7nCCaJDvSAzy3QmlkGXrJ/ltqwMMB
ahzXfbv4kkX9CrRsuoh3MXST3UE1/lS/6FbPqZ1csKk3v9J/I7gJFpfoyQBrRrg5pOFbY75KQnfD
Hb2JfQ+m2ttQN/Dr39VEpvYlcfW3YiHiXGCOoNGsscYrTSw3dTrqb0tCgO5KIHTtmNQZFKiAuy2/
1qBsvlezo5AgTdgug+b7l4OkhkgMxCsNTjRXzf2bpgMbZp4HT/tEFw2hkc3FqUYCZEOvxvCquebx
uRGrPnV7rcDRxgcm84E1KU4lyTpoE3Nj/K+Iul1hvvXfGt9Fie+iRX+4st1D2i+e5Q+DW482K0eu
IKE6Ul0QX6AXX+jXvagBN2soZ6VgHrQRNRF7i8ACOlY/ZrsYGMBdIgP5rQx3JaNfNyceLTrM9aT5
o4a8fswQITlCjeCUDrtxC935CiyDUJRcKSnIaka+oqnc42qYnIatT9Uxd+DRBFNPlESFldEDnxim
4yytR6JtyBms9jQLufkye9VZFEqXB8Otcf9ZdN7SxF4K/X02tJt1Uab8GYLbEpL36AxRmDgjvpWm
D7Sl9ud7lJzc743NXoouFhD63X+LGSH+31Lycl0SXFe+vR3xy5DoIn33bqYNbnFSd1pPkhdAI5go
AkTYMC9p11wXa73G+k7o49sa4hijHokqG5MqMDacy3eXtE40tBBBo2MsgwV+zq9hzaGR0mY2hp5c
6h4dDlgieeuDzKQLjBuG23HILdbszbztZjiQcd7sKu2WJplvXEy458ZJ4b1GhyGSPFZKml4o4uyG
s1yZ9Fuzdot48NLcUeGjq37UDB7RiDGoCKyr4LNeu2RhhCvRdp6SmXkxYQ+M/amIjEPzV8yPtJHY
DVDORc92VWBoaHzBmP1RF33MFAVbRJU6JJVkSGPy1sDfxK1dQccmWsNLbbCzcSfSzzih3mAL1N1e
Hj0OBXZLsKMc8jwIvg23OHaWe0LXjVKyWGcd3e+thi7JCfQp5sbPbSwBhN5sxkAkMkrmM9Is2m/l
dx53x+2UEQ1XqhvvgEmPJjjhdxrSeR3BfkGxXmJ6cipGTeTCxYr9GmsIX3kCOSgaZFLFARuRzD00
i0lI15Npi86nQmCEIFyxPEJDuaLvJotwt4r+3pcSRE/5qgjKhaocMT9XwlcxyY4eY0KOSA92etD0
2SnDVBuSGlfQvkf4nHl5Wj7Tvji2cAjiGhMN0TZH0ZUzxVhEbrn3Wh8Z7BVyErL1NozV1pk6UYaR
WFgejPeNZYh5n2+LgBOMH9H6nM0I3qFBL0hnMw7i7drf4i+D7Po03C1cR4Qh1UV2uBxL6C8ShDGu
DNculO9G076lHwvkGn1RAq5fh9x8G8VPdlp6N/Pd3mNw+a/RbNZYRgPYtxYuaCm+BFqhZBbO2VeZ
vhf0XXVt44pEKztZdrDH4tVV6TvEO2fsJpqTCGraKaezam8neLbPXwS6ceYQ6R6EweMIwsfQeSq0
uPmkQj5YRIF5jkcHAJV2rr4tmTD1v/WiilZQRQeRsEf+L4MYTH6X/O1j1rRAhEfIu44XfTl4TEF+
ndvMGsCJQ2f5W2b/6PAg4uhw9I+APtj4MWhwa+ZZYi7j1Q0gQOiKK/fi5LTybdDNq4rMt+bEJs9g
78h0baHc2JTPu4rUEgNIl26nFyCngeXOhPNp9UfOw5bV0BjSniZAKTLZyD+3ehu2FMJzQYwDkQCz
1CSzTLs8K8gWFqo1LW5IU4NENTU1g8MfiSUiCovXpYLX/9Or1c8ly48pVKiqKgivK44ZMOdmThlJ
fNgDkonQogxY+dF0Nsb8bPwzojtB23NckzQRAVp/avjZfkw0Fq7tCTbXHBhS5FWT6E4qs1d06hoj
wB2fGiZpTbss8cQ50UoJNslzxOMJhgOcsgP59kOB41O5x4VkywClIa0ek+cuKx+SGjlRPPuhxcIe
GtXcTx7k7pmbED4hW7Xg/xC1lkBZiW9UXO1FebbbnkbGvZijLMizX0vdQWq/BoydAkVza3VRYg59
IzutVb+l/FozyFgRlexFF0Kr0p6fGLvEik0k+ThX2fZaMWZu4C3kYbhe48xwK2xEl+Qv3/G7PlIn
99H5kAXdBRFaTi32iTyqoyNUJbc3k86mhbAKi5f92oU76YyFyghPYYv4HT1Hct/E6B7poeoyGCji
O8uSp5J9p5Z8qdjHsQslxO6MIR7ko2Fobss/K/b3ouXWCFyleN21z45opajxTbtZwQmbF4v5mJI+
k+TozKDUSUAIOK1k1oYdYSzNxLQWHsyciRpOmIHpc8c+Z6Q3dYiDIkRIFGT/p8DzFL6LOAliHJLG
hVk/49bOpcpJ884xgZ63x1ZP3yzggIWXZJy9iB8N4ocJHmOA9Zzm6jlqK0LbfayAYhlu3NcW69ht
e/KMeYaGs2nqKBfquNfTWBVn1FNbR86GHjKzvDcN+ZCk4WXXYuiEaGzUbBvwWeUGKjkDs+LNc+7p
77Um70XrkcB6kU3zTEC1gyuPRMzpUWiWLT1iBr8YCkHYQ6Bl4WQF/Sz6lgHv6Rfq9cGyCsfYtJhG
ccBroG82FwHaUlOwb5bvlAK+aXcjItQTztfonXcCFAxRo/hTBs1begMmYVFHeUadaSaBk+xebKW9
mlN3y0fcG8+KhJueP8oyv7c7GjGbIwZ1nQaUkGB4g/Mzpm+5bhBZDaJ7JDErn5BgMLZ/Ri7PoX6N
kq3j4kB2kqV5c4ni7DoIMqXgy5nIoVwMNy0Rb0PCRiHelfshk+kt56PfGsv0fbVM2EE6Dwu7l7WR
R9EnVkcxoEVKyGDoLpQ2EzDU8MmSXySovcJNrSuoWwVSpvVMVrhI05+0/IdDOqgL2p6Slxh3ryLt
oLNGr/FjSrVnXdR3LmcsYNq3IqoeSavgwxQuBCfOWsqhva5OZUsdkRBSIwoPSbeifig00837BD1s
0k9DEuKOomRxJNAUvynisOOlGE6vtaw/BItrr9r75QJpqy0BdufXIsnO8hRd8Zzk8WGLzoXQZHEZ
KRWr9AhLuUgObUZU6Pndc4Iugom4IDh1SXplCVLAiNJyGHkkKRlipUjRF41T8zB58ufMne+Rf+E9
dwRlcqbPEH5oA2yEWaJM+kOjPDryg+puuYZYzhtzxjPBDPXe4db7oxAHbLtHSGBtHlMshL1L+th/
FQrUTRHGlz2uQI+ozjHmt1Ja3ss5ew4dHDEmCB79vcKmrMmTD5Kau3LAmV9Ctazjc9yRfJxJ/EWj
K+MVHTiWYrZCLcK7LuFx5wDqx4iR65pUNW5OygnlhHgiWok87FdWlXmnUABL9oCt0IpP+3vEs+xI
NfpEykFaNwnfMi7RtZDdpooF+IdO2qGG3s6s+0vIsEVLaL8JX0UFTJJa35ue3uWGsAeTlFbpD+4t
kNfjLaZsATGidR5fTGfnxGtXuvXgYvIvYTDXVvMN9RNPBKxTNgRw1//x8YgbJdSeAF7M9UMf9LeY
rUkEI3IimRDtq5nVhRygZLQPQ6F0Ks/flKbkzrTrCSSG6XLQTeVaKRUUNBiGAmgKbIh5ccZn8VmO
ySMUxrtlfppgANY2vIbqTedoGZrf8ucI6XgiL7ZJGZEek6chaUxEcLENY+ABVu3opJ/iFnYKM/wE
Hgy+4Wpt2tGyr2XmUkG+NHsTd3vG9UMqeuAuy1FsmGukbGdJCHXhZ1VKx7aZjqwaKILWu5o8s3iR
E+tMnmplczEPP2HC9FTvWgpuLdR8QeNTgzRl/dHXAYYWvhT+AO6ugpx7RWXiu16mdx15gz/illfh
M1VMDl4iPoedlEqH2y7eAEprz878a81A/mG60Jmw0T1YOWrUOcduCNejwFU4Z6zo194td6up8Ewu
8Z9ajPwe90Q8GZdcVy7jhzYxYLD9ESJhDwreAJTUOgt2D9wbTvtPrun84A/XlUfR3LTmn/iyMxie
wcD6695Ui6cgys+uWC5R/dmDENLOhGXIux6rwTwNmPBnFA0G90kdTtUwnydKJ42n4g7fFOVOxnOu
PlCtfUnu4DlYQS6e9Ul2jbu8KryReLUbpLhErKswnvumO+phfxwQ0IcuO5qtbSIMrZUcdH6ShYGQ
TkHL7G60p5nQfCcw1S6an9PDVIFvHdDjrdwv6zTgoFdqjph4FyCa1ndI+F13V4XoZOXfqIvW/D7X
Oqs06cMMm1eCVpSfuqE8edFbBbdGKSMcuozTBCR1kWW9aNqBOIy78qtkTKYNoulYiRqIx3jhKS1V
usuom3bJ87QziYVpxMKgEUtmcdB4PPudiiUx3qXDx8pgBK7t1ukh6KnQvUVuLLf2DpiSkq5OQZph
uwn2U9Dxts1Lfm9MzPF5wqEmc0UlX5MRSAR/CMRy3Ab4HVIQ87AocD6onYmGxN4ht8FonyOusFl4
Nlj79whN2JmWlbJhFVAekoNovrS6+MXRxWikv+JH/adYoB4udtIzhSmTfaOH5rWU3GE+a7qae3Q+
lUs8z/ZyhYVkqch2Iv+HfUqPcdFgf/KrzR2lbOvOep9+QNWCpUWMklLvN02IXDLtbko8tQMNnvnL
95DlQYohf7B1KfUi3PdaBqmimj34PF488PwmIgte0dOCmJHCwueq39nF6nz3ewZnm7KwRTyoNG0P
nyOIcoEUK0owqjHv5AE/wb0juzsetPRtJJcxX4QnfTcXkwOMjfkSRt5rwcv7O8IwAOQ/3PAeVJLl
Oxk5JdzklJ5kSN9guaQ25DpKRbA0lFcWWkClUaDmWz/8l8y8qmCN2Ex6cRg02iGzCIwPPcmx6IQB
6hiCkIkvupGe0zXZL+FqZ0psz2CUjXJ9qkRT8B+eTZ2jTXwwHwYtYACzGAN8iSEqecc/CdpBQd0G
60s6obBx2ERM64gXZ08ojEkMQ5RC8ya7A3289/xpdmzWu7HzqClEHXHHo9asjMvsmHf8S6b6GS90
iiuo+bg/pCG8qjnQgcgzx3vURLep55uyvdCtg8y+Q+LQDYHIVdxTI0oAQ0yjWcF2299ucsmAnYzw
WUh5C8HEQ0kAr1CEsy6iOJESsa6H6VOSWDseQtqXMmkPmFAD3aXZIKskyw1Dklkp9VGZzXFM1Wqs
eDTmqDScVikKCi92nljoyNHgg/mSSDPq+mESGhCkz0gkRqAih0RsX2rw6qKjRJyXGd+n9g1uyHuS
MuxF16hqPzhU9RXendiexrY/ZWQKCWVsqa3TTLDCkMZjBOGGxhp20j+G0Z84zI/rRedjsqybGE03
4q2EuyNu9mSOpLF45/4Fec+DO+0shLpAWlFR1KskMZhbFiKShbRtg5wyZ97Ou1t4E+looyjjP3lI
/1xZsDV959Us3wYFbDjr4g4sCmKimNrsTQfJSbhGtNIz7KlPwtuU8SLkiOTSnUu13zcwpalAofaa
ZH/LLgnqXlPi3aVDTnBNI7Mpdbdr0a2IfkB5xFUIthlPp0QUKLSOOY6CHqDMoY5JvKhWsNDBTexc
I6Gn+BaMnzlirF4TAljdMY3kY0efLHbk42E1gTXOOLwm7kHwtG8KDtaCm1XBIyGdu7I8h78Os2oe
x7E7VnkYgDYKFmbvu0obYU6FN0e/Wmun/kNJlHN5SZPm1PSEyNPhKClCgFcZpD1YOu72OdLaSHze
VgkH8a7ajNRwEenAs9DOyNMmP6OkPAele5hUkFJOmqntfTWG65Iv56ZMz0AGVGM6QkonlOOpuscI
teBzZFVvJkdqTSz81dSTGedJj85djtBn7IrqGUE8ngQ/PLkJlUlJVB2zrZjTgvo82hPrRZb0HXza
BLmLMKP5Mp7cjhWmowro3bkposcs5Bjsdti54bGKf9HS9ymu7nmmjNVWKSBuYbKOmzdscybVlIi0
cPLYdxYmVsE9iwc1eiycCiqyFy/cjJqaGRMR/ECsrBtfA2g41QLEICjCCiyGrzC5GqVwWRkKSF2I
NH/Rp6s0f6MpcZPC4LVBc2kzAt7jdsxwKrCukQ55GDpquOsVr87P8ToFIvXnGdaLjKq4GbiVOQWq
OnsJaiR/ITxmA18KvSb5Vd+UZHVilH3eTPVOHIzj/MA+HFC5dTIBOtdWeDlId4ZKlXmHaAFxVSCp
N3FtH9gvkILtyAfLxhKlYY+GaqARNu27EOIZOMv/+unbrvGicvaMTPU0TM7yr3LHsv2kdsupIUlD
37QC6vqgrBV7+dHUHLErXUCVbi2nrohVN+1o+SExSwBn1KEsCOjBCXHCRjis/AjUaACQgdCFiaEB
paI4JaZXzXKqUqBq+kOhINqMl8CoXWNmI6JzllupT++X0YWH3aPhstJWwVSpgVKGPhlNk+qBCyVY
MvuQOTvv6qMgxvdlja8w03npcmkjaS7/FzvuA6xsB9d68jOQkU9NjtVxFW04cDKvpewUhfgBkLta
PvwqXPEpGPg6FkHdR6tiE1C7RBMU+xixRHgbF/VN1/s3sfMlfJyMC/ewEG4GzBIBZolsay00kAxX
ItZ1BHCSgRsZU/9sou9E/BcODbIHpM7ZqYkWwo9qvgZOEVc7m6f4JW1F4Ey6mcW37dtSoFP1JqSW
qD4vhIvQeDVIXoJ1nNr0PLZ8m1Mv6aornPoV6D21zezycsdSneIkl/Q28Mo+bBOjS8LMTEkwz/VZ
ZExQebeN+FHYE+7qr8w4WQgRRBKmR6iWdw0JfuXMZ2uk/9VI30sP5XHriodJFsnglUwGCqojPrhD
DbacxiLIlWX6C9bAaEHfp/qR4wIVlhdcS5vDLJKh4G2r+gSeF5x8LeQ9mXrzyLcG5TIHu6Y0YVEB
4JZRC8rPlOmgxu08qDoQYebbpD6ml2qoATyWb2w3Q7bFScA7MccW0F1NxhTl3qbLI25lIlWYO/GE
Ne4Ei6AmZxnj/2wJ85fMrHZYkUqD1IOy3xrWIToBpd2UtZIHJB3J72Bw6MqrVn0MOMzCTrtAjhJa
hauG5ZT4/8K6dCkO5Y/alJovF9Bp8QkJh0ZWAtGpUTXNiNcW9oSQInLj1E3LqaQrQODY7szmmMQG
d/LqoJrftCp36A9m6vSwU1KsY6Ii2GsZcWrhJWb+wRos/h1iXHrGeuQ79cWdg4NyCmQv0dajWnIQ
oGhAz8Tuk9AVJFDFFgOuUdFzoF49qfK8y5V+77r95FH55KwRP/v4PsFTqbWbZAi+fsFZzZ8jEd/M
mb/RLu1R/Wbyxfm+gRGrik5cVa6U6q5V4sWtm13eWB6WT7+TDD/PiyC9lxnLcrfO1ZsM+tDi96f1
PsrusL1BNXlDaL+iqHtXleJJvaJi1u+g9kaq/lISH/pe1UdXiLa5VfPERuYr/JMUll+SP+wLnoLt
kunVFkuhhZVbF2FBjsCbHKtzhwkqYpX+G/+ONvyCcjCPXA1HwlFgU4sVX28DD0g4KkJ3pFUhWKw2
UKFqEYrB2FLWKO7Wg4/qmO0XetXov3M3Kuq2FZowdm91M8z5BdbRHQIqfrFyZyTSIaPDq0f/CHGK
SWHuhurgirLhblY0mLXYrYBiKg290w7puFp8am6no2S0nduLvQuK2t2eF2os3sfCNr8LZBC6fLTi
o1f7Zy4s72bYA0qNHxdxam9NqF3EKDv3+3EQ3KTUPBmbewbzTOBhyJpjxb1sNWTMWOz8PFiIpzHh
pyNCfFA8a1mAZP2raZCbin3yplXrSSjXUz6wyZHzkzLt8156SuP8rl/0x5zRE3NWPkvjlFmbToJ1
ybJHGXl2HAhUXakqgR0K8QjW6zHMQv8ostwu0rvyPsyT224bCTwO7XLLqDayiqtFN1zNVWDC4Dk7
PdCymlXJDDYqoWoWPHfqwwJNsyOZnSP7A3JL3sCbKefNFOWqZ1vXybBVAGFLZdhZhamD7jXZYpxY
P4Y4ZnHYOTpnmhjCSoDcYsXIyLxRxNEVPZndOh3HFdN5W/1kHJMg88nfWDU+oEg5z+F4XofubAgx
6hpYE7U4mdJN+q1axS05nRo01I4jHfrCRm9P0WqJlcPB6th5QtrsMopLhYz5+sTjfAFRsZ3BaAwc
ci2Y0oV36pgtH+NavyTJfEGBfPHtdyLWn+As6z9AH17kMWgkmfHVI5g15nMkDiwS3zI5b4hni4Nw
FYr6liL6+mmhAPSMnkKlvOfzM6/Cc/S3/0+foFAdsH0yTezNK5B1DsGvUrnNGXY/uPJr4naj7KQy
PXPQ9oeCLThwLWhOB1lCq1T539EWDQfY7uwbxbCndLGthRk+f0wMv7A67HoU7QiFExPrARBcQnmN
TeAin0z8HeDJcTfN/1kT9uLS01Nk4gBriVJwxXJ0PqjGkBxzFBDiNCenv4qytE5x41JwdTiMrLi9
fDbdBQQFAIBqhHDaeTH/aGrN+pxeBPGLaho1vY71eOkn7VyOSLr0I7Y8hRUSwfrAZrZhcUM2Zj/R
U0ViTKldHa8IvhfedtRAGbf8BQRp/ZIhic8oo2ajBlJbBhAnfXkGNlp1XhdB4+GN0X3eAMhS7Qqz
RafKotP5m7OkK6bowhwE8xtUHWu26MhKSEkTTxRSwBcDb2+IMJvf9ERelK0yLMToMDGT1jUnfpdg
0SECZY7Ic/otI8qBFrBXea+tt7rosH0ox3RKHJnVRgrJJL3wKCvf4hVTjXCSqTRPpeheosmCbSN4
1e1CIo+qhrCxl5rQV4rSLwrFH4W9ZEan5AARxMkNvhwJVRVz7k4TPl7sAeLIxg+LwHykJXb6mb2B
WNXUPIra8oVuoWcve7CQEM1n3xavJeXM59jSKnaL701A6ATHVQuVzZp66gdV/M/iuYsmvogQGsLW
FcGoCNrW/55zuaaR1iDIacJVCcKO5W8f+xaAzcGkbokSvLD2x+mHEPWGb/nPADDXsd/FlDFUK49B
78E8wpqdEKsnYJWRdDHI5Pn9FmT8FD9zhdvMTlq5Q5mWw20c4n2361U/qbZy7MEeR0ITpG1NOWiK
0UMHyKcm6EzBr/lV/RHLHJDOBIhV6Js8Q+VX64HP5LFlyUxKFqtXjlSFccsm7W4PHHgx1BiVi/uS
nIoIK+g/fuUMdsYQ3+GuwyxSDrqQ71890Js0xU0FvRyLm0egzVfcyJ/qOylU9+RGlEcnvElSiSr7
oXFIV4mT5pVLRBy7YACmAI9dZAxOzgq0fHnk8fAIpfQxV/Ndg+ZaF6WzatY1WnB4wGcFEUgeqyPc
WuqfBeVx1a79SNPcGw8ZmlBUX2syp6XAz0GkRWMh8GGkXgfHU9k37yHqckd4arhEq8nP/FFD3xoJ
uBHKBgE5EYbk0cJTawVmLts9HLm4hALKlMNPl2bPgBA4HK9Rqy/jOoHrVBEQVzsn1CUtXxHWdRh1
1Ci6SQJt0mIMbGt7WVk+LLdEqPYKQCUOOkfdfddV44mR4InV5C9kYmOdUtL8jdPDCRH5B1IQuFhs
K+58GZZpLkT3JC7vUyzcwHeeWoEMPQ7k2MPOTaJs3veR6uq4h5EVYC/XNupjTDGROpzXrOR9agY1
uA5ytXFYMU/yU+ETjtkdYPo+SBhmV+o2uz4/KElmd/KPMUZ+nFv7Wfps5A/4C9wz1pEeSKs/d+iI
c8ERWQVZBOJKeeEBONWSfBxDE96i4Fdj4qtEMfoq29V47dMSECbJTayXh4kYt6S3fmu9Jms6Sjo9
C/BgNARKWtEuW1ZnxA8EBxFDiZW8TKAd5kyHhQYesgp6oz71sXiaLQj8WXSufGurwdiuUliW5oir
XhSdDLU5yDFlHcmAmVwIAH0HVfjVrY0d0RGqL9AFU8kfa8OraLSN8k1q4v5owSvJ231hjwIhgS66
TnNxg/x1n5bwLou7bKu+bYfdIBsPrSreGHKrJQjXPiiTLhirU4eWNWZ4q2TG9UMUZVeRA169GKTj
Va3Fp4OMtvK3RRdojsK/ULiKJ+VsGBet5rJh5ruqADvLvia09i2NbZJpHQp2N+ihxv9YOq8lt810
iz4RqpDDLQEiMZMddYOSWxZyznj6s+AzNUOPR7ZlNgn8+MLea6vypfk7/yiM7Tc8dJjGYF0CUyX4
NManWqMi1LZAxT+EYiFLSC3HEo8k0SROUvDmNPGTq8RauWHrnLgEh/KxBUAGjiJ8VFzM4Sz9y0iU
FpthEAVMwJ+hthPHCxtKYRFOKw7WxB4wzhMVctTF6A4Hs/obNK7SRPe2J3lanK5bfutL4c2azffO
HD+aXP0AMF9n8wP3RTX52h5bDyXbJLmoq8my8vL3eSvAgZBEZ0noY/5OGCUm3gJNaNyShsuQESlB
Tk/c7iUZex0VGVfrpPaSveTpBNlsRXnRe2SQexn4Kvx7gV6CeN6ysG3GcOv/yWpmJbXXtkw1oMds
pJFPPNXlxTgukC4qZ2j1sIF20K1/pX6kcELFmKhYI9prZMrXqImuQfGqivi25W99jA6SdE0N9mH5
jgMWssFC4LYisnHSl1NMhT6ixJ0BjFf7oIYanYaNuVtB8WgRXAMghx2V8W7YSo8LjVJ83mWLZEeU
kHb56MefujefbTu/FXr9ERn6HUH/ExdIRNxrlaPlPPWsRV9FHWS3kS5pFUwsx3/Bj30N5foYS/Gx
oJLLtM94RENuGncrvXUr5jcFOa1qH6Lm0KPW6BO3W+rbqBL4NsE2+QHkdlVJsaJMnCF4GO132w/f
kRR9TeecgB0MoDMZIIhfhFtE77NW3obvEQcCkoOOEFmUrl+UL20ynKOCIKvLVwPRK8Uxb7ERsHgw
fMmrrRq6z65sY/EEACUhdHVc8LJKHv9iJi5h9NBKM0iVmL0f0yweduBpR8R5lV9QwCzsMKcSWtwj
Ww2Wff4AUVF9IT9/J+apOGMx015Ss3hGA+yZrZDDe2hGyHKs11rk+q4M+KAECrfo8U0msLfhM1bg
daxEDQwlrkpsE+oKZu8wEB7P5WUiNyvJZ0kwbBHlspLdSTNQKgamcn+gclZrDFOHLDDYJIzp4ANS
wP02in3Y0BSwJzvJWkMi11oVl4j5DMtjlI27V6sWA/RTYTSnJ5pTcY3Dldb7UMwVdrJB6N4sZXrP
xPKDw0b7kdPuy+jXL56AbFcQCGd4yDd2Z9uWXaQSFPBSHNMB88WEwafTzovanWPED5FrCppr/u1/
EzkGK0XIJiQFtDLav2YpM78kdpKae9LEUIfmzk4yEGXJT0/DxmwNJEFMpBIW6ngO+sevGrPKNPHt
k8JS6Gjrjt1chwrz5JmYjTgJcdAEwCZTFPBSE5L/Y9jyJnhq2/JcPmCqzMAUdYIzQppIFCyvSBAz
0AM1s5SU/G6GF9ZFl9JbhFF7qo56/zTmz/j3mMp0r4B/WpuUJpyiHbiteySjli2q62SwY0iba6ql
RDyirGTrRYYsNkEDSIIZahrpKt/InpIhzGG0peCW5FH1afR9CKy2lv8GgOxuaerNv3B5DzuQ2IyD
SnGqPzJuOXNCZ8CoYXzq1XIcJvG4GURaMtZqaTygoaftBV/EdQE2ZOhgq8r4UY8qYRDMoMocx/D4
As/e/4poYLsCbqpy6TThWfPzQf/Uc+lZQOHn6arBTo7w+mbLTwUdBA0YNBAgBlvMLOV/0t8CmYaC
DQKNNUHmJrIkJcpuejfc1nyBtz7dDDRDlfWWOLQ1nvmtIS/BIUOvT+C2QrjInlEgwoWnMKSJAnOJ
iDLQHXlOg6Ss/Y5eGADuXNF31e4MFHNAU6EL23HAPoNc+Tny67h8STxskDFFPnDEDsk1xb1rjUwJ
uq+aDJdGrPirZEQhcxNJI1NKHpFeT2+w4p6EFidWPLm435MKfuQBmv7Q/IGyT3JHtZNuYb8ZIwI/
sFRDWH/lNOMDwn4k+Me8EE8ETjj50to6u2dVYjcIbHGYThmHiqoei49Mx2F4aEn5JbUVqe1RfTF9
disE28KvkRpDv/EW2Ge3MQp7wy6ABQJkcgzyMqPBDkRkBwh1Kfn3sCpYJIovEZwtA3AzuVxaErVB
IozkPSGUY4oIW4YJLtskdo4UHvUQLBtbcxISmaVKCsxBZJBk9gEjd/Eh8V+J254wiXBqTOg4xYmf
Z4i8nvmolBbgCSp/45Vz6vHEp4ijAoSZZTx4ngkfMqGy6Koig46l/G5M0V1G8rvAq4iDekThWSv2
md37IRNFR9YEd64qtNmzt2/h+xXgbi42HqN3mclAi1m3xURV/UWKPrkD1AoWXAN02Rq6LEnfQaSP
F0GG8qPc2tU4maLGkzewbMAJwnaRlYgg+AgHdYHiBZTshcEQUuvVU+s3k4zMnTVv/YIisZKKrjG4
1ngnJu/kSBxWfBq14SRCDWjkN6UazlK4PzWxdEzviJsZgmvvOWy0RGH3gEYPiIgvWZq9fSTNvWRu
SOAF3kpE2pUufuE4/hoqDkwgDbk4gm4rtiyYF9NX0plOjE2yu0FojNdg2I6bXGNdzQJ6oCPDuejQ
pxMtZuUV3PTKgryg2PF66pHYl6OmIFCV0fVLXepb9Z+sma+drFyr0bhWE3JxFbFGzqU8ztdpLjD2
Tab8DvO9iTTSh4Sn0hYPtF5/Slk96umBKXsDZLSW/lWZj29LydiQ9qS4rntV5Zjyvzj1yQW3FOtO
BsONZUO7TmTb7dB0VMCBBmFbiL7khfuU6yFOZGwgbDwGma1AzeUjothAWK6yiHeXVn1trClgiq5M
wUgxe+6So5qDVew44w+cBNiw2Sl05EGSuvY5GzAwJ8JgenILCUpi9mGanlKzSja2c/KRnvtVOnOD
yEl1P8AX+n+L0CFrdE9BDc6CW5GFkz6ZZ5ktehYj4DLr6+hsJCe0hRu5LQ1TDBOw5+ZW6JaKv0mx
2QwGPkfsNRCXFHkvYg6LHUVMcWCJ1qR4UU9/i4vhpSt6QgidBNf0HA472OcyYQ4skD4VlB/JVHtx
t3iKFOqIk2D3uSLsgCVGvsUXBRB4YrefnRM078ing+5D8ywrfTG4goCyYDnChppmZ0UDJ0tk+Pyr
WCpfnD4hk9xUGoMkDdNFCTu1OGURXPZhCVVoD4TJa16qEUZSaecZELN2GqFwGJl86sTphM+ytHdu
kuUpmhUATWInLRjTZQCSklRNkGPANQnZFobyS/CSPETdVf1ljmfWwo10sIWfi6x4r9GxlMHds9jS
AhHBoqaSkpsuoz/V/4pNRt28+C38tBp+msprLWHclVyBdMloUT2lRTxDmQxxO8KHluZP6P0240Vt
sRM0AtV0332q7rh1/kwHm1Jkp2BqchL4jO16biJ8l9FhNIK2unV8cz07mxaKk6wLLgNBgAp5tPlG
xsS8tWfaE7ELxg1drIpNmildsZxExARwG1SU+Gk93yCb3XgQKuSmr/THXFUH/iA2DuHt6wofyO/w
yI7Jl9lnb9yncXRozyIzaqoCr2U+XUgDReOR87DVHt0CSxxhi2TLkhiuYxci8RGRknJRsKvWgH1Q
zwvRoWYeSBf/6uPtEMlDoNbCfZ3mWxHpl0bKziyEl8opCanI10PWsotC1ji2zTGR5qNcsMtU2WKi
aeToIdWAhFlJJanwseRH6EWkbHOtI58bGRexh7Tc1M2To4iIJIqskD0dIqsVXlIRATpvbgn7tnEz
vel/9kkd++TaYK/APlny4rIu6ZTUz7gmxLbtgmrLmS+TtGRAPwCqXOc4tNhfka5VTJL95qboAGU5
940IXEf/3uMnWktwdLEYGka5Zx+d9rrXLlyWgc9RbF/GeFXIcupZzSht+rZm8VvZK691aF9Nuj3h
PVvTo61+C0QmzXVzawXzYszQ3i7ZJyU+Kqh0TvAFdKXuGoW31oIzAN6WuIMYLyB1Po3leh5wWCUx
KfAHjA65fuWJgnKUbJ92n0Huhg8DfZGKDJ0DSsXRi8j7Xu4SyDoGXO4ms2MuOQhPOL+I9jqDpduY
nSbFB/KXmnT/Y3VQAMsTYcqGhMa4qvwbfzVVrkWKDbokZGf519wUv11g3s/1wpNfDFgXcxje+pWD
XpW9UUdGiQIky0rM2fgQJYs5zT8Gs+7shsPyUiT1TW5q0qLDuivA86Akm5P3Ve4/rFn8RIXBTH8y
Z69URI9gWeazmgtdn8vSq3lt2swVGcwtow2i3qZpuJaLdkmI52H3mW3Cc5WrR3NamasZyq+BoLIG
eONG0CojXTUyLnougLD2Mqv3xf3h2+KDGA51nV3j0c6xRSt7s7HeQLOcLBFR0gtamERgCNjCFF5h
obklebFruwWbyqM9w2WReDU0jk7Tg8JQgn7cAqStYw8Z31rpHpjYax8iW/OaEj4xRd7PFuQTl2Df
+DK0c1tN07PcKiEhT+d1ga1Rs84FH4ycLD9PwLNHTpMCus8wMrf5sn7VZEELxfhWq38EvHQJKzjL
qj80giZHGFZHHpyzKb6xykTdm2Pr2QMoE9KCkyp5rqz+NBueicY0mAIXCINR/aTKzwZalzKsh+VH
tCwOwjJoldWWnm2k25b+JkkzT8TzOtEpVPchNa69pN+z5RdGwdriQiCWj3F4bzhoZ2VYLpHwC9I4
1sZjS7W1Gyb2fAlVfFNo3nXrJpslZqLyyzys7shGHbVm8Tsnd6zfZM/k1WNo0HmhNPNSNMNGlXiC
N54juKHKx2KVjHUhmufd6fPHGPi2fBIG2PdzE5C7N+Ij0JWnWpn2gXugP1Mi8dt1Pv/nI9YZfJPW
J7AoRvvtfh4SKgsFWhqaBwdH6+jWSLMEnqzF4ZNYgCfPNh2fUIPBaxgoChQP65k+UlmBrJvxK0e8
FAhA43n9j1NreLJLaNu7rDw1i9xllHZ4bahgl6vxrr4JLWDZOyeeUzLAiRk+VrCO5D358H1I56sh
Srd6tHF0HACGC+ywgbgRdIlnklBZJGm+KTeeae66hpzuoV3wpl3OedGRNHNoQbAkqXgGJYk/wQZP
XJt+lTbBXGL6Jk3PlBxBFt6Tav3Ars2VSQBjTUgTWktj/yFaLmkLpwEfeQMqvMXlo8YBkYCa6s7o
tKUPVstQrXjiKMJDmYZ7TQEozYw2e+NMs/Ic8wlJfHFmkq3Unk4/nImKO2IyEcHuHXL9X3Vk7YKl
ZuVOzPVdjMx9bddIPFUTmDHH8iyfZBy26xJwpO2oSHt7aJx8ecYgSya288LEC0dOzAVW/aXwaego
+CJb5HPaKftIuIfRFIhjgQsbZZCEW31JCKRM8PHBw+NWoHROxkvcEnEU5EEzpvaRyCzA52kqshv+
d9b+WcnO2Rc6tG3E55iLS24lA7gE4AOXmkyyE2qlIhNcaHc2R3CXlNeKDOdmdDvuhbaejwQ26A0F
MhxqWRyORNdZ1KB76lBj0Y/SkzjslQ13mfjs4z3+lfxv9EWIpPhHaeIrvJp960gLBvV8cGSU1FH/
balSGJs30cxxNR0QyB/7H+Jpi4g1lt9H5R1oB5Z2k+Xq9CntGPk+jDN+BwUin+4VdJ+ZAYCE2V9/
hyRqwXqESW++oGYXB2Ivjmlgjppv8a9cZXbxI0Fnkh4MR9RsLj6hlvBuM4nc55O/5SIOFpul/lzT
BIt73MSzUaW7PBQ3vC4QkRo/BhoRhYj08ECT6wQksqLxS52i1VEU5/S48/HsCUOKhGQkVDRXkEmt
OyJHIQyXH+MnQ+gdUTmpLGFjhN7VR7SaT7FvXnK8vtJ0fUU/GKCyHHWLzQ79koxnAnm62TmICU4k
fuQtusdtyTpk9ZEonCGtvJW01MLm9YXmfXcIxktuZktFFJglvsD9UILzkoDldVjhp3wLyY5htJeG
A4aNvV+/niPUPq30F4/AJtrN+Ge+J7VzV2FY8AU2OobrmfGCvGe56hpH4XlTJC9ZEiYnOITI884y
J0ORz9WR0Ix34KFkOk4u0X0xa+sv7j78fOhwnKbCg2Y5I9RxOf4p57CVXsXpR1T5NSqI5dEmXZhL
w0lHdq71oKNZu/e4wdT7VlmPhvTQOitecntZgLTIxmzLyvBao5ExZsywngEyTLDiLIzaKWJfoKwM
iEj5op128lkLGiXDtjv4+Omn2ctp9BsN1L2AxlH/rRuzLw67ylANZLUNc2c09ZsagQ6b2egy7Ja/
loEhTAzPilDsggoftIBZjViTKVYsonU46VAedjJcbo4KRmiME/e4YKFwSn5wqg4ecwtPV4qjnHSz
oSJGzqQJICKMEGGeOm3nfLIISoEFiF94ZCJzuw24k3GAiV8FX3BdInngCxVPmb6eDF5xPJ4ExmPf
gwRvFFAHpfXMoh0Yb8diQC/PPRiiqRjClRgmZAJiPqB3AJDaINxxROiJqRIF+a485H0JEvAZHemm
yv9y8mTbMQLXGjU9M6j5VlMDkDT1i8wwcr3Rf3k63fywDu+8p/emhIuNtEDTTywEnVn56BFQb/Up
W5XzhkK+QSRFW2SkIxI39F15sHX4k9mYrmQb0bljRExPM1LrqdPCCIVyETaHUKafabfFQ6ZOX8PR
jkO9T+B6qkSBz9LR1uyuPbF0JvtrOxU1iHs9vxbHLRJxjFkcz4S3aL6pjG5ExlS86e5qJt5ryjIP
ugrCjNHLCOHimsLqDKiv33DOhZuQIPidvdjtR7zAlhlokRxkKSM63rJeYvIrNz/ZoQcpX83JmXEt
kV1gIpI0kd0QGwef5LUwXqu+ThoBlxHOkkwiQY7hZYbM+ULOODbSVWQdjcfERKHNzkP1PlawYmlZ
BsgofifdEmK01+LGV0qSHuVvS9mcrjN9i5xNw2tLB+dYcMEaNNx7XDUT85/iqSjVsxNZwjpNDs+7
rc7andI3jDo1kJo6WC3Jb32WSOZtquwFKldnkgNL13hfSv6yJzAcobslR41lFq1jIj5UXaN10qHs
+0VWn7RgBYxjMFAodYhIMQsoEUA1Yh+7NKMzieCezuaQpGVBfxcf0ftadzYi++9lE46JJxbDsZoe
RT1geUv5FKSjiLxZFg3Sc85dS2+HD0HBPZn/Fb2YFdk/0mDeQD3H8vyKLelhcGtwMCuydGEpZUXB
ggkD/3nnKwpGpcNpHcHqk9EO3blCOlYU6xm5j/5LYhre2FGH3IFbomfYx9pVxYSqMkn7Y8kLwcmI
s8s9zGEE1JWglRAfYpbc4+heJ1qYCfNp5PFiQGVoCUBhDMIRanoDGXMaGXMcq/J6XIE2/03YWlB5
l0TvavOMAsjEkr0DgXlu10jKIJkO7m5qqZLpVOXzuWRFwcexoFIJkxooDR46i4iRGkX4fslW5I5q
C95t9pDlrvxrRor50atinvRj60mxb8TlsS/xqLWHeE2vHaQzeZUQH1rnbEVeRa5I16J0WANS+mR9
vC33nbPez3SePE6YLWe51xO3wcNVR7CeCywWbOW7JzaLTVk4FpvfzLYQjwEEgW+hA8CcYwQ1MRg6
EdFf9K+Yo34mEoA27y6XN4WaB9XwKlxQ3SDXxaORh2N6jqW/pBS1P93wm6k7ppM46e3mCFVqsbxe
hsgIl2aeifDAj0IkO+PjewGb4quL55P1O4IlmYFwQdsAM1656sQM1aPm7NyoSojfsGub/YPB2BYy
0X+rPrCJR8wP+OIFXCX7XArTHMSrC6C1fco9WhfqmzPdhzA5raP9MolVElkRscKh4ChY9FX1D2PO
ISypfieq3//YN7zz+mdfxsPx0nYjj0AWsIw6lYGT2D1N/HQQddg+VX/0F5uc3XmXdtnVMq9UiNQ1
rkUGKkA3HUSJiYAfoQaXZsnEZSBwqKdusErEDdBNWQunh3Xd6Vw1sDdfbNiCL/olJZ9NOphl6u1m
vywPzY46E3yyLbN4Vq2LQfFkCvUOLDwsOmFcuOFJpW4dPeGgBOOAJJvdeGFXDMqJsDcOEr2W8FFL
r8r3RmW4MMg7AsbGf8lhRFd1byzqMf4mGcfGPUaFW8i+DJp3vZnxTwvmT2snZ62x5+6Scfjl1kGw
MIqsQDngm2eo8dhbR3sCb9+iAEclhhiu4UGKdh76KXPUeWQAv0dJdcweCbSSDuQAnjSmj3KinWVY
1RFKadKJbrm6cx4PjNH0l4WJMQUv26OMgKlvq8h5F3piBV6LiNMnflOT6S6m1QVrMTmLQGcTp0dv
TYuhbhlITwEHVfy2FgKzmTRo2pLCgN2TBja2LwNLDieKNYbLwIoxmXljEnuN+YVLGRep5FrTDDQp
O7BuYdsO6Xo3MU424rvYXI4ZagBwamCHITtc+K5HieB1H2r7SI2YQKEZUFSXRyQRKW2zpTZvwzS8
4ytyul7y6TPkn5L3n1xzdDezpNsto8HNmlhUrkjSJn9mJjjU6JKuS4zeE5HaiFppOmkp9ArAENAg
6pgIs/ggbPGZ1HXdJP1MvTcY3PBHsmKdAtLXO4zxhuyPDcK3VvVKNfVo81yBzBcBMAhjLQRe9GYQ
qAe8bBZwLbhHaxlGIi6q+TWyJdJg/W5ZE6gQYiXgFqhXlifCKH2OsZB7AKfHAwOF0mZS4qJhQvpZ
v1ZSpCkxIyt5UYQ8QQw9wDYKVXezyvSuGJicofQsx5z2SyXYHte+4z01mJSAeHHC+COAIlJ4PO2a
rVuoNahENhKG9ZrBFd4t0E8zW5IphHZBOBSwK30WuFuhyQ0NDBjuzj6MVvzl5TdmvCxPQg2XXKVv
KCBMMGvIJmR/CYWPlN0QAO+DzqaCx9Uv8XuBdycbpp/NhW+NnYeMvlKxyE6IAWlwFtfjkhAYXETM
x8UbWJUS/hRRaTpCfBTXbq9QkBCV1XKz6jBY1Ma0FT7FbpMdS5RPODu4QkZW7AVQamxI3UGTG4r0
LDj/tAiBs78bUmAEsrQiuWckswdJRee7qG3zG4uYRN6eau16pfhjOEkRgRHquRAPjP4UEiHbDvGG
di4oFWrVsY6ZghYMn425oUPaZLhXYEJSJLhCDyxff3SAN1kkagvlOlmgZlwzNkBgh5rWS6IUjTd7
gOyfiJFR9ikp/UmkAmoG5nQ81AnnSs0LvR2pR4SekT5NFV1+ZeZ1Y8xhUuD8kMLDjVPXFr8txwGB
2xD0f41oXIq/7DsvbNxYixHMc2R+SMFvxyALBybxGHMouXRgLEPau8M+4kEsSe+hWBi+z8sy8Vg6
CNRiavqr4bnewNnts/o86Po5elWHakb69UVAZ3kSX/K2s2XFR0Zt2yyht3CqtK6Gj3fY2zv1WcPT
MW/A604lZHkJ1PJC/rLEx7huwP2haaS9yTg0XfE2OhYBqppqskTgYc2Fv2JmQH1AAjbXJqAtUk4K
1sClCarvTW6BiabRGcqaJk1cRFWQcoZWOw+Xq4UgX38TH2xSHWjUGFZie/yRbyZLnAUpV+M1pYSg
3fKyuPCPwkUShDcmSczfzFL7mIT8k5SQRgvJAAkHPaNfrOkVr5UERY+4lH5KSbM0XXss7RpnXIpE
mUCMqgrkiOt8VxtTmugPxlKIXHVk6zNLPJhrYvvsUdwzHSP3kmyXfzG9KanhiV0dkGhmMssU08lP
vQ3iSGlF3tqypBsNN9fsp/rGYw8sGRhPRwQuMaK3MUk1UrXJkTvNUcgGraXhaCFd9SpfTx31Ded7
4vZ8weIx+RT78cRBYu8Cvm1/mnCmZK/U5noaufW2PSoRZ5Ok95i1OJVI6sL5Iao/BEAcxKkNynMU
O6n5PlffGrqHWNFDHr+UDE10Pqgvrt2k+0dj2A5jmlVJN9MCFzHJr2hOWL6xJGnz6k75wXWpx8/x
ayGq5jvuAmHsr9ySYBIZgITJBnlbueKO4YaYpb87sF8eK84HFpVxKAL6ok7QyEFoNv+HlJBebDHp
HCcDPC6GwOQTMhY+gOIkoe6KBvUCIv4Baeoov7aHiE92ozmfsMrnZWBcauWPpo7H8WtC5SIP4AvQ
KzIFcbPfalYRsl2Sh8Bs1HDMmoTJcWELAKyXX2DWyrW2yh4aTLnLmA8WNKcw0uBVLHiumu2Yby5r
LxpJkcncQY27u1qxm2GlWmoPQ2meQrnfpcJY3pK0IeI6fQiF9mBC3HwULZpc4hR3pWnBnCNVO3/F
5BIHkcylRlJaNA9BEk+B6K5Sd26M9YSDuMvOZmqcLPydUq3axVjbsiqGGbqX+o/RFH5qyJ6aISxu
kXD80Q9nMqEJH2mi+b6x70WleIDB9DCRaGZqGZJU9uzk4tlM1gOv7qMPwIk0Y38q19I3LT4AmGNW
HKbfQtOBIYjc9+p31ctPVqlknMsukj7bAkXBEc+8Oa9PWPc51DA04kLiAwduxp9oAzqaHj8AFwSF
9x9lZOdWPletB8lqvjW1ESQ1bpDiOVKvE24MtRiDZocFhUaA8m3q2DdFvpkcprbcp9lEns7fzx33
qPA4pDnDdlQ4Z45nK77h9jxQtkmdrb+x2+fg/oez0cge3XAfCxLbMnvISGGNiDd2Vlxvd/1PA+50
zvC9OoTjBR7/WH1cVmdb95VGmI2uiH33ByppIzZXvZXhGuYnXAUcU7ukeGIMROE8ttklrcer/tpX
rlqnnJeqv7Rks23EOciJaG+Es9FXXNsNV4mbkwdlkrnC4QO8yEOF6rUBekeC1yJMTea8hDrDaq0+
gXMJR4YEPZRdHoOIJt1MIPlWGX05yvxmQdacOt9G/qkMGG/K2ySkNwnmIhgC9JBXQs7wHTAJnw73
M7J7zBYO0ZgK06jUy/7bluMISNxS4AJKTib6UqFsfWBs9eLVFp2oot9TxtM9g1BgLYgxBIEw4kes
GN5IRTc6Zy7bk57wiG2J8VLJRalzxWtgLY4oG2So0XJDDXZoNcaqxGtWt3SriP89GgnzK75XjoTa
ztv8njjJlkL5ky9FVl5akqfz/45i49n9s7BN0qVd0DH1RIgJGdXd5BN272Exk6IdXNH4MDlraTmB
UikKg4kzU9VzVGnXSZsRgB7W23bdI1l2zgcrRtIY24DxmmvQGWHu1Ipd3GqPM/wx0HWrcYZXnrMJ
xXw8ESnL6HUcqUm+FczgUdlCABPYWNEd8ciOO5AgnG33n5XSqkBBTRLdy0Cbuse5pwzKYwj6Nbw0
B4HzcY8LQt4KagP/q8YCoKu0E8bMswZLajpaWOuiUX2Kjfi0EJtbbB2/BumiiYHMfr3rHSWPjo2s
vmJZfWrt8BCdahgAFbGXZ/aZODmuspb46/KRtBn5r9z0vfWoNxYAjMg/KEMY0s+fInGm+MpcfsNH
pMr3orRA4TrHnAE8fpfP+K1G2Sh/HRiLFSgMUyZzOFsoZy1HQxsAFAdr+XKboJkmyXKfBJxeAKM0
d8tDwSwcMlas38xKcVOqqY/lnuA9IMQZ28fF7VUUSOvVYIi/vwmoEHxCKVksAAvgefR4pBtFCapD
WaahCGAs0RtimfpdXB0yTjsQX+glULQqtJ6MP715A2fMgHBsv3WECrrUuhIqIRLburOyUn31RCd2
V+0393LxSiXh8c3P/8Bw2MK8HLqXlX0KlXSc2h9lEsKd87FOVILA4uCZgHbAgrF+FU1xRWfBgzLd
6V+zUxnyh9oAH5Fip9rs5a+8VkdJP5WMqVVeO2Jh0IGfEmJSEGJCPDxjayrop7ZZj2FNkY91mHHH
m/YhhSWPgEGtYRSwVcmXR5STRJEVj02JsVOwExKT+2QycbAz9bH8JqaFAg3HHJ1hmagHgoNz42GO
h5YBOiNOlCf4jpdSO6Gg2UQroHsP0WEtpMb05uLEaQGjL2EGoNlxtV4VqCBrU+GyYXw39xfMyHH9
hnaMxhatZ1s95Hm+5QwJXQNJ4hhT6BAZWzMdHlZM4Qw56Vnf8uhwj431EAGwm0a4/V+JZDHj73Y5
j51LgD+BhoMntsgxwngG5t7faP1a0uZa8Q7r9z+uu7wTsIJI1PwZELkVq5+6mn5uW/4Ry9pbs1UA
hy88Sc59J95ouy+1I62Kl5KgyDQ1eCmVFfjDr1WxTmtqntdMvays+pA7yidF6t9zZyKBA0tnh96g
MqMrrpA+NR5lPx9mMh/K8ycypP+KCLgD7ujmVe9JAEx2FIjVIcUnx8jayN9BAt/MbleOt1RTbkcA
P9FTRA0zEJiJg6wvJrf7SN/Kjgncbu02G2/F2J2tZDXGXxXe7pLngAnWenWYNz20qcPug3IRIxlS
3mtksRgQoDyg5mqV51ALMDaEk4DJnOkUcyCOaS2+HT4rqu0vtlX1j5gxVKk+1A5iHBGcPdEFgXir
iXrBigbz6kj2BNMhog/YdIh8DARDEdYBYhvA+8kChNF0+kXFkttxZvCf9Yh0iO21Xl7GrSXx+D5U
DS46NHnVd5eqfvGRsqCc75W4MuHR7OG46enNkldPJEaMKQgbrCx34HgyRVcXrgX1lkjY0Bj+qgx/
iSTy5/ZSfWz8Izp1mGkd7qo4ej1pIoaKDJu8rALN9hgHvJGu7jAxgnr9y8zybF2wwgEgsn4J7zk6
smTn+nYuZv8Xona5oP/PfgnWjAkHeyA6LoI9QvY/Yd7kp3iuTiqv+K7kJX5j3E28Rr6O7FmD9B2+
TJJAqaTJaGYcI1nvlZa/m4TO1NtdALypjvCGGK4Ak7BjG5H4uZTzU6vEJ6j85/inUkySbKgYsPPG
ClWN0AdboQezVCGjnEKs7mFyRHLyrrQ00VWNZZ5hTfnU8SY6bNViQif/ldfySXvyWpX821SFr9iR
a/GyTgl+jNwzZYOez9vyEXreAYiHzOxDa6EZ43osVIEINdTXGPqbl/IHHyx+bTXp3YnJgF5MR/29
PA2lwjfAQAM6o52ZoGWw+A3fao9xmx4fC2PdZ17H7hVUhx/rum9gB7KcFjWM0S5hRWKeiZGuXMif
QtbVLckZHvi5A1rSf0BIq9PslXQXs+y+TLhWsJP7ke0rS4jVySHM+9KfoeBBbhy0NTlFQD7M9+Ir
Fx8pkYFai47BxWqcn1k5nbJ/x4LZ3WY9rcJ8EH0RytMfCPo3i8ZyZouXCT96np0YO2w18yJiiJH+
2MSNhHqLnf/WfU0/2qsZlksmSddK2wNXymAcmPqwIV5YxxjYhn9qEiNBmyAp0H7mXQvuMHP+amcU
2ZEUYkUL5Jh5P5VRJL0JTOnqhAcx5RFDI7+aMJ22jy0WfdFeARutRXTBfSDaw8Q6k1dOUDfJPBW9
Fchi6HeLg+LlPW8topP+U0A/q3F7ZEp2H5PhWm1mkGCoN/szu/1Wuv4fS+e1G6uadusrQiKHU6Cq
KAoqOU6fIE/PZXLOXP1+6P1LbXW3tLRsl+H73jDGM9YZLgt4ja2E+naTmQ7coOW6m0tr89BQk0uq
GVbiu4UwfXAp0cjxOebvUY+t6hZ/L+xtB+avOWstMmOsGAInoQz8xh3rl5p9q8qX6Eid/CL/Gmw0
yasjy31phDN7rPPiDmjB5Ug7chFSXpGoEhf4FJprf60IpGqOPXSOAmmzDjdOwq6p4C61NRbrAyqG
fkHt7PzNUtVfu9ivaiz7u7tdmI69I7TTk8ze11X6JNRIsWFsAcE4mW+azGvGcJqlTWiulTulQRVB
/7Lu8iZyI/mo16EvyA85VCSA1zfPJP4hX/uzwfajoN4t2nPSmsFxAgLCmn5S9tKwPVky0EKAzstV
upWXlBAH8s2OBkepJqinPeAoQiKSfnRQZpAdtH87NKF2BMmWIXPJRHxCZJOapETf+kzzh7W9lBR3
GSGzxl+TUwf1d6AiAtFQWEq1FjRn8/RJDxsaTHEljr0T/4NF7rmn3EOgAMZ1qbBGUfmbh0/rFmHk
t24D+zfDE7kxN2g2I+FDkAJiFoB7enYChniL3c4YQqwZEROkbFNujUFGhW9o0/vYjh9dsCLaf2vT
M3MAsL+8G7FEVlEX6Iz3sTxFbwbS3s4ow7SwL9FkYSGPzhJrhU56F3vz8qm9tK11y86dG4HeUVZ8
ktJvruUPEbkqaE3XfDRuYywHgbcpt135uVTYEvFCccOUdusR1l1fTCQaOggsfYuPXHYHNGpG4DYU
2BFGXrQljXUcyv6E7PTUNKXXFYvH99xNGLyrqPbP4crSmnBcWH40giTBxo4hIa61Zdx/GULkjgip
oaXTQmiZ9eS85B9kGKDY+ULB4EjHthCD8R2VJaHg5oMQtxxN+0wQNP5RFpddWQcEPGpEIKy/K2Yj
DDMTEp6agn+1q4DINwV1mKSGMaIesITWesccAsjVb83Jx7ZN+AiCSdKBG2G7RfBYtCj7bL/5M3aM
hvjJUkqCvupt+TExP+XgfpgDCAhYXwoOnWEgU6i+8z2XznorqDyt+tUosCmOxH6hUjsskEja7Cxy
pyaEvhiMJOIrcXW6XLnKj/lQkvnW4WgfD3ppvK1D/k4ZMSfOKki+QdQ4KQI/Fs4Hcyy54AiKwtpj
1o+emQb7Vz7XLZ4eSmM8Puv3Xr+I1lXlaNvyL52R/eRiH7JQK8s6ED32DWVPrY9nAL/PHOnBJt6n
6DZZ/0zL0Yf3sdJPouiPPsljsUTsn08QY9cyq2dK/7Xtk78V+h7Sg3QQ/LA/kJAN1PiAO4edHapG
/vSR9BCa14pQ3/9dTUOVBKg3eUE7t8EW2D31Lzr5nvSPnPWeithgcBoKBPYSEkzJujs2cBJJVRPi
zrd2diFjVJ77YUOXHTfncrXOgP+P05p5Vc6BEURRTIy3LQvmqUG4pFS39le6EXOLRUt7qRID4nEW
yNpl3aVqwOI2KkRpHD0iBrecwQPRpcXSgYDgIBhPBroWiwKHwpxMa0fCy5Yeynf9wQKwH3V3+1kf
zDY4iibyY4hqtvUGK3p5Gf2BcYOKFm12GCePl+3l3V2f+JLxbtcgmCA4IrTs/JFe1rHG6rzxubYM
kkGbdyzfSlu5RdD2kIZyCYmkVeBgqsGrGDcg5OyWRAsZpnaprWtdDkEMUqNv+nAlz46csR6WhkIa
qpQd5XInT7CbpSDS6cQsZhkm1oUMUbL1uajvWMD13xa9pZiUl3bDN6iHktqG2T+jNO7iO8UuLGj0
S5GOaPMpTn97+rk1flIiAei015RHQTSexX/iojKnhVEKqTjHGtT/pfDB5WyQlxi5StwD/TqssnUS
/hmF7sXTzAYoZclNT3nFpHITsvwaf+Q2Mbwpi1fxuj7jRCJsFJSk4ij26BBTB/rBIO3ma8yAYyYk
NECbHtFIS4eY4oqGG2Lxgtg06RlqEKw1QQ+OHLeGTpRYpteZTM8oZEb+EhrLZqSxO2/kpaL06DDV
tJSwWACSMzfXHgBLKumc3wrzhGNp4XHjVcQLfhlWQJU2fDpW7SpL9xKxy4+xle+wER2ZoyRv4g9F
sN47NkQSdRgVX4W41YLb2kdsCrp/NejWAny0JmwOURu814jijsokE6JHtdwIDzFnJx4ZbmVqdM2z
NxoIh/C7CtlhRIQsgM8yMsYAKZUsthEj9VfGZ3pHN5reyXZ8ED02sJ1K6eMagohVGLveqCF51Q+C
Bbszm8/lHonMABc2YQlOP+JVyUHuM00fjpkOiMkCaDp59e/ADmfQyJvKSGJcyc2iXOtKr5eio9HO
h/pSs+DUDZ0Zx8huyNZeRfJwZNLscGbsJq9dgcJMgXdDaDUvwbfIxVZB5nAiFGwd/U9XOKuOmG6s
npUWvWyFfDTpBACByr8c1Vp8KJlW5O8zN0ntJEEumXeFfMKNb2wtTxWbArgiutYBpRNxjVgXOFq9
FezjAPYxS0RslcBBUdLrMs8fCaBcGxiStf/ysjlZ94JntwrahHRPtbkUoC8S4R/dTChZ/7Wmcux2
lcn8YxastSn7+t9eZXpCREFB4u0uANg/aDgr+cvapO5nci5T1RFQ8YrIsyKMPtV8NJgqJYy5Oy0/
jRSv5UZ+FFqr9IoFhQsFzbDyEQ1BbeAmwVLakLPWH0wkrZum37k+fwS0bKDdeAbY1PJVkVBJrojd
d38rfXqKPKFI9Gr8aRHGCJHvwfEvDtlZYnY9phCGluFs/WApw9pZ22FuTeFSjEjBgM4TNybIWWjh
8hyzNhgtnSA2cCecDfZX30dhYmZha5eWedFTFV8TAy0Aqpsbk4NLcyjTHOIizfL1Kml/TWSVxopu
Yv6Aj+gAayXpiRca4QHKZ7V+yKdB6cEkkJD0Owh2QgpAZr5LHULMgZ8EFwObcLEjfi5ngji46Glm
jlgC7G8b/7cEL5G2kVtv4dylTlsyWQv0qL6jV3wwQxbzW74pV0qf8a4P0c0iy7fP/ey0ZpZdd6D1
9PlpytIdEe01p6SZdU51irP5wWZGYRj6ihCQvWJ1EnQI2hiCTJW+7TfnhglnZ0KyWsQqxlr1uFdg
koyTFOOARLlmMd3BRJOYE+7iwbkQ38F+2Xal9C+SCHH7g/DFYImrspOqkQFXYMozjJX0opNy2T8m
YwyGKQs/a21CGQLOgCzyhkwflJs7KImviNM95mTH5U+uHoktWUPOCCpAZNGA/9YK73PrjawA5l2t
/TmjY4nQtSsvMmW5QDE8UwxrFMMW2UMl4TnWYSHURdWbQI3FoAliHS016r/0qhTOUmV3nYlB1fzq
yOFw2pzGueLDjAlv5eIymQ8i6gYXi54iGZTQf4vLlg6F7WEsecKMD/RCBYOAzuYu9OQ5OWvzTsxS
eVUEt0lQKovAZrTZ95JHh1FC3aRz9ZbkhCqhGMYAxh5ifMM7OkyvVR8/NQiZevKCz+0pU60W8QWh
rS+M55r3tVUbbNd7WTsh+mXfmfA36mmceaphZQJUL+5L4SjmtwsvCiu2jIh3Zlhfo3C2cnTce3z9
U3j5nDDOp6LwluEYj1ZfIea2tT74plNB0VDybxpvpHIlO3QC2NHKPwMCr6KYi6yXNfcWkKARQYPw
I1mC9ShUCxK+NWwTKZFTeLLljaCVw6UREn/DZNmweMvRYefLHPDvVdar9aK/WTUPDk/GjOoBYx/C
At4QqvKaY3SoH/rIQAdWqfKyVMfljuDKxTKEJH9G+6lyCR+2u6XUTDJsUf/DusYp99fp1MZqwP+S
xtpd9IlEs8QRGLmjrz7G77ndkd9QRyzWj9iZySZenjIpQLjyHqv5AhhWAmYMCek9q5hHjbQsjDC5
IhsmB+ziyZM1ggQtbw+UwKjDmL15k/BD8Fu2ZkeTbAIR8iIGWoX1HdOW/2KT0At3SPD14oo7NqYa
dD8ZkuyG75Pof3tiRiZXzMCINTlBNId4d9Hz3ZE2BoIgBMUZRaFnPjjLOf8NPnXyUrY76/P9ERoR
lOnDf71VHkbbCkCm3Jd7AeVXQQWc8Tgo7iqljgRyVkEUZ8UnLCW9n1p3JnlJIMcmOevTaXZIeUJd
CPUmHmBk4iVie4KKYwRGbGAF5hc5qkgWzo1cPlD8NWjwOvWA8nVUQbUC215tPYzZhrYlTyYVnww3
ZcKtBUCuXcn9of9SoGhx6GYTS+LtGA8KPlyLL2f6JJoyaDeMc1R1gO0h9klu565UlPy8XBtQDAgH
7mw55K99We716gK4GpFUu7rcQObUDoJXgDAwGPcv2HSxoPNg6qGIv3HF37juRlqu/NJ04l+LAom4
A/KFnbI7AqNae7fjtCkAjpcdKA/KLvLfGVlGYph12jVphVvWhjnl6XKMwhF1QqqoDGnYOH9r/Xid
mPB1AnPuY25BehTmQJbFi2wvahTkLUscxnKk2+MELXHir8NNakQU8fIjZrVoRn5+G3UE3MDkpUa6
WLpxKUjNiMGNZLPKMF26aKo7jMirI3Z3Ne5SbMF4LnPjFNNsQb8zr4K+rx5vhTa/mdbOAfGrojsT
JYykvzoZAwdb+4I9EbHgtRzHo/YvRzCKVgMc4nSY/kyoyzJWnNOk4zOyCTQ5poheyJ2ymZEbCNNR
g+aicGkTZ1o7PGjSgQf7oEs58wdqg/BCa8YkIONTqSlqzgxB0zOaO3sVHxnWZogPEv/Vmy80Ntxa
UaT64mP2aeVCJUdJLeF9I6/2lwjz1GTHf18lX8iPx/6QxN8ADN8X9kLlLjipD6FmN/xD0+fsWDRN
SXfWbltmPDijfAuzgv6oRf08gprcPpeGTWYqs8G2fFlOL72CfYfMlPZbo58wt6+4MBFsbUFWofu2
Xjv6Twtja/5WN/m7dTNuypbzrMmT26B0jYtwormxBOTGfoZsqSxKimx+qWLJjhlVgIVzfeUpgSR0
6pPytMwq/GBXz+dT8qrnkEC+1kfzIy3Gqftp+GCAVp2QY4QymAnAuIyVLGxVnEf8p3PlB0+hvQlf
KuNvi4a93v/dUAvo0/EzkgHPSSpLrzTTcQFaJGxli+ljRaBgf5Cb95WtFj21TP9FftUMPQl5yJle
46wm8VGihs1/lUgNIp2cUZ4/yR74RSDz/iSRQKyNHob5e62mkBgBIZgoOzYzaHPSheV7F1C7DAon
zqFiPVXiMJ/w8yZMmrJXhkBExRZBmmqPnNtWommXfspfY29fObMw2Mm7wS7caYEz7+gER0sWzzGZ
QgvFQu8nsPZuA2oFgwnVwk+t4z7eeOM7NxRuqSS72au+oMMDjBx1/UUvmktL4LPNJIraBVaIUKGN
rkWeG8RR0mALOStoJyPbxTwQnTSJeyn9r0VOHNO/9yuCDFtQWqzhwB6zEYOo4KrrO7PEcy6r3KWl
D97DZ53SkhD7t4Rox/gGr3MNgKCmauQUmjjmgIz3YDPcKh8+urZ/r9vYW8GOV8b6wvJ2Wg9Txl8H
9YnAm5dkBxSG5UWxOw0uVBDJEnwWolOG94YN74xlyOBckiS+50NsCN+mtXZJi2HGquh/jRybWRY0
kKAkyuGJpeYKeg0IdRQ3l4rtbHL4DFMDTCZGbg3a3MxIkJQUdG88POl5xFKwmFIwk5TNIJ7gbvLM
WYmi1aheWr09lE9l4opPSTRueKsJOS1xSW2sa1kUJHym7aX3/uUD/a9CAT7CmclVf+gU+NXTqUve
8B2ZcG9yiRJd1u2Sv3bG4zDRhMWycIqv6kNPUDUyvkB5YUkXCJwsbWBExGHGRdEOcJJBNtdmesMd
eRORHxDGvlroCoegY4WY0u8PSYm7jHxHwww6wFN6vLGGdbfYI9wAW5J1KeGE1n8TUKrYtetIOk5f
KLaPoqaeZonLwDfm8kVcftfYDMTVhI9NlH0kH8UPZWWzMcyXup8vk7BcHrj1cNPi4j7xFJ2SGe1J
+1GjOjVFYEAjNqdIOWrn9mONYTdP59z8o88cGVVzywF4IVlwcrYGU3KvUdgl7Wdc/Mfz5WES+ErQ
6cecv/rX7KdTeoE1cdzM74iaS+ON0vG5bzBL9fYxmNNzHruXWDgo2OqbYKRAQcqugC2ai1fyjl7z
uH1tv6W0eowdsnncqTN5mHXKqu/ZYtqUPUh8K6J682JxeazmH7OqgtjqLzliTx2x5/s/HG4ZqQ7H
zPnXoj8c8L6JOJgcTVRQHJKlkiXnHCiKVPMxgIWlbOBdODZ7hdCEGWkoXaU4o5I/Vp+wCDSKy5Lf
oi8pjS5ttAWqahwkRd4nMWEb1VdJhI1MpOSqXWWoEaqvbhjMwaRP1RiuPJyUq6UKk0h/tEbxYPu0
tAO1KIAHUsXzlEwC4bzBeaTjNdv0yuOjvfYMY9Ag2rXJWhyXlBoWnyU/ZfUpgSchS8MsToRaelAb
GJsZlyYvPqtTn7HrZbrWk4k2qnQ/wmFfgWGmvbSW5mtm7Wu6ds6c3ovBxZCMF+NokF6NuwzKMJW/
OwnIC2oMKF5wywPpHqc59nuUTca7CVRS6zhaCXqxLfmHlVfBCE6TcCCg3UZ5OPuC18+lb5jxxfxS
bjMRfzOOFu1WIUFNSEVjWBOAtPDX9ZBLmZ+qja91o1+tok9WF4vy7Fng7R+4GmcTpXFKyWx9ThJb
8mz4kLvivTFRJFqGKwT/igaXbL9dVi5uxCjv5oHAwaYfbGXfsqbrUxXNp0Toqp69kTEmY7Jl8rCW
SL91M5jBzyssRrDFrTSwqFFyjUyTaXYaEozN2W4segLDZEnzpxeNl6n96Hbmk/YkNCk2wLKVdFGM
twwUpqTx7iYNEc4gBDeUiyXsDvgTsEYcS9G9hv6J0VYM2R77YM88kvi/rJwuyW+yim4685laMBH8
cbQXmsUYFUhGTUsf4dTqjxXSxKMxTAivyNDuJRsOflDQsAGOEpPsybqaWnMS0FztYuNG/ZyX6+6i
zns7dURslRstCsQa7WsGNrfOQNIQlnTE2GbvqBUOMQJWMfITADzNCjdM5gcHmPKrx8I5HkR/KH9r
473iLUNRSqe7Ve+o+C3dCuu0v6HBrYwZSLz2UGfzme5SSVAcQH4l5QrrXkAPqRHMScNV8VMb+Bo+
9FvHEiKBchezhMhWPLd2rv80oka6p+WvGMig40CtEnyr1fxYRi30b51NrzW/dTp9co9WhIoWbkvE
6baEg2BBS7T/Wvvefdj59XDJsqQDyUmmXAQol/NIXAHhqS5eOqYlNa8s0hMDUYnYTI6M+UP6nZNv
4Cznvia/He0Cqo9iHFCLkFjgzYqzLfBKoU6K7UXssONduW0OvZsHNdzliDTAmEEQeijPeBSK5SWI
jWAhNu8kaPmJWVwScnGIfVDoHJNgRzNr+xwZVRqWXrmGVoCmX0hodMhh0PKPOsEt8pCF9CEvwm1B
xDQiyR/IxHqNTwiFAfYrWDFMfj6AdNBhsDvbOTYL0SyvvbzdcusWD3ynQwe0o4dUomMtzJv7Skkk
RumDs+FRJRCseu1SxQ/SSW7zgLMNyFriVTYo75OFo3RCpqN/lp9Rfyq4hOlgJiBsIpJzkkuPd5hW
jGAmRWNcjHk7PU1tjsH3zVD4eEnC0Mhfr6snu/i73jS3MXpKnMQz1n6Rg49bNS+Zl+BFG/prqhss
72ccJJfZgqHzwPTJHrIlNH2nA67rfcJujPU0IgUxeiaC/JoJ5NjAkN+cRP8cDkABQQZqBZkuWJz1
WXJ/JgeIHMs1XhCSsFfNcDsmoLxze3bpbHljrCEBic0TCPyYrXSSVC/CYLxKXbqL/M/B4oysg0e1
YZkDkaRGTjHqjFmOk24cVtCM25B66euflBqF0Fq3Vtng1/BVJgbgjQprln65HTzZzDx85A2rLmW6
EJaO4iIH68VMk8uuFn00yjI3AJcFVkTKJANClYLush2MozCs6Ofme6cppGSuRezowU+VvURYF+Yo
8Qe/p97fqVH4FGr1Sc4AqasM62Bm5ghT7lh+wPLAJoxHp9fGR7zdCRcCsrCVbGOT48JFvnFoyPJw
IV4zKKKPnKtuPrLBDTadWZJ935AwTd2xzY0H5mvmbCddcgv+hmP/WevWe1wqDyzGEtEUGjKrCmug
VVwAKaPwS4/G17D3YfQeCWsLSQryczGvkDsTAO62sIx2zzcEMYP5DGlBjxLgMefTkSimnOFL8WFi
+RIYMJHLUMvmGUL2nhFE6Cx+7Ii0WRHf1m6xIaVW79gUTGaQMpuOq8kxWeDVweYnY06o0BshztAU
rAdKLDFZryVpMoqw3LiYmJjOTivb26yjBtVPfw59PAKZSfX5I0dmVL/uoTRzWlwEyXydvIbQzjX6
beXGE1MrLJY0RPYuZTENNXoAtTyX+UiGyyXqaZtmwukNZ63A+IPTwmt20CnojX6gR6b8qySmh26e
fQ30mLxr6PxTZMoOketKmLJmtlKTud/LCFxyZEaWxeGEbpr0Q3uSmmf2XQAhSEgKUokE+NM29R4a
UqXIkN0MDFUSbA18JCCr4yK4hYnxq1kulKMX2VD2ECRnWQxbdCO4HNJBPxJiem41dLVydFr67sQx
KbkjAbbWXLnLqQSDDjpus0LsjLeqUe+FkT/15b9I/vehhSWa+ooRFe7F8RswYWA0VEO/0Ib4awNr
7hDVYxrfqrNO/gWq3p5dbjw7o8tfZTWKI461DjV5HCpMZFEXmrdiVAK4v2rXvESN/FJwrlaql0y4
R9UK1AXJlSVXT9MgkCQOXBTGx+Zwm89urz2HQwcLo96hbEx7GV4qj9lVF80tO29hkZ4wVCyD7SFj
JDtQW17gqm4sBa2qvfG0V1y80wb7oHlfwKLLkwXsjEEcM2KNUlY1xxPwutN1Y3HbhwlTfoEv7Bbh
fsdAkkslbDsIl1WdlYn4ZSQgy3ij42JPkqX0gkoXl37KlxyRRJOyr2rQYknnRJzOAvQlg4En7hy5
Z4Zu3I2muoHHgexijQVkZqyWOPLusK/I+yIyt8I+hyQbhsQiOfNyXBmGiYyd5NuoyEynOmgyXJL8
GRQIXQZR0rt2b0OCj+LV0dD7THtzQ5atQpZthUa+QWqK9Y4rTBIJiUW1bVYa1ysLRUnmmlhP1+yZ
g22Olui0u0aAzzHJPQF9+jbF7NUYkfDygteR3yXReTBlNy6+YTJ6WVQgPNmBaSlJPoxvXvKse06A
jdRXMhff1GV7L6vyYzbbj+Jt7sy3stlcZXqWqZvmM0Fo4CUlolx04lK60c3IZuuZxabW4BYHfvZj
gdBgndD/P5xCVbxJrs+q90IS8pDbDDMJRFok7PI0t9l6oZwq9cBkntgDpqh6xGzzfe6B+q4nZA00
RNCVBK5DnLfZ29bFT1MvHllaM+9NblD8nZTOfiKnAGv4aKB3B8zO9mdqyZq74xfK+Ft3zppt3j4m
1V71gw5QgqxWU3XRfPXMCxnk4kghXkW85L9aM5xrZH7KbU01X1GHC/PpqcFKBFGcZbpWdG/GDemA
ITrmY9hHYG8qio7iPKFRQO/9IEQH1W98kCYWnfsqTlPtDZ8D5xQknhWaIWs0+bEgKtkIYqYDSoXc
m5vaiVAbSMg+szOCCIb0rXXtpzJYOqSDgycRjjATjgDiwYtjw+vXjWTVH/T+yQipm6/5AFgV+QLT
klZAL7P3cVxClYi5xQxllC/zoZCueVt48SrhuitOvUARz9g8+i+l4Jy4xOMEIhbKWQYyZR8keeej
BwGKYYVkd0O2PLOX0k/sYKYSOwrbtGkcmOiIFDD6OUWQJYCIEc2MboGZPtc6N/TU+U273MdhvrVz
da01mGat6WmWegdEU2MQsXIVUmTnz/3oT6QQ9UH+qqPOZg4h9p3f088L8EmjegxTXmNZ/1cUbWDR
zuf4CpTFR/95VmV4Ngi9hX5jB8YeTI/QCGLIn1d/CiWy3AiEPdW3Fz0O1AtDvDvB2vgnaF+3EIpL
Jv1hNIGHx5kAsRiyssOLmCO7O97SiiZHfdHQucKV6f8/uCjpmfkdJQI6bribapylxT7HGV/H6o/E
nBsE51FDO8Eecx5xxmP/KfBiRIt23X7TWnlUyuuiap+ar6pm0FRiQCSnn1L7GdwYFev0Fa6SiIWA
2bWRED+YgtsH3C1DZV1NRtYD+Cn+Sfxm62C9bY44g9OS4QmQdaGiLhoTVAcNg+N9aQR9NCvNA2ga
DWsTvuOe1XUKa8pt9woYygjWr0l81OxFiiE+/49bQjzrmlwz4oL3opainO7VR8yP6T65ctBrq9vo
n5OufKTz8Ml1PqO1HBNSx37j7jWBI6fUKo+86PWy4or5G1NLb6wST+yoPIBGpn8aUYKvhtLJvPQG
x5uZnajTGx0HbIYSFlvHas7eVPEUPnJwGs20Iv8rLkO4WLRT5nixVNhqyJqNOOgZyUABmapA13hC
FGBDfyawZpa1eFsBaiSuvDgiqIo8wJIlxXiHFbRClYWB9xyE9Trh5gbOBNkm60lBSH4UrfBdIgZw
DKlpctYP0nm2iuu+hYqVL4Gw344Mn2poESSQ8VzSHsP+rqw7pvrUqfmMl0eNHz/lokshTgk0E9bB
qu5mWvj1KPoEsuGwpn46qqg2Tbi9KHasBJGRMTw5ZJn4tDYjrZdZ74F34XFcBL+mb2vo25KiPzc6
8bVw/zEVbuTK4h6wWZCW5rfN9PGtsE9mzEHJFU/qPO/nvWaxN0AJIn2lYEIMCsdQMBG0bEsot5Hn
D2l50rluFyRrHAGn7ZeSGMFHt4UKe9P0FZ9SGdjGiX47QBOCjFQtjkDkfA4XP23R+iaHNYleLWt1
iwabu6Y/K/7EMgCLXCgJ84K9Nrk63kUKMLukQWDTcDIQuTa5bNspn5IRDsXvHgqHztokj2UqT/zs
kTo9TVRpiXWV8NMAS4yRm6WEsxmfIIPCqg1VtfcBRnC9PZivG8sZoSeEXke4SXUdTA2vKSZspuji
xaWrY7FPbpKH4l2F35bCWYr78XVRAqPvb1YmvIBeXFkUw4AbRWClZXxNIvC3vd2ZSbCMycXa30Vn
IEVQiLaLZtEhWAdVxV66DLhTeMTK9hFt8ZNEjly+LzqkXCYvdRw/GjWGNHCbIu1usMsn+fWWTdUN
X3jUXxYDTstr9rJp5mtCHG2yIwFeSajkds2GSyKhBTWSy6LLvirwIRjCeY0XZrVe2gxH+Z7KCTlH
MH8YhcEPRHWGrlhQDyQW4DkmooRH5tXo59CII/zIdlbdAxB940FVSAymh6knQpTRgUmBztptpPHu
XdodGRZ1Jqv2AiIXctHmQUbgJGJnqUGJkZqgq98lcsekE3U1CoKyXU7Nb/u/1K1UPShWcaL6OSkP
XE1gTUY777AyEJhCajmhdCswzA6+Rw8hxu4pO7QzEIKUjlDbndYdV6XyIKfVHj8Dtqdk7xAxhZzG
kVg5z+D7EjySWR9YFaLaVmB/EhPAuic8W1/ibWTmMvHdx897ynOkaIz15KfI2FT8YQ/BL0vaVpSc
iWVJdD5MyY2wHbB2rfX8XLN3iNk7HNgE25KPgk0I8WBhVuU6NyhtRX72aoZdvHjYFbu8elkxFI2s
ZRgfbckAfXvPaGH98pnQDPF0mAQGvCNr/985yyQcelEZVlCtJEQWA5pGaFbk9+VM6scFYLbNbJVE
B+Nc9jBc9sJTFi7kj4QSCsC9wMQBZ5fip1KV4eJJyAniJH5t+/alVOFm683DwIOueDlzgQQyStMB
JanhD/9tiugslsN5UlZ/3AHPbF4TpxFavCcs41rrKIOX27b1pLZQV2q8pOvPQvGiookEleXNi4ZA
1i4zeNd96pZJeoYZr7ho/A7m1B8momLiMkVsy2jWkI6USMeqR6AkQum41BPdmzJ7VSV7eWl5GTEx
EReuVdJD8hUhqIo4WTRe+WR5F0ZyXCsxlOQNjRIb/+TWi/E1jmi9F3SIlQpbzMyRKIyM1ieShnLG
iMj48QfpEGT6JhyLzDXC3bLiQgOoArNfwg9CWGHpZSuEE5NdBEGSo2Ogpe7gRwUJi97gjzkTywTZ
NUn9PWIC5T2WE5h7vStMPXm1kR2jYy0vuplcuk5wail2qgiVV0ezhFzQABGXRlfZqq69WoXT0gYM
NjGvKRAookuWMspNvZzAw1kjvAi6HBHFgkCcEK00vtW1dqYYXUvEAioz/RRN1RtkiH3R/9n/CFPz
ZFhoSr+mibxxSrwTNNH1PKnkpK9OzziZbCCHdXIKc1suqgvWm4xEhUQEk8QeV+N6aqMdnsvS9LB/
SRsJwOHYnWFKsbCQTjWBYimPjkJfGXmwAgi8wdVbsmRzuYKIxd1sRYscWfcAhzt5wIgiPXWHyS/p
s2vURJFmkm6IQhGF7YmxvMrV/FAeqcFw4afOvvoGDC6SsmByFIQrCDL8HW38cR8z+ThiBVWQEcpH
5TQfB23yFwRwHfr2CVm0aiLGedRBYpRO9U6UwElve2g9GeOZyulHABGLbTJdG2AGtQdJgAXGT8Ov
vJLtXjI1EZjZtmzNcja2QigjBzzot/VzLf7M97JkgqOxitk9hMeR955spr5nNZjug/kWGboCDG9x
hFUmDQ+O2vRGwwPoElGC/Cfm5YXAOLb9ranHG+k8jYQx6v+GWMP/DbEK1E0T7os2bk9rUN8RDhbj
sWD9PeZgG46xAdgQLdKMI7M2eMP60Z1v27CedI/9CPah/CyZmcvOnmgvluqUSzkRgvpaBfKHQISe
vhGiOwP7oOkackxT62khYbeo6jtoBWQz+BqHW/uXp4b7logrhda/SO+sRa/is9ZKysNvQtew/9Av
ONPcHRbkFpg/SHKAFdSvjoGPC3DGLOQH7kGWrlHSvm2m8JJJ/XOSlTsmH6zROkNKFYrklpwalHJo
Lq2mPA5gWEh3oemHVt/7jKy6OMeR0wSzg4BAceLIPJW/JTkJ3GUCs0pkcUHKGRiSOpGY0JCcIZbw
u8zXzxL/daCX4Ptw51JnSap0NWxwIL5Ic47RQ2ZkZC6e2dbeIlDMVPQJKQcTHiVyquBnaa4+GMw/
Es8A920xqGkcXWWYa9oX7EHTkN8ED1cq6BHju2MylqI1SXhMqWePAygiN1y4NY0XcKBHBWSEKpRH
dO6x/mlilliyoFuMmwpk7P/RdB5LbqPpEn0iRMCbLUE4EvTlpA1CKknw3uPp70FP3EVNz0T0yJDA
b/LLPFkf4muGq6qV5zDORXJLIxteUTEhc+NfMXOxsjioqPsZRksB+PvoLDjF3aPwihj6NJZ1wuxl
YTo2Dyoad61A8URr1yohwIb8JHN2VMgfRNzqohyv80SykMNBe4Z0d0pHdvBU9zeDesa3UuxoZnDG
iWTCRlBGpinQeB8ktinzFZFBL/9h2WDfT2ie2hjCKdzY6UMt/u0hgg7rb/qBi1k7rqf4A9rNjQcY
NBWvCpVbk+YL7LMSXg0sWoeRnnr9UoIZMahqXRnCyJFTg/lfcw2aoR5kzK2z5WzMUJ91IMXlzcBD
owvp1cBDM7PyFC2RHHw0W20LYuwN64y5S/+Yo/az78XP3ZjVzefUbM7R85+QLEAyZ7ePhEOki9f9
s4gLvMDLSa4mopLGk3zYKA1+kyjex6bgAapEV4O/JKS0wmOSkkevEw2A27pNFw4CNUGv+i4Ayitf
lWQ9a/JyozU8lB96XYUo/PSU0ezBNAa8ncqLBCPeUKe7kkxXqBzxZ3/a7l3kl8YPAS9XIQB5hcyR
M3HFpmW0/pCZvvSy/KppGVJqR94X2ZT8obLl60ZcjtW6TE5RnAQtjbgV7T8iDuT6LdY44jfoGSVJ
vGQ+mX192pwfKs0IU2V5tUKrO9wVvblBJFRxiOR2utJ3E7NG95Rdc3I3ZCp3FOO4ROKxlvGDiQhC
4oe8/RvFBUMmU6IidRpKNwoNT447C+lllsh5y79FE3I66N/sZmbbjYXnthc88Q3frRlHhi/g9YWJ
vEHfihEGIcizoEss6By8tJ9xyHhPZv4ZMT0AQn5LpvgUb/oJedqAwTN/twS3ZSwxK5s1wFIOJstp
AA+JEuKa5GeXeoahtzGa0twV70COqyyVuVlbtqrYqyvHoodTiUmTPeIBtebr/W/GHFakfHm9dRMW
j7E9G0SEmdxZPO0GCCbs4qcRN+Ac/wKxZRGTKZ3UiG8FLsniw3ioSOF9l7hqk91pkEgIvpBApRXg
R8JRhhhQP/SsuJ23ElxA7XcmqwxEgUun8ZRY0QzoffOl8aN7ThtUOzGPYrQZYeoe8pO6cC12Gkhz
1jP92xZjUKV5kPaKP3a9D5UPfsBgavSMczy3eEyICzY+WZiO75WlDmJLvG1Hk0Cj9Z4zrEwYGmT5
SxAfDuPNkjflrr56PAQReZU8RA5XRvhN1FnpppPzuULQTTDAFaPu4iA6Db879aYmCM59FJTZmYzP
M6PDXSakwHoZcAuha7FgcUkG2NK1P/8weeKxP8ij6Cc4PbPqmCvPOKcH/BduLcmbV4eLiFcSSkMM
85jaSuiFy2vjzpgCKojbDyH9KLuakhQgY7SWrqzYqWK6+e86/0q8BLGUiTESTT8dzeq02xHGhR4X
7jVDdsJxbXAGiNn9u+Mx4wDQ1M1h1uni7kAvoP41qH/6A7wHpeFyD6+NPU31oHHrkKnJbbQz/h8z
kMBP9CxOWOtPBfpVIanuJN6LGexoup1qaMYGrqae+9xRP43Erd9S/BbMf28q90nT6lGLSd/ZZp5e
tjU6j4pJj7UcKNy1qGNC+y+ZlKv9+0bdogLaDjsxToozK7ltpSz+ZB3mKnLrrfDUtfWWmsl3DdV7
RTfdPPxBXu0VOqFQzaLAlFs7HpVnTEuL5TGZRM+lBrKKc6ripHNb1OdOxR1HntWCwCzUy6FlQ9Bx
GA8WSW/l0mPlEZrBTohSf1hPStIN+dSJ84kZzZJetY3aPyyFec7/o2IcMwbDiPYa0zWAv0kefZPx
/Z1Iv9icNeWnNVFgxgyhyB64dM5daVz6KsyyzdVjkH4b3yF2W+gNfSrCFUBfhxhFMG7gqKq+eKiT
T/WoH4v5m5Idp0LqlVdOL/50qHQB7SPEGuNk3UGqI/yhNrwAp8tid7Lv5I88Ij4eTRycsSnUCxAy
nWkgfjC9+F1WYTimWKHtmP4ECRQgpGMvAxy4Wro7oulb8+CJ3xxVfaZzen2hVO1gkW+IqfhUlYiJ
7UYmLuYhEeTmtKyHAccdNyRmcDCQqn22yWQGCcvmXgvi884F8jvpkuciRc++ll+g5N+qX/VII0Ev
O0kyf5Uzc+NodNr/GBKVHYoUtmHVGsNFtwIskB/kZt/MBbudrdZ0fH8t1fgEfHFFwR/l/tZu0mVL
rDP3+4NccrUYWbSQr8aDkv7LebKsCAWMx6rlsWp4rMAWEKTnxNp4A1xBzoxyiaSRivcxXe+zT586
gWYGSYj+xmQ46gI1EtvEuDHBWo6RiqS1q/+M9LvGi8DBUlvt8Yu15auX+5ciULE9lMdkLt144c4J
qlnkXDUQl4thKyqcpPqjISWXmnvwxMlnHyS2cn4LGWBFsG164wpAmGyYwA9DE1l0ob7bsXePwhTf
D5ed8D4lrjl7lEvoskeFwGIGnfgq6+ZSGunOSwjWn1hq1Vq6aU35SFfpKbbxW+HmEs4txMVWByRZ
fSX8+TN+oTXn7TL4Z0ZQPjv3E2AasjaZkDqMajqF1WcKunZ6s8b+lbTpU1e3e+r9JXbtgHaJYjJY
0RO8HXePxLkHMz5tOqxRTQZO2y1UZcW468Ghicv7rCfHhcAIym3C3KLiOMYqaou45nOWcc14DfgE
gC25OinkYsvx1W9gLuDmqIzhimDIN196HmBFnXOVrZ9JFMH0kmF/Quyw3MNFtM12rslgO5kyDwho
lmIdJZq+FcVl/c7L/nYIRUl3IkoRZ1ICaO8uWN9DnWT8QR58LHaH661M/TF5pwcq5r3q4sGHte9b
CbWuH+qtjJVHMx9NhpAVDo9I+SPB52CcKsM5lvXpPZHld/MgPLRIwOd8hHoHNXW/0l/FNL6O0p2Q
QNAHGfjHYSYCoePt5oyCCnNUPtQYd4OccSiA+kZuUg0SU/F1HXJYKpzk4bOpMjoDhFAxNUB7xVGW
W5sWlKx6n0X5lZuJLSKFWhE1BEfjowBqRLjkDEcST2Z+TUuGAGgFGwp5gSlwzsS3LU9fFL90W/9B
SfEuBOUC/ujFmX/oRCJrLEhkmmLLCLAH/f/CA0TOpp11gA80Das/sGZsDEWkfxL5tuYVYzmG1PhK
puI5MAG1ZyoGWB5ViQjBonNut+UBXJurHsjPkEDSHJCqu0lElnr3Mw5GFIBjRJQ0wYi8nKyfjJvh
Nl9bYX1IiZ38QuMyxkcjLM8afl37n6on35rme4QfyjyqhRbIdFimqW8nLxk4B3RCHczS6P6LHzxr
j5JHiqKIjeYsgyOzpOE8tluIIouUeSPsioWSAG7nchmO0Xst8O9MYBlIxstLd1oXORgAhovEdHEu
bCUNPfmvCYfBhgvTtCR3UXC3T4o3iLm/Lpvf2GlbH6Mqg+JTf8ifot/J0nvzN6XG10i8ncUVtw6M
qaSTOQcuvno0msWpiGaY9YXmNVwchegNDLmkck+MM3FibwP+oFcuF2aX9dnF/xHLKw20jlYKds5B
aUEyaQG37kk4gibbQ0LTGKqP1Lwtc+VjkkgQJnYppauug05tvdyE7XyutqCmScu6U4uCYUzwViMY
Z+Uk/Gz5UPVbytRN+4oLVycVWXaknFj2mPGF/YI/WX5UKvLXCFG95Rssm4Cynr/4kGiK0aolFJsi
IB1qdSnFEW61J2A4vpKPckhkXvhD8jK35nCZv+9L99QAZ1j5vyxljDwTxbilhN/m85ANMEvg5qT5
4hvEzJB5dNQcDMpH7dFxeK6PzoE9FWpupcIAN7B7AieCQ60SJ+GtN7X5vFGsGfW+CCyyK5P7MnHv
w6qC90Jt65v5Qtz4MbOzKnBSgGBZGxQe9GAOUguiDgO2S5pb15h2tBUwTyNAyIeQt8lMiWE7TjDJ
ZCoX8ry04ztt2N33hopTEa5Xv5yUx62teT3xA8b9pzWkR4NWPNDxeXMePvoQ8fBQB/FdrKDYYkzk
iQ/WPOTFuuCZC6n7DLN+PWhbSqChPEtOmhZ0L6rQBdniIdFv9cIsh7Zokrn6+NJFCquTxl1SfLyE
vZqSHSfWcUomftl0tM91dlTMB9EXtuxdHA40moe0M5Sojbr+Lll3s7cOn+QYCKy//z+KlKUV6/7o
JWP7XtN8KMpEKZNPoCnhOvKOkz2tPuIq+6AI+D3GR5q+a/HGzoGdBEGaI3CkHdkvirhxVNwL0RsM
qWWx7FW9D2SC0OV89j7xnqgSl9vEMyhtWShTxcPG/r0s6U2UykdOeXm0LmhzNIuxEGwEsU3SfmOV
HaWO8HdenAYnTY7QaYN1RAZnAthXWrBhZovq6rPVyEIGmoqDAZNhJvo/7GRObS0xwLTKT6Zoz7Hq
HtnU3FW9viXC6s0mYy8G3LCB8plRlQGoj7s/zdXJhirYwZjnf8RTF1JDF7IGkswhgm8iN+MR8Wfq
EAGl1/CuQg1ybkdlSH5UNPMlx8p9LA28FhM7eGubZXFWSppgk/Vs1mQatu3cVtJ5ShDWu9ExhXzH
mR5LvFD5JTPEUNyK0ChI6Q8G5t0sKH4DxWGyMvrSlR0YLM32lC01QEQLYMFwbKr4WHdyL4tBNLW2
qHzHYIBkJn6YM0lQYv4b7VT58xnxairbpSDlLu1zEHcq+gN5I4ngZHcwYSdxXzRfHAX5p4KcUjN4
nYvqLjEv32wLroEE16DnIcqacxcb2BClMK0Fp5+5x38lxDJ6dugRpp/kNqzTC+v0kJWo4FDao2vJ
i8MpSR/Sd1Wa3+RCeFntcE/hsNlF3TzYG+9Nol7babws1zImSJkMji4/C8k8pBJBifZQ9XRaj/tx
DlzlQ3MUbslTdcfxJgBK6swa5e9R8xyhAKh7wdDeTDOz2uk33npMC41SX3pJorNB5RBXX3n/dSwh
Ad9k0/whj9XvGlg8hQMo7Eqdw/TuLNyjkqE/b3F5jiIQyK4FU5Xd4ldBjdBSSa4YD279X+89mrL+
+mSAzwMUkuQNYYWz70LL26jrJDKx26VW7KSGKnLpZmSSHpZMe8iZ+GTiIn8gmShe/52shL0p/GkI
u/LEctGXTAwERwpXXwtZMljto/InAVYq0C6XZXSkK3ZZ1K55Q3lFQsYfq5Bk67m2Iml3eHFbvLgx
I91+0A4VE1agBDXXexjh4T5WVaImBPo00ce2929E6AQ5oD4xD3fSnGrANaCJJFGAsAFHXUnFS9p1
FNrrouiXaR7C8o6AFYK0Z0oJX/I/C9CSUzealf480rU6CAeh+Z8HqMOBZ50buQ+HwjpZqhHG5RYq
FBowEj6v4JzMiBqDBZ64ccLu2yRC2KAsQChjjYGIT7RBdMymcD4N4mM4lYk7ZjwE46Giy0gEKMs9
qSRp14v/ciwG0qg54FSJg3Zbc+Ka/z1P1VMniHPYD6+7waJhz0TWBZ8rIqlvAAqTX1uCAYGpRs7V
IRO1F/Opl55sL3NE6R1qcDX9k/w0l5qXjMQAazyIte0+S8lN6WxtPzWfJ6Jn2oFud7KbvzX9TRtw
THOzQmZ4U5IqrL9z5p6p2LvE/V3DQnonl6nzurYc32Sy3FPT3ro2oSZKBq9SYTdbZsBAmXwadf3k
/NBTw13ASGe/SMMfGyhUlvWqJ7r/vHQK9EZzTdz2QsZfE7LHEPsCnWUd+d9I07zpDBFcJpouRGd5
ehNKwTUYAFfxj7hdLwb0YlPG6gpgG6ylytVYP9IWxrWc3YlT2H5mO+St7Al/BVyfMdWDHSYONUNI
eKB81/u0NWou+aJwmNEJxyY+tvYdokk5FBA3M8bCpx8GqXU280/EZfQoKIkjtWSKrA2hRHC6qXe7
GhtllADdGPCbaYc0paKYgrgGlY+iDZzfPexXWkdKUAQrBjBIQfFJpgXcLKPrJs0ncbq0eetYkI0a
dh6c+wxi7d4hq7zmm3084oKjku+0Y1OIrG8YFxad34QmgR3DI22Zj7MCnFeHKqH66RIHOgR0A0FW
vQgymqTxBihLLcTXvKgvyTUAyOwHk862Dk2w1LRVqn/ptZNc7NubEpqlGC5HgCFSHV/WWgyzP4NO
rlkG+ptx1ooB9n2QA4jpv6QKNTVJ+OySnuhOHZCXjZJYL2ZBrAjMNTej1u8GG3q1zvR6xHiGqIzL
aTcYH5aOkbVO3hO31gy4SdIZYZNQFqj4zC5n41RR74sFOmigeph/GERy+kWjTcglRlxPyHf/ADCa
rU14Fzfhoh4iXyv/0CEWFYRSY+2Bno0aKuEexnx0204x3HEgG64uy/5+vEuH9qI9Ns28xxnzd0u+
LPGlE1LG1JNTV9rHGFkfQGLfItDAY0pBkqvD7y/NjpksfNuCmVSZ8IUZ3jRKBIOHY9RAg0wSKRjV
3M53kt8Msqa7ZkTlFFph1OxPMyV2t4sAJqAyCjaEhrh/LR2nFtQvlg8eHVwePpZ6XzoDJve2w7KR
wNISv1b/q4Ce1cRfeGHGEd+Ernl6dsAASWoUCx6vv6oL/hRDz+l5AEnpm7xZdtZEAQdEJgyzzyZG
gV0R828dTBXUnSXDBnEVw/TQhBqVWLv0b1HpfeUf43vn1F9JM+F3h5geSSi2vEaSCPiTzjZtpC8D
LysBiZbOSvOSIvcsqnpnio/3dZd3difrwbpkJmeMknrX0VdM3Z8IMoKLIUk8BqNByx/ONyoGbAG/
Lp2RHPWPEzWm2pzx+6UBrmqffqgWHGahkFCML2A7u1A4jWZ7kdc6tBKUVnhs0qWOx9N2sbjnToYV
1lF6fanAYUdfkxS/sNJg6ccglZGul/k4pVYgLgmTALYPX58hk/Fjtt4/oVyCPi4fapRAvNPu49mg
kMdEZ0Ziwos/eVNPFlKCbYe4t3UUreytAiXWDZgz5UrMi3lfm7wPcf1e0btjPPV8e/bMvut5cXCm
yjBIRj8qzWvX5Netzi8mRbLASZhgulF1kiq+QMj2jP0y8ggN1LW6PBsAuOBJVSou5m6kakMM6xRJ
RA3iWfATCh21xZ3l3ktNlQKtyc/Ab+LKOuE5zaQ0LIiEVPljiuonppuXVm4vqYjf2F4ulfoS5+ok
qspBOGqWcR+F5a4v+q2UMxKltmma0M1FX5t6m2sh9ucmaHKdIrbWx03tFSpITcU6tLhGqp94uSFn
UMJ8UoiBpEB0+r2vho0CQAqZ/1R6mDciMioG4vjN2R+IeW0DvZ+DjCgrKliWZK8BSqEqxK+lXp8V
MZbiU6CqIuIcX4rXvoivvUF/PeSZ8qZn2t7ifYzwVHaSduqZsU/CeTPXi23zPg4/JS2+l9BHJyts
bAxn4jE5+IAowHAavNPEghv6A6yHlulBuUZBTFQ0yZoTdNBcDAhVR218LvmxBvVUletp5a2tTdkm
CXwo5zWQEEknIrBk3kS9DEzetgFePvOylhzjguCu5X76D9ES1VxgDjR5e2uPnPlMA8nkEOqfT+ca
/D5L/k0D2FMvrbOgxEYYERrT6yA7dkV+1hrxHBNaHRAoUE4TSgkWg7k6THStcRXxTCJTupNSjLJQ
5ewOVav3ezqgya4NPfgAI0WKP/QGoYYelzhCvvFCcXirpfJtLhnjpHRBr/2rMqnXNd8K7VMYOKuQ
68DXH8AGDFcRWOcmBBoRMjHNjlUmnPQ+p3SqvtRLeYVBvlGTjda5JEQziGdIGRWW5epJLeZt1jS1
NDzaufhPFSW+5kepFM+vYUvh7yLlAfQAwpN59TlRGovPl+zDtPJMW54Q5+1vmQDwSgcEi76hcC9e
qT9n9TMEye/iH9L4V6zDmF05cqOg05tzLIEjhPl00MFP5fzS6cW0QMrl89nCGQ1oaSk2kjTrVX2r
KFc0zBRzB/yGqeWlOR/2FLfhNXTkdcsKlyk/7nV1/K5mQTKfZwGUMDyRKXjG7+ml0cRrTjqD8tU1
GW57+0CZXzGKhfoMUhuwVTOu583bBbCDR6GQHWOKyUgvsT8ik/DUqWDzmMXi9w2KJdRmLPL8RLMn
yTR29UWI/E/dQNOaxwWXci99yMk707kGEl1FP8C+AVJS7FqX8SsTFZRHVtl0xFnzJk1qKA0FZjjc
3Fp6SQRifvx3CY7vOIPM2OSQqUapufnAGUvCh2Y0rmDr95KvwZQ5OMg+5k8nY4i7TyiyonBjSLXz
7HeJdTJKCpoM+kJaboZvJiGyFFC40uBgVVKPb8SV08Uu0biwJ0vm52EQiVj9bXyNEYXCuTQCXZCR
j2ABjM8rliSZbtpJVu/eJ2vt18IVJNG+GgxKNFcSbPFnTshEmXpegc3t/q3fEUN3YM6HGapu0RpX
ai32RAdrw+0QAZbAjFLRstQY7xT82GqUBxZjGf4gAqe44tWvKpDuEo7KO47SnoZIaiBKaXAMaiCA
crvSYyhgzxNioLxhJ/IHwk85Xs5bSq6+/5pZ7qSyp14pd5AxmHRzIastZtgEzROTipH6S5w+TcW5
l2j8WzWd9weZcmPjkoY5g8eKZFSC6NQ2D0mfH4Bt12rkshAwIvlkMvoG+GDPOG/Di96YtzLv31KA
HzqL276t8u0J+BBAeaJEiIBC6+5iZZz0WiiW+FDWj6Rb36vn8BEz/V7XV88u28sawK/Rv/aYzDaO
fREG5bTXPKJanKRTb+/2Fimnl4tLthC61J1OBZadJ1yG1ssomVdVYi7iG8xL5IzMtCztYGqaX5YP
HfuBzN9ZiJbPTck+J4XlazACDGBbczkKM89cnYYz+epj5hU03m0seqbdlN1FrHBXyb5cO5OkBR8f
pjl5i1H71FK08+G8a+5wRWh07w5f1lsq0s1wrcDPHuXrXAb1+dxmLTkve2QqNmFIyLiAiW4zSGEN
I2ZaJx5dwiwMHIYIVD89Gu8FgH6NjC/z0bRNHZX69FbrPFPtPCMePAhQXsGPGdmUaHvzeF+F5uiv
UrmX0bDWE5tSUX7FiXLHyjUdYT5pwUMmQmxq2gmmEW7zZX/efMuvcbLpDPeI/jojTLLkJJFqLjvh
ZLxoseF0cWqy7rLtAB95ObJ6DODULCo3DIbWSp1AAVHWx2ql14btVWRitWg0bFTr3SrREh2tmB9s
YflKn0La0JlUYaYGhTBw+om0YFT8YWOW0dVB/bv9nEvkdZve0bdOTl6WVD0UdrEk3w7oxqUBzIbP
RdVmJ6X8Y8Lkw6ljZ5GCWtrY0Xrph0E/WYSm1MsuxppPiBPf9B1JY9h+t99R356zf/eY+8zIzsfT
kQ7HO2kky7I9ekyFzE32jLxj/VJ+mskazuJGt/uh/Y5Jo68Tx30s5fsUNN+5/ZKnUx5QD7QrgNs7
5wiPK1hAsD7DKaXn7RO/QIgtQqSMpecP64HO9r32K45r0NoHOoE0BDeZOAN+6QZmbAyXbgPmPWDt
E2euJsj/odSQjNztOi0DUEIbhHo5bT0rK6KVl9Ua/YJKAK8OfvRG+Z4Kv5LiM6NqZLdjmqa/lupZ
/lOgl2lY0teVWj4YS8zdsd/Ylhr74mD5eqMHsaqeRmE8y90SoI+Qr9VR5TvIh8zeEkx7MZuoSgn4
tm+igAM3kvdO1Wzv7ay/gb/h027Md2st3rvfZrAIw723sMQZh7z6NfEHUul76c6HcWv8DMurwsq4
uSnXaKaFJj28c1q/b7g8IjQB+GRy+qUMtR9nNbPj5DOYzkM0PBRDumedQdjnh26s15xmq5H1nsFy
X38qffFRrObbltWv6vdG6W+sHKmkdgo9Yj7BUMmxVjGcMXEzgoaoQ/Hf2GJc84cTRVjEVR1oMqdR
RYgxpHN/vIeDVdPPmuwCWpbQo+I6aLiUJPLdcWVe7MOEUzGJYaCO/xCB8Hu3anHaRMgZZe9/p3Ym
vuecThV1dsrpsxKmqzq9iNCcYkzRStPZasKsfD5ypFrIeURG+xiTJ7yMO1EPUvyogn7VR/BdzL3V
7kv96sgAaovBw4N8UzJ6MAM6xuhjOnyGOCP2FGwtdk929rXM7tojJOmPE4pEX+cq602EKFkJ62mS
f2h1zDpxKdPp4WRXgyepQvPK0btEfmhPQZvPh0d1tbzBIBRHi3UvcXNTAp0dCu4gv2kczJXozyJk
3pwvlUB1i0iHMCii03NlYHKLVtkBn4ClXg/eIpue9LdiEdQxHzc5c12u6uVN5knTzX128MHk4ajD
cMHN1dVn1AcsZx3nweY8Yrg3MNxHGO5F4yEaM+iluluwe39tTc4iqnIxhUnK6aDmdDCOH5OM9Xdu
Pcp2YIdi+6vwjP4ePwWcqr+iZ4MJjRvubWima2RqLB7kEwsFxTA79PgotoHBH8voaGnn1TJP0h+j
UriNE5XQYj/nzgYxWsMY1eFZWaD71nyzFMGuKUIyzpXZuE7t9kmn5EqwNFG9uDLc6kmTL9Kd6S4L
o4AG75+gOwWfYMQ6ftZ1LMn9EtabcdYHeJnNcmy5+CwxrO8J2vChYwBNGkfZplMkPNpROeoE2Iu/
OvTKjSHhduE49qlVtW38bHFqER44Iz4dyMLYSQ431Tyb1QqR5b1PngVYGp2eIjrJT4Ixnbb2W635
cAfic7Ssmgc0Z9yxTZTZQMfxjIM9U/vrYibXVl8u7RsJYAzQHUz25ZwsXIEsWKC0jSvmkc44Ng5U
wwpqO9EFIr8TyFarqZ3hpwCeX+TwUVP7OMyQsev3pM0/MlP+4JNcGDSZtRYgKAwfm016NgkHMr3a
qRBwQqKHbAYTwDn1bVbNbAr6pKAWpmUoaq8KHhf5kIipH9d4yyhHEmfZVcuSN0DCbKU5KFvx7IoH
RSndet5g0uHfGXCc6sSvRdOTkUTGlPnBp/x7QCinqShBbyjATsXP4X999Jtq3jVerp7qv6X/Xa0I
xsl4aT7UpLqM2XgR4otKpQ/dRRCYr71FyldBF2LsaLzXcsh6T0HMeO2oLUwpQ94IDm4YWsjXGiuH
vQhZ2rzU6j9TlFly9dPcVgfmehzLkfQ4mzS3pKDbM0U6zTAiGhzp1w1jB8Q4ZVx9VeZwuSmkahnn
RZ8qzoEOwVHHUh8O/6aleBrwQ+SvMkDz5/EYt/o4OOMgMAysqPDj/PbVidQKbVzGFfjY862bW5QW
lG8usgN2YFTvTNUvqktPYvgLxkeVvOqueizmuUu/hmS3b1Bt/hURT01b7WiVqaPjotpvxjF3RtaB
AlLXmhLyJ4hQkw8UBM0rzMSXl5olgNjabL53UhGYlEamQYO5e8bPg5GfnktzFk+Tk/2SvyEULm1D
x1dHdEoCtLFvimtN8K4/KfyMpBjnruaWHJ9aeErNVbAsv+maANGkat/yVXzG4NAXLmqibF0rx/g1
Y7OUuXouPMmDQMkObrCi0Y9pDVJ2HR2p/r10GxEojc7eI7OTFDQbMyP9WyIjyrT5MXEOJnt8ivgZ
AeaDLYjq/8AsigGVbozAf4RWY3m9yeZCxyWO7AUv/zY4+6kh++fR0ODQlHPkopJirkPE1WDusPoy
pjxg6QTRSIcxpUF00TNb4dEGDCk/1JewZDTm7D31pS1yeW8i6cxFj4PUSsp0b5l16EKlB5DorSoO
Z5LgC9f+jTGMsdL1E5CRQfcEON/diw8wBWG+ZJfBtI1HVGd36WRdNLiwHFWmbh8tj13iRM1PUipO
hQFD47TGSnVndsViyYeVWngJMY+1JNepjRDyO4NoMog0dy4+N7JOZea7U3+E0Ngn6nOFJwzT2ENf
lJuuRvdQ8YpheKffbDDTl5Amb+r3gYGiY2K0VuBTm+z3fK0PTIQRr1igGtV1VGK41eqZlGVwpzFc
obd0wCZSubq1hgYmnOFk2EjvXgI4RmKUbhLRG93kQ4NfOrsYVUo2MjKkEJPW3XuJYyOCkcRlqODT
LUNqfMMUNksqT+8ts05GaruvbLOrQw6BDYA/nCu4mGt7AY9ASp6k/NBfgL3c+54sM1pjQguMZCvG
V0H6oGqiC6vFJTYprMmL/1bV3hAhZvSHLS+P6HxW6wxKzI1QB/hdOstl+Wk0zVGEo0QXJ8cpQaGt
FZdK7tWo7GUEnsRqeNjR5X5SrqBOmweixrM2lCDiC5ZHMFmaWfRQ3CbrrNIFEXOc1TmPJlB+C0B5
87B4MeiYmmxRTzghfZuPu2StyW8r56hTD2SDXewuPHD43GSJk1kju5wcFpgqCvwZQYDNlWMBUfEn
UCNrWr8lQNW9rrrg+TJ4mMEIePWju76PVWNr09NUVAdGn6PBwY5kXLQpjlleyXFBLjlWieTXxBAW
irdSNT+hJUEUHM9YNU/M2GR5CRm9XrBpFJCaN7ZzQbZ7a2DrGMDrYIwCel0TfMtSAqnuYpmBvKyB
D7c/MLGHCyuNHfhu5ezIoZjb1TDFWEkMN+PuSoBEeEva5iaqlx6VW9ZOUwr91uJS9KeAtpZ25yiv
uWFFfzPuLBrIDihvFGr0SwMQEc63dKSyngOQ7OY46speIZl1/Jq+ajl3NUzTAoGL5EkwkAsa3VZ8
DTV7gxxfCjAsJRgWmZ81K3w3e8uN5llJe1VNfzGBP440jSSP+go3Vs2uzVvfD/d1Hm/VdFIvlLu/
LwQF1ocQYuY5g/w9TTNIClgfzJMHDMB4Syy7WUmvA+WqrIOFGKJfWscgxqq8qq9oqJ2u/AG66HA0
iDN13/OQeRIWzjg9GdhMgs2qPFXGoRRHbks3N0YAaHl4RehGFw2UjCO/FG6YQm+P2WygGWFVxjHX
eXKee5tguWWxuWSAmbzeCZBdlSD+LWa2Oq2AvTJkR3WF0Foi0AwlfBKW2F91HgVn81kXl34jnk89
BvFzWPDjxsxEQzNpaA+nnKzmbyrMXzO9cbiBLqvOVMy89biEBMqR4JoO6nP5NrId3AYbSfwomEha
/0fTeSzJqW1b9IuIwJtuJiSQpDdVJXUInZKE956vfwPdeA01ru6RVFUJey8z55hsJIkE90R18LMZ
7Mh9Qb+cyMyxWYUVqhCIuESoT3RZhTYNTcL+AhoOW/XaD9CZk4i3DGjSrLK9n5Cj7RBMSsiZU+ww
PU4S2FRnLXkve1vh2MvoDEEKnMrcxGBHOE2D4bJ1xSOPRYE2Vau6q54dm48S+ldkfKX9cgLEgBUl
YRwjGi8eigutJzd/RE33hcxmlJsLzpUq7rFQ2TElXtHs9dVrPhreoCI/zzzMcvg5xg8uNCDThtnc
zfLPCPcA/nJm9Y9p1h9biAtFrvXNeV+pygU35qW4sBzL27sCCuKg4hwZDBjVwQJ9jTgFR1+2tEb2
NqhgHuqlkJzB2A2IOrh3mLyxHhNStzOg35zyJnfYPHD3EcvQ9b8Ez3yr5icMHACkwjHnemwlks0T
BPD4F8EoK+851V3VU7vhXlfJUxt7vMPSOyUyI7PuYk2CCT6Gca4+B6P5HD6xCb+xHBGcKq7TC3Qt
SVntDVAKsiXf7Apvo5qCACr/UqwwuNwRX+HUorLb0iZTxGuMnkuTAZHyDfnUroSfBc5MqDiuNq7o
StVdImBrRT3DYtmvMKRJ1CwGcTFadYuF7l7oPdmmNaHt+Dd5xE0MW5jvxZiYXnS1QnRNACoSBFiS
ObfwpBhuoZWvtYpfbIPO4vKsxYTh6OlTurd4T5UiPJ0kV33iY50M30DPqFmMK4V53n/y0wfySoop
sRgY40OwUpx5xJBTrA5IjVQ0PaZ5xV4KLk1IrXtaXfoFgwfYUp5TLXR0czi1dL0opyUoEQIlOjFK
H4kofiBBbSFsWPwqo4nw0NYjPhPeI/mjx4JwQrNf7035k0UayY27tTZObRJjQWSeUxwzYQ2IncnN
01zzAxqpf1FIw4soRa6yWUDEn92iZrjPDKNpgBIgKxcSLa08vyvoe1h2/ka5g7zH3+Ap8V0jxbVO
J+9f3Q/IW2RD0+HSyJxII6s9xyZjVmhIsx2B1CGSAhRoZCVp1yZrN3Ub6C+IaKR9MRII1b1hJU/r
PujWi7XKG3nzu/5V64zhk3ivJPNu2dw7q47EaEd8yJi4UmfiBdhstSiRkMeqWHhkLjFy0O3Jb24R
Hvvar9bZ00QsnAxfpkLzsCY5U/QzWXI8Oy8jSwJmf9hxI6FhLqmf8rQ668Z07kKFNSMwoxqjtaSd
YcAooChiIajjlMRZy9G1Oqj7K+8vpWZ2Q8E95pdshOpOEmAd1RRsH6mku9ZRU7laau3WV+nVqtxL
oannqJLO/UcNLEJFm1eLTs1HGvKRdn4xy8+xWx7sHxMZxWMDmyGEog/zPCvYwf+Z/CErz1asgEKa
z9J+6LUPzZTfQ9+9OhXkAEKzZhF3Y+OMSn98JUc1JzpanY6VO4m5n03kYZXxe4jlV9RlL1yQvMjF
o1Tqy5Q6rmYNV2v7L44bBcjgZi1mYmA8Y8ag0GCj1f6DBknDzNXRefgv9pMs88BMfv0XUpnUHdsO
VMM2QuP7YSs42ExAoyNGQCae9LwoSPize1mTKcAuWSxiJBddQV3cUVvc5EZXO+7EFj4d5sU9aYuu
I+2rafkSEvUz0sWPEBVziLeR7XHDBItfoYS0paabZHhY9u1B6kIYQRUYLFY3YLGmcgaY8SZa3O42
AGIt2n0y3DOhvAMtvSVJdytl+arADOiscm88knl4kuFwrwMJG0eE3WwlUgnbMU6L0AxdugLeGtBP
u9DgQyJQKR3ag+bckmo+9AYO878ye6vWpECcHel+M9YfKiBpDQGI2e97Qi9yGOyhxMdEwipvf0Pu
wriwwU2PBFuSLFrsE+uq4urcqCs5yVIDzkpxza5tmVMpO8RjfuQpTxC+wkJQ9wnJmbyU4UZPRbnF
/NSbom84JKaUI6GRD41twv/sd7OZINyRHEGkU0AOH2mU7P0xNRh0x+B7Ulz/slsi3R+VY0+MudUX
pyXVTsnUnHtUFKPTbz4XYghUeWNAST+t/ZTyJ3EUMRVniZ53pxFTmYnYVKttVjyq3YCBJNsehzD2
+Ircw8NJgBTJgJRVLHhIBf6o+kxUcjJ94H+H+W4I6lGO7F6GGpTwFHNXgPhaqNdUErFXzmqSiQBY
7YSfmZ8hHB+IS+//MhsPF/zmOxrvtmVR7JY7ZGoaydQNhjiVXxEJnOX0hviNjtZE3sUOYKensEyH
HHkWNYE6aqjBAW2kM8ofxnvf/N8n8ZvzNi2mCyb6XY1Wq1fg/2SYIBHxmlfziqWEwCSbsMONUylr
15P+vXQLTHSo7mOyHxE7FJovww7OyuS4o8kVmAsal07UA7VuqKakS5W8R3U8Lvw9bPQatKhI11n4
TPRIctkxH6AYgg90Pc0AJATk04nGb6GrCIEQCPwbCi7rqOY+lzSPrX4ZB0qHqb8OlLLAg2f6gEJ9
guW9VGm8YsTCsVtzyScTDRQLesd18NeRr4DBuBi3JxEllWwkl/yOd/5o5qUfO8xSCTOr4Y2wShdi
8vlsFQ5NO3WnnBMq/tXA25Qb8ut1BuzC6MSjyUVXuyhB9WT2dnihJJyPoitXZZCuxO2WNz5eThCg
n2mvP6RjGegwBQro9MUuPKyPiBQanZRVAz77cousdf9JgAFuZNbWhOGYmIwZkkOIxYahI+fdAm4x
EKIEGlAEaTJ6bOZFkK97Em6gQOMYPy3RN+AC2Z+AISokBczFb62o9lUngxDdgRrgIey2TV4hI/mL
DvxJOTXPJtzDp/yEFm1rPxmi/05IxJLj7irdx/2ETjSWR15B3JzihHx2JnvTvMUfwnsLZE9O3ddn
NZd+Olu+Sj0gG7G/G8C5w8YdoReJJUQTP2E93N9bDxHnemgY3qcDFCpUe711GxYGS0h13JsGvmlA
ulezRhyqwhPZiUaopHWkikKMrJjzK/+ULcXusKOslKMQ7BPSISyDjGZM68qWj43nGm0n67hs2/vO
IE5xg1fa3tDYirHSRPywUwlQmggQ6KFCEs+yr77p3/Y7EbQSNbcY7uNO3y8DuLJuz0N/3Ey0cH21
Aiz5QBO2Bkiwgmjepav2TBSU47iRhf9Wq3AVjyJhRTlBnshQWR59pA/nlNCo0ci9WF2dLuNvib30
kNyT+0qz2PxBkUDMSMwdl6Gn1Nj4RclzDuDvt1FQI+KoFuNoKER945VgkWunme6YNBDC6qsDRiHP
KHZlwj79QUsQq3YyngtCpzS6oZ2wr/8zUOngnljA8mqPDO3iB5YiNw21QHkQmwbAQhoOKCScBmd/
mkNfw8SUD6hNrNAtE3BkrEv6VDioE5ZEhclpTjjDeiA5hEBzqMKEWmcsq0zrqO4gNEEJg0ph/gYs
iqqewzR2su3mKWe7wF2DcJzo5D8Yo1T8Nv/+F2iNfPfNHLhqCthu7FwKr+BjznCYTsjFhA5l5oZ+
UIOu+VIstKMLVansy2LMWOsDFJF+Agxf/8e1lScmqKnixHSqJUJCjEbcsN2hKRD1lpdxFW343iA+
jta6BEVWnRhwksKM5EoKRFLVBq/k0s91dprxttzz6w9W6QT9Tc09I4CtoyU3+YUKVEPbrOMT/f4T
vedd1Oduzy61n79nNaGl5vQvc9CCrNJ5ije3i3hLMbrz/e2H4tef5UcNcrvAykIGvQh1WxiWf3Hq
Ba+EHmt+yfnJPIEegdmljdpobwiDXejC+SScdbIR8TabFesh4GQ6S8KjwCbD5PLqkJtqWGj6bm/t
KUW9cfgfUEUFqMJ6RZROzZer7rB5c5NqTs4l2MUKRTiCD5IgGMQhMkkMw9YnV2hmR9VzR6zIXmEN
yMRYBPKDU53P/ifZszOgVU6JlR+rCIKdt9y+yRlDkMNy5WrZP6yLErdeDj8/Iep9Qhom38gzMJ0w
/shRMqD05sS+6rZfw3tufkaGhqxaDpQLiV+zeO2t9TwAahz411fRvKmY6BT8DwONLPX7FAHvKKAv
yKyGvSj7SVrNqTPFF07N9BdKivEvwvoNUa+AlGkJWhqfdX1LsGiqNpoVHkLxyYkp/WT48TVtwSy4
rFVUTSKHDGd2AcaC9W9MUJT+jPwOfKrOvRZveMg7H1Am/VM/wz0ZLR5g8h3WZd+A6lqITUrVGCvL
3wLYMpqNKr9paY8Vc77VicQmWXDmisehY20XKtdIyK4Lew2FW+w2DdJZZuw9C/GF7iV/WzmvSLuc
8l+1Gj7m6S2qzgnvBwVNRX1aJkDF1ltGaSATYqlD4Vf+hng+uJ+TcPyo6L/iB1eYAWH0l9VSh6CC
FhFEyGZQaOB8XpVZsEzL3toa2kszHmD17wiV3ixgt36VXMJambyjFcTAQ5myBUtG5cG6s/4a+g92
B2a3p35ACzkehGUfC9wAJATmmktnYo3eSH8aQ7FYmtmrWcoY+K8AICc0wsQEugkBdtBzJGyoEkZ1
qlOOO64cHaSrev0WteEkooYdiDYiQcCJITqyhUhX85PxWmGpbysmihPxhUaEEaylMrz1eCMjgmOW
7zQPsd/tqeaUuYc9vM+h3kDrLrgTJ+QymJkVtmT1Yk+1YWcd1EwFCcnRoFsYRTdr4pOU5mdVKC74
XqGhdjbjIBU1dPeIAVljFUDkBMKCoap8E6R7ukT+HJeHXg+0uPNZYqBe+OAL8kUr84WJO8l613KE
7NGZNkkLSqU6nrwVkowq8/FgMacmApbSuqRludpH0sZkFJKOEWFkjc8oK851lyNmSc86cTuxs/XV
cGhPstqeUs0Moh+lTkIOpkudeD99hvbiZD8iETQW/OYXQzJBuaxYW3pmp8uJqiIYzOwYdbWTI65u
74LaefoS+3NDmIRSHvdzFR4ys2Dny9J0zA+dsE/py+k6huympiUgTRYgLa5uglfq/hWN4ysTi5ck
Gc8GaFSvk89TeisPahtmoI0mDHnLBcrPVOuIwPpDIkH/3wzmjsFmTUFELKfv9iwHsSAfwhl/xvWZ
jJcFy3zRcAUtmN5VG46m28pBmemnaLyJi/ZU8BpoAKgm4yHOxSMc4ZKCW8vSgqD5u+ars3SoSGVk
uDQ3xBeSxti1jOFa1ubwsNfh1cFWJqJQwRHRt01QfpXsTXPzV0yhEg70ZYzcdCRsRfF3geKlABlo
rP5gXI24vS1mdid9Tpub8yjO52xY0eetZ+0LX10xhieRjaj1FQqcDstKxKWFwhnZT56NJ7UDi1Py
DU9ZgIjmaLBsLEVXInpEdi1WkxEiKsRdYFlJWTKI3zuCc1LQ2ADom3EKTsfib4lKgN1+3Te7ADUk
gsAIgsx5u8Dks9YMl9yPfk1ryc6Tl4w4+lHu7CXcp+QPBahjGKiC2zvUoNeFancvPmtlA+f/N4p4
zanIss/JgtaPywB3RhZfJ+rZkrOzYomEC0Dlg27ITFWKKtAtoHh7XuGCrK7lGpMOyeKUtSaZ5ZKJ
OSK6TOpyqmuQAyO2LxgxhS1C42XOIY+sNmMd/Sl4gAz+jW7gT8j9wur89h1OlUeLXwsyHe//BvXK
1P0b1Fsk6NU9EILSU3ECCdOHoU/vLkleprU8Gqa9uAAcBpgmTusGKjWqYBC5hyL4IHv+qI6dP+oi
s+9gVR4VBAKTOfyaZKCrBX6g7CdbP8xJ7uxpDoQAL9pOJl8hGpVTws58HC4oT4D3CIhqiMFhmagj
v1Crv/masxeKACAqfpbhNOE1J8MQ9eSOTuhpmelD3UfFuYPkq6VQ+6pHl0LI0YUbyRa3FbHtBnYa
up1JoT1QaK+8NVs+MCCZqUCPSKhB3mnIdK+ominGDnRQh1p9pEN+FUAdgOoWjcNYsW/asQDEyaSH
msPdX6FyYU5vz2z4wnEJpMiWOBlnNlno3ubMPBMnZGizTeGOqwRpl/UOs+hT+baubYcMMUqf6Su5
FGZ8Vmsy12zju+nN44Ix3LC8XlWOeroelRjYxYS4onWJT3cLljoCKr5axXJEwIuysD7BRqN1GIVG
FRnN4MMKlsPwVHdDsHFyAFRyiuPw6XACGL5CNDfYAYHIEtXF0g4BJSLppItitwP1Fv40hfBibjPV
8kepdQeGjVzVOvS2PffJFSb1NalZdogVQDpPWoFGHELqwWJ36FZKUePC2LjKWZgzUyRFCQW9jIJ+
sSi2Rz8e8TZvX6J5KNKniZmNl02fqrPZKxchKm8asfHQYeeP5Hcm9cRggKVuVfhcg9deEqwXFrID
kp3288gHUqAG21/kJTmWWeq/MSwbYLsblUly5Agtmzys2qCwxIlQhPK0jMKJYRgswaOYj49GEAi3
X58iQ9EocsamRK6Ih226qXlzy3iEN3YG5CVJXXGrwiQwiTsXn8gBuh+iL79YeNpI9ezv5ZozP9cE
pmSgDoUc2DdkjLL+MBbtCoL6xgLshgRk2cVCBSUXFP5OVR2g1823Pki7+S8aqXQ5rUA/ijLaL9iL
1aS8EaWVa/WrUYq3Fu8loq1m2cKJQmzKZDLnSo4Tu+9Yi44ZQiUEp/iwpGYfP36Acwit7CSH2UkT
hGBcgXw9MpNaTfi2RHKuWQ8EdRIFEszcomTg3v1oaFc7Qkq311kaMBZi652QsbbYluiKQhE8ogVr
qiE3GeJqx3hblPh9zBLNOgTtJ6t/FyEaqh048gZqikQ7KBS0V+kRnbPlaxO3NM1xHIgHwsUej1so
hC1SQSZFxIp2Ty7Iaaedc/MZEdUMytKgPZIJlBlb/aAKBJro9cEwdbsB767KDpMnIY6CFbSjUuOT
suJjFTkFgPsVs8s4vE9wMiqL9np2lxnLI2D88m/JDiVjqFQYzMuAK0k7k39+i/9obMmVAHPgGCNT
SL6x9sBww/d/QHx64IVztgofSWIYfn9/syDOMfUjPqMxrs1AmWG0776RsU/8qELmpQY1Lot4mfFE
+sG6mqTtkqV72eukTx96EIyiUHkrynOJWYVOillb4ULvHxJc13pEeKf+jpD/JrnXa6VnUoZDkvfi
2Y517apm6AhY3LO6J/gyTElk7L5wLazKERxNEEdysA4NO9dgskHaohRDsUMwh5gy1BwbTwYlHmNH
KcR+j8KYD5OugA7B7Hu/Vokeg9mOJIFwJZ8Khzk1vx2N/mRjr20DQgFUgVuplXysesFGGwhVJKug
FVBVtGpoU/2QVzdR5tkZLWo3kVdjUKpVZ404GFzDeJXQ5cICBCrDj/4iGmxmNctxv9O0230TSBCp
eCKZ3tJATY2jU36Cbca2REDEfm23/OGM/ssniGef5pIzoSFI5A8zTfefKj5pbIcr0R/XDlEn4DiE
3Fg6T+MWmcKMsGY+bcons0boKTi5MZ6bQjp3TOsbXT0b9YpdCqizjB0J59waEfNR/W4IBxUKiDKb
x7m/5dl8m2w9Cj+W7K0n4rVIpndbNK/S0B9iU97DROGOZYwGhWD9qQlgoSp8wn3rGXnkG9SKZo8v
GpTMqhnHTqYvb/Yr2ndGc9jloado5bH26O7ULIAFlOEN4MhJUAoreDvJ3xRJ6s2QPWXAWdGhNaAO
JhaKZBLyVOg7BzKzW9IQ1xaUeQEAojlhpNu3eU7OQnQfbJLDlBWNJacKkWpQpWTe7W0OJGAjm/WX
YqHaWYV9DzmVZLIgVfSTkkdI/J/5cm2+VJZbA3Qpgc0tSnZZai7Mo6/GXd8l+I0ba34WTfqa5uml
tXxp4UKLTmRzUBigLGHAJ3Mwb/NYPgihxczHuCpBQyofK6OweYtSb8UyvzChPYFsZYZItxpCCQGs
7GgUlW1oEdgyc+SKKVVrHW0zYrKINmdygzOZb5AdsJHAiFIEdsKJF7Pa7+UWuYEjW298XXY9KAcT
7BKdl15jTKHzkiB3mcRHVD0zttpLZkYtCA1VODTscmHVTV0wkhi9zjIEUuijJdIB8gUZRFbWL4uE
QjR/53nkZHCZylUfZT18SkecMhSameFJ4P9K0hMAFTQ85geDSmGEZMKyuivkfxyalZxu0EQ7pccp
1gEewede/pJ48KKqva19fhMtqBeHQvs7M1SIcL1Aco9lOj1pfcHPfK5Sfg9PfNiHmAL0lhHpSmwm
od1odkmGgerh1gX5XK9O+HlCtwS9WMairLi8NTyJ5K3sY4B1sm4dwW0G5oq6wpkLjag7YtcnmVbs
qEfmOf2bG90NqH0aol5ihwAvnKJnp7ifOiJsLLuwRPX5gFEdbTYvpP3/MFbjzHELj0GLa7+l8JhZ
5n7iQZax/SOKAoCBc9OPeDWZKfP91yWuzJAurnT7DKbBASPIG9/VO++Ul8oyLe6XR72y1QSK0p2V
brl2qel2Kop7ezchD1lg2UOs2UFgPStu7WzftAI02UTmTt5Fg6/wWJfWvS3lx1IQDkJ9honnubLi
GU8T+PdIax2F0O2h5W+KuSlnMWirOpBTbZ/UBAbJu3Lc3M2MK3FIKyPSo4iIVN2OiCXKo95W1let
IqYqBF6F2pGVmU0+VzGQ3fAy8YNbWP7NeX9cK1o4lq004vKU+Q0pkUBkrei58ojK62Br3fjqR+05
m1t7eKXGLnnIAJyx20PduuubpwV1jCmxImxSZ2GHJHKvTrtehiy3oDknLAi3Aw1n5LaTdLBIIxt3
cJRJbxSQ5ubjhxHDc82OYvzRmA039aEEg7dDPEtEojmjJShAomzWiQ/tYnSzk6JCKTZHtpwcRxOk
xoS9T2t9+VnSDIqN3XC5KwyDpAqtTYQPQzxqSxJMh/wj4l1tWaAniKISfKSS/AqHwcbgCiO9jdeD
UdpxbdoNIy4zEh0UslCxWQQQeC+oX/HHp6wKVMnIkknnIZoM9rRyUaPpOkErZO6zqxSOd2w8PEHU
gdhZh9dUJ+/OGN/R7aQpJjBpzBjEew6C+DqJlvVC9aegzlwr4ZJF8mWe80vzSgTyUNNfkXQxWVBz
5l+qOD+loxbwwZ44XMlik/1Fa8BhYuSkgl1M5vMS6yBxv1iEbcuJ04CdpP+mOwJbyMIQup1Fl5Pm
x+1u1632BWWPMwL3bfj8JIcDkCWVz5A+zCsLL43MggZjDIBqjeVQqVng7hmtlPq+6jePf8IChs35
+l/cqX6awqxALyxZkqcWmcfIUY6AcAcwXEApalgaM8j/uTnYSks9xrKOuxdyh2NBEqSUkRL5Ubc5
XxMy8ic3AKjnAFMppKYVaUZxJtLqPG0kA83FBY6BVHDn7cAdEiaasTdkp1zCnTMh2Hbk+sdUbR9L
8jFI2gubL/xDmbPmDyf6dc2Ti9lJJy5pjy2Tk+eKszS4SIhxAMaZSDoG+9w1S4nZl+zBgrmXNVl5
Bih5mRuGAAPo7CNDrYyh1qwpLm8PbiwuhUWRveUr82XGwdpaXNNyuPIxtPRiIIsN3fIWRNlpYqBw
JiqbOvSoksQoRcm5NAF2ZNFJtLtX39RBXhMGRTxHgedvSjIwejK2IdSlIpR+1Cl/ZldMkebkM2o/
QlgLp1pHrHCHAjLFSPlBKPg42uBZehy4kaNIyoFc5gjxCPTjNJgvTMt2la3zdy996jXEfjwnQ4KN
g4Ot7YNJfevrl2VivehYwipeuOnnHN9c8uuytJcu+q1g3LMcYIzU/yVPAMU4KUKYLNeIkMrhLCeu
SnBa5H5jjTyYVGFAyiehObKqlCDosKE2GfHqPAYAixxQphm5eQplNC0hzS1v7aZdCXm5yn+bf16y
K0+o42R+BDWdyY2PlnITePssg3dlRXoUai4kTKwUzKC8yAeTAGXmKu2z4y4yOvEpZt0j2reC7o8L
Gup83kETZz2luwUx6eKEeRFVc+WvEKVaE7jbeopxKGBUJ91bmaJTJMUB+wMrv4DLcybDPM/heGEP
k1NDVLgpSUkbYEtyEmk/F0nYswIRiKAE6z8TAmNte8VBI2NlJlTp96zh3Mk15EYpaVwYiHcxdIWL
xO6+T/jZEy/L13qqao0XP+gYVscDO/QRqHpxMnUlQMWq1+N9Gtqb3sTXRDstM8jXpjlVpXHUVing
7T/jkacsbDDsGYzCBYg15rEugMKUWjDYei46CrtqsGst0lTsoHJdeJY2eiu6AOa72dZtRMZBo25o
AMEi5t6J83NLDcx5K4VJJuf8yIgj7/OLkPZ3OUnvbIJvvMC02qGieUm8TQOQgvFCh+2v1Agd4bM+
hCQliG+JAa1SSKeiHM/lWFzQdRnHNdePiVhfMUQTL6hfq32iWg+oM482BM5YmXfNwC+r2hpQe6t5
GsOMSyD0Oh2tzmWawaZh62FiEVSwiGuv71C+mkQX/cni8FB2hHrVbFynwITLyqUmk/WdJB/xSk9i
OGS2O9pKipwV4I6zTQpkkZCbftNAGVMQA8cps/xS/s1Qg0nEh1lnAS+QxKQifJac9X2mvEr0YqZE
RCslKL05vqREQBnBxbjO0zlxfVaBc7qvSRpXM4ZZpyREjEqWOHc9WlmmC8+OxVw1I/gAP4s+llmj
bs+0J5vuG6ppIiGGNXTvs7PLv4p7k7cNbnf6/BSEiknBt6VE1MufkbkQaj/dc7l+xOQthdf812mi
orRQBggIDlsEh8sXUw7SSsIaAwMJzqnlFkQtYlY5NUq0ExBUtz7Dho1iN9ddsORzgBuSbGTNCVdu
SrgiLaCrCNCVJitAruYU5lq933TVbV4+cSk/p0J8aIjPe+0l/cXLPfDWv1gmTGiyYEDK5IaHM40h
q6sMPidfoTCel7I8d4IEnEyyLTLDqm4OCByjEMqOEvKsxZ9giySwRZJJ2nflq61716Zu7Q6UMIco
BOO0rG5aC3TG7N7NG7GsDpbVdt+tTNDxkpiTcFhJO2Kj4c6QWdSl8ppsP2Bxqt1MwMtnR5gbogJ8
VsvGja2bUOtezy9DFgmptn6oWvNpFmBTPDRYF5qfYya/pzg9hG2MAWb1UxwqiaOrP8mh8bN+8qbF
YkLCsB7aHIUcJLAF8K78xImEUiYCZPxEIQQ4KK9OmyRnlS+xBl2Zq1ZlTiHLEZYV5iGGgyLJQaLs
CD2ZfUwfBnklPh1qOludnHWCpt/MSrgL6CGycAZcIg9QDPHP9oFE7meu4w+yfCBkCv3pmu/M73Qw
jyNe0kSFeynd9L68ic10zUMEKR7SqhjONFduie1PYUaCOuNH1irEdApuwe5DVOKT2cwQU+NAtMUO
DRMWZSlx+kv96KTZhY3rYvNa+KtWDYOj5M0TnZZgr9PoiSauwnQ6FWN/Zm/aHPPsU/wSRmJpY5mv
WAtaNmfmt6pwAsoAic+z6hvTxzKF+5CCfOjIzf059doD3EU/rYEfkpmaHDP8qxPkGB3zamh+yNl/
mtJ7D5Jtxjs+9j0ooGMkFMeww4ovLPbor3ajVy76AiZHZkNpxdiTGDeefRvCa1kcUpODPU4w8jIR
JDkA3MYazwSumu6gAIlidSspnjICLx95xQvRr1C6NO/EKRBUK3hoGGuGBJwys3ksIM3y+CO2zI9F
lz+nsLEFvjOQ3OpFiwgCURP/wJXGOPsgGuK16evrIOFblqOLaRfnNNY+t9RPaXhGf/oK1mCXBol2
m0nRXqnds73SzCf0loHV7cKiQuUDWSUoPa1kAZnvQ1QFEgIq7SfFrd9S96TLvK+Yv4GxzkN7oP1t
P3UzYe5lIIFmCssEK3EnsnvYajgr4kn9lM4rAoLIs3BcZ7x2ognHQzxYiAco3uNhwr7xR0ELvqoY
opAIsgKUDjoX63cy4ilF2pZnnnlCqBwRn5oyqQHAguLke36MFXyJ39PN+oUDwNXDb7291patvtYH
60VO6JvwS/y9VRlySxrLt/wbh767QUULdjLWbzFMA0Abl4KxIWoBNDnbblm81hSiJfYRMCq0b/oz
O0Fu7m5NrNxVyTaIoy5J7ao4XtVIwFs+MQNRn33IQ0wgPZMCkxY0YfrQtb7A5E1Z/RE4Ze8gUhCC
oV5YD4fGesVWsdeYxnV5e2P3cBPSjtkqCRXDhfHnDT2KLW4jIh0geQeFap58cQAQciRF9TLrDdL3
Q0H1Ug9MN0zxOKG30iM0N3ILWJsPUNzFtWaPxnzCN3vWm/XCU3itqsWNIoocTFoa5xgOKAQxS7x4
KRv7OJe96lyEsjNnL8xgbjd2b0nK38LD103hhu7qJhDDZO2m5AsW0U5icpyUIBgrXPsT0HyNWSs5
a32LBX6hmMDrH8UHJVx39RLv5Lk/8O8c8hyT6fptadyrQaTNLwu209rt/Qi3BWCVjAo5ZUtRVLYo
/BUM1bNqwoG13ouU2svceTfo8XUhAkYdzmVXXhXL7hlg2slZ1lvqdO61/8JUtLPqrSmSK6qJG03j
Ybole1LL+Ixkx9hCrDkdu0MdIaLgjJQU81Yi2Jv7Fu4Ugu2Kf0k3TnVBxsasHtfP7GdVrIQy62CT
zYtJdyzN2IcZlQMcFNlMT0hH8EEQZ7sTYzpRUpItgZkZF4PR3vPGBbdPGbIc0QYuCugPA0CQLd4K
ns2Q61BhQN7qBT8cjRhd4lSxfKkIQ4w5B/G/nkrTOsMG1Ivh+EmXW99xYIyARbLCTzAkmrR1+tVZ
xOzaTXz4BTPFddfiaAa0uFvxNJShTJor6DNBhlyBkbW4TWsHDhddD84t8breqV9bIDgtrX1U+pEp
gJklvQO9oeSXcuen1FbkF3ptIDhVp+4WC9W8BKiUwUvWv4tZoeWvPMEyPM0affiKuMiNfW7Hbeb3
BkJB3pQ6ZeuYREc9wZssNsd5bY6W2B9BdmL/G43PIe8/0RhzB/f8K9I7Nym6SBghJfKxSvG9yNsz
7Dbi8CiMvh8awpSoSC8gAm8GKQNDgRXf26B2i/FMzn4vOVR6u90hTmqsbvxMmN1xfOmpxnnE1BAH
0BwRAZGjYSX/kp5qumkSE8k1o76GB9tgEf+69WCspn/N8yf1GElOM/OchBxei/8U3ZUkRvYqpDZO
bQ5l2R2ih7rchnB2cn4kWxox8XnVrJ0zV+DGSTbjc6q4Yd24rbdBlzOnxauL8oq9nDNpqfN/NJ3Z
btvalkW/iAD75pWSSFEi1dqW4xfCcU7Y9z2/vgZTVQ/BxQWCY0ci917NnGMuf/JSOdRG4Qil4pTM
ktCwEm69y3h4uQoUCjwOeDHiysD2AX8QLAxh9iojWkGl1mbzzHZJkPigUUvb0yyeqOri/6PjpjCz
GBA6TbUQlqk+B0J3Vk4KUzjH+anpzKOisxG1cIeHoPV4fAGIn0asSGEJcxvskwmDEtoAhAIbzwuw
AiTC1rAp7XZLSywIejC9IFsuba4qS65tQoNg0VkJaCTYAuQSg2NtQs99T/wG8PWEDjOKHhYxQQzU
yC86kL8AO3dFF/KiL0mLvyuq05/0Q7pTrPHwUS4tZ3lo/bGidE5ROI/ppRsGVnewnkl0VIlRhwpZ
55RZxO31C00xlrZ68MfF3CNMYznJSmXCpYnFG/W4sxqIvsfIGdijpXTLIYZ+o9qreBHKw9aEr4Cy
tg68w74GhuGUzaxGoLa3YQ5wVfWpwSyBsLvDwvTdokbO/OVMNChEd7G366CfKy9x5NFBuUaDQipb
Vu8XiZjrec/SCYrP5LDqqVj6Zix9JeaIajmfSuCgWEA7RrwafmQr8Ot1cRWIMhDzQ7722NKPGmSs
zRDDa6t0TGIW7Wgp5CVnX1JkHAdfOYXEo1LdiRLfyzBdwiS65OsaqA0FFNmggySee8g+eAUKukgo
lxcaNd9I9MCMjauStbus20gZmNo8I9XZ/HK2M0WkRJ4YgVi2y15UH4iVz/dowBUr8XsC5UTJzoGc
E1qH6KdTKYUM3DZoZxXrVKiD2xMZas93TOy2vYF/SWZujrwwZnPkJV8qpn8B5glr2N8S35L+QUkP
Y/JixMxcFm18DZcULLPEmWgx+htg8obKY0QdgtcUB6SSYx+rFCfyGCjbU9MEOlmIwKukD+bJ+BPN
8UVqIju7fCKpM7V2dLC7vnAN6D1MTY2gJVCxR3Mr4EtgPwalYdCTu44bdzFZ+2gkilY+hGoyc4nd
iZIhiIEyJ8rHCLChhsk8slGqkW/V+IZrl4hipuOVyzYVEQ+31GqhUyR9O3/RJTuD0DlhUjgibhRJ
RGdCXdTgz5f3xDSQi8BQLP9u+kBZ2CscQ5HQNwIUBbU9t23tyyyk+wCo5/y3EaAs0lFbon4x1vrK
POPamPJVUtVroctXyxuRoakkEQgJYBxJvc5rfq3S+YIaExWr6oMNOTfGr00ThJFyase9TCWWoVcU
vyI2JlHS3FpCUuvoVphOSJSIiGpsfSipjVlFLumz8POFrAORm4h+S6V4KP/W2RPI7c8IwhHnjjFG
J4knAwWBfCXxU7kj3Dczh7UT2nX3ZXxtU/1yU/iUf2QDwcYcRFjjqMw2YwjqC59tGai7mtsVISWv
//y3EBtPYMEoUWHxl+EPld4gZMg9P5WViTlRv+J+4zG2GryimEKuAoyGVUZlRN4mrGDhoIzV03Sa
MHW0QkGfkTsaKQ0IsHQovRE8xXiUdyqOCxIPN2iUAqSjIR+dagIf8r0VsqPBCudDvw6fOYeU8CV8
DdhDN7hhLgnv68I8TrmidLxV6Xhr0/m2Fv0t7rXzGAc6kjSVxgo5GppESWAAgfc9ZcFsdP1RaS03
EjsXFSNi1ndTa5xNO2V582XR8CeyXqNQ9+AGdbjXZT9M4wCBs4i1VgIHs55z4vjWHEuO1eyT7qvS
tksVjU8MZA68+ICqJj57KF3m6H8hkW0dHedcYOVvHVgymH8qpQw0LfV/Nos/okCZLnUmmLw6atUh
dH4kxuikf9eWcmTmGzZzMDiM14TpOOt7oLicJECs7fyMsHAENpuRgaBx8ykspC8MXMcfaPxWmLo/
NAwSUHEFBLfxfpMNhjOGtaVgFhKgAyOzo0z2mCOasAg4FCWpPKbfCpRi/WrM2sF/dZsflHh6o6fO
wPVLAgD0FdoRZGt2+oGhBawNuNTtF5iB3yLhZxHO8ZI2s+3p3mQAmdnEuRiyIx3I4miiFhOCKK1P
eX8Ox+xSGCQpllbQjEvwIMx5mMN3rQ29kesf8vho/sKAFp26MD4LqMprSshR4XYzeEYT0MrWuQFw
2owqa8vpLJPo3SCPmRMumUAiEKPAbosojii51Mawn1x51I2Js17qjz9I0IdN0feqNe020s1LyFDz
K6d8sCYWhuFxp6k5DZwQmHxkM3MhGAA1WE5iADyZbBZZyVxzesnEliwTu2S0Fij5EM8Vnp+xKvuF
uM3ivPZylpkzMlJGxUcZGWn40wjfKX74TNwolaCC5uTYATvVeLmKGRLzgs8u1rlYpUPzZzJTBzP2
QftOphhDSXHSmuWs9bof25I22PIqI57gTaMWVggFruQ/kkWq5Kame9IqK8XePqDpdubTS5t0LwtP
Ge1YgrWHO9MPt++zuuB8YpxYPwddfFOi5Z3F5kfjK5r4aa3Gx0wbislePQgGJV9/ZPhGa7qFChuS
4cOgldvGLVhcyTJ2+rRzFOEzzmh9xEO6rWN5N0ScRPyT28YbkaVxbCSVuRsQ/De/uUYIYWzwo/QR
aYXGcsO4gCaqRZlLN40eI7VwxsAN5rrgC1QhX8/L11oxU8tmNL3yeU5wOIy4Ksr5LGvEzLkirPKC
YHBCnhF6yxjXpK3IYSWhok77QkDpUF9PskGcRHmsU6+FuZwJy42wcL8S6Np/Nqccw5YjOwnhrkIG
EZOHPAwnBThIuhgX48QJ/UHQ1fs4okcq871RDI72McqKMxHxvFrEZpAiZ5QJG2yyufF79kzBc3Of
HgZR9Vd1CdqQ5UAVXZsO8j22uYSYbACb6iLsChYYIrA6vQ3CUrpYhnmNZy+EciCIxxw1VbX8ZYnm
TTLahPY9L1snGXlRdtEQe6mcezV6pXs24afX3xrWCyQY4kZtrdxbET0qBvsUfT2Dfj+IeK5zxWJ5
0QfLAiZv36xsU+bQm6bQQ7sEPFjeGQhHMKh4DYDbFUj0mDKBQqiAJxNkzkmG0BlCCsB87h1X3APr
JhjkapYlpqmKFwkoaxTdlYCoRGEaDLF6rjSgsgL88LTwVeZA2fpfnyiQ1hBl72vjNhHHkeMQLXGI
dr1I2VX7FIZRKgT8JoEhakHk5O91grpqUM8idpNQAU8Bg69ZxXfIxk7RkrfUECLR1vcURwK940QC
7WK4KWJ8sKaEuYPupoC2p1sX7RE+3NDuIaweZeI43H5A2GVG53En3WMd3aUrXifctbkWhJnmxAiC
14UpoAIbmtplc/63yBDIvZrglvka8o0OzkBDQzlQ6EtfcZ+QFRxli08rCLyfHcNRxUnVkW9dEkSU
8LK2h+XXKsqnBoYdkAxALCkrWuWg83uFZKtasmhTMZpV781LfWpb/iExntDXfN/G3hpj7/Rvknf7
iqaAUg8lFwWLihFAHk1YtfarENOjlJAHwpGPxjJjX1ExO5JW7BGetRAygILKEoKiAI614nUnVpEW
lbzNGxtfIpWvuB0orOD+7VuAtWaqk5RAHJv1n8UsoY0yV6PdVeHFhdwMylfff5N7eySq5Gw1v2N5
s48nu5KSRkJKlpsohG48IuAo1T0u/NNiXkviDNQnrcuSHrtPhG58WwLergEmNdQ55HAkspXpZe61
K2eJVN7aiTpSV3fV5y2j461ruhd5b0bvGntvquuTDsforoGErCuFH5WNChapU8Hm2wRzSSR0ORV2
J9Xu7aDrDOMoj934I2p7L4wFT3HJGAI2H1Wl62JgQDhXbGgWtEx5G/rTAj6mpX4QmyDkj5qXIFuk
cr5DXVnQOmO9Tr/VsPQjwixrCBAthjY2yCqcgYM7sxPqiIcePnUsGamqOdikEN68iFfb6dct/eZT
La9mioVRfcYdaw0oBvnfcOLrmC8xjzAahmdeuA0WET1efAEZcBQVG/pPwxXAxwX3A30SY4jTDUai
K1G79xj+RRbM1jvYOZvpsD/OuOUEhA97A5R+yh6OmrKfQ6DsjWvA5rQoGgp/4t4b+G5H6tpKLvZb
MyDk5omU24jrJRmYt33GCEkKtEXYWqSTGn3r+EeV5ZqyoVbfLOw+hNlnAGIF2NKqdsYaNYvrhYC7
G2RDVNvIYGByknyo0hd3A+4CfEDhFoXd6nxivV7djTF/bAaOVhb3UirCq4jROMkP8wcQ+hvy22eD
ZWHjOaMLmLRzJZNHnPCt4dW1ZlsRJPum+5kVYrdOdgCKMCBuZwJ77sPEurVh3YpiwMXjcTB23Q+P
njEtbsRtMvOJKQDp6De3AGtOpICCCCdjeNSZeGAKxsLvyr8QlI8sM4aGz49d31g6IjpGGD0L3OuV
oD8uu7A8N9IzLCAt4GRc6elEQD3yFf4cCeNWo9j5346Po9FSe0YxSIzHJP9nQ7NSzpg30A9XBL92
VKgJ3tVMPCTaT/5BKJqfNUwtsFUWh2x6pciyWCOm1UdSq0AwOKOlfZU5CWq+hr0Xfs4E42lcnZiX
FDOazGbcI5beg2lEU87J1DHKp9HblEloDwg6d1Ks0iaRFaYXYwGrSFUHP2PrakGemnaZT/qMCLH/
T0rLHdsXrewvC3naef0a1Q18CUu4+K5F9MoCjCj1pkQ1C4KdEvHDKto6GShRgltpBl3ZIkEkr/kr
oTceawRNpquMEQrg7362jvPMHF4ZT7nFBCYNz+SzwnxLqBh8FYA2YqiDOeSIO4nHS4Om33OVSQxj
TOODQX6gtsN5ljScqs80xIG63MKGZJhQDBDvXMTBQOyxKaJIBUjTW5j4S3kNlf6s8RTKSvvI9OiJ
WHME0GUA6Go/rBk0O8isFlslOS7xpRTQQ5NFnPG8iYGqRlczbBhrH5PxZRW3ljePCyhKvhQM4cZo
eYhETjNKrlUjDXjAVFsnWNzQUWjrTP4OMUVER0s9+k2TUjsWmVKLx5SZeFvfgG4tLD37gwCxJcSW
G7ORxpbLDi8G7CTbmT8hgl9nm6VXzn+zlgQ3i1n+Ll+aThon0P0sDzSVO2lhr7Hcm/VW0U0mTZAy
V5ALQmNw7zFdKlWC/Hgu2+5CWEskfVgII36s95+GAYXQ4BzmgvtRKf9I+TRBFCiIzSzEZgiU7X87
dJDKOWYU+jaM4oZjmgu1LZxjrqIauLmFjajx0Thh5Cc3GOWsgBh3GFHSIraGkg+FBHHQQZi+2uS1
hY024DW4r7kb+0XcKzJuLvSSptVQjYh3lb6ziO3SqC74k7pPgyeFI+CJbqMFT2ka1tvIvcnwIek7
Ii1bPpzKTcIMYXXqWs2fdsh3tcBclJmM7IbgIptIC5rQ9BlLnwUZyQD5cDWK6HdZN7w0/0PjbY9F
dqhQcSAprTAHW9u7JV/XSWQNgtqrYkaIU2L3T8Ml/jIQ7SeZccBDjHaR+PQXJqk91lNmR8J/cddz
S/MBUI4CMlN3Iwc9pIN4FT1cFCdJzs/px2tlrgMy/DCRPYKPNjvt+FHJQnQGOekYXmVMrAz3DyM7
+8E4i2oEKc0WOYNSqDAZe034s7WqQ3FjMIvunodQMnvHn37KJGWT3xTtiV/U2qqJjMG34vSHns0A
kbb7BPlRjSo3hi1S9e27CrcDxSTorO4tKpcnhADewiwZ2Rqbj6ZJ75pO+z7DGISAI04zIDPG9E14
K5wlgV1k0sGJBcQlHItkvEUN0qthvkm9eJFm0R9NOsu9OFqnSPdaLcLYKbs/kDMPCoLL6nOrmiDc
qrjlGkbwYZR6JQB50uEa6jQlC5RKCBpBviRSfY1yxQ6Z3lljcusyFhXisE+RohcWwQb6qTflE5FM
JyuyG9haTKK8WNhq/yMRtccJYUVvJccFL14dg/7c57jYTV8iMZRkbV3fC0wF5v59Zlrb6nxHVyUw
+CUjHzNu0th1ec9kltwAA+vUqanyq0kCix+e1K46pyS28ltqwzmDOmCvrIOYcHZgzzYLLEkI5CyG
I+IZbhzQXoYcuyakKnYtPdFe69rCKW13chFhghsvdrHr8+hchmcDETSjNVYOybmNm/Mbm5HuVRT4
Z1byHOPksGQU4PzcOevZOvfnGGxphJsfobwwPZZUvdN3zRG/8m/UniMDAXs8q+NbbIVBMlmwJEuU
FQuWjMMKLNr2NJxYBeBlo8ebfKS6xLYD3BKrtl8ythjH1ilG1YmK0sVIERj5GlTp16ZW7fZT2bm2
bqNszOP6lmnosPi/kjI+ITO8wc4EsaMd4gzD84G0+dvUlrdCNa68gLaIf1FZDT7ElGlEEyQWi3h/
llC4MXAX2tBOlWDV1f3AuCVuuQHL7LCssR1hq+M5mqo3Caq4aksSWVnC1/h/FVI1yv8qJLwvR13t
HJYnc6Yeh1w4igBlqP/3OXsFUaWzBRnRHmaQFLPoDQ0JxNi/hf470gd/IK0Ewe+CYWveaW7crAGC
ug559IEn5w0V+bsExCRX7hHDsLC5V95rUQS6EgLHOaoxUBXey1qFd9YYqDvw9QmkwRQ1Zym+vqy5
WrJ5k+4NQiYfZmb0PlaZbcIrVAK9RgqqYShaJX+W4fmd8mjzUFrQm8WQMpK4ZOkUYk0SNahHpXaa
yisTkq4Sz2iu/TKi3EI3POzBKsvrHExCcdfjFodhfac1EqRrLn4NBqYGk3ZvyS/S0hFfL+KKFs+q
qQJ3CYwvtB52g9s2T7K9FcpvOfptJVpfer186goELZwVS0IGU4o/ql7YAX+3usSExKQcGxHwxajG
9lkBKEFnVSXGZ/Vt5PaNLspjjuy8ZAUex94Pez9qDXCsysWwzvrAsOYidJGNAHfXCL2XLv0xFd0S
RWYIu5zSrpKtEz4DTC6pHm5E2pbSuM+eKsoHo5G8xDBZuIc+y2dqXAgC2MPhm0PfJaRdRAtQ8aj7
MSEIk463V8HGowV1A8R5IJ5RHQ6jMLG+/R1iphjh5YWbVWYzKTOf2syU3bXSf1vmZbtGN4JXgi5f
htks9xr3WU/g6Rgmz1Efn/FEC4UWtMYEQGSeAYV//BhgGOmZL4o9PDDNF8kpZHK6zXnWep+9aaDM
QYdDz65fcqd9WL3xPhkJ+8LRJ4k0mKUT3JOxqp3MG4eEeQ/+febZ8xY91qKQp/gR+IOuJFqeRbI8
8+izJgYJsakWY63W88da9XdgUTctZJzCis/Ot0GirIN/NAzF3+oLhfYlIyE8YdItbfWthV0UWbXA
9Fm2zafwZQWo4rFdLNguQkCDCqDBEZjgDEkOM7urChyIzW7Xo7nTeVLh0xGygV2qBtWrlZuCiFue
dVFQ9nmg/LUYGdBMYXEpIL+nc0uAx76W7iaszpyvQeZriEjExIPN/zI2pqDKib5jVUgWe4g6TmSb
g5EQz010ir/hTTA6nXdyRzYBhXJLUzfS1GHldqumY8ExuHVBCXBPpqNgvoUoblpDvLR5cTE94UL/
9UShUiTph9nPb3mR7dQZGDVPqloDUQwPBl4oi1kv3Z2i3fNz5K6kB+rlhCGawN6l3AM5qBqMToDr
08KbYtPLIZLgBgU7gGmnOuH3SpDcNWuzm6gLmwqeT4KMHrWTdoovVmPdVbl8RGr5kMX0Me3VOLrI
+mNjbsVVtq8q5tqy4gtD6hdhwzx2peLXPJnW96Vu47MBMqCaHQtksy0gdpw1cKnaM2YeqWR64VLq
EfNFSZRJvhqiJYCNQubBbASlFV1qM7r0FhdM48o9RgUc8LVrjLzImDEM99ewym5vAfvkz8YR7iQZ
NrbotgrhmQW8RSfMlwMQLsIeC+IzRbf4cyEnTvgrilTxhnZJyymQQmIi3aH9RBz9d5BwAjFT4Suv
Z0aulhVYwXyqaX5Mv1erCxGkVAu+ZU636RNuL8Gmqq1gIuWDnkIHuoAb4aqcpueKJAiTF0nfgq8m
WJvS8sLLw7tKU7upuMuhf9fYgm3ouXJggwwcGVIaRuILMfGX7E032Xqx+SoJvJX4g5gqYaBn+r8g
5dctOabLPi07W17E0wzuiG83Ip6ZeC+ru5rtVd3EEzDcAQhPaUkgDEPVfUxhJ7k3haKdKT6rwTak
r6J5E9gnj7tKB+7SHjTeM4rWnZ4Np40YxHIPlPBVoxlRSR6MQmheKzXNFsPhShfm5ccB2QAtB2/j
gWh4WxX/5hNDLb9I221OBRYANM4GWCnPzL7rl5B+4jA65tEAvhIPhNzZQ/NZmA12bMVj20l8rtis
WHTwikSUV+RfJKTf6AusSx1gJHF9JRn0ZcRsQJCQkomuFvK/hr9GcBEIQVRANobkO+2LEg1ihUYG
iYTGeiacUKPoRGGC3VH6/8ihpHCxR4aaM2qshhDaHp7bZsTYAmllMAstXFC6LIo1W6M7G2MNySo4
ZdlW7l4i8gkek/csgnkEokX9FS+j1yNfDFuRr6pkxRS6Ys2HEBbqqVFlr5aPJnSE6XZLIHXZuq/7
P7Nd1NojBNYp8kStjBsnFs+Y9tgmMm7ed0z4dPyagMU5EEEwktDYBG7bPfLh2wigi4BdVZHdl1Pq
bpGRGrOy3t2ZxFDNgZmUl5JIcx0K4+LEZX1Ti5Yb1HA61GXVmN4m3ExFDUoYEjJpULVGUs9uiZRj
Q596qar6H7a42xtfE96pvzfywEjBqJ2BIm2LvCSYcSvLpgEFXs6Npcr/qUwxIj20hx8tkNIngzVW
qLPtMl1C3gAK5xuZGu5zbA8qw1IVjZqIuU7bcICHunskSYfu9+c1NuRPlsZljnEvmb3+TDyxs3hH
SR/lyJd1dhHaj8ipX5sM65DJCh2qVXbakcHbyJ8UVUOJqkHkgEjrCSNT6+pChqFsoc+Np4k7ZNiZ
6UNPvxvmawnShsWMabvzoyIn5wrzNtMO+GZDwoMGOg/hoNuB2Go5DkeCFwcEElNhOJuGO0YgwVrT
ETMkb9UCgYEjRBb2CPZthXNFVYE1cl/D5swTWiiF199ZPKWqA3NZOeCRjG4L5wlAvX0zBVLg29a3
f2o62s5BZ9jsC+LZkxYnACN9cPj1wR4Y0DRcXzXXF6i7GNteS67momZuV3euRoCodGK66Yif+lO+
HgiZvKPSfeQfIn8FAXv9d2mPbHdeWUqZx0ygYcagjsC7d/po7Kdq3NWzTrJzCDaeVEg8FSIpyZqJ
54+bhmFzedzqpJyJpD7WWJuvAqcOUQkOS+sTlBGQBKoo+aLQByyCgoNp5A51Lb3SaS3/05n0Ln5V
aH5vxIG5UkcqPgt9Lw7x6aumr06LDwAiNfyKyiXEmTMx5U/m7NyRGpyNyMxIDsYd2PXxMftEz+to
HRO7UeJiWfmA9oWCy5WyaNYKr+jRiBUOvJhDA5ZcqF8RLN+HCqgO/hbfygiTuj+XyPE0cB5qjqzf
FY3K0ev+FUXLS+ri3crUnyQm8p7CPcGzJKNGgaS1iP4I4UsPxXRPEeYJIgmWCqwviSfvNdBnpxaA
vIq5h0UZFSMZHN4ogQCKSyxyyaed8A6TA153iDEWZlUB7JAmfMh0lQtZZdObILH3H/J9vhjHJKiB
hER17/Qh2WM09SuBQXHnTJNwINWVIHp+IURFiZNj9+1BGhOKujFslGhieikQjDT9hDilC8Yp4b9U
XVn9iYhHlpQ4IOchKEwhYN67rr075pNbYAUwIxCkKBymCQ+t+EFYlUpYKy3w0P8iO2QDZFXTKYl6
uzU6lOlGsIpgJnU2P/SKAk729ne23kIQkTNzhQImd0KnIQCQVaOHkR9A2NgMoNi0/391xo9zyrJ2
OAQYCTPb3sfjuwEAsyWESNQ9HSI0OKwt7EFIZKyQJkJl62RCxwNg6VjCC+yX1UavPK8/6uYmm8SM
qB8aFO+QZwsVFjw97VwaKhMbou41vNICtL248mQiQdh9cQmf5vl7g2DWT/w5+4alpj4RadqJl/y4
jhMJoCjRDFRTZr+fC2aB+nGK8WvKMR+GeMr2Wlq5dUYlQQrDHGquUfzul42+5avperUk8/o3w8ox
9cmNMA8LCbsWTBUYQCkOQYD96qbaHYFKT2JnozncyWBB1HzkjDNBUdeODEA42/6OgscdjVh5rJTw
WDjsr69Tod+ERrxHQvNIw+iiL35BhNHYDAzEY6craxt0J73fkahJMEKJZ0QE26ZPsugewi5qFcSn
Ng2+hUAv/NO+CIzGQHVacDYigxMVGdYuuz8Ug8xKDhI2DY0JFhg1ihMZUWcpsNiBCqi+9fND9Ore
Tje9nygaxJBk53ZCgKxvOD4s4h6TEmFHpvxVQMwva/JBE7oAnA/ZQc9WYbhO81fT+XGZKHrrEWP2
ACF4buomEJlAN1AOORRBTSPJOc6rBQmlOhWTeILsDiNtAz4hY0KReW9AMdWa4C4o4ASUcL3KXwlt
2WmYWNGgPutFflDggFr9G6sxrAzxUla8eEp3rvaRAc6kUux21Xbv32bd7dqSli4+RwuJqzm07hyo
0lUGpqsfjOJjsCrwZcz8poEfbrqC3PHo6NgCSy9DrItD7Rr9SKtJYsFdeCfm4TbvZiRV6CI1rkCB
9k/nzEswRRlsWjZk5cTkdNEQHfHPq5AgqNTzRAFGojtyczUUyCO318zNhWhUX9VDTZ08ypUrpWjz
PwQdu8+qOClXIeoXG9wp7hQBlCxkLE4LYjkv6jX+WDGay+zNpLVhXoIyZL313CxVEaLVYDkkIBtM
8WRBJe5vI/wyhriSgT5BJ+jmG/LuvzoBtkNTmcdscXT8gah/MPAx9NjcVvG3iBEyofDrOAjJK8io
mTknBCKxWZHZQgk4rx/PKQoH1YyOEf8tM0Ztzueh3UkNyFXT7ohULqX6RB3b1jHFPk99iPvTgoCf
U9JyG7XtCVI2/zipB3v/qxSXY6kubynu589Zrl81cVNlrHzoVfKBYumNTnUQnwUlgtDPNxni8nCZ
UPDRYe+W+rMBKUEgC1PL9j6RwxDHPiliBLgidUIkbTrlhzoQC0sHWOLQyyaGmpF4VH9I5pzS+tjA
dIgaujK9OBmkb2eN4Emm4okTboH6CoG3rO9jQgm4QmAq0qtQwyT+NUraOW2gDe/ROKTFkYBCcFCM
bPFAZ84oMDog/2VCe1ji2SGC1zVKbumyQXgDbwX4dDtDINfQlfdIYgnJXqEWd0XmqTmWTdUbgBP1
Oebv7hIiXrBqgB7JvXUHwzg2DTZOAEdM8PYhQQTpV3yXCSOGAnPPtfCUrD9la975r/QYuGSF7QsK
lF+lO+HloHLSnbnleUBVxqLdYrGJCtnV7i/EfEyyi5OAbrgU/pHiuHvsFVBZIRKYKem7g/oDS/2h
aOEDGyLItIn9xWxsu5BvPeneGmzhr6IUH4VsPjrWHTD0dzVdVGjHj618a2ZWap6YiUe8zlAVyyNi
dBBsZDfXLR2GhltoRzvpNGPKzYt71zz0hNUvjPFFaTzIIgF0FR5BurmYCYMIL/fQQYGSjJsSzJRk
Opu1GtDbRnakKhdwQaB7cH1blmktuCFXzqWcEjb+RnHDHETd55WGw19e+JW7+ik28rOyXFkyrvml
SJenPnPn1CRWso4YR+1eVMpN5TdO5skGD30RwJBru2miehvjzY3iakyli9CxTIS7ikFnSEa2nJ5b
F1bycRJDOAjRbhrinW52XmxZthR+zBlCXFg2JQ+ipJ5SmYiqY55Zng4AVKtGHlNM4lNQv/e5/p7K
4XtYenI+XqviU8nTjwalnaC+qnX4KHo7lytnNGLa412Hna8BT6OA2rwDrteWi2kxKzsbfjFEfmrN
J0S7RxGB74fkAaiZUBMAFdRw9oXf3Sk3y0OdkNjo0OcAgJZILpAG3I3ZfjrVn5FiUlZBX/CtIyzX
oHfqz4Fyp5XgTBmr27HU7/cyEqCGcVFlXSzfGmCbxKCzmXqRXksbMuzIzrH+jNvbfm8nne+ZyKvI
ES3WR4Mj0sFDaxnyvxkDnthr92YYuZ+K3UDnTobI46zg3wf8zSYC6kKOrLLFyxBVX+a7zJ7IENno
pLSglDcxJyoSBuPZnXQ0wlgZS2z1+yZlgDOCwtN71rq28lRkF/PjPdpF8XD4js9ybtEcrczH3AxS
yarpGNcBrZ3yQWB1WwRx3F3ERDuadLVC2920LLuz6LhnT/GFTPmfwkfR62MxcC63D3Hpn5gyWaqu
ns/C8Cuhx2equ8mklqY4CkTh9CNhMq1E/q6OvU84SgOOVTODe1RIrZ9HqMa2c04xz0v71isUmNwq
tfkZD8yS8IopuzyfAmBk/qRjpeINIe1gnAE1Gbspm48SueGVD50TiuirJoARNWB4WtvC180iEL70
J2NdrJbY/QqUpC1CblQVhF9ctFRAnl3B0WWnPIIJ+FtV4sFaabFcDkrw5wAcEXmoJkjpqj3jgTmN
U4eiiurr8ZNviR984lOJWUwiQs0BFK6LQanMVzqaLIUA2T2YY182Gjak3yeNNsvZif2v4vKjEDNl
vsp6mO+DVCym/Sy254f61uRLoCp9IF4ltESl4C+C6qPWwr7U8qRoyuxZ2A8M8WYmyj0jYDT9sP0w
xE7xSaw62zUNd3dvPdFPLz/tYGD8Xz4VnpR06U7zxNZEeWB34KEjcxc3FDR2BlbzaTxBakHr5eWr
l2caoXK4oS07iedzD0R2C+WdkCFQKLcbF48Qypm4IDo4hiW6T5OuZ5DW8Ag7NVvbAYF9itt5zJ5t
9WLMI44SYDO4EYxMfevdIiq4MNWdxLpwQWU0V+xpEhuBvvme9/A5P2fWMiDA3gjTydL4vNQZSktG
lm12Vvkjx+GpWp0ifI+tZW8J3UlwYTlgHtCOJaEHQx0jlkQkCVFQ0snpLlCsYEN3c+b1v0+nDH9h
9lnQE2sjcQQb1KMuD5I0HeqaIWy064iLl8LKAexfh+FpmaazVApncxwPJH/ZxpgdNSZNlmCcreko
hp2Xy5YPSHVJfGHp/FaV/cY0fNI/EmbHY+X1K6ldc2jPXGu98GCpQqWLEEoSj2w7jsIfkTGQAOB5
iAyXvDS340vTO5cQrJCPvCa6NgFfdRbO0wIhF74CQjCgps7K+k7hJ8eMP/TfoxMDgvrg855wqGoM
FrOPvDADNKyXqm2uOH2vrFK8tsV2i0Fii/BUd6vYXCyEfdPOYIcBq5BcrNaNYAY2hArkDISbw7lp
fmvCHZKXreDrMEtbrEd7NffC0vu8DG/N7X9oOo8lR7V2277QIQK/oCtAAuRTSlcdYldlFd57nv4M
nbi3Ubvxm9rKFKz1mTnHnBXb1bw5BRT5C025RZm1UrJBsI15kCjZepq1tQVfwBA5JpNMojckFZXB
NoMR+vafMS8dXtmBD9woeBjHMyk6Z6SZKaFQrQnMaOqPy2qFq6m4mDR30WQE2SttbF0wUek4X1cF
PcpghhCI2W4M4Gam8/Je4ilrL12pXMdavZWzeY82d0r8Vh9CtN3nJMRGIjkJusThLDEmBWJD/K12
YNMx19CVRcKMlQnoXLIYCdaacMvnlKILg0FXduclay52HZ3z2/SRkVpFTGGduGh6d2VEv/KBWOGe
lOpbW/fcJylDp4bQKCRX3V26wyToC0ddoJet5pvCzhwAwoR5Ak3DdFT19qiC147rDKWnxfoVwsgI
DMhGPa0hNyMyzpShJ4lg0lHkfZjldOgkKvXyAol1IkhRpszrodEgnGDcOvrvZvc9MlyqCwIFHW1o
Qm1V0Mi+Jtb5BU5Owj6tRDVMSQzxW6RxIG11kDdIKghN5zI3xqssaedBh2GweH7+aFILutYtthSP
aFmn76SzJBXXZSJ5Zo/Ex0oTTwVbLlgOig6QHEyp8s7i3o+z8r4e5ePUriwYlDCb9bCbdHLiUPcZ
j7KpH4JIxK0b9gRM3KHPbfGp5SM2Eh0J5inNUAP1MibXzDmO2Z28dwsgvXGbreisDzdbTLc7VBHC
UOW+5+/zhhX3/QgbWnj8X0Rg992xRHiVnJOX+OzbuG1RB2zJCPLlpOcZO9Wc4B+b1azeWf7IZZau
n9sUe0POjwIEguVsAu622cGOEcTTtPKj0rGEr+KekDndnwuA/pHCvEAQ18CMQ/xnJf2JqJFTC4w0
vYoWEMYe5cIMuOvAxtnE6qZ6j74G1tBiJq8JVTpqsn5MxtFjmN0bA3wfLWTmReZJ7CXdiAsqCSWD
I0BN3d5+29QyiOBdjkgxJ5T1TEJStkspEWMFdaRWHuQ/drSdlPqnphQeo/jK1O96GsH5fmuhBopg
+yfFzUdpDI8O6oChvldN/K44IiR1RX9cxD+zJFChNQ7yhkRQrw+bRRBADWNyqPc5NExEJ1m5Ixfb
r9kubQMYcIMQ14QMhMoO5gU5Om3jXCNGVhhZzYl+ngee20S5TNhCTTmi3KKCagdPm2SGCdbFdsfc
DlUwAPMyhLr13WBk3BGDQ8+zyPEtdavO2PMfrb7R1TfEY8Ba8g/MMgWeAnZXUGeLgAhhbxJI2jAC
x6iNQJct3QfL2FPfb0TqNLV9i8ZXyGPEymo4aSpAZzVypCF2y1f37lVxs18nWIOY5hayWzkJSIQh
xCr9Oyq6w1gtxZQ5bJpvZeqtJVIRR/D6e/2cDIVgkOUjmooPw5rf7SCpK1f/nGLHt9bYb7hZ9LK9
T2x61+Kw8m0L0uk6/uTVrlWYkWrFVYuSq11EF+LaYiJ6PYdt16QHXHi6u+FTl+z5jdlAn0mnsapO
s9UfO3sME+HpLCWQU2B24sosFeusupVGURwAk1nzowWKGU9vpZDZzQzkVUA3+2lGY6oBHNX1gwGw
NiE5YLAZ+3M0FHMXdIfS2DyHzIDePjcHPTNvclre/dUfmRV1OUtVmQZ9z+UQ4FwLR57rnOeabf2w
ncyG5tE8N6zy+jh2Wt3XAAcquJubiqEK49RBxxK5YUw3AZ82RDLPbHatXZFN53hJyL7EDJ20d03L
XtqLfb+5/4Y498rlRxDHPBozAU8du7/qMPpEwntghmTTvo1ddO0M+/WA7pcKtdbyzXjmZK76EzHq
VrF/Vk+jgCO0dufkF0k7UbCkJp4kUoZurPgu/6RbNGdHTbJRlCJ3KRijSEZooxdUz7mcni1+YVMR
zLru++PuFcSk2Ogg1V81oCCYNqBxqfVVgARy6uoVwuV5c9dKuHjhPAuFf+cIuEk1/yPcv6kSgZLv
4RuxDtrQTMTHDo2PhVVmPRKhZKKLtbyVvrn6W4BGpWm7Nnnkgju/DK9dc3pKYqAqpXnqjEtJA59x
ZR77Ofm07ebLT1TWi2V20uyG0K2muciT5OK0P9j8ycFAzRb+k2j0oGcj8UZwNxzEvxZr3ZaP+6Gq
WGjGe1qqzrKOwpTCsjScDEdzIcWBrEK9GuRghraU1esRsWqr8gsdkTLCTVPG4VngMM+vBQ9XVXzp
mfq1/iYIzImvyR0XNqaHIO0fXLkTVpRWTi8RrrQxZ7wkgnVSeJG6AGU10bCQP1wlV44SfoPIgc88
EAQPiMEBJkffJZhrWYmbUKslv6qCn80EGZl6c5b58RgzkI79WbcP44yjC/PrJ/BW+mh/lfqgK8zA
zlAwp7knJenOjz5TQw9MMYQq86n5hW89WZlymshcbA5q295q8Uv+PWY8oPl8l/C5ww6mzuzvYt4h
aLoPcWgQ+NX8sjS4nIayZ6vIQI910mFJGf2ywXwdAeQ5Hoi60glg5Pk3eMBp3FsO8r6ivU/pciNe
OILDFFBjYCHSLwG6cLgrFZ2VkSI4kz2ViXsqdU5dn9nYmqRYdTgnMIrgqwmMCpJwUYZqtIUoJl32
YDtO31oc+Dl+C0v5qLb6k6w+oyTAQZvD+VjFZrBuAB/4Gniewkq3iFaHGalibT/YAEByqblljE5E
6tkp2hEoMOrRWQse9U/rc60RjY45sajEqmv6gc68TFwGmZSByXtJ4K2wq48krs/bhPnoq+qQOUuC
b8EKX+GsoDxMusHPmpCE+IVkNRf6InBmusomCgaqtQQ6nMuBsg1LKyluC/bFbkfEinth7Sg98q54
zNkboLiTWYHKR2rwUDzZzRr7thjtNd6UM22Pk45BkQ1hw1B3w2m2sUVbA0teAH05kUYCtrjK8uTF
9hqUZhtGS3xcipV0VFI6eBoIC+G156ORm2y30aVUq+vaO7LeEF+G/F9eA3YFwVaNQWo1wej7Uzdd
Jj2+tKV87shIsRJCYii1dzxhUajYpPgyKCuWFCTGzsqqE1cdWwn0cbrsV0R1NRisyHEhKYFjePaN
sfdblSxn37SHe7J1Fzv/LA0T5ij8+ps9FmQbIdgwcIHiXC5BzBi2scc2RmOdT13IpJ/Ccx6swCwR
OTFW2nBSdvBpC52MosJf4u2A9wSoO4NrEo2DNkbToBUeAjK3jhHXblA9lspVoFv00C3ikl8LdAtn
AG9hgbcY62xf0XkJ3tZGdbMwZhHaEwnOi8VhGcU5XIIruxx/5pzcVCT1c38r8Ry18s38lHdKvzjy
LrQwm5kMuViTso5Qmchp9WMYa8eYm/2mkqdukZeyOcAt1TkQtfALLcWySRRWgknB5U5EfaWzE0lT
HO4kjHcMA1PHSDRuiviuJf8SCLB2nj5yzQBYUj8ldXla4/Scf2uq8iHhM8RL4CZ6i96ieM+a/Mlu
OiKNDdf8pZzTS74052VAObB6CxaVRrtMLEE0sk2aPNsJ9TkX60VW+PlxOFABA6/tLDjX4mtS7Ws7
91d4SkzqjOvQSxfZNTh+207yLv/p/FNLcj7tne4YoBG+eaz2CSkQ2Sy7Oh1v6TZbdImgSvRjBzrs
UCWVk6MwIGX5AL4QFaLB00I/ZV0mhaW0Cty3bu+mKN9YU8OJklx9ujUK3dnBAeh/U8r5lihw1jVm
Zpvu6Nu4l25AYg31gtf+glpZ0WEv8QSytOefa/xSs9O0NRvzXSTD9FcdQZ66Gi4ZVzTvSyFwuq5e
YrRu83rT24EPMe+U7j8WbuqaBKNYA2JiYS7aZPSCfc2yu14i9Ds1F7yYqsoktnQ3+Rcl434gfmCb
4D1e+Iv/b1IwRxn6W1SYbYnrbfMgHE9ywyBN9wacEh0JkxM24vJe4f82lm9LnZ56z/IHGSwg0aIk
yyAtAUjq8GBZyKKynw30F/gFCBeB1xcUTFkJxobMfa1WOKggErV3w145fUtOCqVpwlfOoTQoR9su
uDPMIIXZRc3RE3mVGk5kUb0hcdg6EkUJaon18r5j9W6mj8xonts0vPf1d9GLC2w6oL3jaDzxnmth
VsgPUAsyskee5K8mb97LMX1/cQr2E7KkfF7hcGn3fgwbYQcdPmhtpgZhSS6vlg8nyicaxB+k9ZCD
bldRSDZn22hZx3zqSXaJQReUJI1Kkv3WWuVzXX9aez7nDwKB6Kfwtc8oJxvlmC06RDzlKK/bsU0p
+uTySAFmkbmaUP2uDTOLyZM2sY/XyIvqsBp6/6f9JJOApwJnjIWRyC2cuGAHoQwsUpOD+TbjMSsv
eDCyw7jrlz9x8USIRvDK5Df82bIOncl+FkBuSPmk+j+XKlwD49eCwc0O+t/gyY45lsSjGaMMBypg
S5cZDnrHlmNlj1bk9y53p6o4JrsHOla3fKwAy6ZhDLK7LH5pYNnjrr2ZqXlD7nxPsWDK1rWw5WuV
aTsgxARpF1fS3kvKk1b9byIJIznbbkyL2inUjLCOM4plrN8t/97N/GyB+mQpIrcjhTXSomaXMHSQ
0Y/Io3UuOZi7GfPJnnVw1q1v1JfvTH7ZPqAy3b9WD1JTAZpCLCOLnTG/xZhExTZ6TLKwvmqnel+F
eiO/3u3z1MWn98bKz4yy3yq22+bSvcffijMlzXmuJqB52nGMsE/ZB1YEgTktx6oawkHmgiowbVzT
76ZGchXhQGUGT2U7o4ZGu9OmozdrLJ9RQld17kXcisoMggUUhIInJF/28q5HrWVIH5bJRgSx1sQG
E/otYWx2PD303+PDiPK3cm8d7exvrtW+hkR/6ud7w9NGSRJj9Jc1f+HfjJdQQ3vfQQAxo4Z2pA5I
s/Xnz/l3/EeX5rCD36DJQFJs5n/DI3f11ubH6I5Kuh4zSxyTQsIjHp9WPSZD2T4iGfhLfsxtZG7R
Hqotep+34p29xLNwJMt2f8w3y1puQpWvmI9uI7nHEpb3oS0OW2rsS4i87kf/CqZEyI92yG0RYzUv
iA3XD3ubrHFrXOrDkF+mwj6vRFBEMwfmkrvKWpyMpjtyUmMS9tQ3EUMYclueaf1IaxAqgYGugAfp
ZQph0DxBPCIFCR+nKmN8tG+dMlAW7uQBIZUiB7ay6+j44UPsz0j6q5XDZKfl9oVztyucBY1qU1a3
qpQCwtTh30P6DRrdQDoDI6n1Lf3Y2Nz0wHJKuzjYw0tCiTkGhjdGnE3rCcqRYVN4mrDD8qOfmb/L
8ykiLUQZnYYac0lc1Lj1znrh3R3pqnTW+UuTCPoCco8pQ5o+orT5YBltKdVuimdvjF8HRMQedA5N
egnwzGt9bQJFvH40rCxnYHa7GQGNu/5OpxdTkT1hsprPTV6eqsYqb8K+Ka0P681G9/QWGzyja3v2
vvMGd5ggAzVSP8xxRtQrn7JIeu9Lp9jGT2J2Wd+C147E1Rq8/y6qjCnwZu63j4bbdYYbAmQxK4LM
XhkzRYf3WuaGqz6nfIC8jVKmZhLAWwD5llqEJVpEfB623oP1WqQWUKNWFJHa7HeD6WsxiAD8uSah
3OS9QPX3q6X3YTH5KmeWOtR+M8p7Qk8JmDUwailhF/ehIqRAiraAiS2EVeLFxvSiv+lScW4hGqyI
JR2IyjoDRIcZMXpyBT35FFXhOq0k6Ai3gGgGQ8np+zXgfBkIAlALUuo9yKcYcnqKhRTSuuraPVtI
ougysVw6Fwm6M7z2rgnkosOKTrq+RFN5ZdmjjWi+QK/GzDLp/uZsONX/EFgG85ZhHgcCDya6qK+i
yo9SmhwnV+DIlw0+Dywm9F06xtin+o9wE+wxCykq3mi7lbXslWA9FPO0RxmS08VhOlCRhihiPrYY
cyWyHhXCQ+b2mOXRcbNGAIUMwz1ZrYD79ueEhCIhI4bWFAKE+MsRshPOlwn2UhxaJaiFpvFxMkUa
ICJXJo2K9nRftRXCJ6AC0A4QLcUDxKQOhAZUy5EtGdnbBeqwoHoTNkm+eeJgx3/kxKDbSuorQlx0
XeaGN9io5wv6ORz9ZWG7CdJRFq+X3CnFHMy2CCKChTbU67WS4+9uiJpQqh+j/MuBg/72TynnTzHo
z84o3jdyRNNAtyU/58+gADgYNb8qajdbiffr/WiinaD3ZfbC1YIlAe6huGUyIjl2mr7CNTezpVV0
H7FXPJ51jhE7wqtGAq+uY1uF4CZYOq3tZcSpt7Sx1zb3gs3TEiL4Z870sj8nCtRe0qxRzAbafVBs
QOdtoNaksbHxazJ1h995QxqXSp+tnX31BUDaZfy0Cmb7ZnpUuvV9LdGqxkcCDwbJl/IZiKx9kFuB
orGP9D00M8aU5r6gPWV20MUp40N6azpUdBItdWoaI02GmS7mcNIEw2+Sopdd986P8zTpgEigE+Hi
SUYc4lPhG2eNtTMbICqx9JZgtXqdNccRtdYlJH9OEtZR1rKb1P80feF3zH0rT0+zi6Llt1SP7klG
48q+uhOHVCreR2n8aOPus+vjr9WPqzwQECRtAa6b/U7dgiHl60kB7cUgYGpfURtfuO3vDmPVCDMy
nuCwztU+cxBvQv8yEHIajomXSxoTGP16WBL02PU8u3DSiHHqq+NXx1yPVoaNiXS35OlBgI+CDHN5
KTWJTZiFBl/QPBDB5abNxSzIF9L/YrTwta/8wvTkfZaDAsW7+k9Br4MG9mVTfFvQYUjh2BnhsC0h
ssLlhHiczJxacJaw6RZPE0aRFrF/ZPmq9yZ5neRJZ29NbzHapjs0PCED/vmmhoVUOThr+UutE+pr
uvkUrruGUXmgFFOSPcG+jHlwGnC12b8qmUxmwbtE3kW/tscmUqDcQJpeu9NoAqqblJ09axTe2qnE
vKnaJG0uttubSDiqIow3DW+c7bdJGlj8eWXrpln6f9m6KCxSlcJ+VvyNcoh5OkvHki9pVfw+7n2t
tQ86vFRqqEObIz7UcAC+lWzHS4Zxatmh8V/n/DDL5AohiNNbuEZVFZQ0lhUZxrWchKvahohSLJ3a
MWULsHplOd7SbL0VBYzLurzZM8Kdprs2KeJ4JMSWa+PrzGdC+SLQ3H9TNb0l6NVnFVhdKXY2t0JG
T5kQjU3QIZPObGGky7QHR1k8m3sR67c6Vm8mxj0t+1iogBEOUOJtrQEMhJw2qiuAqrZcuH2GkgGi
TQ+Ljy1yZk1M2wVksWRnIk8VyFNTNn21T4IqK/oOz+RApJji5MyvU2U5KQXwmM3mlAV7QQ2EmqGW
TpNMCsu04H8rTrVa7ExZe7cVJGYlu1Q084wbGV+FP+38t1TH98KOnpJFgjGoLW7ltn9g7TyBscSg
1IfG/ISX6gqQCrNfSvOebyAwW/bNCq+HCrkr/lsjeGpL9ovddqhHhgAAM+2pwX57lQI1sd0mYTqk
j0d4b4bOYkl+g5kf187//9295s92TZCV0Qf6a7aSfCuR5P7rUJazOPHUDOCEEjuSVB367hNZKTyQ
nf4qTRXmnLXqS9SZUZ0zffyc8+uIDBM+ALnB2qPhxIFT+RxTjIf1gM5ZAeJyHmqu10g4m508cPpQ
SRKg7E3SW86hYJN/xOVNTLuamsdNxiIJAPY+MeNRSatJIStmgCABa88NK/p1eRq19kBz8BYRnyZS
WpYqB7phhAw2G3M5prFNxCx0lwRvKmAxdaxYliE/yCHoVU6bt84Ka4PZ0KEb77GOoES4Jmg8uwZR
0Fq7vPyxBlRf0nSB3jS9zDXtDv/0LtaV4yx/rwXnX6fsmsFFhlJ/GdMYNGUWWhI2PyU7mtN8NLoV
njAGnfy0QV9ZUcETG1/jnWUNUZ5TIGYljPH+bVnQXSuQUIb4bUvlu5R+DCCxqjK/JUtx5UaceSIG
1Fcq+X5xtvsxiZzNmAfERKtWzAMs7VeiSF4fq3fD7m6R2rkjm0jXukgQexE9ndtuOUW5tFcTVEO9
v5xh8kspTuAboWxeWRBSLjgGdypDdQ6mEH81o0sRDkNNIscunjAGJGBS6V6FOOLDtOrnMuZP2vuH
KWWPFqEr8R3ROLnzRpDv02346DDL+5VfUfphj+yK0vq2CE+jpBeU9Ab1/Dz802s96HCviuiglATR
27vl+hNPOKhBT6PLZeCCrAK/1um18MdBtf9AiK2TVMnU03is9z6eL3VU34zdpv9hoOZVixZWJ8YO
IP+22IuqH/HwM6s6V5JxEoEcHaUnM+D/Is/dxtzvmXEz1JfSsJeO6yDOsjqfhz4/m6Z8imwSGqMe
+rMaYomvyFs6CEJEFoOlPznX8xbjZ1uJjIz/xVrjgEL324Iz/5A5cqJ4TQsBKHN7VFQNKir1kPN8
uc25y2/SHL9BYHjLC2WXNjyX5UOFLpx7vJKXVbD0WkBjaGwqSTySUUJXsWuu/cPujbeF83P8bMlg
pVzKo0sndxfkEm/SyLZa4ChJeC+YHCs0NGfaZmN6thqxvwyhxzJB8buAbSz83FSdef1tgIeNXz8M
fuI+HOxxP/fMqoGIYN+YODuuhnlSbmZ33LaGVXGgJ1hrNsz46BKIpQX4ofPqjidLJrigmo9F7EsD
3oLtt1a/T/O95ychtxtWK6MTEFVWddiInSTle28j4a9ZDibqg1XE1s88uXzgqev9ZkLyqLJ9btHC
6je2a5Ag9HMeD+e8YLrL14C3j4WoMylUkcRDzCOk1SsCOVizCqN2KU6dvuUnkfdZ7GvI+3EE6AtB
dmeNNRfzR57QGj+TxTCezrjWf6XpNYaV1RESGgOpq5iaJodSPHVagIocU/sZxcuFqsid+siR5feh
/K+AiTri2csv6C4dqww6CgVzm19qlWJBiCIjU8DbIqDgcqaNsO7suHFbi0XUcEle8TNaYKnolJpP
SwY5Ey1s815IVMiXsMDVPelX+3n86acfrHsXo1NPWfabcVImDU7NimNDkOpKkmv2/xZhARY4psBp
JOWnKCjaBaoUzZ0EgjRSvmmPMACO+1r6Wl9vW080ChGPnW270k81q6d8jem5cZEJRm+EVzxlmqFi
gaibKLtxhTRuQeEzgFb23EHpLZ573jVi3PcDVGUjRVnNoW4S0xOBrFFgqE8IBGs/ZdI75dohAX3G
winW4/0MvwWy3x1k0nDpLMnt4QKC9sR8Nhdf7VoeIwRNpEdVyAUSjIowlerurCV/xDS6HWnbGgfv
gntPPZGyFCOn83SDbpZkZugMOR+8mwKUcLzBMckTwFdSk/aFYmH47sGCyG8dMSKa/a+wKeBl1K3i
O83TW7sxL6WKEAsSubBsgfQQ+8dadEtAYQKpUlEEgQSSKMzxFpJNBk4O/8jO5HxnTDyabmfCsGwO
mZU7srntUOQWCRQclLAbqxOEdDt0NZLJAoFoSQMdZUKWu0kSe8VLp7gr05EPm7bsl6LZu+2n4aOM
ZffMCt5Z6Ts1sBeYxo57mtUtLsS/c0w+VTf+31YsfThSMp19vzEdKjFTHGe4f3VuHqOFXPt3KdCN
c29mV418pYg3WDBWM5ujVcVHwL+hAENYDgo4wjIwqbd1ErgKsAM3uyoOfJK9gaVvIKkpjdubm50Z
rNGnQveuNjw4H8pGoTySq4K2DkMeFTkWr5dxaiDIglAkC+tAbopDJyNS/awr5VwkPFIa9f3YE2IT
n9N1PWXI6sotzPTpOD7/05DVM+FE9mV7C4NIhmqFqL0eNrdlVIzJ9hXzNR4nmqTS/K9OMlenSTLW
DkMTGJGmD1lHuRLZWqpZwspVsjJs+RILxkltc2jRFWwsFS1B5h9ICJHhUONPDBZi/F3XKGJ3lTON
dVCsBbU/vyPoIG/MZpmh48OSTyMPs0ZHI3iOFzbi1WK8GdK/JPkrVRsWTH5/QBeFTdeV8HfrXMy6
gxYQEF0f9BQ5M8ql0ET5K9iCvJqtB4em1ZGqlf4p9M9mihH6k14Vh0Pbc51/jcupiyyfr9rXLwUn
acsDn8ApQ4lEhgMhSnW/TwZCY+NdFf/VEoD+0XZT++hqcD1zckqRn50TXUGe6lFl9Hx/JWNE0wpy
GV7kzULGn37EDYeMRKoMBh+QG+kBpfF+Vv0q8pkKHOS1CboFRrO9txV82ZhkDcuzygYSliPUnwYv
PiSuso9cwphYvaK4QZwFEZdZJYnNQy/CRmPgVtBHT0EjqUxMvuT+Btg90G6DjsBIxSzDa9cYPEvE
/MAh2Zer07SFt6gkxThxi0uKaMcMmmJkca9wYq40ahLcYLUxId/dK4NXHGZIZH322SPGY4eg4v9J
m3Xrgi5mAvhZYXN4cWr7xI3w3VgjdgMFDnSnOupg7utkONLEbgoxHlgDRhyu+MiopfaD8Hy4Qm5q
IYTiLugXceqU5Zgw2liuOk2sDPiozPozJzOhg3oPUB77IdPIBMSQst1Q96jRTV20izmr70WQGNFO
kul5AEx5OamltE5AM9GmkMxZgDqD+5Xn7LBoew2ASpiuBSlE/9iU7NpVd8Yjc30LWUd/VDfhy7yg
moJRgtO1LLjZLkZQvmSWCUYUNOcUwUdbwq8PH92+AVjStfeeaYAgL1qKV+aM9aP9NJPhvMjTiURZ
1362oLfe84HF2cCh3iML3Udm6nN8YieEciAb++hdUCknU9AmsHTMu2KDVqokQjuxY90yhi4zozUy
HPis1B/jS5aNoZCCO0M8k19X5bdedx5DkFDHK4h106kXanuh7NZdijWZ19LsQUBV/S3J51tGr+lX
joHQhagR59XQgDLDwjee5h0GpuiYRB+u5OKK7+aSZPCOKXjtl7jkugQ8Gxu4XJsPG8FZvW8BmMMT
xsCIKaJqhObAsdZoPhsgoNf9gUTs3VYAnN53+5hlqbadjtyB09Fs6T3lXfZ3GGU04u9VaaBI3vYk
ALjdEt6RY4yMjyMocMQEJfy3d+M7W21QWKEevz4S4EqEuNWGwKhgpcONnIg6lMSGjUD3F9Sayw0f
Hi+LDppxe6w6uheIdGjlrSZyNyImJ2PyukEnBSLeb4ynXePaZ+xwTLqokyTUm2Gjq6p3YD4w6xe6
J3j+ol/lvxQV7OyggmohfGrx26L+ZUDpA3zT++6hxf3TMl7/L6Hf0ni5k+p3zpZPi9BPJK1C6ZhW
1vgZd/2/Kt7uLJ3ekie5cAva7uiub+Ip/tQfWc+yvGMYXpi4ZgnlXqSw3n1Ndn4ampr5J/M/9Nes
3BJ4BPFwWF+9JP2bwt4DIpM2D1drSp9Rn7y36Bg50g7WVnzwneeVv461/7L+gWPW+tyfexQsGVZm
atCYGrT9REqnvby3eC/j8aSTtMo3XVAqKlzAYr2oUX9uiaeiLNobrrG+lvCXctP9jxTCSQRzZwxH
NPYaStuZWOodszQsLwSTWY7R3AcMVDKuzIrTbuL93r5QPnXRIVFpN3SQyDMj4r1Savex/ehaFaWk
W/Xivpb8PvOKlapyk0xBTm52jcLJ/FtZGKtelugEJHDDEtisvFc4Ql0RpbAOx1Y+DBwYNonBenUZ
xaMwnEQlbTs9mOKitLH7Shka0M9weVr2YTGZSaHcnhrtsPoSwFllyP2lQY0wfUf8uhAuuSkNR51u
b9IPC0LRBHVGiXURloFsrQtK1nVjDdpl9t3y06RWJ5nrCmOpLwIVqrprnwqi2YZv+4SVY2dNfxRG
9w0VJyI5Cm70Ddjfwa/sM2A1AkYfzaKzxCwkn5xNEDhBIRe6G68d0hkYOjfa2t+vOX9KByy/2Fmv
G2mhQZBRhZPr2UNDYIBzaOI/r1NExddIvjm5vL9fZ2fnslq1FhQkya0SFuMEaOsa2CPUsTvBwhVs
z74V80tbx5f3PdbFfoIkrqqKJ9GuvhZPhgRFf/jOkePaPWWwcUxh/NVt7mX9izm0t8A/ozuauE+s
/NkVxTFPzFskGTdTUm5d1t/W1bzaXXNNaZpJz2s/a4xWwcy9UX+2rxS4N/sJ5Gw/caOb2Js3TfUm
Yo+OSnDvOXgG6s3aZt01RImzRmi2Tu5KdDTMUG8MPyZQn9E7MbNeMj964LIT4Cwk9PnvhRSdcVL2
I/MQ9QJU2QMjigBPP9i+fgZ7xqjGS0mkXGg1IemTYzsv8zlziiqnJXqlKb1QvMP+fyw7o1YQce8Y
rJp1hGc6kxZQESI9WD9bZrEOz3dcz6FWVmcKAGYg00l1NBjudoTaUlbfaghZDJ6riNhFVGXSrUN6
qrpR1bkabneEiKCw16OorstsvW1fy17VlWuWeK1E9m8eMMNsitsIiCHCKZmv5U7rM6cviSBsUcEX
BOERPOExoDinhukDaj8u+CrUvvSb6tBM+oNe6fES4FH+6n5Ppi3DVqVG3UomnsDrP+GXa5qfhHQD
YDhqt34VQv5Chx5O1fbJROlzNTzVtN7atHrfMvtRlv1baqu7/wEZRoJmuvQOOxoesPyM6fdAoxcr
R4M4TzIumHuAJXfq2Vm/S0fQdEVMRdjBBbHo2XMCDkSfOZusLKr0Ji4StXjZan5hIcyh6qqOyiVX
P5vxQ3g5zi+udBbSGiQ3+8ycaod15GovFXZvUJo0ThYUddjEmCi0TNonv23sZPAIfGXWzqlEGsuO
mKNt+iOI8pzk1VVb4TbVpdTGkxyhuPLgNk47Aw8WzNNVQdHU64+RIwj1zxDaKSwbOFUiqe7IQe8Z
opNf6rrTywGtPUhOp/1fms5rN3IsW6I/JAL05pVJk0xvpJRKL4S6DL33/Pq7OMAFpnoGg261lMo8
3Cd2xIqRN5RBnVLHhuijsjfh3E7XkqsJswPWs2kXynAYWFOuqWMKyb7bD5+STJNQzqlHpGmy9YRf
+2NoImAAWA+4ZuSQSFYekJ1B9RRndAnxgat6OH4LBml78SUxImJ6c8nb6CtUGgbVgeQZ/ngBWy9C
kgtkxs5jcigFp7O+7mnICkjsgoDDzEljSPXP/JazDtMrSCzDqWqSiVNxtSbjCpJxqT8TyfwM6+IL
8sAX1YMJUd8PWcgdDaOC5BkD83KJ2Uf4SbYVwcL7E4NoxWLOonshoXfBjPrb4BYvgxBUPVD91dEs
rofUnaVHIy5ORomg2wrYARoHQ5h87H09ak9NmJyNSj53SXNJLfkSLX80DkSZLhceEcKnQGW6EomX
VFUutCeF7EE3CYAGy38TKW01AiRvquc5ms4gDCfzzDYYugaWCWs6JaVx5Ml6TObkELOjGBAuGtWd
7zMaVbLn/m1HzbIDFRIsrXigdhXMqiBF9ygSH8OXoXrwUuNXLP2y+B+gnd6EPBKxR25mS6iakOxj
yifWy4zcFa/JhV/evOIdAkSv/qK76DMlUP6fYhCwGSt64OOPadLf9bx/VwUbjINNAegBRNoOFWNj
ijzZab0LbaBQeSVF0nsvTu+VcTRG7M2ZAnkVwJgguv03SCuB/4Odqd0mz3IFHoXggznsGeY41M36
mjXJvZKVR2EV7yATTXvAzW12zzekdrlSW56s8L8OVaR7YNe9Xm68TmF2pV1pGM7TZY1bgglBTWEA
29nT0CknVanOJBRnfRcn896Yml3DfFQsOjbgjq5HR79jB+TxnvEtXBAeEWlgLhlUQrygzSo4m/gx
K6rOB6dQmwtFmr0bk9jb3KFUjY8vXP6poLPDFbiGC3udPxJBDEp7928TEv0YS2u/09dNVPMk0B3H
uqOBQmbOBpHb4qIxn29FxhosTuthh2XmLKbUp2okXpvFFjISJV3n8L4psT2g4I0JJnwLkZzJVl88
kTc0uVoPmi0fv0c8fGWqSafgvibGi+PTJ/ppbjvU4m8La1e8s0PsIARoHCkqiFyKolwdoJtMMEPj
sc1Bb4bvjX7tV8yRFSWx2lnMOPPooAegyFigig+p9VTWrZ2REFwH47XmD8RfMYjmPmAdcZJZpsfa
BKgNZhhZg2za0SnDswhbHp8RHtcSj2vgIfCWXuIVGzjj81uRSpo4x+mwWwbSQsYuISKxxBwTCRgz
vnwmvADTqsTVfXBg9T+DGkK+zUAYTNvkTdwwZS6qxs1M2uPWGEAGYNHk8ra+3hqjpz0nDRGJmKUI
SdXvC9VK/VdI0G36WjbbhaI4X83EL4+9erYDYnQKhZPJhTFTCYqbnMEpxbdmkKpkB2Rkkx4+CA/a
fA5Pqzu7Q8f2xtwVdeO80feuik2F2QgXqqAwaLjhvSyFwFQiWiIuUjF6jWYF6KGXASFyrFgQ/0vf
E8l45+LwUTDGv4xwu84InPnTJb6dK71z41t/CheAc+B2Ij9OjVtFCIYeHFti0UjMflnpKkXVH746
zpOmxnjBeYKn7kBWiwSwo/EgIUng4mo599aEIQ7XF1A6FW6ndRlH44qc6dUS79o7acYGKIzyh2wl
6HYSKt0UqFSEmmzYNFL+KqncipV+9EfIpM12TXCPfbJORGQQPHGIA67mkXoWWZBFrYTLPz4oSYYq
4NQNTnvcqgiYoea1Ot4csHimEZQ9T+jwLJwpkLuJ8Xo3/KKye6V/JEE/dReSHiZRvpwUoYjdLcRj
DSAZ8puyvPMoJtKm6Aui+XiEn4PhWuFPx50GVCyJgMWJ/uhXAdiC5k8dOj/NDUO98iXDXUOOObY+
Q3W4jSaF3Y1b55JLYU07L0eK6DtHsj5b6Np1VAddYgZdNRzGjK21S2R3uuQLPhR0uP34L32F/DTs
EWBKwfo6NAWYun/WxiJ+Iw8ltZLJYq4E/r+OAUthQL6ExneN8GfkeScdayU9i610lzF1EO/6Hcra
lvPFSeMK1rlMRo+ecW8A0ECN6xZ99a2r3CvEfVpfAMmWXXRwFnImnnjb79gSOYb2p86wTxKzJeSm
hvKBlpzD2PJr21m/sPsJFCMtBDS0a/4K+/QhM6+xN92pv3MRn9H8KWjHX8vvpBWupyRoATsvAJeE
ejfAi4FWYmu9SVFPFpScmfRDWMOJWN32rKJV23DeynqOxsLsrZ2eVzsK6cT+rCcFsTM2ycnfXKG8
UcN+WYWBBY5m8l938sF28t8cdlexm87tUEKzvW7Xi8j61CTCt0LkJ2uAJ9rXiZrGi6ddpx3rp0oE
1Ed5HhtDXOoiCJXun24CG6ZWensfL4ykRqHv5QH4pVYHa0YP+uybrkaWr6vLQ5m2QdNM+y0OT3Cc
jY4bQjoruX1+sZVTJ5JaOh6+1FWxurEmT2DzaznEM8h6cwGXC6JY7Pg0Bc3JMavp3nL15xAPjs6U
GOn6saXSNyMXXvNqCef4B8O3NsJNlJhsqi/+nUASSXRSGci0Gyo2obaNh9eXN42qB/hZYdOcb3wt
2FlR8Jlwj3tTSnEdpjLnQzf3No1ew4p68jMSNaZv4qjFrxaPd1uLngFCKvpvo4Y0Z2vtX0a9vBIg
E6LqvC08edolH6wd5MbM0tBV1dPvzeS/7go/jrIT71tppgMKmEbLHFwdEFQ98UGjaMQTxnc2Gacg
KPBMCIssnwKHu5QPSbWIWOBZLpcEkdYSWjQGXPkzSV7YyFllp/8VyS1saRUU8ltUfRRcMcf6OdPc
G277HWMv7IwHexWKhRY82X/hCxxIi3Qso2gcFbckKMmFlSszLP1g4Re8oYekXS+BTRt+yQYKa/kQ
xtDua9MV8bxn/pqJ55UurJWbDDqT1mGJ90WBn5bHknzlamDpBE3/1OxhWnjWojQ7nYQ8/FIKSMHz
BRv1wASgmu5nRxJ/w3bXSn0qcxCdBSslDIaLrRlkRAHc0egmWBJLAYz5xOjlKnWMM58JW1rpuuRY
VXLKW8H1FtAYmH99YxZ8cmhj9dL03FEsMu78XSWPqZaxK1WpnM2F4H9XLHQ0nSVfipCqSRX+YWq4
59/x+E80I1Sd+ZRAK4qgFTEupWwpVS7VAgZRCxhZnNFPKbmbMUz9bnUIuUjDG+GLnNnKcmygSpU6
HeZClVGJDtiJ1RQyw6mrv41IcYoG2U7U/FWnL6btSav7pm55HWNG2vPpo4e10ftzzuRg/BhzfC7q
+2cKFagOEeClvwXU27SbXcksXAJx2KzVQ43i08URts3MJhjEUv9BHMpRwGNvzSf9jnpelARxZ658
28J4TOr2VADOF+wBMuVm9BTbwWshRpaohkMs+eY28qSdvfAlY506tz/Y/2n6U5hDRBK/z65hEZaT
HGJ3zCUnQU7Xv4G5loC9ouElz/9NBq1tXkQVQLM4McrKRBvCbGsV42iUOZlFKQHu9tndnLYsExRX
Nbg7ytfiaFbxTkpYz6j+gmSiZgSAWM0TVoH+1P5ukvyiTco1W8hFKkFFo/jiGmhb4/Q0uJdH4IPK
PDzmk+ouVDno5W1MWVOa/rSzYOqN1rmgNBQZZOoeIhBi5P+Wp5CRajTf3NV7GksALIZL908cmDXV
P1N01ssDM+YY/qF+iwVpZldHMvfoEfQtqdi/RzxpZ1SVCNa3ACUP5pytKQ4xGV4nbrTJi5rw3WK8
53p5aVhiGwIv3i/BVCnx89MaStaC78Vywtp0hoMg7yjd8gTFHVT2tOTUUP5VnR2qsaNiGv/E2VK2
0xTxkZ9NRPDk5le1OJc8wF6HBbYOX+mg6/mx6hCX+kOlx2zVqjPojjPmGleOeZUrmzbvg8Av1Zq4
JZFEo93vFAdN92ixY7SSozQ9OOXkUJg0t0YwrzANTtWFhR5tN/XNsq6MeegpTiIyIhu7VmWgQb7G
y5xoBTNq7VAhn6qFo0rvs+SMqIuc+AP7AFX7KvGhcrCU+WjPX2vjlFA4E2bszRQtR/eFaaaAK8Qz
a0zPxTAeG/m9Em4Fx9rS2rS49/xsMqOwyNdX6WIhp1TSwrsOnVseplo/yLQh1UR+o+rLFAy4D+mB
meIAGOSYYykPLfnYztbm6bS7XD8uhnzUdflIZI8TLZpxi6GLNRHzY0qCgiE1bLxYjc5xqR7TcD7I
Z1pSqOIJ7WN3mJhddxPEB5Z5afwRf7fRPzZCrkzsNDVpYgrvVbLcazO9m0J/E2gjiJxupbO1Wn2J
TNHE4nj5wtKYUstUicZeE0Vyut0+QnKYwwdu690JftQY0r97b12VXY01fMi/xilzuAj3srofISBG
YElNlrIJG36xp4Gq4VDE2D7zRC4Q33M2RlpcBDPot8a41sZ05xx8mAOG0HkXv0Lw4co95wYEbITQ
NGpD9zuDOIKNhDVSvewz5LUI6WLhQIdW4ZXbp38BoqjQ7mitpHQ4jWgGYT98C9djz2J/qEefQgov
NXJfqXA/4j5+q5a45UqI8t8Of7RkIzID1DN2wgLL2bhhDaLZ5lhjcenK04ixY7JKN9MINMWiI6x3
/UROsDbsZf4y0UxCGp+apXPWVNoVWJ4tV2AcYoBt4WWBNMk7+KV0KsXqowOoygzEuYCH2+D6WS8Y
qmQadJOh8qdc8o0w2kNh3Xf/2sWL+mFHI6ib8EFLxy0uTylYutPb5m5m0bN5RmlzNPoStK4Sqbs3
Q1DLOO5N2thZBMmI/RIvQXiaFfVUq7iJ80v79CoL+vsusSMR/wd5NQYPfyqpiV25yi5Q/gnrzeTM
DWznvlXByYsjIE9wqXnXWTE8eSpX8cWgdqxcZU0crhD5jSBTe8qJWHaZJrzjc05HDUXU+lZZMMAP
hAXO00OQZLfP6QM5LX486YcZ4WwGDJW69XcVFR+ZtL5iVwX+sPT6PU0L12KNUqn7FtytqKi7GeEq
m8G5I4yjtdT6ckiU3h3Gz55X0qz23e+Kua8ygjlnb3MpLSeN0ORp8FVGdwUtGlE1UnP/BnajKcgm
if2WK2h/6dQTRQBcJg3mJYuTa26m1yWF4dVRYzTqlxEHan0nBOgmke4kHyHpH/FMfjB9SgzsIVSK
+JlU66nNhpPAQgJUu2zgOveqZDwsRnKQ8BAUQx6UtZtzREvcFQcW41nv8hoQ696UTBTsCG2VZqsT
chKyB+8KnZ4kk3fFXNB5eS+oa9NPcqufz72zsB6VJCfR+4fql/xyCGJwxrKGu86RiGMM9bp6TxX9
aAzmafSSV6aypIWWadAPBruNTvnep0QvNou7rFG8S2LLkSPgJAKRXZsWdZJlHYNto6yXqVjP8BlR
ZO/dv35WnOgH0HX2HDAKJuW7TC2EGtFrRTBl+3hRxd4IKIizttcw4k4rI9l3M1kf8npJNjCihCER
xklu+UZX7aINYMBwL51NhQLEXjuFYFnrDvGvQanV9mOE8pV8lQaVRVmOZwLEUAkDt4OezgwkCK4s
vL9FqsaUJQqlU470QP43fxIBDma1C3oB/w7xKhljr/IUVUhKBaWBKLCmP49uJn/gsLBXmbihBcuU
WjZdmzxTq71wCN0Uj03c/ikhq0hERd9kgjbCYhYDhoQfxtrrIuaXLk/Omidg34yPzYP2EZB8kunE
JGprQrFS4g8P5dRLnS+C9ZxBbgklOK6+3dfyrit7X+zmwMzTQ+m1pL2hQXigLjxVBMgOWUXSCgCP
SJIisBnKElkFRvx3C/2OflZwsmxR6YahyFvwIrao2y8kHmkyiA/puASighLmKMavVKy4ghD8okep
LUb3b8WKR9sK5AcuU5BdCCYG2qfHbnXDyRyrFIGg0qnx2BcE27OZbk1mXx5ha6IfokOKaoArCgyg
VRh+r1tc+0y/opXT9K3MgJnNAAP1kA8UuNDrAnam3/LC8dkrWERGtmXaS+1okFIAyc2cllV9SjX5
VIvWqZ+zM3qCLuEREdXLPKiERg4yOcFC87v/rEBW13dp2sXlTErqJPF7rRv9Yv1ZWBezF/QT6UcA
EUo+DU+WbWDaEemU0xYa0mcvFzPoANGh6sAiMIFQsJwO5IhV/ArqeKp6AKaTV0cEBv9//5V9RcC4
ASlC4PFi/zVgxYirxl/jmzx2AXwyPkY5msXYsm1uMUM4Rlx5jDppAe+6YXQFppnXF01ZfAb2I6Uj
9z7O7wb3EawBaV0HWZQHhkV8gnoliNKFhL9B4r0e3wlu7yiilFXhqnuXbqW2VdZ91lDy0nEf4zYa
HHSDCA4fEQ2PMu/emRzWimM8YaUoZfsEJxCyM3yVrqd6o3FDkGAjamvcURQHgKK7Daa0m6r2IJsf
g5XcuwnfOL2/G6BIfuUWmbLRtiAMvvEhX8SR9yojd37INPOYY5MRT/EUHsOsOEYmBQzMpfkvfSIA
YO1bNrOskT1l5m06GD4+DqyUeedn+DKW1eXqsTkhVaivJpSPJFjEft9Giq8oNHhEMtYCLfxGgW6k
7jpb+pkpXc2ZCjA8doqjGuuO5mAJnbspVZf7Zw32hqlK028o7zIy2ieNpuZ0x3XrbJDgxfTTQUAq
gpwt8oYw49J+C9dYipqOQUbKromyoLW6+VYBO5qu1c6XXlEvSR2CP4+vQVBz/qf6egAROWqPRSP7
ozcMM/lhilp7NucnTpSE1tQWrjyosSpy2kh4R20RxqB7B3MWTMHP3NHU/BjX+iav5aWr7eL3tBIP
GrLdWyas8zIXlP+JbPbK9s4hr+fIV9VLFX8pz5UxjUtJ9g+zs/61fBE7uBl3V88EKFY6j7iC1FY8
lTMRifcMQwBHGIkF4DcG7OHzV9lDvAbQKh5422WQR/ThYsIAfhObZkjjYQRZRUo/qwaYYk7bwKDa
KyjCck/aZ/HeJDHX5zEsFpiTuBWtGn/3BBsKa5MyE7RQQaYn4o4Bxa76hFV/G7trnj9LgZ1y3bgK
bB45aZwZfmTN3VkxhKNu2S4KSaBHP2EvOBENYFJ60OnfeNNyeZjN3JyBrXjZ32bs9hqZ8Yr1WKhq
/rBw1opgN8t9Dt6fPZfwHXJjVJTVSwNU8L2m00TQr7Su2z2zehhOG1tizL21Y3YKoGGtqvfWGlFK
vVRNQoj4g+AoouXnMLcpkvHxwcOXph1mRRHeNTCHcp+r+uq3Qr5XZqQAj2SD8aD9UGb3y7NNG9qD
0ALwfVcb9LIkGH4YptgcVcAnlWa/gRpnsIFxIEI1SXSu4gOYdcO2fjHoFcRnS1k7YhI91GZ7TO0P
o/y0UATjPQG+CoxgHXH9IlHjvhVFPlrixDdOpIN+K5RcbuxczMvoIsvhKQLzOiYrHgRP0dWrQTKZ
0H9YX+SquADLP+vm+8yl0YqNy+o3XAxbFL1iubwJrNgU6JSyQ3EaQhPLfog6dD0AnSPFF6kBurX3
lnVYMntjYEE4K/YkfQMhBoXW+mRH9rIe35Iiueg7FbrYQhFx/FsH2S7DhSxP246ffvodjLuMNayh
LBf0hgYRZFM9FP+oa6s9WqDWaH8AScfUzaEf/WbZ7pWMaxZmELyobU4PIbXJrAmRl/H9+f34FPYd
9xG5ONJLIT2biR68r1r53cGqMa88Rfm3uRE33ZhjhltlvRP2CnYtueJNUb34koX5nOVLPX4UZXsY
VgWmItt3MtQIqiFbU6N8TavhN2h/sOPwe0nzdTa5E3wILHukdE+6GF5outfueoeXhrLsXAcewOIu
rM/QhXqtf8z0h6KDY8ilYmWoqRxCO4nmI6LNyRIiQD0ca3Zo4BXCmaR9Z3Lta23kvkl5NutyWsau
MB6U9dOEpGwuvMGQejOBHV/0hOf2FK65KL6oNHjlkvWRTHDojIn2Dcle2b+3a0sW6lp3radnloeR
0leG0uGDT6wXOhJ9jHdB7R8u3mXGzrwon1Ux2ieokVB1FQ6muvxjSn/fimQa6tToY3fgooi/TXpW
6SM1SudNUBNdxLeHjlEGgquq3UPTt+F6Jez/Ry11/JuOipG86X8pl6L8WeX4riXtVX9XawNE44dW
z7zoNtWnMDUFXJa9U40FK13rmJnzkcU2myF9r4PyZZDzhQ4rsQLOgf4Fi+Y/OiD3wLL4Z5Eox2Lv
NT+yqJ9nBtKCHuKy3FquTqtjdKnzPZ8iMTwRv7N5IhD7IITXT3T13VvIIaXGCn3BHaQutm7SimWM
H701fkQl6ETiZuX7aEknvXhKluGTWzlWynhUcvLLxOMdI2lvo6XfmBnuSdLTjLjbvq08w8+WlHfW
iwksCnl21PNgACanTGsBYb8imVCgeD6KQGhbeu3HUdvPWhYMLlbUGYPdBEF/1h/bfSZBt621QMWV
0N6XJL/T2HNDJr41+Im5BKoLweFHlNt/IqqHZ+q2jZOhcIdW9/d/XFSOVK4fcaQcddLvAnp1uZl2
i+poEDXWyVCX5WPQh4cJnFI1BVvMaHbCYYdfKd6PqUKaAmOUbBLj31UFFv2BS36Erq/hGqQutbTs
tiM4jmhDqRRQ3vWpoK5YJaMa4OtPSyMhPsIEHtND1whAX5zUslVkvdxBFawsLvZCSi0Di3BCSVxA
/a7giO+bIKKfaOGuOh9QZ0Se5FQw2N0IeUDsd+oSg/rw6GIhJG1dyb75y73SuD4jtqm0/XB7Pqi8
OqAwkv8EiL7cJOeKSiTUUdM66rnbU5yRgibdkkjZEYb/CTe48tSoQpCuCb+bblr4BQh7jbWsrohB
CSqQiqCdsUr7WSj3fab6Xdr4uaJ4MhCWFIP/YrilK6Mt1Q1mLxg4WtuwoJ3deDTcIYpxQWF7+y41
QqeAQisw+VcdpBh6OA4HIrsc+5HyW7n0w6uFTJu3C/kDdFVaQcHJeFunJkne4TcYjuNIYBK3O2tb
IMChxm3g2Isj8nwVjAfro/mN5K11XDLx1ZOzbc6f3fTU6YEcvJM4V46CdXuA10cuhRCOx55OR5Nq
2mf9z5TkPaS6UJiZcZtALOVAi3eyWD7MghAeNMtkQhSB4zMCOe5boKrE11GJJhJxFZx4SEJskc0y
gdMEYufRdCS9R39u831OMULUGTxw/Uz8B7FBa3QuwxdJLujMCAMZEyKN8C2mgPSwhhSNpXuZ8dqC
lbS86xT8VfzWJVvI6eFrG4cVhVtY6i4u1p0KyCru9yu9ZGnKKDAxJFIpi+Wf6RjeeqPzdm6hyYOi
11bBLgGUjlioGMfWZD1YMLZKhrQVDSBfrj1I/EKZWfosl3A29/qfnEINOe5cHm4ZfYVoCZRuqXTW
saoZzj63vGw6Js13zMWTtndXwsyn0LprAGaejWc3z3aImGFRqpzsInC6EvqlcZafGUOgGJHL7y7G
mUihcR9x1aQ5sP+FobY4mc8sLi8iQWRJAY6zfwubeSjm2IIx1SU+OdtIu41RYZsA3WgNtSeYcSoi
pcAGR7yu1tHigS+zaGnlkVTSo9jadb4b9s/l680UE3gUxUS7IUCHCDjeykQnRk8DD2guhVf897fq
rwrLXJwoY8yeXXd6SZlgC95rGf6IvKxQZVcBl8cWqKBck9EB9U/i7p0SkZ88pKMk4tW4ak91IuAF
m7WrrvLK/psLos6mSMPGqebXyEiveRFeCIXJpniy2oxtoXjuhn+c0Lkr8oDPNQIetEyxUN7QFQbP
748uG3kTGwPl3ayAvmMo2/H0PWfsKLedPMad0tm8Phu2B0RGOEHjanbMld/V/CVysTRy4VDPYF6c
nEEjouFxq4SfWOuvtJAzTZsU1vWwKWIC2DQ3NHX9Ea5kWBrtqGjqWYgGZpzFM0h/TGxKsLNcRYO6
ht8a8IttM7avEHDMnFvOOdLVmwLrWcb9Yuq3MmWeDjBf4Ds+cJtVidVS5acy/pJg2ghpZ7nML2lh
XTDkuTmLGkE+YV1I0Y281sIWmV/k8s8czq6ZO69mIfJFOy3XVkTfCvEyklW7QGZVkWlX7DwUZ0i2
ZB0MwnGcuFwM7ZrRK95I2vaaiseWO2/UJwf6waW8OQ39fOQ7Wtk/hAsjb4nAgEw5tm6vMfpJe+Yk
9F7RGG7Cdye2pCY6h2sZn4T3cew/mC/qFS49wjXPpQtYkotYY6qsb1QZX6z6ImBe6/T9SO84LSM7
sCVTKO0SUg9z/P4oBLZ3a6C+z0YaDOIKofN4I4U2nTqSg0ZKyypJSh0gLdwTw2KYcwbc7D17LaoD
XE5C6yfik5cov4tOOeZrfIYDtnuTSoaXKaI+T0LCKGx1TgP9nzwlezxie64qZJdrO2P+DmvLt8TZ
b5OcJztUdJ5iRRO6VkEzLy8Dx6PBLU5lLUwvT3+N6/Bm5v2jaNZnL2E7AumohL/EBRsBsPwJWH7M
3NOdxKSGbZGc1F49zn16FErBe+hbZLhpzyp5MKm0jvIUHshiHFaTulqeEabgz1zaaXKiFjN0W2dr
IN/ohoGG8K7R/80jsP8aPafBmfUFCayGV6xdv5bauiYvSVod2Y8Dq41PMsW+45d6ZzemXZdDXV41
+1wLxa3kUG0Y1CTQP3w1/pMxbtr5An8Md/v0RLb1N6j4iJuQRytPlnROPaODNoP+j8qewMSFKPZC
YnwdTSm5WgJpb6O6h1P+kCv5UWf5ky0/rLOZzGN40pRXT/Gjtl9NeZ88vvOw9sWi8OkpZhvxPujt
s7yFuGnlhy7TGyCa+3i34fg0/iq0MWkD+ig6OLXgWjpbPBez4q+DtKuowRCovtG2WHAeHVpzOqw8
e1oSVM05x+81UtLRAqla7a7wN4NZfqKTkdLvNU9vhpbcoy5+JA3ju0LUhVw9Bo6wgzlQkGFYNahF
2l7ijzoyHjgKLEqkIK1jtUhLUxFitCtq1NjH3E1Xno30GTZnT1vDozcHOuYy9n+aeVhnBGjNIFar
kYaEHl/Lt6WZ7hRca8Yj7qVn4lbFesEXcunQIrIoYsYwL216nQXpq9aszwrrVi//lKgIYOO4zBTc
OCn3wCBd4a1my8EidS2RleghKIK4zoOaBjaiHxN6mWCrjEfsCwbUtJIUn4XeOdKGwyFrgSL5SCWH
7iZ407N9rIif+WyyMCIZ/SnGDi92sZ1/TaQlP1mgsCfYQfa308gt60fdjntFBwzNZBuad42XOl+U
ffwNMVSfzp02nen3bafjILLkkrB/xflRkzavyXQwu/JQdGog1DDXceKvo1cbMRmvYOGZXOfAk8nX
T4dwaP6HUJeeaPSBeFdsKEwB3yzcTJ+pkyaWU1S9Kq50NS0qFqMZoa4FoSEj0UUuvYimHYUG5+Wg
dVQ0hdXRejLC6Ewb6YlkSU0NQOdKVwOIR6xzosTaHeoSt42LJbTvWtl+WFfhqVNS2zJtJM3kLUP6
a6KOJ65fkmcRIu+q5QM/9LsZW2jZ7zEbgwwii4TYliovqCQS7RNce1fjxwIEw+WTRmJta60pPBIS
Xobt3uTBrH/SP7vroIlu7G5xX5EDpXZmbMwb63k88KqrmGQ5mp8e8JncdV6Gcyr7LKv8Cyral5J1
v+BP1OdC1J6aCuVGdTIoqaU6PI2seCYq4fTxNq7qNQTtR+B6GqY9YpOdEm4dR9GXHxZvMoUAD2kG
c0qvR+O9mXGGEG3rstx7WdQchX/l5ZzZrDslOIR6DpEPOQBFlFgVCTwbO+86nKseC6B1U1n4Kx33
CqflM6PYWondxZp2uVUfZM8UfvjLNa2owVuwtq9KfBmW9NL3NGhgA84lHbT8dLYiCL3TGgBnQnwA
XTv/JNRzsT306grGM4JmCSi5JsGMFubDX9HxXjeS7CmGp7GoT4hz0Z7lVNhSdMibNKGQqUvRA/5/
gcnRy/18Kop9QZVYobph0fmSOblaurfCbL8m/T7+SUtyFUV1AkAOu/RE8cQWF/y9yQIyEVNRdPLX
BhJjUG0qYpPCmTBIUxp3zWQvhETnfpIN92o61Vm39pjT4iX1jXsK0HfFauIkLEHaWbAzEeii0u4z
Rd6PCgSx8p+eDk6e18Ey9UFS7DAjIP32afyeUnRcre2pgqgqJTWf9+aIxc93hy9DkA49IkYBj59v
nSKOfrgks3a5SIcVo4yxn2eIzpXxgVxZ4AvfaqQ6AecFxlQMh0CgduA06VKfKumcC+PZbB35y4qX
Kx1L3f9M6jsbzJs91pHH1fJEmntO5COAoWMTSJXFRXNHgEw51T+/SSmQQiXUX15B1+7suCAjwye3
es2iGIgpLilJP9gNbaE/FOzgUtCpSVx90PwTAiKVeS3jarQg+M5wEzfXkDDjcwZCPfAnhogTIWzR
TzTrTy1V3tsywtS/nyzMm5q8b3Tk9lLdE7uTZOa3dt4X4rCfdC5REFK5mfSV5Req7Bcz56Qj0/go
Y6LerbsoEfcmUDKNXtaIf06ie8Ra7BM5tE0MioXpZpoJEYP53tI/Cqxx6RE2IYLKlCXoXQvgqDpI
ekRTxuQI3EpAnwaql43KHY7KzRBoTW4pjDcrnw2dCrzXCl0SqLtUkc9WeUuUhwFxXV33PdlyLhc1
rpCnzDajoeFW1T+qsXYnNq7Ahd1GX33wOB1xlZm/DeCKLK/XZmAGZAnAYEcAw07LP6l0MIur2MQu
u35jYvdSXnlds66x3xQr6axEw4v2N2q+FYNujoCtpovD0i3E9/KL3POJMhnMImfNfyt6TuYBprPL
p08TJ3xcKxMXfMb80OjdQRmIw1NoG3E5E1bxIGE8EeeG+M4NBda1SA+nyv8xdiZLcmPp0X2VsloT
LYwXgEzdi0AggJjHHMgNLEkmMc8z3uh/jv/FdKLUkqlaMklmXQsyk9mREcDFvf65H8fRpFHkwh5E
uXcjOhWa6US7peyGEjtJJIV19PY8qsXyPsaKHpClCNQfRgun/5vJltOU5/XA74bHiXv8C8VWdsv8
l8hh069V27FS8sT6XhHfqxK1PcTKkjSc9Tc5SXdaylWvUVPP4irf2txJU90iYLV7hn5kUGpr82UM
a11eKmVy+WlwjQQaZ3zjkIU89UU0LKLtE/PDnG87x/I2Z+Bpai0n4HgbRBj8K2J9GgHF/sh07NDs
JQelSjIxz7CwmcndOHV+90zrehU+KhfdgZa56yV3CusrlvdNS4o9pZ5oqjF1PNSe8fBltOK9qUy7
rseQxu9Fj8RaOYxlfcDDM7Hzzn1LegLa12GxY9S7FQw4EfymjnIT3c2A4Gl9u9lYOsiFFL9Z5Bkd
q1nOtfX6WiDicHSXmuSkX9UQKq6UcurvfT3Fq9Tfs6Z9oQsU2zcOEr3hToEsvcSXRHplk71T0/pq
Uhum98EVZTslpkwyVjg5JYjwOxkHweNf0APM6GydSNiYVfKiw75AXvTiPj9Fu3mmyXIilyGaU4yl
Jsq5qtbKQMOdTBAeUbH7RfU61iGVFfmPJq+LdVZh2CkloywIduF81xIC07ieI3Pep2G/Z/+2x7Me
9asvoMK0KhzY7xg6oJ4/3vfBpeEBYowN7XJOOOJvopTW5smkeXjCck4ohA5LPBXV01PRrYvEqTHA
RW/zRe1dgAsluH/yI2s888fm7XkOYiBCuIdAB3KDBZu2aABdHNtufi0t9SVSmVDm3KyxdFsO9Hbm
uBxz44JZJ2Z0ExKwUng26cXKhh2X4FFy5D7w5wh+NovJRpawBGnSGudPD5Mt/VFjwuZMYyZ7IJbn
rEqvzAFgAleAUXNF31Kp4ARg/MVCS6RKZxn0+IoDw+h/MZViNCbz6aDBr2jiO2SPF9ZQks1vc/7d
lmLqO9/lHMmHxxtgWCeuXINA4mC2Xqud4+rIdW4WCVkHwfFFpyOKWVGacfH1AQLPYq4IUmGkZOpf
7pJg3ZBsppKDpMGaSz7DOQT5ZKT++hyBLpFvbAgQtXd4+9wIZoVy+TKrva7rE9cv+xcNfgi/UQch
CbGn0z2tCmj70tc48oJ0m5XDqgxkJ4GZW4XQbkcXUH2Df1/7WIB2QTzytCFj+rj+ojXGYmlCs92R
UarUpCTbXdWyVrpRu2H0viCEPT8RgBmrMKDb4PmpjN/fGe+yGedMFEdnfTRPA5ai2I5O1diCcQJT
tQSHWeTcko2QzpPZnyrZOEhMCIRCw5wiHaaKzqslv1gNuh2cYoLB1CqMuNrgUGah4T8/hV5g8X+C
7Cjym1rJEVAUkvLZpmawD/SHDkXJDUaHqpDd1h6KHa8JGzu52GkGsF5uJZs2vuShxoMfPD+Cgc+y
xyJI3qZNILB9CqouVYZ+MMzWeNE306RvePE4+5ipApqOGo9Xz9SNmdOysWfVg3gx4f2Ucfc5fcHl
vJivSW28hvHAWSRwihkcjaK7iQE0XOrutpncZGaVJVs3feSMz4eFqHEwDyB+rZ4JXgNCSQNKzA6l
pnaWapfLgIRt0AVgs1lMMmUXGcZ2qIG1GU4fotQJ7At942XwqWOPMQycDeK4WYu3k24krk0DKktM
yH5+J6P7BOVAAkFvclMNvZOLTJVRWDTiGeZXIX4FpMDtCGdehYrbMdYwNLQDgCig+sWe4D2lPsWu
TLRdV2Z7ak72tFKuekTcCQEJh6EF37nK7+Xcn7SCQg4LXpNyyP5eRFurtKWDnh71whXB92jgUMME
s64PFcfGiani1GNvwyfakXUWK5MJio6DwzAoCTUI23DSdUrasRWpfIl06cWUytdWGl5LcRP1g13g
ddIeJarVJHA96ubrDBOIrraAOIoJB5Kc1vP52SHoPVsc1szV+FggD5SOutbb4SDbyT56Zvk0JuQp
rZATPvueVHWr3VLUuuAZw2zQYwz6ajGvtugWMk/oiuVvUEy3ggUh20BTcDQpX1VpQZ0JLYLMtWm4
4bwWoN9eA8o0EG/9p85iYZxEljrBJpN2mUw1EGVSLBuW7RF0Xk05RDldOF9sBZBJagtQE52ECUbZ
Un+8DRjbKvgsxpNUkPpxVDdVlL2Z1Ed0Ry0+TGN+TNJ633F+C7Kz+f2Ry7RUuPkVZzuR7YCTwnP7
WG+eJ8N1KuzbGMb3hf5heO3IBLjqBYXsqJMSczQtulV0zHaG6UXAl4WOBR3T/5LcmlG6Mts/JTKw
LPBJ82qc67O1O2rpcKi75FAKEIv1OUkaIoY1Fc2ji5tgJVvSbpINmuXBv8RY3DZAjWrE2VhjaP4w
WuEQJ35afj3iv35nwb8Ec11g9lzEKZrNbYufYHRDw77hV03L+KtI0LubU0WIERbhsUuguw3HaR53
1VsSpVs2atR7+S02SDzsXMRUuFlsVEE5wMTw+/4KsWQ9kRIj6O6TmtgqXrv5kUpeovo9VJWYQMiC
sS3LPb012E93RBBsGEL9LsGBPDnaFG7j+sHz0XaKfVbo2/kn/nePcQuV4pp9FZzQ+tVSHZOD6CpE
I1qIWIt1CocIxFr9izErNDHmmxZDjvozn5rNSM+jFoIaeHTPNDFn9hRVa4+dU+LgVrQu4ZDjXOwR
b9cKKRIsHCRDXBgRWX1VUN9DWH42A/9NIuydTExAD9xhNPwjwB9X3lGQ0cvJDrBZ+KFVKnqML67o
XxvSBTgk5H3V49nT6RXHhM1OaCvoyuI8xyPBXLe/ZlMcgFBIvOwZRl7gzm236kjTqY0LSZ1E5QiP
bvpmc0dMERrSTNFVArCN9ZCfIpK3sf5Rh5i+ODT3jpzZTq1BU4ARA9FCdNGN8nrG4KtW5lBWJIdk
woFLU33r5lg0ovJrPebuPK/yV716haO07rINCf/9e8o3wz0+hFJ1iLAtIR3zBFlPRDjH/cxOSuLQ
kWifRkh8mTB62NckKQafVJLPkNeXl3N0yfqJ76vckH3+3TTPmlTQcu8q4sVUHRCRzHwGT6OZu47J
VNkgTl4USqUJ/64Fu6JFKp1F+VxYQNrBcBGl8Y2zjq1bZPJxlyQyJA9GaNV10af1QOAq5TBMtvXO
uxbxpuf0FLNdhRiYeyY+8IDlJ+CqCYhKLuFtxBU/6ySLin1kf4wGfVXYVA1Kr6PbPNDoYVBmaw2u
yTG7LLpDY23NM52EfiWX6yz6WJhMNxjRo7Fyp5j5Kyrowtyft64KAx4t5O9IlWWhyee9dBLcku4S
AaVGcpPMY/qU8YhTylfcsRZFkyy1Mg4iPB7ouGm6a8nhU7U2YmZiua8eGeb4pviKDFvGHmZQT3u+
QHI5UOVXNqbQZ5UqZ1qhfA2oPsiMbdPbeOeI/v7iImabtjbPPFr1p0shxgRur9qaj4OfnuYRm6yD
IYCIzKSzMrd8JhUVztU4H4IabFJJ3xy5gYZ6X9O3xtIN5skxV7pJusSwVk7bIU+Wl2kqnF75Osfg
lGbWR5Y+9lPDr0hiY7zuyYf0scl5M1+X1mNpaq8FWNaPyLYQ1hXmZgv9CrjSK+mH1X0KCGVR4ha1
7DTQdOVvgWG7UdBv4l9BOx7wdeQMMA3lcyqnXWjztEeoY3M0bsHQqvhlS4khkTER1AMqEpMTabyU
+/B5xCebDEgSh3anOUyF8nU7lt70ToeLz+MpsMb1yL3UmTBVqJmRYfPQaq4eqDrmyXg2dShTH5jx
kpZZSLlwEuLzzSgGy6jU5Z3/qqBuZMaDWU3zddwqbkvDMQTeTfmzNznSRpTUNUQnMobbgP2imUsT
vcziFlHhg/fgkOhSoWFrx35Qym/F1S6lh9kA6SsFMcT5DdD9la64VXNMgBnP+65e8bCBagqw7Zts
5Pu+qp3MtCh45nRgetXnDBaWh9BoeXPGgYn/yNPL6gtorexTNJJja/dB4m3SmJmCEskwo0JNAkLR
bXowDDQzCNyZZFO8DkAm2bCv9ZtWf0MhzCNYU+C2dPZgstLhIICKYVL0HGFj4vx3i0LCl9gDDcs+
zd7YAJbL87VJzmeMrA07AXbUjA7jA4lD9gFg4yjJBN+61jASYF1bx6S/5hVxqg06dERnIZr0wi1z
VTWASWXFJHHdQFTOZwRfFqmdcu4icqnzjPb3MwrekpZATMJF86LhP6tYxFQSlzKmf7P/kFNrO7NY
VyVbMDJBCJG3TPma0e8G3CqgC9c23gcMP0QmOOO+IU1szDzfWmcNcDAlRWYBZuAuDd1rIV1qLWQG
8kbISpovk9hPv3qN1Y63LrY9XONxBweCs+JhUuV1iouPA/HBzro1r2JQH6H+o4VilARvqoZeRLGV
2W+DzmPAetLS/sxvNHxktX1t60fTZ6uaxTgqFETGQGc3GzUwKY41Jh3zOC14tQKIeDyd2uohzgQb
llB70InmmtROP6vP8VnVAQXF9TEmWco/1UpKAqZNhDQesatXU5XH9+BoxvuMNyx7Ru1blSPlakju
Jd63tLpGtvIEru47WAET0YdI2eHnXgGGPBuGfGnXPc7i4txwGA9NvzP2Ldo78c6en11H+kpBULaP
8HZkMa+qUSJgoFCdV2w7Wdsy4txpRJWS2trFfbFPFOIwaHm/Bh5/UX/suZ9J76G3F9KbjTQ7NNZO
pWU205hD8Z+VRfuRhtmlwPJPhcACWG2dS2JX0acJlyqankksJ1A+k+xTLxPG8t3INo88i02aak58
8czzYjRWgKNnRAXN2eli7cHj4iUncbnQqQi5bXHmMtuxIxl7stBa7Ua3wFT9ZFT8up18ba59Wg7s
OXZN2U9oPpfhNFRE9RrqNddd/yHVtR/Vip+xGWo5YoZcSIbdb8Hj/ZGZjwm2Z8TE9fdFb53BrL3R
DH2DMS5NE85YhE7Dx1rd+MjuAfsX1J0qCo5ZOZ4Ip1ovZGr22m78an9I0aNX7pI0sK8z1iqEkZqY
jlogyDCilDvXZt4zbTUZIhBdFsI3GYhxKb5N/QcYiug154lTxaMnA/pCYg55Uk7FeEp4hzvSHwc1
zNiN0fs8AruhGXhk+mh7IzPjZ5igT5mFLIQKEuWhblKKiHQETh3W0t7iJwXYirJPO32Sfh0T0w9b
TiEdMtL1M9uDjqFjAwEl53FLhc1G88TZVIZ7LPQXMI0DIVH5OMvUdkbhizZ3L0WTXVLpOAX3CDkV
lbU/xHWyjuLqpNMFO7FQGsEmSE2o6DI8oLNBc7JGgu6LJqgYKkz+j7LwEsCt6gucMUZOqBB6+6PA
hlMTEYwYB8Ly1pu3Xh5ZM7Z2aZATOdfpuELEIhJOdLYTr4YtXcSCYIvDlGfTYLxj+lxljMgJgbSa
wx5lVRn7fLwnJF/7rF1/Uao40WfBPE+hlWTOf9JVTWgq2Xwp2s4qJItm8opGKfSUbokAPx61W2lP
HkPuFt4RvRCFkyRYZg0Vhz4BDyaKOWXYFApfYox0LFXMWqp7V3OJYIIG3mSUBxq7yH1eJY1atxWK
CRtdisyyO0G8rmNqnRzS20zTN7Rw1VxjeK6cYN5Snp6F0hY5IJW5UXSagQxpH6krS65uYRDf7VK9
a++ZJC4Neu8PpZsPHBoO/asAPInVP+evQ4UpkxN+70rKN0bMHmPlz9OvnFiF+tYyth31DysmiaDU
O202biNhlhFCeWLDWER8snQ/UmUfJkRlA3wD1D8yWO+iN1W8IDel7Y4gEpnXekAffibBuS0nsfZC
T+vStanvsBDU4Y8Ia2oddGuj7rkEeZuG5J0J4SgMDAYf4QBNia/Oo4K5hF2oI2VugUuGixYP5CU2
hhvjoCinW6F5zyoyOMiHXCNASHjBG5XQhwaIkYKAqPQ7ZTymSXnp9hJaa86qAYYIJy+xLLENP9Xe
3LXPnE+nYxaBjdVxBz5mxYthvjH39HvakElvYrbeICdgucUHy+cag4QcV77lJFDEO9R6YSdbUFjd
17zf0PnNuaNec8gm07Acm6o+kLn0vhiqXo5Zx6oq2z9VMsIZYdOwfMw9IaQL5XfHlHyxgiRCoj2A
kybVz1qAz3k8luzbXy134OtluTa05god/Az2KzR2BR/jgiiw52rr6YmKD3EMUd30voRGo4VREReb
oY2cSbAUzj+S9EFtyKveKi+M6ojs02gnZ7U72KR7ZvwWYB4nm/Sd9Uit6BxL80kgAzRiU/W/wvIg
pe8Se8sMYSRaDnML1YQAjNKdkQCu/IqMuH82Ajhd7SjvZjn5NTwbdth1y4DXHZjfWCP7XjaH86rM
puuQDRzW7Xh8HV+hl6hMmHixYCcRAWpX/1biIwxhQLEsFZgWAkLrgtA6B80jUY5TUtinbKyB/8ET
nZLTwrBqAw/rxejiF+rN8OLIPmEbolt09AUtW8EfWoYOZxnsQEGQHFncDlatnCJjoG6bE5+d3mwA
q1khEQ6IXqtJvM77qYKdGBfb2rbfGlV9oz61lOpHvw9OOhhWO9nx73ydxxlILqohdEA1kFUZraXj
XcfRp6/jQ413dazknd5pe7J2UwONiotsvvRYsHMa7CXWPYnom8St/SXWm7kzKqnHUj7zIDU3E2g5
+VqXXKjoI2nPU4qUGLIAi6F6+SLJmlxOkS5vtnrORi0vHMJjhGM2JU/7Vs53AUfctLsJNKweboRt
yEccSxJjrmD5WkwCUCJxP2a07YlDV78Fsi7wFRYv89iusJo/wjU647bXVsqJQ160ebqJwJcKHgf0
nz+NlTNONZP515StwT5AB+NJj2LDpNBv7R3/U2HJUTEJ2PJTcBRVM6Y2ZZrPlLVO8sYq+lWMMDra
SDoEwpqJZDoKoTDXYTbjJeRtL0B5f4NegKV4J553IEJ1RIirnYdD0eZ7Kb4qsXBoJQaDl7tJfR8I
7WfaubDYMNAjCngwNg3sIYcY2KCAXbUydFjePfXkGZ3x2TaNecn0ScHPWqnQpggvgEsKuYmmU8th
S+KEjd0LL34ws+iJ9V5vL6p6tgVP6001DgdANsRvvw3yp5Uclfj7TxOS9hw9xrZdtSpNzF+Xn23l
ZZQP2fZPZKcV+MqFpL6mnoD4DD/Tp0ZKy6FvArcw0mYbjWxuCIfKKvsxD/nQ64N10qUP4MXbmHop
yVL2UnqX1V9NCGcu526Ua3qX4TphjosT5E6wiG6rlJsGDAHlX/zEtD/GPRuRQ2qobqOdVXTYJ5tA
vU9JfBll3DbfE2KwySrCkFxsurpy8Jt2oOsrtEbqrLdoYur4DVPMc0HqWjJa8GxBIoO5Etjucniw
Mg8DFTM0a1/0UIcfufwRgtClWA5IOWupZv1aQKGLDkGE8Ukyvfcqq8DTUhzsKLc4qhKXIUIejk6u
iFwF3BVu2Ewvs/NFp1w6Uuxq2Zh66ZB/ytk/19+hnSMxSyxxzfQNXzuTdMYQp4ZALMgxuprtqk1a
jG/sCDT72Go5v2LnjMpdlXCfDvvff/unv/3Lj+mf6dW4lNkclsVvRZ9fyhiy819/11Xx+2+8o8+/
3/786++mbiimIlt02+hCE3TLWXz9x8ctLkK+XfmCXTbO7UIL171Cw8ZLxfwMQ2uHw1O8dOmAOZNn
19kI7ZMllRfISFddmm5zE7N3hbyTRo9qGh819CBkaFU4x4YBq3HOcW0JN3svQbtGB6a2cIFZCTCF
aysd2+IMtENJrasel3fuHTWGwwyzpIr3sfm16hInpUOh7UHNGrRLOsBkrvuU1OxacPQLqL4oXYqo
j21xqVimWJBgCVgXRVpuOUVLWsvoCmCfxANSnffqTlDLEcKhwyIxMn7e2rr96OP55di7793XhBRZ
MJ4rNk9KifJFYZo+uQ0faEA2sGF50Y9RwppONq0X3CZQYwesO0gucnhcgmMsf80lzV8bd1shswiA
FY2o1ExXcPpEayOZeIkgy+YwdysCt0T374XascGaCsSkhNkUtMd4HPay2Pc853WGBcumHsxVFlLe
qqYvUao8MlPcNcu6RTnbPSNh7Fhxfx+NoTxLZYOjSN91eXEamewDG6EjnghvQuMzO0pvwDMv25WT
zJMHY86zpdRjlLjosPCChJz3uLXx2cV+c9FHwhKMDqhrHkXtYyfb2vsompjNj3tIL5gbgFkrO1VJ
T4XQKSeqzvDBzvBwEol5b3gKJN8i7BqUh7FA64/UoyazGcPkNWmLe4PhnPUXI+0vQcoKhWpty4dh
b4XlqUq7I01Qb/FL8eyAW/EEogTDTg7q1HPgvPRLtiYDhl9hOTXPBvHgkqctI0yCAceOOJb8bCeh
xWnBXab2tccsZDA5p5Dwntp0pyALwpS28gbTkMU+ALMb8BV963Vm6t5AnQi/66hFxGkWU0OgOoVv
OmoxulNn8JFmLPOAQyLI6ljurzpxnY/+RzALV+9XeZe5QkXbCuSNllmbhkN3bgA/YC5GZlNLz2H3
XggZlFnjDkGAVVo+U0BxtvX8LFSDGFVzggjnzKm5n5qf1kSzmyHvyiHeKcwDGSLNkC/dlcQjs81Z
cl9HlAeNIsvFPFtNcnmefTCwegsmfQ7qREmqVQz2KDhQ73MAZbUIz8KOpShQuTO6ucrcGyrd0aTD
MofrWXzPptk/cDoHv9zY0GHBAcck7TpC7qtokHas3nurvj7t9RH9b3CQzFG/G4V8zxds2wqc6HAL
Vq+dMBshIMrBrTyQnbqb5KIOMrhOuqlW4yYwg7tcGw8GTr29nBfVOAfjM/dknyc3B+QiBW/1Qape
A4naIJKTZS6vclmj91ZsE5BhMrnPAZKZ1hLqRcsIZ3BLgFXhsV5Q75TEq8PQA0oQ46w4ZIV8GHkD
2K0CmojwO3J75KBlaygvVAO2VO7Ws+omfpFinie/pqXuAF4lTnm6lzX7fniHebDOK5QrZWQmrzMv
haK8sFVPao6meMIlTOs0YWoJ/fQ+MelavhZaepMa5ZZSf7HU5V5ttVsAijqwL0sb3qhPhK3dR+qV
evl5+d7uISFtSxpmZCDCWgU10vYCpv4AtgdrPvzPy7+qqP/N8q9bim4bwtAMS5H/vPxHWRCjD+ZQ
amTNs/S9bocE3ifPnhLfNBffOnKELi/c6pt5d4wMsR+x9qTmVZfFVh0pJ0CCqdByg1k+9OmvVsfw
EANvYFqHWiHBJ7WOr3KUXWoclBioSuY/iBXmGcW8GLlNVHSnrabwjCEJqOY78kKvc52+DvbwOjMx
pkKbDxB9mTOB2K2j5xyt1ghelbV8LymRmRf7OpbGRY/eLdKNdRKzbZ6BwEq7dJ/utcnwIJ756gtp
xrbGAwUkSMXgB3e00Tl35ZQkgtxTqeyLXWFloH8ppw0h+eTiYNTSwdbjIzAqpALyfDRoGdTHrIJ1
nyu3Rl7ZwX7wuYsG5tPEraJx3sZSQPnYylo3w88Ec05vppjvYuzIyTbb94W8o2Dt0G6o3xAvK1gj
oGzTHeDDg438bmS/7B7XV0ZOWwScwc5RBIxOq25UcBXWtuZCjwbAzzhwoKTgkqHmTLvZIJ2kbvaN
JKfKjp6C6ILt4qoZHdOP3n9ys+aNqy/WoWQaXZm5g4PpGCz1kfoaV/S534iCNr/Ml2GYI5k9wlm6
ppeK+AxYAIW1WvbywSuK6gQc6igr80H0055E4q62um25tq0LsDJ+22SvdNWhqxgqKsOp7AaKliKn
HycQiocktS7xuu55lFT0xU363sZ5lfDfkiv7lILhJ5Eyc6xEgTIpcyaYqNisrlWaXlpAzdSNlYVP
0BnYHV13NeSxyog2FpCIr+2z/Ia35H+5S+TnXfAPmyRL02xh27qmWJqu//kusWvi7UvFINLqcSJz
eev5HrZPEhQcn1QKEigFIskj+TNPJzI+yvm9etdNR3wLXmQvwHwmGsEBnBOe7fbQqlu1u9VS+NDt
8oVBYlwi6L4CIS9PM7MI/hRLrvBEWqGyXMuGTAi55jZ5KAYQj1/2jwr3SnxLS4gulu1PquHnxuyr
S+3Pc+xnhuqRelENdS27MjvTYWs1QG0L3FFroV9bMTlTJ1Ess2BtSlxDwf1G1dU4Qxgu6GDnsEUy
7ptOTVichzsTG/1sI6muivNAVlrbt8fFRsWg8KAFqaPheW2gX7lFNNw6Ud+sKb2pJm1U4TH+jK3i
KgXdxXY35BQP9lIfjNtQi03/dHcjK+hoGSIxKRrmDIYeagkvtH4lqcKkBDQqKUHcng2C8/gDYKfR
Q+coj5PDXl6s3+ApItPKpPeCe7hVOJG3zIAiZCq0woonmMFcLuQJlrNbA/Xgye8Lw8uuU4iZKv4s
WrbgoCkGigahXRYSJsben+3G/yhOwdJtczgPEpyHjubBJ1+zLo5EKMJlH5CVyS2ciw5lvgfaLAiN
Ald4HguPlkSSBMl5UPbU6vVGfJvn8p59S4yn9k1XVmpgUsQzN4Q+TgtUYzidc8uWEqQ9WHsAXmMb
vZlN+0o8+IW78zHjdsHERDFZmtVEDH6CstqMTNI4qVBXBs1P3f4v173xX657XbZVSPWWZdqaZYjn
0+M/HQ6SrBmDgs5wB4DkFnrFjuBQw1ZZ28aBRS8Wc6UV5dbA5559z7upQK9X00PWJUfdIwcz7lW9
Otj30WndBICf1ls3udjrhJzkRTvFbX2Wg36rDx+xWMkVbu08YYMMwFRz7Gg46GF9MN8hVMuStE+Z
JKjWvNdETeke6kr4vsx4ae1wp3KFd4/Yoo8Xv0eeM+MbIoh6WwyZAB9xIzQJlBvhj7T2aABfIGZD
PzTGBe+f94B+w3EpLMR2A4WdsxYoibZGjureRJ69tyqJnfKu2ZSEhME6MKv30JreCLy/WluqRek4
AlV0io8KeEQU6LVxu1Vy5hcYzlKUWqsJvYk6p63N7Jg2ghYbnA/rh7lZnHy3Ocyoj88WJPrYaDv1
brjDMO/DLd6JhlIn25FaenfuwWR6EIXvLdg3ApGbpiKQCr6z1LAn0fW808+pDqFXFXDlswebLBzE
eXXPVgd7CLeAR5VguuW5ejev6bZ9VjoQ5IDTwjTjpGkFel0NeOdZzM0eEzXFWtHI3dIZ0rVeQ+Eo
d51n7mgTKH8tCMEIP/NZ8phGxdprxd5mfrGqiHgOjoy5uHf9dB0z/Sx061gnjNkYnW3Q/dwX4cs5
D6Cdaik8gEMPdhShSNUl2OuKkSkr0Yfy/pxtY6SSetQ3UjoUa+ah/KCb9WWmcnnWufoMzy9e+jHZ
53WIImDuqDPZhRWHvVVBSQmwhRL/Ie1sKHO9OI10doUz4G55hF206kCotfhJh5Eiih5jIvZ8P/KK
enQtC5QiijwjKmh0HoPJnvPoyfZNXE7V1nKWqNxz+aybmOAlJHY4sDJNuH3k/893oGI/j99/evLo
qmEJzVIsIRRZ2P+4P1PVyhSCynuiYofl3D3FKWCpSZMQd8QgM3mqZHm4vHzJpmfWBVSDZ27wpQWm
FjXoDWccw/ZLOdwWcYxDkctgU+TOyHoX1fFOqq2tGmBIrva1VoJvybysMDfCnDffcHDKp5o9To1B
mGNUmR2q3NwJx5LnnZREkJ9o6Ek2AVJQoZySQJzn3Losg7ia6XBLNmHGesn4gtA5r2pysjliVFft
jKXexUjzw1zvAj6wJLuOcbPRrI1QkrfBCF9V07Wp6tLaAqMnmiTfD3qNcEWLGSxZ9fmMT5rIhb0y
Mkprxb6s67soQm5DcBTni7UeAEJFsOFqqcLATX3NyeZM10PRLnhSG8ceh7y+ajd9aF6tVtzfAKBW
d70dGfPwVOScZRSfSVC+2ldND252lNytlbyxQ6DDj0FInszBeqx48rEt6vQOrEWyWibmgibEO6Ej
h6UbEMhEUVIqwHoaUBomSabGS2PYnTBTrMR6OYZSt2uiYd84flWJbYEFYMH/R3tZLYe+GvX+1LwU
RKvGmpvbflrG6dTG1vWc/OuYy4KhOMiiPmiEDEfFwbyJ0/5TCSz6Ur+NtJbm87y14f+24tSm+cmK
Omav08Fy5DKF32iulKaiPBx3QJBdRBmfsO8MJocBKmiNeK1Dli0GCgzOkfekzK+CQF/TtOPTCLFT
YJ2G30GN7m3F+LfHzz/9SZxq/xCrfpQVilEYdf/wx7+dq0+Wiubzszt+VP/y/Kf/8a1/+/Mf+Zd/
/8nrj+7jT39w4V5387X/bObbZ9tn3b8LZM/v/L9+8bfPP37KY64+//r7j7IvuudPC+Oy+P3vX3rq
aX8csP5DgHv+/L9/8fSR8+/uC5bi////ivjjv/yjz4+2Q3ATfxE6N7Rl8biVZds0f/9t/PzjK9pf
NEtjBbDxhBB/137/rcA4F6Hpib9YpmmzOhANUDTIUb//1pb9H18y/qKrirBk3YBWZuuG9vu//+5/
Fwf/7Q3/78VCxTDtPy9HsqqpsqroFi/OsE3L5lX85w2BPRlK0hZUJaamkq4DRV8lshKwZEPf0uno
Ik8P0nTgACUlOIjnlqo2AFTNuZFSQvHdbD/hZSsqC8mJF+0d5CCdbIB16eQyR3LOeqcwNmmJBKug
CBqEEzMqPhq1Av6koNtxDTkFS503xVK57ofejXtJ8jO61FZZPmFWLlDwaHcsQjC7OF/hij51iiJO
cRKWlzzAYmb2yECDBqC4iGgKjhNZ349LjMEz4O9E3nNQrNr1hKkXHkTkpwUZBquwWsardshmZDoL
eq/nWDPWsTIwnUSwWSnPuVUQM1I0NMxaPeohyRCzSqvntCDDf1QsALw1FV/th21oimPKylvUTi3c
fXzSQ+eTMvwcqTlwJ0OQkyZdMMt65EhDDv2Z7DaUL42ROpZjmqfdeinzf2XuTJbjVrIt+0VIAxyt
T2oQHRnsxFYkNYGJlIS+dTQO/EF9Rn3L+7FaDmXZu1fPXqa9WZnlIKVLkYwIuPvxc/Zee0fBg/0v
wPqImRTFX4qmYsjPKXCG40wXeIf+PC0EwvokdPj9uzc1xXdYcjjkbfLuRgV5COnirZT9o9Ugm9aw
EbCAf+nbxt1V7gCuFtM+8jwMbyHK9pjBKOVzvJ+LniTNdPV3wK+mk2hJXG4CAtGGdIp2esbXYkNg
WD3k24FfJUDAI4RjSV7vGKzy792gPtjEKLhlExwD7b91ABwkOJRdh4vCmfr3wc7Ww9J2zzrKZgQk
Ea2j2foprOTVGuqf9Zx2vOfQ032/O4iaOc0M1HbvF+q5J1hqzqN1H4a8TAdYASyp9BipFgmmtnAF
NtPdpPwa2zGgVwufXtiUEBOBBhyYs4W7uqwueYnloehQBwwMSQlQnppT6351fPziU44Tfkn4lZf+
NSCyZcJ2ZAduh8JxoWWfEQTq4o5KexCgkVcfvJEGbFfj5Cp97nezepdIDx1f7BrSrY45yB1a79Et
8gZoe4NisjiCt8/it6Gdo6sk19AqyxAnYG5UARiO8N6/YuIjxKU7UMaXJH9YLzYZAKUzoZEU6205
KMlToYe9bKO7WKxiR2TpRd2s/iNBDyR2jw2Z94yyckZVuzVoTxafTLNc6Dx4rESSsQ48emE2qb88
i4DanTUENikL3qXl2+jg1EiX9oLH/6tVka5tzxVriK4NJg8u5SAIx7XoyeQWX4dkcFD74HVNLAZ/
LvPGXFPyc9vFFftNU3zth6h6yboF+TKf7dD4KHyC9dAmQ3MJ1yJlyqgIrenKC1GzkzhDLS+UPzIe
4oEXUf3OlYqO1MrYLlXTxeRBW1hNpEcMSyobPGy/1eofLKHBmgRNu1/69kSQzWe/IIEUEm2DslEo
0ycpUXLbkUt2QbgAowGxOSfyIeLb7gtnYqFUxXOBD/BKFyOdxXzViFetK3KW+2OXjcQoSWiquhGI
rx2U8YRMTUCBFf7TgxY8j17fGhR8Pl0yF1hiAgj9rllo+cOhdD5nNnlIjf1lWQk4bj5rcFzGYS/g
VSw5q9YH19NZvcsE3WN9zyEdxCB6aK0C50KZsrs59rWdBm9eCtxsqTEdqmifzTOy/RgIXCEhCZFr
UagWIfF6TlTEvCHljSnCCmvcQqRjHEj6RCuNhIF8ex0KWI4BuyvQM7+swKbBAiAMStSIemIBy5t0
6KhidAgXwkOIS/olH2VFrmvJhYWR2kpLkyS8/aIWPIw83QoPAy1htpk+th4IoXodmls/EpjEI/U5
rNZbk+VfpxATT1xZ3COE/ZjUTrQnpfRyrezPXK7PTSLBEPJ4op8xIbO8Nk/dTNnRnYGgFdH0tFZx
ggQcgTNNgeu8kDbWuY9xwqfsBTCWAvomSfwaMN5Gyppetim0h7giY4PANeV/w1cf5kwDY+l7HG7Z
B/XWD1KP9Q4VkdoNlimxpj3UKAvCulM+wB7D+Ba65T4JF1ayXTL50hCKM0xwPRq4SF0XNu8EK/WZ
Dot78AGiSZiM6skEpbUencMkL35I9undsBokYe8PmHs5gbwZ7/VnvWYZ8vfpxqLhiNepuIAK+lrx
CPUN979CeKSntO37WCYTqpdlT1mONbjkzJvHANBbygLs7ZgoheHCc2ePpoX9w3wPsTwm2PAl7KJ9
aw90IwarvaO1NuxS0HqdW5N4QFOOUPQcueeSXfsj9spWOvfEKV6E7gh41IF5LPqCu9SSPFej3bDY
PV6KoyJsIWhnFtE8F5XLJK8T+5VLpdXWBd4xi9Y9OZkcagMWY5IDChs5alt4t90QfcBn9+7TQ+6g
yC/HBmbhVH4hxS45NGnV4Uz5SpHAOEeCRJlRxuRQIatZZBdYtQkPWq0HVqmRwt2NjnpY+znbWzNr
Px5uWqfK9sO0fguymcBrnb9bLXeLCu6dSHEY1811V0zBpa8dAAjrZMb17pPHboCfxnqMZJqCfqRH
GUzNcTxgDLRinL5e873MNWl8RvG1BoGNIr7VGKiTL0kKU79uk7ulnC8Dh2kI1+qntMzfqoFpaZpy
QOiKbF3AOmHg5vuRyEhUB+FdaKNMacdUsegCdNdFg26+XwTPI4kiTgHRzSY5xWDQl9kM2BPIgyVb
84LqLQanMnoFSTrLclu3JW6AmNqkna7jedrXkxgPuUiGnb2E12odh+sRX1ekY9RbVYLQeDx6JsUV
DrfBebU8We46HwLVlLsMRAaLvTNBDPP74KK3tAMs43MZTmAXlqMX4JXWbMcks9GFzoOqukf5EMB0
b/acS0c8Iogwx/FSSBazAuaSTgnlGF4kkTjRxSSGh5WgnCZUzw6yQCIiKDMxZLY+pDxrQM7d+8oh
oSnZlbYRzAOlPrU5oR4u6qawRd0hgo6TBqqBDgBkREhToNA11uOQQ/TKLEX4Sinf4+bgiDWBeG9c
UfTdQFitpNBNcnABRicT4ghCiR2PuCXdp6T3AlpEhkuMxFrT0LyZYthIWahQfK84OMbBealLn90v
kt/8opz2WhSgV1w9nzwP0NyKknAFVYxEMPFOWvnJPu8IpNAp+NUI9qEuiu4oIM2cZVD8xJeWIiaq
eXhFhznJhEtbNbAh7kNoUl3csoS4SIEnJ4y9B7fG3iCFMx5a2g6QoL2d6LEVR6RGzV5L9b7jdki4
zhA+LrGETZc8L+mq73ofpIA1CgJeC1Rfnm2j4k3P7pJTppEfAV8NUqoRmE/RZahgmuaLDzCAFO+d
n6FF9NuCUpX4Df4lQRikwRzaQL+E5biee9ro7IxXlaVWYLwwGqesLSgxO00quHNYC6rfPANUYif1
J/wIbtApBKQOWSNbfDADCC2QtQLKAnYs9S4YrF/0WBApys9u9ckmT5ab2a6wWIbzg0XEJQoRK997
OTVlG0GXRUx7M4rEJngwXA854HwxZvVlxVe6A3yWbkqbc8N36RMHPvC8xrtgDuQhjSKJhaI2uUZo
4FZ4pa1qx8O6II50JsEd2xlvRMDApY7jjzLpiFIuUNTb63pwmieSBJAR+P6JchwyWMh2zvxQAu/S
+5mUmmOevPk5daC/pm/Cy+C0TMVXtu27yl4Yd6+PWTh0tzhQ45RqqZMBRYedw4paviRGa2rN2aNC
4PiSOHT0EGpLAeAHU2V6uXp0xuI25y0oYbRIrG1wTukaJF7KYyHtu55l4Ms7F/nxWU0zEWyT/FVU
K+6aqH+FJXDKbVJKpfusLMu7GDLSvEcERW7ewAzqNYlGQ+ffXxQDJZ40SebLVHxz55ogubkdSBua
v5fZeEMz1VjDmT+zpzz4bvIwjhyAlgW+IqMX2PHBSolNsxWaViFm3XHNn73R/jqOWXSYZ+8xyaGD
Ft45LUEIOz5lYj02xLLSK/LKiD4i32/lXnaxJurbKIF+zU5gttcOLznDk5RF7TTXlrbSnYppmDja
3of+a6mxG3vGYmAhlmgmKrwqrU7UEux74BD2kw2PCXY/+T0QtZpmmQ5LD4Qff702mxwgQU9iwYC1
7FIkCoJBVXARZxmYHtcTuz6rbktK8PsghMLZhawnl9tv1/K9055CQaOfHgGedvatmNjeiM1sYDAm
TGzrcrqd496/tIfujh4W4dAdZ8JC/vdRuw5Zneuc4+qhgAFO+AP6aYqMJdi7S/yZjnl0KfiEb4DC
Xrb824lt5LJQQ0O1k4grAeQtoAd33XWNdbT6cTmqiWhoqW10ABGqU90sN4OxiRIDR9ajJpG3T1ee
WW0EBZKo6RgCRmERM1cAGXJT/B25/6DARcS1eHad975DyTa5srwcJfyZws+YZHTiUhNRDpGhfkyn
2rlyYJHuGuvHUtfyqiLmYVy0w8hMQ7ResRP04FuR1hIC3AGXHDCBHiRgKWTIqDbKgdC4oOivMtGc
yo4cw7hrSMe1bUIkJFCPcul4crNLhxkf8RozopM25R6r80eZCQTJCUydtKNZKbOzbrHIlfIpzBPA
V7b4buS9Zz1g88iFOf/qW8dGuK1DICXxAgWztvds6ozMxMDoydHXfkgaboqoSme6vHEzj5CIODpF
1ZLSt5fsbaA+dsyI0NVb9nMxUFCPGCgTgVymmBZ6oHZKbpXkNhpeMA2bb/0lpG7vHO+6BYLWjHo6
U13vA93YSGDYgdX0M14dB58YEgjw/73HWi+hmFyHmP2ciHusMz76o6Uu52V6seaVKLIZc/riy2tf
X/IWhFdWirFQhnh+M684wLUYDvPURJfWgs2SzhUXO/hCR3AJP9YRcneBkHR1Key8lsDhSsffgU8T
82fXqKqs7x0yN3bSRy5CiL5N8KV7lGFHiKjdU6SgnplKB3Mj+wmt2gylJJSpiunCAfLu52x/jkhR
ERymD5DE5cF3H223EOcMbd8sJPYZtp/O5SpIRAE59fo4zGt1sWRoBkdpL7RF0FyvSYEtq4i5eywj
9u0Yz21B8UdrKVejRVhz8pIPnDC2ABKpFymRkGXZ3jEa+yIi/tWiTXZUrh5vk7h/9OuU4KWRY4VO
BwdM7VNwVnmx7/ux2y85V3efGqO39bVIEjZFfhs9C25X0dQyPpx/6RoNUa/hrVkpdyyVlbXp+sQ0
kd8qzHxdUxAWRD+8XfC9g8Uo0+XYLtFPRByI5XLyBBB/Nmcx8qH6dtycrP4LmcUVyicYCgv1iSWg
VImh/6wkUJr4ZzxMnxGKMk3WM34+dLep3uMoYqf2QMr1L4yl6OnF832MzIYD5xgVDZtLVcSwTXFn
15hYZFwu+8T5LEZuwflgIZJJLHnw+uwFGBui/PIHMyRUmllu6pHm2BHCO8+4Uxd7vBMW/ZiV1CTO
G+uw+gR+FnJA50cWLWACNKs4Ehq7cC9D2E1qsN5UNRTH8MwDJCdO+tlP++uRKzh9w+91Kt4dMFYH
PYWG1RnyJAQ9faTYf0haWvatzL5XBKVpW6wnNyXJt0wysApUZDcRzIeU3KulIvDKM0l+DSwhbt7s
DHKW1OYeAXGRtHaLtWbH0W99onMsHPfNHF42qj/6I+VMYHzCBf7w8j4JZHeyujE/aX8hodBmWtQs
3pfXIopf1wS0xRhPwPTsQWObMgucPYskSlQlbXWCvZHe9EOAc5vIJX/O7orCeeS6il2v+8BLFiGR
i885JiIt2qvC0a89anwUanPJQSHG79RRcl8lHld9r2FkQkD2XNx7uqOoHTFrCRtxsv21DVzM21SB
QTN4+yGIT4PpdWb1NwSk7E3YEIo6Q44avbUdYtzOW9gPECrphEcwnSYW6hx+SS07YHRCB9anzbS2
SUD5TVqG1l+R5ZH/G93NOGn3TvuVJID7zuIAifMBBI7Sh1JR+NicRLus06jPwxnRotCPazqCQo8e
Em/+soQVoge4KPbBB0ZNywiVIlE3WX+pnPKmyq0cPEfyVrSsquIqHOl0OAgSdlVPqpLXgDdmrr3r
R1JEMrZAi3ZqjRtYe1T+7vwY9O5bBGtMVO6vSDDaci1E/ixrP7vzuuRJRKzZIn3oywQcd1S8hZll
75Opag9Nmd3bUxZ9YUANQQI2wnofjAhv/JgoPb0032o2rBu/8n5x6fcBFTC6l4xUZhn0V12LNRHE
T1gMPLUsOM569kje5w8nDK6DQFCe+jhKk+8E6XICBuOjZAmRK4gYNbJzSJ+EtTk+DitP6PgcOmxc
SYAOs1y444bDrY1ImQ8nfBhdYES4xeBtNu7zXA8vaTvOh5S4pAhXATMj2IBTPyT7hiRYTHrNr16H
xGW1XyZ2d8BrNZ7f7Lkpss85c6N9MbU/V4G3jRuedVlMuCsK2xAWq+y5tJiUhrBypw4eYNFCY9F0
W2vHHY41zzcCEBZlSsxvmxIj0g/5d0LK8kO8vizWSJ89zJ6mjiH4coXSoiYriGxpV9Ed9ICHx2Ey
XqG0Cw9eROPNOLVz+UJXNTmENS2V0qRzaULXLL/FuJMsF7HVvi8jGqO4A+YTz/MhD0c6YBlyS/pC
aPGbhOplGRY0yfljSzzanpwHgeG23aUzf4LWT7ges8RWI5DvHMu5aBvUORNvmDfeWIxS94Qn4LuI
8YxyK2trOohRe19H9ntTjh8jw7+92yInV+YybINBnAb1zA0IWr72yHczbS6YMZdQ+SSua1qSUhLD
0ADXRS30MKn+B9C3/CBLUA8y4N3Q7vyDQIswhXRfrm16UZQYf0KmmT2Yz0Ag1IlkwjPEylHkEe1z
Vby2OPQVH+vOj1Gcz8WML8x9oTFY7lfJrT1sJvT9JGmilwD+Rvg7HHdnxIWSlsdJyxt3DIdnmR81
8+95YlsYQvo1tDm54w272JLTg0lOTWqOuqgyYUxBcbI8MuCgP3ErmOfTCiuUO9yxcsb3NEk+fZUe
umB6ikOfnJ7Gea007aRwxYdS6RYLp6JxkQbQJRzBuk4t97Fs/UvAG8NujvCWTZSGWah5zayJzAZ6
QDnwHIP/3VnBQNek8b8tq0dzV6lzHZX90elAYbb2mydKfeRk5uYxVldTh/miTF16vqzPnskVz3HP
uIMToBLFehwdyL4L94MDsyueDdJXLJ9YsypCElUQ6FjQeT847uIe8957s0dvOpWW6+G/oT0CSIIW
NtOfRl0Gy9KDEaCH0NlgPFn0dAstdvGgubNH8WW2RX5UQmHoImh5l2hemZ8gg/JWPpwMnRyP7UgD
H39VcLay6zJfbBR51XRIHMG+o37IqWFaHMiQBmz3GlG97Da1wv9oYPvcVPzv76PZv494/9dt9mna
j7+Gf/lVFz8bMzNVf37R32bA/38MfUNEGf/9zPc//jeLtunV+h//J/nr1Nf8q99DXxH9Q9horCKP
trbvMPr7f0Nf4fyD6E/EV74UERAfG3nIP6e+vvxHECDKCiMHzQBamf+c+vrhP3wHL4f0w+278Z/+
B1Nf8YcExbZD4YYeP8d3bOmJkJH0X2e+a0qyQBEkDk2jRd9XUy8v2ml8y23a0mtYrCdtbrhKo8bv
op9oC1+8PnpN18rdSUXXoZ4ADlsuzqOQSyGcASKnAy7mVjADmqMtZGhSXufpe4+s7GyEDlWvJIjj
BqQNY/W7CVzv6S8fwT9H23/1vYSuka79RVjDq3Jt3/NwvyB75s1y/v6qZvomsx5hl+Xa/iraiTat
RLrkpQ5N/NaG6GhBO5KxvPLG6JAxD/piO++rDwxpSkia6QBvotPcvrQzNU/jZDDvqvU0MT3BjeQT
PmzUjXlCilxUiduFcmBPh5wTlgtm1XYkgDV0LfMef6A3OQljqBE1YsqIOyr9qwL92bFOQrK+zLf1
8diwuw7YQjRhf8Fso6mZyt0APIhtmimyX7fhsbRxK3ErJJwEmy2EdVoUleSihK2Hl4wsXbTP9B9Q
ASUaBmtcfmQZ9u0AEce+sOEA+8whd1Cpn0oX1i/zBpCcqg4fJeC0c6f9n5lT4m0TsKu3n01L71Br
xh+83fyuyzrRd0nMJdN8AQaoAAfxTov6ZzEV76lfyIuekeVSWgDC6pZ+jaD7As0j4vZ07NrqFa/t
peUrdsZ25GSCzOamTGC3zbJXbctEuLxrVqmuELT8mpjMLBaAka8T4BMo1o2KrpsePmfiDF+jmdiK
YuXCu71ti7qRS2gdKJ5y9kqAAKKvAohVsFJTlMqAs0pCDPOFyqxz2VPj6Ylm4Tes5C7q6/Dn9jHk
I/+6VYweU3gaGgDodVTIh551uiORBwfKgGd5+4F5XEBjLpqjWtYeP7/1WNfTR0wH51Bl3Yp1jY8v
T/rkvDIys6QbYx/s2+uyL8ikoHdJbtOultNnGazDMaz5WyVem4Thkq0q+9rvePMiN8cCsn66yjoS
H+lCz6PhtcwmcbYbyUsj7+nKM+/hYPc8VNqMWAXE1lLAUrAr/+A57uf2+UUi/+Dc/CDIxHyOVxFY
yeP2dQSKrCfRc0PoZqA4BvmYdIIEcBcuQsh0y5qgpCquhuwT8qpgPOOs3WcWJCgz5VECer+ZBmHW
PN8olHAHQK2VRUljpoVDaauUlGAY7uMcDFwoOO5Dd1DX0Hx3Tt48B/lwtT3LHcyFvL7j4ge3FMbY
RapnBRyQj3BbvlmOeGNbmKgGOf3Gi8hMNSif8Jr3KArdLuKRrfnpMvG5XMY3YR792B6JoYnOs8O1
aPv3uViji4+mYnLpkdPMEJQ3paUFHI9ktsiRn5PG/Mdm/K48GgF9gPxle1aVovsRjff/+TW/j3qX
EiExuokiYcFvH36Uxc3REviVyB8z/721yhWRQf5QETqyH4cRmy7SrKxmR2Wa7x/mEaFDn0w8Kg47
VZauy26tCa4xH/32i2//r2zdaT/0VExBJm+3zSg278GS8VtuP3p7ZduX9fPCCHcyogzueGg3cPkD
J33IgEqGix1fNZ3/uJq7TJWLAz0aC0EvA6KxbQjHNF++feuwQAVH4UuJ3Mvn1ajjmBoHTCN0zmUD
bfwPK+mfR7fjr7PiKcgW+BrmRbgtYgEdRNl++6PN1ryTRJQdYs0VJyT32fzW3C7vEt9bqdHgA3c8
grIEt1Ko6CNGOrigmDrOzUsykOC9remAXuiSzBAkU8zAO6tpwmNSftSke9aIQo8Lfcld1mMJFdCP
OOt8Vnl2sQT2eG4qDHAeQx66Rta+ClASoKSFeqgcJDHBEaR/g6+fVdXY4E3m0kIyi07fr4PbIrlW
Vs3Qimp40sF4gXOW51mGNzRe7zuzdbhy+s5V75H+NCaS14DJ8sEzq7kcixd3XZ6zmqe2GlpGup3d
oz2GK5EUC24ovz6tMnRuqvambIGVLi3tAXaUXF0Tt+1ypLLCInT8N9uv5/REaybJryxwD6krHGIe
4CF56fw1yF7yDmJwDVDhmKOW395lciUAjLg0+pOEIYQmyyKlhTuxnUyOojlkrQ6NVhsTJIICHbMy
tsM8nhiA5Gv3CqgCUSqjmn1YBseiZHnCLQGgYGVit714q71orZDZg9l423LOL1eHIcTvxxPd0Shz
EinShn2I9zef4med8ddBBzY6aK4UTxctyBXCGceEZ45G5flYVTp939ppcsg877Y356QOQ0C1Yr2v
EE5DkQzu6p4nrR3ZTYN6EY/1nN163nqvzFEFmwBps7Aut5WxHVwzJCBkNaCoONjMz2W+l+8YJ6He
7xCnqgPWCABBAZuBYNWe4sC5XZmZHoOE7OakxA4SRruJjLa7tssQkS6kqNc8G+za6+m7bwOaVCn3
gLioPlbBVd2XiqAcuVoQFwy/ZCqCc9+NF9gAnqowyi7zPpsPIZgQmlB87ENZcFEPQLW0thL3qX/L
giQbGO0PhreABMMgPY9tWLNkLJ5mFhId//xs1Wg6mq7BzSy5iwObed4qM6YYNmIbVof50lBxZci7
6tGJPOeKsLaD3YWvdtutV9vTVXbLlyafj3b3uiD5v1xGJKhWBEPbd44ddkK6/jRYJ0molPNr254s
jyzwemb+OO9Chy1pQkK/kzaqpl7hfndbdApaMkiuEICdrGIgyQuuVyv4jMxnYD0zRuuOhiCAowkS
JVSu0hynkwuIU6pvqcOJ4mC+OmvGr3vWGceEnWtUzNXzaA5B5THn6iKVXyv2/Aao0Y0Tmtgs7sG6
aFEgRtWj7eWPJLa9bm9EY8Jmm8V52c4+K0yJEWhOiEvu63ZgWy15g2NvTJ/mbuEAMxVGHYtjHXCr
q2L2dxkRajUkhM4lqX5rxXRy0NwXNoYV86J41GnftJp4xp7bqSyZA5V8LvjQsp0X9SP2CJ7BUPE0
CKoG82/Y4gewuVTh5k8JuvDdmGBVSxMcFFRhQRg+Z6YCLTq1HtI0bMkT4NGv3BH0vuPnO7NRT+23
QifRcSsRtkW4/b80JdQ5lCL9/WLmmbUqZlIc5cpWG/TngRsnRi23PMCQq3e00sZTLSKCsXL7Pmz6
6Zqxeh09b6dgGLI5ZqH7kqgnshNLjz0wNKVh02QFYojuLi0A+tR9SAUeLS+Vi9g7LgAxbT9mOz8Z
iqqDNOV5AxS+XN/Jg3bpOWUAF8h3VSgUOIhM9Q5AnXd/QpkjntS83HVR/9FF454nlBYtoKKkmwtE
S4wNJhzjCg1QjsNHc1/v6rk/e04njuCefmWq2GtNj9i8wSKPqr2b4wdc2Zu3p2I07wFyml8zeqrD
9lfbVuLX42vn9o8EcHBFyjNABbm+77wfS6rd36+hS93vg5udVMDWtu1WcdGRjW3qDceUZnherxGI
XNftZ+LBBwrM8eBulQgn8ejhbd0OiW3T7+3yup0wF+Uje+K2d1k+SyJuaK5HQ3VdmAppDtf3iKBR
jkKwiW3DBagDCEID7GpZIzAsVBV1xqP7ry9c4s/7FrctEQrEzSAoAvTKfyiHp45dM+j76HcNtT3I
nY6ekojYem15r+lSosUTdnyBUqs6Rk6ObITiIIcqJ0keP6Duerc8xV5l+7/WTqC4ZHurFKzoIakJ
akFkHEb9v/m9XWPt++s9Ecm14Fh2HeG5wnejPw0YxOMMxUx/WJGr14LSPBp1GaHFB/PBn5AiXxUF
3bLEvd7q+TYdH4qO1acG5gBtqlYM1+Rnzw6Fhm/nF8zKb0VIrR/7ANi5Ce0U6uI0B6w4W1NHP57N
wx1IzxYrqKwMNxKxaobHMXHeXCzp+L6VxWuqjv/mM/qDBQF/gYQ73MBoz4UIhOf//U4suav4fVrH
B3thmUEZAGaacKerzQNptbO80Cl40tb8vtwRfl9t/aCHeO1Z91u9U5DTtlNtLna1at1jFVHVJn0P
NojG7qSJBzdbmO0MoMuH/QSuljk2ze0K6Py/fjWu+W3/+OR46BCxe54MvMA0SP7atyCbJCPtNYtp
whFC6/8aPVhljogv0QCQMj8n904/8rsohu4NFvvztnG0dnQeA5CtzVJ+yez5BbrzP1fZtrZLSyLU
YqIzlOIdHtAhsjGjENDTMUlCBqCAnvlzU1w6KFHIn5EXw+I2hxB2mHlTR3vx6O5dTOnnv3m5ZgH9
8XJ9dKquCJwgxCBg2jh/8erN0Vzkk2+yzDxEjg6cKqIjUOhwTFTjdaNoJvTYoZo8vquWHLVyT30h
HCOQN8fhVsCZLW77KKpoPoVhWJrWoilYYD+N7NTdwh9NYbB2sbPz8E+5PWHoEhmvlBAXzQZDI4nZ
86SeRNYc5kj8+tev0/kvr9PhFToYICIh0bhFfzykM9oZbsBFcNiOKKBWA25oDsiFU3nn2ijcxMSV
Mp1OmjhOCS6Mnj+YOGaOTml9/de/jRuaPtHf3nZ+HRHath+CA+RR+8MaPGd2KBOn8A4ycH6M+BPw
YxNKsGtNDR3PCvT0SqPD0fjkC/DJjMOhVHY1cUZ+HNxL5AJXbuzcrUlMX2PA86MiLIQxARExkrBz
6vEPJ3W7XT1jGEMqpwSuSV3nmkr1ZA5Qbp5RTwDTVh5NHSrVbuWsuMgX1m1LNCP5rnhOzeGxVXtW
TCcnjMcHT/b/vLjlM8Em6D4OAmaRvZa0Gsx33pZ/RHclqq7tPkZ0Ytp6Se53e76dvV/96DtjW1Sp
kuRHJoF77PU0c6jX87ywSDv4pWr9yMoBWUrJEg1I2LLwYzvHG3PMOILavY+jS6UBtCUBR9W0cjtO
Xrf10mcUK53mXisd0PDzAsFVrWS79hm8QfPLEBtFtkt0s71BW5NBTNlj3FCP6Bp4QYmTP+8sJgzY
zfaz8BDGSWZSNhoZ6g56PuayjxdzjflNLM2mZ0qiZM7nWwuf5bowqPa42HRKfd0uYltfp548Uim4
ScwIos46Zok0c/YzKYKbwfPfcUxkyKjplao8OZepZLhVxZgbfUjERROQHIMgJRnSF2SZM4OV3yWw
RptSjt4HOdLc7uzFuSEE5b5PNKLm6CSCpXic+WZoFojSXBdafc3q7UbTWhJB/stD2mcX02Hu/au0
9FL0RtQTsXlNSQtT0wivoz61nitK/ckBnSWoAM2nRcE9XRZ80odg4mwKy0Hfq4QKbbGYJjCCJstn
X07WfJoU5GWP+8Ae3TMl+L2/mMCQQFLlMPaaGRY57bRH2i525YCol8gBWOsVqATbDb5uZ0mgs4Rn
NP+xbblFyAS/s7rfxRMu1eH4k9xKb69c1GljxsGpEMnDnO0eIOc8hxmWG7cqGHkR57kLQ8TKOOKu
HGMDqCGSoMhmD/b78ywz9l+L+9qk8Hg4AguNuZXPDTe2lZ7b9mIHNaFrMJl2CyZcP5qiG+/HVmRm
Ft4blFhb/Wo2R2xsxUGxt7r0GIlxfvzdtzb3z9KGUMtG45lRI7NeisycvyUMwxnIfBoNrMtcp4J0
+NJSloOToH7xzbWRXWVi/m18MRhaUAdE4gIN5n7rqxSaZIcuns4Msp9kWpB769KTSPocs77pRw2e
dZcrD0G8aahbkWWfW0jJS1XHV3PaXxEPwafmFD/JKASlm8zODYGWpzkqFuKYwASYZoFVcTSHXnIb
9AQILNg/t9uj0xesMN3F243bpsI7hJBVtqZX0iztaTTwkpGbLU5YYScg8QxBUdXEUJo70baG6xjR
SYOlY7su/u7iJhxHaT68Ot2A4XHh6srEC6m+3QK/2m4oOQUTJS4mfke+cHc9l6aN0OSSeaKPV6c2
kJlWvm/HwFiyQ1QZLdhBRie/RRyl4NqfB4Nrq4DZBz3y9BkRIrCIe9EwbXSoFbeOpdfPHXM9XF90
Za5qc1Ba3E3QH6Ysfs7sIhrpRaUu9h/ceSQj8YBmmn6ZTshigLwjgX17fv1razPa5vkdOeKTqLep
YTWg5um8vfTZ7BJZF9ego/0Lx04QlcYMdk0fcSbG/FqN9+pjIlEy7z8yU35Fc/aqi+Fye2q3ynBb
McmGLeCCtAsEVL/Zgp/rB8Rhm4ug12ZvrpebpCf/A8ZC+W9wGI6ZOv155lEkSmrEKAokra6/lxrI
iGUpahgLCw62GyCiThVlBwILeRjRov+en3jmyBFlfJOCxJgF7SbTwk+5hzchmmevBGpCriZWBdrs
jWdznvMwR4viC9ik1zG7DTL1FbF3wQN1hzHGuTE7d2/hRlrS9mZrHUXFAJciYn+UDpWdQucQNC/b
QqvTp6IY5N5cQOmdEb3DZXw0p9AYTv3ZqYEA51F/3D6VEPuQmS7jEYNStb3dofmcLZR6jtYxfFTW
bu1yZZXJsYHkC0w9hICD9toTr3ahnZutDaW1z9G5MvU1kApnfqoq9SKz6GW7kLkMxY/d/2XvPJYk
R5It+0VoAWCgW+c0OM0NJDMjA5xzfP0cM2/pJ1X9pltmP4tKqSQR4Q4HzNRU7z2XtfbWJVZnsIl2
z8ZGqTl6nr7SLLF2+ii+umZ0cKscruFAIhwpPCYnik1jreaK9rTcouTVsEbtg2Sl8TZE+ddfkWTV
zTvV0fYzKV7H+3frCfehIENHO6qPI64t2lANcEiARbIY5ng7bkpbdE//uU4y/q0YN0zPleuDY1MI
gZT46y1j+LPIWvD4G6EzqVInXJTIz263Un17de9k3gCacP5NgrlPvZmcR94PJyOejjig2dIM2X8h
XBj/Xr0JXRf0kXXL8FzD+tsUsEi8CfDJ4GxqxkkgJzTYC9aLZWOzvN0p8lOnHF1noyORl9GIc8vs
d//l6jhyhvrXKlLoeMsMy2HG6zEx++vl8SOkK9lCA7gxIL3k6dVEQ7dBjYr5qVmR7uTvVdUR5hQq
QYswq+htOZ9hn+NwOaBjRANnrPSIMZasitS/XibjKEzvTfMg+1jRl6bVYJzs9EeuL/hXuD+MVzjI
EA/XtTl+BrJBo800NhoyDdKlenJ685WDKy0looxpKnQuSswZZbNAHt55dP2NJDwPuVFhbTvESTff
hbRS47gpzh2jzXjWDwNCK074I3nDWAFORjC/9gZIgabw8Ry6Gl9BZ0M9sbNs8SY1h+CRUrU2GC3E
gtGnP/6a3c7ZGfb8NuXi1Qs/CxucmFpUh5IIgbJInkhrR8PXeHSmeWG0Nt+gWHAkKMXnROfldk4l
Sypr2ZhGOVM2NEw4k8WUQg5OJgPHTRoBOc7i+ake6cpxBHpJUq6KWnXRHUdy87V4UmHC+Wzfs8B5
IGp9Z+j6HyqOS5ySZcTMY6Q22vMH1HhGEuzUaC0JqJeo1W7royM1Ii5cO/r4am2o4vDFjtpP4lAe
1Sn59ohWw6+5NH7K5gyt6j9aeFBvW1WAauzrRyc/nFhlJ3qFGqIZpF63trl6qkjtCKtLqfNMqcdO
HnDbuqHGkwW+OrLpcs0by3MVzOF2oFAhz4e1Wv60xLkkFhqnBJ8InSnUr3fqgVQTUPWyW2dE3GIH
FFUMb9raulOvr3fDX/aM30SWTXJM2+K2+S/NmX9vKhnC8PGhY37UbYfn56+PDfDjcBny0kS4x1QD
z/THkv4wtOY9kbeNkJ+Q+mjVVqHGzJXPTEDdbOpVhkv0x5zsC4wT780jUUzu9/+qV8APhzRtk/f/
/Lj/m6JCGMJFz2ECYDIs4Zh/6ykFhRvriKUEYDnUtOpgZLY253OnOvtNeCACgAOkmm7Z/dPcyQaF
3FxNeVYySQs1+2rZRm7wop6YahnOvh00u1tLlfYw9k3m5nKVkPoiIhLuK6t4DXL6vnI8xHz2v3Vb
/pcF3pIru2MKphmWZf+t29L5GjgmO3dvI2ysTcihDOdBiwukCyPk2tRqtI1qywMQ2I8TxV5nWA9p
0DC2kfMibTZfWwquzX++2kJezb+urZYDxsjg9vAsunh/06+4WQlKEmHbJgzKV4u52jLz7PuempBX
O3pE013H5D8ZaPSo82aSMIhJpV6CYmEZWWiLMjfW3IzQoAxzn33L85PaIFT7VU0xK2BrqMDEdpZF
mCoF1QjAAPkUopjm+OEZ/43fx+X9+7uj5UMzhC68bHQ5f+8/hFk495gB6E/OmXMNkoYRXzkeqwWn
vm/M3+bIwc5lJKX75JZaCWYH99FprQor1ylsivx5nF4dt3z1OtTtmAe6pwZTmD6U/bGHKnFWv4Tj
4KIn2HA4a3dlEv3ISyO4NzA5VQT01iRl6dVlygogu6cu7HEnOhoUaMf/rWXDrsdG/IQdqWsNyIIO
cEfrOjOT2nGpEmLgeMqM3DnEYVvuglw8wY9weM1EmaMrsdfDQDqipYXLsaVFsBhAH0IBtZeeBXeV
17yU9pV5PNPTiX1uCoitmA3jRU+vviHtLBphXZ0rKZuyQ653/sVh4h5EQXApe16AL22teq19Gfbw
iDuRUM86Pjc6T2LpJi56UwxZM9lNXk0Ej5aSllWHOKwh2liajdOfUhag3Y453QZrhJZqGD/8E8fu
faprp0YjkgsAwzC+5d687+iexv4T7oVTnMD4BxdjaMt92qYQfRDDbALkNymnkTgsvkQ4Eb9Jpg+L
r4WqMfdpNWMKHVemDLDWvz1Ne0lC7z7qt+7IrSkGa8eGEiYWbhugxX0ZHZOOOzBeZ+iOVm3WPcI2
0FAxTKsIKhWjqhU64Esxi3vcBoe49kn9WkDzl2G9WpIEpt2MN+93lx/rnGQQEpl+eLWjY7iMNrFn
fzB830Vu8Y5wwo8286tIyWehYYZ2PH+GUrpODDK29PepI+AyxrBoAHuqpOK3JAH9bH73trgDzsXZ
vHqIJox9ZMivUHNnfCrGlVCkmrIegnudDHBkETYt652BQR1D8Oo6J1e/+hjpTq5jkKyBBqYz7Im7
JGXIQXDwNnT5ZnRKQB44zrx8NRrDtyvx9MbFdTEoL2D6UH/SoSG5NECbBiJpgV5QWgZXc/jFTwQl
we1bvKbNHpB36W9JB9tQtHsN+e7uxZvF3dxxGXuYlnqHlQ4trKtFWxddVQA1RJKXDGe+WzrmaUaW
b/0JNkTt+tewJvkx7s8MrpijO+dWjBtIoYzTrF92DSi6d39mfURg/RfGmnUG4GsmtHJIoYdCKphC
kxGrPT5PFsjSFN8V6IgjsuJN6wRXtyFHPIJVYnYwVuy3gDmPHmdnXtbnnGL44d1mpG+U6QNq0XVB
NONsRx/gxmhGeYdy9JzVYpr7sBzOxdRQh1Yhut62WqcBqY0GZKPWwlfOAd7s7tCt7idvOUX5uDMc
Hf9Vb+71ct7gwD8QpPeB3JouVgAtcoLAGdGttVNqy3qIDmUAmqQhatCsn2YiVD1E8tm0azP/MTSB
U3kPmjbfj2OwrtoPVGJrUiugHwppn/3ULe2SVOG5oIkWoHtzYcxMEZ6S9qFaqvtAKz5tLHAhMP5h
YmKG+/Q0OeU+KIibzpi/lu210wYkJY9xENwVRCFXnrGv610Z65fII7c0Sx+XMnqfwHH6BcgZ8rwd
HCByiG95ZxaSDZs8hTE2HRxtGtP2yGcz0RprG3YPswlW89Fv4h9pZfwiOznHQQuVs/LPCKi1iCaa
6WzM8rk0dplItsbwLqI/RvR6JmNiFfftFvAFo2Broz/HnvNYhJt7U4YCsdaFh0rQ7H7trdcA0kLm
fpfWuCloN2bhYemqdUUKg0eogknnlZQCYHNLBszm2sXt2jefAau75V0wP5nNb7160EHba+ZdqPHI
d/ORiQ2afLRSIEqwFT2mbkJYqlw/w/VIr9enPUepgsVq6+NFMrvmuaf/VvTpfT2hM9Z9hWXvinPg
n83m1BITFGBAnVDHzVVMYyBdeVUInaW6n9oTDk7CwEjxNRoMwQt6pF9daD+5S3durXC3ifBy94Hk
RK+kF3oksCsiyza0Hhfxe9L6wzTgwXKmQ0voHGnyK0zNZ83KTjK1bESbpxnDBYz5vgi/a6xyU3xZ
atBgg4E5hCxCGGSe+2kBBPHwdjgkVvqkg9Pd3/beXSviDQk1ZGHg+jZdMGnoI9x827QF5KwHmbzT
ikNt1HCn00sy4/aj0kfz31s5fFt919oNPc9fQ2VepqI5ChqewsG+CH3Ga4AnTvvaFtsy0rAzuZm3
8ekd0NtmF7f2STCVO45yx6Ykv545tWbgU4Z52kcEtDCuwpNJz80mjqXQn0z7PWH4ojEaHYejHoeb
IPgu67MvV5KALVR0a9f7mkxgIifD5PRHfDDcCSwEMZwbppK287sXzrH1SjKVYOQ3b0bkcYCD95Pe
GyMdcbSWhIlH8ztZcIOWbkWgreNYP7rTt03zKzKBqKmYJe89xmhsA/dDFf4Cn4Z8yTJcdTjOcp3G
Stk+WQzdsQfTP4aSFCzb2SheQ31+Bk1B/a0xUCTj1x7AomnTFg0hzxgtw2xt6c1BgxmE/hEXia7f
l2m/E2m9N5p4reMisrwWHuyhN4bPbgFPYrqkwRTVeIbGca8L87dDu14X1aGZLTbnbLMQPMihcZ3D
4Sh5joSbnHrroYrS39DD8RCVHXKewn1L3QA/2GQAp6N9W35ZeoT2voDxY/J+evd99MtXN+1PxuSs
NTN9xp90HDvkuIaRPJhvOWlNECOWDvhjIO4w+5DoHTfPlhE+NDq2p9G3vko8e2zOJBzZ3MxLS666
7h5EmTzh+uwNsY7E6+B8VUNxJgAPsS957i6mM002halrYCQY1akt3nvy7seBvi25dgahmTTa5rT8
KaAIgy7/bDxnk+QpjBxPO5hp+hgO2HwSwmU45ubpgXH1Q2RZTHgzwigJwxP+g8GXep8uoa0p65mv
42M/o6i7xiLdO1z6NKgfQsgbGiMQQFWvqdddSpMKBGX0L4nxqIP+5CxlfHba4TSEMwOWyCNiiEqH
qmmhSWtvZ/z2Twzg10aQ6Z8LCnokoZRtQ9H3j4l1MNiDRj+1qR/jed2YOmtLYvyCcMLckwzrxCoa
6oBIIBrc5I1DwANtscABl0rEb3AKXf4vmcHsF13RXMbOG1g7RjJ4HU7VUZTPx7QwYkQ/IWxMLdCe
G29awK/306nCMPziAAvbg32tNupvHQz39143nwasri2JsCYN6axgL+JLyTMMNksxIaKVv43KksxQ
QUTV7R8n8x8nLkkXQvKzq/MlfXHclA3YmzLS1kjUCzlWbqmMy0sbeNhPnXMzh8XbXPjZiYeXluKY
52/62HcHr6kIdQky0oPtTltPg+3ACwVgr/5JY7T9NgKItVffYKKXywKxuIdxWvI3F8DbuiXz86T+
VsiRbzlyvFZ/6+MRxQu/5txqYuRpRPBOzBN+lpp5sBWUqIvaNT3K8ZAIKoqALKz5V6vz6gsT/As2
wzI+ivY5c/KnJF5MHgeNABWke707H5gbjYTuwQmg4IfeY4zZ7+RiGDWhh0jGE6faOwNRzm457MbW
PpVGtyu8ZmMN4pl4WrHaTRajYKZaHwmqMyZb8fvYftE6PulT8Rx5AX7cnpV0AhrR+t9zgqMVwcOI
iWjZW9ryx2Onlf8ZDZmsFbOJ0YNuQWLgKqtA188ghOZDg94LjVbDi80O0WiOu6wxt3YBRt2DVeDN
xn3rzJtsJBtZGmRHksl8slB6EvjAwxxiN3iqW/w3c7KcCG8I+mnca0glwHljkAJb3y39CQse+Hzi
IRdnJ9VpUUsapd5Xa6+EJgKeAGXz2q1QaWKDR/VqPPoeSRlJcXXBHyURERj4ulwn/HQjF9Vxg+bf
amPQB/CWa2+5m9PkkzXn5I/Fo8jJtaDnD1+rwa6WsEbJUL6l2XXooHB8UyaW0QM0LlMfAfgNLV3w
yrkyxUSyx6i7Hz26pFqfnPTo3WngYgzMpFDSTb97naGtSP3L5N2bTnl2tfqh9Dtui3IBhSE2gG4R
wJmoZSuXqO5l2tWMmDeU8B3x42TTFgAtvD8F5YFPkptRkcaUPSWkLWFoXGup/ZbitqhHpL3luBtN
59LYAuoNEVF2tHL17tmqHyL3q+KbhpX1h+kybIaATB+C06futSjynZkQCpeTYTyFNCRGwqdcLT6Y
AKq6jr5WOueQi8rlzY5o0ur1H7PpuNhuEqwKajsyLlfRzH4rLB5oPFgaMVyMrNjQrD4leBD1gR3k
OdCH6gNWNmnEjnjQ5g06V9Kfsi3tZeg4DpVNMEBGgnNhLu3TMocXoSFJnero1YWxMlftyUr6cF0k
CZ7DN5Fp1ikcVgWW6ru4N1MsrVjYTf+qOawRNTrCK2qRh75+FM6SHG2wLNBhYp5mZJxyrueYDtDc
JtvUlYkDXqsgmOYgZTsDYIFRODutyqOja6LfMYtsPjBdMTlJgnJYnkpwtIBoOrdjKRr3nhnVp7Sc
r0q/usgxBfz/9yDO8Vp6IJeCEOtbU3jjNRyD0ywSzh9DE+B4NUnFLgpnHS1tQFAx5+zc0MIzzKy1
TUUV7zPZ5c2FXV/HPse962X8it1ihAlQaSeB9oqEv5oz5Bw8L4jZ96FR1YeaAKB5roMzUSpngwkK
ZzbG37SbxL6rdXE2e499uydhj+bacIjw3a6Y3pSHwSM2Fi7Be0484IM/0PQN9e7BE/4fwqjOvbCI
2+sliyOOBekabItwqR5HgzqoH8RwUMJlgsTEvilC2PZc097cJQW5o6Rvb3vLMunpw2BOsWWvdbrM
q6rDZMo69lh626nyy/VNtK76mF7bH7QBnCHHhhLPgvazaL3HYg6+DPwOTCZRPi6h/mcJi2dqEyIC
5KWsEGdvZzotJVMAOR4Wc2mypo2vyo6iGqFKwOD6Gz3W0HFIzLnlMjWV/9pLnbssC0h3cDggkptx
G2GPJQ9D7Uxi61g2Zb5FsC1Etc9xsChTlpZcUzRsQ2+329+5cjSkAo5PmQ+3yRqmcgbY0YxWfoBP
BJWKxzAdzoMvDplAVwrjBbNFTUhDy0/yUOcrT0fbIHZFFNABkV/BzaYnEvmHJq7fcpIXQl9rwf02
I8Ns71WJmlSDOo9goc3YtjdKpuvTYVpR7ex9wInEgZoH1mrG7/L9ul3wxyzS4jwZ1k3crObzjjb9
cSWivWqzVRrz7dQPVyINJVf4n0aheudl7q69CMGDmm2p72wuusYkctiq15WY5Ljp4XS1O5sbT2r+
PZ+xC8cr9ZGgVMtppWO8YVy0j83mkf2JmdhNcKH+SWRg7oBkD6dbyrw1Kc/CWAKqGbKYK60KWKnZ
DY2N5TMzypKqALmUvXeBjhUqbx8H2eNXk/5S6Icxgm8Wj0e7D+P9NP3u5ITAYOZwc4foq1kuYSmQ
X9XZlDPVykD8ZeJwAztOFkrcPmrWSP0sxwqhGX6aebtXAgwXpxoDUuhKVrxu/IKHcMKYL2OnmdsT
ierqD0HuKSksgA8Ik0hCWaa0JD2msqh1KVDG9kMpEtreeFva5Zz4NXAE+dZTOaCJsVmtTAdynfTc
LcuT4xBuK0e06i2qXq3ZkKRnOvperU9qEhBO9TOdCEdpYMYcjWXC6q+uWCj8Zj/G9VYJeNWMXnXb
Q7wPAq7DTaGrFARqWkNkAOiflkOMrxPnhKROSUjgG3AgrmkPuohhYIVxTKuAXHij/aZptOiVklhd
buUpCAhdCfPl6GgWmCSPEK3cI7hAqla0njVwQmy6ceyImVRmzitQdpz9eoJ4e3NaGXK8rIYdagZ2
8+Voy7cTQLNaDO1l8NubGwI7NoRrjbZ3QXmH1DEBCbbRap/ntrYIoJE+JJ1ZfggAtAyQPw0sIxzE
nNUUZe7KleKVsZRjInC9m1JmueQC+IiUlyjbZyBVDdBzj4PO/ll5ORWE/K6dLV7tuGEFlN11OtED
TDv3qESGnInXAvboPe18KGZMjtREe+KwVNscYaOKIQm4Jdiwku4kP/2o2rrcgEjbB4MWjra/TfYc
0uwicFvDexu3oPzkLFGNvxy9ZCHI9yCLEoAwjRemh5ioL24Y7tuGM8ZefQ5Tj6KmiV/U4uD4sqzr
6VNjpd/5OvllUfPVysxpK6anZ5J7Kf09zcBkXw7Yqik/L0sJShI0PZEw+OVw9KxN4R/Ux5PRo8P0
g673tgkLswWPNvq3x584MyTnbrsTIe1TH+VKmIYa85RwXNlt9djAY+BnhubT0kDDz1imb0obNdNK
JzyVEYGsDI39qf3ql9xeyylc6fsvem+/eLG7C9ucUljq01J3mFfQmTH7zIivpXElGMsWIRffk0EJ
U3eUnVJ7U8zo5/Uc873FgiK1nrdFUzr5NHZiDxv0Nsl6amMjbrFTMjbsWGzVIm81RJNnrdvu1Q3f
1Oz7S3SvvnsQYyG1hxTGXOIwYB7oIJvJ8BWW1ucYOto6S/2rGqYkyfzUWGPOZSh/GWK5q/Lq06Bp
FfnNRxmhDo9NhAJQquFoimcx5NFBh9pBKGK10fSqOtYI124GgjoHm+e1O/V8qwdMp4I6mpSc6h7S
Q470spwZsqQnV3x560Pz6haCaYNp/ehDBzBNj8Gej6NCBSX9ZbAjGSk30Fil41BJ+pWQX93mEBU3
eoBtVveMO6U8i9BbbHq30tdd5i5sty7s4PoaQKk+QE6kiJObkjPdW86wVSbJIXOwOiFtXgnXBhtV
w7RQS15a5BbKNAdbG7cw+tvlUDcRI3ICMRkYpJt5qC/K2iF1CHumiJ+VLORTD1eqNFFNg/E9uq/1
0NBiaOzfltZBMBz7H40X7wroIzugDS1kmwnforQrRV7arIzZKdaWb4KciRxUgCLcYbal7VhmtNxS
spc8g+gH9UbU468eQl3DNJia90pepc17htkHH4LezeCSDxYcPZgXTC+WTSfFjUnMLd5Y3JaTtPgF
4mfeL/umS+Ob0UEYMUyqfJdKb4sObi/weNy4nr/UgE4NgdVyoZY89bmYuDy2ApKS+vzzNPzSDKCI
qlBT2ivhoLM1Pwtn1IjPoWqEAD3dmbjBUGa5d+qNqLGs3Awd2zxWSE1QYMR/HMdGFQWRXF+C116q
KGta31MPr6Ft65US/iVBhMUIpvgKg5Na/tWGpKfOoQr9k3pIIhOqdYOPiquNU90zgpVfMLMp5RBb
zehTB3+e9shE5Sku4/de04OdhaRTlQhQEdm9Im2vxYyapYb/tkgJZCPjrINe03jY3bLihs8pakL0
0St1ldTNqVRMWUGcqE5X5tQ3B1VSKtUuwMSP2O6/1TajVp2k8x91lBu33QeBVscEK13QHpHwpT5n
z/idJCFtLlI4YYvskoVzrtTXxCL+KFhF1a6mPkElZXCy6FcR0nJUe68+2Szyzh1V+tP/bMZd4G3m
Nh72SUO31W3GgzLvCCklc9IfeBTX8Na03dL7tOKlV1taVe3YuswcmTjlI29siyXZWaV1lWuk24YY
7JsJHVbC1yoNNLqGVREmp5T2Q+BknwOmuz3ZsKvamIuDulZJNRBiC3NHPehkJNEaAVu9xrVXgFS2
GIsXKdJ5KfZQ6sZm4tw+hYSlKmlJV4LwIX7pVf1OaRCzku6b09j3RmQTASlt9eTX+3s9wT8YzvHO
qABOASjYeEIjas98mnH2q6XNlnpU5S5UuwtcFBq996l0bCvpm1fxQaMF/nKTJNrqbo7SDqsN+dWr
MYJex1UnGE/OvpueTjHsmRhXd+ey1gAQ8jGJsu8ja2+p/7WjesLQclZb83dfIV8i+/tNaMnRGBK6
axk4u0JYBRhpdgylkXMNLH+R8Fmn5AV2Mq6K7o4PSRttlctZ6m6WgWonbpOnNo1erRKsakqLRooI
BchpSoJgr2HiWMdzcF9Llfi/ygVQiMcFYfrU+tt4yF55p8HJtpyjbU8v7QK4rpYqKydo32dO3WYv
bUZooHOTSKyRQBqzNvdDg8xZK3+LTnSP7hhIhxqrZOihqy+IuAScsPUNHBKQhTtugi8ltVAuCXVB
XDIXadZIOOnHMvbjwRyQBVTyqIGa9xJbCbeflO8qz5660RTmQSlQoHQaa2A5C6CXLPgMF9woDZkH
ls9sq+n/KJ1nH0n/LBmnuB6KCCazDkSS7mlCGpowG+dCKMG1DrhXS93ct1V5SWc93iaJs2mlQkq+
ZdFVOHUGAnbkwtl1WNXC2n2xQWaQtwL0XF5vy+/fhtY5qD1NPiRKtqiqpCJ8sZaSNcxoNOAGP9Sd
oUoDdRFUod3JU5t60ubSfvICGKXqm8i9ja4enel/KpNIfPh2qvJDbRYBrMB8zsD7DODl2KGCrVrU
GtnpXDy5E+gcWxrowr5zqt3uWTeifULCrVIwNYWOvqTpv4k0QKZlSwlo0O/HMatgOiTtjkEAjzCi
YVkm3VYwWcF5PcHUfbacNd281P1c7JRac2gYi5vyYuVcrFthP04enYMO4nEyP6hzgJ9a9nqsi2Gl
nkC1hiduHm/r7lb2taQaa23QYl/AkgnX5MIB7+Ik+V0gfVZKamKZyVtgM5JyHOmv7/UYASKOxtFw
HpFQfZRpd6EPcNOsMW78gCq9DwjPzjydJG65OnR980t9cmY+PmXAMoVRuzyn1GJKEirtV/5SWpgf
xB9VV6llR9URSQfX1im6uxIOKmyjm85NaXOXmTQyFOorZShV5hLyxDdojYqbmEypsLtBGnBJCVXn
WnXDqw2sKMMHL6y2ga2/AaEjKPtN3fXjwtFmCidzPWXWbUEYkdsGXbF9rScNRKq8f9KK4y4d2H0K
ny8YBHKzBDlN3OrvY+B9q10DSxo8M4M5hqflW3VyV0L1QM8fAr/4sRQYAWLCex8Yg4TICJWQWyeY
IqgWIte7J2550qK070Z6wXUOj+pznFMH/wSeRGK5qFS0tTrkB4NLRY1uUF27mJTHsif3iKWmB+a7
0QtaWEaxVTeGXJoqowlOZoqoIJo/lnBmLcFjeughWBbyXGRmrb5KMqJQ5FsdNe9FZMmbE7XRWq+Y
nqmfBbpOP/W2o68b6RmdWr6N+qSHTv9uAC52PT1rtfSrP679kMoVkKRTHmy5DGpQdTfaYH1oCeQ7
vT6pA5YNitSg6ZMs5HgHFg3HvkQuoXzMFgunXCrUhyX/B+g3H5h0VlQ5aQLMvEjxes6nZbktF7qJ
e4JZx822qxaWHiQlfYj0m4bkFTVPcdQd43Tb+WQpOfcQLAK9YvhhWoSUyBKHKxtqGj1xTA5I+1l7
g0kQHl8zscst45KaRPnqNtc/ZMuGx1Z6rJdBOc07bXgeOD7RxS2SbWcP2s4aqpdwqOpz4BlP3qL3
/zQVc6Lk3NKD9o3VIIZSU63jStypXl9iVyFlIgcULwVe70XtR1Btc3+mGV5YPScc60+4pJ91FhhP
8bgPJ3+4naJsp3ycSIMnzxBpuUT4jKiUOOZhfEwbq2VjhS9tUzg4CKcYyweEnPfkurhL3u2iZbVE
5LF3ZOkEzlIx5QboHiHunEIGG171pDgEHBXGs53RXFUflqMhlzFamOhyiVWq0z7hTDr4Hulw7lXt
tzgXOfYrUwZ28NHK1s0iXmorfo1a8zvS7bNaxtWZ2Z1jRPMx0gK1fJSuSYZVtIAXY/VOPd4FltyQ
aaL20Nj0ebSUUACLD4S4VuYBFfukDBqQJIupZsbOzkvKAJLrVZmwxwjY/1hd3eotKgwbAly8jwa+
c9jT8smZa6p6zPWGk+fT2rfRcEzU5QdN5Bg0hvYp6dxn2lRcGs6rWdAH952UfNVpdfDFgMuZAVVe
F+0xoTW2sBe3sFDJ0kGeZKbYIQuxOJs+9deBGBt6zVG/NyBc7VwgTxsHCpONrmDVZ322a3Iey5GR
qQDWileEJp/pEixuuu1DVtXBjsHxT22y3F1r0ukv3EPhUYflY/IrCMiUwYz96drNwS5IuR3QwPQ1
aKBUS4td35wxpJ05crHceUmwYVJ6H5aIr7Uo3Ucp/PMcPngDdTYKu3CfCB4vzbH7jWH1PVjX9ZKA
byTrGzY3lp657gE3IxVzivRkNvSAs35gZo0JqtdSEn4dJNfCC8+ALiF9gOx48kLHPSZL82cc5wAB
APySsY3PUQitcW4hGPXa1na97RJPDLFEqR1N7sR1QKYRoS4dpK7EW9OQIo22ugylZFil1UObk3jT
m5UHyXzbj3p3DUS5IunPRvdhP+IxyTn4012Ce2uuOw4YG2NmmYwmcsqm6GAcYd0SYLBoJ7JaGB5H
4pnnIWy/u7j4HcGbXg0yQhZU7UM31R9LoOtbMNkhY2Z+qejAlC2JzZqplaTgjA90mGhY9+J7mdEY
ptWyEdpEdqir7/LWQGeHUtXpSVLBqplvgX3DDAkxe6fFCLUjNPvjhKA1jypAfJ794Fjec2tXLt7h
mcAb5uPdML7XbX4pbJpDpouKvzW1j8oNoXVBIdw2+BIj1+t/eH790w/bate4BfKmjFpvQSFt9iCJ
66TPDq1vEujCWIqpGy0Hge5kLCPYjCCuPJQhtJjNh5S0upUQEQJfkia6Gu6Nq5HQN0FbT+R5jvHT
z9ANHxmJowac8cMUbf6Mde0L1+km84EfNGlzbrwo3vqoknHwjNC32+ytnvqB80Iic7vOUQ7b0e59
xs1kEmTdnvzBCVAOAUvzVsBtP0SN/Lo6FnJGsk+SodvxxTmyVw3/ho83bxqzTw4b9n7pmzeNPusy
Amlpyg+Lkc4Ond4O2R2NLv9ZhF8uYgqC5glgx6NxdsfWf+vNn34tvuzJFzuSS37F+mReYwx25hJE
d28ojQllxRwJgPkKjovWlnDLTedx9kYfj8iAgwsxBANqo2M0cX5bXNPfF2703DMFAKiD78Aldb42
IGSiLvOBp8xvvdG42w69YwGc6WhVCagYHM5jYxD8XRvD1QANMeJJShOib5IIIb5vFRe3sj4mejjn
YpB9oZYRCcA+EniC5LefafHRyjvv5Irxvl9GdxdTRSEI4cgxlj/zygzXZk0bT08ZLEfld0qGFZaG
/khvLDlP9cDbiGcyoGaZmiLXNk6b8Ds82PomWi15KihzeJc8v5gfU/1Ski6HnJOMkI5kstbu34Kp
tvetA1oJU/kWmlNw8egRWRGpZ6NbvdKK2wsL6S1ZXdM6DwgWpWsZ7ntvbK8JPXqtFfPJcXNIoiWT
e51ux6nxCA4auAtZ3NBYpOc21kGlcy/vcn9AxUNq0KbyQ5nNluMNlScjt7ZuxoD/T6Kk3/2f4gcl
m/H/TqLcxegF/xcQJV90A1EK4x8c7FwdSwUeLQeLwr9AlPo/bIscUh/PveXZQsr7/wmidPV/6FgZ
PEgLjont65/Rg/Ap8VORWurI8FJh+9b/G4SSycZfle7cn5bteKZpQMoUUCr+BjjI42Vqeqv0Nl6d
b6HobLtdXJf7ZUg4XNkHI10I4yXvoPgUYFNEAvclgBNU//ZFfUem/Npd6vPQ6OelJoEjee197VwG
2pkq8wx4/uxa4ly8FC815mldz7dst8SLlSe79Y46THT/jgL6WpfuJScROG8xX8/eOsq7YzB/6tFL
OR86GOug5sPvxCdLEA3ZPFzd6HXWPuwRhQv0b0z+rUtDgZUm2FQRYmG3OWHQOBq9fjACc9/rA2nE
3RFUktUgq2MXmbzvsVjOdjRf8E+s+1NuzdTtw/kNFl/OSLJmIkpcyhVa45hvEWZCVyJkxpFOpeke
jdHDZA1PmLP6/Di2d7gk1pkfUUAQ+lnnE4H3nxO/7zSecFKsduCcGedDiAZStyk6wRj/6Pcy5JYB
MnEEJMxUgrYyS+2JcJeiPkLmolKvj/SoN1g/tkakb1mBOfaz4knFypZB5TSEdwTdX+Gb3ddG+OjX
x3xqCFx+T+uGjjHhAJd4Gq/zSEL4y2LZF+xDvXWdXDSxCKe9dF3Za9G/hONMIIRUGQE5Fj8sVq4w
CYlnMh/7Ynld2uQVfOPiPuMsref8LHLj1BI9GCBAL2QexSU2usP/oek8ltvm1iz6RKhCDlMSGcxU
sico2bpGzhlP34u3uwf+Q7ksSyR4zhf2Xvvl0a1jv9Usfr7VxUF6Ko2SvlGz9SEJN62JRLS21uVr
05cb0tNksK6sxp9oYg3hvDTL5YzAp51w6P4uBPG25ubXsOS/TK/N4GfJm4/u5lAjX1sIaheq1sfL
7RMLw5Cr8Pr+t67I1/u/ctPOmLbAUr7gUugtRrcfUG5TxyqvERgS7zwfSI89Gig5p0OExMrbWQoW
6YACO3aiBEIybLuo4Y1dEtNtmMstFDZcvoUZyh43T+LhWPZETxcwX5Cum33I6uRUW++C1cL8PnrG
QXz9UzFwgma+7k2x7qeIJ+s0C9rsIfXX/SkFjfidwSi2EltQdm+755KNVck21UjWBaYLpNxXl/05
QahAff+VjQ3EEYm8ugQL+oA3WXFLjHWyFuXN4KmV5GGpADgRw4QuvHXsbHgJUbO3lyqS6/VwHMKq
Y+qikMDcU3AnpCNMJPbomncHwS34sePjAT7HFOToRaQ9JNU5yk0tGJJfOeIanSGpHHe+EhSfGxWx
dWrX5MLy8BRnu8/Y18u67GhWNy2OHfRL7jjgmIfDFTSIcgqmo6TdzrW/HDXa1DYUf5u7fiIHPTUT
3t/dR9wZFIDIoG92wjWfPHkDvZ6xdluddZRC1OpT0yI5zuxeSJ+ACh6CPjxK7z5ZLZKt/VYbp0wY
InNUL/oF7c5NGEDPmAMp1agr5ZmI9dQzausUvXpUcnBej0PDomw1NLu1xcuUqKdSmZHknxLUE+SX
hOaMId+8Zo36NIr+vRvygBPCLifpk51jyOgVKjbTosVTVtkrZiAUjEQVgOPqmPkqB4lCgnZBBe4a
mF5pDClx989k3j6qvn0fBOXSyGdcmHdZT2/0014/SQc5xGqRXatqui6GdO1EJANCCeTgL7F6zEMa
T2PRWRpBom2Isr8aNvzIWn6ahBL9p2Q/ung9xkll+0rB8w+MlDvdpfLsOBZ0FKT6ULHYi2EhmJHR
O4KeRLmaXE0+oOVJuXaWdUaitv5NA/JCL1r9Cl+nBTuo3jiurt4rfKzAPHaZt6TLcZ+MMIdhkpwx
dJxk8qUxJDmaJASbZ4Nt4yNFwht/XSXrvk3XHceBOGWRzVYnhEJw4Wa5y540IeQ45IHVER7dWwi1
Cm9JYmSsaJ8v0jxdjEP30Y1/zotDPlWwDnsQ9+wdRmQX2DWCGsWf2JsuihrXENBBty8jCbLl1s63
1DWR0lemi60Aqk1gGYyIui6Ufgg64+A1SBtM74uhswrXjkTzHIY/mkhXvFmPIYovEwmExi2BKorS
7FLzOxM/QL1Eqdz6uurhgA7FlkfW7s0+xAoasK935yXs9djbdoK4SSAJ8R2irTUQePa0t80lmbTr
qHV3tZAfZZGFVgpAP1feGKi8Uz+/s0VPyEAce/b9R24ZhZuTo8ogzoXm0CGR3FmFO+oBdfcn0ctI
K0Uhh4/z99a3tipudtqzNOlLR/T4Vr40ieNpi5SrkFDGdwomNPggmYTeawjYy8ui5FgMZvLpjexM
FA32uMg+EZNZwWQOf4KODX7Nhts4m9f4yCbXN5Pe14vz8sqkrZGye3exlwIbhwMR8DoR8POvdOUv
2xN3awsH2Wla/Xpdg3Atvc4hw+cguEpsnLVCuNaFcLdiIkozsjNsSWk9Oh6P/DpEX4K3f51BiwIv
QXQpeThT++2rlHNsU0T4pAu4hn8p+6B81Z8qLyLymPfuQ1knEilnn/yzY88sViSptkG7avb8XOyd
lsxH/uXRNrdp1FzQxCfN235C0sdmlfa9Vc5JnZ1HTYzcSYCBRRKgrgOIaTKQsUheRu2i08igN2F/
rTuEe5uuJaTHJtIdnipdC4034ZQWQB8bNYgE15QlT08FN0WQZzX3QtrsaPMMPbA1mwdG43JiaTSb
ucOw6m6rFxOuXH40Hdt6Sz3pFrd1KCVT0K8kTtrzpnkJlP1UJF6QnD/hRMcY6jGKuIN+HnEXWDWT
HlBc5vQ+IAk8D45U70Exy4Q3vyJ7FLvj4Vxp2c38bWkEV8c7MhUP/UHi8DauJ+x1TX3KE9+sS9fq
qUduOYmGFow7+YJxG7O4KV83BLzgkA/L+idWF6e1o3Ykv53cQAl0cJX5IlLYVuGY/2hKjbmIncht
SNTh2bhGdEDWZx6AcpRbDhWuss3TupiLtiC5PUBP4ph3q307l8G+rYw/uCm6s6qkFzTqF5Ovz8xQ
HnlMRnRJhLpPtWfMmdcORD6311pT3QqNAblg8XQbObjkaToKRHikMIzkW8Z0lvY/0CvllJ8QKrsQ
PifVJ/oKxOuI94AuS2HLWdRfc3FbkPFljNGkR7uS/9uirhdpPo3MXrr4rpotwF/jvLQUEGeFDJeW
Y1rhJiZ7ulwkvwv6b4JIUR1RlFq+1ao+RpVyU9zOYHLVIqltCBHTuFG2wduYNKEQ4AplwJIqvozU
RjA4ifb3uDdcsVddRYftm2R+6VQLjNzB8BSh5VrtyEsmLHtOgyoeAqHCAwawVlB9VhIIr0TkQmqw
+TV+QD7Okn4VbA2JE33vwUqWOx6wW6xQpGsUBrlXVN1x8OOjlk8BSLPgFdDUfP5MleCSq8YepnMz
OXGzP4PBxbU1R5LIHCiyrp5zeMQcztRO2oEf4wuNl6KAtq18SWj8kSBcKiSpDiZ9DZRKCxrZCupA
byWPCky4zrZsTg7poHgKGjWLfquh2bBAmM4yngHDWl25LF0p0BjkNSfzqGf3CGvqVPs2ZyOnreVr
0LPLs/RjW/6O9dBQ/zQ8osW+ckmllNorpXYMX7upW55/vl+UWINjpqm3q61nC88sXqkDylubzTdZ
UG9zYtzW3iKkFPAuMkN2h+TE3dq3sh/eGmTyirgEwIMDac+CwU9Ww2fU7De96kH7Uefd0R2F9p8h
pz0395bv1FStsw718ysqDswnw72qee2jpP2b10sga6gN3e1IGAaYnOI+bvUDPfej+MYvxCSQk8bd
3clpuvKcGM0ZVt3ZEruz5G664BGBQGKL4m2j5JW3+bSlVSSViOjYCStuPmge4ShenpWeK0o8iFbv
7qPgyM2Kcq8/FtOfQrkjF/Zmq7LhbUUEF55M0zrXenIlfPqWVTa3UqktiOnvNdHyYhjv6QUnxFVo
ZYfRMoA2+LnJEMTWFFSqElTf8b3Kape9ijhceKeb8Y/4D/mDn+PKLXtICr/VAtXUf2wOLybDy+bl
HGYUav74NS7RKlhHDUQdThGXzJ+nLMik8BQfxdZ+yqGhF7wlVLqL9Z4ZwvvUjHbLsc9bTHyo9Na+
9ZZwjov9c60IFMkNdy/YZXMBYs/EOjdZQUoFvrJmybVosfbTFq54NQaXLlm11ekiBMTMutXyb1fL
U/1ensF+nwvNOOX/idMxEkf0U5oc5kIfKiTD/pdlKA5B2il+b1Y8k/st1hX3hyN/ojLLrMgyrl3V
vIa+7swOtS65ra4QhaP0hQg6RRPUO+2qXfdhDDbCGLUxkhczEpfq9PU1NEMkh/Qyp64vz+WSOupQ
YlHOz4NsRt33iv0BX8vJzJJTd5mJpz++uu7y0sV5OKulq2F7nmEJGSTttTC8DsaBmFtwcbJtnpEY
HlIce5uu3hAFsTwTQ+G5U7XoSkuE8BpCfQtHXQ+TVmOVbB7GLbVHVQljwHIED8vFkWF8WMVt2A5C
MK840aU8UI2ed1a3W0yCssB+nJTZqYmU0fRLVui5X3YgWg6m9/pvoHR+ZwheClB4ON7NSw9HHSAm
6JID+9FPori+NnC5bRr6GUhvFZs0wNCuiVJ+iSZGxtkXCUEvCqzlOt/N3IVGIKQvj3XMQIFUg8uM
npR1u7dqHCa6Gc5F5S+AnmcSwiTceBqJs71NyNiBB8quyyVYjnPHq0HCJXvgk2FV5zzA/ONK6Ss2
Wz5r8kmtFTfSIGYr4XJUcvO888GRMYNM1qXRhQgd871bWxsNgDsb/aPKa7daf6ZPP4c9NQpoydPY
tbA5iqpx8Ce/LJxOHm0WxZ7qg0i5x3/0UTrW4egtXXHKUmB+8XKe6yGUKdDr/ZLvNEZWzpC75KRv
4uRj2x9GPV4lM35lUL1VAN+k1jfwxJFox7SE8qv2Oom4UOErpk9ORlhTXIqZLnLxNHTCmE3QVysv
nHjpdkT2iiW3RGJ4HVoTvGmk3Qc6DtOWMpiIILskshWtlb905v/WpQrzkVLifIgQDdi0HUxjOEOe
fSY/0R+9r1+FdRHvrfC75WUXDK8mhlLthZAwF6yYHJplVMlbZN4xdmuP1ZWW7mzes++Y1WduBsrf
4d82Ip09SX8Za3tfxnXafjcflAJErwJeX1APNR8diVgqrQochrXWcGkppxYpMB4ox/q71SPOvaOq
lo/0hyRIcQyAiDPOWuYqsFTNh3bmpymde/nCR65ERCbY9d6xmjqiMF+W+jIsjBw6pxde4FR7V3Se
BfP3rhDhAC4Jxmh++pqs8Toozb23letOm7+rCzmtH3WTeTVtvnZlCqRq7gps1Eqq09R2923cH2W7
P+t6vc7tCe9XIl0FTb0yA4+l7DJwqS8HtrqiClBmv0y+lo+fRHd9SGqKw4N0cO7q2udlv/RtT8mq
BTg+cBQY8CYG1+CuHM3/LCn76mOq+684kJnsL2vwFeXvMifhuOshybQ2fj/apv4EY3huCfxUUNyl
4w263le/gFAMEfjcEi5OdvK3NRFuU6bdNj0PV+FbLj9VojU6sbu6qfm3A9xU5REFmruZnd/rqzeT
TPVqyjGqsYcYZMWbca1Ous4gqAsyibmEVIV1N4UDMVKWCDT2MP0rG/aYa2iJStgTQbOtQij+S1m6
Qd2I8fbtv+D9O+UrEzcHePDTE4t658JhJPejTKmfJqsv+JqdMSXLj62tKbeOJ3SZR3toyLqjd9G3
Mx5q5WVRp2pUrsDWIlx1RAzmLmHWbvEhTZpvGUG6mVc+CEE8D4dCwzYzvEOOjSeXsAgcRs/y6McD
PqFBdDnW9BJOPcJq0/nJ5skVl5rNDodT5siygUC9j0yc8rw4A5430nLBWxXa4gBDYJHKQvVoC756
RtDGnm7iwFkFWty1d9Q5vVBWeA17Xh5IS4KxwCK4FbyZUeRKT9kndjfjwD9oB7wRTiIZry7OzSzR
7e0lVHJQiIjsXiWSohF87jSE1bbUSNsxGq3phln4zrXRWPdlpoOgfBWfUyEfdI71aqsPOViVaq9C
ZVVClXKQPiAPlGemQS7BS14K9zXTPJldMlPlNxYlyfCAsW4r1a/qgJU/48+kwgJzEdlPE58YYhYW
gIiFNRflL35prgLSOlcNREYz81FcPRgiTInfB7JQ+AkOk8mylyNrEL0Sd0hKoW5ZqyONqkPgm2vk
jStls2toaA1Ila6k2E0H36BsEygp8Bwja6s9NWyr8okd40Leo580qr/LSBqS+1iQFrQCVdmRWtak
UqMdNfH2MZrxmq2wWb7v07McikehSjxQAqnDh7RLPAJYpyLxP/afKv8yyvyyCMVNKqiqzVueQRtQ
AVJ+daTdKUwDTinXTh5X8N6Hq24ut8oaOAO/JtrQ5HKW6l9pRyA0adI6u2xU9geGxxR9S+ujyPIs
Pyon+ZT0e9SaU9gLsqcxWxMnb8dIxFXnw2cIzDNMBiIWJ8oI2afIpCBusR0V3d/6tH4JqFLB0bnZ
N77hvvITZjSx1VxwVV+IsLvsaXqFitn3ITnnjbj782v5xw1OUJ+EtbrKrtANyM+Nikq+vSw3uxoV
RnJ67cVSWo6WCe9SehZXoMq0V+MaHFrBbSuolX8SVwbSLw5xoG7Q8dfpOWfmnbTwbHBFbqplAdj1
WrwVTpIFxHkThouo78CIhH+/RhoqXUmtTB7U3fO2CV6psqw2MVRv0YQbJLlgOiVwEOHH7utay0yi
OvQgeJKhDlHRNDlx0g8NzUHVfnbL39STaf4Zv7mcrq66M0xBImKC6GhB9i36ka2GdrB5yBx16Zyl
kJyJ8b79RTC0r4qWn5auKpQeL1+wQj2ZOcewf9EbPy3xP2S0XPov/dwTtyoLCQOdIZmuW1Ve8t7u
/knPIWUxkQV5AhyfEJYJ4rviqxAsjIphYFyHe+eLeXeN33vbrpr6mrXPeb7HICqaNvbn2DcZDE6G
O3PiIqr3J0pg8Dl9h18wZDOcB/qiMxMM+lTzNqvhpGPYdhHz1x1S3tRkvc128T0KCTDPEyrLBfws
Ty7gIuIJI4Sjdn1if3myoCE04h+kdN4w88mT3JV5ZYf0EGGSmzJF0tPqgoUFFFNNprwW6myrzEyi
1KA8EO8TQQMND6Ycl56YYvvlzGAD22YeAg6iu2EVD15LFOxsn9udeV3L6mny+b9a7qKpGyJwptGs
ssoaimiEgjwZVlA8VIpTBa0XtJmtdIoLAd1JHJrx09hWd+UiaKjbzBMCFNY9Bl8Ao80YCOIUapsc
jLLpS/agKM78mtDtzya2gq2GuVsellxnq0AUFnPbxpmiVs7oK94MK3VYzfurwIcOG+bKQb/jFORS
GRmgFRZmVxIQiVlAIwVJobMh3gGVUYL6VUnqUrSApMQN/GQDYdELMSw/2NuxytrgK/vg5H0k3x84
4dw6rz1IpN6crX6Bzl++C/LPXPBdF00YT9+K+sxEKdheNkqEntaiv6nD/AaViXhY4cAA7uHfiZS7
clPV1MuFIN1B6axRR0srVoHOVHZhJaA7g6hSUESGloP2UNlswGEYwGKgnktFRtUwnRx9zsN8Vc87
niV4hpo6RloRR0U98qkjffy8Y6PUKoUBn513cqDwS9QVLFW8t/2b8PdsNXAwJPWpr/JjnZV7NY23
UTaATzyU9IaV+L+ttbK16HQSPxbDnqz6SPArQwoRsSKkIyc5qXHMjxzz8plIh4sxNtdutq4xtQqe
HQTrnXnO619o2/3Zbel+OJL9Ih+pfmT//CXuoL5DenIpeU14QmVC/JACdsQQryOdJZIOHkKnRePg
I7E46m3mz/LJUueP9iSGZHH5TLp8QcU+SetTByZxmHv3pk1LIP4rLiZ3TQ1hYCHfOSD4+2HJ4odL
994Kl16aLspqnityNJpHk7jELjiWMNqa9keinKzw4zHAa2bVw1LmqXnL9D6hosjAo26ksK+iX8F6
xHqClyI5RpQ8FPcENhFESKodx5TqW+rmq3HvtxvLLM35HmTuSKfKSwBKot9KmV8pK8cyWw4B56OE
vAKVR+KVDsDw09QLZx6WbaRfBb8T93QLyz3VnpIwn4Rde1RT81z16Uliw9MK9gZOyu2Ob+89J7Ir
rXX/34+BJ1XMj2LX+PCHL6+93msMyerC+f8ljqoReDdcRIaPNRfHhxSY+3uKgY7x+DwCpBa5yI+o
djGm2NIz+bdfX/s0KoH9OvN76m90NEpYM9TqnWFoPFwz3nL8MuX2pIoNvRxp8lgzJ5JA58er6y2A
YjXihjuhuebzwbzjwzp1enOug/hu7Yq9OKoWP1rFfBid+BiShTWEgMf005SgQNXKbUzVq9mKlx3h
1nJF7PYQ89nJ2DXmppMeIVpFg0yYylGI/+7czXVWe1/mUWFZIUkrNp/3FuKMtrMS2w0vwSlNltGc
D9eGSiAzyY25xkhxF/kNyrYU1AzMX7JAU2NFy+Cs9gWrDDT5C4ePI+7QR6GGmOp6Ypt2BmJxBnAw
S9gOkGZ2K5riMtKZYAp2+16u+btYzZzwrEPKvQzih3Uz2CbubBMnS/ImdQHvy+4Paj/IINewjdeb
dtQvLAe9zm8abiRbxRDA7DhQmN4BhnE1maAYki3BtSNKJococaoBxpc6O8uRq67Vz5KWXLMUFNDu
S8tKk2epdCjyv8JsTwpaVvSfJz5xZzLdTi/ga7p0R0NixGMcLcpx2CnuV84CSy1ZEt1TPGoGkJyC
UPjDwKtGt3xHLNQb+9Vi5A0vGjyPaT37SgiwS4d86UGW38nifc8easieKKg05sa9HPQs9tLKhSnv
jHAX8MQ7vdi5v2N2gSzquijZTDj7U7hOZtB0Ax4KxV7FT3SqfjX2HtuCoXY3VXTzpPbkXGd/1/ty
eVFxweYJ7WapB91RHFlM7MV5w9he6ERbMphtrfNKs7evP236DcEWkLvqaGmUsaUWuRJ66wDsHIIO
HLhG4O1s149SbD6LSvvcIpj570vVvW8yXNQEfFY1uPl58sXM8PJkY7vqCzkQhxvv+ZIdSJNTgJzW
jRTqlECAy4L8mBCaZDo6E3MsU7Cqj/k5dhJd9eN54TM7QbZVSFBintptNw2a9zporo8tTelCOVVC
Evqehip68Hw940Vo1jxgNE52LRLQZ4RC743iyRZ4EJWYSfxqy+xJ8eA1UuWxiQ7ieL2xiYlmKdq1
9Lo2xQUQSlJbCHCTKPtUCCXZtMy3/Ik6QmZNHTMzahe7BA33/wVvfmrQiRTiQK6dxBQ4KuGixTwc
C8v9kU5g31SXExtnmJhjE8kqD18nsreWtwo3ZgYlJ0GbsnMEYdh2aD+7Izvioo3yrX5B7qMYRYy1
r2E5QpqJlQD6wCtk4yigL9iCfBZ8MWUY3rGqu1zbpA80PQ5W8QchoDMq9Uk6XEdDCloABd05NUZY
Wu216wu3HqTj4E2N/Jb23bu8S+9pLIdrS+ISWng1OWk5r866M5Dso+J9LL8sOv5Ccat5udVYGodb
IzI/qbKnZGbnjElhMT+Mn2mpT4UpOXNhIEQwrzWi3s5L6tab49pLqcVFtkWVbroqiotYRkSOInzw
20Jh+tF7IisO39zs3Ms9rZovSt3T2AcxwRNDLrgIg8hpOwJJXkQ87GppR+s1lrewtz/2HGsueygz
1cMFAzJA0kOs7qBqlnAbi/DemjhljqwgWcCXxyna0MKZl5XuWaZfZv7urpRRaI4PsAlsVYeEs+UR
FoGo4RwDH1EfQcWH4OemsggWvzwD5LXjRz21V9RRl59FfjduQ/qL6YmrVq23TqWnxZnXM4UrqhpD
3DfIB86OwZXQmeRHNdEO8THSpMat8G8S4eS0VHD+ULDy0wxIb1fUM+4w0aJqAOcK6uuVIbgyhwi6
LZIJ+/EgxMWTedUx1tChUAupE3OoPDmzx2SAkaF17Fl2WiPzPMK7cxazVslsbL6Vu3rNvR+CEg4/
6dkIJtTbjU9EpzcOs4cFpokzV72wDg6XWg1qlD2ZE1FPtTAo/Dv+xlPqCacIsBihmKyw15RlwWa/
arnXCnvecE+1sZ3/nyxJN8ix6KKSnjUDUFMdGOrRJoACumCCYGKl3jlWhZEtwJZF1YdelTeDVaOJ
tKqIi3vbrn4JDy95yFnsDB+L02OtyrvmVEvpyejjaLdVbfzI8+U90ZMgkfyh+kTGe2B8aDHJsCrZ
MRJiKVnYZB9fkz4F3T9mFjkRIfz1pkCO2U511Tn1aTvm1vzoqvq57vpTXss3znKr0z+rTguTTT7G
6HYYgh/lSiVQYg2NGXmYWYUqTYGZboGi/TPK9Tgd7tpw5ZnWWtb3SKV4j9mGv1RZBVWU9Sp4RWgb
/z4AMm4jqzpmNncku/LsFFniSlc5Zdo+Yqsh+zVmoWPV6oNF9wDwo+qDIik4T1V6MWkVnIJNHKti
oaFoU7jcO2rKriBVYXYYxOSvDT4dEO7B6j9yoUWzJr5pi3FtJ+u0Z3/LxRHs7dDt6ymxoHoPp08C
UIm3sb5LVi0qX03scofjzZnKYwYIr9NNp9JJhWXDsXwJ2BwZz/vW0Pk7Neo6SL64af6quSMIpIHx
PJ81gxhckemz5Bna5s0Nejdl9HS2r2WLmGU0XdwYdRZAzwasNjN4G1i13fUNdxMiJkJKA5IXJa09
CTqRLw6q7iR5Fzvx3TxQvu7reVHVM/bosym9RMgVKXXqIQnqfxMsYGmC8yR2jxr3j/mz8WmrBTQK
TPFkQbKt4wgf77BZlGO8M5B4Nz53kFH8G6YTIbx9CpnkJcwRtbP+FF+TpyMi2/ZMoy/1TK7ayuej
146o5g+norfFwXLzNQkKM9hlJUjeCkQeXsnYBcTDx84f4tZpwqWfwg5r4vKpr9JnX++fY/ufBN4o
M05vdS6NOF3kHO/jyoJOUU5Ic0TFPU5BLaCXU0qeoU8l5hXXdWQlrVdmmb8Ihq+bG7OTjSDhjeSS
zVQveSFdlWa5bXl2X8T1FOfXvIOeUxPHkCAfcLGTLJ0nc2KXAt2fXFGqo0NPQ5lJ5JqIQUrraT7Y
6cZ9WHRxsJc981/Fp+48WZLsphkoiGaJdqGI7kyA3wtpPBjQ+6wXH3IvfSVTvPz4OuNSCrnXAWcs
eAfED135Us+Nz9gYRwjBfZ4sKl78riWNW7yieGloJzVxCHliZOyYyASTDwPKn8xcA60ExB+OxYXQ
7jGQZ9U2KKQyyEtihaIaV5lSsDZUSbkz7km2PTQjeYrjSbES8D7js/jQKBBL4w9asY/asD6KdLsi
HYIy0GgnYSRv7LfdTLlnMfwpC/CDyLI1VtHz65OYg/gTksu/1NEyNCqdw4IpMJYGyRH0wUhK9GBb
1KBn79pNFKeZdpg+J+Qk4sVi4mfeRc26/Qyf7aCG+CNF5b2Y/nHwRQaEIXF4GOSoarZWd4SqiC4p
iv5+7V0Fl2sD2pU8xQ3JqSZY0ZCX+Lyqy4y05bGsy0ks6mc7GzbLZ9Qv2lv3sX+pYhaJbP6kYo3W
UYxMLzbTc18lZ/lIb6Mup1S8zML3uK3h3My3WTeuVZEjKysvipmfxaQ77npjS6TLTFGcF+H1OsuI
+t41zYqUtTorgCSgnntyCZENT4ISNk0Zrcoe1Y0eLcsvGgivK8HjmxxsbNPG+pQ++6VmK5iG1RFu
0mh84i/6MIPZfwEXKutDgO2hiHuI7Cb0XLktfJPLyhpnWxsb19QBSrRuumieYovtBHKtd/FScpPO
XobUQSdu3FLfQbIEQ78GJW41er5SddlFuFsa22vXckejpRTdQprZRRzTZvWmGlnevPmSmQZRHmT7
5uYUdoyO/i41LVL5jE3CkpFuVhOT8yk9UnG6xopSYy0uhdBeBLQvWNNWTB3NROPVe9pyUONjkxRP
adDfyqOJNBjMKoaxg/KLka4e4qchboK7CkJRofPO1URmw38Y6CCP472pi2tlW4oaxiIF4M6c7lCG
YEDcJ9NQfQsmMQ2xU4evlqyj8N8oZcTh2KhgSTeVG+Ik3DKBLiyGhoY6axfV6/ApGCiutzmoMezT
1uHD2n0Gg02RBkIzgLUV/3u3rNzsYLJs9F5F3dsxQQTVwZ5Cy9/2X5tXGSSgAcRIZJmbLyWrB1zZ
Sb9Q3YPmbSZnGlHR6VqQGK/S7qCDXxl4v2CDswcH7ZGcgIPPXXyU87P+f/fYjCLtdY9FH/lpENT7
Zu3PZNTP6vSNM/jDrT60ioMUw9qUy2HSaCGYeX0r3+opfxv18Ql9VT5wWN3PWOxZf46rb2wVu2MY
Rn7Plkr83vnKLIrZxg3KqwokRwe4Vymnbl7IjiSWhD9Lbm0TwHZXlcQj68Vur5o/GvU1XoubWpi3
vpru7u6/rfPu5SDFkRgUrV2tNLZ3SFmaxxxNkdSLyJ4d2xxtCY8EyWGlTldUv4vGyKKZPdWn9Sum
fepxQ5ce0b7lx7KV703a3ebVg+344DLeSl8CKbgmPHdLhVJVdG0SPB77bd5SNjXrf98lwd+V0mV5
eU2H0slPOjTqFIOt5SKqodFjiDFbKs3MASuLn/H9ZTNDBZTKKZRjMR0po5IDTFsbZkAwT2MA+zBQ
Zbz+tLmLM9Xtra77W9nXt9WU/QWx7LBAYilQYo6EKuQRDjJq1frUfb66xHYTvcHnGBFLv5AQv0LB
hgpHtYRCQJPQ1GGe+4D21/42TonSughddPjJCscersygt01GgWyxGWQmiA2i0VbU+Jb06WNy9Hve
mGdZh7Ztet3QH3eMPGVrXepAy+vz/xB1XruNI+0WfSICVcy8Vc7RsmTfELbbZs6ZT/8vDg5wLtpo
9HR7ZIlkfWHvtWWUAqcPj77Ql1oy7KSMDxWdYDWSEtwNyxZlKq90pxyUg4V6roSbUytwaexdrCnb
MQcEwrS9/ZFYnpnv7PxDvshIgiqA2IYKiJqsAjlVNyUbtBFQZ5HCqC2Q2yYKpkhvtPEf5eG6bZYF
FZgT9V+pjPwrpupF3mt/oi/lPOzsG0i5ueanp3qI7mmvGTsdJWphVOZF6sukIO+tNteR739Odb8o
EdRZ+D5tEohpT1Dba5j36mytl/lXNR6bPtkZtv6e88c+61dIOXJGPae17yEBP4C4KLOzWVHMRPgv
L9dKTeODJG7NCSl19LoKi4g3v9+PGZpSrIWi+hHlPwXXNobIMHrzyTXknE9QwUaKNyu4eBjU3Nr8
GReb2rt18wGUxplsPjDNGOYw7cGaT1hqHmtv4b+wgJF4IvYl44i83jX9Iq82hcnpB+vevYyEDvg3
aldHmeva6BycBFxgy+axqkqoHCfhDSjlXeJ7f/ThHFshE0JSBytQMmam40RReVtcFpMNZF+tyZRr
ZhGc0MZL14MHEpX/Gq/w9/q4jSupr/JGvJOL+wuMd/Ufa5TaJQ4DmJeMxZaTeECg0OH/5DuZyWnD
uQODe1kASDI7fmbIhWOH5zhMMNxicD2o6AnEGOydIf6BtLyuNUwpifB2MkQT5/kJUV5gjptYF3O/
5vPh+oGayXXCFNp2n61OqouK0KGgttQtxMF1NHCcpW+R2FRld9J0f2Za4W/I7hvXtunxswOqJ9vt
PHSP2tCPsdnCbU+zl0zOaFMmroZ8Nn17DJVsbiQgS20D+Y0dGV9elrxKI5gZKd9MFVk/i0YULmNW
vndFdawMdD2jvopQZuUY0uatCT6VbGPA0O6qQJE3vmwORd+CuWpKiGGIEH4LDeC4gp2jU3ib3M46
4elf5qY6sxRyIcUpdfsFdAaEAor6BNs/N5z3gslD86zlnybvDk4MH2elrSVwUFV4aDczxo18zwSl
nrSUFbuJguYmZpBVxup7U7uvMv2q2xK4vH9Wvd8B0yQgEXIh+lC89xgbE7AQJ73UjUWtkd1pEa8a
dSi0TIOruRhnCR2zqFlzNqyJQ9ImcNvaHlvukrAGkd4SASnMrtoJM1S/TKb6FMu3mvyjln1OLG6u
N1x0ppSZBgE0NsqLxlMaWzjbYT4yS/XIInDVWdsrH2WGLLVMsATGK8pJMQP4Zu0tXOs2Ldgkzuwc
y5m1KKN8VAkRZfPQebvcGiGyNMcyyjGzZAUq7vC7FVFD6YjQZDSZJjsXQOuH2E+vtRKtbUt96Bb4
oSD9k/VeqwzAaSykJCOOKPnAl9F25TsMr3NRIMiIDYZw8ph21jVVJdagVD3nLoLjurtZQ7TPDa4S
JWTU5fw4rZI+WwvaBzgq8wgFq9hDd/DnOYtKg7IZTSgO8NRYioBhBcEX06+BmO/aqF9G2Z1ZbylN
tCe6Lp/VhmRLakARrdlCgUoa6/7Y/vR98kB1Vr/0z1pH0gJ6wNQzfya9WxzUf6pFdvWYX9sitdDa
NYLVXMXnGqjDopce3BsCDZrWA3UZFX+6AX+ir++BNhBtkN4lNkrEYQXMp0Y2m0x6i0kgNyYDrAoP
kTh9QQVihtEnCulwUyorBHwFSzdlP0Q7W4uevd9CPKph4xJ5jBKJ5dfGH1YtVFtwfnk9H0YHS4ZV
tNfM6W+97D1C7Mq7Y7ENiVd22Fnz3MXpxJRuIiZoN827eeWPLN9aexcC4OHy4Z7xUYfW2qFQAMqH
afjWj92zE9jhIspGBCZGPCI/Y8QhfyWHI46QdLj3Lm9xu0LAvCGFBcKts1LYPxgCDXXPfL6FWSXI
UG60HJA6T8eEzAavybYK09OyTX4RrxJi5iE9iX24zDp6ZBbcreLsfNC1xVg/PIYihaadepZSpYkV
a0x+BdgW5CjWEh0MzNCofElY5Jrw2TexuezrF+rLduFFqHRpViFfQ1l/r6dnLqkpTsqYpypW4BOX
ANNg/j5JxCVQT0bPIurYIKTpo0vd9KC0SY8fHn27VxYSzyIabKz5tEQ2yGC9sS6soa9VNsB46CLm
FwNKWK3M213cWdWyyxnqRU1c7PqgKVg4Kkdpm6TkBtWRwjpdVOk/N8ugNVN63hT2BUV2wTD0lUQ6
hPsPW/sQ6NSRutaEc4aAqXGcYL0vqy0jvWWkovZdIH9EPFSqypsTmk8i4bghAQODZWjWehSM99Js
lDUf7bJWGwf+ANCm5JH33VMYvB+eUa/MWn2U2EB3uleu2yTIMNjwiYgh8Geu9VL7YKljzjYU7Bos
bkbg9N5v3lLm8joHj+Er+QEcd9FYnaRT0/pLoBhmN7xZQIZ15EN4s/RNP9HK+nsyfPaYmJTZMCzJ
F9LSlWezyaX0Zw65wKBCUpn+3SK1o1ZCy3OrX9mNDANvD81h3Ba/Am7zLLLYSs959DAluKT38GPk
LePlqWiK/8FeiSsc5W95XM2NCNkPkKX4rc23enq3/bsU6TwoLmEUL2JgmJ0l8FwubCKXPVzmHRpk
BNErYd81whqsjcK0WPsdHHMzJjyylFGwEWUmPQ3zI7CpAYbVQSREMtya7JncRhMCt3ULJte9vgqG
8/TsbCiEyTjfZD5y+ooUrZw5jTddpMkrpZ5aGBJIt+kla7VMtUegCOyDpqUtkDZr2q1G+DdcUuPH
0A7Q53ONKxaigkuiqsk3sgD2pFzfPjY7V/j3YPj0VQJU+5JHtxmvq+YRu1TJwJG5QJJ04WOhIh/I
7xJz6dhltsOIBIVQ+AilkQuhUNrlzrdV0Vw9xikFvWH/wgiHJx/hTgEqH4617iFMK7gS8rPo44y6
vppZCd2HZfCjjAnydMD2i55/Mm9rcnuV1heMGr17UmYPhf0GdxOCzbSmhwU7SDIDu2rFQqeZ8T7D
OGA494q7DksL8ic3S7ZhM+CyjJmduNp4GPXyi+d/spJsTgvmwxgi4IK2105TwXEbwa8jZkW0Bn4J
+WF0F6kKdp0+/Grvklvp8ZG1ZFPUM0Q2kP6oHjkJ8OKa6BN42qEm8Oe9vYb34yZ05zucUFW3eLHr
3DMBmkB56bzAaxQuaPDbchPq8K2I7pkNsDzlWsirPrU/xh4VDfi40F+k+EoRYKJLxBNpLRRspRYE
nA+F+LKFYz266lAlRI3Nad/J1cCIX/Z7ObCK3w3JMm9nMQ5hY9X6S0udm4rGTkqNCIbxqaO1xC0Z
OnjAZ4IWzb3QUWunJVsfh9iigRVkorvrJOd2RmucUGsJzf3RqGbQbz0cS3rzesjBo5ZVvdLtEK+C
ydq4qcZsF8L3SvQKMqiPbj7n8asAw2MOxzU2xsbBYGD/JmGI6zxodJmFD8/2rn5EYVnk2U+cBKi9
x7o9Jw2LiqDEBFC82RbgBXFJw5Zn6N7DsqHu08kHpu47oh7iBeIW2/jotH0A9lJ8BwrXIUulAjsM
Ejfu6lXXkYx9bVGUj2x1JlgjuOJDbu10tp7JM3YfIv8nX0OozpTg0ekwkKHAGl7CEwclpFpVZ2Et
6oKZh80kjuEOFabiBYfY5nDvFSPYE3gAJT/I37PcY51aXnUCogWSQvBGoBAge0QmW0WoOgslFsug
CphSO2/Ck96xbcJTGooRmimOHhbo5fQ4wcI6S/yGR9VEg4yY6TpYdpdpU6BqT50r6m8V2WhMPs9Q
2MtsIBNK08vLxLOZi0ZgE67zV2/Q7rv0IV0IvcGz6DrjcSG+6DzFw8sOUn7J9icCOet3M9avvBQD
nYyGTJHfr6N00bqLQiXygXIaX531EYovsDX6F4JpFM7JlOt3C9Gv658+pYm9Ss9UrZ6/gF2SvKE3
VbmP2iMMDgvy/AV5SskoOz0YU/9Gqhif0CBwKIxlUT6DJHBnqjTCg04E2zNnilr2Tn+v+wYfre3s
oHFvZEzf4hZatyNlE9mqwB8jQ/i8ZqE/mXQc4xY8GpCkAR2c+1FZp8DAX5wOqoKDjA9WU5V0k/TB
BP/3Qa+XKTP0ficUiPq1hQ4niBEb9OSxuaGyT4KeTrcirQDrWlDeCNJemKMGkbV7IEHRTqpfjItj
ZIngEAZ4ycje/tRyQ/yFeOgbNHaM1vW2VW9m0f3hXVJPkri2Xuxl9UEcmx3xDF3VmJz4NOw3PDyz
puaOjZlrnNvhEoU7K/7KaIkQPc6U+GbUx4x1VotahcgT99LT5VjJuapOCnQPIzsWNP4h+mauhg3X
DmOxYYHaJODy1qdME3YAneNsc6PYi55ZTLFLYkD75TFHGoZG84gWaeTEUr0XrtdBUtluhuFNohVC
kh8e1WDH9QdSX7PosjG/NcwC9WPr7tv/rp9qCVOhofeQiF20mwici9GDS5BT1rOFYMlibulAdQ2N
jvC+hjFhJf2XU2W7EbLqvOXEjWzTfRWqecyLhHVAUKD18Wngu1KUy1hTt6HI/lI9vvNw8gtOboIX
iMLpdrVLGBCA5XUPDdBLSaLMWid+UhY/46AaAbkUw91rQe0pYw2fBbaaJTzQlFznLICZESouqYN9
G5zYavGATIigQiIY+8U3FxD5fwbSWYv731419HD/wNU2ysUAGX/XjeG3UTbS4vgCFjfjvLwPYmWN
Mynm2c/wso45amLQdJ/tK36ZV29TPxvc/vNErgos3Q/t0N1gXqL8HOGFzdxxk9hz+RakTYnOPTmW
GiSXzB6tncYIZR9VlY8kdpq2DvKQJVm8aIJ/bo/tIcHJhysU5CEPDH8LphzsntOVN7ITHnko2V0F
CTFVenKsh5I4bpb6M+m33+G3EtQBJV0C5AI9ljnFTPYLwKLYoD1gVqEzeW1DDnvUb9ZPX++lsbON
u2VtnDBetmYwt9hZhwuHJsx1f80QrQeoZtNbxiRpBATgFRUQQxx8tYxnLv1yM76bqdylkvYgJmfs
GlY1gKkuFJvMi6dZ/rCzxD/BhkewzBA8gk1Eobn9reQmq01IoXH1ijqgYZqbbxUwurh5p+l6Q6PQ
t+a8xhLL7GtNwnO3GxpaNztutgGRyIOuLjPPXQFonjEY+3OZJ0e7xsP7+lmYF5X5l7aVAIn6egHL
dZ1FBHY5sttGHAIuWQNle3IafUswzKzh4xVcM6W/S4efLrggDYG7wVkyHLQMIy/CACgfHG7ekS4U
22kNSZzk3DAiraZforPaEKFKG3+2qlOsbyp/UyPsBwuIH0fOve4aFxBNzkHwo2FkMbVLqZ6b9job
CDRXGpcq9WtQ7zn0s+Zcl08ZvcgNYUnwZtp/Wl3NNDTWcfsuRUbZUuMdob5b5t2pd1bas8gejfrU
mWamTNDnMZLr7l/SHm2QrqgCinkSkeBxFNpFTb58ZW+R3Kbxq520BjSZRkAoQHoT7TW23soJ0wZV
3K6GBWV1RYx7sTbHF1WzEkJB2rRYTd2GDhEZOzxo6ittZnD/+ZsiW1WIBGgyZ5169H1GEYhrEJKj
AuTP6hE/nm0ROzPPNQ7J/Msz7iYvU72nwVs+bFz/0xOvXj9nAZnTz4FdIPq+lmg/9THCu+zXotmK
YiPHozUsS3Ud0uMzqY53fnaqqYRZBDfodjd5KueDe+u8XxUW01MN34NxjW+mbTYupa7v/E0p3ETA
qNlXqnwoXN5uhYe7ukVDDb/uXOcbXklIGaaj9Vf4KHI+BA+JbCaNat4U1N39TLRbtTy7+M0Mfuro
GsQXA9X4VDuFuASTW+O+IwOHQL/vIZkUG9EdPU+jx/gZuYtkBNNqH4/l5JCT5gqmJywtgnmvtS5f
+sJv/HhNCx3g24dmAKtq5j+Rs0iKJuIZT4r6aLksKgRSDEMbQAbDQgXjZySzGPHyh5HD4Xb678z1
xXrMc2up9tFGo8pGyNVfC8K0M/HnVS6SEEzH1FUtW7bKeje5A4cLzeu2y8Fb1/qcRwIui0cGicUl
Vq3hL7iU/G1QLuX43Uwbcba/MfZCEbQbX6WU9q1Zpf3zkmOTFetW3dptgeCQ9JwGc/bKIv1ONFeB
yx6ug8GIZlhk9HFhNSuTP9uZsjrfrfHb5zEfvpXDd0uWlPpshlcw7MDAghakHgyAEm8y0c001sVd
t+6iEbAAWpaPFCiNeVTmrIK1cu+QuzvOc2AR4d3HAYNto1nY5svXflXnoI+vgPCcpHljjFeBr0Cz
TvPQH0JxdYNvD58AWVr5KuquClGN6AcxDZJyai/gLnukweyyuqP8MH1r4QsrPjOROilJah+Bgc5S
GeMfd5SnV3nTKT79ueNrt4yn5hZtsn7sgr0XxO3pvy950/7f79wOnZ7jNuSKEjqThMR2eR3ywgb6
bABWHc1SuyzbplrmIwEEgy39k+dIamtrclj4mrmI/eZqGkP3T2bmdZxGTVWq7Nl7UTjGEyyzr3zc
fkZkXGrbXoTdogBqOMtIwAnncq8v/SeChf5GCYiWQygr5R2UcPtNXalUtHezSMz1XfSoohVdZPeB
KHU15ktimfr8ObpzoXNd7KyeWCtlq2A8sK9l/IqaI1aUodl27q+NDMxAljJzL90nILRAb1dZJhYE
4K1LNSk3dWNATBzJJUlj5dCj6n23Go7YUFFTJAwq6Yas4LTMDQ+hb/tn10gfvZ2IR2oc+3ZFpx6O
B72sDqHS3WvW6XYbb9t8FwxveY2uTz3LkJ3cR47IUZNLpTLP3tHKk4U13tzOBtT2V4JxS+u/ppny
kffCeDYcgzLnzR++A2TPSjKZ+F+t/RZZMYuih9X8lRgp4YMTK/nQLCzv9T8udYUyr+akaQ7s1+Lk
qBpYpAqqOuWPuQzPna9iakLYXCcBkqPkxjo1Y5XB0No3biHDPWDUmA0hyrR0/9Gnnf7W4BXsjzwy
UYUCJ6cNVUF6VgFrExVjXuEkP1oWGjtF68iEKzVlE0aYrv1CtbmzWQMN4yjnY28PSxTb+fm/L7lT
5OdSM9EyVux/SseDeeu3ZzZ3TI4z6LIByvZCx/2ghdgQ8rA7Mt10MixgvhYGp/9+50bF2UwCbzkq
aX1t8ZrS2ozFl++yk/GduryoQXPLHSwrEgST9ZqMkhmKAFbByGE6hzS9QmFkGxnDAoHXHlyieZV6
0j9091lI3X53LDWgq4Rc08tmhlRe7Fjx41AxrHUtjYb0UKheoD+hTuQhA4BevbTs+Ho2lsyROSUU
iWPbZGA8hC7+AJ+nVKJGAXPGxl0qQ0XeJxoSpU01nDTmV1bpCGp1mRwzlzwoX1BM+YziEcpqAuvb
log9xj46U5pCaZQlghIG/K5jbtuCTCnTtc09ruSfzo5QyP7/lwhYWHDsUfx1TkLpkkENTBSL7jUd
fNpa/EjJzSA+++L5jnkREmNfWmoHDVEtAHK5N3qLvqmNAgAnmNt5nlWB4ZyjCbiqoCdzM1z/WKSS
Qz19SbRwSoEl8sYyl7peXnPGOjSMJGZ7udlcU9CZtRbLJ75AuFMNDx/6Ty00ylvUSHchOkjw1pgS
pdb0FCpRsgwyNTxopfIzSKbEDJJqLGmoGxrozIuQRId1NJch2d9WZoTXhvoZ8UQzR3ZWBZ19coVL
gfE19FmOm2fdRxUhwk3IUuaSs97UK6HdE1aYra5653QiLgBpPIuES0/XK8A0LR4Xr5XKuglsa1bn
CS1prbGEUdjkDRrUlYFMZx0jADy5hUESEx8Mb1oQwoJxESO5kRAX3yELxxZ+8i9QV87AQLYy1OIU
SVLwZGgEp9ibxg1S8w+C7PGZH8pnKNAeZAXaYFJio7x071ORxxYE4aVIQGKSNZ7aPEVE2oXL3OaR
kVsuywbNrXdtzNLcCzxjmSnYqDSNLjzF2+10bTGiIQf8KFQaO3do5onZJyvLFIiQLRg8oxsBlpic
xRla2LY7uQbcnKupDiZjOy5Uf+wJs6Al5UajZUjfXYS45zIiLcWb4mJNwV/KGxekChIQrdaDVxy6
95x6fm75ibGInHTBM/fTsqhkoZr1M5NoSddhlToloe9xWYXUdS7pT5wZtcye+XYMTSJca6aOTspd
0Bm7ohmDuW7WKMW40cop0kjydzTZTjCUFrIvZma9m5YzGFksgn95dvL8Lgwxh7hqnz35IROxh5js
7BsYFQDHmnWg8Zr/m73/98VSUnMRsR0DO6PklyxniOxmhL0MwhuZ4pE3V6ISDIICM29KhG9FxPNc
RlfIoFfQikuz/O7yk1oddJA7xssuv6vKXBCAOISXAlaajtwdNAP7oSlgx7EpNvnvbm1wQZ/K5itr
A+BVg91ePY/o3MoO0ZSlbfyyh2bmZE32mfrSWhk/NP4dtD4ienkjryK42GyvJZEDRdW4R33bRFFx
SP26PjR6b826VCBeHHAMeTJBgaq8OmG14Bqc3zqk3Y9dMVngxMmTGgnNjg8tHRQGsXsq1mKZvKnh
VHsHxa3jYKWhrvY1YRZIbv2b1wTDAXbQ99BHxgklm49NskZtlYXKE2K071eT8NPFlWUBxtY6cUym
7W2SO7Tf5J5qVjILeVzPMrV+ovKPFsYGIM8qrhWWkB616zgG744X3SbItas5xVIvfR5UKCcL8gRn
wq115st02y46otinEzZZOdct3PtgaQBgZh4XMN9mrMbnGGXuP9IRS/ApjEnVttIZJeqbQFmWyCNr
L3g3WXNEVRNu6jy/G+TtHDKLYVUZhOU7uQensg9OdqFli1GWYoNepZfVmxUR15r3EXOZsSSpqmnv
6N30kw4biyfFxlQV928Ih5VwW29e6m09G9SaLW/hwsFymuKkmJaxLnu6C9fkaeSqLcL22kaXwVW+
FGoD1wK1/qmxPOgrUjnaeg9kJzXYmqHw6UhKykZMRJpCetl/xyee1i9ODsTJItJOEXeHq1rlufCa
g8iHEV/dPzsO0ExpfkEOtLyahe/hg2Hn4uh2PWudDHF3RnJug0+t6ny4F3Juksy6NLWWwL6MOqIB
OF26LcgmBNm5Y23srD1GvoYaI0ON6RQ9tKjPpDFWfsP31HqGEKDQG9+9+aqzz4apYI+nrCFp/ss9
xd7rFKSKxrbdMs9VyuajaxBfNB67tmr4J7k39oXvz7RAYSoGjGfhu828dvphDhg+WZWNKrd9TN5L
6nVLoTFZr1uTCONZ7QQXM7XHhWcVAZx08x1WWbZTfP/QS5tcATP8skW8n9gmYK7N9NvvLNQNEbHI
jnoaHC5VxN8Na5H0VtgBjl6WciU4YT0/8Pg8wZDnng41FohBHm2rlmNi5ER8EY1JddvbI69BMY+g
sM2r6yErZCLpQg3IBBZmLQa2t0Zw1FwbMMCQOKH4B94Jewj9mI/uPppCOXP8m0206+DIPxOHUUBI
dk0Q6c4lkoQe1OUQbhJp2vdMuWXm91AaNNezMtx6I/rqeCC3CmW7RpcZsYrhmGn1M01ux4Bdkkji
lfOE5i1ZZPE9aR9e/uOUaCeQuIUFWO6S2QW+RKcmtLV/6ohn3FXLeMrGq0ijKhkKSPMY/ZZc1fA+
0ApZsx4ZPm9jv0YqSZOeY8fOMYwymF3wMlJIMf7KQ4TC2OsvVeYkyXKfAnC6YIB/2GoBOSpfcQOI
f+COSSrHij3k0H3GoNJO1rjAXC1mpd/gpI6H4TCwBo0qO/plbMjdOSr+E4gh9bgefQCHRlucm1iP
eSptQoHTra4YMYAuUVtoR2T3YVKu+IZa4vuvMLCRqYv6y4tYGWkN9XOKG22paRJ65BCKtxzdconQ
1qWk7wisySA9K86mY48zjWVC2vSo/kFRRw9uPXL4DhQbGxKtseJ2WL840+nxHIZV+SbNd4xmjfTH
5XJLG/uth4fZonHs/YLSD0lYqHIe80L5qNBNhlPqo2CEQfe5RAdpr3BdzYJhNGdeloA4AzjtSHTG
q8AzZ1N0cOrgKyzaZUWAxlDOirqCkUlyM4K0i+JWzZpsJGYpir+QZWFgAifhdoyKh1ly6ImR2QxC
71/qLxc7IFdjA3EwCLPkUfNzqly1cea0ZyvP7mo8+QXGejegjFoUrul9OSy7BD7LQIl/c5s0sSeJ
kGb43ZSfVvtjWTtL/dKd21QmWleKRl89ZKSqG8sc7GSLmuYQaeCQjoN2GpkZinXvLkCDW/bViOeS
adpkF1ub+oeThL8JwKGFZRbgA+uMmWXVghLQuBgZjVvFazAuprwz0Q2VhV6fDeuj6Wc+8XTsJkg4
tbpD6eanqSLUvbm0PxTI32WKArMxD9yCsFpSM2H2vC6w52QLVgOEeJhjs6AM/tYomme1nZEKo+Ig
8KblBQZi4ByyNVdNXV10SOST5dO86Zy2uaF/CJP6cEzce03V1LMKo3gbtg4aY7tTPcrfai6bnCCf
ubeBmzYJOiIi5LJAX7dWy7kWSLEIRp6c+l/WuF+mMWmTQFE6OltVepdDDLqeeLWWJeDIcFhgHeu7
70B4JiAXtqPjmAafms3Ctvc71iDTbJz8t2Pqxtz8ecRMRMQZRZfV4ut0P0pkAI8kk0sIq+IqiWgW
RkkeYaiQamiX8E31Cvgxy5vBc4u3kXUhOjSJKw5aZesXc0gZ/Nwuu+lIJfcmkaijgJ/oNOdakH75
jUw+mW8gFOspm3Spbx3Ti+cFgXbklPVHr/52AqxO/chAUFobzY6IUPmnwthw2IIZLtxi/yMcfpjM
duF6qFa5PRuR6xJP5jPNbEl3mnfp2k0h284QbI/6O5SvBP4MNRmCfsDAurqLFZLtCUuEqDOumwRy
EMx1ac4D7y0cDrSA6HO94qfFCdMtJSdU/PDa7wGHdVL+Yb6AiHLs0j99F3SwSbyXKAb6ClpZ8afI
SxwspXH0RDOTePRYVtve1oivDtmi8jftXzQ2CRAk2NXDqXQ/p/DxCsYxtgK3/XTir71ofyZgilR+
RPpeYa8LDuzlVQZ2jDole+eVFmwN/62PFzDvvZ7e7t1Sn2r300V/vo6MiSIPqLZSvEwSNdXxmME2
NSGbbYJ0SWIfAvxoNshd7b8X1j2tQOgSXLCgLgjN785eMrtD/46L265+SYLvMHayPFYRK/rPyfOZ
tsc83NtyjhNURSXb0Pz8ORrrrHyJige6XpQzrziDs9X7pfajEXepPhT9KPiYkBMH2y7Z97ioQyC8
myGEFfgRT954HFH71H74hDH50aEIn5bGTpFIzw8uaSbZMC+5EHBoHcJ004OzOBZzZAg/0ZGDPAY8
q2x9f1VVQOyR9a45SUzkstlWC9Hc7AsViDM2sWDCWzbIBUjamBPeodUsxo/0444HQWCfpxj6CFM4
pxKo0Y6cX58oBWK1HB6o2xpUogas5EPaDxh9mn0EkDhqv3r2L3ZuuvWmx2uNnFAju2JL0fT5MQ5I
uzqZYBSbXSbOQlnachUPBzzvOj/ueNesDR+GNL9D7eCRoMIKHaoRjybnjBASk3jdkZDJhchYCZaw
+wvtw3P3nZw7LRLOK39DT9dVChtno7V70DmdXBo9E9ZupmK4q/ULrEjLP1nqqYBkaW4c+sZw4zOl
xl6kIPQ8Wm3O4uHsN2v0it2wLcKr728cyKXBu5IeGECD8kBcjLp0G4efQ79k3yfh5Pgn5A4oOIJw
b8AaHAGbXstq6QPTJBm8XuKeZn9aaj/6kaQ8wDYJOZb9UoBhMbdueuGaVoxD0sGi2WTjNnfAuF8t
1YdmvqS18DBfVx9tuy/GY5f8+fmxDk51g6wFjw7eK+xF36mLeossFlAoR9pqSimUPVZ5Z7ut36Du
oNUI1bvHBUCuj/ktwNtVSJbX2ri17FMKkVIuGfN247EvX4myRBpUagsFMXf2xZMLO2CTg3ykOj5Z
1rZIT6x7CDpjue5osEHvbCfK6JgQQUoGb/YQ7Em12wCHxSnWQz/PAdDpR5uuOAs+x/KbeDLpzvVw
GQ4sFxc+LmGbkprI5BYHSTGw09qwwJ6lvOF5x1bBWpKXy0VdWgzLZqx6OMYt3upZ122ApVUIdsYF
iOao/7TS7e/QbhyTorDbtCn/GFEu6VgrNgVIsEpcfyCGwm2szo12wYnLN03MPbz72oLgyrk6HdP9
gW9kMQTNT3RcSMC4Hb7R6OlVthQYTkiKILekvebynZMXARtVgRo+64muC7TM4s7esNmZRiMAmQWF
C44ZuAHFj1RWLKT615BuuCBrhV0du5BFYy+p8VxEktiR83UD3h4eHefvX/dbYxZSN3RnRMlgyOQi
MbQ5aPEAoF8wwad6yUoTN8MmZtJAuhXtAeoab6k56Iq5WjHUTjRaiUgx6Y+lOAH/HobrKCGBbdvx
t9N2RKewtSuooteG9g9RKacC36GKf9vimBZv5lwCFzUR4SNYOzTWAq1Ql9/6dIMeGOGjogKtfWKC
NEjtBXZhbbvhaEKZFKjoZymOh7deX/Lxpi0vCBvkEYddiFY7OcsWYd5rst3kd1XfB9m+gsUmJ2AF
eQDHtj8Z/d3INsyqi3GjWntbZWASfpoEqtvbvHrmExPlGzzAODy77mHCZhn2wNdGUjgN7QD1auLB
VP8j6ryWG0e2JfpFiIA3ryRB7ynKvSBkWvBAoeDx9Wdh7sONONMxfUatFkkAVZU7c2W7NOpqoUR3
I/tMrF+ewKn56XZrSfI/3ekFFS1rdzrpqCXDgFiHyq+DxTUIpqf6sJPq1VRPrdevVDtYyuxo3lqu
lg5hJnXhcQ+IpLnOmlsvVDkhqVOTfiuK0zzWcxkkPqOrareguG1XrM2OKa2g5WSTuwwai5puYtEq
l9bDSGS2oFljhWBzGE3TJyZnE30hcLmaOwyZm6bPXz1YRYRGgk2kNe0L25mWhxEUIexcGUGH19AV
b8XAPljiJ1nnGZgAQakZSEY1XZrIYr3pptsAW8WOtClztV89azxOubxnk+phTjRxOPeUm6lW8l3i
o5vMZtt0E68ubEjJ1pZyA65x9Ma82oo2fpeeEPcipRxKrRRzVbTUEg3ROnCcfuUiORwMcBx5KuN7
mQ70l2JlgIujHeBvT8Aup+hezP13gxtwcGSCOcVldO+k4cDcb3DyOuiAfXj/75fO5FyQ2vM4QZjH
OeFxavC76T1nNUALlBm06alC0aH0z0peDFJjtmzsY55FWBAkWn8GgeE6MNRjMotZ3qYBaJsWaJ1W
eyXMAV5AcGDyJosYPrgkTZ88v8tN51CqwdPuW/PVKm38u0R2j2MYKotSpoU/NpzsarqpHxFVfLi/
Xionc36T1IZvpRPPd1MCS71qn/7/l9rqL5Lu8R2mUb2sOgbWoX1S518iRqiWE5VHakGsk0Ufrd8K
CmBd2TOwnqCaqwF8qvmX/74fwhbTldK5U4676UfL3JtDYp7++4WqVbobqxjZLR502iyKbGeqyrWK
zfcpZuIVulhSKO55m1THYeSaGOPC8lzt1Ec0wBc2e5xMHwA48LdN1Yj9pDadEPIc26msjNVHlTCz
5SDPM2YSeKIII2Ou6cpqGeruN25+Fn1XFCBl21tQ9vhP6naEeGOYF6sETmCO+5rCIJJbYJ6cTjPg
2pfKSlap97Sxy7bp+KahK9wyTsFbx+QkXMJhpIGPj94Nx0Nojex0pmABi72OSfqF1rZX05c4Cnfa
wWlSzAfMax7G2wiUoxpdGpyXiDWEGMdoLxTrJ5TPRp8+dDMCRuYixOd5sM6VolyoHjHQWjLhq2zs
toid6VT6Oju3EcZBA8RiBU4x9afhUfT5v9EaC5+0gWNY9jpNiHu2+fRdMIHRG9IOrXDSPcYdP5Yu
I5ocl7y0SNzAZT2N2obu8ltVAJiieKVc4vA+ehlp1dqBiAZH7No3c72xnAfKbUHFOLuAnFOTn843
cgCizLOX7STezKr8CZX0b5KMf+Je2fPTNRIEp6yhfjcqx65OzVYmPJcmZ9dXaOSLqja7Nop2HgTj
oDRXv6CHE+xHAvFa/dGza50qHo1qxYHb4Z0x2edngwwuxaASV8bgBEyHeymm/QHvuVLl38koyLFm
TKdNrJgeJaXEZ7AvN476NVjE4e2I6UgOlQYta+O0fIRdT+1uRaVBDBWnEaeoUn9TAOiN3hDi38Pe
ozQkp1gwUJqd9MAmm8VaBtm1DKFgM78jwdq9ZhDwOZ/n2LrGnzAoGp+pXI5h2KWCApSP2RRrM1Ig
Jn/nCWWM6sTUlZo9Nu8U5PTN2GyUsYT4x7Sx6CcH9OFvp7CxYWvynHoaRMuxpWVNIfrRoNaROZJ5
Spf6dJcqlV2gQHq33tG+udEdMjF4BbJFmsZiXVW9RoAk/XKtvNjGAqNRlW+GCj57qNZ7hYoON6L2
S+8m/JOS3bwuxlPObkpKiv4UQfujBCDgKGTyG9MjBmVZs0kQRxaMSkk28AaAIdn3SftmgW1F+dx4
fFcxGp+ibrdp4EAm/mw75K/BhqZN4d5Kc7Cil+E0A6nDl8HJvutesfyam4IPI3Q25gjJUBDN4LYf
QPeMJF1pECoD+9li5EWM5Ww5oQBM3tYFOZ7mZD8MwZXtCm3VAZuvh08SpBxqGFFvsFDT1uFRdQP/
oRHVmp9UygHursuzTkQuyTo4xrBnedJ0bluBvORgmFjK3Uk0iebkucvGTgCthxOo3P7X1MmuU7kJ
u8A9ZoMqHo1jjWtD0lSnFuqZpk7KVTRJflpZJhqgBdVgm0PuAWUvw6IQzXnwStJR4YbVxQKe59bS
2GillVHVnhg7xcEK5nlBz+ZtvElFyJc0mk2pNbJOpjVLJZsDcloKVkzN+JBtF1yOSyxu/lIkAez/
lfLZVwxns2Tgq0bhgCNGSipplZFh/3DjjhYg8Fj0150Ml3iYxXJ91r1IoWE+m94NYMydC89Wd7Nd
LFQQpSwA1H3PD4C4m4eSQf7luJgTYoxj1KYVqV6+U77Ghrr47INI+ybzcy9hOwCaKanGxXTErYdB
MhpYUvOO+LQCyEl2PBwqjxDLMNu+oOi3QYF4xhcP8E40hO3B6vJzHrx6uL3Lgpo2Fe/gIW85aDqY
eowiu5RZvJxKpz/Ts3iGzGGzoaXqL03qZ2eN9dZh9T5VXV6fhELHczVrsf04ylOvGEwxJOWCBs3T
OZU4HDP4BX5ReezzL6OhRWdCdJ0XSILXzZ5R/w4oiXX6vzWTxbDDfw94ASXSKKg6V+T8lT3IPi2m
BcCNSJ1qYsT2oYh13sTTKRHKxI1XZety/u0k8hfOL6Kc4i2WadybfS/eScIX2zDzGoI2pLnD1sTi
go2iro0AMwxxAfhxPbOGFPdCRLp6LMovTS9p1SPruS5zuyM0xQpVNzgswGftzWkMFmZvWHQom4yr
gB5o2tmLpHae7OHmRGG3HXTAKVOonZmk2RQlwNTss3HArdd0RElyAO20i3kLndVk16UifMnjmPfN
SS9KVby3k6NcMzU+5e7Yw3xA6w80Kc5abP9WovnX5bKC+ZMdp6HZNxqOfqtUOMDB+SH7FUS+YTeL
yTXtYyfzL80zc7auzKQbWDFmQDTa8Rpq1yXmDgE2hyxqEQVEj7DJTR8Z9J1KA70wh/8mbBKDutNH
uTVO09SduoaRr9bEBO25y/lT5bCuhMWUiUFanRYH0+2/DNJGiBesvZLaMfemwY4yKFhpNEHWGXIo
83ezPOAE2qSAL9TIPRUpphxCuwn4wSYwtnqpo7kWZ10h308dgZnjjOjwHYTEnbm1zx2k2o5gfjvg
I9bjHx2jR6nbflsDb8dGmFEClIsXJ//XDe2ic8qbx1kOkv+5Igw2Vgpch+7ATpndI+IUzeAuIEa3
cw6aMr3lNnRB49w05sb0lFVCBsiBP5NR0MqwdqVASda7nW1HBy1KCY19Db04GYKreOwfoJPuRu2g
zuJjrngQZkX4Vzn9IdX+WbI+S9jXusscRmUrF7ACOWzvm8y+UxCNNlKc0ik8KeYhsYfXVNf/db31
rzaUU8nJ12wXqmFfbTAYGAbOkaafRl2/mhyZivyfxw1iMKggKblWK3zgI0D7xvtuc++ZZvAjNOYe
Bg787IUyvm9cW6vGAFBjj5tewxo5n0EpdY7DEMEkP4yC/oMCKhwLZj6ghjIgaQG5OfhIjNc0hCmq
2QRcyOoBkCiZXiWa8hJK81L0x2CYo4f9rhubu4v2HdkeMOjx0QgQZRipc4xeodyXTnjQNPs4Usnd
ow/kdOCoASbdLFEY2yJnqdGfG9S01HGEMzmAJWQWyBRpnxNBqK5mEkErg9UCFmvlzizJ5ihVQqKv
9J69wK5TjvAeRaL8UwmG50n4M3EZZpX5a+fJqYJRNDjwVfVNTj9sF2jbuKyPoaAMgzJrVMTVdJME
bcopee87jy6aYIKw7G7Lec1p5nm/qdCZGyxHiT6HTOfAfvGIi8feeG+zk4h+yW8vaPxYFpJPz5Sb
GvMq3q8HFdLUvTvIsDWPZJIO3Toh2pYaEvGakQtKWtuzNlkIlFXoLlQ7P49jQB2Z1L5zZ6b8wv9B
JV0FI4g1TOzMD6bmbpo/DknLwJuP5cauL5HMA6Rc/Ap5wEAdgGMdqk/JEKvB2pnXBZZ4BIvsIzeJ
uRoT2aGqrjHm6TogFe5s8DsWI2YZZlfDykAiOpvSC95CraCUKYIskP0oNbdwXrBDEGz1BOqPBlJR
2OxpFL8BK28MaDbyJ3FdRNT61KN023CuqBeVSvxbt9WJcNRhBA1TfGhzjCbnchD4MiWVgErM2I9M
NGynRVybC4n0kgUr9pcLPDpb0ymWNYqTsMI14Yelc1Yd65kV9nJSRozNNhnnlFMm8dmEWAg4nmnV
GV8xD9OghPLuDm8JESyTb2GMzrYn5SRDZ1Xy39xGP8YUE6oZRb2R/TqC74f0iQHFQqWgC8xY4efe
mS0lr8PSdCpiiyDeOMLurVa8YHZ1mtcSVqVOdI1p1qIAXaDX1GLRz9asB/oQ6OddMlTd9Lgzs7/A
zL9K+hRMpeN+n+zrfDQApVINa88p+fvk1eYxRUn2AaT9W46RiVPFDVcMwgOoiUESDmOw2NFYO6od
ssq3R/2ExkGA1Dq5pqQ+xYIOIW7o/hR0RzaXq1r8y809xLRo+LVI7FS8iTJrfCXENhodrNJ1Fwmr
QQAJm4DP2ZzHmwc7Mf/aqFYpipzBheZrJ4wzRbO3LAdOTrc5HYKj7dMCzuyJPI43pG89G8rSBBFX
gn/xXPzJCZEdBbaPm+fbAMCiMVvmcnC4VIxIlXU5a54xopYL0RpJWZ2GNwxBtw6FVXIVTN85icyi
DrcehkTFOsVK8S92GNRP7OzH1lxwX1n0To9dtup5XYoeMxam4pPUld5YW3SBnUIXmUb7rQUYh2n3
tgo8GDeETHQobh6BQINYbMIuAzlTcyCWs7xFAMMwQGtuuatpvM/L6hRr+rXwGKVwgLAndHiOg9Vu
jNA2SdluVNK4K+qDUgbBxP6sT4v6wrKrPgRTTRvMvB4RTMkZWStsK4f01uSH2Iuemtb9abmyl+p0
FvW1tdR7FUYpqpGKv+ePhXlfgrKnCZyDQ3mSHAlncSrqobskwA6T2cneo0pi5JpX35YZ7sSrj9nZ
W/pLu8pNm9vsL0CBC/hZy2I4pAondPjZmeFzksd1aa4EEYx0fs7S7BOgrHY4CL30DfvcR2CTlDqF
RB/MEE4YcSAoZcxRFbjo2sYgj9uT0Ypy1J8S2gjAX5WaZ2X4qHR2SWyglCRYNErM6ISWhwKjDE3u
DEWn+tvjxsDZO+mfaH6ouQSVyIzTtb10doU1fHNwwQd81vmsg40oaU6laKWxsM5zyUo4HVZyV62J
biUOhBiaNb17QJPYOQUp4os+AqT6ceA7dg2ce9j0OrQ1RkUmlaFzG3bUOAvDKLbCo6ShUP08X+t4
hz0t2SiWCzVl2jZGd6L5GPMAT1D726RVLB/BTNrvAz8O7nG2ibiOQdI03xWnQS0ceLi/aIL4J0Ts
mpBVI0HnYgUwsJlXUB6lxHY2ds+BdDbCf8T1UVs8DRgb8h47IoFG6AJc15mBTmweJiC9LpHmeh20
xmr+R0tyHGPuTqubp9sWvq41vq2hWUOIswzwCmb80CvnAjieRVf49NitSETK7G/Ay59Bcos5+XW5
j+H+yfkVgjOVapV1Juvjj+A04gq4Fx0arXnikHR0nHTLQB4Bn0lXHm0y+ZuS7zFz0MjNb6182Hxq
npIug8rENk9lW6GvencvSHbW8Qh6FANW2i+biCw5MnfM+pBwh+m9csV16QPGI7ggCTryjJbE8VyC
luz1ba3wDZM6U94sguM9T86J9Flg/cDHW43VW2nZy/mkWPIzK9gakkp99/Tqs5uiE2AY3mCOOOzD
w57ws9S2AMyzilH77xi7i4xKNUfxh35LsAHfCP/qviY9KGxGiry82PnDGbhUqG6YZtUg7DxGoSwz
Q3iTYnyZovqgG+mmzLo1023f6MkZcAv1GegQw/L19GgThyHdd5hsvDwciQ3sdBS0SeBMBTrQOo7G
s9EKFBs5rAdVXbWEKB0QGlqR3bHY0lJeXuZ8R0ejaJ3UG099yUdtWeoKcK+/wgnICttbSStfzFsQ
qQY5hWYZj/VqjOgHNgD392+NjFdlDpKqdVfQetZsaEktFJuYGtAI8HCsMSzndK6AcuhhRzjBJqtC
Oit00vYFlgrjrrMiYn/BUvLbcNRiWOQ1vLUO7DKBbhKrKDrsPgwEHBr2nI7CAXj9ccY3IM7Rg/7l
vmi6u9d/ObB50/gplZ4i0+DNwUPRGvFNdXGe48WE/869MPwzTHXXWhwAKwDjRnrs6amQRUju4jfq
DM4eOc9BAPPm3bMHrJi4eAvrGhKtz2yVbBq7tZDCjKoMNnG9742fFiBXLIaTMNHwLBJ0Mrm6ZoPF
ZaXak+TGw2SIZiJwz5QuZSQ2XYzRQIs6vx9spsZA7AuNd0wnszEQnKmZWpDgEo+6hxxpR3w0ODXN
jNMS0kzdpStOEHMIlrBH/Y259KOXM4SwBBCCYTaIViOUVgdepnJTm5cyPPbGsyQeM8jkqyB6Mshh
WeNT6WhHLNt3Y4K164CJVV6kCu4GkW7sqN8ZULSSYBk5ZIU6CB0EgsdfDBaQVRjZOspKi+nh0cxL
NA4vGATZSO4T41RJDJ6voYMQaRU7JunxtNc9lfLKdmnx+JtNXp2QyyBzt57ekV9hOCVeYmK0BXFE
1wOzQnMfPN4DkwOGewoPds4PkpaXNjsq7YXZraPcveSAuIA9/aloMB5HMhMK+1zrR6dmdTaI0rDV
DesQdpvhHgfTXbRt/xZBic0CzpbeVkXNcXmbLHqUwRVjFYPSiJY7XtR5C+3ZtFnn9ap3UKJJBnkJ
BG6dEhE13aT9w44/hVPfcOojOjtfcT5+tWTc4zJf2522ykDlhUIehz7g+Yp+Yup4aK458nTEagYF
WyF5Ub/W8bruUKLZmPbZMRJ9vEwDFmEl5lEX5rRUe+5X03t+qqQ+Jcux8Zo5D6UFFwfTGJts2g8r
asUiboRAnLJGg9qmrpwBWmFdOwu9hR7g6gtsYou+wT/C4lNx2WlDtpvnLGbOrnEgVHOBhecz3j9n
06UpakBX/TqgYVSYFZ5XkojkVSC2YIvFq9+368yuSEeVMI3treJEq5xkYUjZDoppAw5jlLj98H9J
5dVTeahmYpmmF54gxN2TZQm1wmOLEb0amL2SKmbqka0iULMJNIJ+5qcA3RF1Dj6ohnlj3JrIXsc4
4BvvPPEQRAElecmsNQELWa508hJ2G/mYHJGceaVkhNN2PZgm6WnqURIWCpBo0mDa59Uskw9Q7h3W
PGWpWTykp3fAQnjfeb+I7znesWEj3eafRnu3vadqxgsb143BTs5CkHVqQgoJ1WUhiIpS9/kpYKMw
gQSV3tlcZ8pFJ0479gFxgHvekNGlSccZ/GIiXVVW6zajhZMGTN1hMVLek+UAw2lERR/VJwZiYmS9
ymei/FHYNgoQ3PDA7UIwoNPXiQNMA6EFMhhRZZcNj6msTe65Wrk5Ib6dcREVdyMn3wqiORXgmh4c
AjV7F3ES7s33gW8kCIn+ZzsG2kuXNFUgrequR7aaaLsEMPBxMoy8Se81J1TPSzOI6lSm5ruTh3sQ
o5ngYdBv1Y5Ju/iKDSgTGvbNt9K91RiUoysrJRwHfaSS7Wg1zwRDc9IioxbXTjn2AaGjn7qgvnZC
wzmL6JRhQcJyFFFhxBDYKF9r51+JH3MyhmVP6FV3t3G90rnGnB+tj9eM++bXPlCEFArcmiz7TfYX
x3cbFrD+omqrdrra/BeXlaLDk16on9LcE11N3YU+HEtIAjknCUX/UdN30jJ5cmF5ifR96jGmYT/L
kF5ZdMUjli/l9MZfXuQ8fdn5oEeh6CyZl4esG92ljdBEt1P1k7cbLNyLpIDnGLtrjTi0nNvZBAQb
Zmk23cKJVnJIRQyh5BDnDgurnfEuwOcmlFsjN86bWiA8ywweRsXiKnFb6gHJbqv22/AbchMHSIgW
HED32bCDUbJohl2XQXbxEzbXbsvQ2YZ9TH9FOc+eq4BdgzjOYxVowkuw7cD37cWYd7R73u2Bc2cS
+gk4oA6p3NawucBhI/bnPSKOnU68K1Loz+sxRNUGlYRW4YvhW1D7Wumvpf2rR5t2PNTN3hPcM3xC
sI4r57vQX9LEOjIlvFhZThkp21omnDJ/mPZflcN1ifwB0EZOYxanrCQ9Z/3NNT9LW4fd8lQgbetA
njrl3llnA8hG/B7b/B5blAwZUt2a0cNYgHpKlxDnH3e8ivLXDb5Gbu72HmLRRXTZtXj4OhSAQgfh
yyPLzN4DhcA3TUiXHoHF9j5KtJah+fSCVyWi/GFjGkclfTjcXbPuNwTdUmUc4uR/evbZNrfUOXW4
Lj3xVCOx0JnvpEO06CNWJohiLVcVnoSKgsL0z2hJHjLRgwXJRrBgy96wpLqLcjd6T4dTg+jvasb6
2eFUOZnpCy5J9vcNTUs7a9owvJ2FU4yr+45tVc5Fv0rKpW5ebpX92agXgwpSgs34kd1mlh64RxzG
vTzh56Nd3a4yCGsyeWeLt4rxiCCVL2KDD1hltPXRus/ceJ3QbbVToJ7d7CLNQ269FoQhaD8FxzXi
B8GNMrZrhfVWQYcmMeV9xPQsSLyVm1RfzRo/EYeQMIGBCLIu/qkqFhufPuR0j3l2UXvfJs9q+Ezp
VsxBvup1HlBz4DXA5UAkQNOHlni1dcAna6zGZeUb0a8Crkpxo9XklvtcY1JgLohTrGVTYieEyrkJ
Dd8oN1H1m7I3a+dhCCeAEUuHrrFZ/I3g4HB5WeLQd1eNEQqPW69+DtXRYu/UMHzlSte6XY0AQHs8
iU5OLsxLsG8B5WfASkUgt4jC/SzEq1XHq8ZCzeIRZVTxquPikMU5jH5alfVgelrqTWKTlNWr2e5b
/Vn3v6K4B96Noz6UjE8Nhmal+bXGnAo/AEBJNX5veWDU/BMqzW3Ckm2q39R3Z+YhynwufRd2N90t
X17xNRpfglMsBOWQYWOtMp1Ll3HyoQTY+axPjeSpfkAabUj7RP8YblyrDuq3E+NTG2iA9R00seyh
ut+Ge51CSqY6DjAgtrinPgU6l4J0R5k1BCHUSB13UfJS6U/YLMv/Um8SWo3MV2nlp85+sN88AhkF
ex/g786bVDkFH8rsky07B5+gu0oKCWeiODKP7F6i+CcqaU1is+5w8w4LKpNdn11f3K9nE3LBbhQB
Ss1O1OSV3pr/qd4tbbdS3cn0bXLeTQEkl9vIklzo8NkBx64lBz8SYyx8xp/97t1CzswqQoQpqDcp
8Hd/FN65rhPfLl96JL/xwQF5UTYPakoSnLwLRRwmMXGRfJQ0w/BTsZLYuDbrhdbzSXJEy7NPo/zH
dN0yVFDGWHLwCGUcpE3zN89Ahny55r9Ru1pko2tSIt8tubAOX0V4JtHZAWmn7BsSLRgovvsugq8P
jKtfTP3WhnKvBCCTAFoyVHE1rCevco/jtc5fwo9EP9Xh2Z1+LJLe3ERAHJyJxq1bIc4tXSh8zJyB
CX6FysXCtds6PyMk+C6+6c1DxRxM6V/NpBSoPm12H0PqF9nKNlnpv6R7tHm3infKifXsOBq+5R6n
cE/zA7v5ca+PP+y8bWWZAobR9tQ1PF2NCl5C6klwRZaDVIx8FWsETsSySGlDhdrU9XAFVlISxGQD
EXovdfAyfsvq6dLdJ8Ax5cohZQrGRHFp9LfAQbjIveiW94M/iCdFtciyNIotkv4WNjSi+16MTYDk
U3XJ3e0Aswr0bv9Q+0c6q6ds4177jG6rTW3t8/ZfpB9anSnPXUveButd+SxZ9hXr3RBXwVhEPrPs
tanocmgPvO6amQL75TQyOWvi8jJ+tYm5y9kCEQRkVu3f7fSShQwPPH2p4DAxVV93sdEPQCrHOSUB
R0KrmnWrNguVB3yoHKmPEdpfmbzbCegiWqnJcmBohiZjnlttkRgYjO51c6hZNNKJeJsB2MK6EFPh
SDkkryqKYVht+XQL4tL9LpdvcriJ/FWYt8k5WNNFTZ6xuER3r3gU1V/SIGiEX2Hk9+SCypESd11b
xtGBr6kBRc+RAj0ncl3fiZEYwTGNuM2Tdy+8ROVrZHZblxyZWnz0jXPpGS/2oHUtLm5FuwVYrLv6
2FRL3tyfSjlkNJVyvuPpHaAF45Zwq98Jf+U0fHbMzDmaLtwRPZ0uL0vxfI0h6aDvdY5C6V3NP11E
wqL4y0PuuIP9zqiwIAXmmCPpJlgrnbYYwU0l1Y9CbVBkvjTlfQj+OvstdCJkLygY1cK2tqW1Y6/m
IHB1K3EX+b5hi1lDSu3c1RDtFfrruz8DUDpXiOUXfC+D0WMHqzFNnl2+T5knmMmXw3SyuomUc+Bb
xuIjyn+F/PEYh9ilzrp/w9WgiXNZYsxatuWln64kTjqBUw/kPSgju95r6mcdHnTtqg4Hpfq1zGs1
o6qRFe9j+oQCt868bitc5RAhLuRgxQpv3pQN+kJXHRdzy7zFhKpRGX9IJQpENfaolrkOObMr5Poj
AqZo6pwaBUtQx6lnulihtrSqc2//S+pfi4l9B4nGVp4WyB8PI6EOMb67F8W3Ee4TBs06ewnwznum
OPgtn04pl733lU/n2cvlII6ZGnpPjyESsV2DxJfHC+rcCi4HyqVvKhErG7uyLagQg+2WGjA36Wru
uEhq1ARxDHq6B8Zf/bvkrFhva6o0m3uMRbwpIRordCj8GMgiMdpx/ZPk9AHyWkPZkyT3toM57ICZ
glOOfelRdCt/Ko7bCcdswcaz/XGUkcwjMpP+n7jtTB+mASZTWVV5y4t7S/AVq0hGXPccIc1NDHrD
obGSwxAJE/vsRC9T+68u4bdh2cLmVvMcJia+iptVx66xRS4EvEujMpIiIqpqQ9bqk0vBk2/8MMkA
1x5fbPAzeS9B81HGjl/aEvQXoeX5xAueu8PM0bCFyCIoSxYymUfiDsk5hvUEgYqI654N37eWT6s4
+wZXL23bj6Z/VUxgkv8TgIY/YHHKBfYsZ233iu+kBG3Y0JaYrcj+UY0sUGxJCqRMwCJ9J4G+WlxM
LetgJdh6KpT49qGvEz5h7LD2AhcEOxkQjkd2g0H7fVRfJVKSSkeCS6sL82GrvPqZ+WGgQPMf46Jh
9suOpnoY1UPGl8S4mIzggtrYR7W7ylE1bc9bFiYQvtcwNBHF32rnRDKNzADSjEPOG3WCUzKid+eT
SredNZNSYpkkVoMDOi1B6xocPFGICMl14L7UyRaLRqxaVpZszs9mdB9z3VgUepZFiFxuckoxoIf+
JNqHVfy2LOnt06Pg3Djo4jRfJFVDD5UfOYfBeVeg4uS+gWcJWkCGLuQrxGkDSlcQGqxertW4Xqr8
OUIjyOVxcuQl0gyUM+HGoG3eQ8IKxhVukIU0By2/lCd4U+SQpxWS/RL9CoflrilfzfHajmRbdwWu
qxyVG17JJ86ftmQXgt+BFMe3JWOCiOEyAd2DnMOjphkvbXEZaYVjyQV1Y66j4OolCBXbgkLwlkjK
vlAYglPqcAKnTFMiXwnkTqibVlkH1a6pj4LHj/yeD2ZWRjCDu4Z3zsn+aJrhUmMjzEhBWwHpkRwp
CTNBtusOI7VI43tHHVz3lo6QfOaMjPulx0edJsecrvqE0KKG2tviFzCyv5GP2JHfecv8mU4oBLsM
8JByZ3IM9M0AA9ac8QMSiCxrnOTrwDvp/cETP1PzZbsXr/pxkHUQle3sKxGPrCSn3BLToMOUH3d+
zBjoTkavr1KCfcJ679OjFJwLHlX4FWUPzzro3olPUxSHpr6H3mZKt7X+T4WOC2S3Alk7YrrNcPxZ
fCqR/NaVtYFdPj8w9ui9U1EfnXGbselGgIVjC2QR+Zjju76gtRWMFnm8ZG8+ZkMNJA/t1mgvMmYh
6Z5eum/wZ9xw4VDTypzFmXYqULBkO3B/Sh+2GOU5FRQR4w0FKWrWU4pmsQl1fx4DKfPP3LmPHjJd
wCT/5KmQX0DDbqp6BSTM4NLiCo6XaLB8E6zY3p5DC7490qZJDAmcAcRJ0/YRxWC8Z7jvseKQcE2O
/KScbQri/XLZosaroOyXRrwcPnlPWFMi0lZcEJy8dFz/PjXyXuCL+liF9yhlY7Efpi1G7PEFwSz4
Zk+Mi6zrV4jtGCwmsaE0L+UW9L38v5/FXSowPnDYYazG6E1Qalrm4zrSTklzrN3nlDy4dbhEOXkz
oOQFY6rkCktYIkL3mXAcIztZlNRk+4z6oFpYydZ0OccukVjGF0SdnFDVLf1hkDt9DeiXjKasu97s
J/vgJW/8NULnMHWMxzWOcdQ6Z8fFhgLqBnuW75o73FmJBJbzrmKtQ4z7wY42Y6rNWX7nw2Yw1JpL
6Atjd8greuBWBHopaxo1xMl1Wvsz68eAc31pvGsWXJmUNhK0DlcCry56CshJEQcDOR8OdhEEVKv5
0jLmxOZ7o914mTm9peiO4mzTfCtPyIjL//o6txF9s+QiiLbNzaM0umyYULBCYT6rp6sb3rX6qDio
6yvOlBkTkpXx2VOt2fl0o2XlXjZfkCMXIUU5RGfSdStOvL9vnrnWHJBcK54TokZqZoRLTnAlUWyw
yHOsyTdBuNLnzr1Vr6x57TWALnYcBg8ijI5MdpbmD2dVCrV5N/lzfK7soZS/AHfWcqz3UBY6YtmM
KsY1Xj5XrPTGr3k+OfgYlxxYGPuNL+UHig5hdm/0iWmGHv5s8BzUJi9M2LDEyxf5btqEzxo7eE7A
ZDs5SxNYMrNg0K8YI35L8Jts5/XXglt/VjK2WG+aJx8hM1RTrhC/VSg+is+iUF/xtzd3QkU6REng
rYRYANVwqPnJODRgkSDnj91U2VDEqpFVfm0NH02L2EBD7izYNN4SLD9/XuHJytmjXYQP8y2ElnzM
R0xR1Amcgx4+mY9G60TbWuxmkle84TnnEDAMD7J/umwFmGtRQfsBmoIbcdrFFkywpZqzgVqlVH69
t8mRLqtRkklfQ40JkRmt+ScJMEvBe3UXrgmMA3zkTmZbopr/I+k8lhu3gij6RahCDlsCIJijRFHa
oBSRc8bX+2C8sMqesSQSfKH79g2V6SHuXtK8sKPExxmvp40anisVTvCtQMPre8ESNb9Jox3FJlmz
1BZRuxl7B4+UCSdPoiDCf88VLlNwA4esky1+qmyShMo1P1PGC70DPZYPWqKJDx0lW3RXuAKygXPB
xc5U+qQDZpu3n+G4JaXeJ1QbLrcJy2NVzi7cjJDlAh6C/pYZb45kbwOgTfPUXPw96PSeD764dAyY
KzeK1pqK1AaPYo+phYjn2Lon00G37ZSu6xmjxOdEKzfdQjQ/DZprCsx1mT3feskL/xjdM6qvdE9G
tkwQeZEetQhT1hepe5e0Cz8H/bQJBbs7YJ80YKp+0WFOmy755AljrU980sBrNXSxlKK/sLpTPnHA
byTYsluJmI/TWm7r6SwlODZ6s0aT4dU6IaHbenyt/RNYmxDZzXTgoB5z16ps5XX0xg/qCHvAeAAY
7R1mkNshQcBQfKVLNucMYqGIAda6eudKwBfHMpkpb5k58BzC8sJVoRW3Tj8OzZ3kspjkKn3dMjud
d1O0bmPP/OIY4yUbDPmZ7wNxrLXsgOwsSo5dvc+gKP/kO+EH9Zj0DThtQjU0MfGgb9n48y3yl2dQ
kqbXbGV/R5oPSdlds2yAvPBo6/o8BncCCzE+/RYLQmSp6vfcfabGE0JDne7q2YWugOuV2O7U8l2n
C6GXp3VykeUO1cavd2aF9dyeaoVtykgWvLOE66Wehj2puyMJErPbtR5KCPgprbiNwd8aHE92KUZE
1hl4PUSU/LhX9+bNGFA0raEVM4WBqw6CacLy7Q6MsblpMNkIiNHwSAkhxQxuNegyR9f4kcjgbtwM
Tw2no0G6BcFrPB21dBd1bpYe+u4Q/GQvOa5f+poOwp8Q1Njv8khJQczsnwz/6EAEjNHdRAGt2p7D
QXkgF2K94oQFnths+mQjywfuRo6DvAGiX7eyx8fMqRGjxgUm455sFyyWdS7PWF+4gQwOa1t/bvnZ
44u9CeN9j6UoZT2KXNCD0tO2SOc2rMTaG+4TQPTajb6pjEUGSRj5AUqjSuFsoOO9lidX+9B/wj9m
IZTVlHv8MbGKlKN85ffyMIr35qe5NOfhhb58ulMtyyKxeSt4bcRGFF/57wS7DVDhm11Z3MWv4Hs6
IJKGLciAc53ucg/hJpO8al/+QviAAr3UFyIV9274YszFj/7KoGMkxxlD7/fyKO9Rqjpdsbye6EJB
f4jeE/yadRexlWnHzRp97vnO7/+FzWPi1KpSUTn9b4gI9MZxz49HLsZOFElrRoDLRew7YE7NVx3+
qMyzWQUkFaeu5KkE1ayiJ9dI/RlfI1RPGHO9+eJb3XBH2tMLppB4xPt3Pjb4Ypq0ycVdGKzj0tY6
hwaYgC412xqYXwbwCx0+qA4ILsEmwVlGTaR4+Ss6EEg3Gf0aYvjRzr45VzDfaKY3nYsHP2SASmyl
qNKWysdHHomj4xO+o8adw/M2VijzjPFf7Vd5MGIC/KZa5Luch/h90hdsR2KcuSdhHTMMpCgjI5Gw
AcVh3INIdqD+XGvcASBIy9koW2u+lr8RM0nKrtLmKPSxNoFgudI+8Avbm7nDtCjGrXs1OfWKG1u+
f6uO+TKftCOM9Hgjf1P0WldUU1+S4RkHirInIA3mKSDW8efoCRf+hwJyaJk6TeBY/QcMRGg5hmVX
+IJA+lpml7umJVp6he8KTX7BJR69JHjbg/MHBKCB+Tg6R+0ylt8wUmgYtBOjAwxGTktwjDlaF97D
Ua6fECCYBXecaShwlRv+DPTn2KnEPD0EU4OX73HNs/xDiCwNGUN615mRsUp/GmqJ/fjHeJ7Qc34n
9KXyxggBO0iyveW9uZneKqz0QPAoHMDxi9UiZnvwbGfaik8FVuNf9mJ8qvt655855luXzAg394Sf
yVgB6f9VjWveI57vDk9w23qRfigJqExRQjOT4X0RzUKj0xHZRfDrCumNsQGGnXMiCO3+D9tlxlX8
K0g44SLtSX1S/VLxJeyi7pW3aHFTlfje8IewAFdM7BQbQRNCRaSFMZ8JIu6CCskxz/wM/Qztq9xZ
MXNlZ47BBVd4QaykVyzxWVcQiNpTZpIjtRof8sG4Mi5KXioQZn1FP0QWLYwZgg26pbBZIKRjfZ2Y
970t5Zw9TnxqLt5oPqZepIwjKnqVD6zCUHaXA/tzemFhSKNL95w+eB9wjpNf6jdB3c3kL7E/Eeb9
EtaiVFiabpt31hRIYcCh9JNYyzOngjA+Zk9zIb8Daq0JXfN6m3KEp+6fmo3pptYKLNH+m13Nqxwm
YH8g59806FzSX8OltxWvfsQrwgi++Cg3yV9nm4xa4xXEqhTNpI15wjfPVTsOa8uLV3/wzrf9Ow42
KJkWZMnT1+ITU23Qa7e9tZ8cnJC/F1I5gR8ACzZOICvhF8Bz4gPIVyY0xq0EMIITODI9u4k9Oujw
rTTo/+xc3qjY4pJh9RTP6ZsQ21q2Ei/jjZqWz9XYR6fMxfu7L2203gqf6u/8ZbBB0exArrgUwJtH
GFTPYIUkZW8cA+Yrtro137ERxwfenWL2LotE3bYbaIEHQMTRNklE8aSTucUGw84Pxr3+Jk3nS7uE
XuHGW+OZO2DOHpmskfdy1q+Iw1fGie6kHm+x6jUkOuNLqh7RPEGB3QTumWwDZlxrrXSiD/WdPd6+
IZFkdhW2J+ME9VqEp+npjnLjfdfDQWNk1EO2xiPf1Tm2zv0HBxIo03yTbs2w6p7JpbtwFFDSi/jJ
IEk3MNSGKobI2IUvyAypfLA+Eiagvs2sxrDN3mZnwtCwENGvQBrCU31KT+GDQ46jZWTX4ezxG4HN
bK0j+x6L6dBW782PbtGBrbDi5cip/yqysvDQ+XeAzpOtvrWvzGVYunQY478js3phh3Cc8PSxbkL5
l1/wMWH8k8GYOEYnfLRu8vuAQFNYYRTFq8EdmQ+WYbi0nIkgSk4APrT4TtGfl9eWFfSF3R9PEZk0
PoiFAw3MYZ5efONTwMYu823/luFQzYKi3FpVf/qu31Nlyz80a/RvTLiE3+7J3prOvI34UYYUUJQO
Dj8ye8ooToARH+lDu2ZPwhfvYBkEwnJNryRPv0/jAnDwqMOUPA54DzbTozxdqd/8YNjuJbAEnvN/
oMgLHMoImtncLrhoj/ij26Lj+B624Qf8vu7LwdbpIMYcW/BeV6M7u+nJeK2eWAO1y0dXfJv31JUd
SCeQGo/5G4xYFA2P4GJtjYP5qr9ih7bhEDFhBOy0HQzL7nt0J+TcdnQ2POVD8TInPrW2dai/wX/n
9/i39DCB2A2kGDMTvUof/ZtxMs9Iaw7mrdhaVLbCC0Vvuo0PmqO40nt6LCLmYuwhDbOk7/hkvWBJ
pr8m/IjoK4FCQYe5NyCYwZFfW858Vz/ED3wqbWx/TjB9nz0GAZOn3v5Q6OEUuTJv3bbccU+M2goN
E+5kTCJPo108OXLqP+qh7k16n9+17bRhDuQEW8NmqUM6mK8XkBlG3sfaZaOfYN3ZAPMrpts4c7ji
t3Ud1vJZvCsnVXHkH5bVeEM/c8CNwQlX6m3YS7ZxFdfKVeI93MVLYocOET92Y8u7F3KcbMPt7ZPm
hQ8DkvQOG9d1/HbjTP0Wd8CqjmULj94ed2K3GnfRNnhpHJeL+uWT8QEvdXkxyZaOhfHNI/DyN0Iw
1uO+3nBI4OzD3+R7Dj97JHbSZuEKDxUSwt06fAaXV/8EzdIpgMac5j3zaFoc+Woty5zW0BO37coN
dyf1jEMNq4Fnpt+g4Tjy8UoFBadvlx3AMb7mKxI1m45xpV5bZ5vZv+lb8U3ala3YJP7aFKObW0hO
aOJ5y3eAxZx/m3f1ojq1G58uXrgGV3uaZ+arpz8mHddiC0/lbNzyPYLTDMnGqjhwx4cP+t3ITvfw
V12o6jbKu7VvM0lbWc7gbCCvXqr9plwd5t4Z3tt94pYXsHCHOHuScUBJORW5VSjOdzgFuRBN3hG4
uW+f9LRX7kN1xSDNSbYmeC6vitGmi3GO1/29GC53IvQY4cBlhDZvJf1gP//s7B8WiduTivI3cFFw
sgDlVKRJXDTXP9T7jroKF+VTcBivue+OV9X5nRlQ3s7jOt+au3w9bgvORfPAE/sAozLpAjkZjjjj
/SRb/d1fRwewCAqIjYUDzfL3JbFEXALSCVNE6Ban8Lf8eFc8y8PKjCQbD2Ork+X6ygoRlZfA3qYY
OTLwtGHhoE+/wfw3L3gw6l51JKvomayuf/Ke/F3f5eay2d5ggWx9/YdzZ6s74f0MydwZz9ahcqvV
bcZeBZj4RlEA/vZA1J6dulflSCkRXIwP8yU7BhvBlU7aB+mxOOaC+n5YR/GpfbQb4YQc6TXdiqfk
UX0Of8azOQ3HllgjdQsTzzj569njWqTTOYvvPVnMQoj2YIWbJTaddoeH1Bf5l5jHHGGWAOw6M0s6
4hFmXk8yjk2XbadbnLtvy+56M1eaV7r+mhfbfkk3yHBrOqujdA+RCfw8jRUBhQ4PRjq1KZsNA+PN
uPqCbGKiD2EfKDCPT+BVzvRD5SBelvLhTHsGSeas3zlxhSNTXts/UYid48e48zeq0zhguwsGQYCP
o65HKkPWK96qL8zY3eZbOsFFdsrV3XLs+FQ58wkFAGa+eI6sOrd/mp55+aIWd0kJdyObtsae1m/z
KYsdmF3yD0TMg3jWWKT1HmdDWz8TvGxRHq8kwihWl/xLePA6aAa6NQtmrDlZoGgQcIG1a+OAFV7e
u2dwELdcFyuZ7NyQKPplidSoCn+j1+ADjd61eAA1wKVj7cnb6ltkcksFw3yRQ0C8DauTdqXNfVM3
rcu9HNnT+/d3+ngzYfLwo4pvQjIkzojIjl5vaKg2WOkJ7DHlbzk+rU/Aw9DBRutI4c3n2K3nk+6g
GSBDaqnPvp7CZuBAod3m5MDOU6SAwKVd3fo/jCnGr5apjmteCRByUIbK7/42opCZr5izoDmXvLfg
AuSxqnBpJ763OGUr5ksb/QSHk43DwrliS4oQ4oIWX7oZJy6xTeZRyBSto2+FG3aOQIB2+ReSwb66
G9s7ZQDDL0f/yZ7zzTwg8gRF7P9AIcEHbMDJbXtAl3dgyOrAknY5WueUcsi1thT2WyAdh8KegmQp
aamzuds1LgfBSb5IO1jdMWN78s7sjfVjbRm9/egHdUtEOktlB+dh+dbe7t61Wwc4Z6cevRC1dWoD
nLDrLyg2yj1pLYfYXf4u+NO2J+Yr7pSdk2YXScwSkKqt9C3zs2nF/lFOZYYqh3EwH4hy6qlm3oId
e4SCfEAbSaTjmeCXhrb2BdLyrSZRd8uU/yQRFH2IVCfwVPioALhzaZd0Y9vqJd4tw+p8rVyWET5X
NjrsM3ze5G1a6L+raQM89ftK6ALcEZsW0b2Q4cLwlpuMiTnNIyHuDvoDW71sKdht8cd4NQ9clCBj
LF/W9w5Nnpc/snV8K10IviTY2tFaP8du+97Hq8Cer3QW19ojTNu/CQtVTsaZ7Xu+9a7wGrC5uNqn
i3zBB/ux3NTaFYFpsRq+1TtbeQPZnVqB0spTfua7cGD3IXK4UqfG1DJvcrk0ys27/hJ/6e/heRk7
BlyYxm101K10KyjiW2cC7Ljoh/Jtulif4pkhAq8SZ4m14LU78c6DF88MlljP/B7pSkUXHZrvfKOv
duGRd/H6hovnXnXa3bhrVxcIgOtfcsEd9cxx0rv9sXAMYtTs1Fh9dmtWsnwXthhwnfLj8lvMp8FD
iL+Uo+gwglC/Gy7CTbwBB/gHHnB2nWs3f4hnhmJf8ktms0MdDJDcF66bU7e2PjCPVnZMOffDU14n
vJB5GSQAE3UH60i1d6SiEo7aDo3a9/L4jQ8ZtAjd9ZnxQXPAA+Y474AI4BxuDQ8eAPffbQJeUpej
aj/9sDJXw2ZY87BtapxV590wHMZ+f720XjASTvEVMvnqEn7RKmfb7oKh+QWr42Fzal3jlUIhdoVf
xSM0xobzvDEZVdN2UHeo7FWHYQ+nKgaL5kG9BFv8yk/+RnhQhKce8Nsz3S/mZsscDpagQ9n9SmVg
eTqfQzTso0NxoMQunukX3exOsqUdtJWDtXRCJ/HOZEVzoSMxe1tPP5FdFqA/nT7GhyG2bpXuKgkb
IBMqPHI2CeZ84NUMQNQA4lVYZgZDzGhE7AGfuR8BfE2VaOI4ep8mzLTqOm4daTC2rYkvRKS3pCPp
zZb0QOZ9IXZBxoKdYxg4zVF3NLQRco6o7SpyE88huuSgECmn61k8w7efq/FgxmAPpK59lIo1n///
0v3KeSjt53CIUS1MZ9Q9v6GVYdNl8sUqG9JCJZ9OR+Pcy0J8cfvKQF9CH+3oUV0cTH8h2sTxPi0Z
hWRDz/xHKR+pWPSeGuPunapqsUVPsGn0SNujfR5nMjiFpndGXVP3ikqvElVQFkIZC+NKhZIudbqI
ABFaiNSak5eaWHiNGTmiNcBcCukCz3l02r7FJ2HJ/lpr0LmFhtgjsEaf+u/faqX/M4x02KuV5B+i
+sNX898+TEJs/yjHu0rbForMQWso0bqawL4aK9f3pnLpminYd43P/jdChfcPO90m6wvZVzPWt6I2
EhyKZw0r5qOSIq4YLP2tn00DCRLzGcNqMN1lylTyWi7oqUk5fkTSWP/4Zf1qqEP9yHLGQ0VifFWz
KgPMCUDb/ThwCNTz4EhJWu6bHnhSNJgrzVnPeEXch3XhTdjL24tnHtObsKKHZLIZ1Jq4G0sFQuNi
r9DnwlYfUu5xueVWkfiBRThVjhAIBI61w2LDPEFORLliBprFW9dtH0rAYLwm/q4voenUX+wOSVS1
U+xXCTxjYkPqArjKMIx3v2kDikjFRk9yQ6cJGNkG8VkTEdW3HVqtQjDVq6QMGM7p2lpX88lNxGTe
GCLrPcB7VO/gKBqT+RhjDKBnqTqohJgF1nzJax+XpBI6A2GOt2nJmv33pUrIyMuhnqsQHlAZYYZf
Gmm91YlXDYp6h/oJn43l76TFEKhOKi+Uo/zU051XySRt8GM5+I1Khz6j3bFw6zJjSJ3WglumNUUv
BTsGKG5ehf62DDJc0yGYccarUrg3l28MRPFc4uLsCvAFGgna77Kx/n0pyWxYXEegJyl9AtGfybKm
DhLQWkl0TU/k63K36q10RA1FIyT50zrtrAaoJsHG05dAtwImbG3xbBu1u0S4JK5VBUAlqnNS3BL5
t2HRITCTGfJKIWWqBWoxSZFxVgwsLDHE9uvmNYCekY1ltMeORIdd/mAJM+O1IkxdkkB4jrHhjUIh
vYjxiQg0Jv/UaBiug8SEvFZ5Y8YGtoyYlgHFhgtI3+ISTSRI2Q7Ss5n6cEtsU+z2olntQh1c3SxR
h6D2M0+qjmmTsHxDHRKeqQwUfUod4xeXpG41Gjvk7yV6dIOY26rIGBuMb40IA2P0u25PukNEfZVh
TDCgMiL/zjzqZhWwiGPhmJYRbuhFc6lqTTvoTcgIGYVNJLUQZ3WGKwoWHMiS4r9MFgZbbNp4ryZI
8sc5NeGKcNiqCR7kpRJDySEXRyo1ca9EVnaY6uJTUKpbVgPx1hkpcXIwnkPiV2H+pOe+Z7RtKDpI
RbyYQSrRQRHkm18w4fBlSCI1JMs9AVoGgFFBwsBhtvZwlefcSrEqTKJDtvyhonBBtrkO6ZITU4z8
4jDm0TP3IXAX0oDJ7vJHNeRiyFBdrDr6GMq2H9av2Wj2OyyLPjqRfR3imL+ro+5FCJvw0g9Q18Im
veFhH17qIIou+ThZh06EVqQlCBYwIw1rpb3jfz1uTH+6jrL8wCEAMXQQXA3JQuQ5bdMOMJjLiJ41
gVwlOJ3Bh1MN8ztO8W+RL4bXRELVUvrwsnCfjznXO8oPQ8UrMg0fXHfCFuv56YoIq9uMA44jsDd5
tLspM2o0j4y+o1IjmnZa5jdFCy20izxZ5UMskRjC5Dn/+zITvbHt/emV4KLsbErYbuF8uK8rjYM6
mSDSkkZAidCjxcma8RspcrydOzJlhzR58UMuRJIzu+8p7anCZQmFvly7rI1Ii3ZmMMPDeLRaWp/R
xRCBLIDnjHg74r7I3CwKbymkRLkUCoQsSHA16YXLCFeaGIsQ4j99bL7WlZQRYhRpnllgXTio05/E
0XiLzTnYtNOWgJF1X95GNCcJ7IOoe6TmA6nraLp4LwHLhXaVPcv8sxSgf2MtLsa7qMYBAkD5qOK0
Wbwm+VaJADhkbNqi5tm24oLVJe0Fo9EeCSOu4DW+7VwvGJbfpPGECVy8pJfecdlMUFyCnzPRS5Ij
EQylzG24UbKD5W8x9OqVS6zZMhfHCNtakNaEpIUAR1+Dwvb76qAkwCtnzrMyfjoDz3ePbaEq3sgU
3WRyp7cPXLz5CO4Q8SDISQx9mLrAXMTX9FzBXwNwz6YvyIyhpwjfEb6iCpaht7zfZG9GwBhlL5mx
K8a168fdOw5vjkQLJ8GgL+ppOzR/oW44ss+NreE4iUPhGAbOaDXnJkWnncOgYQbNzoN0oa9NM7ko
qe9pabuWWtGTfpIUJ+OiPrRydrQ0xL9i9RyxbkhHQg5JfPPFZmuUagsXWrnXrQhXlcWotZfSZ7SE
qdBP1VoLIK2hUSAmBxu0lTBEW9P0mXtlxyqS7nKd75ppdgeS5F3ZQrIVx6dRxGB5MnaL3YCoVQA0
A+1V15Ugu736K/TbNm/PaVZhCvXaTDex991FJaHNT/D0CVht+uq791Z5y1O0L2glmuilZkpq/erG
qaX7CRmZe0gu1XyTCDwDKbxOVHltWd1xAV7yWgX8aVrK36ljDI/lWgp8EaTXJgTFL6Gsla/i0L1W
OdN6gpENISNphyOWGHknhQ+kkfGhDMem6Lx8gAhWkBxW63bMYDlXZezXOrg+oStm9U889DgEghKa
/ltv3VPO7Iyj1kxwUGVYacGFk6jeoDqFVNOCoLz7soQ1fqHhItmvS13bF901gKbA6N2UDyp0piD0
cknEn+2e54C4dFOL+DHO0K1sqUeYdRLWjaq/xmEew+Dms24oEV7j2Y2QTLWXwt/7JE6ERz14h5Es
T+tGZwUhhvWg/idEBIen/CNNLvF41SYGmN3o/BEShuYHpiOeNShrjXdZ/sSXY6dowd6sehjCcOos
czN0wjOLcIuCA8biFg1wAQxeDSTIESY6VvtRm5MdQQDReDK69IX5o5OIXyqbXpVeTfgxeClBAmwA
pCQUv8SAwAv6DMYI/pa8Nsm1xlIX6/7KDB5a33tDiLxMdGo8fXA6QMDINB2dMqPFZo2TCdWyzDuV
EWRce3IIIPFpRM7rmJKDPy4awIHJqCazonakh4oM13WYoD49DZZHLwRaE8UBGtFVn5ZUXQWdeBo4
8J01uErQryk6gV+QCZWX2ngt0Fca4q+uNBcCzz3dUq8WhWQbfPsBjTpM7HwSYTGhHfXdosvXTcHj
zpV1lisH3GQRGQKS9D8sRlNDBflhLohkCHmZoDjzrwjPfNVdrmV7pkUl966TMc2KP4b6q8MSIM8g
92cXNb7KSXZJgJFRj0vj2ud1RbgK+aB2MyHeKgEdONkqnGIWk0bjLsmAqZW0jevBJY3QwTTnI6nu
EWSFfMLcaPxezCOjUbUzBTsDTuccnYREIKz82SWwkhnFU91D0jsZ0QMT9LJ9p6hJ/V8FRDImsxuu
mv85st0QDs1bNSLxEQ9uH8+2W5Cf8IPiceI7bisYLLTmYn+ycErh56EbmSAr6gQiKDEW4aKCBGs9
j09JflMC7uL5ayYtCKgONXoXHHTWPjtu7N4F69eXNwIXL+76Yg2TUwYnGb615myZjwmJY+nmKknL
8Bvqt07ZwuJGJly4M+dvj8bBx2V8H7P1UxgNxYhClwF6sIMWI8FvN7Zpe6gf+bXzba64fupXJQh2
CCJL4oDyB4fXJPVzyFubR5no8Z3+dUdRVN65hVFJ7NpxvThhJ0dMbsKelvc4TqCh3abv73pUUWY8
DQGNHvPjHqEZkz/zc5C8sjxm5VvR/QY8+ULbNUYAiahf07dMsMhpiEsotmyviGFdmHzFypuIx5q2
3B/yWzHdxg5ut7QKQF2CGHIBHn5ztpYkmpeb1b3nBULv5aEQNZhBmbAeeogMEvkgVLXdhEwB/hm+
JTmCs0V8yTHgG9eo3PWsXoU2t6wrCpAYFuh7Ur2V1UcFQTcgKGDilfrCUyQ5lBH8KGCeMvgclr8t
x8dMbAjW4/x+GNNG/mqONxF5pVy6I5I7RSElBS8+S7qLyTHRPOSVg8Vgkv8o75yZJnr/+izqWO46
RbuvmYpj2kfeC57FACJJ5UhUulNzUopjbhF6D0Ns+C36n9766fSrqL+0zO7jRTQh2hFIGhOp6Kwt
G3K+VdKrmKY4GnMc5luLHLzxJYtfVLG2Na5pK/JmH5tj1CpsD2ruraq/qMDzxbfVvow5ogqUbL31
J0E7yvyFoKQkO6avU+n8hPEpFvdtd2y4jiUW2TFTPbmBiS2/qf131P/k+WetnEw+OPVkQKoJGfjl
aEwhtOUkAgXvOFrgc8XOIgYNp3njWiDFQCkFnUeT9rLqQU0aiKEq+43IFWqIGMl1TqvD994blbaT
kr089U6cJevmK2EeLSuf8cJS5DZsfGVdqOe0uIm1N+aeNW1kBUXdWh32XEoZKk0LlSmd+koG7wbe
NSJs4Ewoh7AdjOFdBu5YhPETHkkKOwvqKZJVF3szQrU0V8NbW9fMdc8eQy9vaNDokTITLyG0oKKM
17AKr5BVWsM10c79eCwGygFi+8TmPjNv32c4Q2CZDDyAb1i3lbCjx51RDV/IPYMMh7OcgBRkIvcx
g1mfYVmHsaa4S6Grj4hrsW2K0GDkw101Fns2BH8cb0jjJ6gCxAkI4iEMH2QltNYtSH9r1r8KtctC
wDNWxyz/7cR3M2iOtfQnYp8hRYcalnb53U8XERwH1x6pREn4Ize/+GkjH3mW4p86YgOOgErwLARw
AzVc0f4qKT4KgUM9NQlPbNLwAE03MON68EMTcUhNdxzjwcCNZL4o6p1oLAub0uncd58gI/MnfCA0
gSLjdH9fAcf1AkF0PU4Oy96j6o5ZzXN/zZKrEER8ZMCqw6Ok5YET05acLZA5UQhxLmT1vYNN1rLq
HLnk7QQx+5/5iFslh4axmE7cQAknj9JuWEzXg2th/qiI8nLKzeLcZa9TfMO8o8brkzCuYTMWnw19
TJg27iR/SmVyUhl59Udr2JDg3Sv7xN9axb4MRrKVK9jZn3O6Q7ssFDeBjYWXuBmdW5VDNe4uCnB6
qCpQwsqtLqNUDn819P0wK7pDKF8jfycg5Wt2Fc5BkR9sYtRt2pyvsC4EbBxGblRW5ByTUs28BHE6
m3kuMI2LHprw66fXCp7WhJ5E4gWIG4Fv9flRFeSd2W9Q092grM7mIbNeSF53c/8vlE0wuQ8DhmVX
3aE6SsyPfGHfxC+j9WvVVCUcOtZcbowUnpTKwIoDvcCGqI4OCUnQrTP7v7L2YfVQIY13vXsIpJPE
Ebei+CnAKEbIWVjvGoVyIH7hFb8ZMNbr+j+LQyH6NskEDi+8YAzOjEX+T/wvVr0rSbqnUEIaQHht
fJrza5y/ThAzCpL1CKF0Q5N6mLtWJnpSx7uTXAtfQI6JcY1KDJom/IzZbdGUB7xGYVtRkYlS587A
fwYBQIE9NCcLVFxfAlrPWNtCcLKcScDDDw5tEJ4VBuIJk7zhaFQfQ3JcPOotfMQV33elfj/63zlq
akW4atlZiDEmiw5BxCDfz9dyvsOeDzN9mN5m+6qhgknlH108TtM5wK45gGuAUqkjWG1dvcHz1UaH
QmRiJyGcpc4NOXlbnqBPxRfGXxL3u68wHaYmMfSLAdII2eKtLoIbKWO/NV5BYGbffaTdBHVazo6/
Mn+V+WZZFa+hdRNHxIaVIWBkj7VI+VZRtU6UuOYS9rZO+W1Yk9B3FDwQ5RpQ1cu7WdrKQofbCQZZ
I7NrvPhVGFCV9BkXL0aAX8YZUANBClaWnJAtU7+QVrMku2DSaocEM7I3YG67nEONFr5YOqTv4UCs
sTK8W7ErRzjBUDwdleyOe0UcbjrtI+P6CANrYzT8xoCsQib247tiusrsVbyztt/4nNQoS2DgdjRQ
gD5pcJOldrMY7IgiW0pSaK+I+6hHR8awEIx94O0PNA1YAONx7/rFW9+/9fKJJdAqJzE6hxDzZ6Rm
Gr14AecwDqYNh7ATwlzX+is5Mp2AO+156GlPN7Hlikz4etga+gSnCDfxwYtpGHTE8wdROS4xPQiW
UcVdkGjGeHDDd5Q/py/0WBqC2nhX+HixVJvaH1aLhYcAk7mpoTyhchZZLRmBGMHJAhtssw3MaTk6
COGLqGA5gBUFUifPVI8G6bTmu59cByCY/CkC5Fpune3C2R0ZkZTrlijn9lwCGGmbDG5ORSuzDtlP
Id4f3Gsw2sgyNftnorhjwauMzyYd60Q9DJTvquOXxGv3Pzv84REzFixRspGa9BhKz7CnAl6RM1+V
JARvY9yP4+gRGiTLfNfRh47GTghPIroNyTxS+6hILRFJjge5ewTtZamODWgi2WGmzzBnheWOiot/
OvjGJuuKCsKEW2Hd5OEgo0oZeEV9zkgnxJqbOizjvFY75kA4nmCgY4/SPZhuLZ4EZh8wtAhQ9sTO
gqqG1mo2UXOwR8WosgHNdgQ9pP4uQBKmTRcyWUnhCJcb3kRLwVVXSr+6ADpfousgNl16keBkDP1n
wT2VMpvH+3oFYurg085pqNlj0ng9Ckqz+QwD0vtgBS0scmrW9q8WHxZ2zQkQlIWFpAHPrhYxzwoz
oqYZoqPOaPKHfJT9J8jjUvZOizkEbMUQEeqgQTyntEvhIPi8+Jqhi4khwQA5WboMpAPMtzEhT8zR
mi+8/SYTFkK6m+AVJich4hiNHan6CJWTFn406V+xXPR4A/U8DIEY2WT4mJqG4w68O3+N5TcteJD+
JMkDpqsnLXLm+mwu5PTu5z+OzmO5cSSLol+EiIRJILEVvacMJUobBGUK3nt8fR/0Zqamp0vFIsHM
Z+49F7vlsuzCc1f3q7F6tesDP9jliDZ4Zkzn2EmXsxH1M5ghTKExEk5o7fXzNCwn5qjJezn8psC2
u7Ve9xS4KIaB+lZ0WrxXMbHjnSFWneOfJI2b7ZDZRRERkpWes2qZAD/xx8SMXs0Ig/pcmsXIVgBr
1WJajSjxAHsTJECUG1t3hthLr1Crmr+XT2UbegtJT9ZzAlbpS3ko44yZW76bH+tyTq3gnhj7bD22
/zIgBx4/vhn3dknwDYqS6gfng3D24fArWC2p4ScYjaMBqzcpkGbI/chSMjs1xmF0M0jgf2N2TyRe
TJbDjr7xwfJKfDcDS4IOgrD7rwg3VXohZP1Rc9+Y5d1D1uJswQx3GeCUdvH/eZ1qa4eUQyImhxKJ
Qn6UGBJG2tyICK+FPkIUYWiD0z6FBZBP+bIbUkq4WzV4INZ8qif6zQqLF0P5wzj8ZvUXCKuFdLW9
EzukDTGEydOVR6p9NTGlMbeGW0F9w0zDBVog1g6idx/6enMJ55Vc/9nWCP+0Fx9CVFN+xZgGemIF
Ef3yFXae7fAy5McJ2waBeCPHlArZ/oc/FRbt7tdzPglEKRxgFDi4nt3op0fEnFLm2KBZTkn6iBiW
c7j0WBxdF3fDn+NcuqCm9P0yBJNYWA2ieqamjGrGPifTsVC9d59eUqwTzMUTGU41hooQO0ITfVnl
d5l/ZO5fUqHy8pgmzMlKDnvxoGCNTsk1qb9BvKf0e63FfNB9aVw602cwh6G8lfIC54VRXlgd9PxZ
ARaXNrO451CvV6n7aiCgibejerU6g5x3BYdgRtjsNfM6ckFJGnzaWiMHeej+9fb0FMWEfu06aA/d
V9VdQueLfdRTKV5c+JC1vvDFsSnW6HQgS3kvZvqSdu9pfI/7n7r9HQSNKfZ4UwbLhgFKz1eShS13
OhVg8jckD9/57OqLE30TTwzS5qsxzklxEtT7QYxvZNI2ms+mn5FRG30kamN3zKUZIlW5sRowLDYv
paSiY1zK14S/zjRbCXHpePJAtLKc37aIn5OOT3OJZPJ+h0iGXG7GCN81MfGBhfr6nZM+5fgyeRFJ
gv0LFpYHjSAeLrYJQOPAIlG4nxOKbrPH1NeBQAAloMx14TFCZiRFXY0sy8VvE1hnD0dy4v/2JXhG
5GzBh47k3Yo33uit2TXvjSYknLndki2nY4Gok5Wt5bsqmPNi4pXDWSgQw2R8Mj6NUsjcLOHNs/Db
Vnz5Ha5pY4TBOE+Hje7Z8pyzD9TLlN89A8q4QigciVupjJMZYF9jKFkwzu7IaKwYFjRJfCJSuEFv
6n5lltwBeSMuaan1YlXmSEVC5wyLfA8ffZcS7VyFm4bCOOFUz9HEKBo1J4mXtLsz1iPGBOjvrAH2
WkSkxcNyvk3YuC4wdoc6w7RZurjAeyUfOIfgSNQlVpekx8TUfvX+NVTpMonSDUvJJgDfV07AIKBR
EAAfj4iamZWUrGLA2qry2Qi4t3EUVGABm63dr8lewSfqLzobERwVfoCVOMFISj1rDD4swxj/Kua4
pDc2vAxgqlX07ceIAvOk+Jvws8473VESiVc0u8HLjmMGRgnIGoPc/At/D/sB37j17med3CPrDDo3
53RwsnVHh6AR6dvgyDBGsYyYAWfQOwcendrDhQNDOF4UPn+P/j2y4ePsyDN60oknL1507z2LnEUS
FMfAt4+TPf5NrQBJz5DQE/1e2dObD5soOege0H6a8lR/sHTgg+QCwQAyNQhw8wrXJN7HXYAMH++b
pax9zBsTdSGkZot9m7HXjHMgRwKwDVQjBvp2U958yix9ZMrZ2t4pJwmASAyoo2yjuNQDlhJzrNzU
WLeiYEfP3ZMEzlPH25x1ZGUFgiyR+i4yBCnWuWI5k9xLm3CHemEThWO38HoISx+1GpwwKRz1hpOf
goCUtaMn3hLM3HHkAPhy9zUzWwYYF7KxmPa3SzFwavdEwToeTNofnkb8lOtc9EtGpX1w8hjnD853
S4vfsejPwJmFwtxERDcEHrI4CzU/U6OUebKY1XswfzpxDzvcvApYHNClorq2vxGKKu0TrD8+tBwq
DMrkmahRdquGIatiNTQO1WZk/TmEFQRTDsqC4WOUH7Lgx6Ps0Cvz0lBi2tlyYsDURu5T7Rtbs/Fu
vW7ftbZYlN6bhISrb3VEvpBoO+C1Ca/bzf7B8wvXnfzIg8+Yut+gIhHt9CbfjHw6OCMAq9J9gRiC
98s5RCygenRXtJNmnXLcyF1EaNciTRkD6YTJSUATbbs0JMxG+zPP5XcW9UzawkvmteS+LcMCTlst
t26Y7HtgyEKgeyWBT5KISYRo7OZXI46+R3Iskr7A5Is12HKeao/P0njUxo2Eo2XEp9vP0/w6AULP
o1P2/Wsubr2lb8TQ7YaQoWmYTFhJQc1xQRgkn3AgtFzxXvGWoxNyQtL8XO7aCfckz8/4Olo4wnqS
LCWJfYyzLBYWSe/RZ+hzwsY2qE2i/loUKB0dur51eKKtbTpgOWIVNelMwma9AwGZhqZv2ba+OjuP
RDIHwQSAMe6kCtkd/ypgDWzbAQbIlFlE/erb2HcCGC/UCnlUrAqtXNqzkykgHw9XnWKQJnx2PMm3
o5VrBsSqP7Ixe5/G/r2ls06AlcUGkEzzaMTFT5BxnName7J17TxC0Uyx3boMw7Tyq6JpntLZcvri
JOcxZBxWXcOStu+54Y8vSjx+LAG2JXmXMvjNoqtezvj7OXHRee1bvnaRV39IxBOJ/Sjrch9SxqjK
KFgrANQoBcqp6p/HiEHpnIajvDXJQDjp+5SWqDKzpW7ixqZwtB2SsFngdkwyPQvZF8yzlLpQw4xb
cIdV9ZcJwEd7NcebFqLC9Pln7Ej04Rah6jAlMalqp3zmIfWbJr4a3OSV22wCFW0i4x43FFnYBCoG
JswwVxVPAqPHlmdpJr5FoQdHpaQD/TPsjTBWWXepWpTas6e66lajyemEYOddA3BiOvUm9QFYKOR+
ergz/Wpdug6ARA6jscZLqdB8BcuIily24+q9HaKL7jcgfGNnFZBbWypQsXJJAmdJC8Ak3mSKNxYf
BTUfZFtVYB7/iCSPT2Q9yszeaxlQEq9fD+RvjvWrp3ClABSycTIS+hwxjWmifpHp+app7RFrG5q/
DCiSebI0HLLIQtKWkam3bIiajnNBJhg1P3Wi1w0rzFtxsWmydiVhnakxupS88R5mDwp+Uc+MiW+f
5RAfOdgvY16KgJX3PgNKv9hlyRaRqMq+vBtrsquKXcRHErPRwilbxX+5wevxubln/AfXCKT7p8rJ
lsqF6UzAdwTieBycZ6kDbtnaLWDqMkSp7UNAFHM1F8HFGbVwFdtf45gePJbg3PQD0bxxZW0it11X
g80HOmxIUEKNOKN2gd5Tfs32XtJ25l23EPaRAdfSqezXqnWWXY1Ymd3ss9NYq9botnVQMt/lPq9Y
wkVOfSlVvY24aogfYCFCpuiQ3wuJE83+l+ffBD/Y0fBkY7/x7btXziqQf8F4nXLGivQaDdskwoC1
4BgG9cllDKeN3IbJI3OCVWVpPHnFwR9gbxp7Kys2ih6HRBZGPnb3Y2fqXeXE5yqGXdxawvoiKz61
McRzStwhPgFuvHX9G+FET0GNsyGi7Bk2LrW+M5fMWfotVHFQXCKyxX2SfeWArdyRysJowNX2G4vw
0LqdNlHnrMKkXeo2dSwZeuFw9lgCBYC1ZXRl2sPf39t7ffgSDn+N1HDruuvWYQvfsVANQhYJOF19
+2DY4ij0/pQiFFJNjzNszs/MdlHdrlyaknbWctjTyjFbxop8pwOMIjkyDI2JB/nZkOobPKpFPJAi
pxZ5Oy3dEF9sJ4DJESwx98DtWqKoMKlr+AnLkO1wrJ4D9HYDiANI3ja0R+/H7xl6b9uS9Q8hT9DA
9hYh8r6ACK98XG/442Rlzdba58KkWUQARBoX7SbL18La9Aw52oD7CXN3HX8OrvHd2nw6im7Nrj9C
hEMaCz2c9pcEcac+9aD9tjpZb/YAIoHFqGBT1jrdw6CDEKE6F+SU6WidiWiVDXgu0BVm6nyQ2nPQ
UTm3+UtaeezmWBRNMzEiR0aNQ9ZlFusBasBOXpM9FlQzjAul08AYEMMVavRIIOxMLfCyDbCfbu9N
4VkYhI1EpEQYiCqRxPOa2nxa1iz/tBbd6JRcTLO4G7DK4HWywWxPPmCJaIKgwaKaiE9EbQ5JUT/J
ndNxYbXxd65mU2AiX0xa7EjIRTsLEIRBHPCwnzv8jIGImSAN1BEhm9webCkmDDQ+7nvMW5M/ECGj
r3yL/AQt2buSt7+rwyO48G3ds0M3rjYoyv4+Rl9Ng21mGklCMokRqTdgr7mVcvNT2CkOcHJMUNSk
uA5z0RFg8lnqyaqykR1qUMMIzCB/qbTbjUvITctYZAT971JxR7G7iHGmxQ6bSIVcVN5L+rb+J6xB
OU7xs8+52dDZRd64L70ATwrmqUySsxTUT45ukgK36f9PgXGmTUWoJk1QwpfT547sbcREmQPGihgt
Sv1atl+Cms8Sf3xZwa7aCxDnYW2sG12upoARTt9/2KWj816T0WfF0RWx2K4S8mIl4qkIUNADanFH
bASWhXBiXhbwVp9zyGFBWzGZFvfU5Asd4C+1Cm2bJGRmcQBrGQ0q8ncN8ZhLP2UwhWY/XbBVaYy3
SKOnodvE0xiWAUgfbV4NwFZhlBo9NP0yaO9mgGjHYnlpw51TOYE4NAYi2bQDxlK1N0PCRZBDWU21
5wu2yVt37efG2iL4Jp30pzi/Zxnc5M7fFmG+qDuQf2jJAoOZg86bELvLKEsO3bif72Krt85RURGe
pM42aFmbI0sbPxPX3/mpWCApDumSULIuOsmrI1SwstK90h5j/qWnQJKseY9F2E5/GkMiFMIY9xY6
LLE1Waim3FoU2DOs2c/lLFpGsYBDHHeN7ferIejg3L+jcNpJ1kkyAFkNC2GOJakM/Fr186BfXPNg
4cUvRyKqMDhl/99cayV5nNkUtUUGoQe5cQJW94oAb6XnihkoNTZ3RWmg/u2aJ1txb8R/aXrxW9T6
JbO0elzGlbawAsDPfnnQR3gTRKQn0//yUHBaxlMefJvJT1WSW87wneG+Rjnls/Vm5R2Nd52aIfCh
VKMEn0GmETiEht8+RxMocQz76+AZKyeoGHi5J90L94IlcFM+lOTLQ/fjwZbqtVtgwaUVcCRYsUxy
O03hOpKMxxBW15KsWw7wrrcOY+1+VimV2Ajfkw+D6LkOqle1/ScRCim+0U7TA+niyGCZRAG7CukC
OmC1SWzA80Yy16SLkc871oZrAH3IaCmyGV3wW2uWuON29ECQXFOJPRVNO/OdhYH3vGjUJq+NJ5vp
tjvL9HAfT8yLKwNloK3hBIIzt1HMbieGBTZmQ8O8BeHeutf1ds680ES658wVqJ1j+LaBy+NmDSc/
vk0OBhbgE0PFalYvF03yy4p/Ydb21qgBmkXNZqC/y4se7MDR5+LJUYR/WCm2FdRwhD+02RdK8p0V
+yhvcfEIJAp8qZwc/boOXAvsYI1DfAYDNHdyJFhacIxP0Vq11qomvqGvmn+1RX57QSJfOK38emTt
eo4YjQ1s1kqHCRBDVjaQHEiYomkSdC6FnkEPxzYiKKLNmEjoH61FuPlkXUOG0LUX7227P+STsxnT
TzJkUbzIc5x18/mIbvYxpl+jelEKvSG7+arMr/z7J5mRgvDZsuOPVIyon/uYuIoE0kcRQSCo1aqP
kHujEur9L4XPu4gYl9R4v5qAMTEbpkgcc85pUYEMY8pY9Db40XU0pPuWUJHatg+2T86KRNg4rhtk
U7n0LwA++jA/WsFwcBS/CUxv1f7kVLdBzc6A1j+g/RjonznAPb5XrlvzXJorbCHHvGjPSfQxkdgy
kbTMgIyNoToNWb8u/W/j0Fs3PQpXHkcoUeJQVLK3sOlhmnI3mCAsRgY/lnNpSQPNlTiXdbwXCBBq
YBLBuNfxCKVDehZSvqYJRDZd+7RQptYsSio+Fz0F/z1yPsgJez/iwhzxvOfELMh4QHQseAbn5TgQ
6VQKhJNVyNi+hrk3tNi4KCtSifG+hkmaxt4lcpGeOIu8k5euB4+fUd8ZU32ODCJsXQVdzy6fe3Ll
Sq7qwAkfjStwkAumNsNAKUCXFlYYa7JjQQ/2FKmWRITW6tdhWvyYbG0kCerF1LsL5MLH2DHXVip+
Sy39auwWnUfOFFmoR1kqXm5XAEH1VpZ79WOC+QL5XKtqp5HalRKkWLb5iZvOFJR7wkc/JTnUbILv
B5WdCdbuFhJNOuOglxo3SUajmgdY2Urh7TL+imXtYx8Mb43xae51AgwkS+O1dA42NvtmZ5mQoRxS
2uVz5PInzHuba3pJeRay8NnuGFYiYwOhTs7nQPpFY0kcNuy6YWS6PQ4o/6G19maM5Du4xoWZNSza
kVjVx8jT91PbPrTsrDeMu+aY8mcp33rrmHJa/9+NgPICvO9jYfrV6dGcTmzsiQm+hwOEcXuNfkl5
2MumexMTDressJALpBaGyYS/odmuuitjkkWpffstt8dGw38u0rewcKkXSWoI/gIEBxVznYSkJr+Y
lqqFZgJtHTBUG9/0FhAOGoExfZrYq0SfiFRAb1BsxDo1EK5XdKs28B8CX1bagLb5Btb2Uou3zIbz
3q1qzmhybBevKcpJix2PDpGw55HAZsCA8l6Fv8mMqYvzpWBbU6HnyJ3njks3+E5aTrZgWVv/AsSo
hvVXmjCrvO6iMSDuQuemJ/XBZW4r079MnNjFEKxShHvfOVVEK4WfIS2gvUzwk+IaN5Y+rD1mxvDd
cFHCDRV7m6+beTV22NPhL1ic58KZY7ByAwoEHImFG8xYmzcgt2O3SdI9e4X+l0UNjHdWR9PDcZa2
uPLlwMfFuJ7cAggZbfgCQkyxgmMFgzBVk2ewcU297t1hOeCnhWCQUKayugPL7Sw9f5U2qyBFCvcT
6tdMoAt5tiDZQ0Yoj6gezGbdE1ZGLaY1zlMO1Ngl+GzT5ZDBW/4M862hSnDz9uIYhMm8+NojFiVD
E2IrihPXAlrfU8qTKA/hhDaUwelF1++22nXOMhkvQvx1BNORiPhEmANM2XEW+eQ3T/+oyWx1EVFX
IH9yqnP0YhYJiAYjML6pNK7WEoo7pdmAqnBAHsOogi1CEu4Sk6vcRzRsTlt/JI8wNl50Bu8FSWc+
s/whJKaLLsoT8U6grAyNYakTjxL25kVK9J4uawwNuuGlbIMjqWhvMVYRUmbQI3C32c1JedOtm/lE
L5aLZH9bIAgamcFGFWJ5bHqqusQg83K04yG9cwwIVw97kk+XkE6L9NfmNvVYM5moQxRFd1qOJHUg
+NaQf01YpOUMi8p+ZxxqkpAzB0hekVJVkmybQCDO+13Bf1O3Ex14wsDTlDcRP7fzltDGjA/xgtD5
tc8B3vmvtJtkD6j4K8fAYRcmRehnELOoRglhrMMmvVUhbg2Y9uq1VhuHYhNSFlxSEHpZu4njN1b9
r+5AujE6RH8vCnUm8tkdWlCC/8bkNCsP7Y3v7fQCvVVw6pHTljZCNVQHTsCKvY9WOs/PZGRbhM9n
CSarSyykp3gpKQ2o/Ptf0kuWLpOwiPdFA5qmbUXwEbEPyRR63TJ9aVOAlE65JOzDqKHTqH6tWf45
6diRdZ+0lLui301QABLtt6HO6mT/zm730fjWMkEdNw1v2bCbNSAkKnjcIkHrPVSmdoZ7GxtcH7Re
IG1z/QD63Xxvnd++3Wfe68jJQopgQThdQcapQZ5pHBJMMGEvmMkD8YfRYl4hIrYkm4U9c87RGRNy
OxDV6iR7C+srHugxztc66XEkxNQSXRbXFOADMBute+B6ffEtVipq1P/GsWHDPm4okfAVvE8BcGTE
RykZNGUc79y5Fgy6l6qOr7pPj8qUasKvSA1ezl8FWJ5d2y+1IDngsXqVA5oG1mnPNiWh5lqAL0S4
CxhNczC5H2zTs6468Io2iaCylQZlZmZDCTP7bdiggx8QMtfzSqDeFglw3Dp91VjwPQ0xy9ZWfY/j
uJNMyVLJFMMYPEY1fMEN46ChdLNLiX695jLWvPeeMqMBdioH+014zOC6ixF332nQXXBVvsYJwen8
nXMbzGupzu3IPsVtxlPTQT/wmNRpWk/nzlFZ9ofBDrZFQDsXe1+23b60PgdBU9uYnGHbGqb7iszW
Lc1taxfoDfBCxfYxZhckC9oWF7e+p52TsT14o/sa07haxBS1AfIhOXtnT4lfLT3VPmFEWcmgvrai
2zGGX1c6qIugX4luQOOXrmoCTietvij2OVM2/Dhp9K9QPfsBNqMxU9FwWL8OHRFItSI5C5lzzSgi
Fyd/bbJdikbFbLbnFTWEACSXutVWtfAuYhj++VpxK5Rz1bJ2NyA+NESy/U2k9+4NPyn40mYaJp5s
MGLssC9mEz0i4t/JnzJf9JQjMtDX+tjx1ocoQ+O9yzOFMn8fKWSbhgXhvSCnBQRae9AaNJp6dQiz
uzOUGzbAP9TPGWirQj1xBW6Jd/5O61eLdsaCuSSMAO2s7r7UDr8IqrSi2Q1frGw3v4NuhO27u0c6
Q7+Pga5bMgqVYF8DM90XEN2K5scdPnMTfEn9HpnEfWb+0fIgCSho8zwBFp/4EOKlzk4J2QpaWfzT
BvSRpYnZZ47MqK4EPb84nfYkPPs5b9svYyq+UocV78iiY4jiH+lyGtoFT39stV/jJx0G96Y5fKal
2JtJutM5VMlFZiznE3sZQUn1tp7EANOVt6kebt6HaQ9QrLGgux0fWXRixkKwNXl6iQIBGm5rzdpo
XO9T7+CR8ShH7L1iCKvC40xet5F0iQQCmi5Y+iKbcNNlSlpaT1msWm/rdNgLWCtXX1owrlWdXlOq
I5VBfzUB+zfOamrdO1PZ5ygckEA8hNSoUIFju9cUX3qA3bKYUf4uXgKKIjWd+4oaJ/TPfL7rgCy3
jgPZjPl09BeNMqtluBpwDCa7yUj3tvVnTYcSNYQ+R297F9P6VMGjnK5Jzu2nnwssW7ZOXhxQTiuH
raAgVOFvfk9b6g0FgFC3TsGsg0MKKl0F4SCXzw3Auwz+6dgu5ih4tzNXvjYtjVzbxVH20pbhM+lh
x5yyRKPDQiHr+t42V8Y2ncjF7OtVadWvesh0L/Gnv6TfApHfqKR8Hw9mZM4v1KqjEJhX91wUFut7
Bg+2jzHtntv6urKinzDkYkSk0jCTMOsYoDHZe6ncGRbCOTiUBn6AWHjMWIJT2d2NTj+FIxyFSaHt
nXY2y9s06wknTL41i5QveYBung09+ZUh0zekMdjeF9YsjWlecmLeYpbeXoBltC13LXJPgQebsw0J
E32i+zDkTwu/uh7LBUpC1J4l7Xu6UKRBytbfydp54vxARMm1hxRMpv9MvgZ9cJuyd0kqTes8BDKw
msa4ysGbeWdNoHJkAcj9cRmCbUD0ineAPFwQ+TegNBrbqyUa9viryOXqvxQQEGMCt36wFulg6yz6
EEQQhfvOUKVif+3E19LMFoOFwBGaA5OjClj/8JEqYiT0PRXPwhF7X3gfVWfulJxTKZFcxADPInqU
e2/+egNiKd6IKPuDzmyFrOfFfhoI2aUaHK+gyF19X3EqoU5k5wHYkNLGxS3IMJ0rnP8teQseVXvL
8C056qPLf3zeVA343UCemHieIpxLP7p7UNF3PN0HeYr0bxNNscnz6HzRrk3Rm8geafgeu3+D+iBT
LPtXNC9OvI9J/2NTE+TotOly3PTDRDMTwz7eyGiHjj+e1rOhA6tydyFRxfaP9BNBuYYOin57SF4d
Q+xcK4YrLHc9Hb7bgXAzEPB560wJ6M8es4J8UybZTo4txHco1xN70EnsxkjwAWHUoWFRgtWHAgs8
KcC79k0UTHNpAjkPd5OTnwbY+fwRmyrmTbYNuBNYhJmeqMA9FwOoGEYGk0+KUXfLyzdZXCd0rtoc
6qVZaxszZfnsuRe72SfJhy5o+rYcmx2Sx4TQRXDXAWCTtQ/DJDYh33y1YGAtbWmIYxpznpD1nPQV
+pVDPlKXILf7aTBKlW9ZcXXL91K/TtYzOaKLvHkb3a30FAr7o2Ofy+wtNa8Fo3ExB3v844Y3yg8d
JxLb9qTh9NZMRAfQoZBs1PABc2CDet5tZ4ODLDGy4JpPYa5ohIQ55NQPMRhRpCku/z9OwhYlanPQ
+IeSa1VQS1T2yBg+ZTSqmGjhHWC4YCXTZjI+3FoxjzuJ5ixN5BJwSPuPTBRPHpYoXVLIZ2Tdtz82
2163+OfJv6D6zdgY+v41nT7ao7CZG+vz5pBp4Vkp1KbTuHWR1bTMexmcXJMJabEMzj3DLIJFTkEP
2JjnOubBmICISxuOLR2XONmQGtiFvLM1WMUY+XIGVzrNmarxQaGVc33ACWdr+teyYO1q/Oj6L9QB
IqcSXmlXPHg/J1087SvdWFQ1y6t+YKsIs3WkJILAwiGbA7zNCQhOSO4bvjuLLawjScb5N+b1YhDp
ami/81Ztpe9srT5YlhNDxf6RVzOmO1zrXb8WgmnIaZDnHlZAiLtwoLoJgMp3fH4ZIC6LPLeErlT3
GVRKJAUuIIzEXnU4IV3/VYvfe8NatOwyLOgAHV8ifjnYs9qHsoktuzXbCtxw6Qb7kt3asGzM7Gli
ki8C+NtXW5xFR597T0pKherPaPfzl7WD2xVl//zxFfY5D+8clkPlG10xQFTRQRMHclKRImL6XLW4
fPpfE1jdLOgks0SGP0H3KbrfUE/AVoLgQvKFB3PZM6NS3IYuiybsPbOisGfjK2f/NJ1d4SIUyo+m
vJaA9wso2tPQbaBPaDTX83zDbu7Krp+wSIDtdXe4e0D9uk82AzthwQYGKNi85lz0Bt+ypMM5UpCt
A0Cu5Ca0HYYQcxIe1gJ+vE3aHCkSmLTOviKSSEDogyyPKB9TI6NKjQHC4GwNNKTWB3JlnGPTYqIv
HgXRs1+6oA8b5zByeKIoP4imHfSdPZ1XdUv+ESmtlS6WAfPChBduThfy8hxYQ822Aes6oTzmo5p+
XOqmKIeFrZPk8Ehm6L8KtyVCw9h5s2DUj/abK9k3DfWycN6FCtdidlObX55v4khBsq04gx1W+SmW
QVNpH1gwrBqY4lRtwkYnEFKue35td78ObjpTvcem/45bq8MMYlKq+32/j9Gr9uifYv9zGu+zQojo
rQwQRvevIgDMvNjxKce8j715lvh5+P5w7iVw3qN7ObzU6MNH1S7tCFsugJLmbsByRXgCKznKkJBl
t3Li3jM+gmZZuwxxIH9g5lk69q2MCPkkWn3hhTsj3OXWmhzgod2GOrfu2kVHRKILCLCOBm5Tmg84
1NWwH1AEZ1v/lYJcs5j3LCzQ6SRwcOQguiJ2kYdRY/e25D+pD3VCiJm2DxuLgPT2PQ5Bx589GNRq
I/OTH22RH47Rvet44s5dCPNhp9yVaSNFxjez7yEWkI/qXmv9rfBftDBa2IjFG8JwwLTgX/hxBgLg
PjvxV3lbN1vH3a9sTwUmikFCL/SwD7B41H5YED5pUHEkraVmfIT9Txrtx82QvCQ8c5IZLqtWlAc8
FVbAGCf4HwHOc8L0c8Bw4100im/EuEH+SBiaiSW9ra02iWTC+y8mT9JaBOmVEM6wumj1jxJg935H
aqWJMGSmEyuJct2claIwpBPen8IFsv0IoUQSEjXeKsb37124ddXR0ckvICCjSCi/H5XIMJ8R5peQ
imuyFyjRX9Y0jILLJa/BWtlfkzzL8uoT+2wJajS0lExEAdJC81i6at4LYsNY5d25ji4ppRInwYR+
0g7fWk4DSQxGQhEl/T9zeAun9zJGcjpw82D1b8SpVv7FI/uVQ7UedTaj2J3TW8hlQoaF8Ialz3Fs
R7yqgiu2uDPrX9AHQuouWFCyeHhLykdbgh9BY6hw8kmERpZlbT1yVjLsk7r7r4Q6GRApgSU0QdVn
4OlqQ8TU89e/BigkcLN5pSKh0fpDuWapResyom6GZUnIURPlZ499t0fKNhoeesZgr1dM6pKflMOj
Q/sd0+7UgBdQ4ePDSTmhA/Bu/5ou2Yw4yTsze4+98sE7Peu1TiYzhUBveXx4C2hXwozPvrHRqns2
95ZVBLvA/2flNtUt+0CO36wlD3HkKUknyvuSXVIF00F458wyf/D3Fv0eEY/qody5xjpD6ZcKCOxo
XWuO7k/Pfwld7Kb+Os6YRWnTS4S6kKAXMvI4pvRgmwqKUET6bvVV5Csftq2aXgHM9PIiIknKHd4P
ZidN+To23aoPzEWH254CWTQNQRpnZ7z7/qdujq/bDMlMFV0djv6cfRupsqIkKIwiObjEINjL8btE
4cdRs7QonU3vn9aRgJ34l9LD7+v4xzz8dKwPK0OcJpBgI1BrAmuppaSxNPs6ixFFhysjeCtdgCsv
GklSkI1y5vX+oy7Q3zNTVpdyuCALz9FpSDrZgFmW7N86PEQJe+IAP+jsX+yA9TT9bBZScuXwbLss
i5TuLvXpMZX/dNC/422gsYGVw1w4ZctT0XxP9oylVww0KrDrWJjyrZWemhCP+ngk3nwRsset5GuV
vEcKJKFYF9jt7Xe/Wtnjr6hgO+j3On2247deO7QeE+A8PCYtTD7u1qZBDM+QrZ8PbERgksNGD3/t
jPdhOKn8rnKapfmxgw+Lp3hhtAyrQDLZH2n9YXgmvtEnp7xFHpmXcXBzojPJ7vvxwyeBKccqxk9C
UFsuyHBMpfHsKB9b5rVHK935/iFhOux0jNg9aufyFBknKpyV0uF1cfexl8FWyk5rVcdHS1ydATR3
dsMCxYEMrEI0+Tb6j6PzWHIbyaLoFyEC3mxJwhGgLafSBiHX8Dbhv34OZ6HpaI06VMUCMp+591xN
o/kiMdEW7HRfeiIWnmSbIZhjpwayUqFJErDGSrf6WfS/yEZmskHmGPAEhCHpo2gST193f0Plg4re
/J2O8PEHidemwcRUIU4jddZROuZp7EmPAsftXDMV1RYl4AynHCF7KBW/ixIf7OLgwRgmWmlTU0uM
/jLml9ckhwoDxfDWgaVvv9PewqujBX3XaLgT/foVb46OeX5a9VfRV8FsbQYGZYbd5api2FV7oMuF
JPnLhGZTrfTWbwx+r28taiWEcQ255q7NSkKFUYB00j461kTltX46+X7VN+L4ik+LiTNt//vuWBjg
GYWm+sM+bqjtZ/wukgdyH5mW3ZpeRkTcTjjdJ52Mu22LXwMBKp17kgN9aN2S2f/EG56hUlmOUSVZ
qF+/i6XwGvyv+rLEkBBr52HLydNo1Lda3yLdZiNzBsO//7SrLhy29mbPhEVb5U3xOk3+3Evjo5y0
90VmCaa/zwwwE3jTQMl0nGOm0gd5+m4R+VFj9TPFDpbwRz07bBWyM9L6DsqGCc47JVtI7fubs1q3
pOruCR7yOegRWraFwGAZEUOJBtfrSLFbv1F2UfRkJm+hRBjGDDBD81CkH0VaouY96mjZUkwVaftn
XlGpk+1Q+cwL/ZcjAcHsbqyBRCO/9zM6RlA6EJhh08xFcRr7U80uXewlFqjNW9bEW9eWv/uOmQvo
vOTvEBH3wbv82MzJTbfW7cz0rT38wLFynyT9rv3otPpTq/LPy0q2j41CgkPWrW3Jr6l+2qK4LTYr
VjFdwGDFSjNFqjtdV4Vl+zSeyromtqQ9TepyajqDMCgccz1Uia+JJvW7hPab+CaMrqL3yA8OJM76
TWZc3LAb1cN143Nlh6wCCJ7dpk6uxnpGOn1O6/oqJcpFEIpw4KN7EjyyCPlLHWHXWxwcWvHV45A2
lCpGoOl1qnot1/yqp98G6uNGSvylAS5hNP6AxnSmQGPap27Ixo+ItFfGz78xggol6vckTAg0l+Z4
yZRY/oInFa36hLJmjAzm30vwn7qssV5op+Q5rXsE3e0IadUwLqTpkrDG4VFHhTlF3G2jfWXGdR2b
5KqS0qpLCcPceuMLk5fLLJw4OebMVhLECdbpr0bNlYK8UBcAtBphGxYxO/ipc1JksC5aT26QZ9on
D81qHjkKmqW3wr39QL14knN00avFHU0t8tIQyG62sC4cSUq4gMIcLFQ7n322XgHP5zf7KMXL7vh0
z+Tv8kZzALVu4PBE7pSkTHau2JRHmDbzdXyRn4R8KReL/aVx0XKVHna7OCd0eHM9BxJ7hWl/TjKy
EZs3yWa3RM9AWjuWNaaQMIOp5QeR+mqxe+o1mprKU1D3CnasjvWpQhyScghM2YGgDvtqs6HEg4/W
luzKgRqUwrlJ9NCSHsrbCnNgbDKvJ29RhSSowvSh+fPVWvFF5vgD7Y/shMkGMUOKUqeD0e14S/c3
wcWpaKTazeN5WIarTN2d/dSIV1uR5GTw7UpEtydAabbtWaQsrqnf65k/5IlXyRYAi5s8GW9abzxt
oo6MEIzkLV1jGV3tstR+OileUlReSp3uWKElS2Bh8uNy5sZ40VIIs1olJlcJqY6sGntGhWjTYlyO
2stxVFzNXbuKvb5NrryYeKGS55IXb07l6cQBNs2Mp5uhgijC+ZSoEr7GPBhiBVt9r23gJIxoPimN
BooKodh2mfrSXSElMnIaRzhZh2G2b7la3KBttVl9We02trqfhtphJSgp0ddbHy9Nde679pzwi0Xr
rqRh3Vfn4lmNdZgKI8xguYEhz9VbfRcmAZxLG0/zD5oAFAVAWNU91HQlEOrOo6CE3DPk4cF02j9l
E55flUfLYEal1EPPcuKuaC9FXTGNdDO3+wj03EsaGK7pFnUs1/p9JzJ6iQyaapTAUY/P0b6KCDWQ
v1FO9ivCix2evIYChZmcwO0z4suX2sWlYfir0J6Ybh8YUBS3JTZJKV7vFgmylqdv7PdIHZECDDcZ
HGVT5JEDxwg8D3sKbKHRKvj9QYtXiS2unF1Fu1ylhTW5L/rlmj5R8zzkYnzI1XrvwrI07t3U3Fkw
3IZCvQ4Mig0vZbSS1Ksr21G/oohVk9OEB7lNGc30tIA144xZuMzjMTFC4Aa5KdYw02HzM59eK4MU
He2E5nCDyQAkIdjpqErLPvXBCR+Q9+IgrXcWshfCyd3X2S/7G8AMLR5+nLIhEIrhKWl+3iUPOfu0
AZ1CUdqgbmOIsSihPitsmrrQuP8ngZlixfV8sWh6pFRwHHubXIgKjqWbnuwcEnIb19J4l2x2a3fy
Mb4L9llMPccOZc8zqyx3Equbc7upBvLgRD0t8nBK2ZMXhXSDadetg4uAokpmqrL53kLJQ5URzNRL
f507EQ1667WpdBmq5BqU1XrttPQ69MNFAdET9YimLSeJdMsgg96ipSDyUlrQ+6SXjtjtrhD+VOXB
ikRi7UMVf6ujmvd665g5qG+2ctaQuooVLMX3BKsq49Uv5+w84efSMOPUrCfF8rdyknd9qd9b8/wS
Tef7HNLTLzR7U/LtZPVZX5szE6/zNJdn/EVz9ZnK08fSze9jgk2sMoO0eJ/pKZahObdCCYmBgLzW
AwhoKPIN68i1vS0inNnzs0oAjvLXySJzkvxS9xhnjwUF9e6hJxbIFBRuK2Ntwo0GGK9sDuDDZtm/
Tb+y4WRm3b22ysfYENVjj8+1Zf7N2lF5jCgJGiI95eMOxWHFDdkuyDUc3a8rJci3w1i6WSEeViYe
kma9pTMMESWqMzIkUalXhQWQgW9dtKEhoWIiiVbugOZQxZOt7k6sTpPMw4SUTbPf9jDRZRFmsCx4
DJBWUbWzjQu1UXyayVFZSAwghBIJPJ/pvVq+a+NmwDvManFvu/reIXpXVb53R7/1Q3/fC/2uZHxf
AhyT+L2RRCwn2GVW39huXQY9HSVBak9+gTtR6sjWkwtfO/ey6o8Q2R2gNQQbWAzWKjloCZVsdufB
yulekMlnqNV17K2YKLwlpb5nrwkAo/yTqT9Tk+BBzT7tvKXNAhoNr9P5Y86LaAWiZSOLdQrpXE1d
bBkntb+p7LpkeAqQXvJfHXk/E7by8b7PvzpTnFOpfjCPO+0oX+BuPpocUl5h3fNhuKOG083nNmsP
DeffwlbBHLJbAotGUEyt17VUvGVzPCZKv5BeG2ftP8vY0NMs/q6RuDXZx5XNI06tWOaO6OWernpm
VSvCUu1DGdbSxMhoO1XUbr1G8le/EDROrWQyE9/ti70YcZnqUSZ2BLS2u5uM1mAYEMbJJtIuK/as
xAowW1VKJcyFHCg6GbnDOcs7b/atldT6hIgox7jktn5dSRLt9c+SL/rvNtSXzh8uzkYKMXuO8hU8
t/3t7cXXys3v+GULdOHIJJdIZQS5IWYexzbE15KH9W4h0AZVS1OcgGpJQfiEAChgu86b5Gag5tCZ
bYCp0q6N8aGz9wrGsgoIAVySP2aVeaxngf4odVTWuZ+lICY76k5lCPLZCNahgEk3hul7bNS2xwg7
+YUfN8cCm3T5R0PAcHaaLAhwvyU15eDUXd8M9zk5GPm7yTBIpoRU2EFClaeAsQ0WFI52wj9ywrcE
BYGD/aG3YwhfnEfCH0FoE6AsDDMyHiCxNMZ5pLppvti0KF+yuGvHODWUOH8neWwnt4HoBMupUSIv
noHWr8WsPy+tb3N8Da3C2sjwZze7gsu+JLdv2poKRZfBus8E3NL82pcPd3Z1yYzQSEW1rkWNvUVK
dtH6/Wu0xs+MG7rV7r3evaXHTVu9qUICdESmvkjBPFYBYmyZIFTqOxnTQtXRSzVK3G7yBVjalb71
2jG5nNyGSPqeT2ReSDWlimvg1Gbj4R+2tl7f73plXhGjYdW5Q635x9am0H/+cdyxTm7qX/kOXCxE
75L9bqxvgkk4o3psqopiBvKb4Wbtn/xofUjs6qAgf2AdIB0GICJ7c68aCCjYa/OCqJwolPqWZD/x
YhB0pEwbXY4I8hgZj4uKiCgH7YL8C28M5lRXeO0rxCySfvlCI4jHsAMoG4cucgCSLd9PVC2xOk7R
HYA86vkDoxDcJmjfsI7I9CnGc9AUKmOe0e138ZVopxHH9drAdcGZPegVIVzFQtRfdTxMkNnYCY7n
+odAboE9i1Q2Xc/IDf9Xyv+1onHXZHNRfrYX3sDUHehnMi2NWU8hWrMT665L+x2/aYlNKTHuKWS6
nTL7H7o0a7GezpW66MFyOZs9efURnBg0XxnRJsL0qNmBGAqvWykSJjhxWMssMMX15OJQGchi0jD8
k9bzIfOa5YXmq3fkV7VqIMHkdPVx2+eEaaRgC/Cn8/HzoxUZcMuvBvCPFaZLHh7MsASUU6BiNyf9
9k+9i4TEmbrypuL/Zil34/sFE+Sq5ofBck4dCFX+KAaodEqEBCkmDwpriBmgNSRbK0cUYdhlQHyc
jnRKtTNkcmQ3qDk5p6o48y8IupLs3MlVlJKnS+DIiN5iOwBSbdzFOWx/0QmimNBCdILJUgSgQQPr
Yh3Rnpxs+V/J6CAbyEpjtYJ7LHdbWov+9IRweLaIlVMIdZwo2NWRyM8+kOcGVQNZQHvrWkMeQW5g
nJYTnNowUqVJUQCQOcfpm+QWWBSKSZNrQjja9lPWJaeEzMYpk12H0fw9Xvlf0mvqbvX3XiNjGFBI
MQANcWHDp23lw7ZH7PPVk/sFrpqKS0JULR2f1PvVl7lKYJ921HYNf55rBTX1/Cazyx0M5YwALu4z
413XJH7cML8RHZp+Jzf/D9JK2dFMD/PwJV5XafETazubiVyB59deNVm7LgxHBlRsB0U85/P0+jE0
SNn0OVBQuooTmWh9NRF0Sfg4q+VaIxIoN2K5zzDV/mKgli2njXk8g1wzvam9dFMs/V5lRPbtAeeQ
J4T0sPTuKfLlmSfDU9bibIUic4ibdDl3QJdwqj9K9CH8Vfmxr5aQFKSWAxwDdWSIOtYeJdjHfWBc
IifeYpT+OD6ntjiZvfCRUCQls6Fp9ZG0URXMOpUBv6aFF0MdfXkSvpganwLEn8y/Jbx6i8dQ3pew
QlNdt3JQv+JGWtkvldw3yQMgWgdYQ1NHwhlP9HdQ/mBtMkEWO3msoF8NW6LWbTzpNUF4Yc+chzVw
c9V8eVYGUwu9Sdb6OUjn5oY366abxa0h6lYZfvI6uS2eUwe52moVX9LprR0xMrudg6nVQPvAmHDB
c8DHny9e26a3ollv1Bu/jcEMcIGGQ5qeEYaGPKQWH5YRGpkcqlRt1p2B5EgCcYkMMIVPc+BTiKGJ
1M70ZOhul4M7VESEdMZTseaH8/5fUpuRDAg7M60oR2jInt/A+YiqE+YOhuteIfabRDCqORTBNkrc
XIpkcrI0XL+aPEV9k0YbcDTg8/AmH3ScDePrHq3ciPxTy9q7ISFLWI7Es8zpX9pQ7Z6j0Dav/Cci
L0M8CsE+iEDF4PwibFknhRw8iDUJkJgepL7ySLg4rDnFSffDwt1n4NMczRS1KTErs4mdniUxok6P
SYKs8JkFmVFGDPx/q/3qWhR7+3hJSI3U9+9WMr2D5mfOhhLkKxn95G2Q07OidedkXPk99fzNbqak
I07yj1za/Ww2/blgwkC+BMeqQg5yMxFfVGYBdjqrDggHcNX3BStbAZElSX4SlsLFk+i/ayQ5rJ4c
o41wFzWS/hDN7U8yR2xI+DMl15b8DV2mNdma6lErAHTwxFq+NKhH/iJ3QaYtK3GzX/oTE/JEj7Xm
Thm8SE5UDLwPpHvrPHO7j4wIBZIN5LcgABKqAoqZBKtwyio2OTJOz9Phbt523mHGs7q3FjRTC/pG
rqc6MGU1aLt3YyRckzSbBPJn+bY5F559/u6cszrXn/iBTi9U8n7XALFs6t/XP2CwRCOjboSY86lM
XbC9f2TenoFPXvQg39f5kmjpDZcxJkM5kWJDxGphk+oeZrgN9Nq59p24lcl+Mw3thrS4b89mhyq2
kAOOh9V0wm0mCIzciZdgppCLcIDKYOnvIrSIsdZWEUFw6+RbmhRXlDIFiSGL5URClWFbNTfRq3cN
zbzZdi7G/KwzY1WMl5HRncSUD1wZ4d2T4GpC+TUWf3X2bibbjAIzKfmnG9qYIqU2YlHA3Oua92G5
UtOxtp08eVOgEP+35T+5GLWsAum1PAzI5SVtD7Q+Nq97DqOsfcBGeq7scWYL3ub+ulDYN/9CDoZK
5cfAMnojL7pGFTaxAM532NEUvC1RVCswwPrX9Nq5csE4kKM7C1+Fo58LAYAEgF1CXDzcdWcX7szs
10p632HwW+cHqLva1VIY8M5LnOcf2VC95+Z6ykoEQ3B/yjy92Gt/QS2QsKAoSKMzJeb0PaoVt8qd
+4YbgrTirzJues7fDGkQdaxJHZuvqq9xP009q1AMB47WBH0cT4oWMSuLZtxinUDUz26iScHejCIy
cYLgpyHnxxb5OTn8ytPez4uU24poEDSh2HM15Sc2RwaJuquiTTNZoSOC+VE1b1XKMgjgW1+S7kbo
QG/EmsrGDIPGL90JtvJDvPx66BkudPliJCIAQa3OOd+9vDPS9cWPlXkiNzvSzGhkVr/tWcww1Dqt
NcCEZviBKvHlJ2nMPBqEcZby5QxYKxTviCdM51ZX6nWawM4mWVxK8jlvSPmQP5dliicosrWXbd+y
eppf07K5DrXKCpJUBBBfOPWaz/YF+BpFUOLw1xTpSepYMQfzXgWdDesebD56UXbOG7J7AGDUKJbs
akv8705d0Exccu8VgyrQzAU9farEpoqVWbnUP5I9AkbGHLLxBci3jdCVrOsD/aY8nF1GeY23GEPl
cu8x2Q95OCLTliX86PVlG338iQ4PS0u/CcnAYwbtZXnmK/QeA//3IA8eva5laf7mTcafRpU+VH7q
NFm8qM3XlosvvpyXpG6VPwDHx6bB4ss236pxe9Zd8bAEwNXEvFQWLZq0ha1CDAsjeIeCrxrOkOnO
61GSBLmvLrFOevqw2y1O9OdkpG/KqL/VQ/HeV+K9NJt3c6U7xkvSkNFkWvUD3FD/QPqXL03IJXE2
d/M871uEe8XOIqWjVAMFibD6kME8BO/mFRugzzlDLdyC3xzucP8fFuw9/Ycjv+cIJQoyEySymXMQ
VbZpu/DUvGTsvR34uwN9GXZyO2hnzA6SNF/X5qpT/cynTRj4ZqgsAQmNKWtnOkBO3vRVemXdsXDQ
+whvmlbPAplbEWFjKYknHKZ0AkQTowxC8jLZnxll5PfxcwaMyuO5HZrqS2IIsHb/TIwXuFtPunTJ
mtrva6+JNrBPpWa7mIYahcJ9o1r/kGCTqdu9mIwbnBfRyNGcEB2aym/qtLz3Rv2RldtHtQGoTZjK
01Z8IMemqCQw8BVDl6KVLwkF4ALcuYqQDtqaP3RXKu5WIZywJEHWIINndLx8yP1t82ogusrW+sTF
+FLB4F8Zffy6s/xRQFByli8p1z5bmX/FSrR9ifb79Sbux+9UYGCf6Yyp2mqqNtpdDSWGQ/HWJp2f
JORlpD90YthagwS4F2YYfyax3fSQ0k770l6sHPWiEFdVWDdVzx/dXD0H7smxBHa5mW+QtxH1T7QJ
kA4v8ooB5iN5MytY5Hv3NSj2lw7BcOreSFLV7S9gby3TIUIEuhLjfvXlFPu5k8TZsaBqjUZIYkxI
BRLyao3pRV0NPCh8kL3HMmzJVKh/OrniQB0oDbVTM8wnm7ywAdlRxnjj5SofFumQNzfTWV11RyIH
TwyIsMf1xDNmVypTANtrbUB8G0Sb0JCRibLaCFYq623N4s2Tiu1j7j+Nn9X+MmCXj1Ufn6a1vjEl
+G/S5w9H2s7AjI6LSvhPNfxwtuxHtk1fuzl+6npxlfevq4YyN3v2pCnM9Nbc7i2dV4WMFakaJIuo
2pd47ZN4RXpk/qnQHKsdw4wNK9oQks/mXEgNxj2vqnfq+MY5kb9eI91KcjPYrRzcyQJw0PREf8ph
vYbj8sdBJpGiqmoGBQKEHQxmHuwgmTDbHJyV2aj0WEiakHXiUBMRGMVZ/FlFfUPgulgfuEjNV8Mz
nQzSnbJu9yUmjgjidC17o199MNDnjQp3DdP0gpdiu1gyiEgU/8fZHu8Qe6/rtFzKyYqaANuOJ5n/
j6bsHD5Rxbcu6Lmho1Qk4b1pLdRiTX5nz/M5iR9mW9ynk24MTzHqz51NDa/d84VzzuTb7iCgHqhV
N5IZkYnrHn50YwvyvQ6qntzlhnZe/krYoxOW3uBewVaJO9hiYzuLEmYIjw0Bu4ulhkSJhdv3BgNG
e00iEA9V8xWm4oWd7wE1/4QuZgkNsjiM4qIPsKvMj24LCJPc2QeklDMbqzLHHD0OJjrojUN2M9E3
lGwBwHE0RmQzgMr3IZbFFvOW1tu1yWXA/sDeEwYFFa1vqV1MuYkyB+yVFgPhJKgQZlrIjDBcQvI/
jhmXkuqwTd0LCNf6WU6nc7kASDde5nvjWFYOtoid4MRJTh6N9JmNe6wL5a3byvc36SSQbDRqVDAY
TPANK5N+DgyyTLY0vb0AREXSwAsFyvQ0WDgYPEDfpVZcrIZTsVkPbPj8fgooty3L9lVjD0gDnDoO
sHS6QRNUNickVHTH2P4CNgLmQSuObj70D6pRX4ApAQC9SLV1rVaYEoUUbB3FFrbOvnsTSfJGfTvN
OKeH5Zo329WdES9pCKZupAjYKOIVt06RMrT2g/nLMt6oRHNpfgyWcl8gTTylY2MTNmBWqOOXUGJ4
1GWe8pSTwN+ZHjXlflrFfaMS+OiQwB7CtQfCkgj0VY1P/IsLt4fwPJUSsicF49/MiI3HA03EOJKW
p6SsQ3FgsvpUr2Q9kmF/PPDjIBYYkyQ0lZo1b0+AEmcQY49s4STfX77ICBaK4rRhm1bnqna1Krtv
+p+dmtHQPRu1IwK8xJj8Dr1JQVbzy3qvFoEs6gCbEYapIQAHjMT/RrzbbRu4PYvzUMpXoASbdcUQ
SuRTxFl0mWsrFitYaYuJRpZRst4l9bso8XdjQCEU67p02xWTKmFbsHeYdskh4VvhgCxDqd1JN4JN
Q2DJd5UhPLeSjaxiVv3H1tG9ZPjedjoeGZV3TgE18xzMUWnqNOnfm/LVs8qWqFPQp8ed9ZYsZchg
v4HIPDMAIC3EPKXqQvvi6V3Yr3AGZNyjHus0YIT9lvj7pPgk607k0/IWlyMRCrvwhyTx5JHwCDuq
NATXVBgVbcckXcyhPStmei7vxNIUWiCV+b2uGtLOKLkJHtp4uti4V/rorQ+GnKKO9iejp1eXSmy1
QkxvU0jemN0QH8upcvbZBbWZ25/QE9NM9V1/aSa40Y7prV11/Nr+aNJMaOdUqaFc5OfCegFuNKLt
ssixKpqUby4frtIXGEF1iVZFFnPpvmpotc3vclZjgoGpZdASB+2lXoLUnRq0lGxfHcafp1JFzyDX
UT2UgdQEzb6c9W9YqWZ2s7SOmNYDOA0migEEg2RlQ1r5a+Zp5ot51XuWi53qZ5q0p+2uTfuZ4J2w
WOwP3lMzDxcjD+eatW/FrMJ5mTn/WguJCpYepFhJh9/rQdZPYXkxu/lqLtgQMxrj8ofNBtu4PnfK
4HAIZqYGo3bbmG7WduXKpnW643IlmVq2t3gir8k2UzbPXrloVMPLODB+WuKa9ie5SBiiYph26faB
IcYTBUiM9aE61bf+Qzs7WFblBnXUavqLovqikCmVwdP8mmaeAsov3OO+zSszLNzZovXMQWIbCxwl
vS0JA33zsx7R+5iomv6hyDfYlOfiLEts2W0ptEN64i5gyYxtU/ObwsHNyTrlchjW/GKfmi+wgN4/
B16w6TEM8wgW4QgZuS+nuvcNoq6Er61u2rQ3U8kfZCRXFUdCwTaVgRnPhJf9aq3fC6+wMc1RTfOj
N8QcOGXMKRjXhtsOaihJUnSkOTZ8RdL8BOFxzowd99DKd4hVzM9NxgV8h4zoOjvS9SnACh9hKwwl
HFSaIf2QivVHZzhf/2wUKsYal77NN+SUE0ql0nf48u9DJGWmq7NCKWH7Ga/hKQcVaKAe9PRL+/M+
QpnFT+UhZuDVYoMknspMH0Z+vSK19yn/GCojIsp1W3qud5nBEXEBBo65ujqPKJcrifFxGU6YDAWW
d6mbXW3+y6S6ocPa8tece+OpdI6vB4Tcdr/hDNZlL+NPnHLcFtDPvqqyJDCjvidV+ZBqhcFSFpYN
lbMjPXtEsEbqnFofT8awRNwLvGVdpPCGjOCk5hTuB7tjSTTnRugkGXe/jdfylFVWVUx+7jjec/uu
wQK3Q0VZGP1TrqryZrmkwlh0/2rja5W7KIcDfyHqNxmS5/+Ti0daA0azOXr8pbvMTGfLmIIQDuTi
8UHzTx3Xg7JtwVrqwbBAh5o+KY/7sg5amNG4QDY2VZh1s9bbhtWLIQZTu0nJtR4kDEGqq6bViS2m
yNGaLKEzTDx9StDODyCxPJvIMcblbMfKdee02rT7ACH1cACt788s3/XBCJZmCQ8M0GciSaDKa6rl
FmT7VcwPanO7S5XzGJDpDcRwubhRqViLGXss9oMVIXh1N63kbuL6HxSSzBrjsUzSQ52lx9hPtxEo
VjU+MKNb5psxG4/6PqzGQ58ZanlLqGkmr2dP32HyordAM/lWD4VB2odj4dge/QagRQMilYeX7cb+
wOJ/M4Y7u86wJvth78gvym6vEbtjmKdc+7PBQGKZo6FS54s6owJLEY+W0SgjOmWqQ8zfqHJtiJsK
j2xgjsQ9DPhHGpGfHs215RhPPWnaPLnKfeMivAxVRuscsoY13AbHitOIcmBwqU+YndH45qVzzRUM
DPlwJ6WXMZxg4cenRvtl8cusDV9zNL98dxhzp2deuTAFrJOpzcs2De5hDKHAhEMX6SsD+IcJYrVW
zYOCnVAXU3Bc/si5FH4RUQWtOEk5g4C96JN/KOO6SCKNQAETC+Ek1fDRaAd/cMtcdlRRqEAIUZ8Z
7CxdEl1F3C7SacsZ+k1fUkIIBOMdYys/7SJ5ZwgjXyfmkuvgsW+Qc5ZUQ+IrKWrTsQ/KdmUsKQer
9KVhsIXiFmBx/ex6EanJGLniRTx7diS7cLyA/mLTVDWPZqB277Ybx891UMSlkN29WY7sR492eh/7
xGXGzU9kCM8f+R/F5YLPRADkxqetGT1gidJZVVZfHYNVSU5tKXsVmQTWryowIR/WH5XJiZcprixj
ZEHh2RHeqit/FHx7lJSBSfxkja0jFL3lJ1kf1be3ybQQ1pYhn30oxsiEvVcBEOhKouYKGQDDikzv
l1hggbFiAaoXTTgIMApgnq26a6UOXmqj7NWOtia9gHTX7NdaL1fyTVXtlknsmbySMnR14K8KPrxY
wjfWa/FccGn1Y2wNY8w45GBtPLIqBf1fBfbbSiwYoDR3mRzS/cRVHtEkqXwO2pE7j/b16hTTbemK
uz1lrqooiNCRzxNmAOk9lzMi3qu5CjSCEhN8z+jrOvCpqGrm02HH/3H6YvSVqKBIlje1edrh+qUT
W+PotFlRwgRUvtrf2bzG+Uf5IVdTmLLdR8t9NxdMlQfpiSIdfcGbXCpPyOuPQeru+l0PE0I5DyES
U2jRI1RaYziGmzQxZeeLNytizZP3nB7bZh9msA+znNZdAH4QGNZCP0Bk5FC6zQzMR8RCbJ+6Sz/2
l6oB2srAYEWuy5V0KxTU/0j5m8NyclSHq8QJ27DPs2953n5IY8UMkWWOob4LMZ1nt+UBpToNqLxJ
FpKDPqyuWZNBN00Zr6IZXDVvY+ZXnxT7uunm3RbSqVlbTrUERnt/qVX9AuDiasjiarGlMqTykT1b
QhigsttwZR053DEHCkal1vlaaOYTBggxQiuLwMEnONjfuIIpW7ylZMaY267MaNTWSb8dkbEbiMyh
ukFc0eXZLUV74qHh8Sd50SV2Mpzbjty1Oux7iUb7j4EFEfaFZRwLge0WBTxfkt7hqzrMOyUtCTwJ
77il2NFYqpHZriyGymj/XNBJl3dnL0KZslx/leVK4vfNT9i8Ni2Gaf+TzO+eesx8z6bmbDbK2byP
mOZoXEyILuQBkV3FnIxo0FWyPSyd3bQHtoHGJNEDFp5T2vp1D/GGtFpLXc4y5VKCNrsbszP8ebZo
Gxoxsf/o2IYblDI2I8j+p5lDW8vUYFwW2B1tUA+2b5/IgnnsIr/CQzISnoFCxFUBEBBPw5bfVPrE
F6GZzDQ2jDUnccmET3tdqIwju3GOZlOK6po8XWlx8/cemuP/eDqvHbmxbIl+EQF685qZ9ExbTuoX
QlJJ9N7z6+/iPFxgajADdMtUMXn2iR2xIqm1iOrtyJRNdGN1XjCOLb50xuCvj8aTa/ZTq6RHXqyn
WtLdfhRY1OtXQcdOCKtrbhwQVwI+o0Vj0D2p6CV639roX61ALF+P7fh3TexZyCoXbKESrGN2+QlM
aR59y1j9qPKLnqY0vpaOyU0Py4GH4oIbyqOn54/ANQxnd4BFDl8LXfCXY90M9cPtZIPpHFfNj6+M
932RaS5Uat7ROUKvllRMyx8UVFMNC1Zkk920/9PDXwFNxgm0XJQivlaDeU0eIv0oHU+DmoXCLgST
pgQKjJIMTbK0qqBXf05GD56AK9xJxPF46287dOb0lmD5L+99Svlpivf1rP4Uxea9SqXXKlmPLsco
J3jLT1VH3CBqBD+/j6wxvVmbxDCNvxAN+2sNEBzu8iS76lFR9ZkLvMYRyqqOOjn0PkLp+7mu8qiU
kktOx9DPr50QWacIsFappOwZFSTdl4LCjwUw0/ipzkJmgQBAqrI1qqos8Bc3PR2+xtmAitJG+GFl
q7vVw59xyTyBc1BNUo8wozdovaeZCPh2RxtToP5pzdWPW9mHqqwEPUMFbrjzTF/w3n3OK7478C3s
/cvb+k94Avw7oVBAwzkP0ZfI2sRqUbhwYnS4d9hDhqQYkDkn9+cUJagN+a+ezJ9p6SFwdldf35pj
e8GnVe5w/4xaGCvHVdslZjnhXmnja54t17Y0ok7H0vouTySLyXmgWssYYRYUuc64g/VAIhbV6hlB
I7sCLtCTOFwsIeJPs8eYVHTYbmxm1SKi+fS+4b3Q4dAtptulb1vNEYaCMPP9HY7QKE1mJd1z7u7V
eu8Of2H4lcujJ1GWCotTJvojgT5EkUXuD0LhAZaWak9SIK8P1Htn0MOoImgrvwGRLOBtm+rWT/G0
DSv+Z3xtEsJU2gB7RVmrBVqaqO5ZMzfxlKkMVvyGlmh6MlJmTrtdlXr6P3SKpfPKCkRJWYKgLc4S
8bFG1N3C3FxrGVyDXwAymmg8dal8jAuAvdTtijVai45CpepedeZjbedXQZ3ndWGTmBSbJySa13M5
yE6+vOcfc79/zIbygfD5kTp67oK2drLEnwjXjSpXRequqnddNt4IAKaKnzAcJKf1dy2Owbp2QT8V
wWCZ/kgurMhY1za9P2nciuEZ1vtv+acIILf2cZbEfdDiu6Sz3Vs6SmAK2AsXagR9WTCvJZ2bZgQ8
67SThZToH6yLwlU63Wk1lI2+cni96JcWtLbKnUHhFgnnRc35acsB36cU67pQPUZgVw0k6AUdKD25
mZSeHrWHwOwkTPeS+XPLKVxgBMa87GovVAALj5yPQZlFfhLHNEewZuJv0nwQ5gc6XNgNzsnYceNa
8ZrKdNtad1kLefrh4TrVQtRdxKoOrXSMKm5VshBaqh6d1kBJWyinst8Z3pENbSchUMzi2RkfvL2n
SiQ6sUUlO4CpBmgIaZ4SWf65Qfmbx82nZsqf2m58TpKIFb36rLXxY9Qgi0MmTK/ZI33J1u5QFnVa
Wulq8lHXgz6fHCYWNNHIKIfrgkdfnYiL9t3dcGUh4b8ng4sbeYKufmvz/M1c1Vd9+zlM5nUoxPMM
aE+yBuqbLnU53Yn6ruMHmEFXmincahCxO42urP9KvQ0MvjhK2Hn3leXWu10h2C2jfGDwueaz1KVu
nD3icdxiWi2nMMVwL++yP/MdkWIkcOpddFgxSuW4KMAtQEyeZXvrCFo1BCXu/MDAa+Z8SmUNZyJX
2uoOZ+UxsDwzO4EFWhOZeB/kVQxIlCcbsL7xt6mDqjmVLEbHqv0YCul94+oVS+prLWnlthB+1PRR
rIAq7XYSb3LZXXsNXqP+SwI93xz2P8Mf+h9ZQzB35N7F71xCkaFFBRqr2xnkBT/XYvRm3qGWuIGY
42KkRGyf1rT0TPODiWSXlkhZlMhQ1RNERXvclMgqxWhS+ihm4qVjPTxsGdtrTiDVwL0oi0hgSWDU
us3kHRFZOwvyb+P3djNi2pEbmmjT2F1zppeTw5qL6V5wlb3xMj7UKxO9aWR+m3R+bQ4+BhP6SFT8
0Puf9HsA0dwMedRvYmg2bRh3MsIuoeh69rklgjcjZMfSNyAZRrx+Y10NIar0KbcPhv/Sgity+tbL
LCRl9dBOAnnYCEfoAfo5n2OmWf0LynEgzA+xgAxo0S6kB8WzVtWbQpK0xk2E+nmXjjlo0m85ZZMG
Bn1j+gcTis5PMceRlyG2z05G1YSIRbPaRTtjmyxjV+1lz+yABIvHChlV6FR7/sjOyxcff7nSViwZ
ILazNf3EXkITs03pnoxuQsmJW8LBXHBpHsuSd1RMlGB2NSs8P+OalcJd+ND+Y4tz4xGJ4h62xuHq
pI+bNBwG99z4OVJObENYPovfBr2V23ddzSEvle0bIYtAgHGatjFM//kYu0aKWYtz025XsNgw/wev
EjXXIBlI9YzzoOow272YwbcD8bh9C0oTypYaZdFDAMA0pDKw5RP/4c3yUHRYlk/lOmsxMTpgI2Z8
szoCk0IbzuMSKuIevt5nWb+PunxX0/Vu8VtC4wV8ekZn+VgSOGmZFfDd5gNPTOzd9PEK3Hsw8IqV
eaVJw+QasTWpO/UmUB1HzNMXu8SdEZOtHrIVHYJ8IK2g1AjsBfpFTwZ7tDY4PC8Df0yO25/VE7Bv
LGSuihdHgz5lXSF8EAV1lGtNipQdky3MF8kqEUElN0XzMcB1D+B0kMK1Es6vQ5CAfRgu2E33tGFy
pbAIlD39agz5K78II2amREZmEmEV4g/5yIk8dYzarQZ6D8uXPuLH+GuAPMGLvYgitz+80+iTCv0B
uXidJsTY4/390vU+2MkyAI/zzKn2HwKWyA6lt2KtCcCKurwaJ5bMppgOh5mGcR0ITC0PHH/xcfxx
P6bdpyKyPjDZCzedJIYTX7hDEkpmDJCjyp3E/rYqypUYSZSbOarv345zx6fXDCbmchmO4ww7Zo4N
Gbr1V5Zf3L+g7QIigV1bOQKKItbgFO1L6ZzTgCeTk8R+fFn4tMoTL6/eXlmmYMiyhsoecVO1pUQ1
qYWr2Vboa6Y/0xlZyDaV7Ezdc+BXG3BCWtdFOd5iI24LGSrDglpwKnxiVl7CUJiWkFR5oTHd1QfT
aK8I0BRRmyRRpynhTIdn3qaupDwPJlhcxmc4Y2L+6BXjJka/Rj12JIHdeiI6Gq79VKBjeLj0OW+f
UcR8yKeZpoX4uiZ1NJvFtdNVd57xKI/LY9Kzl6BA9TPW99bF9PssLUrghv+s5agrbV5lPLzAVKiT
cmk7zuArGXj1rCn40quD8Dp/pimAm0vha3Xl78mA4rGzQXT6cnE5/5SeaBP0ZK6IFYPnkBrhtIio
g8g3TRomqhjcbDKq2B+6BemA2LKBTjSZjpqJztxiSuYCm1WLbSmovw0bwoG+arg0aJO0ouO/F0f8
JgohkdzVxM6VvbXdb5pZ3hd58RYeT3OoMJFPXLSWBx6dR7ePgWZ94lgspbdyh7gJ+aLVsLp7xgUr
VJCDWEP9wLYuTDZPPWNHQQN37mfW7MJ6OY/E9OIsQTjsnXz5WssZZxX5pf/6o7XnMzNlVy9K/jgI
/Rwjs9q5oJ0U080M6GNJRMTNUfUNqQN0jcZIt6sYUfIwu8gtPwatd5V0dEdS3Wnx5y17U+PWb4ee
3AanF1zSA3RML04XjNx2U+bAPpaJZ2ll8/hnXQSuuQsdPi3skLa6aUmQQHc7KDaWKdtDzE+6gCN4
8Niye8nxLaShBylNs16LIbz+CZclJAKbc5lm/6MgQgFyshrsa0YdxbRpE1hyBhVq1ipEvdJfZW+e
Ysz+Q8HOOvbphIiEqo0WEVHnTlV5XXJo7DQ6rSqrOnY5YXIRfJFORHgmfd08mjmm2vRPTrijzeNb
7nrDzGf/+ty09LkOgMEG9SbDjz1iHbRQtyuAbR17dLqTw1UDTdZDUnhQI95kw8Hk5PaOcSnYKOQG
EycZOJEMHCmycbmmMX/8ks8G0QhuNArBgAQelJ0AOR0FViTdBnYLI5+JaeYGuwZcMzMpVpXNaJmP
6ei2l0F+I0ciCNmdWq23Vi9f9dQ+undlbh9SxZlr6teRziaLwQrrvppxODY84oy4+Ix4anthdkoU
/w0gpurUXKstrtU0JxFkO60sztLlW6UcdovBx0E45H02Sm04aTguSY9y2rLnn2pkoXw919SQ7hIS
2EyxNUsIw0Lxwu9J8LUk+Mo96KntbdCZ7hxzixpY7sxpRIIOkzgnAGcD3UqeocPOeuJc6dQ39iEw
kzUy90RdUBWo9/T4RnO6aR+GPH7ElgSSUDnjBFnPDW81i9j4Idmaao89bfZyLp280BKUsJrFAJD9
svU2vk4s4+l9E4bjnt0zfHGZYCrbGZD2WDvj/zoTgA3WTPJZ25aMQ/rkCZVKqy5O7phisfbHIjJm
7b2fKVxsLtrE5qDgA5V1Dr+1AxDTsWa+Uc0rQzYSB7Kb/+GEyU41VT9GwQnSViTjrsk13rjnCYDu
s6A3uTLSRlD9KArWdSudWSjv5WBe2vU/YrgM+H2wbFzcqyKs/PjA750yOitkUuxiw264LuxtGjBh
ijZ9cqV56WlNSHQjiCFhUjcSGis9RSsATI48zAuRZhhR4/qtyl43nNotSLombNomHHdetksogymq
myQcoFdKcXupzuPXpOdPQDWP0cPTYFyLc++pj3zfz778syflqpFy7Um5Ml+YuYjMi/PfNexX2gQI
pK0SX3WFdkvbQOeJj1RMySst9o78oCe/bRsaxWz5c6oF+ptVmYEhvY/7dp4Vy7EqhlaswzTTVxpz
HYq6Ejbgk8x0uC1kBSdDdEEnXTTRCsvL+1jVxHw3Pyt0v1c2n8rxHGiV2AUdP4OYtzWQ2BTOaOJV
14Zjm1zYlLz08T8tXsi902839E7NbyJi3ak6Xx2a2zzN91Z3pyq9rhVHrCsWzbO8K18w3aFkcWkY
U+YtyF4LhgW+xLnxBepAlbAaxq/O9cssfoyIShLzTdxUp6xa2UYLj+pjKVa/VLFqsUvuUsvD1XgR
CtV+5wc7V29Qrntgdheqd2Gni3gkZn/XCRnqPPnwAomv1Rthz6xiod4G9REAXfgKe8r9rDJ7f5mP
ppDI/aBKTT9nVQ6mgkIU5URwa26vyHGR3BoBiHqfN90XrQspiY1Ram5Tlj/i7igFwZ+QnZRnnAq+
XNck88PyExrJSK8eMtdKf+tESnt4wM+kynD8mOr+k/81Kbwz3CP+V+aMYXyRYfQHQziD/TgJyCVj
ToXO2UKPFCztTmMnNmScr2e8BvHtNuWFIyWnyrAurOr5l/JoN0wijoqvXBV1jwaH5FIrXExsSmgQ
k8J3HDGRV4/L/wW5n8u+fHjNcy0Qtw5KrhKaRyQJ2uysh9CbvZToPaY1+tzjMX9HzDL/dNMWjcNI
ep6+1jSJiDmKFFfSzVXoyztlRvguMjcb+mcpTvdVp85p/Z2OmM/q4q56rTaRzRxZFya2dAQyWH/r
6kcvWFwUBtIpBb6O2rHIZXREKTR0fMg2/wtlKIQyMo3P09K57OhdmUKp2hWMqOjNmwACSBC+5WYJ
aRZ6xueLVsxe3fFuhU7R32ZtumYd+IclGmLdJQECLq1+CFNy42x0tRgxBVhCRUs9/Zb7dQdI1LCL
zz6NtwI5WVDH8IeGfmw9MTqBi2XPVGNe2AZ0JJSss0TJjyGsnnUc7eKNGESCVFj9LrS/8jLhmJZp
uBkYCCdhcJK8ctgHeJBBnXiV7RvhskiSWzCz5Slg46ddVr6TeZodqivx0r5ZrtlghGOFpp95tO4E
Rpvd92F56Kv+pCOcHC2YLUi0thyuVhzMm0hN02FdlMKyEsId0NiqQcsCCbxkRZQ4otZ9gbdgzTMK
xApT/2w8VgQLcoTwisOl6L0euFL5Ed+UKvlhtukXG1VvYTGQXIastXcB3KQmPC7xeZM4YMXkdqm+
sOd41BhC/NOf8kuk6JvadDFdTly5wGv0QadU2KRkN8HDDEHC5/5dyoUruwUGdfXZ/1h0hPrPtUYV
ZEDPNMXNusyT/sidxHYcjRlIVFGNqGpEZ9+t2cIJm312LDFTQYiS1gwmqKPpLH7+SG5z6QisANr0
slDsphSUSyaya7SKO8NFEqdb7aaMcY3V+mJCWJvcjfHANg/BS5hKCGSti6fuJen9swu/oZiExmPM
qrd8LF7qK4bv8Is977kAlmGNP4tKOn9LP+EbyMUPrwvNcb58m3abEJnDRjR34IYIL2qChiNqdrN/
mUkqXNouevOn5PN4qbCpY5vc4NQtSJR4OSlK1SdunFp1vlpv2WK8c89r0/fxPKX82UcE7WA8l/Ze
LVFcd7fK2T9SLXlhDIvRmlohHD/OWo9X3up5d/45i9TP7ezkVJ5XDHND6o8YeUrSTBMEIr1LfcsU
vGOqP5fs3+ofZKGq8Z4yz1rxqzFZJIx7mBFNOl0srQyK3yK7vgySmVCLlOsc1EW2V0Z/acXCHo3y
fW2nVzzuD1QIMlJke/PrXFT3xtFG+bo3UE1+j65BJY1F56sxTv4hcqKszVJgGHFwkCZAQxcUuRkA
XXK+djbCSvNLI9WhlF6t/Ncv8zUVQOkRwPQIfOI/3SCBywD6ii6NpLxEWrRoy1qxoBRLDxabaDwb
GLXhXNuvLa5iVA8ERFUUP0ugTNNWhwq0s1ODfRnXvjv+ahT2KsItmxk3HnTHz3VPqIgqTdHiGivh
F623XyNU1L02vDxtPOU4nOsEyDWmfJWUYCVAErxWFz7iqaNVip3icDiIx7Or/eU252+VElDnCDOf
GeArVzo3UD2r3jD8TRGfcsYX7Jhay+eeCuwN23XJybXzXqXKwutJFsrZfse0ivURP8Ib5V66nUuJ
Xf3s4Grwt6BTBGIYBdQyLUPDwMOrJFj6dTxbG0dOdjI4fmjhvI+ViLu4ahkSJ+UMfucldsZjw9sW
QNPEdqGW6BTtD/GYnzUDZ57WAY1bBUeRMHKMiktAIGhTM9RNkm2Jz51KPi85wIfdpOWrCboHxfVj
+6Cx7L6o58Jk+CxBQ+KuuqBb+pLCuGfobjdSH+WMoBBjDwTeZW/e6olCgpk+71MJGTm75doTwQrM
zR7p8C5jOeGb0TyqSy2Zz3pRyW2denOFPm9cCbqn+/C58sRTl+D01/EqG/q97oaHySQiZc0ze9tO
GfkMsf8acnoU1JMFG6APVTmhe0cK5WTkFbcbgh/Pmz9PpW+sonfBv0XHiEVf6jrMvOBujE1+jpNa
xvJVLwFm/xyQImKMaQRSLfp0fAZ6mtoaxElr6+6n5n1Vyvd+qd/w1geF/ndstYcMnJic0pW4YzRj
nqbUXivDjX7CfqIbvm0BicYBRDLelhZNY7ZEjAEkIJ/9tVL8HTxVSXPvaoV0A1QCruBcgCOT3HYD
jrhj8ZY/3vSgvL2e6gEzZSG90bw7AYjI3/MphmchAOw5LZBzVp1OGfTBHh43nEVXxFuxaAth1djL
AzmcByb2PLdr7Q1ICh6af4RSPKtIryojmbbSs0rr8aK8No96DRhKw3mbRTi+XIuXGVM1tizWcxCY
NOhL/9pjWJwtWwZ02e/8dL03bVzvCn9hUfOlgnqd/tUZXE3xjyxXK05uQtncOqG9ISrcKpJEFcgC
AzpxuWuwj7Sc+8D4XPfpLRzCvRdJTLWODuZrwN9mEQXWoBcdvbo1TvWKeDgGih4DhUI8ZcZxQ7Ex
K2egJWcoFH4dXdr63o/MKazjB9go1XMeOMY6hbrLCaDoAd4WwkJLIqyhoaIa4Zp+91nvTOkYVmMe
Ml0GxqX7EqBdjavoWh0DDmHIHtJS9rskIqKYpBGy0T76bsmvWfO5SCk17F4J91ZuODiTRLItrF1p
sKtGaAMasOoYwHQluAPfdiVBoeR5p9f8vBa1l82N11HZQ285nUMXdaA2K1nutohxqbP0Ry80TzY5
T3GxqLRF3bFlOfuS1PGz2MWPDKS+cuxgOqirJkviZmNYUu9LB8VG/zYz+RYn2hXLJ7VtAL+M1hb6
PeBQjJbEvBsw9yU5YakMpwPwggBRRxYuc8xOecR0mcp2rPFsn8GMVp+cZW6S86yRTuDqCXlXssnI
5wZvIeWXYNU4AL8qaXCxH+KMw1SckBfm8w9x066+KxlPALRrc3gmRNIsoD4yQiLmI63iSo4Iw8JS
N+i5JbiILdrkS2BXAfqL9zvaKLfjRf2nJJTltCJoEvICSvoCmepIi8KGXMXR1keFJIbiRXfmbiBE
8YPKeyo+03AiZCIEoJYDSwTEpFUevXv90a9Wx7hNHpACEFBle6yIMbS9k0Gk3WL0AYu9n853szVc
MPnnLm9PksmEybw5SIuX4rhoBhwyXiPvJHpzgr2HhfEPD5tOHC8W3br6LCXIhKvuFZeZIkJVzsN8
lIgDQAiRVu74etT+JVITaktxxTXIrzQ1/OUvE9iDRT+NhNc29VdDJyO8TSorTo0s+eIW+xOXqu1r
HGnm5t7InQeqDhnBYJtSpg6WlwIRCOwIslcuFBFA1oFWgDF49bSm8OYSWYcv6eE1Jtit9jRyw67K
ZwqYdEhhfLbjWRjUYKbTo00E3FpcesqRoitsA1/jVeFvkOsynEeq2Yjbrp8jeN9invE+z+e2Lh9r
sj4qf8gwExiSciMWe+Ojctdm49aYHjtoXoyQI3BrsmVX2+lKS7qwwS7DO5V2RPc3PHiGx88JmQOj
ltuOvCMhxvCO6xQup0uQaV3QvFXOfC3YLFe69lY4u5hApJW5/Q8wU1NXzLondhxvoVBDoaBFs/Jn
nyyPHPBaOlmRSK1U2n4ktcBNR0SBwlrOtW7jRSRX/ryxBbIypxAlGyXlzOBN7tpjdeJLYPe7bg77
i8aSk/bNazlbfDME+Ng7xL0E1s4vxQDsZCJeDkiHJVkqOXdlJy4M5xciilNQ1Lku2aVRox6RWopZ
FUMc1Qc+G9ls50phT5RUdHB/R629GAWwPDEwtg1sNsVX9lRBRURdkY3dTinY3YcCgjLP8HG8zRWa
Z1RttJ1hOdWHi5LhgOVHPfcAHepHoayXvuk8aedSr1N+siX0akwB4JRjylcsL4MT01oM2BAg62zw
6Rz3afM6m7PECTv7mcpDMg7XWM6vVoZHQusjjZeS1bZhIbK5Fr8s9aciWD60KJVVKqL1gmidgbWQ
rtJVbjqODzw+GJXtpM89rCjeorO9wY+qSj4bnCAdt8BsLQRhfIKyXa1/N2m8MRjgJvlva61TmZKM
WlZvZKGxlDMWvXpixiKmJzizhpdeNUHxQ4Fl858phq/rYwB6vPykPdmZTbhdDWGbJYvA91p9E1J0
Zma13wzosXALJUaOeh2ACvJqRHaSGimYoLuPQQ3eKIMWnqiXokz9ZFy8tqE1aGEi3eGL2Z8CekiY
uwdnDchXn9BGN3+j6Nsz9u1SFy7a4fiy0797bT6//0nxP/Nm/ASxUmy2waKDERhiCxeEiyXMVNJf
1E17N9kgW5v8MvsZ6+5JE8urKXz0BjvZXQsmHSRDeZmXwU57zaY5QsbeUXCnVH/GPDWX2mjRSaRX
L6fPpGrh2ou4VzN3xYoMcRl6hPp97DpX3OUdSEMVNM8kfh4iqrli4CuwTY1ugqzSxUnYihu3VFbf
shRZdVgn6RlL4I8Kr8FQZMHWPY9wdqcNiMgbPkC9Mv2shm2lJMHSZAFoJsQp9jtcG0PuQmGSGaFg
VGRc0FpfCjO/KOiBvPQBFe7NkFyNBc23ghKZFYHJMz327p7nfqezi9DysHIwnTg6D5BWwkCVqSrb
uYXz1qp3xqryMPT9HnmNU17Lu2YC1LawsjvqDMT/gZUGJpVaILUR+0MrIg/Q2GDWIeUCouB0DSsM
zscye4K1OFd8b7KSm9Qe0wkjP1Q2asndNCA6/R3L5FmP6tMyGjpBblRdXmPReKWL9qr/Csnw5PVT
grai7aS1cAfqbdixIE0Zj8aKJmO4DxouFeZ9XoONzwuPOMt351npJ+rAZYQ0o97CkdfVs6Mrmh5i
yEub0l8G8RsXvo3flia4yqYaY9PZ2TumrLp0LnvzUTTEDqjX+dsBwxAKy5ugVOe8JLv+K8Gbr3MA
SLCQ81nxVmIkdQnJBB0nliy3Mg3Y6+Ot77YrghUMf2LV1KFqwsTrUGUhU/rwChypLMgGwe8AjyQI
zNEiAjBmF9dftfZpoNoPyi1tmc/hn0Cxc2j8HhUvVQHme2Nottw22x7jSHOq5+++3D2CjFdjTKK2
581/xktS8RPIuUCg9yf5b7Ik3NDx9xuNl3Q5dFY+ZzBjElA4CYnsluwj52XGaTdj3Qa8fHje6M8V
6+HebGRe6/oh5vNjP1to15MrDiwZLImTizbkrr6JvXSF3nxV9+2YoUh6wEgN+32MZFCuRtFBfil9
qBr75BPBIsQDTwSjF7dGgf44RSpuja7erHG8ZxdRkZx8xo+hvQz6I3eFHYWC4qDmXjPBkuBrS7nE
wr1bO280am+ZAc9TQpGRqRrpR6gMWu1SdoRN5SpULhJWypGkODZXjs0U2kJOvTr0k3nFXqc2fnXh
jLdTabHVkllWBRQrAiRvO5saD1hVDhqCU+MzgSWXVLlTmF2ED9UV8y6cBQPH3BDN1D6mcFOSk7KB
Fiz1D1zLn2ynnBSySXmiWyoJ0yIwxm9JgNlO2d2EiqFdMnTSBQgHPxCdFPmqMDtbKHG95bT5FxI5
QYoaU+iuXqX0rG43gGivfu7fRDqbaPfRed+zB8qq4T1PO7LX+pvYlW8888aEgj8DStCdDEutNGmB
xKqEi0Mtuhn7eZnqm0V2torgyej8kjlMi//ZHtw8HBApaGJDBUi43Aiy6HSTxAj8Re9YV961eHba
SQOlBHTeNE7UAbrmsrvcnomN556kfc2U6PRF4mw8ZlLMmN//jhK/MKan0usvqfrXUCD6pst6IHBh
VJpboc0f5a9dTgI8tXsikB6brMWfcWO04Iu1Ij3l0hm09Am7N1XMZ22u79aO+PhRFpBkTS1KReL1
C8KvaeJy13yBxcMILkEhqzyyfUi0aNjUq4LSgB9Rk0JNZ7JekegBkZhkE9SJfsZzxkLeJHs+kZBO
9xxWUOWW+3GO8IWz0gIIg23+lOR0ypMyNPfpNlsbpDbhjN0eOqBhcY8RMR0ukssliU214axWz68q
2HE436jU0FcUPwkDdufV+AnznbowK/V5LLGS1zz6KY9+wqOfveNOIS2/HyGNROTMZn9GUKM3gDES
j2bz7cr9czqayYoPEy+ibKBJxBDuJhKGGs30GlBNpgHAQ04O3+EoXYEPPBwsWT+ZSInV6H0IGdpg
eS0z5CG15HVll6RaREb+gpG/ZeSnBcrd+PEm9AVbjPvTyJj/ddY1d2RXBnG1l0oQGinam+LEmT0S
Iq6xovRd5uzF4sRgpMRqcPVUc3d2i4sDTkgXikvMqwfguqOR+ufMZ/uAUlMA4QVbsC4m7BfexRAj
GyQMnXFBwxpTa0d4oHR1LDOqKNhKR+1jpwZUJ4BowJl+KtjFz0vpGZiJ2kNJFxVX+a89MlD6u2RW
dkWgTyfKSc2jiml6p72jm6Voz8qbRO49hxVBbYJG2IeqYz2TaOvKbxbM1o2iGpNuDl35h7f/ni/G
bbsYJUUjnCcai9I5I1UAMg2nhaFvjo6wHneC/YvLl7dYXUhKI2gWE/Nh+f8/gZr9FfXlJoN8ib1s
tBNumxu3zUqHQbtBg2LrsGpEjiSuUWN9IuGM4RY9qzDOs/ZV7zNL58WFvYAFbWMrOZP4IkJvUQmd
T9EgJVGmyiEAOvAG82qb+28a0bSicNKUrVZCR0IU25O6vMF8i02vxG+pWTG0qz9FTIzKBas6XfFx
XiuRSVKW2ZEb4KwMuFvtM8zBETnSg+uo/S09WrT28FJ8Fcjru/6z+aNKwrFQ8OR2pKev5AalBV3C
Ce9/acfH720R5jvYSLpbpFA/nQ4WDI7+zd1+4HSiQVydxQCwF+3ue/6VTyZ4hA2FsLtZT7ettIBF
OVDCEgm1DrVgP+dmQwiTVeGa2P8jxTCJ0yrMLXWtvAmgxSy0ARlevx5bX4Zjv1HCvsNRlRWiPKcM
DWfLFo4H7NGEdxsM9fs1KCbdLrTp26JD54RW+bZLBtSVuKfihGJKD5M3hcXaknjxusyegvkOIzI1
fap45Oh8pj2nguPTN+rLuCe/2Dq6jbS5BRBGNU9d5Q+e8IKpjj6Spbm3xXLvMqQtJN1LlpM15Eua
sVmzEicZzQySeqx+3OHoumrvi8EvNXAK5Q+wCnfx0ykZqfAmIAwXOJdgS2i4mSXczMKp49YMj17V
eW4ad1EUNkD1pZy8Mq6dvVMdFZEXKaLTH/qwvsY1e5+RkLb+DuG9GMf3ZWdq4z29Dh9ysn7QzAIR
K763mnxfe2RCCG4sU488KraZU2dOWMaBBwLzTi189NYQYi0G9nMTH2r1IFKIuYt1LTDZlackmX5p
2mz/UGBRlkGHnV2fX3Mpv5W+9KfeiO9fxP8j7Dx2JEfTLPsqhVonMdSi0TULM5JGZdJ1bIhIjwxq
rfn0fSx7Nt0NTKPgKIkoDzPyF/e799x6jIjzRCnZzBz35mB6Cn/ro4Fxi+2OkGrBRm0tJzFlsmKR
scYxM5D42iBvHzq40aXY+HSfpI0e5aCji6sYUjpy0vkCdb30IJ1sI3MaRmg4v2lBarxeaz32tVCi
skRN4aoyohDwqZDqJAYDW1BCvydoLOVU5Qocq3pvEWgcGNVTPnIuIcec8+4MhG6nkfdts7MRQhPn
XmCL5cv4BEJWxflIrr1mKvtKPohYan7Ilpny79rOrd/lkno9oBgzdZu9e0wH/dIIY9Sqa4jZLwgN
rtervFErsXmJyDrFrtBXpTdwRqIoBt81yB6CwynzE6+bZLdLR5LjmTvtsqMkozMqCSSa1WY82zC/
OeOzUn3JMgItMyG0mdHzGqoSQMAuOxqfJoMxj2p7TxwVm+mfMxL1J4exFoTlnEPTntUXwB6w1Gq6
HOsY7Ra9he5BXJ94MgW/ppN3nCb6euUAsFmAWJ+n4SpnYW2VoUkoROyLMKU7p8gWwjdKUINPYvqO
FaaIR0ef61P8DEyPRKjTezbUZ1PBE85lOw1TCvu089rhC7DsmQSmgsLVjp1TIW/p8852ZSsoXCu+
sI4bkrmlbm7i1eIDQcCbtO4vE4m0Ud5Ap2nfEoxnHu1zvS0QXssSLufEfbiO4T7lv+dd2pxdQQdf
CuG2jmUbqR3zVgBw1A8MHDAM7PjeVFCebpWtdCnNxG+1VzUnya1aS7BQUgN5jvYVqax1+G4G0xSL
mabScuaQU8CRac5Bp0NKoTzb6vAt14C4dsWpaqyCMnNIxqvp74R0pEx7+/YC865LpBfpBvVOy4LO
gxNIccYkoOyNX0Ki4BHbHBD5hIeNVyxeUwnYTwsyBJHWBq4L/sns8Ma0Nl/JYTqKJ+IEpwSywr5T
5rlcklqOJIpZWgrkpLR1aeVQCNXNGP/Q4Guae/cGNYV3bcDjwfd57FNSC0eiItMSNjWGLLU5Ttpf
UBteY2F8MUlMmJSgF3ieaLa/jMce2WntkgDcYdj2ltfsqjPJ62HFTInHu+FGYAJdWelsCi7a9Fjf
zWH1lOE7KRTXJ5UxYrWNOYvRtKwUZ9dqhPPWHbSP7ADnaejeWdA+qDv9XAX9M39pze4Da7QgtHey
CHcwftUovRG8GLUX1u+H7sPiB3W4gDoczQIMAo29Y39ptKMyGZHoQzcUfE35/GvRNV9vGn9NDkOC
nzSmBaaixbQ2x2NsZh8FKnm0J2gPkMf/xLgU2+TMPoyUNvYEYqcnpNLmFWvR29DNU7uaFFSVNrsl
E0e0tvLIgnqrW7yPK1x391OPF8K5UIiae5UOfvcuM5pr1xx/0/hYqBJR6MuERzbL1JzP27sEepY+
xucPvcrDWyUuYKWwoLYgk9xywZAq10E/X4VmvU5TddtX0RXpkxBTJlIJjZRCel88YUwePJj33YIs
Nf/V581tp0pOSi5bUp1hkcEcwznGWmMcKlEO2gxQ4Ugh1oxxy244JmqifiiS9+nXk1RdB6qJHSab
Q2AeEXA8ReGcWvuFNgJQTO1EKqiQHYk6YIYck5CUEe0YQwt7Tw+VgR1E0L1h17ykP2+b6rSp4WWS
huoreXOyPHdsrzM5ywrGqagwLWvNSYz/HOfmWMUQ/n/JtiQQ4YMCV+oqVZUk4RgIcA2yF0al2N94
XNneyaDjju1QFswmx8+LB4mbzTxo7rOSB7bFiXRhzSKQkaikTSjv9qgb1SjBgL/4RvabuFXR+aJs
+C8UTUt4QlD3WuG9triz6z2AHJJNdqMo70tlAExm03qYQE14jhgZMIYRO4eiSGO/dQu14ejXtCYm
uulum+SKOv7iP4d4CD3rdaEsWsG2XtZDRIOBDTLWpiVqogfAAFvVUtERwxtJ6Y6X+EH2wNK+wRyD
uQSB2qEDx2lo5CO9YSuvUnvo+9JvPOgI8rXx6DC7NR4yC5upSEF26cR9emnT/BbaGn9V/hCrXgNt
7sLB6akasJd4smOwtr2A2RArCHoZl/do674TkoIFo++y6xFIyGijhDP1LHD9rXXYaVmoz2DdZBE4
NxNGGhCTkt7jDc43vIfOX3XNo9vQ0zfuXwy5Fxb9eXJaRjBFO57+ZK5XKI6QplBtmVAZYNGZUOUm
97y4t1NMvwypMkdPpeu0JTer6W5tOd1MCXhF/DcFgB1sOSWc2UzYvavMsPt5iLKViqq+LPXGPPUs
flrhzJuHmhWfFJNsNxCMbaQ2x0sqyzVICXUWSo9pXjfC+4poMlkpHpQ7v8yrwthQ5w3bk+RuplCf
mTaSwnr6b9FuCI23CLHAIVTUsQQLKO6IQIfpodTRoE1HsnSMz5jXHkZTfxRdA2uxchYOaIxuyM7Y
FLeaAfZ1xn+k79otwv+KwfzRtvLDSQwwqaw6bGZezkFC4QcTqrdDLmXdjTlP5Ky0u5NgG1Lb2VXp
M2hlrnmJ6dDa4fQYyfe5OAzW924dm106vymMkrqASHlQ2TRNnWoczsaE+dMxV4K6wvCcxvgL0RUu
Hk6NLDWMYtCqZWhgFy26sxN1RDGVJ3oNUv8AqX+yy5/C9kOfOnsGuWi2LIQxf+JTFTa5oyIRoWB7
oow/Fz2/wIRI+JVzgoGZyWJGtv/UIK0pxeLJdncDmXuqyHM1HWC3p6vStAccaiO0vmrk+U8Rsdrv
9ajcJ2YHohurAoZu+A/0xPS/43r3q0Lwc8qtEaKCkjScRFdenILHxSFJ5kkbzUB0C1qQqP281T0a
7zMUCXKel449IInoEmDATU7zyeED6zy0aShUO0DLJC857SieLiCHteJpqd60Xj1iYHHzvHXXGCsz
1TqY3gB2WzgglMBkUdmKI0WdUQ6YFMY7l1QObcBJgWRdtjBOVWf7aN+EZvzoUWNTrAgKvUdWP7wj
3Y0L/inLfpKyDCrqtC9u21wmF6WLjC99Z8FdjKBD8t949oxs8o2cL26+E6T3DPJ/lsc0ULAl5P6h
UlwRn/UygR3ITNceXYTioeIT4DjY5da9jJSXobGu23bUQU1bSX1gCnEj6OSns+bJgLgmMdCr33sy
nZcsPhdCc9khaElUpFr552ihFsLv+JTgteBzO2aTBhdmCikSDWnLHbMApfWmjPu9k2QMErlbEjCj
ViSiK4EkzcD9W7FdEIpHqa+dIZjSyl/mPDDzykfdzQpisGdMYxr/vwuZKuC0jKDwYa/jSeYKl8PQ
LzXjlJp/xkyHJtxwO7pl/orNKJ2jvWuiPimjfohDvKxDR+NiCgeaoFeFMKe5yyLx0VnXHkz0mFE9
jIG+MIuLqSe3ZVPvVb9eEapxflXmjW69PhGPZCrO27H09fzjLJ8yfpvhdwoEco13JDPttLpLuiK4
C3ddLB+ZXD5iwp4FL8acGzcCvUUK0LC+7baRyNG4UONdMkRIw0JW3M/VZRTo1k8GIxqYQflwzcJQ
gexU9BvlQScNOjcfm4QxfMMyKpEC1zGGIwl7U6x73Z74/Ha6cVphM8tTfE9pWLRee0G4zcJvwaKa
3jJOGpSDJ6TW7pfyptB2o1NS3EiWi7Po3MU909Qi7HMicE+mjnTUN9XdwYr3Y/la9j2kBeFEkhh3
e/mSSrzJ5u4SNrRS6Zbm0m3t2htTiuuwDDQ6EhDnBjQORFxIOHY3Va2dph6Ou/OcqlQVxVUVGjQ5
RJPfgoZjdWTnI7IzS9gKB+LnuTOr+EpLiMUlc4WVXlZOBLByZyu3FXRkBFXE0b6mgZsKS4UUCI6j
Zku8ZoMfIEC0ki0O8fQtb4qXqAZqBNFAmaHu88dUPQ7ungEWiw4sbC99WMDBHjZs/jquHq6BFr4d
pkEEgnAtiT9BVdJz1x4a71cfP2iGU55d3/xPJeAMyuplLYZ4uiWtUEz3sy7zGC0/6kTw8PRlmnik
zRU8eAGUMfX1VSEY/YukdTRasEWsa9eQc7OCpRpCNf4YkenYS/gevrhAVX/xBvM3ObIDhjFRX60H
hkGhN78S10dipHaFc5WUI0gmLA506ylD5+ogPbUrDZziVw1CZooJ1tVEuJ9oSvVhzsZraqhvxiK+
PwVawDA93enGYf2USR5o1QqQV/XG3uSAl4C5KPzUKoiDVr7k7nn6hd4YQP22iwdl4u+yWLxni/Kq
sw/y97lxLKFxGQecrXNjiVOdWq752is0xqaYRfQhqJI9SDUH/iWVOVPOjR+fpFa6dva+cz5jWjgX
MieJdwNq4M68KANpTZtzSkVNx8Rpm08lIpyCCMcffeoaXJFkRSY8rVkvHHXKU4ePxF6V5tXoupf0
TRmKR64q3M/4x7QAjBeOQvpNyc+MUlBSMZd9WMpylfbpjKzuhoI7AL7kgyb45Ugd4+WDdJW2GywD
odiiWdgRZWRbp4e5rRjjlIeE7LKkfXe0AW6oyR1q8u6W+MOWV4x+bzrAz1VQ37TP1q/oRFReeruU
3jOZCVcWmbPmaA3wNb47cqICpYHVCgJ5uJSiHnSglXLPKNbnIMyTpXtnvVQ8gtWCTw7/GRXlFP8e
aEvOQ5FJY57/GrtDhvJOf+/d0lkSJ2pAMeSRqR1nEN4qV/Uhi2rFCBts079MptYUnvhDuDAH49CA
3YsaNHDu5TNJdeKxJxVscrgRGPMqglcT65wOYROCAeVJTK/r10aXSKreqpCDLzVtocWeW8NOkcMN
TXCDWFgDyObM8goBW4iXtz3mAGa9SlhwTSy4HT9YtCbzNCN4p6JIZwr8MIbrh9gZhfoCY0hM5DvE
PQIcHrkQV9LplPNMR95wApJ1BSKvw12MqnCiGITrBNct8aQJC4PHyadWYBPCZpvPOwhjtUej1zmJ
/lZ5WTpS3+0OFtPkFxkP1RRf63KEzAqPlZ3ZMKXzpv5ILMWtPpRbQyWqdMMJeDAg7+QwJACENYXg
/sJ8x7JhHt/NrTkqXPU7zigsDTPwwOG32RFUBAvW8ABkS++CLVf5J5WBlLzFLkvFoSzJTX+LCecv
DsAzJ1+TWYXyDfHgeV7Xv1ttO1A5ldX6eTnimP+RoD6g+YYaxHOFg53EZWjvccuZ3JJ3fgGs6g3n
tTx3F/bP5fnR9V6Bd3aVU5pfzJP2xcGaUtdmOtyBBU1dUPWxn2zIYXzVhi2sBsB6XIu+eXw6CHjW
+izcnvIUsD5RgxyQ75SjASL6URoVb4RwNXrLTvIPdiX8+MTnrgMwF/y1UdWz/XVUk1Oi0pfHFlDB
3x+FExbDY3Q/qSw/t810IY3PtUs+iSRmtmz0oGgQdJQPc2diXoZzq9R+hTdEDsRjF7dRqv5OoQHE
UD8s8ppCH/MukC+HF9HvjLM+rcFy+/gsVaY3ftYqJWNd+hADW9UOn4QsjdkxriqFQ1soABKFNeAQ
sMQ+ngJZbQ7W1SQYSg6Wyc+MDZ1fCEVk5pzOjs2eIpzmyIgHF16QXanpI9MEesTeaey75lbuasLP
mpleOimn1WJE0fbeNO/eAIdCS/FHlB/sdpz24+JK2vRaE4dIOg46FAGCVy9QDwlcuiYutoqDy15/
7OQvjyRkG551ixP9TpLFtKK+J8uTRDALrnO33MZ6uDMBVg03s9tndXkOSQ3Huzb7KSlABHCfP3WT
/IYfcd98Qc7thssQMWufwdBVZQaYvpkYv7u0OpfHLlyV9DrtCk5a7MwsKSOc5QXPEudOlfIV8n0H
fPZSG9UV1iMZzYOKo3PbaYe1qJy11t/oy6CPuKgPpMAsH6pL1hY0fMQ+pxZs5qbfJoov5aR/0l8m
wclVCndreRfq/E3uhxeEoLtysLBFAoQ4ZsLn/NU4oArPsKIhBuwXFuprx5Ui50ph/hDvEq56NKUZ
IjW+enUGUnLvfuv32d0EUqHadEo5zMWpdWJN8GbgMCbsrQ1plm98BqewwcelCG8iJ5jN9AJ3EW9O
xBQz1IwuHBMjEBD6dVIpzJJqm/m1k3aI08vPmlNkwg2Ec2QuRoIuRdIzQ5OANLc+xk13ni/xvHYX
7fD0/Zcs8Tg1Fx75chx9BTdLIaGzD5/yrjEpngM5oM1h3M/Npp8pLzkztjAoKwARXGaHhY9emYPE
asIZIBz9FxGnhbOFXVU+s10e4iEJ6hFPNegOWB3mOVdI0YTy8Je8PhuQpIhMN8BggapjbgdLcS1h
/7WFcc8B1ElfRrf4yWxdLWOkJ+BOBPHWCs8bdH5XU+vWVOtNBhyhXdf4bXtvFVjgV/lEwiP6DFuT
7mTuJ13uA9xWYDNMzrTWdv2dY1KeGoI5tJX+EPg34IH5ZTFpkTQk7Vv/KoX10pnrtTp8Mp5wW2bH
KzdVnZtq+ook7pr7CON8Oslz4mjFYHN7e1b+HcQ7QyEA8gMDeAt4vCS15E/fK6O0C/IcVUdZtjZ7
fWt6gPNARsUGLXGHqSsvIsAvmdd91r+TYbkszjBieIpTSKZTSEu6ofYwmIl0pIczBbw6uCey5de5
VO5J0l50wEHu2Sq3iwWeGaDBo4YkMDONXCvwm1sAS9qnEXLTggWVROdeEOpbGxKb1TUSbkQZV3lF
ni34Hg6zQWuPftdH1k5w2QuWEyFzRLpLpJkQnIkO+zV5OXWQQnaTCehNh18qvu0aZyF3TxLpdOXA
eXliISCbp+ySKrvweg0Lyq+YG9k7H65AC5tt509rjaOIrkQKBNEJSJu+cghYdcdIGnfPaHMnn9Or
yAPmSJ3KcRbBC9PCaZ1Ge7YrnBMqc2aD/iCkWUQSWNKScXVMIl4mE1IT8IdI9p1qcaV1uJeIE/ws
2u5i2MFZnfnaLnmbyOl7IivH4EzWumO1fJKY0Cv87fRoxBKL+lEqpFs9tDe5EK+Tpl1mSvkaIlWl
HEe0asoDt7nt3NcmpXdYhvEBiuMVu+gdhuRjF4wXOUyZlvSvpJBoCrNMWF2ENkSV0S6eLZ0LbwGk
k6cio/SLsLe1HBWsSaOMqR1rUqu08AhTLwPjkVmAwagCxnJn2Eb1s8QnlYLk0ytoq5LpU6pQxj+0
raUFFcXZsw0c28x3J+JfmbPBgTH+LpuNnZJfdCErPJEV7imEXDnLfQIsXlunsRYgCHbPuqCKrAuT
dMgVEQYLmZ1a91ay2FpmMH0WqOLbquclDcMGxfJNU7r6zCxMpgNom496mO5SsGCwqUiHthhs+qfB
xmGQwrWeminJCHJy6CmV7q3M4KnDgKjElCYYQV3x8GKpOhRPWZqCMw1Xa7zE9KSNbv5G5f2QPWQ1
BaYOkgOj1dCHYy9HyYRhn9q0P9ZpxsuSkeXVd+GQmwBnsSFwq6up+VCesIiDJD7bsoZLZaXPghny
ijpZ9sRdr2LjPA+KiWK+TgRCk+ELGw2MgMWejwxd5mCQAZE0l4XiwGbKSf48bYJQFDITkxtATFY0
+4/dSsVZBo9lb4Z2KgAgQpBbzSuM+Fwhc72ol5o9T9i6qMk+4/+c3UIw8gRrQZMeIYS0AQnXkQiG
NfsLLQIS5btM0haiRbR4k13c4WmpvQEt/qDgBy773dYNMqMr53OHtN4O/uRds58xxIk+GCZakcDA
k+7fHQsHpysHZ87I+MF6GYiQNjuN8ebsDK11T/LtIR7VtXzd55Um8eW4ZDNN2XyKEOrJRCS3ScLq
ijqrOD+TaXb7LeGhQozCbYTDifRww9PsjLLlpCKGOWeZqrNiaGfUZaMuQ6mHIEBeo01qSDQVd0Jn
Z8ohlvjyyZNjG/AkiD8igfItEz2acz3JKNw/YlIGg4Bab5tAcnlM/QXO1I6mExNgJBn7rtMCaLON
QVXLDtvxeYpHYxo1+SDxh0nsM6Uc4F1J4o99lnHjUAPkmyLcv+NIYrdiwmB87OoWMM4/8HW73WeJ
bviHlYjYoDJZp/ycAWGWRjleqqtsCc66VhcxLvESJTcJi7aZN/dBPSz4OSasHX32xdjIJiyUsTvu
8OT204Nhxc5izQ8PGS1dy3LH1XjRV+0McR6bENoqA9f+NA7k0zt4fO2NmhxsBpR5T4RoJNYtTNcS
TpUfRd5FseCMVCspB1sff5kTKPSXBqEAMAF6CLo/1TBsW+rcPoyXwRE5rSQDDmWWVua2npmrxN0s
BHcqU1eQ9/0Bu8m9HM2HXLyY83D5xLUkylDFaFhimxaDfu24fR5VUz63ACxzPmWdEmQ5FS/6c0PL
24umZ6DFcYA4ZRLOSgqVacZ8THI0Tij03aOsq6NKkdGGAIESepnGYDowKk25NZupZBug97rIeaIn
9W983xobpqW3wW7welBCPSEUGKbiLxujGB266dzj4IKu9Mwrc+7AO5jWgUigLNc7Dy/kDpdhl3pM
IQyFwp1Hc0VOizqIS4nftQK+BQjjz35YsCeDO2+JYzJkon7ytKvcP4vuqGrcIhsnn/fgBPYMYH7T
rYBSCHWZkCx9TN1/q84cgp2JxisB2zWlhemzjVF1jZ2hEi112cjtl/vYs0el1bAC6rehe6UMjZe7
OcxMI2gq4OvPNFqu4B8DZb8nr8cCefIPU98KY+saFYX5K6bFmwO+UWIN4zoM9rqkEFLOobHMGBZO
ln+XluOzfh00B1RmWI+CGn5kR06Kp4rsEfxj6+0Pc5jUdklJfLMXWWPwpMK+/tEk04C/kKsU1bcz
vVwmn9RB1BtnJlWzmLRS0Obc7JudUNUICI53m0KcyXFJ8mQvMVf1RwaKmYd2LFy9czs8eufeTcHS
atUFMi1mq/HZQ3gpDjEU9FY7qGcbbn/ymwOl4oRGDXrqr+S3cmgWi0E0J4Yi0UKeux+CvBxtzv0z
AfTgXjT2rtAXKBxYrujBRUCoYJWeZiaWRonpkM74/DAmz7AqZ8GBaVfCFDPXdp//DyGs8WGP+WDL
586Rz0XcHSAbHmYEJBOE/0hx47NAvCcNkzD54m+9v8hnk253+fwM0dc3nUsCpqfpqKQ3dZccIwLn
xuiqz5HN689nTfDSOyoUWmmGfEj/htHZeBYtMcGWykRtreuQkfzE4NRyZKtyGbDCK1GS6viE0Ozg
kjYwNYgx3cnAgTc4XNA3MnjjqaTKtm7IlR6NlenCQfGFksRilPSbX0qrNwT47xgybGZynApkBWni
7k+4jtIr0de3KpgliG7lEFbUf2A7jGMW7/WFuo+o1aSouPSY2wV+mkN60wwdNRGewbtK9ENnFSrT
hIYeYucZJtzuKBeTuybcqgQgloRR6WcUnHmTnQIto0R/FdFfcyayY9VC1XgkLUzy4zCgDcZYfM3N
N7BQlftAfZejfSkbo0ojOc/tENnhtvNW4F9LTwmox1x5tJLCh6/82nHZ4XKYcs5YR8QYtOkD+J4x
w7gEGWIbAjUdwiQfo7A6kLbNqJLbtvDM7DgugKECgtmYoGrtaeUjFTnuG1CNxLk75KwRMjthSSp2
k0mc0Xk8DaeKx0uqOJD9Lvf9XGfZeSCu1Y1ruKdUkf1SUhSvlbPT3w1x1txGWqKf4y4ALFyurZs8
3eyTbSqqoxYL2bEOO6/Q1a7Bk6/nsqOpFY2tJIWoTav5lLvtVE4/ZDaolF6bjMNXSbm6hjA2Uq4e
M6aJs8He8PBwCnXInUzJr5my8YlEVC0h1R0nRXYygQWWd8FoPnQVJ74Z+8b4Vk2+noYaWHIrx9fJ
Ha3gflXvAqMRomvMyke02/Rnb4q3lcPhqA3BZqx2AmtEX5MvvqMSkuN+qXk3DM6bKT711ryYDLMl
jQ4okd5BvPJdKnQoGNNZK1j7J6KWbAf4gxvi1INYRE3fnedpuFhnfEyROH+Ic3FNVPlpxXkM6/iS
9VCgEpmASH+MLfMsNOpFWxk7S8k1FuMbGrC4qMBepEjBl7hmy+mf//g///ffv9d/S/4CPlRuSVP/
o8YH0WT1OPzrn5Jm/PMf7X/+5/6vf/3TUExN1jRFUixDlRVJVGX++++fj6xOnv/zP1KceZVhFIOj
Kns0L91F6ex9g32FXWqkEgxCkBv/kHpqw1Ja3VABSlCtwouO26mnLyVjW6uxBg9qDUS/83R+uqXz
VhOzYvYzXQDzM/bcsAXq0C/ik1swVMnH7VLO0plkS6TSZVKVHTnVO+l3Z7fQ1Byx2TyhBE6opFA3
pECfQd/pR1LjftG0UTaw4Qad0V9yO7tvIiJVFbbldkd2HdMPrd/fqalMVeFB38ArzxPVzCMIJ1gQ
CwoptlMMYOGUcjzXSLfXZB4MQNPZ6duM5h4hg248vHCooVUMEiYbzlWnXYyzcd4Idw3KGObvcgEk
H46jcf/Y9OyeWfKtft8pqV9G2JFp/hJ/d8V8H2BmKnQmFTcpXV76ZHYkpXGEpr0nunDFhH5pGfv1
SxsuDCGzNQDHPvYwQGNPNzZfVBCOJJXnE/Uqfh0wcVgV5iaA1uMFJxVwRF63mUJqcBpttl9Mo6XY
zAKzPp7Tt+ZPtdfdmHVm+XudkfPBZYBxlAZCvpGFTQ+cLDXV7xj/Wvh7LV6FsHctbwSy8/9/1mTx
fz5rCmQgUePurNE/Z/63Z43IjiHs2krXHx0v2x2bH0Wg03rFiIlzzoTn1HuJgVUm5lRD8UWH04mT
5s9x+DRKqtslWsYob+jjaM5qFqjmDEjNURhmx9KzWoFTF8DRUhIDZVuDwayCxLT8Ai9G/7rba7SN
JrMdyW1gDwhcERi7bnCaqb1wBA11VjFtKnV2k2EsC+dknJL9njVUNxjkZZhfy+0QzB3tHvkv7qHn
tHjCPlPfBOOUxncBFxCtmFRWxRhF0N0zcATOrAwvW7G/8OqzE7+jGPMvY35Z1JW1eqxGewfCeUMX
Fsn8sLoULbghXOAy4fGTfDP6PaRcnBRiREHKUaBJpA6Nhzrf9ZtogqYheJR0ihdP99VSbfq6rVrl
iCh5lql47aL4XEknRHDYIdxqE5r+oJ4zomTz5Qzc7LWPF90XdnpSKdXJREp16DzMcqx9GJj3o7hT
vTVOAdueZqXnPkUqh6EVD02UkyNcTBJG2AMZw7dsHzPQe5k+SdV/S73dqKJWwl/SkzIwcC/1uJdy
iWkJxgNGcgDIMbpXTgLOvZYH5LDzfA6UZ6CDCI30orVtZBLphdsie1o73Jtxf6TC9LJo1SshoSF7
NczmFemjK4DkTcXFqB8SxP100B5YO3nDpBsjD+YxSuKmpeGMBPtkLLlcuLAYhYIqw3GVyHnX3nPC
LnjSbUiqm3kMVZAkvSEg8RCQvljRPceWuLA9FWxPCtvT//JyyOr/WIgVQzQImViapBqa/N9eDok5
eL7tz5AofqcNmenpeGpp0CtpWaypJeHQpCHTShDc1VO61AinpGZTJs2tL7Uc/Q4ga3AB4ew69ZFd
KdgCMUfj1yhkSJHYV/xzt+Vf1WX/7GX1LKLckfO85Pl8q/P5XoHorzl5wTm4JwU4BeSivF+uicjD
LlK5RoBdOUs5geJ8Dyl1YLvr/RwTWpMNAHSVUKRZpnDacbpVI3KiClFLtiYWd91Psam1hKxmNcrt
GMlkzGFzldqHkWsf0jp/CA8k4/YJOOjPsb1woSqnNdrXqGbKZpVLmCv49BqC0x/iLTtZzlbzJn1l
J5Xh8kwR0zZ+NcyX9Q2jwSNFyFzZ+8uYJrmVomwmogtLAVD3IY0iIBXgnwwpOMjXwSSNgv7OAfXc
cztArswlR5Z/gTkkedLSornx7AAQBeirMGx69qbtrByfSCm9cZGG7lqiW2vdwpkNhrs9RM9eAdF1
5P8HLLdEaC40zGFCft8dqbRu8zDedL251nJ5oe6xKSPjvX8sWxMYKjSB6YxLyOfMSHpO4kyC+7Dt
trAd9Uga1qNYQHEgxZip1EWX6o1MPWxK8zIsuOHhmjSzfEgY/gq39i3WmV8yy6yPyUssFow6lz/J
czMKzjD5Fgp/H5Yi5ngW7gOZKkGCTDb1ocg6bVdcKjO2xbI79ot4qiQUK+CMpCmkSTzlkF/XkijI
G6enkxAtgG/xja8WOnRTUT7+5wzM1oKQanlGBDnmfzm78Gb811dGVRSNcLYlSnBHFJ3b+X89u7BF
cKSQub2ZzNjSfIvyKFzIBqtMNLRMdCTOLxUVbwqFB6r01UK+I5TstvgkfSVJPQG1xhzJay6Tt2Ke
QNHHAygVmisCdKqThyZ/ZOMYiLt4GTDS1hsWujS/YSe79k9ZIfvQJ+6PLtUHtCygC13jc2uXEGwL
WvhEqbirdyVuvIXQmblur2NvvZX+57j2kXH9bCmv2himdrS979yj5UAiSNBY+D+eNSrTGiy8uXTx
cpuROQB88p27YjwEBTubaFiwGHjrqe3tNc0zh9ETu9+zMR5nX+65V3hKZ7iWBlpQ5mNIiTyBiEDC
P03Tj5JIb8t0HctbL8eeufR+qkj+uKMfFW1QNTOq0xasxgIQOQC+skpv3TS87Twie3ku+uKV7eys
9sVZzPcIk1cozBWmeFcl6LTtlEpikBjFk64THhxuCyCr6pPjNK7618Z45wMnhwgHqd0TBDcvxuaG
7dBtef3MNj+3GZXd6BDU+zglJ1EZ6YFcIfeBE/zuq2CsD6ErX7V4fWOpet+PA7ME83CYVgCQEoE7
Mju9ynG1czMBexHO1+c8Gnl/0ZiDc3MwY8JXKvJGZVImiW7ltr1ujxhEyK47JQS4wT61pnhfvili
F1FQI33AZGQWXhRTuqIrBW5zLpwkBuRvHQGpz/iSXGGvrm09EROhvxTXZVMtV3lEXi/S61iKl0Sm
nj5dnJ/zT6IWdnwos/ZsiluUZnC9TTFIw9KbLP55/i5V0w7EV5lKVbPuuKmjh7JlkmokzjY4G5uF
wdmDIamK6zaBdkukydOJZjHfc0uiWdL2H8yd2W7rSHtFX+VH37PDsVgEklyQki3Zlm1ZlqcbwiNZ
nOfptfIIebEs9t9JujtIkNwFaOCc07ZlW6KK37D32lCUYxy+uKhnTgSdF7Q4pJwJbXaMegQD2EfA
0N87hvlsaelLCr7MqI0z9OwovDXQfWC60oHtV1pxTd5NkEux2Wn0/NaWChNPmFr1iPC9/l4t/sOf
WpP2t1blE8B1o6K4+8s///mgPpuyLX+6f1y/7D8+7c9f9M931Xdx6prv7+7wXv31M//0hTz+799/
8969/+kfW1ig3Xzsv5v54RvnQ/fvTdT6mf/bD/7t+7dHeZyr73/65bPsi259NMzLxS+/f2jtuUxX
/0NtsD7+7x+8fc/5ukNZdN/Fd9T867/8l6/6fm87HkD/Fd8ZVjlD2Ia015Zu/F4/YMhfbccUjq67
uuHptvXL3wjO6eJ/+sW2fnUgMriYMfkiRs3OL39ry/63Dxm/StvVbQ/Ch8F6W4hf/v13/72B/PvL
8t80lK7Jd/ljR2ka0rJsz3DJLXB09++n9h86yrDD56iwljOdSU4aZWI1YZkpiHPXn4fJYWonDobm
EkclngqbeW1cHb0M6ilTInLJ/EGQZ2RRUghTx77lYUit9TJQNhNwvTjr1MeOsApEqJjIZbxG0J9l
qjlbNZCGl2nqGcs11kGN9KUyOXf97AZjx6LemovbRauFXy/2qYcb6nu10Qemh3PV0LB+wP+vM2uf
i9ovY9f0ATO/MNaR5IwArnbSewBlUIvybxqcBdH7klHJejcpSCHsd7zLRPmO+jtF1W77kkPandYF
kVeBbJDla9G+TgpxVQbryERy6RcqvJJRPhJfJ1/DsH+3m/Y6HZoXLESnNtslKn+N4vmxNNGn4uCr
CS0CtS/zZHiN0Uf7IHo3UQ2yEBc/+mYn4/BQ+XMEledJR3wRTAXtlUGTf1HnQEA6dra7sCpOM7Ep
26p9jFX6pjXFufbW8W3zGnmRIBVNJ/135MkUIGaX+tGeSR3tHQ8H0DLgHEmMoz2b53mqDFZuIdpB
AGl3WYQl37P2YQ8teDFQLMX51PuONrC6K62FsRN5Gp1XXfQA8qhYCba1nizx4QqI3y4iYSagVTCV
FcUIxVawxOy9DAXm+8kyBukzfcWmliK9UYvO6s4qQa0Q/jFJLcjn8IH8C87UdKM77SGWCLoiO73A
zU7ccj5NSIaKTTjjFwA9/Qn6W6hcD2i9kPLnGzkaVdCl05fFZrLtsEytCtpWOBBPlWJ70hrcbxGo
gGTYZPb3opHauuTh89R2rLknNHDsDs14LT6WF08Af7RJ2Jqz5zzBXU3jQAhtGu2R3jhG6l3JtCx2
CxONuDPpfyijetd7d0V+mAWJiVH4NLUpJB0WIMwE77yuTdA6TIHthV+DyMl9qUjk1dPuXDPanRQx
3kMG3ae2ipelxRgVT49lSs6W8G7pLJ4bBpJshnbxvBy8KXy3Mut2rpezsCtED0Z9ZSVkXie2vlu5
gX2hpQHxSHvmb9eV3ZD8Et1ZGVbPUBifw4Ku0iheNeHWPqwZzAykZkaAP+B7XVd19iJN5fh5mb/b
AlfBkAV5a3csIF3b13HUrz8MdKMTtdSVzQtE8gEtXlG4KwfjDXvkfZPybCobBn9XyY+R6587nvmc
dADV2mxbeeO1kV6Mc/hFqBJMAbQdqWojMPTTt7Rp8OLzUsubsK4NpLcuW84ecwJa6uVo9oqqCFR1
zh0v7Xo/DV8bU/uJ1gdRcKkI5bgc2vGcYN5YJwUOsvqNSmtCToS4N0TZbReTC7tNxVc6fzL4qgNu
5SctH8gyG07pzK9hLu/GwFM1Tye7Kzqfs/jKzkIyJp958jr4l13d6LiNhr0xuR8eiRYZjMy8QNKK
s++9jYmp9Cok9GNDOMXoPlakVhkjV3XqcY3HuXEFNJ3friXG030W5bXulYe8v/GMOtBN7YokdfhC
0QVciisX57Zb1r4xlkR/eBDXolsb1MVcX1bWuMtgTdQRUPil2Uh8BzOOS41JrjO0G14+X5PEASw5
G4eF706W8Iwq655tGKnJ0Rk967ZC7MN2xbe1MDC1aY/0bT+4cWA+MQ25gEl0w9t6F2N0nhYH3A2A
ghHFEbBOd3BYnMToEtnILphpjCP8gcAeVNBpd0Z6FtarbeM5AyLpkuzE94fVuEmql0kvruZYv68V
bE/nEjts4zujuu2B/cQFSx7MKCXW8UGnrSG4BOVHmMxX5BpdJ4O40LNiZ1ecb4V90dFQrc8JI2w/
YtPtIlqppu62RyUSwvVrDDhjPJzrAaHoCyBjHTmbluKUsO96lva95txky4zXcfGHPD94w0+YXNci
2UTpfRUhnZijB97mmwQEYG8CPy+Bqlsu1OaZjCbXZ/QSM4LKChbEybhtUm4gVUSsJC00z1ZI4lZe
s8vgz0GL33uM/1rElvRlqEkGwtmhR9FZT23qs5FQUVhBIjyxOIICJC5l8jwWyU1Kh7o+r0nLh/Gr
r8/zzGZ76pFiwv+QiN6I8cBLBzUAnMTk7sKBKO+yuhOdR6q4YV7XuD3lXH3GZcbqJS3vE9iI8Mav
bcsDvI/IRvtapksi3g61w/YP2dghSl902DBx0xxqTiKTG6R0qoW2tz+XVvZijePZyrq39d9NWr6s
QipNt8jctp6rUjvxqkBmtVCXsdkmstae0nsUDg8U6/dNVpNpEXCHvCmluI36+HER7F+AXujVTCiT
d1uZ1pVnrfEq2X2Dbz/H3xvHxf00DWeWSI8phyjKdLj6bA/r8NVUfN4ynDXXvDeIHouAW7SiPCDd
4pTBf8HKulHGMzt0tAwfjeASo9ORqn3r5uzDY/C8ypEids7TxWAmL0WhHek5XYZjvTCuNT0OZmt6
sHgMbQhPVg2QPdVunU/FinZhGWNMsH2YYgJKpNtGE2FgL7WPhddsE7sI+tYO7HTee7CP6mW8sCLv
RmTjgdWXLWGXtf3DYAFCK3lLN4h7IKpKCJRFpY4JlK4lGR6WCBeiFz3hbNmKjoiKKLkIDZ3dDYS5
ZtzOkQoGDN289PpSfOuvsH4eskTeFhV0rnp+t+3xIYPxVXXvWho/m7Z4bdq0ItdCv8/1l7jadIC5
aq04uHUXoEwsD1FFQym1h9ydnmeZHNf3jDBamL72d8hll0fldawb9zVTHES512kglHXqiPBphXGQ
rvmR1dPPOGHUo+WsquUJ09pzisWTFcxbZmOuINAFWMtoFQdVrrRxhyZFtTcYcvEgtEE8zpdrFlfD
RsmutU2DFiBZ9Bdk3cp7N8mtWOCkccKyvweAgrR5XzIwrHlSull7mMnpaUjFtYkjyKIyorSZgigv
r2u3OPQul7WrorvJ7p/cFHlVNkw/uAXf6uxDWshKjEAaMC3nQI9Qc9g9UpXkGOnLS0XXPZoJ1moU
/ZoL2hVHPel1fWN92FN0mSbmYxdr/E6858KBPGmBfM3n5rjY/YOKMRTV0vKnCKV9ZINAa6gGrJyV
muamH3V1ZprmGyVBlWK84xhfRO+bDmWHywItTF8iiPFRW90xMEYy00L+frDzd2tsjU1s9mejUQ8E
Y97PgKgSkDdRzLOHGlVvEZum1jVEllttjQRd0vuxZOjYnbiN3eRqOsc1SzObl5sIptY5cQM8Z612
LsVwtifeFEiDq/KnjbXTSDrrnGm7dbzsJe6ZA+SURVTb7rQXVRQIMzwlizzF3vxsyuS+J0DbXjM0
TEq2JL+fRs6OBTjuHN1mY5oERVs026r6pFnR96o235H9SN/piBaBekDJkV4a7aNJNoqPKIAJcUKg
RxTfZGLhY/LY2DNMG4Y+OXLZtj8ysUjL+Cueayw6JIQFlqjkJkFeXobchtvauegm05+Sab7uSHcw
WvfQjBPP1AIjj1Upu40ico7Ex5ucfAJ9cLhcLLJ6mBx8dlNs1oj69AmrY8BElwWV0nQuAVRgHuKm
psCaNZOrTQCluhJuw0VKfC09PbWOCwyq7dVGa6Tme93kJxq624FkZU/AAuE8R+kEbHpw6hsK6/Gm
GCEY4a9dNlZlGRudS6mBnUFozU0YOjdGqYZNOQ42uPw7thOvPaDsNp8t30m6kM3EeZrjzKcF9VCK
WGgdsZgBudvZznhuBeRm7IqXXZHfQkiJuc/gAHZipN8JW+y82dL0zxtdw0zVMamMLXU7LXmFZBsO
mU3kRGG4QK3yajswM4ZKR28TK2KpF2N4Z555QXrGdasL6pyuBk3glX4Xyz6oUrEtyUMBFvbZOkRI
IxpZwqS47VLerPHQkzOBsGYxm+XS42VOdDljb5GZv+j1uzdmlBUeAOxewtpCjJlD2pm4qWcQDHa6
W15M7rBq/mqct7zbsg/TAtqwzDo5OZCLuPoGs35KQuvHGOJvPdQTrNls2+HbcvCNtEOOe7+4qe6X
2gLHwzPzm7Qj2yhpGmM7Sk4p8jAYs0/VEHTdj7LrDDZBvdyNns7uNSkmfxxgYVbVFF+4KEx5fREp
uORTITmdds1UIELNQ4W0iTQAfIAl9XnM7Takz81rGwojdlzL4gxtpgrJIWaQqkGw5oY59Yw7bsVS
VBu7hCScTIm6ZlL2mA2CFDF+15VEudXrYbxRxoNgOnwmJI76WQAvc5bWxqthYMfLZ9CcmkUaYA1w
dQ77IUDnpwec2oyzvQ+t4lK0LPEdtv11JtsWRqBA74bilUuddY+wuRa1AqW8QzmAiRqfXBLNx9LN
QsQ5MTDrSE0bfUR3NEKkVSaJcGPLLoO3DdK67KZSaD6sMv2KRuiKzjSjsl+6fTrLGtqF3Ncm/BnH
OHo5IzVHqnQTeR79EjToIY3Oy8A0wRo0XEOAQ0zPo3lEHOfLLuTdSD4Mc2d2tYZn3SdxHEDHUrvO
sds9e8vUXOiqOIBy7y6dopwDF32CFEV7yba8yGUbQASFrTsW7/3AvB8YFQJpe+S1z0iFIE6DuvLH
E4GBZQ7bqRqem959EpX1TcRq/A5iMpOht4/DZgo6PON3SUiDWpPkceFOpXMzsvC8zDz1zZk63/Fq
FKsvG2jaXvSJvGpmgl2apv39b5WU/d4gD91oJS7zhVTwLiyG02yzfehHMyiSkn2rxjTAS7T5Op/x
rVqxxUUy5YG1zlXCKB6eHJCmXlyxVS0ZscdtOpwSou5zVpRcx+CUrfKjynLn5HoERIdB7eXcx0T6
qZWyfAL+R1R2cxdzbV4Nk82BhsjigXDQ2pd5pN+lHgF5tWfVkBid5IGJFjbtWfgKnOJNG5OlN/f6
J5JizJAJxUdp5ru8BE2dx4mHzibughRRz1LG1kEY6fhAx3U1N3nIYrcmdaeAteHZ+S6J6rOm+grg
xzfLOO3IQ1s0P2az66axZuhDZyOsGuNa8RDHz6NJpkvmxp+wYbxXOG5PVjdN3zVBsAikn4SV7GcI
Z0JgNh08YhadMbxa8zZ0pIKKACwqAWy8ZfsmuDmUCtRcfVnr2Vtc5d/UOr6e5m9tnj1Vtrri7X0B
zviyNDvk5p5xHG37smv0ym+ZyQ+4b2NEXVbjoEslVL3Cz2NfSZGTnIfRtdVmL6jz6CJ3K+oDR86B
NrY15gFnVzY8AMpiEr0iOgZfhHNx6VTaZ+jCZRbVA8aIbwNPfKDbJd+byIcq70dOwUgwaUct5g9h
ywptWdOFKDnJ5oS4ixJA8xeOFEIY5MW4IMp8q0f266XCcFu+ycl6xqqlsF5lUFcz9dVUzQs3DqTm
zh436r5ushNIkWEO3+aQjEX0ZoGRM3fQ5ohHNaPHcJnutLC4iZfsJkr6CkHj+KgxXiAFUc+AksHr
MOZDPuUfuWMikF+2CsABp8qluLDUgWHUNixWTLr+XLeXmZb8NNK6tV3kl6NxpRX9V28nrDmKvasZ
DXlGEcwLYpyS7C1KJoIUWsnFy0wEDNfPmFkQryrruOpO1j+tECwpOJIsO9ql+hAW5Rt1D6tGUj+7
2tBBZ0pFNo64Dd0MXEJLtXS5OL41zRdoirivMuusPqqKz3KL5iVXoMab86gXN13vPjKIOXka9gED
KX7nHaRzl4+8a7zEwRjVRD+hpGtOks9ytJHuoEW3l+XJmTve2Yqrp8zeMtxZJuIJA4M8Dc4M7a2J
P7DR7FVLI4zR6i2aRjKVTVB0/BRlgRojXj1prMxzvWw3nn7O6hWVSEhhu/CcFASCwC8eHjUdibpu
VmB9VBxvhpbN5DSnBEViPFUQ3BvXDULdoCq2s9PSe/tBV6dYued5iMFx9BQ1vBgjsWZjkn1YWQgy
zwafBRtZNacmb17GrCFcxvsyZvGa8+JjlyKv27Xp2Bl0mvJxAuox8FT19Sp5LMWFWzLaK4cPI9au
h9zeJcZwHKCMgWmMPBYo0PHEyESqzfMbRgSfXsmvNFfxxzg6OCbmH5fPGEaem8JZUYYrZyv97e8S
lGuO+869m6cIhehV0YijLgkbKdEPxx2RLMpxdnZe0MnJ941sx8Mi/U4hnOzY4Tt98jDGYM68dNuK
/kD80TF0xG1XAB8BM9dENsozVfsTP2thRreJRuhgnR5TxB5GJ6CwPFq8nyWRcCvFSPKDFnZ4NVh8
5xF4KuJx4o6Yd7D+G1BYRY+Jw2k5HmqJERXJODkME4oLrBpx0Qy+yzzYy8Ue2QyGS05Ja3Q3egqk
NT+Fdsa4e0KIXL9EOldZoeUnNALoV22K2W6d9Uvv1IPHobTVMtRb7iMsnsGfMnSqXi12s7HVZAHq
Z+LnqyaxT+H8HsrqSpPTh6uoHzoQpVXF16gKJ+lgf0Y4AyryKBjn+vUsLzS7uMHoDmqGJPLO4Lki
tklTuCm5THdzbDIVApHYVN3L3KY/QsP3ZFkk8urZHfO0ywQOn3k1GumP6WL91QZiJvtDG2c/VldY
+BE8uJOkTDX8yHPPOUMoTa03Ngml31avWAHUxb0r44/2Iy91NhsaDSP+CU19RJO8VVa2tbvlyTCB
dPb+0JiveuJelNwcOk+7ijTvqu6LN4Vb15LwdZnUgeimbhLpB0kTwrfi4XBddhwCo7KusgSSqqFt
k2J9QZ35gXFDoNnZDTJrAMbFCWXHkfvhyYskmdz9RQZ+tVg40/TyXZIX2HBNTwtrlqSrX0K9V5d6
n3784HiCRkFTYGtXhMIecy7sTNfAvxU891FrHqUNJhTicIIb7dWVT/WzUXhYpWg5xnwsN5QrbGxT
9YVu43JwNLCyzh79xXVD+EmyjE82YokJTXMb0qdPEktHYmHnp5MUanxyGSgAV/bXJ6NjEDppGT9r
zD4gaeCNlc626ZbT0hYnEj13Cu9GhtKywEZYltrn0HH1zhPcjnrEbT4EtasOXZJfqUGbMPqoD6a8
6AXQalvj0xB/ir5JL9yWw9gaxWOYw9Aw4HRa3NIEWCKp1eC4LO5rjjHcaI9Qm26hI54G0KV1qwGX
Fpfv0NCDOLN3NaMImS5PyDi2Vij26yVbmtHHjPY78bhdTs5A2M+Igde9xf62ryL5qBqbwAT7UoXd
wVYkJhfmkTOeegCRvq8N+9yDLh2VhDIyuCWDkk6ruJ9joD2yIzMix//ScM5P0fxMOcx7Eh342Lcv
U219FTph0HnN1VtjMytcYBsLkIuZEPlcoqQrnIui61mhbcKJK6CosdZq/KCOXA9qW6ltyhzRt5nv
MMmiwTIICMRrH5F8NAzpTZOIR5FEo98voF68gpSNNkNhshDqDow835EGQ1xs2N4Pw05FbRmkVTUG
2lLogGGtDWDuCOAETNEEfOBmNKE5UZV9/7Y3/X2F+6fl5H/shv+6Qn4sc/7761b4T9vk/92W+fK7
XPez7V8f6v/lgtn4nxbMp+W7+VDvf14u8xW/L5etX9f1secZjiEMwzLlH7bL0pDG+hHXNWwM1P+5
Xha/Gh5h3jiJXdsw2U3/53rZ/NW02NR6Unjkr/wf18uW54n/sl420DVKw2Avi9DQWT/+h/Vyz3VL
mnBdB6536G2Cl+0e8p5kttZIVCQdO9DehVtp5mkFWfHKauC9OQi8hmUVSJTaqtFgjZKbxYbcmiYo
quYrmmsV6Mpy/MzIWUGD+FhKauNYiWc5J+wicaTsBPKudGwHbFAPItVM8AmYXS5r9PQYs3dFF9Ht
e1ZK3QLrVmvEyUtIwZMF2Vs5DKylW7Sg7Ro04xzAcfq2TMTIGguVrJBToEXht9MlZ0eHDxaHNDAu
4c/SWBMBQnnIE7nQZ4M+zqbbcEprvzHmr7GnUK2rgYmE3jwAYcuB/YRLYIaQIcdJcpSkj6wVli1a
KSx0Y1VxPyg4Vgkqk9z8UOiguXEqg3W0e20Li60UyiiMb4gGWIy7azZBEbpbLSRQdz27szTqAZah
tTOMbbp4aMA1bwuppqHR/y6r+q7RXHc3mwolk2jUVhbxG+D/fKt6oYKln6ZNTwB1UIwW1Zod3bQi
ZK4oYPaOM2bdcKm/m5Qy2PD6neqIO2HVgxHryoND7k1PGgnAbZRce/P4hRSJtUuWvodaA748FW+M
a3K/xPHH3Si7WphBs0k0f/IhpPbNu+3UdXjO7PBWgsT2I16gXDRVkC3W28gg0pE9pROZKHYV2xjt
kGFXwC77LmW6PNQXOY1sPTv4Z27iaEwCm/R3ELLwOuw8wdsBB0t0YbQhO2hr5uF7yO69Q8DS0yFY
bc4TrkgbJtW6B8gtQftEznyo2BcZ+i4b4qd+sKnQnAR9YoRaMcWsBBHIYKKzbbXlXecR5tgz/Sok
iDukUQd5WeV57q9fFxGosDjLK5pOAoUMehEQ3kSc/rRK3Oia/aZ12tdoAYWLMDfR/QURt7VgbtDI
ZuzZQRoSh5oi1gkY1JEK0VJwWs4h1OShG+hUw42IPJ6+nsgItxbvWrk8zbbnkOTFbQugpE9Vg1Fi
vBEF4QoOYRmGfHGoaenv8zuV20E72qe4gcBhWzouq3DY18Xwg6djP/UpHMvFoyXiVybT+wFPH/Cl
4bJB7C4s99TAJOzMny7KP0Q6wx1xztEU3lRDS9TVu8CfN0bjHFhO/Czi8YgKHLKrHzntA2kGn00U
XkbMnPskI81GAVk92yTO8+RdoyZ96ECQ98NNHpJrlC/QSMKiMYEIigPrnscIP1wa9nUQRyKCMm++
1E1E5isLz1dXVB/mOrTNpAK732mfllQvUcumsMIF2l73kcNMcQjfJONXrJ0tKa7XrOkGFGcM/Hos
jVQu72Vr7bu5v1eJsbca0scxmnSieddYJTsY5Jh4GT5ZVGHFkeQ54r4qzb2nQaUPIzBL3ZWIuBgt
vSd1VjsS9keuT+per9ShxCiCRmh4nrKZ8X+czyzNpte8FpspovDLzN5Go5h+7BgBUnW23YtKsmdP
hjSngObFhGB6sE8qE6Hf9sy0iDKk4jg2BlpCy6RbmzwTKaK58jgYPcfT9MwQ/XbQi8Lv9ehJzDW+
GmV9sANB+c++o4vTxxpyhC/K5GuJNybJTH1eQTC2D16OmntAKQMz5V7VzUYnxcEXcUyoO3iprHUI
S4MT1XPwm537WJTFsxqRqEzTeGfjb9h0RsvTL6i9HFe+WctAadOywisk2w7jMmmwQrhldFB2jhNa
XY86vxR8V8z1nYW1KQUHZOzbvv8iAdvyo4GJGB41RZfEVVBFYaDVOIVanUQUD4cTGpUnQ2YfSsQN
6+0I6AADC/qG4yQ/ovV/Zp750nqU3ab1PCMcASMTHXQczygCnBtXqy779WeQiuhajbdtVxPP2BnH
AY29Eylny4lK5u6UkeSmB2IgmNOJ3oyEKBrs0G5phIHIMthUjFI3o91Qqn7Oi5Uz+h0n2AgmwXIL
aQiobOhiwOthSw/apH5Gd75m8bFKoeXDGHyubY1E+Gdg3TCFv0KsXvYKqWQypC3G3q17JDqFeFc5
BXTY1pd0bS+lpH8im+DAwBO1hgoUEdwynd9HeyajJraPioPZnDRcnkJy6JT0aJPlPccokC+mFtel
hdqiJbHGlY/OzMC/TIqvNI49P8Sf7q8C8nGUnMwdYV01Aq1obRtDi6lMX3DDlQVJVvoI+CaBVrZ4
L0Nn/eSsq1r2UmSN6xD+8gyL/7Hu55Frw3oanPmO0BLqYYJwfeEWxzDRngbRzb7w0FYSIgIfccRx
rMzLZTE6wGTk3qlIvaLP12jSZbcpoy+w4iia2DKYqtv0c3Hk3btNTFFs4pR7m9WD73ZWSERP2W1w
QJj5dMZAuzeTcBO30CkHW4MbN7BLyuS4+Ha/T7jkLzRjuk/WTlzvYgcZdrpxB1JMYGQFMqlfVAt2
IPPcN9OoT8aQnSem/4s3oSMeTOnLhqEho5g+YaWpWxz1aPPoRYi/C7kLEpeFb69OEG5E8lo3RiLi
rWWrRQrKomJbM+g9Cd4D8OOeJXIFSyLkzhnYEaNpj+xk07U43gC12/giJuNiHhR9PHkBLGQI7xS3
Q65BP5jMH7ed2KFUzxPtpAl2xQ8zQeaK+1CQwLkx1WcmmQjVrX4xJYtxEXXkfXha+KFrLEN4aIzK
VAYuC6WdpciwncKePR2zWdnUBhJUfWOlzUMb1dQccz/7aOSu9XKNCvCM93LyELjMu7haqAqi1IAT
t94xQwaFWMPspnvWpgw9HQPYAB44bSjIaE0vwOXHphVYOUbTpGSSWPRlgGWFhUSvPyQARxEqvFAP
pT7MUwPg5MqzH6j5mskN5MIWiX0hLlAwUA1McascuQ/S0C0e93FvrTUnyz5osAJchvhexsS6jLrP
IiqWAJ8/Y5OJvWj4abfhN7f9/SSNbW9oBEos2XyhWGCTXHXFVezHItrZk64Igo6559Te7LPd9LZG
02ggqTLcCLoFDZGIMj0n5qLjEJPcuJsBiUQ8XLb6/BEzHNUyGj++G+PufYUrlIJg2LNAepjhz0vL
LX0HszG9HtA4yDnNkiESYq7up1lzIlcn3AxZ88qa0M3inzTCcdcgZovyzyh27twEMqA3PTrrxaUB
TAtmJ35zWd0PrrVyO5BJlM2RqnpfFXoeEG7xlShvW3bVfZvHbF0NJmcVZtz1TlgkvCyGTgrBanaZ
U/RxhTYzswiZzEkwJYC/DV4z8Ql+8SlWOBEq58yVn/qG05jATqtjLbPHKndQ1ylVMvdqDl2WvxNa
jWaLKbovGcEOBPqRWcuZFavhsUbSQwPF5VeXxOkxCZnEZ+PEHgU8EDbupleJbWzbPFkOmIjfK52f
uRm7W6/Fp4UWqtyYqfY41cvDMjMViJeZ5r4maKhw8p8krA6dm+HFJiaWlBm2t0OzSygMMbkz9k67
NzfkuOTmixBqzi+8xuQEYOnABo3bbh45hFwk5hpzzTor1LFlmLZhbQsYM0OBiCxtGUkXbb7gA8ej
YyeIu8bECWaXoB34qEGcLhMGWCKd26kEOQSxuTf2ovmaw1Ru9JkCoMNQA9CY9WTl5oCKCmJRB7YK
XYWKMyIKOChYggeYV5PLMrKWzewh8mXhyj2E2AAzaYrdHL0mFfNcuUYVtRoHRzsu0a41501HoU2g
I85N6vgLUis1EqDUNbiiHFmRdFZfDjUhUU7e1Fyp2UmwQ6r1mKVkBiM9T4qrKWLkIIziezKwRo3W
YeosEuNj/dOZkOwZCGI5nF3MmXAvwvxGLxftos+ZnlQllhDjAsgRU34vvyFwgF6RoLJgsWJ6SKf/
MRSuMPIbUfKWUyDq1H4WoEXakamVMBsQ7AxOKJXawHJxCuCdq4atM/NvrVx/QWZSRs+d3mbna/HE
FeUIEJ+YNBZ/kNK+V0tyCnmf1JT5NVSmvaKmLod5WehXFxyU0Xg5Ny5ZSgXcx8QukfNundEj2cJp
diPy26BKCjfwgM8STIf+I9FvS9d51cUoYYgWJ2Q7b8R0cehlMQXImJxm2JsLew5ftDOaZ42yzn3R
R+hpidnMW/YIl4NpxFdmu3MVNhszWcrbCHNRkDykY1KemFIehZ22V65ewG3Pq2AcEQQ3xewhGgDA
rpX3aA04GqbuqwWwNBekqtZdk2xMtN4T99hNhao+SExW/rjGkRdnIX0PcqKwlPLGdZnKc0kLtJTT
K+Ff4HlmiG15hFw0XLsPA4ZEXHC2U3xLAs76XR1HzW6JyWQXJeC3XEMthuLuapT2XdOXpxBiH/Qh
XJTmfJr1kqiABFTBzJBV4O65Ntmz+3atEBxP9Xu/6um6QXtgDJGgbaJ/Xeri2nCSmzr2aPXCH890
3atyHp/wT86kCzOL0F0uzHHoFWKFqLy0x2bxc5vHRRLAikpyJmutu++JqzGRSO1rG9MXV1dQFUT/
4ipHmj5Q8Jsmx1TE+56DSaBTC7LUMojbBL6Rt+fYe0NLjxR9KIst6+6OHWjvzNtaH1ll81Yjs55N
G/HSmzrUeGPaSB9sFJTzkD6EYJCo8e1NbVzALCU6LQf5yRSWaAGJBD7ux4OWSCZ2hBUpYWVXDWmE
wxhNG2bGJIxO1kEWPehNTpfUaR8BUXuB3ogK2VP5M/fIbwfTSwKtAZmmkDL0DiIm3bB2QPQAVHkD
pPtYe4qAlin0ubFO3TIrWftdxvHc/xtzZ7bcuJJl2S9CGebhlQRHURRFiZpe3DREYJ5Hx9f38siy
rluZaZlW9dDWT3kzFAqSIODu55y9126wmqLsG/IMXQ5iTVq86GYMih9q2oEhNEuS8ORPuRD4XGOZ
tdBshfmYQF7QQdc3M6OhzocPXhbVW+FRWfqGCWTVM2gkkPel9TPWGkxFssBFHqeIiXhf8L7Z8Uxk
TpTUa8cF17ytLLsKKWNBSHnuWzvTh+Z3zThiS49bYreEsR4troy+ROM6n9KV7dFYZbYA95+WATkY
CKGD6qj1HDrtuXwknOTXNKBVqOXMiDvZZoJ+KmJ1DA0RJEd/wE8srAt5vWOLEWyuf+sNj0cB4H9T
mz3xzuj/6SZtF5dksiJw35ETo4p3jkXzAooRS4Eo7lqkUfR6qnNazzl2fVKf89ok/EJDJJ/HnxzL
qhJ2SWbSYMhq8Z0yMa3z6SZsizN2bnYhCsuLzRznT1OinxgKNVBWGgbclDrATof6aR4s6N/lpkDH
hVcBB+viIgfPZ3s9ebxkYiCCYD3curV5JOTo0WyrX94C+B+AP1IIHLfA5pyRQc0gsrtxaNsVTa6g
RhSbTz7tAY+BZd+9WIkkmDgHluXCIw6yX3E8aZQdGqWuDr24i2lSQO9aWUH0qePsFymMrtceGj67
UnAzsv5bGmTZLTz/qyZCpBd3H93gR2EwMXphAKnRhNErg3Z6lXCTQRB3XHRC7oQua35k7+WRN8Tr
YBYUqMa3jgDUzxFuzbr+kwXofkngXgUc4lnTIN0SA0REfJahkgAryPLFQAMhFaI0W+O3PMdhK0hZ
q4aqfB8CiKoAdsKibP21WMRH0FTh5JIrytTWaux3K3vsF/uVQzoWl6j9mdL2RigvASNmcutAI1tM
dGly/kqK/s3jTAj0MKWEaZ7iwX0o9PR3b+pfE7xgR71yEpffpoz3ZZlvLZQYK9OMkAtm053VO992
ZHJS0p8XaV2HhByriqM8wRL7qtHXdeUSTeZoNl0he8fQ48mH3a63Kq1U/T1ZlF+tbbzprO8gYv1t
qQO2DAamDCk2tHniEGNqxATmIKf9lIKrAswG4hUtgJXWSN2gNxhy1aeQoK04ww80pgSxAPJczXLZ
dHil48E8+TRT8MAvCcu8iNhYvYkw+b7ivEjKONqmEZpWk8C3XAjdWbBEhQk3PGdDY4u8/T2RPtUC
iGGIIo0gKz6y/+iAHjMzE2tPH7bN0qBsib703v2oHYs0b0RtIFQo5idoiqx3aJ9yhIB1xQjEVA1W
VDPdt16aPF1jZK40J/tOKC1k5D8tk/EUVEj5xpF6V/MTcoLoys2D04bmmIe6Di+KiEFfmN+4bD6a
jH20RUS2igUVfD4kmEZprpUy5hjnREcTpQlamK/OpXU4A7vd2E1Nc8A6tXRYos4qVi1bP24RB0ZL
e6iL6NxVELyq1TItzHrwx6qfO5r+JUQLbHd4rnu0+3q58xsvwGKp7FJ47qsRWKYXLKAU6Ko4wv49
8T047PXB1HOtzZSJV3GLO/tW9KSPBrRL13XSvYFaZ7+osGu0U/Xe+um7Jz+XfnobnM0AzCTUGeOv
kiSmeU0Heord50pP9XD0jSNJKnQEzZ5+WcTWaevbJCsD6qqWpzwmjQrTSdMB9qRdIZaKHSrmy5Co
0czZ+mpiMLqmwRI8mvvJWKyQUxWI/cwLg2jYi6mhOO2Z1Dpt+ZiX85uNVDfXWQoGHy+aEfQHz+pN
8tfk0WHIu8A/w9+lYKKieO/taOsLamwrtdadxVlZaihVIr1+6Nsemu5ghQhKs14xHNje1x7pqGMG
VFfDiIIE5OSzZ23dIf6RQfKCr4CBdw/tv2VvUyV8fHAwpNCYRldqdHfaQKaRyH3ayACC5qpqd5rG
A9fP9mVJQQDShKHXSOOiHpkWND1a7dx9RK0EE0tYm2lZOILmBnNtRC7pTNOodk1sUG2GyKPWP+zK
vXnVMIQFrGQeEZZ4M6PORvhFVy55yNueEx4WYIFZBHktys5sPltCinUnjOfCV0e9isCika9/EQNZ
hZlDAAfzk+7VRcEPiZ8qFRHMmmvOE8DctCmrdYWEjeMSLAKfMxTVwk7HIrK109CWmrb3Oy3iZHTW
vahZiyRtiOTTQ4bayzo3JL4uA5R8SV6kyODzJAPhtg57cOfZD/XgIJeQJabtNH4lsCjMhf2ZBy1N
JRYsTHbpe29kn5GFMmFetFvvMA+prV7FI3kW733iDBenm2Eu36tCf5y7lvOyi5p6IKGVczV6RMt6
oV3R+PYAQdiJ11Fq1+ssRsXj6eM6MfoUhiu5E4aTPJW1/SVzOwAfMBJVBQKd/g6RzskC19htnTyM
Qdn1rvPLigTEsC7HVFNQK/qxtzZNWe7TGeFNPXJ07pqZLkhcAWqkkikNEn4qZyZ6PWpe9BaUUdZx
7YVoljtX+0mw75dmybm0pwtgggyz/AleqJ9f+qD/SpisNQy14pz+oYxLFMRFhfZggCs66vJVZoSh
5323ip0JDWpeMkqRDMbRHa0doz6a5EuHWfOeJGDiJ7RHQhQ+p3LyLunthPRZ9fXoVj9C+2yzS7Jt
SGphaoN400itW+6Z4RAJk4GSjaLGTcxV6y/J1rrvfFpgwSJ+lsU7ozkaDzFqlKbJOQLNdLoDSisL
MmwxxSciyDB6W3qyMrUIj43EnuJaBAgNDcEpkfFRMBZksM3ymRABNtTZc6oFF6FNt2lyCeHS1YwN
yjC9mXVSuj2FezqjcN1liVUcWVdm2a8DWwXcDYRFWjUnwib9FhBMdfHeMSPQW4j6TkAzrLV+z6L/
MoSecy9VoVUtYhVHrPi6zz4TY6Zd601wst1SsKWNrwTAQq3Q7MeJYB76rtze6GERC2IwaTSKKxJ5
SHXoaJWkvXeomxZVPz1CO3DndZMnQGmHR99ikiUk2pWmqRiK1h0ogGM5cxDvDAoI0uhcNLpE2Bmg
61qifRARH02NtNkhCDZj+x3U8t2f6zTUag9BeEo3NlU53HaQhJUzHcbKJU4DlDlL82+zzjTkMh/g
ngjXMOm1LgOea1Rzde+EbFLGOoq6z6UG8j4Xw3PWxL+yZdqTsfUeeIVD2O4Yb2qb7sqMGwErlSAL
iIDy6b1uingvW6iq86JEBRHZsbEBGQrbZEHefWyPYJm9UxolH1k5AFzwMy6U22s7J+eQ5QfJMfF4
CqHOA9DUCgJFOFxU9piFiGENqz8NhfcU53clizZymXJVTqjkOJU3Yc1hSmaFtaplQstOvrcexi1Z
ws3yyeKUg0mWqZiesyXGHJwg4U8QPdQ1D13rMsRxCv8rtZl7dJP+yo4If8/lxdFDXIoa+dqy2PtF
Sz8Fu9pWDATLKMGWuRg0dACU0LKLMNFaDU432Z49GX8PHaVwNfIqoxM8em41r+wMaqOGOW9oIm1H
lYwgb3qoBZSnUimpqITpVphEeafmNcgYZ8wNhOABQXrcfbsaWShDcEHuTZOnyk4mYy43i3ZjdK/p
stwMzHI3cT7ez4v7EjWasRZU7yhL9c0SeaR+OVDuhcWd5XCwbboOhm6m9WvT7ekBLoA1TP9DmNlr
M4zJua7blzTW9y7CgbWf4F/hpPGeOcYvhMVAyAQk2579zaOFnSMwCiXbLxVZc3QWqOpe4R7ZG3cl
jK/VUCCfo2c1mjoddr1I1nmp2p02cUlEFwRZegcPsN0LH4NcZuH+ifyFB6HJfwrf/xgwQJS0Dk2A
2MVinZA34+3JhgJ1yviB5r0DrxX3dvUL5emqgQao08EFOOF57sSdNLYn6tRVPwCLTMV8hUb8VVkI
YRlBgNK2v+PSOsS+c28HxA53IF01g9NpoiaMOL+6t7S1eZa8/GaVdLI6kn0/ojbnyK9D75gHO9/q
afTgIpwxbaERSJdsZo6Jm1r1vMxZFhsXywb+vfqQJIG8NmTAx8gJj5Vdb10D8owOwVphGlhECL0z
bVqCZOWJElr5QcosB4nlnJxFXj3XKHbUqzluBscxvxwW/G0a0+OKZM3Fk1TSnca5ZXLhRQ59/5ME
JU+PM/lHic3FSYjUS3J8ErKbCZqzQVVqbgPNIurhT1VnwoDOkT4E1INjD53aoT85ewJXVRd9+SU6
UxIx3qFKhXGsxaHjdA388fTDZQLYuICpZjLHijllTjPmTPYlcH2dMniDu4Dwve4UlaV/YmVcjc7U
7ygdDkghqpAYUjfMJ3PcIAKLcBQR9nIzkIqTL5Vca811gQSs8uoJ3RWKpJrRYjvjalbZT0MU+TTM
78donukmxEa9iXKcrqODGy9tLciMKUG1kcxouTvWvpx1fCIV3dhh8IjRmM3HLAFNHgz5zAwPdwMf
C9NdH0RhPHOgnwzkXKVJdP2kX8ZpcFg7s4VrPNwo8xfWgJOFNJTGFav5Ujs7HYM8DAEaHVySbvHN
rclkKxys8jPXbKIV+tAVwLKXwSWhzXrJfReraTvcEUqS7VL8B8nEduYXdIEJZgGMlL5A4HLX0UBZ
hPaZyNDcm8A3+R+1608nNvhV3iuByCCJccsb7z7rkw/XdAAD6jU2XugpWdB8lAUKxUznoOOAtEHw
f2jjpQSNPqXHKMUe7phocnL3FdrqNvIsAJWgJce8Z/BR4GbxbdJnl8GgBwGh0orQjns54CTKmV2A
s32lGmJRtDb7ZtzFy0I5ZXe/MyZmy1CRawPnjMlvcTMCCMKyAcga9CV/vWhzVBp8CcaM+MdsZjwo
7fBWl2D1Y315AiSWYrzKXgijZZnU6zMe5gvr3hsyKXZIn4GgC4mr0ZtjYzhPdcdXYS3Nb880i7VT
evtJnz77Uu7LhfRvGSAGiSr5y+HfDAWldmhoatDr6TXa//wF9TwmENz0ZkPL3W30B6C2Lxnn39DK
vb02LBBBZ/9kwhgPS6eDtL/wiTrab9uCPLm2xZbaFANxHU7u00RlOxu9l9JnxdUEHjsdFeRoaMZq
ClELdCcyO4m29IP8IPpjp/I5rUqkTyrHUQdEiCfuly8LeRgD/AqW074l+fQtXLLtE5EfsZqOBWWL
0AGk0mztZkB3bo89ojvWJmXTjIfk0E/urvBwHem+kYSyZQjcNACLK8LXZ42d09NyAoTr8pFsVBX3
AM4XMb6/MrIOTSko7LgiVYPABoew2nuOXT/OiyFIdRN4Afy6JfKJ2Y7DXk8CI4Bhl8UgsB1OUx7h
2r34NF2fhWLSQOhMQ1jOyVfdBz8Ak34nDvbItlmeKs3a5s78OigorsVThY+ekTTLDYQdLEPMv7Rk
wZ2ULAdsC0442iMTQPtS6XCWM2u6TDPjzwFOKYvY8hVTp/oVjZYl6i7NlLIPZbC5tZ6RtfRb9dAC
fMeGtTZ9/iibywhVbuqsdHtJTqNVfIumx4xqjFHotj56Wf9TlMZngeCV/NaqXumvKLkANu1E1NSH
ueUSqWnlEGV7nmc1zIyPomWIvl+mbLs0FrPhhCzgdMK0q9SyHTQWdsxzobPxmGUv4F9vxwbTkYfP
hD6o8cnRiOH7ImlLEHYjGb5KZvueR4IVK2BDLcrYNh0Z23rEdsRrHX9bCM/qzaj+2G3W5ZjS0OzQ
wIBQ9rJx35EcFmYRqT8DU8vTYs0W3eb2uakcf60zI1+bc2qvEIbasHKvA6K6qJ3DedCJgHCH5d6s
qnD2kd4TcTNGNhIe98mr9P3UTm/VVLLhmcFPTjQZ2/R+EQsCPScJZyGfhtL4rXNK9EX6MFoMf6Mm
eczb6tYkiHutlqo+yUjuG40e9pUyd5zYJUcau7Oz9rG4UGMnL05cc3DN5g2zfGb85zQafmSKfk4G
/I06EHNYIGFe51o3rWjPNIxOjAySejJIJW42m6P2ouOCP3hVD505qxjUFnLbUyCmrfHL68CFSLN5
dGtAg4YpXOq4eZPO/bGYVCtX6y0CYC0Pw3PGIWvxTpYC3wCm5/opUh/4ZFRFZbfNI62FilIQjWBT
VihVUiwHODrADDILBgWDyjT6hm/8UesyomlK7HQkcKxFNKJGhONHCBcv+gxWyhyT5uqkGOjL/JcV
lMWXXSxX4sX0H2KPDl5evnfs0Y85Z0lOzlNJiBAyZLCefRddmCNU+4Sqg1vXowDt6vqlT6yDrfsv
ZsHtKzV33oKZO7aRTD8bLX+cSwp2tx48ytWu2jYztm06dsz0l0ufX0qo0ndD03whVQvN3HeOjCHY
32T8CyLMITG89qzkZcL6ENkyrqqFcorghE8iOF9Lz8gOPNI+BM3ZB+iS6Rj97VsEJ5CHks5Ot/D8
JjXwQ1bkV2esScZKh2cjq0A5sHgfBE/gLLrsQXFg0p72WitbGi+LIE6QzppHGF8UZCa9Q5AdYMY/
DUE9y6zXJzZXH5r7kuzjO8/Wep65AhjKMGhH0XUNLhPs4DVz2sO6ai3wIWN5yeEChrSb5N1CvhPN
teyz80Y2L1v8JHhLB7N5USsZ9CNAxMbWUCbUKcq/kAAoa+qkTKo0tLeZsq1Oi4TIjZEVKcKkjK0J
DldfWV0lnldPmV8TXdlgKRakMsY2yiIb4ZXtlGlWKvusiY+2xU9LS+K7xF9b4bPtlOGWEcaKNmqE
v1Sgi8OVG+DOlbh0ESupmS5TvEFZeDu8vIUy9SLV4UJg852U4TfC+dvhAF6UFbhRpuAKdzBTfdaJ
dJ8o2zD+AiRKOIlzZSlu3fLecqabjdcYHSI3Oe5jQFnBavpjSG5vtjIot8qq3ONZrvAuS+ehVFZm
XZmaOW+eBlzODWewBdczxiQDzApG6EJZomtljiZj/dRgUV2UbdpXBupJWakTPNU+3mqhTNYaW1vo
xrRhM2XBTmngOniyY2XOnnFpN8qu7atQCmXgnpWVm4YwNynAFmXyzhuHCqId5arUyKDIELwMtHd8
UIcsyd7jEPX7XPPu7QkKLt0+vfPuO1zl7C7yrsNB3uI3L5XxPMGBbrpY0UtlSkfHjD4Cn/oImnZ4
zPGuF7QcNR0t0IyrPeNrbnC5Y+pcDw2zDXKJqKOj5znbSWWLD/KBf0XD++769idCUKCA9nda9y1y
UVytKf568Fm0/Yabie8+wH+v3qRwi63rZRdS5F8tWzwpsIZERcqGe6jj5bGK4ue4D24jkTaujADr
sDeU8XNu/w7ksLeX+Gon8kZEzAser1sBLWDWsCLMrxEMgRyWAAH0J9E/0W44zJAGBMSBFPIA4cl3
CyQC5SPRIqYSHvVE6+5jiAW62lJM3ugEysAqPgmkbOEb+HQWtLbGzkAMPPwDzTWJyjE3Ei6CLFYO
lASq/yMWQjanm/CyL1PBFFABgsKxLCYtPH9JQ8kaw16A5HCtrD2UoA59MHvmHzRKB6+BY/azBb+h
h+PQwHMY4z0WPz4r512Fe6ABBHcXGCsciNkenha2JbUgMJAEW+TBjKjzrxSCBHvKb1chJSbYEi6M
CQQiDB2gTmh5dWfTwc4UjsLiCWngU8xwKjp4FTXcilLxK+TBgWah8C4DCrkZNjRgxvZrIpM2st60
ejjbTbQZ63ij2Qs6tWU3zz34X0R+0DNMluNY4TQwkd37iq9RrDLbuORQN/DLH4mQfK2wwARQOUac
5RmUDs8zv1rXuO/weThQPDhaQ/SoIXtEOr8J6UOBZhzIH45SakICmf2UzvT8OkEI0SqMc/eaHbqw
QwAP3newRCLAmvrbCF+kUaARA+KIgDwSQyDJ+rOFfQjBzGdBvZfBKYHafl3esZ7+KmGYEEc2QzTJ
IZtYXBQewY0P8cSBfOJDQKkgoUiIKBIySlIHxwJSigcxZYGcAgiyVM7qXtTIbrtrZSR4dg5NP9wv
tXdy+3HrBHIfmdNBzNYa4dYalcJGdI8eh6h+9jhiEuOdkeJJJ7MsAHOqsfSnXgVndsKNPuJ9xcBQ
m/En/jRuH8Pd6A7+2dZ4VSiaSvR00pcnx4JUnRv7BsRUaphEbGg3zaXtxuSDn7/6jnz1KcI0vkaF
tgnkJZANjCfr1eCBVA8gWrWHwew2LkzUXIxX05OvZQYJB9iG+nmAWEochx6HmNm8Ow+DHT0GZXkp
ZXod0+mlyxKCo4j+DoYnqpE1DshD4Hun1uie0ONdoS7d8l48SkUPs8+aZAKF8LfUh5uW6a8wrmys
dXqkX/QSgXyuxjTuKZ+Tq4x583I8o+M6J0yyLKLQxxb0jxVf4zY467n/rpYRH7YxUCzyocbrTPxa
nYCfiq9qJQl8nErAT7zQd9+m+hK12Quc6GMEM85fQ9u/db+XAJEJwRM8GpyD8+ksq0tn4PgrNn53
ccobRcz9lFRhS9cJrsGCZIeWQ7udE3nS4dL1WXqZ8Wg2mjz+EfWlyQt+90tsDOdm8N9bemZ+3R0M
m2eKEWR80R7yZQt6MSTH5qqWOfVXmW09MwG6WeMIVhXp/eTc4x65NhCNGNxcXT25uijGojF6wRA9
QUM1XFbGPnllgnwZRnJ18uQlDex7u8FwN5wV0Gj05KW0tD8frOviq0WGqlEx/9XO6v0E6nqO9Ck5
lZUTfMHyaI2MmaYcbMsTJOmTlX7Gsj32MiB9O3mx0uhcdKzRvJTDJ0hd+Br1eQEIrtBMzkwWEegW
9QWof7+wuntt3LlWdEVJdIcO7TZZ82uTJLBIJKLq9M2S0cvsojVm1/tIXBfD/PSk7ihj9O9n71sh
miiar31hw6bAZ43CPigKToHjleKf4gPVETdfguU9pU/tiRnX5HDVfV5rcAmhG55ywPlN+9kOJdrl
5EUmy2teLY/qQy12cqF868xmZ8nlkZHjczpAC8cb+GfT0b1305w4wjIYjl8UmynxvPcmia9EuzjW
cJFD9VW289GDRtNO5G4QMgUIL6D7p0BahMx9xMuANhkmzbgtgNWLNH5Wb6HIclDDp9EQ7+qJ4lqd
jcF4HcfpOR926ZieTdI06+axs8anqbUxv+L2M8YnZgOADYm/EDpUjery57bRx5u6eyNnxgSMfIEO
rm9rd0HdP6HpeVuW8Zpq+iuSmvfK4fTqFZcmt9+Ra+zm1NlyZ7JBAC+T4mZWBcCm4ab2yckudsqf
kPFE1ulEHMP4THL41Yl+jSzJthW92Jpz9HXsRfwag88/22uZRc+D3p+ntrg3KhBkhNrPTfZlW9lH
++ov7aPYilTc2uK3FCPpxuOTov/EojsnE6/uDDeGh2cl7mOw1dUSeTbcKH980s30DYroRbPdUysf
hgAqVztfKXcrBm0xgWUcQ9Tb+vM1BqhBOyxJFsoylLW8Pj8IxMuf9+lCpR+fo0X/iZvoSgOBc96H
+hRuX76xAj/a7jHwI1yerGURtmg7ezNj/bXgpmhnF7X3cOsHgWFkuZuQzARh3nU32zMfWtatRg0Y
Mxk8zb5+V8RbBO57v+U3oLSsLBfVCNlg/NirbnYU39TmZZqqytpYbfnV1923UUS446OLS0XF8Ch6
sQpnO7CCRpZ27eZy26E1q7wVV4vzbbcrquXeCyAYaPp9A27BCaJ9Cvct5UzqUbGnznDKPO0ZYcWh
8Ko7xh8nFSEd4MNO8O03U/aodvY2IDUt7b7jgVBuwvkmN3oxNERTmmE/CKddR7VKO1NOlr66TOXb
lBo/Q65xTjJZFuvn2S6/nHZ+KSzvVzeND0X+MGvBFRctmBRyNO3xOYXtb2b+qbb8nV0Zq4ChhRFd
HdAMbmmFwvX2HtTIgUTypZkP0p+OCcrKAhgfgnP8Z0ZQ73099GZaXgPgD8RF6Fh2ordPY8EvIHXy
yOtoiCAPJfJKAnNZG6ASB8NpycuLBUwRPNwJsvt9VPUnSfCXN+zQZz/oDPLmfBtf2CSSMw3UfS6G
E2afE7SfTU+jutfvEqh3InYQqP7UqTIKjlfQ9Tz1yUOTgE3E1IQ2xXejkx2plNMRITQQP73Z6aY8
xIhldNqSkD1RZL1EUQKnv1jTqTsr+Z/wScvpxbMhGCCbBWopvIt52Da/mKFyvHTCKeIIg9ZT16tj
k8BQRG9Ro/CssnmrrrM6USJL1IPohK79WCm+7BiwHMijM2bniDOH73ylQXd1h+Q6pPIRswGS15oc
PNY0BuFj/ZCX2cVHhIg/jGHOgqoz5p1EjBLQSaxtFyHR+B1xF5kpK9Iw3qp+fLI0ZJEkTdVBpwTN
Jl0PmGY5yw0vl70VUiv4MvBxacmunuX9GEM9tVGIPXjvSeShnq7vGlpbsxv8srvy6NCbcB1jJ2mg
VRiSguDHO6mDa0QMdFv4O5PlbNR/pZ1/UurK3tulwb3pIM1x40M/E/DJkBKdBq0EAbgg3podYSvq
XfLnzVCAdS1WTQr1pCYSfnwcimzde/OeSfDagC6q3kyETyQzbyWAlJ7GQYFGV6PW9wo6Y9FEHmC8
drfZaG6V2TuRwBQX/2hpJAoZy/1I81Z0/gGT1CzXMFQ3pgdgUmIJyujMiLgLISCG3UNNfpSfyJDM
gdBmRCOEenC1dT37RygApMCYGHTGQ1XoDxjEjstUHKwm3nWyCQ1HAonLD71RQZbcgjBZoTDdZA2x
VC6yQ9J8SChoTXw5Fk6lcj3pPz41uMMDNPKRRM/O/WMhcUUpwH2K1BWypS/h6tyrK8B/qfOy+haK
yKb534a9XEJGeld8+y9a1kHg0O8D0CnVZtaDY7KQ+4a1hIZoch3h12mk5VL1v5exKtXixyKz31Nx
JbByM1b20QPmOj8Ib76g7H8XNMypsupRR2ez9fQ7h0d/qaDtdfMzWrITkOTLiLqgBpma1a95kx/S
tNupuwBIwT3rDXFl1ffk0qpxTHQ5tnxEIM+QmpJHTUZdZR2R4Da8Q8CRM6uCo9rwejSYkSQVZfYO
bUbDftK2k2h3LXdh3F59FSlLlXsPy/HFnsCIdsnZ8zN4e/O30AMGy/Jo8K6xztuWx4i5oEJ3whZr
i0G5GowZEZcrPLcPjZieGJhcDFJSbTARDhFstWav0eCuSlYnC8eOOpo2EQ2O5W/5dwTDqh+zo8Og
9Q/ewLaG/aXwWE3B+EgcGHKycRBSKPD/kwI+KLxHv5y2I0Ehbrqvbe2eimSVnkg9KmRElyM+z2Q8
o6PetPW8FTLYswNtgF1t8EkplxDu4Q15FqFWyFD9MbS8g+aJHY/mmVn6yGKgJOeu/FKaComQEV/w
Tm2EwK0f5VhcZGeDe3W2pHffafT74kc6AkdpP0QjYsEKCX/nnwvbg7tSPySp9WD67U4XwS6Nn2om
uGS1ONEWB92mp2GldddJPCySatAhEVZbdu7SvNdW9Fir3E+IW7FzQuBJBw1AONSLUot2LT/qavCc
5dr1AA+4LK0JnsuxDXFOhSPCUIuc5k5rd2IeN1bhnlwG41MBxEzFl2kZOZooWGeiMbkEwYRnmiDo
iYTtrn+pU744DngJEnlVzVGxQI7znhjpvyZLdhyAHZtf6qbyG/AeCKKhtfgzbOeYvBLkKKl0f6X5
gUgmbj0TYF29N2Zr+6c6tPuniFImy623ptbvenK2NAM6eHywyXypHfp4JklGcl1SJPo4nJ3xs3A0
GIVMgFoV2lrum4OeWRfHxIFsO3tLY4Uh2JRfLPZTj2mNZQfim1IzHbwi2BWNf1CXqf+dnnNto3lc
PBNmlLX6c8l5rc5eQsFQjt5iOBANROdXvUnoriz/wY6Ow4p75WPgz6yMDBAslTSot6I1sURxCOB/
00RszAkmcfWeW2LrVv5h1qJH07YeOt0mInN8TLTh1OA5pEO2Zm1lgkBuEdQuV9y0BSVGLMM5roi5
QIWoLHmDTiuh3qqFeSTJIk5AgrGoZs3dn7Va50sPiC2hu1dCQKc1vxliNLQA7rgaMoVNXpXbyY1P
Ts0dTPqo5kHviCbwOSiUkmFrj/pd3nvnrMyPmTneasZwGYlJnjkcMkplTPps10QjCyKRp2AnDMQ2
BtSthmSP0jnnjMbRKpKJTp59t/z0bcvfK+jIJK/qTs4g8eKxeVjq/H6qtUc34KxlI6RFudK18WkZ
uelgYzC73qMYWxlRTRLomzkxqhq7XWnUYRF/edR1kAdyWNWpf1fW5Rb99I5OUqi+6MZDupEUe+mU
x/wR0uEuy5+jGpq1Yz/omqXIHkev9XdAds4gc46wBoi10nciwasm/BA2wF3TtA9Iux9Eft9W1SVJ
SjhBxbGI5qc6o+iB5jsnBNTb+QG97KnQkjC1eCVENgu+zhxphc7XANM8NBcCQkpGphy5/eXUS2DI
C8bvLke1ZTf2T26m1g6FUZXWDVIVYFLOpU3JD8hHcbNMDd1+bXXbOzH7MRypmgFxQSUg0NT/v+WH
/H+IBnEAc/zffMB/iJ5YJ3U7dH8Fg6i//zcuiGX/h6u7LgB/2yZpxzYJ2/lb6oQF4YPjAciQwHMw
XwX/xQWxnP/woHVYvmV4Pv+lfvSfsRP8e45rMvWx2Rpc/tP5n8RO/EPohOP6VoBTywxsiExkT/x3
KkjBkMZvc87/mLA2zRV91SfH/xAKArOlfoUx+bULjTUSuX20Rn5/Exv5VX395Wr9J2/mv6UpqsCh
v4QpmrwLWwdboPsoPvncpGz8lU2CFAAXwsS7GLfWFqsFQn9tzUgmxF2nrctfXvi/esHA93VQep7j
qSyOv8BQpLDMlh1JfWxBJuW+2eGMRGC+4ly51sJ/F+GnruI/fr7/erm/u8rkzKUzVB+T0PQ4dAfM
78PLv/lEf5cR+LdL6OqG7zumwbQeMM1fP5HVIsuONBp5cmc/juEcuuv8Ibt3f5arwcbNtWTF2jf1
BpHxv37pf/rh/vLK6sv9y7U0bDNWtyvX0nw0pp/J//jX/775zz8aMBwbIAZRmyrO6i8vYA5tamkW
LyC5R4Eytgeod2sOeRiXkCevrNd5D4zk0J/9fbaN1mSCUuftGHFu60dSg/7N5zWJnfmHbxNGLw+t
Y3o823/3gTMSf0tGX+YanseGqFvg/zt4tryH9Hd555wR3+3E3nzjgWG2w4x0868viPHPLojJekE4
tG4xVv8/pJ1ZctxommW3UpbPhTTMg1llPjjgcLhzpjhJLzCJIjHPM3ZTa+mN9QGjrJIOsukR2Q9p
ZVGh0O8A/vm799wVyic1EMaa49ugpe4/u7qN82Ej5nZf7mEKOJ0zbyfFyaRbav0nnn4Ziuuu/L7t
5be9+xiFoU9DO/YYmbUbiLlsBXZTJG1OPOHSW79qBZjS+1b0IekrRSw4P++SS3Xr74F37jUmoMBJ
/z8faNW7pkGQgnDiZZKGgdiek5UEeS4aL79+pM9Gybv3pi2d6t17Q3wJSEOkGTm8GPwHKf4D2nUU
+3Q0h574MNpqAhBxceaj8tYpsAXYbNrBNhktZizQQTY7wIsMjXG4PTWXnnqw1WgQSVTUzGXuBoOj
EbTcEz3+9atjxvikOyhkPFooalSZk+jxy6MeaZBYHOM8T6nwZVJXf5vaIj5kUkzMRgdYhssbqd6U
mvkScCIfZhGvsBJxT8bWlLQQ65ldebxDNQnVxic5CynKGfwME2diMP5uwDWCwI7j71OPfpTateGK
TS56wqSxG2wz0RZCHV+Xnlh3Uu/PuzLDexBokJpMwSBVTjCe/A6SsoRSqTMnlEoiBfqyI5scSfNk
68wa11Rswk3En9+pFn6EUUV9nyed4Y6aSGT9GO17iZ3gODCztYVefx+5hnXHdCbBVJrRWgFw8Igg
5MJ7VgQvUGvzwTf0X+CRdlNm/DaV+iztDUz8SoUiHf90F2eXTZpqiHjGEhNbR/ieXxVITgMkC5XC
Co+pyy5ChC5pQcQa+8Xo3EilvZVDlseaTpAQeotYPER+Q8B4Ej0bZoQltUfSKzaoyMDqeWaVSpeG
qPwMO2Gf1paLndjL9cYVu+h6RqgcxYJbW9KuGrhGFf3sG2heCUNAaTMqPN7+4xS0KfeEmROo6AFJ
UvbPfIrnTQ9dEP/UBnbzwwzxIlmODdwcaxZOnP8kN6WTy86S0Ms1v0GwvmpLKkQOObPpq/1/DmzJ
SLQPcA8ibZ7yEeIpaRLigPVJVM8jJY64nYFgb4b3zaxylakFXLdK8A7jCfGSkv0WVO3qP+vSGAqx
RrudNqTS6LGCOJFCf6VPgHEKwD9t32UnZibpsyGtMymwuBqmhIT4uNv/68fPsnGV81vM5UdJ2oiV
gN85dmgs2Du96ghrMWpHjswztcvD+TzlxMm74qm/HozKJ1MzcgqT3RpharL+tlq/m8gw/MVFW5ia
jUmh2nae9q0+T6/RoXjJg+JSk3EsDsRcW74+k4ZjJ3tcAGf1FgGvQ9XWycioVa6//k3L8F+tFkc/
abVaBMmIaDvCjdM24y6bJK/Tci9BNqnk+6rXNn0leWVQeF+3+snEd9TqalLCw56aqU+rBYX9Ij0D
cX1q4jvxrpXVopH5idFnPu+62WpPXLHs0rPR9jfd1el1XVpe0hcv8e27v/uu3VBLKScYdtxsiC/l
V5QfXuJFB0bKznwOvfFVOyx7K1JDT3Spzw4h79+kslpCqganaaobmo0P4oLrpNal3mFjjLrJDvEV
kqun5pwgOQeJxnY5haDRuTj1Iz5+TYs9NMcz1hmDOL9lLL57/HqqglQLuTo3mhvLoHbbnvqYawCj
plsc2BSNu5PlTKctv+BdC0kvZf1g5ZpNLPz1YKcE73nwfqOtRWRmmh78Z1SLTuScWqA/bZfjIvBH
DZvWW5L9u3ZjybfEAuQF0R7+rjSoAl7FQ+QCbvt6PHycrSA0QPteiJUqJ9PVrlQt/XCwfIyKafMk
yduxz2CQXfwbbUhLJKOOfFzXV7tPOUiVqpBKXJHq6wRcLE5RrSMf/LoV6bPOwMQpG6amA98UleNP
VWmYBsuKT9UdKoR+t8sGO3TaTX+Yniv2obLXnJhMpI9DnYjJpVcoumgo7N+Pm1RjbR6lxeYpeOge
XCpghHltKG87ogeU+q8/IIsYB+63M7/5NiLf9QnZ8P22FVH3cf5F1+E1O59LpG/9NvSIEHdBL21P
HRw+eadHTa66P6UJawwkmmzS53i6z+qzE8+0fJTjCYw3+O6ZViO40OfSRJ+u2mhcyUZfnolzb1jZ
ymFyGFjuqYH1SYdXoDAu9zMGxbW3ZPJ3L1HFit3JNTtfKUUl2IcbrQEp2sqnPpb8yYMZimYyb6hM
IvqqN6ZqxmEv1BR6Y3luuOTa28H55Cp2vC13pz6T9Glrqsxu27AUotVXm44i9UU0W7SGgXJLuNAF
rk1bRou6V88ohPw68dU+HqYtxXjX3PJz3r3ESIv7ajD95aQ3bekcu/pscGFoH06NMPmTEfY2vQPi
XQ5ab8f6dy01einJYsYlzHLVJd4El0QrXxLA7mS75ZWqG5YZt3GyO/kcFoFTneqf6/Z1rmYUZhOT
+zYN99jqM0IwUIgt6mT6JzWs71TZ9ljobeVnfPJZP8wm67ZWg02SyMKZfVm0CSbaZdvRa9xl9S7t
3D51/SOtx926rdW46zQwQ7JJW4OdQ9+28YbuDLtzQLug7XA4U9hf95n1TLI0qGoMPFZTJml11UMx
M1HEJ8bDhtD93CrliIq+0TdfN7LeU64bWfVLyfIlNSD71073gZcdWi/ZIxj2mn+nV6imLnO9xeJp
qast3iTlEoLlHjfaluOVQxhuzKwl2fHZ5EEn+PqhPgzu5ak01eSKlUhjXVtfpekI1ys5HPHZHpYr
gsTahi6sTAYcGUaRe+pLffYS3zW3vvQYEGLBJJaWl6i5zQ62+U51iUrdff1Y6x3O21PxPDI1HkMW
9fXa+b+HQNGq9+1y+NM5BfZq9VpyKvy6rfXd29KWLjKBQOXmLlJZtfWvg6AmTRlAhlrf1MshMCMq
rYrRHSXLAfHrNj95jXR1EfGvIi0L9mrXQ72YC9BBhVh1UFzFI+1gL+z+RF/8ZCQftbN6Nmuu8JZn
XHYs1/BkxO2py3fi2dBcLee3wh08REHO18/GFme1vOkmNHI2PCw2HCd5r8crgEjeadn50WyTp/tY
xdb13Jq3XWs81pHozp3ixgLpRE3a3PeCKF71sdHeaGBWzpDz7OqZMLhZBg+hiMIVGkh4IPHwPZn8
751IiQvKjBvpHB+m/iwCVwn3ym4D6w5RzQTTGLKIvPBQ/NnqbQOU4Y5yNjafCixVJo3ffaNBHhhW
tyCPkMMUv42Me2YdoYuqNpct2ygMCCFOJ5RiSpnDePOL3kszSb4KiNKA41ItKdXG/IiOW9+iqaaw
GDTIS8uXesYJGXaKhikpucSR7m97zQAVEUHkKjS9fLJayJmxjB4CA4Ce4bcea+uiGGoi1bTME+Xm
0pTB55kdpJosKx8jqh3YTfrJsTLzuSZuhosFL7WAaJEBhpW91DFgRT6FfkCMV1ESVO4goh7PC9G6
xDsOzWomwcQw3MbP72aDY3xaVZuYmJhUmvFMIjObFR1uS11Tw89V1Wui8AZqG9riVEE5sCQLKdNO
amHXCp2KFK3U2r8+jZGTzihcKgK6Zq2Xcu77uIDvBuIDmTQbu7zC9WQrF9au36HePP+6h34c8ceN
rZYb/IUDZTKANT0RnuWtwidSzQfT2rWTeWIi+zjQj5taLTqUejuzSGgqkKIrIQUuyqVmU3GNt1im
bqbavFWFp68f77Ph9/5droYfFlcJ5xBt6s0vOQiRL/zqhtev2/hkj3D8YKv9iNy1cV6A7CbY28n3
MnmpznKzIAaOsZMdtfwT99KfrHXHba72JQQUmWE40+ay3yM+ZVPdL0U+AsWd8v7UWUD6uAYdt7Y6
/Yap5uPvpTV1qVKhnOg2JMnaCZfPCAI3ogveBdOmTUxNdmJ5OPmkq/VBtSzA0vHS9k5xQ8JTHA6r
B0yw9ni/mIdPTdlLN3x/0lpmbANsvC6qZBlwqXE8Y0/sbbuxA/I32ODNtiBHL/WNuYk97PHuXz6Q
rFtbvVlTIlennWitdTRyM73U9R04Ptwj/6la7efD/V8Pt3qZxmTppj/TnCCEexS/TzK+2sh/7dv2
Oajk/YmR8fFUcPwuV2tuXWuSb2ADoorIEhh4kpc/+t/gVD2I3r/54QzJ0hEjyLqxml/ULBTywKSx
eI/mR3NiFyTfhu2Zp8L/O7n94wj8aVex+BcsRESPiKu3KYCXRQMaz1C6wh/NNH2PW1N1iOgiYi7L
pWpb6BWJpyKWMQX7qRCpt2Yu/Gp7opzkBcBW0wm3BVxDQiZ3hujv1Do5DD7JXWMOh0mUNmbTptus
SYt9F9XJVZ4PAAbhnW+1JsU7NRtcJCqmAUm99rCrognUH2MhPxPGSr2aU3jPWChHwC7J2TBDSdB6
FbElcHYChPhLws6TNCws5YwHWJ9vGxKedDWw1VBH5gwroFKYNE1I5JMMzrrXrUMfqjcxIHLFoLZi
qcltBtwinYOLqepdMGZnoWz9KMSOYk4nukareU0cnZdDCl0LHt/CvmzQP7aQH0G7j6AYTDINwjqo
rsuZJbVC3Ob14mTstS5MLqWY0lTAj93n8MTmHlGebJoVxkM597BRh7vBB40VwtABcZOLW2sUpusI
QswFlZFfE4n2LelCW7yRZLxAULDDXkTuLA4IljT0sGYFxthCiyQLBFvCekHM1V0Re4XQt0Dapeak
F8NsSfX+mvSijkiMstnhFfheNZMrWXGGi9oCOoPT7LpNDBFNWYJ3tom23VJHEnzQMzjlnuOlxmRQ
bJIpOtX54IzcAjq4MPfJUpfKlgoV6SLEL8mgVCYZglJErM3OHOfiAH2WdN+lziVOGhoISl/UDPfZ
UgvTGkI+DMpjkW/9nkHydYP1axBYx4ulkiYvNTWyZRNPX+psbUBxTwoSwR31rL1XI8kdlppct1Tn
NMp0bc/9SC2IBiwyYIMB3jE7Xup6RUbO3jSf6zi52iS4TIJBP8sMnDvFUgpMlqJgHEO4K4PaxtEU
byyqhuSjPsm5fjaXd3GlPFsiNJuBXDY7CkCAdPF13/Roe5V5pywFyHjE9ybq4C/gIE3OoCBjTkAJ
UXjENJtWymtq1K+dKFwHDL/vJefLbRmp1sYcxvOhiorzYKl8NksNlDTJV2upippLfTSnUDo01W8U
43fdUj4FQTk5ftm6TB0v+VJizfX5tRMIZ9N8rfxdL2F5uVySO1keJiDOxjwcTK09F7LmJ36XywrK
2oGcaEeYVBe0xI9xyGyrACZXxGcNPaGLEMr76dNYkDkqZXZehK6g/zZhX7VEXI1awX/W4wsc3DnF
QaQh4BwwCFoizkZM99ETelxPRdXP1d+2AFs0ROoW0puNpGifROmW2/4Lk943ptm2hkqe4wJJp2mb
dZJXoCRl+fyWM4Y7cHqkXt6lfdHu6tFy2gBRsYp+VNV+50QeRiBmUdt5FYzJKVe2mXk7y3gGjOCx
hq6pVldia/yw1G6H6x7KwEgO9Zg75YQHlORo2zBhmk7qtI+wpYQhedf8P0s9e6BsTfW5dn0VDCe3
52IbPQBkv/QD8h+g33OXc930LHf0wSkAMYY5XUzmmyjS9wq5jGJwl2O/x+m+J+HGU+Pnyqf0PRhn
uoJiF9P2Nm7FA1YVSrYjc6V5hipeco14BilseRKaWrGqnL77ZoaWN7eya2nsd/sOJFFHL/shAtRL
qA2p2PAtuSX5L7tJsh7MQ4SEnNyMgzCQnSm0XqT9qlrp0JDZMA6vovAI4RoUyi17zF0NXWz2UXhl
34zIcCjE2D32kbnH65PAZ5zIWggyRwi7nYiuJFvSlIlB0IefFokOCXJFuul9CAewgEnMUdELEmzA
BNcEcGJU82lefK8A6sP0R1uC/IU1lvm6PWEAIYQYuj/whw4du95Gu2kJkOjJiUmNnalEtFKQgUJw
QZW5ALRw15sSnnjAm2zbcN74Mhm9QFKiOPJig2ha+VpWr0293AG1/cVnckKmDnFKkM6V3+UCtrRs
Bl4SDueaKJEGkYWOaH0Lq+xCwOSfEwiqmy/87cM2VkgeitguLtRcQrrVzTCO36UkvDJaZXDCSBUP
gd6GcA8IatHyRtzKBDqctYTberPWBkxbBETFWdC6U5sVe6WzLMAhk3FldjgZOyEjTzVC2OzLRBHI
8j6V9eg+KEEemyCwNlCTwKKAU4EWNjNZh9KrMuK6iRoQ9hg+TEzhMTA0W59Ru09kR22TIOa7kgR6
q8RzfKcXDabAoqmvermvLrMiwjmthWF2JQ4dOBAlAUik6UDv/YGTI0dqHb6CNZLMoe06Oam2qPRa
Wxeidpua7bdU0n813XSvSkRMWUnj+fCvxqgOroequupb/nOxiJfgceUqDLo9sSxEzRi+S+oC9sL4
Ym7r867TvRKUKF5o/yo1jJ9T4D9lPiZcGRpOOgKulLVsX/TamWZJSLhNz8/SV3/JeGpE1DPXvenr
ICCyh0QPXLG1wF1qAHeV1JM76v2WwUoCeZUwK9BnkVpckrK8rztlILPU+D2CNnf82Qg3S9R311Wv
sGfbPerOYTORpyan/FciFIBGCu74tNBdgwAbwLSNWEPKPDkzyuGsjDuMM+QkgFMMZfpufRnXrLq4
hvtdKWUSznhk8nX7Wg/CTifsklLSkqgCrkcSKrvCvNJWIBbbwd9HJrQXIK6KIHshWTpEHvjbJEl2
BbEVSRZ7AxGE56GC6sLHIg//hVbj3xHETO4qLMaq+U3spO9RGz8Eg7Wp1fIBBi4g+qx+GCPdKcTg
JanMp4lg3kES7+VRORTpjCQ7/q1B1drMUce0kswvg68/axrZivUM1dCgF8cV/56cg61ZADOUAd32
eXQdq1WD16OF5RtMNmEOB6x90hbgqeaodRlsEokdiayLDwK0Xr+YQJgVqDrTkANRX9wBuyQnhf1E
Md5I0Cv35WRmm8EYz3o932pVe98G/i+S8XaWaXlJpt5IfQlymBhrJ2nzfWPKODqN54aJIaeHjUV4
i9LyQiIb3gr8C/70L4LcbuEXXA5D4wqmdUGF7xFoO8j/Yp+M8aWWoy+TrbtEAwnvm9JdJJm/ugms
1tC1T1WOONuix2ziJRfTItsLY1z/UAqlpwZgNqVAiveySXlp1ppLJaVvlhqsCVCUex+9ujT3Fyks
PAAP92mSfB8meTeNrLIZ/qm8R6nUZS+BYN7WIUPOLKVnVvA7PePrFokAg6Mk7VToygtJ5ppsgmKm
lFP+2HRVsJ+s6cfYTHfloOwmndBbfcJQi8GnEeJtTsoo4G0wkWEvQ4+lE8RR7dARUEWM8EbpiOMg
vOQY8QFqDA5/4lKZp+dOHi/IBSBZTgF7hYzrkInZb1EcDxaeo2hWE7tOIEqBgz+04XA2KcqBAXEY
zQGknAGVRSiZMFn3sd4TjtKm6q9Kz196piWSz5fEGIXVCWQrkrJzdegEjysxlxhmp54YPFg1ofXV
07mlk/a7ZPLp2X0aS1Qswu5MwuhrFNlOE4j3Nl6zkRWq1cq7tJm9qBc4I1RKv7FKmdsgjFd190uq
jAdTDJ7DAHFUqYtMWooACcmfOalOh35Uzq2huAgh7wLb/KGxBCeV8hL1krCRGu2FjKWfTRf/GBZ2
dixxnWYUwr0yhDBY8+iiWLYKlpB/q1D8h7p5LWTEPYVR4sStlnpVO4BlpEfXnW44QgO1OKjlvW8E
4raOCMkJSnK9paF7iFlchC5368G6Ie7opu7Da7WOf+Rdeq+acEzNxPLGCbsElvGMBAUSW88Az7LI
yw3FMngCRqHOrJJEwmmqrebSI4tJ7vYSjZqZ9kBtGZRsixxojofFzHeh5/Gd0YzzJiTzHYuLW0T1
A6RMENF5dU1eJON8zm6Z6s8JaHA1eDMs/Wg90/xsAt1p9uaVCGdIws+N8ImdISsOXpqpJxseGl4I
4BJDJScf34uV/okjwa9JAzcxSW5CIF5fFV5QgKU328fWsB6pijtSRZgbKRVVlF61lfxDHcg7U8wU
7pUcPoVxn4FS4omA4sMG4RanU5C+TL5bCWPvJDr7hzE/q4Top9SFGJKUK0XvnutYI82VPC2yYJTW
yURsaNGobmYtfQ2nAMejEDyZ+eTWauvGzBVqjlHW8KkfyCZBD/qSDjCWQ+QVvHIAWQFVykn4jj4R
lyWZRfkMhKDcVYLwPVLD73Ge0K2kl4gY9E1vtjcq6uuUq1c37lJXyjT4b+mBUBELWV3lu+YE4t8q
hwoNHgF2udQUlyqlUrsuTFdtExgRRHsV2o9JGu4oBvSctqJLs9Ie0QUKxN4TQ6i3gLcHP7vLLCU7
E33pReYzQigmWjqCQtygTistI8mZWuKG3adf59+aWkO4bYLSvbaEhqubqL8EtgXkspswPQrmDbww
04lKTrxq2WQ2FDmih6vcLUU2Ss3CYV24Ek4dh/V5Fuffp6CT91lP1g8HVuqoIcClgXftoBopr7QI
v0IDSm+GPFehJwqi11SrHpk1H7PSuiB3iVBmYIyiGbsS5Hs7jqNbOQp+BBqnA4QTjlHVbp/heB1k
SMyawBKVmfeJrGDwDWMiSMwu3OELNh0m5tvOoHJXmYThEGot4T0DW3Qd4DG2wtG344iNZq5aV2xC
d3rqT/C6hRuxac9QiCpb0BXRTy2jK45lWt42SZyS3ycu+6hx/iGaFouMiuu9nPZAya5CC+otvJfA
DjX4jW3KZhWqPnpMeXws2/leaXVHHb1WmyJn1kDXiB3fuIsF5J3w77jFwlEWuOPI2RuLxE4e+vNA
LfDkzk99MF8HKk42RTDvlDJ9UFlCklEkgMM8j9PqVoj1WwCcl3KWX4dj4gkRyMPesjaajF8uH9Wf
k8qmNTI0AAp5caMIUD/92SUd/NbozbNSbTzR9J/bngxyMoxwuOvkIfTpHrDDTRwSC5CLIODb6pCC
lwa/1HDsTQHVluF5VyTfUq3dlaFRskYRaZIYxg9Tqq5h1EIeNaKrWhzjrSQNixp+gCcd+XbVaeMm
A03ENHmeg0ozpu5b7qvgTgimmwxIoapC2pw5WuLGSvqfmO0vByv8SdTM3te6HTMqcVP6RbCc/ETY
snmg2HOd3PS5YvM1wFGp4ZWpVPsxHfd9W+/I2TnvwS3lJUliJAq2IgD0xlL3YVoSy8dufMPm8U6z
mkeIaTcp8enmshuUu+EQSvmvPMVt34b7Rmtv06VqI8n40eR8oswuMKpwz537DccpwyR3p7mprH4H
U2/bBso+CIAGw42+JvXuMjJndwrx+yZguHpxr7OCLonfzKRz9sMymluO6A7uCnIALb/YJWWI8Aib
e99bJDkpz2aAY3/sBACD1q0QSBWjMdgV6YJBXi4VVA4tNhpW5ryBt1KI5V4zuQaRSVffVDNZHkNt
vKam6emCeg1+82dDmQ7QfY28WoInhkNUIUVWg9CdYXWeOxWqt5EV22qiPDcahbUPCpzFY62+UKva
pwVgZlHuH+vlmdhlped+WsHoLYBaEpMFnKtSf3VZ012kc48FfmoOGMGrJymOUtJzqN8YDHkYr1yd
gcWz87HHxxA0L2XQ3NdzNzlg4TkEjr582XHVB7I4g20ZLlkDS2VPWmp8lspdS7zMomqXj9tmKQUW
fnXZLMVBRcz3s1z/Fqka0n9v/VwWzsxS9X9VMmdgfSk0opRjxVmKj+FShkzLeto1VCY1VuqQSqXp
t2chlcueCma7lDK/vnj+pOyDBAYumiWphm6tq6411zym7Ft8iPx3jG3E+i3nJypLH3wq3NwrGiUC
hSlKMuS1JcGqeh0oEup3Ipzd5hJSshe7plNvSbnddE/mRkHMGbls5r5+tk/kL5hjDAUhp6ZJaBFX
t86TKpW5wb6LhkU7OFuUB+mGcsW+3p3SHnxW+Dlqa3WB3xooEnuLtgCVOd0lwIyXRXKzVCTHW+2Q
w7h3T2tgPquocTGFPEsyNRE9zFJKfKdmCsJ8mIDiTtR8ssscG5SN82c/uFK6sR4I57azx69f6ie1
yfcNrrUcMQEehF/Q4Oj257mb7VDz79ODcaogstQbV8UlDYGUhlAKWYC89gLqcy1AiqK2O/A+y7vi
tkEim1wQEeOyTkCm3n39XIsB80ODKiURRdcVFJ9v1bV3bxKabe5zYpZt8x6X9a50yd3F0XERbYED
eosokrBH29pTi/hZueVFcyaf8AZ91ocwkskUtFHUG2gKjz9m3SudOilIqAjgJOY88LgfxLaTP8ic
2jej3ew1yBtOuTtVEfrkox41vOpFcYRbums1pFRuvSemzlMQ6MjeKXH1ZxVK2kHBiECH0pO+quHV
gZn4dUE7g628CdnF/WzPiLnh5DinVEeftiZR5eIqiyROdW1q7UgTLRWyQZEHTFvdBliHkR+es4Je
UrgDZvJ1D/rg0+DBDIQUSKtQj6MgX9VD+ynIw470Vdv8AUQEEOdbBTayJVCpfLvK5Szjso6caHaZ
xVYjxWDqMYiMQE6I4f+416RctGWhiZhLvRifSARzqkP+rf+l78Ur8RmMmd3uwpv4/pTb4oOQUrdo
TF26K6uHyBMft6sUjZ7OpSUCeNuMz8KVeaC6jj4ay+4jN7pb/udVcHhstF5UvI3vpz7wohY4enB+
AMVLyzBUUZYxVx//gDiXJ9+KrdmudCTSOkG0XGR9/XI/NiGxdKkIsXUZr6e2ekad62NhrpnV8/ZR
zK4GsOdfN/BxAkeG+r6F1dfTq16ZFZEWWkdyKds4PsnKZ+wXmG7UM3+rlKda/NBfVi2uRBjVUNdl
ptOiutPcC3RkaF+B39gsGtuYVm2QAbtT30paC3z1VaurwUHegVFrylur7T45LCvx4CwqwFMC308f
jykGQy5mKfNtkn03j3OzGiviwgtNuBYxw4twvlUGoMOSFyk/v/54nwwBSWHgibgqVNkUldV8ls2N
qJENx3WkHfzUWSwUF9PbWcJFxFm2ex7tMXP8TX7I581wrmyTK/X261/wYfvGWzVFYnnISOJ/b73r
3cMGqWC1/rL8h/EP6BHQ/a+j4tT+bXmK43G2NEJosLl4EhR1tSyBEBnDCRKyzXG3GpzeMSiTqCzH
wm1kGzfyU3upw8beqF7nvT3eQnYIXorrPxpp/vlf/PMzmrc6CsJ29Y//vIie66LBi/lfR0CI4//o
n1flS/6trV9e2ouf5fpPHv2H/P3/0/4CcDj6h23eRu10Q6LOdPvSdGn71gi/dPmTf/Zf/sfL299y
N5Uv//jbc9Hl7fK3BVGRvydDLCa+/zdJwvk//51HdMY//qr973/8bfnzf5AkJO3vEuuMZZkyW3ZZ
WmSuf5AkzL+zqiomwH7DYGZk3/u3/8iLug3/8TfN+LvBBY5Cbi4Tpsr/+V+ShAZJAi8SJhpDVnUA
FeZfIUmsOqQq00vwNSFlRpbNAr+azqTcH7I4wWVUiRcc1APQiiJHuncv4396xZHJmV/7vkd+aGU1
hdUIDrsAiSlIWgfuD3JpYhnDRxLAd4Ujoprefd3gp08FB5u3ByZDBLZxtMueEss3o8U7ZU2XheyK
JdfBh6+bWJ+S/ngm8BsaThJFUt92F++GsuHrVRLjMrXlHQIG8lPa8+pAbNRWuRSI+rHHA+FPWHQ3
1j55PNE2nenD+5RkGsZZImkgDY6fL9JCJBKVzgb3jWEQbYdFfc51iCuTzWufaG2123x70vetrWbN
uB6Loet40mpLmI+t2tO2vU5dQqrxJl+ov0ks2xNXuCurDQEXwa8Tza+msz+aZ4vNqguhkar98cO2
hty3EUQQW5XuADfYJG5v+w2YnfYssQNCS/dsmLx691d3v28NGzokMwUNlEL7xw1XVlE3advqb8dR
cHAb6ZGTzMbYsSG9+KsHqA+trR4zQYljFRk48g4h4ujkjvSr9wS73lbsRMuX4oSD4bOP+v7hVh81
qQprkY3riNMj1Gu1p+10lwj0P1aEowXhaOivlvcPj7X8+3fDJGnTYFR9XqIMEmIxLxCAvMNZvvU5
pbU4i2Vv/jF5yv5Er/lsiLx/vtUiyOWCpRTLxxOMg4DwpklKZ2DnG/e/zbLcWDLbz/kyI1on1q1/
Z7573/jqfDbncqtwf80ZZt/vu3sfD2J0p7BRW04UpwzN613N+hWv99WihNYsnWktmX/ohVeXFxHh
ipKVbmJS0wHJwRudQau0XJAueeLiRkDfEiBqlRaVBkfWUUCK0zp1fa6RWnDiS3w2ft+9jGVlfN8D
wOwrCRp+/U31TYFx8Sy2vyDHqxsy1TYkxnybvFbYcDN5ouXlG7/bCH14Mcuy9K7vIS4YFLWkjxN9
66oXy+RFojYpA4xiDbOTzk1Wc5Vd/Ymz7Kfdz0BACW0GlZK56gEqeXGx0fPQ+XngGWe9x7xxI+xQ
j22l668fcw22+eMx/9WWtTpXjWURkrFKWxoRPWlxzjWm3Sn73lI2Sy5Nf9CF15raf4OIKvWC6FkN
t51+3xi7kmB1BW+GjE592H79s9a3eX/8LC6DmLPZcX+4qiwrSTdyrvo4t7T75ibYWjaxhBvpod5p
J17B6tj3oanVTF0s265pGex1fQjqC704tdh/0oAlATHBeIuTiMXouCdNYxtHYyovjv7FuTDcRzft
pnKIF8XVL+z9y1PnL23ZeK36Lr5YlaP6Qk4RldXGTEuyqBJyLNNRE6r3clmIryo3s85Ims9lUonw
RmLUU1YT+kRbDMTXDaPxYM0iUQkVLZ3NGSmiUVSb1znhW8TeUcVz0lwYvsHWTc7FttcD4jT96Q5z
jHKvJ3J00wl1StQTqcYHKxfD1O6SVkUF5HfCDzINDRKT5uyhbcSeRLgMrn9SQQ225EG+NYiZFexZ
1IxHIVW6HZEipSOocrNDWjJwt88hC1Sl7piBiAcmT0iKrUu/f+qVSgN+jLjqvIhrct1j1Z/uLSWo
OuSP1Fmr2egMUmTmQ2XA+HVPdNPPPq2iSWAEOBtCvFp9WgDDUxQNXGbPlZO9mjvDjd0W8i3V382C
LzL/zKr4cWYyRG4nTGzqXOZLaxZVA2DQ10saHZ9hWbuNzZfczgfDji7qbedIW9Hzt+JOOH3J9vFx
j1te9auCmIZIrhoe9xtkZUfDmLY4hadnYwd750+pyT/0ZNwGdGBFWfbJXLodjx2OMiKyAyKR471+
WEytvgeSdyMvi6HTnZrzP46bo9bWk6FJiRrBNc9XbScSNzAeLIQvXiohMhuUL6eNtMvG7Hik0qJh
Wn/M9Ya16kAFdEjii3m+xSCs2mTJp9VmIqKs3Ojn7XbeZo4pnOkqibzOib67LGBfNb1a4Ax5lMQ+
oekR5x95yiyt3JiSqeUt77axTrS3fKl1cwsogmxokDTMh8dfEnmZYEhTpXHtzIy+a9kzqm69C0+c
3tZ3T0zneGopb6l0G/wH6x2/H2WyXoi0I++Wi316jFvtC/c0RGx95fxHS4srGSejyK3zaumUYxkm
akBL+g/gul5zkdnPaIAX8MBpnOAnKyLP9a611fsrw7YMw4LWpKvF2qR4ZBSwIgoH+aS39pPjqaFS
jOG+icterrhX49yfM1WDT4s1/82gHLuCukO/iPHB61m5Bme5xE8v1IIoPfvrbvnJFHPU9PLv3227
+t4osUBCibfC+7wCuJScGOSf9ENVVxQRVy2Djnd63IBQzSUYWQjnlJD/L2nntVs3EqzrJyLAHG5J
rqicLd0QcmLOmU9/Pmo29kjUOuK2x8AAg/HYpW52qK76wxEc5dw/26zP4alxvA+zeCJNBtq3yqir
AIhw5BOnHTDBX19P1bIHMS9AhkKCaJq0INTlNQ/8BeV2jxgztUdEppnqSAS3e3DyQ7AfD/L37GIt
tzi16lGbpOTEFQSJd1keiXkwkDGmSCs7g8vD1kkvLKdG5ymDTL720DwxiwRDpVTXRJTglscjWYGC
K04Ijw5Bb9ksnURcqy+thVgcgymAwCQWAsohmIrx+ELd8HblO81/xeLo02BDAYiQVRoA+uISMwJB
HuuQdCxBSfiAMvkex7LfxoO4NbfBZq1+tRyQQleRxUCXiPyZEt3ioJgEpatEPModDgw3t7z92Gh3
X49oeWsRgiq4QTnSgKL+iQwIuxdrpyxGyMIDuGBhfSC8DN2KBuhakMUOUvq8ilKFIF2o2rH1S6wu
0mItNz8ZZM4iZlYjwj+Lky73kibTfIJMeLMe5uXsb1IcFDYQAGYy5dzMsg6rm+jEN4LGjP6tqNPK
I4v7eAgVYV6nvQoUf37ehEckoWbsADwW+RxWIB3vZBfoa9WUtaCLlW6NqS5381eLH4W990s9Ugw7
Zk/yvX6HQcw+vVqt3yxf72/r5N0wF7NbCgh6txERhf2w1bYpohr5rrOL/awv7CGWGhyjC839enEu
D/hl0Hka3t0gYy6U3hQSNDlvDsp+BkjUhz8/4Jdh5pX1LkyR5IPnGWyz2YoZaocfAy789fVQlvWv
f2LQ8KXjQ0F/eXDAuB2kpCNGoN3mxV2Q3eAJkhmik/6hyBbKfuxorpP/iWQscpkAD0YcsogklYfO
p/jjw7tZAwed/jL/BlmsemOIy9Y3+DLyztu1u3RXk5o1u9Vq6FqcxUKvLLgiWUwcAPQUbb7Ju46b
KnPN3rEuEUlvCZv+QBjnYopWdZ8/3crzVGqohKCbh8z3P9oX7xaGGtTg2/1gVu5oDiDnVORYcdDc
NRvPnuWBqZN+X+vPnzrG3lBPrBPUUsXFDZMJOg3yGsdMzQzk+w6W5S8rUBUkLIJpFYNw6hx5F+wt
A383wELxxkCjJeMoV+YOHpIzAwHM8/zc2vkOdqX7VbmheWG8v0DfpnQGdf0zvOXbAb8LTRFQoWRK
QdshooTN0ZHXA5CnYEVt7tP74S2WDLxipktTRVmeWVOc4xTJ6NSdd5xRZOl5sI/s0F2tMp/8aO8i
LQ6qri6iQRS4BIyrcVOAroo8vKjd+ByTDSdBZjNpXPGm6O2vD5Wl0t3bXp8riyYCTSSQywxOBqEo
mxELNFIz60GWvHRbKhNOWgVms4peJ0953ooQrrVyr5sxmbIXz4QUtWr2mQYq0YpTD3fPOL5Z+cnm
uf30nd/9ZIsrvxVCrQMqztENs/Fg3sgsrVkrsRLOjV2+zXbCdiXiqRMW2UKgYDSpLNqlH0/xMsxw
Bw84KtRdC5weTD6i3jlPOlA8VPc3KF860ius3D9Vknv7Cjp1HIY7i08ut2wTWrWVoxoDcyQEJV/v
o77cWCjerIzw1Cp7F2e5WzHADiFAsZ67b+Vlcw7qZCvcSrvhd3iNWLGTUCf649LCvIfex1wc9PCm
hVoGUc8VPGcZ0z5G2V+4mXU8/w9Vm2V6vYy2OO6Lsa2sHJ1B1OtmCfxw03xX0RjJ3eaht9ekKZbF
t2WwxfFQhyJ7Y1CR24YfUxsoyWU4C93UScS/PWvKSqft5HEEHAloG5qDCIYtBicoJe33gCs/0Kyz
IMxuvMyw3C6tf4uNuW9mszlRwA09DyXfFnBiWjktTm0QXQVbg/Q9SnbLw0LTkBYSZCa3H1ocd/eJ
ecDZEYi9aqfGn77F3ib3XbDF/h8QlUBaiWAlQqJDchVFvbOyHU4dMTqbjmoiLxhe0B83vNSWkZ/E
ANnm7rexDTcV7ZzNLMon2+kVTOefKwFPTqCuzZYbADXUZarf52mSK4BtqKVguurOqzMeOvjCx/hB
tTNbBnup14LTfjcv17rQJ/c+HSTaD6aBYuVisAbAc7NB/8LJ1B+a92ANt4q0VjT9nGwhUWZSgZS1
t/fmIoZSBNFg6cPw9pTJtvFOeWuor71qP9Ud5ocmyG58SxREez89a7WwGAchRVUEYFK9qQ7IfW7C
nSwxgY0jnq1N3ed9DkTGwCNlDjfXwT6uE9mIFY9+BupF2qUMAzJ49qt93H3Dh93pGvfrRfI5owLW
qCiWZILyoRq8yL5TKJspfgSArqDGD73hZOaKoNWJrJQQlgZQB7AOosCLc0sNK9Q4wlkGBvYKlfNZ
nS81AJDPpit48BnH3BWu177aqYFpQFz4B9oBgKOPs1iGWhWFY46wjnKepYdBW0NRn/pMmmHK1Cln
kc1ltbfPpgjZGOw+K2goQOIOEDRcEdP5p9yZlZ+6TXpf3yuPySZ6+R/A2v8fnnB6dP8GXxxXUPel
tEmhHEM2kq4yT46fhFAK74ZO7XZVUIIGlCBiJz08dlxAm6tGawu3rStjL/YwGTG0N0dbboR4rayx
9pMtNmVfeD2iw/HwZlcCpXkjRzuoxp1j2hs8YZBs8pO1xPlzkg4uGYiuiEaUZWFutPjWjRVoY6PA
LgGBPR90PIt95E5neA2eCV/vmBOnzizUrJGic4ZLywp1lQr+2Ko9ktp6N4v07eByPQwhmjKe2OGL
XF/1Y/Wdn3Il7qcy/CzJaAG/lHlnwVZYcmj0IS9HzEPAeFMaH+5DFFBgyJItzm23es325cR3BIjM
cUdQbuDlnGohb2YVzr/TeRddsRfbb388jfz91PlBtiLDuJxGP42g802QEDLYuC9aX+OEgUyNL9to
s8j9TkQU45vVK+H3FmNzzNbaXt1//SOcOthnRCKpMGsHF6PlGaF2kqzNco6I9rtX2vafO8Q6BhtY
0buvg504LohlqSrVf5Wn+WJf5HUjl6FQw00qBBlGOA7ROHRW8TdEe6Z9onWjM/kRJLJ6Stew2PNp
8PFxg8/nu9jzz/bu2azleTRaONI76XSVlU8WAlbCWV6tjPD0dGIiRttmRocuL640FJFLsAhj3dFR
3ERbYxMeeld08dda7QifXJ/W/Ok0BRDJUhXO6Eku6Oqho9kcs+a6iFewGSdHI9FgR2OeV9onKEwW
N1IS4DXjTK09t/P8jXFpDfbcs6l2+u1fvAfpwZIdsjgoy8qfFkhqyPmozPGuZsQP/cOz+kJwaoQD
IAVxoG/CKw+/LYiuX6/Mz6kagbmcucV0jrNl1T6NKyRRq6B36uFFhZjUD4orJitZwFqQxWMCrZSY
hxtJtdEb4W9V6E3GFVfBwddya2Vfn1oaCh+MJJv7AHj+x+Ue+a3VWGWCUmkg63ejEZcPSjApmz+d
NnD/igyohmcDpYzFhvZCqesELDUdIcvPy1g6C8x4W/n5yq56+3s+bl7i8KbVeThw4Sx3VRD74Eh6
dGCUTElesFAd9UMpGqXIM8UwBjuQ/P7Gm+BV2VWtC8E2HDr9JhWq8pr/F35qGzbST5KVoXDLvDVp
4jaD+YhpDzpOcYMCQpnLL2WVWRxKCFnB0lK2ZSoDA24mVBP0WnwVKAa7WhjDD+2m8OhZSGkog5lc
FJ3gH/xSgm7cNILU20owiI9Gb41wk8HP9EWYfIsVpGHTvEOwDNw/+DXBEjdx0xcRYiye8BAaRnem
Bp2p0gHL+32qaMUhj9XkRZVn86OAqnAzpt0htmL5chTEEUq1Zz0PMM6R1AnKg2x0wmM2aagA/flH
NmemHtyct9X0cSnhkoqMaBChfVYfNXQdrKvJX8mYPu8MU3oXYlklqbVQjLUJoWAhzrd1QtnY0M87
K/qL5Qq7HloceYv+CS8kBlmMBlU6OmZkXuMIv0vEZitP5e3XE3YiS2E47+IsNrouwG9WYDU7VYtp
nrS3Nj5okuISOfhVPuHne22OpVDyhpZF0XRxf1tt64t9RqxGuhwhhweZ2za/1O7Pr4I5Dhfo/Iqe
6T4fV0E+ZBKCk9zQOCRPm2nWm5kK/8CldDaBLx9ycStUrV11A1rggfBDRgsuSIJuZTG+vZSWR8H7
n2Nxj09hphitxHiNzPZf537u7HlU/vDxQcPwaH2CP+e6Hwe+mGBvHLjUOwYumAiAByUAKF96irTu
Oqiqg1EmL4hlXwC5u/p6Fc0T+sVAl4rLTY7p2hS+Tfj5YAEKVi4E8SLNH5HF+ePL4sMQlxDJYmgq
NVeZ01I+FvJrWz99PZQTNe+PARYbIg9EJCcsAkilW1JtP7z1Ps8GdTtVcNPmyuQ6uuvkBM6a8TLl
F+jNize3MssDe1E5Ol52rSZPk/wKm8hBZ0Rtf309vlPHF2L4FHpAPc069R/3Rgb0UW/rjPlTjyGZ
pWrd64m+8vY5EYTH3Ru936D/s3QBy0KxiCVEnOj4vwrGZFtgRE2cGL4eyue8gbYEDMyZ7ckuXyZC
iZy2hZRLg5N0Tpl7DygXPn4d4UQtBDoVZzDg2LkwZyxSE04OyQoR3na0O/1IwQDYDMopqBPMvffZ
v8K/WyuJnzgkP4RcrL94QpXTkGJUCxFj0nXvfpKlwpY6QMFttcYznU+gxcYFNAOJD4IYdsPLokhS
TqQLvT44loYmJLeyh3ij5z8adQ7PqEX/hM8XHYQo/PH1zJ5aIRJAF8xdZq+O5XMVdG5FoUaaHBqQ
EApaFOLAUaw94k5/v5njzXdiWy2djKwgnsZGQIk2a0GhFWBqwN26Amp8O1RHZ9hG6ma7tS7kqcEh
n0Gpaa7jMr6Pe0wNoqaJi4wKmm9s4+Cm6/NNbYYry//EmUGnX+Q5hbUFT4H599+9Ek1kQHK10WHK
K8YvMZRuKytzDXP43hWV2+vt7ddf7G2ulmtFpvQIlv6fIsPHeAlFf84TlD8r19uVAJe/xzsRmpZx
VjqeKx9m6fQ0sHs7onYEePNhuPg/iEZ/rh3hRyVikQPMizlePhbyNGuhW6B432yLwwzanMHTc3vq
/6CiMRdTlyOm36YCmps7b9b8nd/NsM+V1uLbAMCXesNsGWWCEJm9NdZwCKdOsveB5jPhXSAj0OTW
mAMlejki+yVkFKVUb/P1Fzy5G8i+DEs3RMzGlx0NAXtNpY2R13Hb4z8D8tyC40y7AJu1nxXF5ZVS
36mdwKkJv4CC/Gxh83FgtTV0td937IQK/nocuJ2EfMbanX3qyARUD2AYkCHO6IsoVYyisyFUVNoG
JK3qwbbwXDTQ3K7z+C9uNlT70FtTaZZQHfo4oCIraASrzYQg9R7PFRthVluO6+3XX+rUscxYKBvy
C1uqxYCsKVT0Ea0up6GFMdU3tA1H4SaRn4X02IUrlfFT5wgFcQi6GuobtGc+Dol2VDhNA6uiy2SK
FfnQaJeh39TnaH3Ge1HAjaEw9On16yGeqNcwi+/CLg5JRU0wCYko+Gso7NJfmz30SBVM3+020ibe
rrVpTu0x9CjAwNLcwJJt/v13eywqWzkyM+SG/KACiho8mnLj//nqoB7EGsSqhgv1bczvYhidWii6
p4lOg95x0rbbEUlhyxv+fHl8CKN8HEpmeVoc4oSLwqWGTIM2HdFI3xakCWKo2AFoETtVhJXz/1Ri
DC1W5JcKVh4o+8eog2dGyijRX4awsq2RaLrU9vPJ/ybq8TjO6jtr5+KJ4+N9yCXlcKxTsZRgtbNG
5D3t3m1pZq+mVay0zk+HUehzUIZSwM99HFkSe9GA9aJEa+jRi6+pv6DWq6xc12tBFh8tiaOAVxlB
fODW/k+U4YHN/UVKzIT9O5LFIsedwsOajAlDzmgrt5B9EAz68437IcbicPIpQg3yQKvYSLut2T37
GfYlY+Tk5blnXnrdj6x86BC79tUnZANXdtipY0PhkAJSzlyhLrNYhfQ+JTVWelAO5+2bjaNxq13g
fQSVguWx/5ux0g8HjU1JnoPj48roQ5NqzzxWeYdmm5ttvQPshgKydLq1BHv1jJoXwSLjAI79b7xF
IpBOVR2lcSfS2k2QyEG0PrrWMTZ4mWJF2VJCRbU20/Wd2ok51FtfuY7789HYyv2NP6K1/yOPKzeK
6hhp86J7rS3jRxKGaDhDEkNMe3q22qzaoJgtO6NfGY4/jdF2mMx0P1htc4ayjn+G3G/23BRxcde0
Gn6maYDhVGyltoBOtO0l2IoXWhuimZggGuCaNdrQ6RjIT0LuWY/dADs0tbL8rO1M6/7r7zEv36+m
Z3FV4XXZZZ3P59DRZK2SQ1DrK5fh6Qj00EB5zc/KRQRf7Xr8coggNJYrmt11GMcrpfUT2coMuf/f
EIuLT4bl6esRdgKSn9L2TWxF0GxMxMr4L5IVsKXSXPOe4WPmAiwQmEr0hkCFdUsNykC/AX3GwVwr
VZ7IVj6EWeREFpgU1HXAreAU4GpJs8nV8w4znkyCdB0/iLK0+XoZnDxK341rcV4Pg5Dncc8165X+
tlLMrST0rmSGu/8WZnFiq0Wi57Sx0QjsbjNTd2NkP+W14/Tkang3lnlBvksZ/NrCWA3CqNPq2q8E
Mqts/JT04XZq88PfDAfxlfnVrdDU/BgJ6EUghAKfKUTOx651UMYxBdAs+Kubjt7Y3BbDb3F5aDZo
kYrhCKYvhpttV22HiVCp3hVGuIYCO7UQkANEPAOgFln54nju/FaQSgHVUxMKJn7oSJXXdo8q75/P
3Pswi1M5yHPVaMKJ3ncxWwYjmt07bbj9iyBgPTkXZiqOtQgyqKbXZmnDi1qxDspgXUe+TuFYWbnS
Tk4ZNHkSOBr51H0+rgKMYJIQKV46JGZsG2pqo19ho/v/N1P2LsxiWcd0lrMoYcrECq4UUtkZ/gUK
cMC/mbR/R7NYAF5Tj2UViExa/0q26HTJU5z+zTFKDel/p2zxZYLMz0k4GEvFnrFkDrVg3CRW4P63
sSyuHtjbSh/FhMH7oZ7QDhGuLXltKb9tieUV+n4wi9snLcLYSz2A0zMqRXITV95F16KOfLWT6+7s
niY8AmVDZ2d8wpTDw3Pnttm1W+OImeN/XIuLXK4Op0FjXjmRVNFNFIUOqeoUwxqHamXJL7VJFWNQ
s9JgyRtCYutWfGbirlB6f3G8vpvYpZxtn2I0ZgR8vlS5T0paBeb3nnX/n9bIUngwSozM1ztmbPRv
LB/LqPGpZEF+HWRez18skWUzohdbjDHqeSTCOchGR5R7u+3QbMxXMqG1D7M4JAostTKpYDSKeNlg
qhoND6rhb74ezVqQ+fffXbCxGARinjIaA8MbBJn7obkboen/tyiLM6JMRR4KKmtMTI5Z99Or97W0
UjGZ9/9Xn2VxPvj6EPn4wpBmTb+gEzl51O1FMcSZp3Hbrllpc89z/ynajOMGzT3LUi32JnZiYmEh
puYY2F/kcXGTFfipfT1pKzGWbcOALoCQkUU4DcYGkQT9qVNXQpz8+v8OY9kuxM1jshoQZY6Ir0Aa
4CZnUeLq1jSA1sLIHxdZ5bVTqeM/7MhNY6vRgFbKlWauve5PJdpv2Pp/vsmymxHi7aSHGlECP2Wh
bQzxPhABifzUIannaIV//XnWBrXYntj7lFNZE86IHlJZceTgNUcB5usgp8YEMx2NEkg1NDOWMzcL
zdQd66xQNiBy7LC5NOvzIrnPe3lnVS//Ldoi+8kGufXyuT6Cq+0lFkbliKCetunIGeS0P/jJGvr0
1BzCiECXhGxrVnD+uDBCzBFDoLvMYdLZaYiaj4iK31pT92RtbuYoIH5CoQJm38cwY9BL0CHKmTpQ
bZErgDMZbL3zYsNj7KBBJVy7uk/WYay54K6CrAWEtjiNcl1N4lbsZs1mHkiglt7koWddYcSnVnW/
T50Uc1ucVB8MIfSIj+Nrm7I1dVQjnSLCj0mys3ENVXfi0qNuxoMFxoeFm9hiBmW8iFJt4HXUBPk2
LIQA4xU00/3iSvDLzder8MSi+BBrseaTzMCeMyDWIPU/Qt+6qAXO8drov/15HEpX1Ipnc1XarR9n
bRK6ivJAiymEeMz6XSzsFGkl65mvgcU1QSsOeXSyY/rIy9aLjvwH1LRpNhf29wrooX47a7WsNnJP
XH4f4izuV2VQfLEoRmwHv8m/9ZtxEzilk+6CwMZK86hRFsPgDpG3bCfffj2Jp1Y6vD8eZhr8KaZz
cRPm4lBIFf7mrPQetHriWp4zK2fAJtnhiC38/DreicXxPtwyW81VDOYUnRml2+/qgrerEtS/PNP9
OsyJHUUYnbsdrCJc7sUa9IVSpH3MqLAjjOXzcQ2nI1ETPrU2oJAAfYf5gDjax+WXF72qB57ITMlT
uC2sUqS2mN3rYSNfjJJ+q874SDm+ajXsWJKgN7dYQmSOKY8/WNLPlUx1MRroNCdl8btO8DxszZcp
i16L2ovcUE+y77oZaFeFipCz6MsXom/Qm07CK8OkoRkMP2H7yeisx5I9eenB0vDxVRRco4wXvR5v
pbzEO5dSciJqz4mgdfZgehIOSNM+6+ijCEJlV575rWutbacrODyF+MlJgh47aRrigZKTrmiega1v
VGE0l8rqLVI/jZNbBt6BafOYFUpj16J/myB/6zZdrLrt0AGlLQM5tvtRvJS9HhO3vN/oGW8figyj
XWQyHx41L1up+FN1a956Qdw7aTY1ThUaD7Vm7rNKvCjH8qwbrQc/RWzHHJFmisV7uM8troICGDDN
/D21PsKMUonsQKa5ypS/FFGi7NJQz5kooccUJ+28G73VbwyxeM3bYQNC1B1NCdLUNPUOWkL1gT5g
6iiJ1roQROt9ESuPeC7fKWVfXExJGxwHxcg3wFb08yqXzDut0KJN4kfXauPdpFowPoZY5W7UKMFr
SZ/0o+HV6oMWt7hXgmK4oYLYRHYf943Tjfq1FYm3sg5joxETwS1N62eSKXdB19bgTQf2X1D9mIp0
2KlyCgk6xD9GFTAbE8Npg/dWfowF/3pomezIBLrvM1dul8jmbpxGH/vKihu49mLMgZTgrDcTLJOL
ARpOlJ2TCBR411pVYPuTFsGrtr53eKhdwizx7rqKb79DWRvjoHy4z4vUv/VrEUmbNN/qwtC4kKAP
dRtcT/H8wYTquW0UllWmy/aoFAc0yENb8nCY7jy8RFGqxyRzsr1wcDrFw1lYu46r8izPxsDpY+1K
KjMg7KYQvE6a93PswhGL5vy1VaefciczvPzOiKQLLrVdI2CNqQWPOEw7HW5HGy/B4Qq/u59xWUYP
pZGbd9hQatdyV5RbXLoSJ9O088DEBa3sL+k3YylU6QVmZkV+jXN0yqwo562S4VwUbcvoV9F1Z6Y1
7DohOSZtdFmMxqVY195l72Uu9m/CbWAWmwnwrK1I2ZmuW/c0BA5aM10oWnipNuaF37QPuWjUduxn
e6X2f3RWg+Gyse+1CL9C1Y9sCke/a00L8PDNdhr230XfUKOKd0g1bEstp3nRHcWST42g9HhLRROb
wXYj+uMO2ZJjlsZoKPmHUunuygIIQFVK/iME2Nm65zrM9GOcxx307TLYJFX6EIBWDNrqe2G232PZ
KO3IYI+nabFVMQMWsKnU1HYfdcLOk9tDNwqm7fNtbbkfczcqOskVIx/1K1O8rSeURlOYAJJ8rfTT
bSnW3EiJtBcD/9nX2uZYJN09agibUjFzx/CS/QAlScraxlZyLJcKMXhtgtKJ8/pFC6IbSZa3ZVWf
Yab66gUgibzRTcbyvMzUg2+N24wSgzCkv5oqvaSr2djYn7mqlwSXshVk9J3T19RokO0vOxyBTdxj
A5oAtiFJrhwjc6jrZ11geRu1TncqM541ios54XkTpfu4DR8mKZIxHEEyakqdavYc7zXhIqr7Q50G
W8SQbC3FgtgDFp7IN+WI6itPoO91g4eS2gQRMpCI5MjhsPNzIK+ZVagOXKvR1UDF3mP1bNhJJbDV
k8Aeaw0v6yIQd61UPhmtcNuUHAxicDeUlKPMXrEtLNFdM/Sv5EbdJIp6qYnNgWc3jrP5tedrv3wf
XaZ20EHl6X5rBz4mzWO1HeLkOKTl96TuN3UYaHZpDdXs1Zls5AHfOaNNd8Og7aIBy/aqfRYpyNty
Jf7uLa3emlhznUeV6uMGrXQ/E8VXJOy24sKuR/9IKW0nBPBzRuGhTKqz0YtujLTHTjATW9xZSv2u
0MvbQjDPWzl/rMP+28CuynC0xB/9vBG1g1I3uMdFYrnB5VjHxtIb7rzIiLZ4OGNL6fXZjdkSopBp
8w/1L7mKdnonXHcjiD2p0FU7b9tNjOe7VWQO+OpDkIkPVaFJdiJlnDewfROgiwZ2X1Yd95elKhcX
6lxIkLXquYzQyCgxHQNzsqlqo+GmiHxXnqRhn/lWdN6QoB5kfL8ezMmozmhRasdRbTZq3x3DRjSc
KjU9BxvT3q3hjiabsMR2E3fubGt1Wucfqr5QdRvtggJdRClp8FqRzIMEgkFGtFPpf/u19GTlo++Y
XvC79wU3Neu91KRXsSjcZqn/CrntkAH2VdrpUums23mPumAU5E2mYjWuV/fSGCss6Lx7lodK37S+
oroQdn/IgVr+0At6UnqF2W0fWW6hKNd5PD3FQfw4ZuO4A3+Pz22quG3qY+FtTU8SbVe7FOozRUQt
2NObveBZv3GmLbdGqadcuiYGwaYp7SRxwrN2onaF2zySEL3q7TnWg32rD7Wbe/FmbLzHtoDogLYX
ml4zMSNopZdaVVPqkVVs+7p5ruXtpTda5ApVeBGbU0LSkD+Mmn5jCUq79fX20hRTmdUu/wiq8EyN
1AdBEQ+CwS6TxjwCN1wdu6AcnFiudmCk75Igb1xDgG0tDvp3oAfIyZo6bUA1Q9J8SO6rSdEddCwv
vNk/ulJbe8DKRLSKywwpbadNs5omUanadV8e8xEdjxEPVsWYDlIab/TWQiJHG647TgxblbJ7H7XW
2uPd5PnZSxuXWMP6VxSONuRpNKKnl6Yrr5s25PqOXyuhQvwlx24w0zBUCmXvqu7y757QXwppLBzV
gGcyl0PhAI86b+Jm3FRS8FzBKrFxLN4FkFNIMJ6SIDqPOvMxbMVnU4Z7hQwZrtyJCkG61O7KHMhn
WF0NtfwgxuGjqHU3zdA/cSufmXJ5VUn6Uc+6l0hSHkRrPJaCeqVlJabmifeYJPmV6DeRg6bslZBq
5QaptIc8LXBfDeTOHvtIspt6OCJka9oDxGw7T5rjkAOu8yJ/g8vwTpIr1e0tPbMrXjC214cPZqLX
TqU16sFoEKEouUJKfMLtEayLDUc+2YyVsB1M7bHO/bNOUX7mk3CVDjIq9HqZPI5hlG18JF8dEoln
eNMbo1ZKt21FnD+L4ahW8YVQdVu81x2wSDvDp+hphtNTWPZ7JFNgwlee5aqVfiFqZetOgXYfCiIm
up2B8BG2gbM1Q8tnxwSz9pDwjrDS2zYNbYKaT5RO+y6oZnO67lCgC2yroORbgGU4GxnXVWX+lPvk
OtLTH9VUV06nl4/9GEdcDfGtF1c7j0KpLXjRXV+DITDC5mwK0mdukl+dJV81CSo2LKVjyYPMVvgw
Nlzh8RB0DVRoVcFpto+PhgnsrhniH7EgvYw4AW6inBtIDH5z1HxTS/pMba8898MIpqfFi0QSGlTK
oX2XQfNbaq3c7cQaJWDY15EAjsTgC6k+TbFE02ab5d4txOwbqDc8XvGbj1X50WITRqKi3vgDXXQB
72N/atG2LAtcqxQlciMv0ZwxrUsEiPX4rArpe4bIHdshyPJtlHrNdY0ol154T1zB8ZZyzWHy++Bh
5A0QdaPoZjh0anUXuXHtoVlP/549Kba72kqw0E1xhdQkr3/pS597ruquBQ8jmU7OQ7eWPOEMSYD7
uhp4ApE6tVV04yX+fqp918q02iYbAXpJxiv0KPj0Pe7n7C0Lytd0O2R8IC9loiYQvFJs3MsC3sJY
21ymSXppGqPpTFJf21FtSHgigKJTUYzYQkqr7VSOtV/5rBJdxwP6iwNQEaMbOZMN/CSjzq6V5lVR
cT6OpezbFLI++4pXnS5GqTvksEXC/peXUxsz4nTXVFlvT5Z3mZrpPfVHwcllf6cXSmXroRracdsd
gpIdVI2/IqXaxEOLFAePv5ASo52rwm0VNo8Fjux2UKmXgdzTuGizM0pZN7o3HIxQuW397ik11MYW
U+lJiQ00AXqzdtuAqz5XRPyLw5bNrntU67Dr8tRwOwT9sZeCs0qvzus8e+VgwIdSHYOD13a4DZQR
yAf/DKHrLVCZwp6M9CGKI3KaMnMK2dp5onohJpF+VqgjX6eLnsAjHrIUGSc/8S6MZNqKCAIY3UQR
I45Fd+pU0a5UHVtxK6qOFRd8Mp8YasKjxyMr2hWVYe1z8h10A9TCpkEOVrSPr5LJZyYa+X5EQdul
y3JVB+KVZ7WPpV+Aey87e8pl7q20tpyG2/EwxBUJ7iTeAwYdca4Ovf3UAadiOdjBYKID2MrN3kev
7GzSzWbTxwhmy4FlXuZqtofNv+kycx+1ojtqIBiGllpn7T+EWkS+KWX5McTF1CzHWyPGuruvosYp
KEqcy2KlbDy0Kfehl4mc6iyxoRSnByPvbkxP4EeAR0bLXZf35dRnm1RJqttoGFP+thKUqFqRLbRW
Zjdy/uKP4U3CnjGa5q6D3lIVUK5K/yxChMcWku4YKxPPe1x0N0U3hE6YDMl2UnAoQAWz3sdW830o
h5/DJCRbHNjjYyv3kk2zn6Q9bbZG6v+s8ownf9p9a7P2qglqsmy4DQ8AHrxbTsX8d2wayX1Hu/Fe
FfQaak3W7XW5/SZHQ8qTogq2NeIeNn/gPsoVHvZShU1C6d8COKx/y3rcnk3RpF9WYZvS1J4iABSZ
zuMg7zK8y3GJJ2NFjcvYp5lY8h9Sof4hQhg/IEo6QAEdvG0mDpI7TTKPyDD09avKEszrzugH9D0V
f0tOxK0Hh3pTKX3Kn8vvIsys3F5TG1dREumYx1LgFEZ+28f+Ho9O2OBmupFyGa/iqNqYo5k+CLqC
H6I59QcxHksnbE3PDTHAsxNBIhvygj53IhPMUVfp0l6Iku+TX3u27hkV8DBen0nOXR7xozplredn
Blb2Z0EbWtug1+Rt3HTkp/+PtPParVtL1vUTEWAOtyRnVJYsWfIN4cicM5/+fPTep5dEE5O9vK8a
aC+o5uBINar+UHuyY5S8mLwwoOuhCtKh0lphh8GEzE8ZbmUlRhVDz3b4wrPpAuW2qJQ3sYBulMQ3
MjBZWy+0Hz13nDnNiWN+Rb3iu1qkN1okPHpFrvL8FccznxCr16LBMHoyEYrXSw4QK88lO2fu8cIu
zF0/tgYZp6LepTLPsJZqzQPVwcF36hBgGmSdkUMwHY3ps1oaWrSPW6PF2dlq49H1Rzlxx2wYDTuP
NPyPWn0M7ttB7Xeil+ifRw8N+77jiVTr0ik3+/EY5iN3qSqchmKgLh1Z9zD5/dEJ5TB9w22zv/dS
MHzQ/FK7G6Vk14Stj4Q9L+YvgZBXlGP9MnxtGolDWDcC9cYa69mEWtZb20cz455qiXyQlbY+Kp0R
XQlN8ikLBB4vtY9zihHloy35sv/cyxRz5GbiTTHR0vg+tabxrLcczozIOwTq5D2OkRF8L8TGeKIs
0zpG7DcJ1zslJsEKa5uHrG83Ei73nm62+9orvrdGNd2L/KlDlyaJKzatvhNTX33xBa+1vU6Xn32v
LZ9kPwsPXdD6tsYJvmtRDPtWdzK/ddByxa0pdn2hS8GboafQZYXKQyc1V6KRfFaCUdxjvpvtOKQT
nto567Ms77I2f5g0Dd/OhD3UCtPRb8qr3qsoXRjDo9qR39dGh8emFZoHvdK5b8tW/RSKjKGTvN3g
JcrZl9+ihHft2J89o37y6q/l4J/6oDzIOaWswbL8cwU86txGprXT1cH6nJpFeWsYaWLLAuleG0Kz
rYr+LMk4KWjdz6gukMtLGkDdUKq7mrJRz/OkNtqTwtbV6uZVj1DeyMPuOfUTC5AtIlFJeg17VXQb
OcyPXlNodi5GXEiWVtoqeYOThtGTR1a/y4H6O2LTt9dqEwlMLj1KT+++VIHxzRviH0YRe0491p+h
1aKPVisZldPgm59K+FXWOF0JVmC8khPgasfZctJK9m8SatqupAX+HAgaTj91ELiFEN57us4N2xUY
byfoV6XACFBEe0UDYDwbdeUd8zrpbcMyWnf2yHWEwDoVjUfpjXJZjBO4WyvpaPdqfy8oAtbbw1ds
7m+0ovecQYxfrM58SkeeVkJBmSZrPdePvdxOxgkbdVn/FjUiljiBVDsAjz5XgxCf/I4CjS4U2HAG
Vn6ahOhB6ZsX/L0wsMb7iQLEs9jUoQ2saKSsqyKCV/GiSErTt4eh1Hc6VUGxoF3TiCMyIFXvVlkX
H0MNqScx8QTbixIAkCkdiXy2y1J9OKTC9HPQigbxY84rT+52eSPV4D5paKVJhh1woGVkWaY7Geox
T7qEOm/zNQICbZet+RPA6HOW5E+in92HSfW5ikVtj0f8cOi97jx63GBSXTHXFuTmhCaqgMqdk469
/JZ0XeVQEi8fIynPHVXjRtd9xAgSwexvMFTxOfZy3o0Rte3Q0XNPcPwwrF+V0GzB5ETFjdTi/GKH
Y0w+i15RSQrQW7ZSjsNdirXmDUSEce/3enKbWlXoUKVkxvP2VxLU16EcfPcsoO5DoLyKY1LsC4XU
0NALaVeklvqgZ1FF6VcdawpsOIdcbnKs927etSAWXQ6r6qCQpiPqRk/sYyfeBXfDQ35qHPkqRK/x
crTVXti7YIvmcuSHciE0M2un/5xMsT1aT2EXOX27a+q90IFQ5P+8HHK1WYSlAK1RDZfXpSKO0Jhy
G6EZDwCSEt3U2EVtUsP7C2iahoI3DC5FnNlP8894h6ExBU4sQVMnSsaNHTd4CfijXQLYujyatYaR
oYG1F000XP7g7Rehip7/AMNwlD+pYe6MdFouR/gNW1n2Kw0NuIFMO08BNPpxJCh7h1LUMxIvOqa3
VCuiU/JptjoNUMPXsATHWFm0II7hv/bfsJDWNAGQVkO4BZi/PHtBfPwBMea0hVFT0+ydWfASt0xH
Pk2HydH38Z6LZUMLYa1vioH77OSIKJS+HG/Yi1kudrxs5TbeWbwgh/qY1ZD/RMWlRrbxdeft9MfX
fRdt0XD2O3Uy9LJmB+BaSyZzCB90nEJm+8Xi51ZPeAU5Mrur6SotWbqLynIqU0Wh4gOBLB7bU12/
BtzelfwpCm9LoXDrLtlfHt3q6gSjggw7fVN9yWVEH7Ep6xJZwaTdlcF92f28/PfXQBwM6J8Aix43
tA3aUgEBSLPa5H9FJwXHsBzOW/ypQVZsu4WsnSDvgy6+YmqMdVREBB3E2zzfe95ZnB4vD2wthMme
5roC14wq2sclP+hGY3kFfWAxCp/yZDrBh3bMuH37v4VZLL40DvquauloU2iuftE25F0revlZsEge
LodaY9KiYfnPkBa7uK9g6Avl3D2/49ZUyMMAP6ROYzeBI3/PO1t0Z8lpdYOdsnqfofyIgKaiwNbU
F1dMXfTTUPsKcIubxrLVM1rQNwlddUfcs8UOWzfa6pJ8H2/eE+8O/kEl6csD4nUWpD9xF+7a2/is
u7VbZEhPx274F0JhJp/2nyEu7hqVjnZcmTI0czrpQ//ib7I0V8/g9yEWG81IRDXibJ4ciln6b4H5
AY9PKvd3ySN+NZsWn2sn1ft4iw0QGaUXKS1fscShKfSKL3LVnlMx28uD7wY+1R9FOF1eofOfXJ7E
SLvNsg7Q1lDH+Dhxk5lnihAwxJFXGPgdJwg1u9ENpzEKJx/HjQ2xusXfhZsvhnfrpLJQraC2wwib
a0s9hbRYebNsBFkfE1q8v3V/QYJ9DDJ4qWVi9YaqCMiEUzhb/0xaixq5P1luOiRktXKtChtA2PU9
B8Hpf8MuATlKAi1DYt85fhbFz2aeUy/RxxYVQoPOWESB28lNtaMbLL3iGCScSg9gSVSn4zFChrba
XZ7Zzd+zmNrMH9O2kjh7osqtv9bgoOKD/KTfab/mtbt1y67P7D+jX8xsXJiqooQthPfkl6TflbyA
fe3r3wwJdJU0U5PAqi2GlOLVMxokDzh+jTv/apaabVI7PlW30Zn36BZtaP0Tvou3GJThCVC7qFr8
FiCdtfs9l8pBv88e5SMdwi0d/dX9/y7c4tRW/DAAcc7LO8ua0yAXh96fhVUiR/D7K6P87rVb2iCr
s4YHmAUFC0XuJdkdhScUJWQGmBWnit2eMm2VMRwvz9taRkTJ6T9R5l/xbtc3cRRpQ06UoXkNKeVY
f5Fxvf/7i3M6HGhxgwwanTZX3TRpqaZUD5eHsPWhlkdz1GKROL9stPq18ZSd3sDc8Dcyk/l3/nEY
v/tOi8yEkiqNEpMEyEzU+1iqXT/4MgnyTs6njRlZjYQOtamhzGfhyPZxRjyjT7Oub5j3lt6k8qXv
HgcLIf1qOlz+bqt3KBJ7s9miMid2i8MYKDPCgwbvmNrbJae8to1jgit5B6v1Zva1+y+kX9aWG/b2
aNzPojeqsdhGai+IrRjOMh87ad9Odu0Upi3yjnJnTd0Grc/aoR+5dQKuJkGz2AcW74BoUdj/+FF5
Kmnm2CO0M4uJC58jOFIoMtPoOc2vtvEo88bfsk4x5iNouWbeB10cUZHVAFMuAcFFGNT98j1DoOVq
kjAgbRiABi1QVP2pgQ5pbXhH0v3g00Kz896TAjthEQR2mY8cp1rkIeLcKzX9FLSeaTMbePFZIkLY
aN7oV/OD+xl2Y/DUVH51rxWd6YixZ97nYWDskAlPj0oa43XWTt3VUEyDXfmieduIALbafOBtkg8o
kSv5dCdbpUXRMRHepCqLdrVeK4CPtCg4GMqIcn6ayecwjWtHjWd6mzUEB9yL43u1yDu0tEYxPI44
t/2qtMG/twZ/OHhx2R1qnkVorAz5Y+7rxXODCO9uCjx/H2r5U6bnSIwpsXoTC9p4nbVmu+s1TaTA
OvXPIgq9x16Z0geqweZnwTB7KuFW18dAu7wkA3YU1uqhLiYE/Sc6lFMbx/JWzWFel39MJeLTs20I
AjXL90/JX299OjMIJ/2P3PVwtG79m/9BSteiveXU/XtBLgKCyabKQLGGrbLcm7lQUPdqeRkPe8ak
uOUh+qbjAJlwp27qqqxkZaCikXlTyNtnmaSPu4NukhSOEhXEqWqh1/m9dS2MiuTWoayCRpFo8vRD
+RfclA9RFw8TEWj7KJMCOopg3mqp8qCEuWsE6V9QlHSL4aF6RQYLZvHj6AovMhtjIo7UHgr1Tog3
6jNr5+j7AMaS2ZAGYGZYIqQ+/nE+XCj+F7/+V5mMDoHdbmU/K3cEES3Ggo4Wgi6L46yUs6bq5AIb
Br1+6CrZTixrJxU/6i21hrU060OkxRmGSEVLdzmbF760nx166I6B1hf32S7btHNducmxHEbnHf0d
8BPLchDng6omHtcB7c4fRlD5TlZnbuFZ+e7y1bcaiJxqVtGi2qvP//4u6yknWm2aCcBaszw78to7
3aLJLQsbV/laGGxpEThEFYYy12KaVDq5ZtlQxze97rZNtTMC3shvKP7fxKF8TDUBKoCyvN0mgBGa
36G+rHtPShtATnrVi6d//8nUeTCwUGSTeuTHT9Y1UhDXFksOPKEYHYL8StoaxpzZLM68OSWgLqJz
bSIp+DEEksZxyWR1PBwEetrPSv2ET/jYHOpeBGHfbuSNK7kIJhmzhi0LzmJ+PoZrLLUpRlTgQdDF
gAKrzjabLU+/rRiLMy7TM1CAjU/Drrwao1sNOsLlaZk/+/KbadDGkNGjFP6Hc0mUmY2nWgQYOHv+
P3lH3DQJXlvJ2GZC5JwdrKXl7AMNHadkYCXTbouvYdqoB8kapEPQJ93+8ohWQ83unGwZCDvL6ro4
jJqneCy0PlZstRXBUX6e279/E4WSukn1+U8vBBVUbWVmRElDGCJV4Azha9dvrLC1yUHVAhFjdMT/
NDtIp9wrzY57NQ3T/LZq5pZ4NlQvTRDm13kKUqZPDNCQjTF+j1owhZfHuHJLcN1hQ8vpA3dxucDT
orL8JmSMknWXZQiHP5vpflT/4hnxIcxijUtaPclpThisxQEN7Kejclt+Nx7a61kfGUzYVklzdYW8
G9f87+9Pb98LrRmw64AskN3e7E27yJXKDi1t42pf277csSQOiIByNC1OpFENrEDJx97xjOylnLSD
kuGLcXmWVpIvzHo00i+WPG3AxcFK4jX2U87Wkryzp9dupKR2034TxccJt7HLsdbG8y7WUoxNrniJ
awqxFG9v1NfZVnF7bWbe//3FhZerQxH3YI+dEa9q2+xC2CBx74/HAVjNVsFybXm/D7ZITeIOXF6o
k5poBhgX9QROYyeg59gPj5e/2lqrgCmieSrRMgKWu5iiOAd7rYdDT6QTwqym/CDukn3uxICz7FQL
QZy42FLZ/mYl/Td/fnm+8+LAKep3X2nZsbJK2ffAVw9O+DLctYEzPvpf/8f3jq4SZnTAx5zsJbmd
dvpexOlnS3hjdXW+iz9Pwru9Jk/6mMkVd7Ik3uMKA6xTdvL+QUIyzEk9efqbBfou3GLDlUldl33A
OzlokwngJf3pvNrqAq4l7HSyZgNcxHPwhl/c/HFb+2mugrWbzYsQlj9K6Ukq9607uvm+PbbW1aYV
3cpipecuIk9I2km1YRFykNDR9IyWxQr6CxKCCavD7EM7srb641uR5jPg3YyNgwdKJNDwFpHVr/AT
D0FWfM7AjBhAzC9vDM1aSdkoqqPXxxvExEhlcRT3VjgEydRRSJdM4SD22p0nmifET2+7SntotaF0
c7Svd9lYRo5W0cgw/eZVS2FeGbGgO5GmPAuVeI6yErxtl32Ho3efC4Mtj+BeA1mtdiWFKUnMbvIQ
NaoihfxXX2VCeauDY3GSVEndsQTYWkymDZLtLke2IVCCr71UN24qi2BiE42SiXU/++75gtWdhtTD
+8K87eRqZ+jYKUaWYadq4dlVDLuQN8FVa4X7VG/cknaBDlFBNTy0U/qT0nmfMhppVgH8dYx2OCS5
YuodfTIIGC2HIJT3vlJ+yiDHNfk3fD+PeU6CIXjwUVFQknE6bM9WXZ5Mb4CnHtidNkOE0eNU2usy
OVvTt7AKj6a5U+qfrRVBfX3wA2+vQOaDweI02mBnHiD4ojnK2bntbzP4rhMgrzEV9q1/7dWKM4U/
5Sm/VRoII3r+4JX9dWtO13Qk3Rbe3X60sARNCrqPRXU3KdIPjEp2TdOfvEF0/XouNr0lyZORlEhM
weGcQI0LXFDpjZUCUFbvAtOzcRyGW1A7ehicsggZPPibdAE+A8on3znFfm4PlfXaaJ+i3nQb6z7r
PHcIYhe+hVP57UkIg9LOyfjtoK2dTIblM0p7qfMLoHPCfaw12Iha03ODBqZEetFLWFRNxa0g9Hej
2D9FubUf1OQM4cbuhuguDCPbQHFCRRkxjjrXbL8YxbDPM4hO0P2EQdwBY4JrJO0B+aG84b3UieJ2
QXhOJYN2/cmPVMfL/R0weqgEw0sCYloygofGrF4n9IBEybuJzO8xXJFJg5cYV9h6wCKphXNe/xK6
9lj26g+x65+64JBFNf+F/qB2QG496kblaGtJ9WwF9V3cPgpJdpXmu0Q0X/pBPELAdIDw/+hLcsQI
rBZU5igFFFplv7w0/1YjNTAFMRZS5plO1b71XuWE5CcMDmGfuEoP1C3WXBKjL8ZsOxcfVDiTOYJd
RXkUpuImQSMDru210DyODZjaQK1PgDr3zVQWdop5XBmcNLyyMhH22ycoS86U+k6rHOT0R57vwvo6
t/gCyVexKg8UwR/HIduNRmkXlngjheh2CW+J8clsZ8fEdj8MqCHkV2qDGYmEmrhW70DhHsRAgkb2
6NXpbszPZddfe/HkNp650+HPxPkTNbhDER8b3d9FiHWD7qlBB9YwDvPgNcvuZqJjKyCZBD498ZJ5
PduictayT3HwS5vpN01ho3RwDobsbHTnHiKW1pwpf7p6bDhTP9lj8aMc7qIqc7lu9m0MFCqwjvHw
3cDW1RvhXnm508yJBHIscLFhfPWwdZQXqWieMIR9liLzCJvQlpJil5jfJK/YQdTepUZ3VEocv/pq
X8bDTCfaIVT8ZSqkG7CHLj4+RyFs9lFuvArw2c1ostXgR1m0joeHEXg/16jdTFfBP9ZPEkz3XMkO
2DaGmLHq7fdWaU9mcMq96Kqvjeu0Uw69lTpD96MMUqjopvAUqvl+UulhxscxAMIHtFU1oLQOsWXT
viKmJhyNosrsUg3uoib5OkWfB6XfCelVkcg/FT/47Hmdi0HHoQ2OOvVHtfzSDIx1eKxReAlL/aVk
c05l7AR6fWWxubqxPMvZc9w/ajCN+0x49Iv6XAXf9KDdW6O6h2fLpkhugI/eRkH1HLTA+HsU6yxp
J+nxeDMVza7hZAh9zkrLnHa4QN0Mfllcy1VYX/kNRku14se3aa5E7S5HIf86nLLkrlOr4EqNJfGE
LU0GQ8AoojfNCtWrHtl5IPrSVZmob1oIfNCQBYUbovsRSO1N6LdnfbCeUs1L7SizXos4RULGfGhj
5bGx+o67TN+D4FXsir6brqRXSd/uK+nQlNWdnuVfywaWUFB+B9Nte8V1KsYHyLhF/WTEPdxycfiW
yQ3n3bWR9VcCDHIjAuubjwgoonwS72YBBBC3luRKvRa6UlwA6I7FK3RHy3OXqhyPxc8kbhTbN9r7
zJd+IAD74lP8pkj27LdozJnGa26UP5oJWDrYqtoOgu4uCuK7qFXrg5oa2E2rgnzwoaqcCxUh9ayc
oh9hjiIuZ1laUHCv5rUV9R1+KCjX/RokbbQwkM04rBoUG91WJuk08zHfNwDRnaH1tVtBhn1QiHF/
lerymCFVkDRvRp4ERzlUWrgVBVhrYC6OWuWoAUUWQJCQU9AoUl6HddW4qPBBzy/0BGFBSIFOoEip
LZbxuEc5otyB7dBgLyrCcexK/ZM58nBO65E7yvOqva+RhwpJK9wMDfSzSku8Qzxl3r7S++Qmgax+
7C2xgj0YwstTrMK3y26of4U+jl7pKOeHMiKLz8qsd5DpHG6U3I+v1TIT4RarSGEnZvUY+7F/TfMm
hOkddye6Fs0eSo8ysfrkCddRUaPgm6WDYN7FQ3nkfnbELtjJzUO3n4bOP6TIGFyXdERu1EkfPpt1
8hMG3HWrGjU8FLhIyTRek9274ZgcBS2+m0KgHVPzPfeb685v4IPSy4zH3aRlByzZM9KULjuIxs9I
gCyBti2wk3CvqtW+VjheUym6HZR6n8mduMN7zKgdCWo9bIAp3kVNp5zUaRB2lzPAtcYaoGZUi6iu
ozm6rDF4g1dH4FrpcZ2w0XLG1uVmxSLVgYZ1mk3cpTdL2Ug71zJcqhmyir+tDHJw8UhookRtQQqS
mAj+UW1bgM3k1EHBAtsCa81p+eL5hbMWlTVgpph0LAvtcZMk/qB4HeVvaFuUv5M77605UgU9JLsM
cc+/GBqgNOx2NN58VG0+Ju+woi1BhfDmqO23QLzuhVPUQHvsio3S0MpDneKaRK4zW35g+vExjmWl
vRHUPBJyEZq9Z2h7XeHWG9KNAspWnMXzsU70YIJB36OooGsQGYLIHn35Vsz1/eWFOL9qFhNlobmN
kvw8TXSyPg6IfZgUuekzIIXMI/ZTsmul26jnbQWZ//3d06o1zMSKTL5aYz1Lzdeh27DaWP/7s0g5
xU+Dlf3x7w/oC6R6J/H35ZjnBlk3w7j8ndYaOhir42xINUOd694fY1RTaCnlbH0K/NCtTsoxPnC1
u9Mu2fn74HA52tqAJMwaAM7Qa6HS/jFYEloZ0v8EE+MzdDxcnrZqnOsRTAVAL6ytP/DmZuAjOOrh
fqREz41605X/Xt+STsQ/f39+AL+b8pJu9NR0ZseLQujcQZEHsPm9aic+nfl//7FkRMWxOZqL3+Zi
TwpWkk8dDCIU3cnPohfR+nY5wFrdgz7oPxEWu1Hx1VEJDAZTWveQVO0+90itH8f+Xo6QqUBOJw92
JS5H1djaWYMIPG+xjd8wV+WWG/X9b1iccAKqPYogM8pur/6azX++d+fslurZ8b9w/5kHdCnYYvbq
cTSRSDA6pM0GlzTjHvrUgUe0uv+MoLWDCfoJMs9Wd3F1j6HLbFqWyS31h/fLaCrVZEnAM5Jr80BW
cfCGQ+gkL7OsmhRtejKuHbLvwy2mFcagIAQN4TK0psTBbsLY1bZUOH+rAf7xLRkQSBkR79XlwdFa
oBHoOlNX2g1u/9icrKcRy+GckelPVN8lR3kBM3QnfLq8YlZKTLjQIX85t+8xCFqcIdDKysaf/c1G
v8PItI+SqyKs0lmGBmICLreuqiceemFe9xenF3UtFQsEHNZ0ZXFUKgUOeNjZcxx3lZ2H5BnV0+Wx
rc0c64MLGHwfZ9iiXq7WkhWpFbdWLB2K4tibv0Yehv+3GPOGfHeCCakQltksPhaUxoSesf4apFL3
Tam9rUir6/79cBYfrK7iSbIa2iXdXsFmL9prt7OXMsQHSgXHSnMuj2zt7P+dAaKN+NvO5uPIilAb
qP8YZPG1EZ6EzMDNQ4GFejnK6qh00CNgf1gH3Jkfw7TtUJtWrfSOjLzlVRIhw6hHxTdQ/PmuoF2A
Hbb+UBuImUV5re4TXjjPVZUJh0ARjC2R4tUxc5uKIjuB625xfHYCVYQ64MdIU+zUAMV46W2Md56l
5UYHowewRLOgvi/9M+g0RxKMbTZ6qseBM3l589YOPWYhGEnd1mVt3ApxmF0JktzcJKIVzPoLyIsV
AaTW0UruWn0Gb13+VfMu//NHYZcNOoSC8xJKwU4URj+jMaAemlN9iA/KQd1jkHq8HEb688awwDfo
Kl4bIvmkudgtpTr0fYmO7G+AonGsnUBwZoFefOOome6UnQbZ+yp7VrYW88rlTGT4TnSaSJfQmf24
zPJoqnE5nDMZWQF9KRbmQet4j7ppoQyfmj7EolzSc9i8ftaeWlNTf+Ly4r2IWMZ+j3EdoLCg5Nm/
TklJR4HI0P4CI4of1sdfFUs5SgEzS2ay7iK02vrT5Q/+5wn48e8vRu0ZDW99QIgo9CBO8UOLz37/
43KIFSzdxxiLYynPKqk1ZgbM/IiTncz1z/7BOMgumrobNlR/bs+PoeZ/f3fYGnpfIGFF6cPKtWPi
owuolhuPkJUnNzF4lMJdEtGQXOaJgDPrpJHCGW7W5lfVD8n2d6Zb7QQDEUMoZkh0OVuuRqvfEJFR
Tj9yYQIvbuEhxCq7qcGZ1OPEuwGRZQRLHK+Qd55uUWtSjv6kPKN9gBeO0u37cHrbmMW1nQl+D8gO
5E/IkItfUJqscyuB36ke0Mpz8wO9zw6FQ1fcK7vxKjjoz5ET7reMQFfDUtDiaSkaHAyLDSANWTkI
qYkYVdY+TJKPull26w1o+yiZ+K8vNAAp72ItNkOojZjb1bz+xcF0O310y2rrcF9boO9DLPYCxgBh
bCkd5dA7c9zhG9KcSqgTqm08QJnPpp16BGtuX567raCLXSGWylAjkYc3pofCoXro4w1N8JU7+uOX
W7ydurj1UIpCMqx3xl32Jn2On2nMsTAG3dnuyq/vBnRmIbqYYKKWZaEm1YTB06iOZ1hwBL5dSxLC
cW+l9Uj9PwD00NWPxuAIWbxxP61+yXeBFyskkdCFK0Mqj434XVdeRnXrQ64H0OdHombMz96PB5g4
jUPZz2iUxu1+F7xEc2fclm55mnhc2zDub8uNM3N18lBWn70kQTCSdnyMSY06GEM8P3kuGa/GPj8g
m2NLo+1zlPnuFnrot73cx1RixpXRkAbQobDfFimUnDbdGNYW9rNuv1Md7WggW/V5pEiK1NNN+Dwc
wy/+uYNOSMvTqWz1KnwCgOGbdha7sSteRztB2m9V/ubj689fhRW2CsSRl+PyI6SmNfkiGBMVuz+J
tnX3ZhZfRrSFQqrfwnCLDtzlXbmacRg69k4w9andLmHffTaGMvIPhDxorwLy78IteJbe9WwRW+z6
c7JxvK3d9aQSFLeAxKpoVi7mOZ5bAciX0IpRzlYQfB5HYV8mm3fV2hp+H2fx6tcCAJ96GEMI8new
5n+DlrPJ7Zxhh2KjzCKeDY4vf8ytmIvbCYUSufQNvmVu1t/iCbXp3nu+HGJ9n/zn++EH9/H71U1h
WX0Iz1s8c80mbnLXHBM7Pan7NrOFzVN7fX0YyKXj1AiAfnnKJUkXK2aA4OSsmh68pTuKNbTuv6Ka
O6cYf/MFoQZR1IfzgBvox9HlGOPo5ZxhyNnPOjiWSGxvfL8/Kwls/HcRFndfmrdhosyXBEBFnqf+
OfJcy/F3aGZZjnEIroKz+pgctE/0BDfz+9XF/y744mBtIs0LgeqOtHVewvS7L/8aqq0FMucif5wh
JqvbnCE59GM+fsLIp34sRDwO1UN3rTuJC+AitUMWSHWIpY35WnsqkYICidNRhseacB7xu1w3bVX4
Ph6phHYXfp2ttfX7isa/U17rc+/H7Y/6ZPdX6rQxj7/fHIthSpJIBjiDjmRw7x8DF1Pp0/4DESL/
9h4uUDkdAhVvmDgr7LabUIRuhr2XTNWp8AYUMKsK2fOse8sjKz2hvXQroMtly15jurlIIzKndgCS
AHGlEb2gfS4JSAaGZuVt/PKVQ+LDD18U6ppBbkY5m4XtPSBOSYLoTqCKwUbTamWlUQ4Bi8UuAiW7
TJRrvR9k2rqDo6cAcH3JDXPL7gAnXd5O82L6Yxb+CSMtTiM9GXvk61jQrfmUSd/04lMrAj3S7/EU
3Vpq895fxoIRORfGKZMBdV/MuJTFYaLlVOJC0TwUQ4POSj7prtI2kGKV7gYRY4q5fg6Oz0+TF3TM
YkcH4nI1SHW0la/MI/vj11DY5SEOn4it9vHXyEFhanpBShCdlH2686gMCAe0v50t7+SVtweeDLOP
KYrrJlSfj4HQAs+rAuK609fTzXSaWt0ewVOg+7TxgVeWDBoDc0cIryj4PovvO/QCWllI1NH5L28j
hD6Rjn21hOTp8pJZC4N3PTt2Znj8wVORpQBAtTTQTZWqI4WWK62PEzQcN4+I34tvMUVU42aip0U6
BXr245dLS6vo6px+v6ecQdQctbC3O8B3svmgGC+lYDjq8G1It46mlSRuNn5kgVp4/dE2+hhWStuo
EWoaLIp1SPsvYvI04QvBLQpRy9x15luSvlz+pFsRF9eKpI70k2LeGslpfsk1x3GPKOSmhMBa0QHA
rMS4zJlKsDzszWZUBkGmk5KA+NEiZJVj4RYQAiC/2nSCtNrporcXQtmxWipmY31L4cixDOMMkHd/
ecwrrQh4b9QiDFjEMsWQxWe2UEsTU2tkHb1Gn4br8ZYynWvssJAZzthgJr8LzsVN+s37ejnyygJW
NDa8ZTFfmrp8qeiTJ2ZxQmm0GwHHRSmymGFbGFwbpvnv74oPoRZ3RQ9RVhIraukjz8m6QsRUkXf/
cjS8tSDY8NBjP2Ihszhe1HASaqGWeAhld5b/Zsjnsty4JP7IWVWZWhG9Xw1aF1O1ZPPwqDGGeGQY
WXlKTvIuplRlVnfWl/yU7RCz7pzLY9oKaC2uJbR0xwIbA+CiDtKx5P7eKbtKZv2qveBu8R2WFzqj
o1gscXDy9QB3L76gUtdZ3QRJR3EItU207ZFHlPtPl4e0XHSLIEt66SBPimcNKaXv2EYUM7PuFZbE
5RjLm2YZY3GldWmVmUEttE6vKSc9RYrW0r4NZvhdieS3y6HWvxn5KUsPIuES4oKQ6SAHoteiM9Mf
wPK6MuLLl0OsLYIZ4/CfGIsXYFrXYm+hlkwVXyXR24VnmiWuoNna75KCvrGR1uNRwpAsDSzNH7IG
aVKRRnZ+5+gPlBR+95hRvrz2UVfarqatrod3wRZHftHU/QR9AO1+c7RZgLtc4H/lfOMjrs6TJetc
1gb916X80KgJ+dDNzp4D2sANab6EAcjleVobCU1dzjmTN5+4rK2ayIGix4mLhQo+szHOii/bSEte
DrIyDm4uWhco50GoVxafq5KE2Pcq5Gzhmsc20JeXKbV+XI7xx43E/uGJTJuEm5+c+3fB8N1bqAyt
VIMa1gOQtEcwjS7kee4k3dWAcNsQ9ys3uYUL5W6DHFY+ImsOCiiSiEzTsktd6PKgFHrWOln0KFhv
AiKmebflEbdM9hkf0lBUO8FfG7D95h/xbnx9robmWAatI+iNHWa/DP1Q1I+m/t3sUvfyt1wbz/tQ
i4vv/5F2ZstxG0safiJEYF9ugW70wp2UREk3CEqisO87nn4+yGfGTRBBHHvCvrIcyq5CVVZV5r8M
4MXyziQU8ijf1RRvozq6rbLx7uMwa3uW9YAI4Nxue9/WTTo91aJmbJzxXJ2qu+7Y2Bi2nV4CLOg2
24rLBwwq/CxwiZQHQI2FuLiPWjV8liRC92oupai8zDH3QU7DAU6KicA/rkbN4WbkwkzWRjpsiZnw
Cl2q+xRLKhk9DOV7uCla+n5TWSI3eUsiDynvNSkzpY5roSwkNMnQyy11+r1eXf3DYvc8issgiywu
o3Gmhz5B4jI8Sqgpq2azsdhWVgExSA+IeqCA8w6qM2iSUbRhRp1391epcDrSeqEa9N/oG6zNms4T
C5wijx/a2G93US6YaqCmnOSBZRs4weWQlz5e1csS1zxl6IZQG+RmrL8Dywx+N5SjYbROJ0/JMfSz
X9wdPg2RiEi1h/eSNoVOWaXhxpd6VypcxF0KrMVTlxh4mIj85fYIFsidD0HDEe/GWfZSRkrI2388
0tW5nCVSZMYKJmkxl3Wt4vSnccTLQXQup9+yF25EWF0bOieHqoDloiG/uBQh0NaPJUYTvPMR4Bl+
RW537JBpHA7FZDfbb6z3lzA+3kW8OYlcJFmlMTo9Z1M7YnYbTyf9Ye5VRy5mcOFzfC2DlXdmAVGs
IzaO+j/iv5fPZT4fj1YTEUHqowx4cY9FnnX0EFQDsJYPL3lexC5ggKsyqPNdloafQiznbTUdESLL
qvuqh6wH4f0l1X35BxKP5jnvkKXtDboHk4ehgte1WCi3iLOHRfm1rMXoXEvGi5VO3JA8qdkPUzK+
KHLJxeXjVbEyhWjPwdAl55HXrcVA4qQcOi1nO09obrcqdgua38tOm4wQt8zT/ycYOm1vv1eE2ZrY
WFbnjIOEq1CjGGfBZKe1cqUUTmj46sbzc/71y8/09+iAi7wN6JdojPtG/xcIRjo2R9yJeOz/m9Pq
YhZBPb2NEwkNyss99Ih6r/xpyFkofdvIlM+d9iNi9B/P47t26rz8+F5cABEeFlGoXsRThl4vsBIC
0eAfIYW64G/oADrRMTg32b+LBp6QewxqR8ssnHaWEI0q9kfqIbpHuP1QKrfaDfw22Aqy/vDx2NY+
GWcYDiJAFlA8W6SpQtdSQ+t4jo7n4bo+NFfKYbz+5/oc8wxehllcmjwUlnNDg3hfKaYbKXeS8kwJ
1P14LGubC7NZWYY3MJfWFp8pNdUGFyXe8uDaTgOGc20Tf69b3QEj+c/rBgwIMZu5NoGE/fL1YcGr
DPWSJaEeZpRp5DZQMtG/ss6zKC9k4o+HtroEOUzwWCYTzoJ4b5cgfs7DNAXk+mrCUCkZux3GNOe4
qRxTgBneT9depZ2ogD1nIrcpX4me/sUvmLu/uDgC7kMA6e0vwNFQ5a3Eeys2Hf+YudjMuDhZTXuy
6CaqZXW8BhULlC3QGHxn7Atby+Mzt6Nj9glc16Nf1tjElDZeO57xSaKQUUp3QfcJ57GNqZ5X/DKJ
AaUhJv++rwjpudxVDddhZ5Rukvyc5FeBsjGXK3eDGa3zvyGWNSBFK9JcFKTWqaLUKdKQ9vnGhWct
wnwlgIaEuMs72lOTWG2LwkDrjOJ36OG6uaFYu7LVZO6+sCbAOqKBs8j0Km3X1GsFQLttse/ze15l
uFyMriBLGwC/lc8hSxbQY/DNVAKXCz/yA6nTdZ73aTXmTlEryC+ZmX4K9GELF78yaW9CzX9+cb+R
Om9ChxCxgDgwjkU7XLddszGatRAzUntufsLYWsJXFCRoFQyre2dqpE9Vp9Hp1fTpn5/7vBX+DrLI
6RgF1d2o5qOTZ/d1q+1rM9t7+XfN3OCerA2GNze+e8YMxv0DZLmYL62fZLXBpYr7n4dw7/Qqtc0/
T+l4NfxfCGVxhbGMafK7fC4eTNCzwu8RHGJln9K4/Ti7/XkALHb9m0CLBT3EmdRNuo47dFKO92lU
QlKGghrvB9zcAIZZUoXZppR6nk1bOSscHZij4KRgYZNzOmBIt/cVfmecDfGVXPkhs1LLnRvoGQlM
Gk0RGqTZyQJyua2FzVAQ1UdEpsNTG0otvmHZ0NybfdzcpHigHafesOxGG+tdpRYdygpwZdMGEz/T
Epory6vwCA4qknBdiftU1KG3W6X/mo+JacMS7F29N6SHWtcPldRzIsUBHjl0Qob9lBvjk1bkI5aa
fjlee0IU/pAjQXCraAgcJQvjLWz0yqOPuaVAMz/E57rn232FRwztXhnMVjj53Ne7O0WE2z4FhxyB
Cy2T9/WgbXzPtfx0GXL+84ulCRVZMqORkL32VakqDB4hX/dHy/iysW7eHxYzHtJCdIeMDlLpbZz5
EodIP4iGOu40TMcMmFd14bb61gv2fYGLJ4NBi0KdmVewIt8GMqPabIoI6KWZBg90Rq51o7/yLOWq
1fRjEIgb18K1tyVPFNppnPVEW+LZBavSCzqgrSMarf8tNDL9KHd68wVTee93NHpQjjvBc8aa7lJq
eNNpmLLqSy5lxrPWFFsqcmuHwOWvWVz4KSgXclgaaJrAVc9PAUbvW7SCtRDa/BGpwnIPXjabsFtr
sqCUOyCTN6n3XaVH6T3+88VyEWKJSKjYA5OFOZGjSsdReG1UXJdfPw6xtky4kFLAQ+Scf+br/sW6
TyQErRO8oxxBfg09HOPRte09vh90eWzePw62tsk0ylLA+iGp0WZ6Gwy/cMzKC75KogSYUXP4I4an
78P2/uM46ryLlsn5MtCcYC5GlWtj2oTJXN31reyUmVlzMAt8yJqwRG447ur0DktQ6UyJmHthUIno
SCTJ16KojceQG+I595J2V0h5czI0Qboduyzf17GCLAJwuMcGyXh3MknZUa1mJ6GuAAelhXUqfUvA
j1T8nWsY3NuF0Kq3MUp5UkCBJeDF+J2eg39O2152J1Rybbjao+uNsnU1TqP1S8gxDq382Di1Evby
SpxtFInXv4AFS1YzVbyGFlkBwmk/mnLeOsEgH4za2EWYzPq64M56ShsfYe0bYGk2k4jg3CyLTX0V
18nUCBAhpfFb0YJ1CQ1Q5h8HWavT0ST4O8pio1d1W4qFkHD59h80PN478SGOtH2RD/jc4kVuOaZy
I2JIUouuKWADOm39gvmgf7fWwJuii8jCftcQFoqiT6lEMc6zfzSO/r6z0TG5Vq+2OyNr9ycQUP8b
avkM8LM0CbHdahxf+xTrox2gpPyv5vPvEItrjYrA0ERNo3E027rzDqqjHBEiutEO1a33Y9vpZzX9
8GoigdK7eGfipfg5SScAZVoJ3T6Mburya9c8ilZtC1vSh+8QH5QUeISiVzYjyTD9mRP6RVLoI6Wq
wQXRp9Xs4lQgdyc41sv4rXeDY7oD7LTbMrpaqZXgikNRRgK5JvGkeRtRqvyGDgoR1YN//Ku8pbs4
4mwtwXnXvluCF3EW6U4dJsOvtYgbJFYVlhu5qMzetm4Hu2u8QoXl+eNFIq9mkYt4i0NDKaom1+Ia
9ZxGcxX0FormU53F96XiThCtfRkBn9hOZ9UzlL0mqUCR5mlKX7zudzA+FeGtr1SOLu8t38As8ocy
HevmW6nsNLRdInGTof3xz0Uw/+1nULO21Hqdz4CHoS4e1LO6nwlGXAr0EE6FvAv2CSjqeLcFd1vb
rwDR526txKVoCV8dZKGQx8pqnFB3s6S0a3GrPLx67SLzwNngkve+b9VPSGdHUDUpx4m/hxM+6DZg
rRGvp7lTv1nYXB3RRbjFSutrX1J6AQZxgGR24RQnZRc/6Pdya5fVrgwga4FG39Rs/NPyXS5w7iez
1wHdWmgOb79giwinkKYVzpS9fypaw02tYtcAs0jrX20bAhe/1rr5v8i7VFWcbmxpjGc5EKPREaCR
SXhXe0im6dXZw4QiJm/6gWmbM7prfFbkykm1H6p0i1wpTmp3SoXeufcqR9+MKNsl1mbFdj6V3o0H
jWMUgfUZc7lIRSVGuUFQUbEVrvSD4dY3GU3o0G53wVE8Gif/x8cb9h16cE59pmrMF3PU8N89qHqq
+GWmUD8a3OaUnmeUveiqrnhVHjciraQi2sKyQTkVDjjEnrdfqhxwLdfEgJqLa91pbuLGN/5B4/yY
R9YexQ1o8MrWJhw3yVljhtfOYj0WDeIoQYGcTSwHvRtFcuOGaZPuTKDxmNb65cal5p1yKjOpgNCG
8AE8AszcIvWhQhi1Vk89Zu57C9h9WHRzQWVi0Ti74RUPiFIhwLaV4ucFsVgwaPbQTWP9UzpZeufU
hZ6LY8c5iXaToyCRR0XAD7Zobe8Q8PPoKNH9qRej1/In8V8ckQFOuvgpQ/ma+e5jbDfyfuxPOTqi
6q4B9QEqeC/2r1p8u40CWqvgAjgDq8uszij4xdJJp1FAUA2NRPFgHuT9dERP8DT7uWH17Xy8TFfS
GHIxswSyyYRS+Xq7SvPSyLGMJjGn0Y2Zfw6SLdfQtbz8JsL8Cy5mEqOPcZKzvKPjRPtzDz5iZz3W
bn1CxO+0uetW7qBvoi3yiYmlBTJjjCfouPcG8k3bRAd1iO2gRoQzPrS0fW2r9r57mYrA2D/22JzX
DZVWnXcPnw+e+dvR+lYtKaGCc3Ch7r1DQanf2M/Mq6+iy2/ab7rfzNt6uR0ot/PE41SgvbbY9lrD
20LPeEjqN+1v6+t0XaN5i8w0vsJ/GTnIj+OxuAWutmktsrZ0AOuCxEOhQZGsxYPDr5s0NixBxLH5
KWt+mFvq41t//2JpdoPn94LOCWtJvi0Gv6rg68drfy2VXA5gsTIlq4z8FqdviF23Ztg4Vnpl+FsE
h7W8fBlksSD1cuQlMTPxYPAUthjnn8PKf+46f4dDZbv7eERbUzb/mIu9pqO0KMmRKSJq3h1NqXwQ
6i1uyNp+Bn8ENBYpLoo9y9JFmWuZ1ySl5KjFf5pZym21tx5GdLLDTe7k2rOW6w62A8i0scr1xcsh
63I1TmcUj5nsQP3ui8yekRMY5xyqLzVNvU2wxsoXexNxsaWMAN1g3pZ8sf77lN/lJQxq8cYaDh9/
q7UwgJLQo4DWBQZvsbzVWFHiIuFbqZN1BD9ma6J0F9fHRHL/cSA0JyBlaNQjV6xXxDDAxltF5xuR
TkVtrpNCehBE7ZuQbAn6rOyoN6EWU1eMYhrkJkJCoWadjA4hRBFT70TZmLoVTKb1Js4iy9IGEGPC
oNqO72lwP+1qpLBtaz/eIQ3a7XFahO5i63v/S7DRhVq7QF6G/lNwu9hiZiungiVQ7FQn77tV9796
PPDoNyQQiM3E7VPUaxWvwaEaqCiq1fnWvWteF4uMD7BxdrcRwViDsn67x+ldh2polSLn6axwHu6R
UH6c++fSXjwmTvft49Wz9sR9E2+RJdVURCja/BPPOwyn+nt2D8Fyzz09/Qy54Eo6dlclHm+a032O
rrrvAayY3XiKd9Yu3nhur905KchgA45+C3t0CbloDD/18oTJB427y2913q/DEduGEFRfchx35pVw
Un59PAErOXW+a5pcxYCVUHF6O996JrS+IbPWghiB5zvF2CrRrnzPy79/kbPpzskqzAL6mmYVXRtK
mjny0NS7j0exkm1AIKD6owDzoDq3SKN1jT+rFAHwyMeocNpRP3fD9KnGqbUW008fx1qbsctYiyww
tPWQdx0vcWMUfojCORTEjWfcWp4B1ckrX6WDDjL/7TdR4jyeNG/ubWqPAiq9k+6m48+PR7F20JHn
/w4yD/Nip0MCa7RC8BoW24wfDdD2t4U9hwEA0lmydSupzfel5ca+jLdYaF5SxsBUqtax/qO+Jp5m
JTsZr2q0GZyN0a1clN+MbrHsuCQnLcIMpGqpvq0GCTNn2OAZpdu22Rl6ckWJ1TX7ejfKMS6H2cNG
/PkTfTTaxYKMihqnBgVluxkY1kEbeg52gjO77qWuatzx+P83OwAc0Nyh0qlELs4Mtc5Qkx45m4zR
fDUzy40hRRatf+o063FjcGvrkzIuYEVe4ujYLqo0TRih7qzw9u9chIM1Nzxbjnwnf/rrFTc+c1Pa
/av1A96d/Y2kGXobi203SvGUjiLYhemurez4sT8Eu9iZCid4pBi16Ru1VkUmmEHvBKMtWASLCW3a
XiqCiXjz/ph2kl0eiuf225/qjeQ0h+QwtPuPJ3Yts/DqB8VqgbRmjG+3pK9quRJzwmJ3HNtjc2q2
SuNrHw5W26zSOj+q3rG+NL+ddK2md5vmllPhbRmgvt6mvm2pfrGxIucJWm4BSPaQBqTZRW6p1Js0
Sa/Is0CWnFc7PfqVFp+G/jRIn4LmqszuNET5//n0cdEkac54RV5tb6dP6lOl4mJLFT4KHW04NfFG
Xl4d0UWARVJB3TQMJpPMP0u5oQuLlJuOQIF2+v+NY7EMwk6BKy6Qu+JaOlijfIXk8dY9b3UlzFxm
MIN4Fi7BU2HfyBU+rDMTPPydJnZ1io+l0x3LnfCl+t3vwm+xu7mF15Iy8ikzWJbaoLmERvYRLfZK
JikianptXQUYMnLX2dX3qbuFBF67EMBkplpOwx7hrcUcopQTtfnYto7SlzvF8k5+qT32anWcrC01
mjnxLNf5ZahFYpqmgU53wK3NwCAlKEGwgFY/jqXhilX4qTahj9bqRnt3K+YiOY3KmHvZzGpqeYA9
pGaSOdzFwR7FGQL9TShcGVby2LclhPh/vjgvRmsueixpoVvIcNGCUrxD0L009cbI1vIuUAsaAHi6
WlyC5be7mGUZW4JCjkKg6hAnu+ppzvO9ixeNPVHv+i9e4Sv7+k3IxX3L8ywk+isyVTMhuhXfd2lt
l/JVGx8N+agHj2W0hUJayfRvIs5/fnH5EsUxF+uaiDFSaXVuT8FWg3drTItkmOp91mkS0zi3JDP3
L9nJ7WqCPH+Oxep/M5JFThzFykqriTgNbrE82QJ/F3wD+OwUsZO4wr7cya7xUh0qW37iEec0yf6/
KKOs/gpjlsSaQSfwPt/OZ6LJZZVYZGb5YP00uJAgomEbFUJcoLs2q8prFez5gfp/4RZbvg7T3moH
MjR040+F653wHrbzT9l5u1q+kqjfhFrs9LSM1UEVeD/lyXQWg/pLWBg7v+83DoSVhHIZZvnuF+JC
oeoFwtUXkJiS7svuSQ6OyfA9SZ/b8fEf5xCI5+g/ssGpyy+vIZE5xd2gUfqcRnxMIltvNh6da2U1
VOhpycP7hNm6vHsoXhlFUkqdfO7eoCOz7340V43Nyc15rRv/hrb4Jt5iF6iVYLVBqkKMS9DUSx+9
LcbOWsK4HNBigTe152kVIuvOYE1HrUrsGtOqj7/K6qq+jLFY1flYhAMy2bifyOFdlxbHXP/ah7dS
+zkN/YOcZQctdtTuSRQ34MJrb9E307dY5C02Wsi9qagSVtE+AvpeDwnKSIVtyA9ef2dVr4r0zbR+
pVJDY+zw8bjXdtjFsJfgu8xog0aoCs7v8Tbtj7lMx83YeA9ufL4/U3+R79VW9xH0UxrHVK+S4pvU
bKX7tY7e5RT+meKLCFmigIXMWfGgifeSG8DUjdBykxxJOTU0nHU3duXs1Kun9Pnj+dtaN8u7pGgE
Mh49TOBfm62k02AXe+vQHEI33wi2OpGIKM8315nBsFgpVSnS8apnr6rJnho66dG/6fzSOZ9J/QZl
yHfPCNnUWqsRWIx/VSCzJ+k6+jWfoNU+wsPtkLrJYdp6+kHqXzlIZdqiQIhgD727HOdhLA/pEANe
MVTEwHz1gLEeVouWv5Oyh7qr7abioSsG2Flq+Kv2cpJ+t3LxURbGH3Va7ASM2LJgeMWG8j4qKRzX
yb7R8qdYrmu7017FQT2UOkK7KI6mTkkzHcmC6lYZArsR0fkp5UcpQo9PD81vCjyUvVUYPAnq+GD2
8q4x8O1rMRYE0ntdgr8IlPGQxN54A+pBvCl0jQq1LmCipE6T7UftSzt4v9K2UPa+b8ZOOljtDpN0
3QVXou1i2Ygcv8xzmwz+2YyN3BG98EeUCSFefN6vBIS6Gw8VDCYwJyPWTmM/Inkpx61rjp3qGuTc
l7Asml1c6l8kz5AdLfWfikGQ9tGov8QDznWK6u+ayqs/y3FyU+WZo/nk59xoTwDSbCUpn4wRvzNz
QIxLGBS3171h16lUvPl7ngKvPMYtOp6RcOul4x4FQzcQxLPWZXs0vT6NsYZ8V3Sjp2KOy2j+LIue
b7e9eDaM/m7wiyPN2utcNr/EHAnaWJ1krT34FaJRigLofuyuTE94ok70UBnh2WzxbIrS5nclt74d
GMqVqoZPcJ6/YPnu22Yh7PwgOZZFfY3tmGDnMTVhxaKeZA3CbVTKA8Zz8IUERZl2Uy1WD2UhDV+z
pnucYLzbxTiMvl1UpneoCiPaNRM2lGHgK04iDMPB8/34IGa1fyuF/mur1JKte21iC9mwh46CXjF2
aTtFB+AK4FxxBuzazn4wHn2hPmOx7mHjh668VlWwv1rlh9Qlz0UiPuSqeaMbrWED1/ysZnFsq5V8
Temz+YJPAZAyhIptw5x2Rimedbk+yUNBY0+68TSeo9R0+T+kH8iP/5D52H1nPbFaIkevhgdEx/fS
lPYnAxQvCllDaQf5KO0iNe32umXsuza9UoLqm15O4Z5PN9nJBAViHOr7LhOeqgo/LOAD4IYETfkU
5oxI8nTzWA7B944mmdPNBo8TaKHruhVE15fL6L4bg3zXyHg4tpnyS4uGYlfngnGTplN2lHvfO2I6
5r0aXazanm+hZCiZbq02+UxxzBzVGx/5OeegFV/jRLzqzPYHwk2/sGp5rS2f5dmR2+LBupGxIKQb
8mwq+VMWTcJOHChWhpL1pEzVvo3C1yburpGXO0dNddukyo/ONJ4NYbySOqnGeNN4jOQqcYyqfZTh
ciQi8oZSuQtC5YS40lM48sgS60MYeJmtKu2DGKo3ilai8jeWj00gsArl4VpFvz2TtHuKck9KH34a
VMw9rSnae7H1q7DqqxTiEjX34myF+Fp0AAHxbo0FWlZmG92a6qDs+iB+CpTyLs2rF6kRc7vQVOq+
lV66s30VNGeLHk8eX4M6eDTCONujDfKohtoNAB3Vjqr8oGlYYPrp9LUvlYyzOjGdTAjui7g2bCqV
xc73qQtKXYMqomfo6EdmAa5/5vTN79PbWsmeIy3q4XqXZ6PJnhqx7o5+F6DdHkHQ7KdoljUsHNPK
KtyLsMzx277eR0K5T5Ts2I/aIcOfzVM0we5y5Tdq4qKDyMS5HPTKVsTga6n2T7iB7IGGP5U+HkhN
hPaVPNwkOolbagvx2Qqlp8gDv9ArwQ6KVHqUI+O1VpPK9tr8axIoX8zAohcTKeNelovjUPSuULe9
7SERaMdSxQoOo8ip5fSmSoB4gHdU8LZkB0oxW2Aar4rREp2mQhdC5XneIw/p127U6Ig8YUMnKCjk
BsohDKdhX5XlPRyql7HoNAdP+c6Oa/VJyGPZlg2fO6Zh4LBpUU2Ltfwl9Ywb3Wq/R0pA3ijHk9FE
v/ky/Z63s45FFvM9NFOFvWLsMzW65godPqGl6VRcKgtFfVSC/MWrNWeK293UKndqr7iSURUuEuzB
XlJjzBFjEvB4rwjSa2S1j70s2Epg3SbQPGw5kL+3PR1kq6jR+xb6xhlEkHxKjJukGEXNro6MyI56
eKiVEH0ZGjNVbTlUIbUrKfVcyDh13u8kcimmEH7W7S2P/2rJUbGLzPiZ2US1uKvvEmt8yIXiZ9OP
Beqc+o9YMDGq1PlQ6pAIe5wsfDszhVtJFzT8dNXaHgP1QTBTbsf1o5RWP/vcOKd98qmr1GsZAphd
pdKvNsl+iZYCQr551BNxN4rlVy+Of0ZdsCvDkYWoVcDogs54VaKqvlMztmdMwjbHn5YxHmJtfNFr
XUKfzjtz2jR2IApPbRt91a3EbaNcwg0Xt+Qc3dNDJRaqXXr+c980t4mgXktG/VPL1R+eGA57UZRf
Ol8o3G4IfTsNtXsvFF5NyTxgTX7IpPgZZAfHomTegwM9y+F0kkPDOw5aHdtyHt/AShptFsXsBZo+
i8J0bIThoYvSQwzOMqPfYskJ1r3Nr8QQczfyjOImK4zqXKWG8rWvccchjWrKoUiz1PXQGH0RvQiP
DGkQrqK8i6+UCgHpsB9fsjHD0HcytaeuVdsvslLkN4lhiic84RW7b/rsZyK347n1PaSefEqPSBaW
v00MZHhdGoX+OBTT+JhpcnuDqbt+SIoseUo4lo+hp1K4KGvrXuiRY229KfsBLsfM7LqIo9Y1FB5b
Q4eQh21pIFpMP4o7uxIGK7anhBdf0OjavYgPL2awiX9X1fFwroDWXfUGic/khIf7MvTSTmzEAvNo
qDHHrElSbnXcXyMP71/YPz2e8+OXOtLOokVnw6ATnap7Q2WdZxwDCDb+DEWQzW1qHLocp1k1vCs8
PGH9NgvsEgsNPYp2QqGdoe4pdlo0d0UQ58cqS4bzUEZneMXU7FRsqDOEOa9HUfxmCNAEJ8/RO84z
tBm8trDRnNo3o/TQF/0OY9JvOPie6RJcmW1eOoNO9z/OoMNUanIriWNIOUfbh1VS7kYzv0fLFOLy
8DuBbH+thKUCz95ElUiOnj1ZL3Zx1XzOxDY+jQYl5zRQ5FNFWxg0lyYeVRFH6k6tImdijx5LdsLs
zAx8KS2mfR9Vn3j95V/EpkuvIrUf90VZCHuzK0yMTkvpRtWGZCc0ZebEvRyfM9mAEpfnkEOb9qqp
RFfTKXc3etRi4hll+zJhoU7xA2oDwa7q6IFE1TTbxVZ3hjB5dls1McaV5ldV5gE8Fg9Wa9UY7waU
YqqKNTLeYYjp7/D+Nm81JS7vpjLj4T/C+tFeJkn7hvusM4S5Mwa1axplvO88+i1TH6eOlOGwMU1p
eRW26bOhVU9Znt/I6RTaSSacqqTdD/mTWZm7TBt3EzbLIyeRzeYC8upb+s6ywpeuURug5q9xwX5N
6yerl/J9mZmHkXNY8Oqj1st33SC6uZgBU8ETGHInOzri1PTBc4+zBW/8ktUqxbms/dVpOinEOORa
tAvgz7QVR7SQO/3UPJlFYdiSp412ZmAA7wn171jTPmN6busyTraT9WWKxs/CJLqtqn3q5Sm4QhYe
dc9OOUqj9AnEZ3iFo+kvTlADQVhU3xIfb+EZ0LhLahlYQFB+TjB32/mjIkFBre4C7m0c1lgpkzag
+LWJZI9989mv/cdQpSicVPvME3tbxHzSbmLx7NX9tSUFx0KOD000uhBbr7tI/umZyHML/rirDO8p
0PUHRVVvIw15VdM4RnVmHX0xOlSDcdVr4lcFT5p9iDgZomvaN597IF1jx+9SlnrkNFLz1HnCzhgE
O1NRCeI88EhjOTQvPRpsEDPBTd3hWDrW3kNW1r84a6+T3nf9lmuwoHDlD/xXzxqtvVApMe+Q/qEY
5pSJokenAluo+l2ewWxSjYmEXbkRQj923RYvpSBPdmHFXMTEx3QyrszM+O1ZUXYr5bjCdMJDXAQ7
s9FVbuMZRtC5r+BFrTV422olJlNDwvlu+XsrYe6jTia3iQI+nbknnhtuV/bHtYG1KvTlo3au215U
JarU72KjyoD6nmfzo+7Yu+hgHNrjx2FWqwIXb+dFAT+AKG0lEhS0wkgw/UVb2UnbYfdxkPU6hzmL
oM1qFu85dXy+hFcSVG673+ePGaJKfxTKz9sV5tUBoe81c+rwmVw2n2XFTwW9hHSe5TeNH58E098o
+K5Wvf6OsKSYTfQVlVEAt5yKrJMxVaj6UeQYlGxjCawX9y4iLdACAU6qPbfTzmnPk2u45QHf+Xvt
oDip2x43gR9zIXTZjwCkjG4roF1awfOfX6w4xWLmjImPJDUH+F81FtgQL6YrWbGV2+k2vBZ/ViZq
VBj+7bYwGOtf7e/YiwJqGqk6nrty4whpdq+NZjGrT8Zb87kVZVECG5NIG6SSm8dfxsXyeIjUo+BU
+wEnVBkzw3gPfHULSb+++v+eWH3R+BtlT9NHiUNVPYTH9obWrS2ddVe0s02e22rWgBEvQqWCyCIv
eld9PvhyCsrQsayf4DCgBgBZdRNeOF/MRHmOOkk6D11Y2TW8961dPo/j/QL6O/iilA/NE/3neXrb
4Hmor8ThNijPujJS1PhcUifhkr0LtI2y5tqqRViPYiMEr5lH9nbVjikQPGmcE9j0xdB/SAWu58lV
lT1W5ZaB8up+vIy1WKXtFCho+cFJGn4ioPxHerv9OTk4t7m+q21M59piRZ6FjInqPIXAxaeky0MZ
JCCRSZmmHaloYG5U6u1hIzXP58jyo12GWXw0rOnkEE2nzoHQah5m1SX/xr+W77j1QQ3Y2uere0GB
YUVI9L/eAaBMJTXzJqKcPxvx9Lezq9/sFYnazXELkbtWFr4MtThBcyMbOrOPOkcW9pwVNuW7HUUm
29NMd2MSV+AZ6OXKqKRj6omN0uIUbayib/SEUWl2t8sf0/1fyqLJYwKV5eNYa6fPZah52VxkaUsP
GovCAKF6JGaxJeyuG54VHwdZXXs6Kw9IFaJf5mKhh6bQ1iYlSDycuf+on3rx88cB1gC7VKeQFMNg
Ew3O5TEdTXpuibMS67wOdCdzwVD2KjDKWWwx24cFlmQPXzaCzp/h3Vr/O+jy5I6zYCrEiqDxl3Zf
oiCPb/0eqSjcdbC38XdbUJrVb3URb3F+C0A0UjFkC5t1i557Zo8xJZPE2P+bccF6Qx1fRad3qd03
pZ2hxa1CV/hp9vfOXH/fCnbf4hOk7LOD9G2TLbm2QOAvIvOuIRaNkdTbVZhkYiYM1eyKzudLjzPy
O4eXbE8H/xcQw53W7bfuJ2uTScKAWDiLU7+zZG3qvusiFLdhVP/UTErpeFenuGN8PJerUdC0mBWC
4VUs0U94bwyagPaQY9HErUoelwPCH60UbuTdteRElx1tZepJCPgsloZnSZ5nzG3vrLxphZ8dr0t1
sGwFb5WPB7T6pWDQIlatzi5BizuPMchZCfkNkkfwIvfHuTD1cYDVlK7OfT84pnB/lkYi3O2FFC4T
YM9zeNQsmG2xU+YQIZM9pd+t/Lc2nhnjNPOC6Y8t8SpVJeih53HDSeOnLnKH/HVjOP9D2nctyY0z
zT4RIujNLW2b6bGakUY3jJGjd6AD+fQnMYpv1Y3mGe7qj9i9WW2oGgRQVajKyuS+TXQSuLMGEjYM
sF2NURSY/sSQLC9P3aCSvQM8x+MPsATjq4Mnu6k7f/k90fQ3B/zcMF/5mWfnIPzcWMaZdx0OaLm8
Lv38qlvdBs3c2gnnQcpUIVcCCknh6qoFyjYxBD2hVyLL94a6LLuh03Flu3J43fiWa7bA6WihHYy5
nKsRCXVpozlh/YwnhYvqSrUHwAi0AorsDAN6HSC35VSH25wZa7fr3C7/87NPuaDc0pMJe2hK+R0e
tY4Eai5iVp62sI3X4JYpIf80yrEk8gQW+Bwj1uhJJsvgsDx2wK638THXMrXzRQlBmVjtnOkzFlUA
OqVi1C0OUVrlTMvgFnX7jb1bu2eYTZdApgIYMh6hl59QSnWC3gZSmqabHDYsjr4Fal39chAh4XoD
4JsVY0g7pwnGmVtIs5noEPTkAfjgI6HRSdvKz9bX8seScLMYqIosamNHpDk3HSW3Y2Aw/2Jch0/2
/rMc4YNphopOtwQjqBse2lJ6MdTmL3K/cxPCsYZ459ymUOAG07cO1rcxPtIEPcdJSx83zho/tYIT
tCC0ZoMqH28rePXL3S9yWstTIXEU2G9J0MzjNFAnE3h36R16zE9dvnjDt2VLFXtlty5sC6tEOAHb
dI0ZDL2b3bYPxiH2N5a38lK9MCFcWrTglnoYULg3+vKgjalfV80BBAr3eSOD6FWZ72U2JU4u1U+N
uoV63lqfcI9TAmFzTV+gLjpkB6NpGt+UqmXDW/ANutpAbB5cLxhukaRdbmBkFlWtZNjAwrozkkNT
3drJ7uOvuG4CyTuIyjihrFDWGCQCHfgWncSiD8vyCHkSxxjuP7bxHo2u1/HHiJAnJUM7900PI9rX
0ZP8zm1DdsxPHeYKy9d+kwZ7dW+QyfxvTdwHnwWOWQNqpR1hDmW3d941+vTxgtY+GrwdIFIAcUKz
UUjHpNy2rZjg+TajU7KLUfI6yE3V87nsfCMyra0FNRGIyckSKryGsJahQmk6K4Brgx6T9qJqJVAd
KNxvpBNrRRFMCvwxI560elYJyCZB7oX4/s5J0fggKOq80a98sreHDSe4Nmh7YZCv+2yPmrkpTH62
+QDGjguh2/6/5ERf26zzpfE/P7MUgQKg7GfU4JOb5QvHgrMdIF03+lcz1ILsEGP2Ykt0ZXXTsF86
H+JF0UfwTPM0DpU2osRkWz8M5WmgW1TMa7BzC+8orMvmtJciwyzwImaBsogE1/57epEPCr8L5lYn
tjP2v+cYE/Mek2io9nLZ1y2OJH7IxUt99hNEBtpuomOdD1ikElqH/EB3vc/RxVsJxuq3/LNSVfAd
6dQW02wiYcIUwr3UmORTlSnxy8cXemstwi2jNoARU9uhCog+jbyjx95Pdn/Hzw9RCjB5YLZbBt2B
cBZJqkZo1KNOR3a8LN+GxC1A/vKbxCoJP17U+qU+sybE4HZuFCORkbVr2YEzzXC+NIAAFxPVmTqI
IfewEa/4X3h1JFQN9TPo2HKi5curBuAM0VIKv5g33+1qdPBUlSh68Ln38cq27AjOY1aSorAZqgiL
JSnAT5RQNuwNJFPT0B/sYZ437K28JrFtf9YlbNuSpaPSyCnus+4XwHWZ6l4abBQvDgULJ2UjJK/7
xjNzwr5JQE5YaY2sfQyyexDN7FNMczS32vaQ56pvVC3QSANODD0W4XLRWS+RE4CtHEiv0gXgnHzp
oOIwgrG/erEcgHx6w1HAZ/Xx/v1/TuYfu8J90zPFiqUEXSpeeeoeYROzcOwR4sOB1G+SSq0VN7B/
f8wJ57KP5lYB6IeTFMkBl6kYuSbB4oKk8EQnZ2Nx/KNd3QIMYWJQF4PIKJBe3oKintSSQoMbjjHe
5b78uXR7p07B4AB1lk0CprUsGHqW/1jjZ/csvMmVauR1nPFJRj0wd3xYTA2lm23nteqIobcEfgYd
6lvi9GJOaj21zRwBB6W1F/CegHlbLap5izx3zY4uQ3RLQuccjQshuYpJ24LxCIqGrQUPkjzaxYYM
8Jr3ODMgBi6AA3JAG+PRbasC9HjUmeQjZ8kDrHbjKKxdr3NL4vWqpmmuVVhKtcoDa7ojd92x35Q1
XlkQmG5NVAYx+Av6B+GLFYsN/O2id+/vvM5wUFYADVc9gctA9VPPxq2i7vZo1nsfUjjoyD64kCts
o0kjLI+oeW+xEsgUFDD8vHM0t7kBRA0C5oBiudUxPxA3vhlAF6eApdApfllOec95svQt6ssVBw3O
UyDuQByHbEjkv5CVotEXve7dbklA5xZrce/HMiVfxolZAUt78gjaudKv7Kp82Lju3FeJX+Fd1BY8
IhhfEF/ZchFnstoDIEN2S6C/x/S890Cw7nGd1GbrYb1ypmyUtsEZ/y6SKUro0ji2F1XrERyGCiUE
LwW5A0A0Hy9q7UShawmxIBS1NTSQLp0KqyaJTQPWBKZ93vAAwLkplGfSJosbAYn7sbW1cMCJmjEV
DWI1sMaL8VWOYhWjEtg+X8XoTnXHdiaoOGwUn1OgqP0Ncyse5sKcEF/LQo9aoG4xK+Qx6D2CeYp+
xrRm5gK67VpBekf4HMPGIrnXvzomYDORbHQKQNQiRIUKmKoa9HQ9NCbRJGteoqwCtO8WUx9ObS9/
kfrZmB/+x5oQFWwjK2V5hLX6V2xguv136ZtkO56iR665NcHGI+jV6uADEBvQELkaOLSoPCNrwamU
Dt1bgyfWd34BmlsKcfXtp8fqtzyzJmxgDeB8P9ewFmm1UzWYRGCRZ0z9k43J5WprQG5ttgx9hD+L
E7ZOKwABlw2YmwDJ1Hz5+2wc1YDTJNnQDz7q2d6wQUT7b2rga7cdjzx4NHhYhF7BxWq1VcxZgX3U
ClThnT5N+tA0EwwZsDb5/vG9WLsWmLTgnSwJbkxUNqjGye4HHUBBLly9YEihnbZIxNferRBE+WOD
O9OzbKWroqgB6LlDyGhumn18ZPHN/ALRizA+jZ3b7OBfHGvXWRjvuSt2XDUv2WxCrtWjQMoGIlW8
0KGJrggbGumLOTc2NCP4iBvmZYJC2yNOoCsEDfYmVPSvf8FpcWFRuI9STkezp/i2rKjCIrEB0P/0
8e6tPGEvLAguu6qNOW1tfNn4tt+nhwZPWKCTjn/xHAfrDdSNwLQLwLcY7dhUz3oR40DChTXSk8y2
UAvXm4PMD24EkVzDPxBCvTwiYP8odXBDMnBeziBmsoP4AdAPHzD1d57vXUU2PPP1/RYsCpfMgOz4
CHEr5pLmocAoAyci5A+SeG/Ej6X9Jn1nIJ37N4rQ1089wbRwHyyrzKwqQgoVnWSAA+NDF+SfFEdy
tjqu16R6giXhDTSlg710ctHjVdLs+0+yk3npyQK33S4CQdP7Y2je1Y0fP23Bha6SM1iGurYBsi0E
+Cv1uQKKtxGxOuZa887MTPMHaRfrtrXlJmyJpjx3pIl3GvKo/1x25gzNOqh+THRB9SutL8VYjC6Z
wCIpPfRoAkPEDzN0DniFD9kO3sXFnOPHd/DKWwsGuYc9827q3AFqsYDZ1+KdynhyqPEE1SLvYyvv
ZM8XwfbdDLglVYBxgb8RzyuhWltDWwPuC2Avt3OKPUYZMXFVpT5w/ImOEVI/9Ynb+O1+YQ7RMDuL
SVZHwRsfGA+v88wD5qA2Saqu4jJ+GMru6BUjDUBnWvBBLbg8TSJp4DiTnvJaMTCwmR+bIr2Z1X6X
jGPifvwl1r43oglCowXA4tVLG0N4AIbLdHb19mEy7kFY5dok2UgXV42A2F5CC4ZzUvM/P9/Uvi6A
RW4guBfrB0xUANbeI+D/1VrOzAg5DVqCSZMAsuW2iu7T/C4fFN8y/3OdHzsEfnRMjxsGwp/4ZJvz
JJ7zGUSBYxCFlTf/xEvt0fRRePHYsHkerjIKwZrg3QxiKH1RGMwdhiScgMTxWJxtAqe2rAiejTCp
UZcU4Jjx++CT2sHQLo/p/W7+0hP/N1P/VqVzLUpdfEjhqktRNJMYKTbuIPNaG4N44IAnPjsoQVPu
cOO2pR+31ikcxGSaMRDGYFKTktMwWZLXRFL/N1cKgCZ0jS3wu4jqzImeUavSZDxTwGdcqoehTIJ6
ijYc5dpSIJYDsk9oals49Zd3SmshfoCyLfBMQ7Z8adK5uo3rftyw8p4qiI4SmjmotsP7X6Nv27FJ
ALZFiwJjUMMvA93G2wS1CRPD2IABNaDHsT5rgSZ7zOeyGH8hZIMLcP4DhEttxlSnMholLmGyE6mY
ErVfP3aB8kp0vTAh5LJjyxrW6WCE4J0gUOU6vbaL9uD/uZPdGKStqPvgBQY2p97ZCuxru4giPzBB
kEa/hgH3owmIgY0GPNVktx75KNCnjdXxg3C1g2cmBA+S5SVKNgr0rTmNU2Yf1GOPGRoktsnNNuX5
NZ6Vb5fK1VWRemKyWohfJGpYIS9IGHidmAsMz5nfZ2763HqTBwIul7wSso/eNhbJF3G9yH/MvieJ
ZxHGVpbRTFSY7b3fzCUqkEAOVyFAO+35P1OIYJGAcoHmmNMMgzP28u7p0mJUOhSr3E4ffskqu9es
2tzwImuJAApyEEAFLAi83oKr6llWJU2Gcz83maPJP6KxcVn5kxr3k2V5G5+P+3fx8wHjwv2JYkmW
Kiyoq4elyhm6TtNh9NSgCyNPvk1dBlhaH8aevJVWrh174HQBYUX1k+uVXn7AqGn6ejEBSR8DBmHt
YAhL13a1p3QP1gVosTjbTVDuJ4Ql4rmKCgB4HnhbQViiVmi52bbYs7nBVGbVFD87qf8q29GxUbL9
xvdcWR88M7AG4LkDgtIUjE3d1JjjYAPv98RvXemXoZKG8NXol8y79jO5KTcq8isplgI6G6QkoFOF
jr1wXAwGTD5yLOQJ+cGGSDNb7sb268fLWlsVclPeVEBvAnt3uWtDrkoTY8h8DOWYKKmbWqn/f7Ig
Tgil0IEiJeXxGbAne/ZreQsPtLoGXCkNgRkSuabwnfIYnMVRB+3ndDQMj9qt7IE9xfvvy0AND0db
4d9JfF1g1NPs8wl9Hm1WvCy1D3VsBx+bWNvvcxOCV9dTcHxGIJEDZc3olFJxI/UYYjW2eLVWzYAr
CSxG8A1XJVeCJlbfaenkDvQRZECt+ULZxmVZN4E6iCFDtgZjRZenaq4Qei2KjzUPzAJlBvs125hv
Jrb9V5aAv4UcD1wB2MAuLWUtWybNRiTsetWpO3rEqLUjL8PGVbzulaoS3syQvoPKCYh4xdRsqVqQ
0CQKlBP3fJKIoTxQ7zPEvu0GkszvnOjW4NL4KYPSEIpxl2tKeqCKh3QZXP0Jkle30FPxdJB7nHhp
NQ6nL9ntgsRsPEWRq++3JJXWLhNez5C64LTvgK5eGsdIS95inA6PVVYsblYWSUjGvv3vkVDBUBvc
KHob13rj7cS0KYvxJG7jOQ7BmGP5UT9kIMlLoRBH5fx1AbZ6436tLg3DFeDqRQfnqkCQdkBDmilk
sEamuRJ7aZTPH1/g9VNyZkG4wWpvMq2OYYEqipMZj7V+0Hu/bMAYVe0X4FnSe0LLmz6J/P+jZZ4N
nCVLCZvnZTRgeTYsd1EiWI9b16iKABUCt0xAe9JIXyaCemGy4CbWbfjxL1i78visWDwcsAFG7ssf
YMaS3TYU3EFy8WxYL6m9l5Te+b/ZEN4NiIFmik7m4JpW4Whd7gDhH+DLfmxl9ZicrUS4AWy0deht
oYI7FAn00FXT0bvq5WMbW19LKHzbg5RCKG0a3IncT9nLwJ5G+heR/XxDhMgesWwoKIEJWrxGw6kG
BcbHa1h7Y/FAqMqIifwxInh5VuIdayMncpWvWigHqge2snvg7fbRvvVaBciO0pudyG+P08PHpvkW
XHnIM8vCPSuXutQmyj8fSKtGuXcirfRaNNclvLgk4z+TD3Pnf2ZOuFwWxDcKxcJCuS5aDvEPBtmV
5pju+VMkaf+F5OFaIeXCpBDXSsWii8RNclLxuQFETdprdzOUAmioyMCebk3orJX7LywKF1hSytjU
CCx2fnlrhFz7geMl5le8kEOOiNeO4IbYOkOrl+3s0wpXmuTmkhQ2rJpPzDPADdxxXVZOTSl5Q+Lo
7rxTN+735rcVLrhsNpU88JXOoRHGxy4Ec9NjvAcRYSDtuqO90QXeWqJw1xl6h4bZ4bDGxXe7OdbR
Rm6y6ktQtsRDCLXYK95cCmJElL3B41Oovyymftap/Q3EgR/fuNWPBvA4uhLIsDnwXvDvTVblxfh+
PGaQsTotqudHfjQqf/4MDdjtKhHfevGSn1sUvptOKmmySA80XNoe9bQ6ZQ3TMLfQ3XbG1lPrGmuB
K35uTPCWRJ0SyU6xPAjFOlHfO/kCdJr1WTEGn1pkn4zxjtr3idl80tFVl6iyEdtWClZnP8AUJw5a
BXpDywhq+lH+VSTLL1nxq9HwenA3qXLlyfLGqeELEr8unxMBHQbXAxffM1mvV2YZoUBW3QCOB01Q
NQRL2OZI47oZC3UB1BpROhKOjZzljGgmYOZKyId3x90QtPttXY5VM1gERv5UYOREQEBC51nuKMCF
yZ7u1d2I1bT77RGK1ZAHrpd/7AiBp5j70c45iJHXtzWw6dYuNKHYt/yEhmEQPQF05M87/YfdOP20
4SvX7vm5bSEKpUqXZfUM26n2ytBqbvUC5cWte752686tCIEnU5K5nztYsZ5ntyldI3XbB7bjIADg
H+bRmVLUcnhVuNhY31pQP7csBKApBqPmYAAFvvSf9e7RhiYUMZ8sCUNghrJha80nn9sSwo40J6ku
8VUuw5PWo0RLNkcat0wIJ7+Hbte8VDDBtX70o+KzY9+4+m2NVw5mbeugCrVkI1NZs2mj1ocSJkp+
VwUxa4jzxZqBAKdxYYZkAAtiCma1DVe1agU4fQxgoYVwxd6hgY67Hxv05BT2taleWsXfiDX8Fom+
Ca3pfwwIu5PR3MjGBQb+h0SLPG0/BEqAwmWw5frXDvy5MWGfOqU2iMk7jJjN6+5yKSUgNrfbUJ5r
2VObdtlwvFtfTwhrRjy2tsZgzx5fQHsA0t/W+/j7rTmK8xUJsWxqqlgbM25BZd4ULfedAZo8I//5
sZnVmHlmRyzQD63N6o6fA+v5NzXDuJMfeRM9dptwq6tyrQCCCA1hAFAAY3wInW3R/aUFSU0KtPrk
ygF3vYnXfAOeLkKSWAb/QnePP1+uT+Efg3wjz57UVg72PrOAQUzyhHwmGZNfjc850+fdJjx+/VT8
MSY4P9ba+UI7GDOtfarfD/bGi2nz8wl3ysbcdtM372B/e34n3DIlgEmXd9KrhDnseTuDW61kne+Z
cLfmPlH7CWVN4PS8aXaafYnK2fDKZxxHX7n5vNxysbd37PP9FrJ0c8XCRVNGYpYWX7EWRqH0MHrs
hjdBbPBsh5InfcoOWyiwdZNA1kCpG8oE4Da6PDJDPJSgpEUIy/YZBDplp7izoAISgxQLknaZX4Tp
548v4eq5AUgYEFOMTuGfS4vwVuB+12ykjVbqSjbkn4d697GJ9VWd2RCOzhSntozSLV7baOLsc58Y
UHYDETWmpTILELB/g2VdfW9wOPL/FiYcnSmhRZ1EMJq/8IchnqKVQ3cW2reKkwJBsylFeE21zx2M
CtijBLAumiHCp8wkkmJOC+6M53Yc/xztKyDOcElaN7tDJAWudblF/wwNZOAvv0oYtw+5kEzeuZtg
7NUQePZjhG9uxDNrogI/pg8a4O7iw3fQ9+75t96mFVyD212sXPjWVdEvw9DBGEijXXajYhJUDZPd
9mTVaqw9W5VwJcE2SSmDtqib1olDlPseg6baczN8+/jE8t975bk5TBK0MCr0f4X16OqgpV0fIaSr
IOB3clpEb3m0ZOGgF6nh1pFh/xjVOt5IKvkBuTIL/BkHJEN1VOwREH1IorLkqxvBwCtjQkCDnjL9
9PHiVm48eqyyjUorTF2p9RFAhTow7OCYRk8VACLtxgvAWvl6MACpCQMacFDoEzap0Og09yVgx5Y5
WQz8t/mAwAehB7fIVXmvFzXkvC1q3GbTPET7SKU/B/Tqfczi9FAIbZW4dBRQoT5CbkLWnWRO8tKR
CKnA4Ysplc9oskUNOFHHpPVtCP0EdIlA94tWP0TzGlDHjnKzeCBYpm4uLXJAhwzKuxp9GRZJd6JW
rgLJNLpPSgKYeyqNNoBNdTu2oVG1r4mexqAgn5+7BcOWY2aeJHA8H7NyGjnHKqh8J8maTnJdfslL
+1WGJFwQsbj2agR7PG86czdAscCVlGGfR7Hkjc3Q+xKD1oxCiasS6L4TcC9/TUpws6ZVT4MqBglu
Ouf57NbMxGCnplW3GHSuPZzDJIitgpaAHiaj3yTA2OB7mIdOazCQk1uyCpEBixRO0ajlAdIe9i6f
hhLjeJlqfEG5W3EqvU4e0a8BgopjJ6s6AzlUp+rdU5OlE3NothQv2mDgeU1l+pYg7G3VJtaP3J8T
ISaUTFHKqrJQYQLTYTe3t+B02AoyKy/481MnJpNxo8hxo8NGxrl0NH85VkHtpqfifZ5gOcx4dt6a
ITwgiFW3cGsrN/fCuFDJttuiVzsLxpWhKbwGWtcO2B6nIDP+M/UMPI5loLWGxw2KaQb/1GdJ5ZRO
cdyqOjKEeURJNSpQN9DyTbWa6zssW3BClo0uL4eaCIkIBClYZ/blb9I+4hhgQHRGCVTNIKRxfgv/
NKERO7m2j0pnq5Z8fV7wNIRaqYI5AgN3UTgvaQQGmjlROtA8hxBFBzn4Vv/wOpBcWDAFNDxlhC76
BPcKnNehwUCGyYD7KzCGvPXYvT4aoAhEh8PAp1whdVRJmjcW7RH+aRRoRedTDYAMmm7BZ/gvvgwe
oKRBRxREn2iIWiIQg+V40NdqzSFd/b481C5XNwQK77gFeV87GmeGRDzGEOUqyRgkgbsJBTLIYrPX
Njd9ecxCw9hi9VlJ48CvhAkMGf9Ck0MMxVMxK7QlKebyNF/vDtoBNPaB6U6xr5eh/TB7/2KMeuX4
4dHBpeQwbMuZ1C7vWJqMSzp0wLTo1Ke1M/sVJj8tjxYeow6fWeBJ22Yn4zpjw6w4Lp3NKy+c5OLS
qiU3g24jNoMsoUmdfl8Ekdc7CnjveMYa/HeXxc2ZhsrPDKeYEsxJ1qLVUoRIFUMmJEFRyZ6d0X75
ONlY3b9zM0IyMDImMbPEqkDT/L1905AFc7a4tgOrReHbHgk+NrhyOi+WJbgOuSXJjH3toCqQgwL0
pMUvWjt7EJdx2mRLb3PFi5wbE0eeox6EiFppI9MB2rvoPCvRvHKBPEMuex8va6VwfLFdIl+HFhvz
FMuox5FRqoJlTsijwtUjKsuAuC5VG2+oANLOh/JXnTIw0lcQ30oWCTLkfaLd6pBh2lEdcB3GkFOo
cjG7w5J/r+aRbOR/azsALCSwZUAPIoEWDlbWFyqGjTCXQmLNKYuXTP8SJaFUn8gW9mz1cJ2bEg5X
ZMRG2hKM+TDA7qcT2y+76siAiXQbR/GaUNLCjW3gcU/wsoAjoWhpAl2DQRFhcfYoQfuWL055wNSZ
dXiXQD0Zg6N9AesBwDz1RrVv5W2F7grcH3BWgA3hbXl5T1vJnllf5uDllsljrMi7jugO637Y1uil
+hhAc/uQWeanbJJfNxZ7XcC6NM2P/1muoVS91WcmXASfHy5e1Z3tl7bD+YSaUM78j62tOV0VSvNA
yIOw2tSFdRbSmEmlhQPedrLPoGhg65/+wgIaYxjpxzC/JTpYnRizUSpwRbWin9KePjaTojkf21hB
8OCbnRkRjmQHjB8tFhxJLQRmloOuQBIMDiYulBgvW15hLWacWxO8XQta+jijMSftTW95G650QVGk
I2TkXhpshSj+28XDD7SPxQflV2gPx3SMKw0DBa5OZnaL8i20nIwaskPqOB2lKk78GvUYr6ZE+/Lx
Z11JovBeBSwIo26YOhPT0bEprLwwkI4CEu9JBd2zsYfrY7uPzazUG/m7+I8dfkjPTry5RJpm5O8T
878ZTfLR1zIH7GBldYNCbgCdaE8pnRR5MHFk6AKGtbl1hFYyORtUxehC4hzhkS7k3kD8t6PeIeWZ
mWx+ThlR3cnM6lt9LmUk+xA3JJr9oNSZsQcTJWal26HeqPauXcbznyB8h67ttKHu4XSsJmjoY2Ru
yTesbagBDiWcJHzvK3A5qxK9UQrSoTdvtCeDWlOI90b3WJqQWdnY1LXFGEAdYEQSUQl4yMtNzcBL
0GGqjr7Xcc3eB5VHvoMXeI48LiNN5TvtL6h4wOEO7DzyR07lcfWEMWqsni0qhe+s3xQfQ0yuepIf
wJLrS7txixxnLeZCpxUT7Sb4QpDUXS4RdK55okRp545RW/qozaQhk5PBUyLNdkFGOPGiwhYwmzsX
0R0ABIlJI1SsYFZ4Q2kpi/VmALtrX8SFK5n51xLaQw6UZSpICo2fNasMB8A0HeixbdD3rUZ+MDZD
xgeOHEz5QhxuCYCSVovPa96hfRTaQfYEP3tSD7pLT5yc7eMz9F56E9eK6T5cSLB3XKMdiqJq9bHL
OJVG+Ub3Q1j79IYzjVneFMjoIfUhqC64NvhvwoKtH7BSQ+c0KPB/ePLr4J4XKgyUdDWbYjxYtXB6
qWusOD70zuf+BTJuv6u6W/2PtWtzbpHHnjNfSIZYxdQOynhzc2/292m14WNQsLg2gRwV4RigaHAj
ABp8aWKoB6WbbaN1YylNnHgZUflb0g5yZq2peCSuGDQ4S5BdLCkwGbSP3KgG35STQJ7TUaE/5AHq
68b9WAUtxYR5EbPssMj1L5rat/bQvckFfZZ6o3LjHPgsmr3WJXTEwN+KKpF9O5jIghWQBx1qVGOd
uso/YQ0BSXKILiz2fST3irNUtqdzCS5ThvA7g1RZnKeOnaOKOA1PEOO6LeL0R9tH0FGMAruI45CU
0eTUPZ0dc6oh9Nkyy2HKCG2YtgZhOlr6FQEJU54StAQbd2rzQyGDZzVSfbkHW1LRZj8rq9zPc/Fj
0GLXTOJgqaRdzao9GVHDK7jYY20NYZWnyS5j5c2gDZYDjUDNjZfOAT4bBdCqUxzdIL8mcFm7nYZS
X5VpuWOW4xdq48E3JPhfkwbc9HTMHFuzjgZZ/NjM7zAZp+N5P9xrUZ65hHRTaAzto6zEwLLqC3gl
mYyChpGjXAt6C1cjytEw5q8ZCNVdOpLsKJUpOZYjjb0oU6mXFwAvEy4spyw0CZIqBbIT6nUHMmXo
vrZjjNLn1DlR2WqofKNPJNvF6ESAh+ZOoSWZb0Wl7qMkBn0zhfyIdRPqoQp5G5fkmwl1V0saH+c5
P82VgSFcZlaoodPY70Dq48jDAOIbcBn5VSup7pIkUOPFOMFJh5ZlgIgjO31b/mJL8VB2cuYVav6q
1T1Y9KHNhfmJDlOOef1sQRgxIFVJobPXeUkUv2EMsnJbE8Q9qbRAyHfEqWzS/kddVW91klB/kvT6
Rh7i9AaE4+rOLIju12qeoWxtu11ZjTu0ExKHVdWNBoi1a8bLs81+MYO9kig6oHjvRUOSu3OU3NUT
Cr5d3XsQWfGk7kfOJB/8MAG0UFB3YZBXfJLKB5rRkxFFXmP0t1nS38TKLs3au2bM7kZLeWij/LFT
RsdutXuqgN9IzcmvWKnNvaG1tlMqrewkBm5h3LQ/IeE8wWL5S7d7P5UrY990evkAMV/DZwbJ3LZV
fhmgOAXtMQBTLare8tijv03UyJ0a+ESFxu5sRXgUW0PljcjMoT2mY3K+oF9pjq3NaP9Sm8YhX4rX
3pqCqJNQyqYMfMNVULR0cKTB9AsD/zVNakDPe3TMKMqds5z+KFlXeKplxWHTG0+TloU1q23cGj0J
phxbVyv2A83BikXBjhQQIqXemFTysxa1nRcvtv0lWuzCLVNWBd1ME0Dn0CQskvqZDcpOL3TdNZq6
D6bEViE3iBmKuNTdYgKuFARPQSfFj0VuPuWddax0aD1Da9GDoN0OrA1IVJ+tih7aZQiLUX7EWxkV
lgbUXXmsQheNSomjotpz0mu0IkEX+DWvZ0w8z7PhalZS+LSDbB5FfuF0ff0GVRgXYp+Sz2bijgU2
SDKrMG7IUYPORCdLUG2MHLqwO3MhtlsNau8tsz7h3d8oGGyG4jdJMgrmSCN3SfYqF0hfNaiPOmS0
wZRUz08Z1MGcTk4lp1FiUFoOw2fD6mx4OiOcMvI5m5H3FmnzE4Q5N6UijY7BlFs2sUM3spMK4v/J
xtmR7tFB8aAheGq7t5xDzOaKRI7cZwnyhPHYpWQv6fNPamM7obz3HWPmj+OgQBwGRBdOm9nQnXpL
VcTSXvP77vMI6U17Ub5l0/isZ8NeNuvdFLMkgDN7XBowyi8keoj64rGJul+tld4tRRzKSXJkEAuc
NOtegj6vok9+Uethi3Qdf9O3ErKYwGQ/6QW0ZFVQLLl2n0EWnXYS0pUM2uVppjh9U9+VM0QllSTa
GWp8sknzpM2AjxSSP8nxTlKK3KW0DObCfiC0ASdUpXkWre6m+Su4QSATaqfmHZ62mmsq5gkPtsbB
8YM8JESB++479jPUp+aEyA79srx/MaM8HBfzTR+UvVSqratpOG4SXFaTsmCEPGQlJxC0Jl8XSR3d
PJ1sz2qZHvZSdFIS6Tlj5k2dNk+GkTwBfeL08nCoRzmAElRoFmYaSBNkFIa4I54dDbesMvzGGBUM
GWftvk7mwluiJIU+6nLbztEb+jZPpQxheMMkjoklOlPZQAAtYaZPCm2+g9p2A2xGr3uamn7Xuuxb
F0MsUJPSHWmlb7lW204mQzA1Niqo5lrz2zjXNOwbtXbMNNHwFRQ1APvZ7RTVgQ5PsdOl9lNU5YE9
pNCBBLAWepzVXjUiFJtNs3A7ClK8DFI1M7zXktU/Er3/RocR7cApbXfg6IJ/kEp3ziCnEFsn0o3+
tNgQ9rJ1h06WDBm/RHFjMid7fapuewI93Aqn3rWyCGPzSYNWAFqjZiFVbjPGlttK1nGMDFSClwVk
GHOtQF01DQ0ypk4yKj5N6KFrRgMq23Pl2tl0p8iYu2R08GwiP0qRsm/jZnJmaMOrZgf0yLuILp33
NhSEva6AbEtW7SBkaXggNnQsQ96Ndv+qR33rQEcyiCTTm3WK8Nu0kjujvpChtGdl6X2iSi1qJiqS
gUGCVJTcHZIRtJgq5M6CSp7i+zZSYm/WpBq1v+otkdU4LIpWCqPI+NRmmlvnxi4u7XBUh69aqX6K
zPg0D6rf9IlXpJAezuEiZNYfrGkxnW4yTos63tO2OWVduc9A8+O31AYGPrfS57IaoKfNJH1HIVBy
zJZc8pJ6Il5VEYhn6Z3k61leBFbOil2F8mCfgeWLgBzhvpLy2oOU+0nWstiNeYOz0WV6zKbMcOcx
yZ7L7P+R9mW7kePYtl8kgBI1vmqI0eFweHa+CHY6UxQpaqBETV9/lrIPbjnDhuPWaTRQ6K7Kagal
LXIPa2AEtwo3wpxTK4Kp6roNgFZkeJNXgLG8zqW1y13Anau8eupLFCIzbvXJFMgm87lft61f7Z2h
s5BPGf4utegGBnSnujW2LkQ89piuwLUy1/iSFDTypoch7VnYs+7W5QPsfX2IeaSjEzFHnRC2T3k2
VmHFyS9emu1Be/W+DPzr3Kqsq1x6v62M1iH817pw0o1KJm8AHrbQZpKBDhP21vRr8uAnli0EFKof
6tSw0JW1X0ojJ+9wLtarcTSCMMvsJqxMH3borGK4wwZnpVLUWzxlThUFgzM6iLyy/82QOhyqWfOT
nmmzbzqPAW0TGG+2L8SNaTYK0SDgzTtYgDG5gDhtOifjMT67zg5bQ1n7kqnskWpvXAe6mfYt8VJc
k6LYlUYHfR9TufUuNQWAvMoX9qlOxUtRwZHZxBe7ccoey7TNm1IefK/rAR7TA46EoSzK2Ddos6WZ
gSEiQUMHOpqFRZ5ap6LbwG/VTceYu5F1wNcGvu67Jh2NPMTMuopdgWNJ202/VYOncWhSO/JJw6vI
mz1nw9PZtXD36OGFijY9jK6Pg4/Yyg0ZH4xt7aRuKMt82pejgCaLbkjopMaQZF1Jbmc547r2/Tek
ODyZxlFdy5FoO3JGVuKQrIUvIpPUd/MEu+2gInAhbyd0hTDst0/cwv+3YylxIGxmm0D0sIDIi/dB
j7gaXDo6LWyT57YJm5GDdUY0bHBRYQo8Pvo7rxvYsZbOjeuVD/AtPNkqf7PsaTPhbcLnvJ/CQAX3
JNc3iImHofJ9mHZ248psnC0v5MbxgvsGeV4qijpSkHdFuPE0hHBUhiOcHWB4vWKV3BQebFe4U2dJ
V6ZrJ59/l64+oPTZcjHdYq7w0xrNX5btd4k1wES6S6+yHNbvg1+f2JRdp67RhrnUVohCAv7i/OgX
zWOhSozHvOJ31o9XgKQiQasq+NY05IoXMLBTVRsTr4DrMcVIiyj63MKYA/ccLE2y+d6bkHMKUe5n
GgS3dWkdMp9hulfxh7lvrlEf4c9aE64OwWSM/g6LpTsi+UJ1l3tNTAckz6RmcElp/9wmGsKgbSaj
pvfuaj2Ggk9e4hvomOHyvhawXg+n3MKIZlwXGbzah0A+9UwfeSWRiwLmAbjf44TSZWWgM7cZLIVp
nxvsrNYYoNpi3Y92/SaqetUwa5Vn9MZHQhwqhz0CanbimItu23ksQyGhuJdNT7ClgUU8gV43/HXU
dU+Vv0HG4GKOKGCnqRA6wzRV6zrlGc4vRTZlIOOajMBvIowCiCK2yLMza7gpio4tLsVIhsxuJZyZ
3+NzGYCmH1HqyfrVUSCcuAOeltLBa1OMxZoxCPWo0TfXk1NBgw/926eyLV4CXfN9yyBu3A0cG9cT
6pYCp6bqy6s6nW7By2uOjTTHOKgqsjWMyo1LCBzF0LZxtqjlX5uOqrDBZDYcRoMkKIRudNE50Sxm
hAgOWR9sg6iaBjuyHQTkCPcLlOh87afKCJniXqhd930yjSOT7o8BSfxgiDurqddG0Gz03LxNkAjR
OJu8nL/Dz5iElWcggZPZu6tmC7eWlx6lN5NtPuiN7XTbGS5KRVlvVOsdLQ/LlIZ1csSCUvD5cXad
la68oxcUm2wmsGier4Baey8IKuQZqC6/LOr9PHoY403lAIwDG4c9H4s3lHRVOKdBtSEtFFupqsUd
516V1KY6aYGX0PgUnDNJ3T2T/vAIwI1OaKDTuIWKFh4T/zX1+BNjx8cNfNLtY9nTdu1yW4HO69Zv
lsIVQRtknDKrX+3OeQVNdROgbCWZeO/L9N7Phlh76lX5CmVkvg5yVDVjsGkZqH21c9X5eufypcep
5D2f0IlnQBupsQlNMsDCeXYpTin0HUFce6G5I6I2q0DQs9sjlc3biKwioaVpbGHqbsIqXRbHVM/1
3vRa9AiyGVbuBlVJls4tSMi9jW9QBEfm8+bkTI2xrrNuvJ4DL3siqpqTHqcklENlsvRnmCeTGdN0
v8t3ygZRyGbXrK+Dl3625NoVKCHqtsB8felvS5PxH0xLOKnjxk+M2bAODZrEW9jKeyxEDj+8DXRQ
R9pb2e+0d/E35aA4SscegluKQIF/6uuNR9S6d/ofAsf5iGQ06hmKGZuDd8XZtFJD2oa67VBrg3tm
ZK4R1lnbrXPSiX0Ge/K48NMVdC/e3Ma5Lgk6q/YMR3FWepFZ2dvc0/uq1MholIOyYVD3tZqfTNgX
+nA4krzbT0iavCqP29xbp7W1cvL+mWqOZFiU0NMqvTGcVBX3TslDhmTVMP0uzkk5XFFPyxC5L3o5
XFzZlVOtheGSleDQaFToSbz7vnHIUDca+YRMl70ow3oJMOHWgf0IlYyfoGVlsUGw2cgX87ivRZoU
bR0Xujzm1niyYKkDM1p0HWbHus5qHLYA7D35FWTuJtJ5QIqZPkSkGJScTIIZIwdW3jes3cSntdXQ
q9ptHkwb7D34uJvYS+jp/tnECbGxBOxmEW5RbRTJgHSj738C2vAOZ/AidGUOGWuTXecV6s869+zj
cqDHmH/meIv93WzELdCj+rUiwbZs87WRq2HdZBh5YtAeuvBdRpWhYmcur+DmuwHI9WZwM6CTdq0+
gjne5kgas+AKOizIVNEsghxwn4a23KB0DKxmh3JH4dFDVhsAkNAaZYTvLuwhxVWzt7yyDoYx7Abh
JED9Qczkamh+6R4prOnEbB6Q/zyKcavsa8LvavaCxoivMRuFvc9S7BndLx48BcMqY3INDnjEoLPc
56/B9LNSV4VzK3ELUyPO4D1PfBI5JosUu/KR36Lni6a5WOUWgiOrNzXLXwXEpWb/h01fvLR/sHA8
FM5vX79S56pGRU+nJmTs1oY8X++/wbshgQhdIqQVeS7uTB/gAPord+57UyU8XfeZE/ryQREkVRlK
gZuA3rQCX139w83KlSp8+IztU8hGaE8nAef3lLlAYnrFNeq3a+WqjVOlCFq9ymDnFqQVAAVinQse
lnLGYAo9Bt4hiexC6YA3gpyV6K1E13TgCUzGXio33xeV2s26xTm9KNJEAQZLhovcO4Ch9sSRuj71
OWxAewd29UMacSQWUT+gwQ1ppZVbBtW6bwF+wytGxWuNK4pS1Udqbrf+C67JMrR1WSUB05E0Uzt0
mRHZY7YdxXKBOx7aWKrJQzHV07aYJ3oq0fuJR6uaNlDU89Gv5W08Gh1L8oBIBbU2e8a0bYorTCES
VXAM+ovc2RYiBWQTitcAIWdFKKw5hayvvcIhoVaZGG7yHs2m2Ya08Jj9tmerjJFDBGHeeCezNEiM
3lLCh/peduqBdfm+NGD4RzFQ9Vr/t7RaqGQxYGdnjpzKSaUX2a33PmJy5dYoQaaZLJnZndMaOyT2
B5UucGjDBORLOTxRE+q00rUeylHLCO3fZ5upn40xHAm3LNB8zSqBZUoa9V578KrgJTDLeT1RdkRv
VIQw9CShlQVbSyNhUhUar21aXmvID6+zwDxY3TBvgqk/KObCyxIef8apqvtyZwRFkraKxpPXFCLp
gxZixF1XxBBMJInhm/kL1JD5vSDlu5FW+Ya1SxOQMrM8Fa49XpWp9q7T3ht+2BA4iNpxHmPBVZmg
Ozrvg2Kiaw3TiQ3+mL/tCyc4jkGWWoljthVahs0wRAaauiD4DEJFyDcQiiJD+SzY5EMsnzP1WviZ
jEtm+VeUaXs/a6RUIGPcecDUINmofBszHL8MfklazylyWIiwWUvi2+BEu1MlpzdZ5aoVMtkuJnZn
P+gsM++8lNc7JMloT3QTN4+VGG8m0gJqSzNGmhgVg9WtwCDOdoI3asPzjsdggTAoNnMUGKJtp3sU
iEODZrQoqjDN605GHESmfWk75VXp9gUSNPraG2WwscgcrGor1dB6lcatndeMRI1FWrB+PYf3170e
GQv9DsqD4YB67eTiuZZo95t1JAIB0yaHZUvuB2y2qMmSIsNx8J5oaUAIoRLocJem8yObvHIvZ94k
TpAbZQiHzPKqsdoUepAqp/gw6goDsInc1bAQeHBS3xfI1Aeyg6ug2HquV53Qg6g3vemiFc8JB0ra
nmpzFThGGysIfqB5BLGM0DHQdklB2tugZWCxpeJKV/0k/I22RLpvWFuhEJbpI9dpgU5k1t7hLf4Y
nNnawvfEi/H98gPwTOJU4Z7bCVZTyJYGw61OyesslfuzU00WNrq/s1tn2kPsvE2MobSjnuIr74Ye
9wLyL+8WkVquGdXiCf9T4ub269ieOnE7KyjZoYVdQaZcieLGMXozhJNSejd2VrOxSksfcze319M8
jWsD1q+RxUr5CBNisTFRUMGigSnsn1s/Kp+ZO6ULfefrFtaBRdP0O9iZz/eylnTb9rqJbd7LN/S9
rAWdNwdhSUaOUYgcqj705gwqejCvB6reRCVsG2i2hihemkNZ0kcgaaD073kASgZowSMIZtG9+GVW
vtSsT/fCnUBLa63xMBFgYSOER3ZtsLFN0rnTW5Z1ALIHvR2brW/HABukK+A93UjBh/WWE0K2wkWi
Zxv0t6tbc92Pc7ZuhnI4GtyaQ4YsAc6ipjMOIUgNcD+uOww/jJwPT02WOiuM+ry4owGaUl4l34a6
wlEt+ga3P/yNp9DuyxadQsc/+Frnkckpa1Yuepdo0ONY2pc+BmJN25fr3vTYi5YkW6F6zXbTMNl7
KBqUcFfrAwAYMmTJtac3ZdalP5BDEkyEOPKKNWlSWqG/5zcv6RQMp2Jw6RG/Ehg5ZxJRzhimkRl5
qicriLWlX02v2QF+h63LMY+s0REoCyaxERgGhu6c9iv0EMftAuXfpXIENNqbTsZoX7cTpMklHd/Z
Uot2vvOeKv9RoqOPCQhucnw1x7LqjXeYZHpgLhhkPxE850II2G+DqBLBPwaDZcg0RLCobcNsKWxp
jUGILAkPrTyFnNw84rQsW/yrGp9K3tWh2Q514s/GK1RWklSPN46Z3VeGizSpx8kHYyJYeDy6XSqS
TppoOOB1MCi2w+BxnWIcI4e5CRGNK4geblPizMu8gJS4pcZSeGsWpPlrV0uyYqbkOLhSBNxaAW8R
o+8nwglNM1wk/EbYdo2aF6V7g+ZU6AUYljRtiylsLWiMeHttu+CKwg0aSkNoIOD+g0WSxvGiJBIA
aAj7oakoCwcG1FsNVWZ7nLZEFNdKsxcyd96WNY6Ox7w/ycF4d1o6hqTNhzgbGgiOazattWWmewde
riuPD2KL023cTdgw+tkm3Q8UPThbgi0C1dudbwN6O89vlvCftIsfy/S4Goc0Hqn5MgYYAHAIIiMV
8t76hr2TQp9m8DOQ/8Hr0czQQPEYmrKuHDE2sfe18n44AKWuu7GtkfrLYV9MpRPPhtdsPfgahZly
9R2XqFAY7bNEGT4q8kA9Z1bzoqb+tZcziPNNW6DNp1bQiL7X3Hc2IJwddD+fWDedbOptO1Maazut
M1xM7a6UfgLKixXWDYytSwrXxjIH79/pxLaGjX0oAngfWKa+aX33CYQSPAHVcmefYVyBqqqn5nA3
+H0Gq2cnu8sK1iKpdY8Qgvo9UGbsugaDUE37/p4bxQxSW+1497JR/o+qXW6URhspjWsHSNQAU8tQ
E1uYCUhO6LylRRGbIjPtsGgLTJb6ycZ15BLZRran5nWVNjwShSzW+Pdh2d4NbD95KDsK365uuLa7
veRoojgD/A5DdJOzAJP1vFiVMwEYnVTpdiBS3qZG16BQH9FbcrwidFQNLi6aYftRTEbIJZti2nQI
ucZq0Fwvq3iCvWXEhLo1qrw4gIVAozJXTiwVGdcyKP1NX1MLjWq7uh1LmiaZ7fKEEIksdPDSbZBT
tUkxNAfiGPFwJHWACmcU9I6Z+QxYo57iwWxFjdYVBvCEcOh4AsvVEFdkcUO9G9IHMfPpqkG2EFpd
M+LRmoGeHyFTPODvzNUg9kat5XBHDNfGZ44LegtKv0jvgsaC2CngN8lYaeqgbZNZV02a5vedHjHS
y8syj9C9APQXeQRmk3hPVW4AOJuPaKpkwPM9OY0ao6mjVuj6KC6GIvjlm/oXrtXnYBklOmp00ZQS
uC5ZCUX/wHlmqO7aqojtOo39Hi3rwY5xWl8DK3njptmLq7NHRxZxj+lFZxS3Xumik+9m1VvAKj/y
QC9eJrxTKNPsoZa4rwTNHgzb3to9u2EcuFDb42ydgd1942mahnnV36MfY0TOING1BmkwLqyyT7Dp
G+WKtWZBPAMzkszVtENv0ot4WgaHuVymrIBGe8VOz4sRDrwCXSB3nfGqp/TGBFAAZYC5MUgLIs+0
IU2VbSfD+5VP+VId51CVSEFXR28Lf44WKy4W3k+KKbw/76dGvA9Bf22V+X0tgzcgomD3mZu36ZQl
VpCfLLzyWWANVArdYQZqPGwbHqNi2VY50hoy3xCjMdf4HJuwENZBp8jVCP/tl/4xo1WcWe0jgTmR
00LccZD+LyFeXVeuad39UA0sBySXseWoSJHmutbq2k31qXHLVcB1MrY/czM7op93VXPn3vLFsRwl
tKHm+YGO9iGlLDZz93qUaBak7royu7sJaJhBF4+mp1ZTTteGgs5LTzfgwR0GBze/oJuc8evO0pjG
5Cho620rbaQG6WYObBaRydv7Q7PHUB1X3WQ8mJ2/lo3z3BkzizFFH8Ip9XfSdYtwwLwwnHsIcKZQ
nmtwKIM++IjIQnFqGdcWKDrWiEp3RPu3q9ttnzHMLcbiVfS47po+TrvpipD06GbtsZMoXzj6M2DZ
oUzE/AQ4IhUGbDiUJAAKD1d2mKsAEiWiVtaKO84jgDl+WPRuuZaMqKTkwSofUUcEYBCsLHkDiNEG
OXnUW+6E/K9Exw3MMJS4dL7KQNDZ4IjfAA4InJjq8ngYl9bpnJZXGC64u17k9spiXfAgQVnECMWk
IDlhYrWqJtPFSWK7+HnF0xw0SC46M5ifrJwgoZO/+ko9op+tE6/T1UKENCLfr8bEpHmxATQX3idW
NmPQLnbEr9cjPhHgQhHrABjNZewIC9eY28g4CAwZZ9VIUcr6zonM489W8mprGc6zjRMwrFExJxbT
JpLizqyf2x7pfx7UC10xGBK7lzzE9QGLIGJEudWsWoVeOpBVa3C2rlxWrUvQ0lDA5OmvschxNBLo
LwVGV0USjdzQVaT9TYr+CHSPAaXdAE0uClhkUMUgfln4q8rLa4VSPQrgehlXpIf3gwVUTVQgsOJO
YoCU5Tdd47+1Iucbikl8N+GsBExnRCvKep248aPPeTxCTzjOgNIBkhbtOC6bsFfTKw+6w+R2J2Wj
EQw0GIiXJkIBmpkZxkYYndTVJKN+RsLiz8UmoGMK5AXboIGLS78gEMZg+lDaqOhh0sGuO9cA0IXw
6QXXA9k6TpXMDqaIszSNkBSoMFMLkJOuomw1C/WWyXpcQYwCKV3AYdcBvcVYwbkD/XtjvrNr48oF
rQFparHYig723kG1vkFTD+NDWlRRA/xb5OGVvASpAaNz+Fk/zwHVaOzIKr+AffwM1bWQXQJlDtID
XMuCM+ShC0fQtB0VXkbdrIxqUmGPykzl4gJz5wvovOUFLkiNgATCwzU4A7H6VWu6fV01fyTX1RZU
oZ1zjY7/DZ7QBVbFZyQ7hGcsSEqZHrQHrT8/5QO20cb4rLc0jn0HI7EadAOkhEACkgYp2ogOS2f3
wWnsiIjNLKjvvweTfrXRv1Y/Q1ZKjWloQdqFI5BtvP3iLYnKbcU2ZONff7+WtTy0v4Gr2GmAN2ji
54OQc8YQwFHoNHmKbDT3e8ge0AHjOehaYIIlvWff9Mm9NNC1FrjpV3lbtNtapdO67Eqxxa80r8uZ
9bF2IPIfaD3do2fm3vtT5t60CAwAjUhKcfilKCY5C2QfG5N2HtD7dn9+v5HPCGfLRwZjQi0I8Hwc
oH9DRWsQA1C8FE3kARzo149Oux2B84A0KuacZfL9Yp9C3kYM4pkBfA8FSvdcFGNqfYkG9J+z3Q59
JPjmjNT/Esv1y1UcMEMBx1yMyJd//iEIO15qgcaAitzgqTPf1Ixe8SURzy/XcAmISuihm+65pXpu
dDbKEawhav4OK6utZO1tUF00C/kUZjYBM8TD81oMavCfv/cyNDBnbr0JbMLdIvwIRC98idDkgR/E
ojgZdEcv/v4dfcIOg7cIBIkHu3PoJfjnpshdmgEoPPkqMr15b5blqqMk+X6JLx7eX0ssP+HDC1LS
NbRTgv+k6he3hiG4BqbyEj/401F0to+zKDBNCzj2xWU0TZMyza4wcG+aYz/2IbFuWuuSSNpnIPnZ
emekLgZ+j00FNuUekN9dA54c9rhPtyqZo0W/MgCk9RID44vo+OtBnqH1rcG25GTgXbEt2YnFOHHx
MO0j107+A5e/FBxfvDlIX4EuBxkzsrgw//3mBlbZg+4xDkWJft8ZmIaY3vNg+BeurE+HEmL+4zJn
B7nf4OjtKPalFGYYkFapuwNvrjXGUUZ5SRDu0p6Wh/whGkfDyxtGAJYfMW0q6meBkbhXvn0f8uby
k/+6L862dBbzDMCpgWE6jUt4jOdYwLEt3dqQjikScXS2F1Zbgu271c6Cv6WDKCeNPTkQjkGibj3K
XbMGsXsOs+0Qy/dqlcNIJrkUH5fWPfsIBqmsFtRGFfG2+qFlt0JD62gVE+bSl7yhvjin/oqRs9h3
as9pUE80kQXSUYUa80IqcykslvPlQ1hMDJwHvnAoDBc2Nazc+MO4mhzrAqvXvBTrZxewk9Gumcdl
H6diW2/rG73OTgDt7RcxQr0d192aQVnjkpDRhTcVnFFE6Fg7NWotSJGrN9++GzAZseGZka8vROKF
x3ie5doBEArCw6dMTjopt/wdGMLI3Y6neYeOx+Ixzg8Xz8VLi56dH6DVNY49YXP+j3kFPGNMN4vF
c75u0XEPq1is8ECj73f65ZoQowYxG+fiJ0/n0qiRhEOhEyLvj4UeY6MFgim7EC1fBj18RxzQ7QKY
EJxtTEyesrJ+gO5VXiQ6fW3nS5anX4bjhxXOTsNscBpDNMBHU/rLQat7NPYEnumjXwHf8a8NCJdD
8cNiZ4eign2MAXcjFY3V/azf5c/hEunz6wcW+KCW2cgI/bOvqxxzI684GttMNQ9aAHE+yN/fv/gv
l/DwU5HQerASPjuIPHMq2eyRJiJAnQW/0UUIv1/gy8jy4SxqQsMK/jZne2hlZ/hQ8IdlopZ+XHsA
ggCeuO0vJs5f7gTqqxT53x9Rob+PPJ7NUzOiowR4gHY3k/BkBDW2Kvn324EEHwonMGHxl7PteHVT
YKyPImBuTmjuWBg/cPfm+zU+l4KILJBg4ToDWwkwKZdn+uH07gCI6amLRSxoDFJctekmWC+maUV0
iUL41Un6ZzvwkQ4WE9i/l1K1rvxpWQp1L9SJAOMiIShkRn7hQvrMzVz2tDy3/13o7OP3BjiqgBSF
bO/KuPN3dOPe0Otsmx7brVxhvHvhGV7a19lJYMLmiGLgq6IOANYxJnKKNVnp/v37V/VVdH/c1RKU
H94U0dNgpBLL1PXRyO9ltmfOhZ1cWuIsGJSo6y5wsMQcHAO6mdObyrjwcr76dIDixQcKQ6gAGhZ/
74J1DJpmlDdoIHb0pdEAjfVD0VzYyGcvgD8h8M8yyzv78LCGqnOLdNkJvVtCQB+CW2v7s/0pr9IQ
ALwTO3j3//71UIuAb40jzvkkWEUsTPvQhmjBBQgiIjVwS29ZGn+/yGcxDuyLWjZMiTz8l08KfT6b
a1TAA4YR60X7Y1Ejx8Bt8//h4fNVLEC90jFhJIJb9Jzv28zoi1fSbyLz6J8W/0F+FAfnmh6c0yJ4
Sp687SV9jEtLnn23mdGr2syxZD2vihzDhphfEo3/KvwouuDLo4NY5p+j40NcgIjvgaG1tDxG0z8O
MzHDfCymS8ncpWWWf/5hmbrVBhs4dlI+jyt7Z0dmCO2Ug/dQXXm7YudtL1k0fFHEA8oCwahFkQ0C
2md3RQ265VBVFuIdybec+gYMWeCISgFH+TL3jIQ7nRs2nroUkF/t1AV7cenQ+iBSn13qdlHCcI4g
MxlO7g91BR78ynphT+Q4PS/FPL25pEfz1YKw/IRdnu1C+v9cpmVAjOhGcvged7oFSrVCescev//M
PrPt8Zkh5kHsx8UIwYazXQ0EkGcXAMKo+u0dxxjGr6G5mp8XVdU8yQ/phsqE7ujvMpF31u33i3/V
IFnEz12YHsLdwD93q0TnoKOoduDM9Wg+O6tF+6vbj7fTT369aDfQm0sC4l89UhzGy2aRlhN6djGj
o1+DzVSYESbboZsSABXt1YVNfXVJ+kCXEUjsBOiengVoM4LG41pLyrTNN2aI0a1xC2YtYO8eWnTg
o4XVXX7XvAX0QgP6y6sAto74NrxFTo2c3Th0MIi2gNkFXuYHKff/a362ymjEHodnBxBx0BNi6Kqs
LlU6X77JP5vFWe0iks4eLNHDCATKjMxgBdUEBzL6i35zj0FZaGM+ib4kGl+X9vvV2/y46PkpOhPD
HCYsGoBB9uivrQRDhb21rROw3hYpt8vqk5eWPMuAoDlMAUTDko1RXzl2vxNQd/0+gD4tgTY4DmyY
Fy+fvXUu6lUV/YzwcmAnVwTrQVkJ0A7/3QpnfQwBHkDjtmBPlRKNIGGhiJtaSyXfr/LpjsNM0Xcg
zgwdIejr/BEA+nAzCHOY+6yp4AyQznEh07AyHow0C/+rVf4YKH9YxTUcw7HGCpDe2ofbxnyqzBBu
Dv+2yP57L39O0Q+rdH2r8DYWSZA52FCo98E0+PT9Rj4dG2dLnAVzbRB/muAEGwX+a0l+jkABTyDp
PP3rVZAPLOoqOHBdHLt/X9dZB5sLnkKUA4OxUAxuPNON5EDTQcb3+5W+eP1/rXS2nzGjFvN0CS6K
swfSBDi2I5gcF97+5x6qvxg8/rOfs+/RVVmOUTJW4SiA/nPomNfDStwAinXR12A5uf9qoZ4ttny5
H6JgDmQzsgKLWSbf9UUJwtpWTNdyumX1rYRGdQ/m/fdP8bOh87ImUgCC0ZjnmOfDOD+lQktugT8W
D4mJJrFHwubBv2liIIqSfNU2CYQ/Lqz6xREU0CXlQAaOo8g+SwrMFgW54mD71oofKGcAmdQXlvgq
PD4ucXYGldDAz3qSwUQhA/PSF+WqNqsHV9Ln7x/g8lPP39kfy1GYOVOb/Om1fnhnpVK86AdCIs8E
66N5cqdpNcvDCBEDChzd94t9tamPi51tCjAek3UtFkP7Ng8nOp3wGLdALPwfvi0XSEz8ZmIStGb+
DkTEQzaVGdapS8DZhzCoVxq46u83s/zYz0/un0XOoh3yLAWHliWivSoiZd8yiE4YwDgVCEC2oWCd
fb/eV0H3cVPLw/3wprpZUbfuQBCuUyj42dZ2ktV/ucRyBn9YQvpV2QH3gWkYdERUMQGTL5Lvd/G5
JYMP9uM2zr4d6Hzz0W6wDdBl3NOUgCWwAkMpGWj0n9zr0oDlyyPi44pnUUc7XUDU5U+Ih/7aheyr
z0P/xktanBHDtl+rgxe7F/Z56W2dZblzV1k2xJyRQ/jBbyBMrsEDubDE15/u/wtAl/z9tmCIynw/
nUgElZuFOIJJVeBzGRpz24WFC5kqW18QO7uwq/PGXetDDBz0DgLKew7tPxOERUnpf/dhuWc3I+AJ
DJxkPLopvUnBTnqxRmNa6VL7cb6I3VOI3SaTaC8VJl9dX8ALQJLTtFHAnlfOeWrasz3CpuM/hUn+
Y7wDUCFahNVG6C+H6bMKuwOu6voUbC+1RJev99Np8s/i58MlPhSQYexgmF0PTwKsAQWiAWRCvv/4
vsihAhBFoZMHNwR0dM6+PZJl5QA4so4g7pB5xtpT7oEa6MCVl57lEnuftoPSGVhE18HlvGz3w0li
OmXXDdrEJFXyW2CxnwGbp2NStxvRQlMkQ7dFoAtrb77f4JdP0cakx0VDZ6ma/16Wi4z7ysMnwWeA
HSXUQ2Y6PpB0+vF/WAfJuwuvAgd6jmdft9F7lJEC60BpGbhi0Mx37vDzv1rDOfu8mXIzyPNgjapM
Fo4lDByC4vb7Nb4M+X/24Zw9r1w4BZIqrNGvXDQRx83/kHZeO5IjSZd+IgLU4pZkyNRVlaVuiJLU
WvPp92PNv39HMLnB7ZqLaQzQjbRwp7m5udmxc4azQPe0/pvPcmFmcaL1QsmCXBgQZBG+NQO0AOKT
jvbe7bWshsMLI4tLv/C9uvBb1uLJB0V69cyPbX0UET6w4o00Rlm9+i9MzWHywrt1P2lGBmoIgz10
RqbXn0thauHOqTKFEc70V5IKo2IzlEJ/o4GZYWeG5fDcTPh/Jicw3Jmyf5zG+rPUp81rXE2myX/N
DLcQJfJTGUq9Ay5/OspwnBwsORKZ0zXb74EGuBwWLhGoGY8hRqLkvEw/wcDdfNLLJIeUiFnVz3qZ
MS07hUPP/Gwt6LYMBJknpq8/wBI1E+XV4jlCq2NDsm/19F1sy+LQy30Q1FXHtjRMowLE3TF49ZCZ
wX9pZpGl8FS28B68qTPVVw8WD2dI00NjdfWGR22tZxEuBy+op2RkPYGk7pV2+lLp41HVt+o0q5cq
3KyzPBSPimXjzS/iJGo01hOIz3L0XY0/3D4YW39/sV9qJFf1JPQkjgHkB9+t7Nt/9/cX28TMgRDD
wMrpNhASTfKTnsSH/87EIoWzoABrcoMl6NW3MvjWwMZy28BqILz4BouALtZ+H5dwRTlx2+/bGh4s
Zt7UjBIZUP8qNR7bFtmubtj4NKse9o/Z5a1flUOLtjkeZmkJHGMHczIdxlg3FrdlZRHlNasozCln
cVP0rc4Zcx+Bd8L8cHsL16zQQCavAOIJbGDxjWR6ETAkzae/epjgrDKVb/Lmo2vLyOI7CaYMH9XI
UgxvgOqsZL7IvANB+xf+BjBBghDHhBH2DaJTVkNGkllLUj3U5pNab/Q+3zbbeQVdGpjP7MUNMkbJ
gCoc6+D5+3tWEpyb7cEd0wz/Xl1jYWre0gtTXiv13lBgqoDiwSjgSM52Yfxy++OvZZaX61nEmLqB
D5EJCURoA4YBYCvUgz20Humx9oTxAIVbvnVi16LapcVF1IGjPxKkth8d2LRsafpIrXXjmt+ysHDo
RIG2xJy/ka58iGHjtNSN3vT8E5dJ8uUSFs6MxlocFzIG5NAJhc81Daxm3LWax+xRcPqvPpC6yCbh
hqhTcb4ELAHOrJcKolkGIOs429i0t7z1s7tpIo3AGXXxptORAHtSoSsSHfXBeI9kzVf1LDvWXmG2
QHf9e2WkoG6XYDjDvbKxxj9YrjcbClTenFu6MtqV164uMz/eUbWjNSCnZ3PoH1IxDB219J2g/GT6
d6P8S+6Oef8p6BNXGGbV3xJhp/tOPE9G9H6AK1maOVTiB6tlNr12IoaHbn+H1W9OF51xhrmtaCzc
NpebvpeElu0ZD1Hygh67bYEUGafd9PO2pdXar3FhauG/ueUlRWliajwHz3Pvx9gFH9EqdQNKolsA
wnlr3279P+tabr2Ut7qaz+tSmp8VVHOFXQqDckys+IfSpz9SQ4C4VpnynZQiUrfhdatH9Z+lmgvv
7vWpy5QR6zpjOuFLqG6B4lbvHdjE6NeoQOPURRCdSrWb/ASv9vIfw7TvKggktlDVq4u4sLGIoWGa
S2ortQiyR6LlGC1Jfjo0WzfPqgNeWFk4IPP5cdLNXqE+hB/1c4EyneDkDJBSNEeQ2FUc2s2BbZyq
Leji6h1xYXnhj0bd0vDK2cOARlGbwM/UOWP54G0p42zt48IVK0i7G0GH+FiMgBTVe7X7fftkbRhY
vswtqWoiD/YBRxza7J3aCIWTxu1f5SD/bNfybY74pjGkNdsVM41jefdQ8t1exrzfyyOLxA1BaG6n
Mh14HS0LrdX72Ie0uVdFO1RfxOg5EL/E1K9D9RtEQLetrYajS3OLLDRHEs6oBj49BJpZ4ugHYz8d
TTiI9SOCmzOq+bBh8c2htUSgsHN7CCkzEfHU6wUapV5ExqRxvx6MH/pLc6oP4UOIjwsH+YfiQILv
bhWb34TBhUn52qTIxLNndpgchNQeJyfJBrszHoLog1TAsvFaGFs1vbeohoVJ5dpkDtdKGPbzsTql
H+XeTT4EKIqrX7x9fq9/VlFJOv+5bDeSl7eQhoXd+ZRc5JWqAiFtN/fhu72mOPpvbks3dbhuJXf4
M0tTvW590TcHbzbJtUnzjRIfXc1rkzFgvtCcLxkJjt1sr/YbB/vNiVj8/UWEYgaxm6T5GkFdyM5F
8ejL41OgqvuIoV3bE4cddCAfbnvpmsfMKh4IXoNXflOyjP0Jjj2JXuI8gTnLFfdMX8rHreGFLTML
x5S7qQi82Yx49s7xOcQM49937UZMWTlyNGN15lkNRUPffnFP1oIfx0JR4f8WUgtQfskKNACBsXW0
39wlyARSxgbaDQZEfNO2TEOo3M2pRHv0XvmQ3evn4b48A1nf449IoEEskbuFE71u1WreRrHZMEre
AMvnUb9lsQYhnUbyZIbAgxPsHS4R7B4MO6Ah0fY3J07WrWHRRIRsnptdnDErVSTJGEPW9ID2aHWC
3uA1ueNMW5xpJCDub/vin5vr6krAlgJyVWLEAHD+8t1bFWFlUILsnUzrYC2F2q5wI8hqz/DkZIdi
8v3fUyG17/wOUkYvkfI7CXI7yCH8+lNuQNJbD9qzPxSj43dRuzemgTpkB3GWKhvxKdTh1/QUYdxJ
XiNDw50wJVGrppNNdfBY+V7hVpoSOGFPxu5z/k6hb93BhYWSTqbF81CbrP/MISC/91D16O1iiCN0
m+AMhvAQunoYEL30rNcF/KjJ0MHQWPn5HrbIUAJm1SswAfbmA6y3/me1T1PTHn2xf/KtWDw37cSy
IgsS3dt7+ucbvdlTSaGky2UO7m2RjhRaWMEVYPLyypgskx3tWP7ugA+OXxlN3cXosNfu5DBJfOxd
DaiWPSv4bMN4V2LbjO7/vz/DWNz2Fqg/hK7hPIF5zNH013qEiDR67wV/GKftwd+IBCux+sre4vKF
2h4e8YlIYDb71sucoBDd2zu7ZWER0qDWLstcJQaEcMybUmBn8v62hbU77moRi7t1gmcvghOIvNiB
7OlZ2c+lmllzmNkeEDSOv99C7Gwtav73F7cq7hN0YMYaNBqopaZ2DCv37UWthU5VnQc8oJiSGY+4
tqAGctoFeYTyT1c+++X4YGrhyR/kn76P1OFtW+qa180iskBYaasyUXRtrLN8UxzypnFaWrdHJbFg
f/WgvJC12qucvGydvn6EHS+0nmtj/7mQM8WWCxgvNMgPDpXRQwsKVXK0U3uUFuRMHXZRDsbI0SBj
/NQ0U+qKfmDZuTrO+G04Y0pS5h0KEQL/TV1C7DZMKroBwa9c762TIMvvOlEZf0YiIwGtlpSHdpKt
Z0PtIhAcQpXwlwXlY1Z1wWC3/qysOXn+MfUhWxFbKUbuoc/GBxgo9chtUyWHeC1B9tCt+1lR+fb2
rdymDKwhyCLpBH952a8VSl9XWslCVkWW3aoVvtEmBnMkvd42s+JziqyoJrc2sl6Wtbi0yxgWPFSI
ifqC/6WDhZRvtgEQXF2Jhkwpmobo0C0bs4oHW35aeYOjZ89q9m6EjazbCDjrJgD2UgACCraMs33m
NX0aGYMTQMWu98CI9W9JspH1rhyeucL9f40soyidbAV2+ol1mOk+8y1XLNrXKTXSI3w5mnv7u7yt
Z0FAcmltEUNHoyslWM8bBxDbN/8oQevodMfSJX9T7fAPoQE87QftS2xrdrpnuDw5/Hvo8uJHLMKs
nEtF1ebQcM3jqP23iWqriyiPA61O4qBBVtnVYSvRX/2W9PBpJSgQsBiLuGt5kdg0fjigj1r7rjYq
HwT1UxZrP25v8EpSrMgXZhbRKRXTuBA56E4yQ9GP/kE7oDVyCLay1TU7hq6QUOGWoBMWBwyKRi1t
RKX5n0n29AiPtTPuEH488NqW33c72Aaf2iekvF+3gCVvAVd8v0vjs0tf3ChGPXhJr/wxLjrhMYFN
1Y6+tz+MA32AvfKsis7tXV2J+cwPqhwSWprgsxevtKrI/DApJYo7cKmaZXLgC3zMhWpvTtr91OjH
KZf+IrxYIhMLMlQ68pusfDAVrZBKfNSiLVRY3/1uN1bmRoBZ3clLK4udbCxViKyE4zhjTVUe2d6z
+Ww5ui0c0r2JmtPGRr6d8ZoJiGRCMpMYCtLLi9QxalUxyUxoJwsZqTJTzo6CCddbraMpwtvoNVXS
X0Mr3LeSuTOtcGO9a4fwwvpSUjxQZT00dazH0JLH0Z1ffTZQwLrtLGt3z6WRRYhTkyZqWwMjYRmd
INC9i5FSvG1i7RWFageTF/CJyFxvi2gi9/VQax43A8peEElI9nScw5fBYR/vtoL2W7jh/NEslcFm
U9JNuG6uzxtg+yoxZHzRe/jMlMvsJ9FT6Hy6NyvXRww5c7bgyGtp6pXJRYgem7ZvBoMFUsv7Le/C
s/4hsW3T1pzsPNrvt66ElUsQ5hYCGVNRvEmVxTlQKintk4IDrtTDOe2N13GyfgyKmO6lWNkI0XOw
WLyeSHcpIwHo0rl4F0cgQzggHs0eueVG946yIAQoSbaxsTMiiFW9Mq/vA8nbIg1YcxkVTXUmNFSA
k+pyOBVywclvlYnMayft51GvwDU/KId5UMd300+3HXTlDFwZW+znBFuSCKMt0xPw6TIsqsD7d9vC
ylG+srAMyRC9+1KMPq6mxm43lUDyWrewppfbZrYWMt8MF1eNWammIAaYkc3+HRRtVV78W+yPBYfO
xXdZuIPMbJFaSGyVZ1AEUaY9d+4HwdRe//1CcDluaxN0BqP91wvJq0ZsSh8zadfZkm4Th//ii1xa
WC6krqR5oqXnxqJTCTlklz9oZf7u9jrWriw07BkhhF+OS3kZjEyAaBn4n+GPH+tOtM/6n4HnQNTq
yG5xSOVXZWt6au3sXNlcRCMhQDggHLFZudKeyd197Z+Tu3EvziQi0Q4EwsYiV9xOg7dg5tCbGZaW
6VXQwOAr1wXhz3C8V/lMBNyZPMgQjLStB3mf77dj7lpuzmg33QXQrRZEcItVWo0YDqmWzMnAf/TZ
rcdR41YJ3AHJ0Rau8JN40inmYP3QBxCkRmyIv4/y/e3lr5xtZjXxJWWe2nzD1yHB812nPfndKJ/N
9iGEERY90b8xYvAW4RlKtXpZGIRfXDcqXyWDrfZC8lAa33hNbhyJNceBD+QfI/N3vggfiIbrPioB
k9N87lxtLx2hv1RtaMdd/e4vRhUZkKaEjOKzZBhzn+jamlX2ZhhF9YQ4A5Co+FDU/z5WAbYWcQ8K
+3TZFgaGShuKJNEbJ5FjShkwPmfNo6duzeyubhuAB5J8sg4YCRfpDboPQzIhMOFMrfijD0XTSQYI
PI18+gKXuFum+i5S0I0TJMlWqvCuD6vjpGUb06Yrh5DBVoryGt7Blb1Ie6oh6xIpqKn81tKuS2I3
TDb2cy2zujKxOHJFDLrDbDAx53EGOkCIju6C/fwQzhhp92zfKd+H+800fGtpiw2uQzFqRqv6j12f
CpDT0TJ3LAdZzV0Owjdmkva/tro4DTXyHwNKUQCc7M/zaNvc3TDe1bA8pHv//dYw/aoX8XDS52SD
ouAS0l5lNQm/2DAo6u9C+TzDwfMDpYb6M2t0/wKWxvG7sLdsok9pnQahyPJIvnYoatkoUp1gA9+4
HNai46WZhVvWqgjnKJMVDpQcD2XaPNJH+NKWwsZbaWv7tIVvakWaqmPdjvDx7tQzt54bIMztSIlr
HCByPyL2ezvsryTGV/u3cMp4KqBR7vleotGhZUsrKnhMsmNUP7ftFqJiTncWSTjVC2qAFsLHQIoW
kSwM0DYrBokkPGrNPTlRdI9Id/hAFLFTvX0W43a6r63G+nZ7jW9hkjOJBUVqSIKMmSdmYVjzFCSe
dU7e3Bztnvyd4Hjv25N8RA5vw1HW+uiXtpZYXMPLS3pWFfCbRK2ZF2xSFKzFOLR7Q0J82Bd9G3xO
aNdR+jMIDf+1Eacv6JKghoXIm4LG50McopMXwaH9xTBHcSMnXXvlXf3AhSt3PjzpgYAry187d4CH
BSW4xo5n0oTQjuhGbGc5axUIbOoUockwZJru15dkliQhH5kx1Kzu7qMsO0qJ8pRllopeX/zTs+Qj
DNr3zZBZDnLDX25//vnrLt1OFeFhpoyk0h2fz/ZlPuAbtPNyjJdSag8GfO665TT5eSqgYX9os/g+
mT7fNrmW1gEsYIiBdoXI/1t4nCozlZ8WPnN7ALJ/JD+zL8Kn+BzsYzhCB2eiUMc80QcYsaud/Hl0
Aey6f9FDv/wJy5H9IfMGdSy7iceasK9qdFbwujjdGOVbjVgXK10+DQxvJG7OKZ2YuDMVRvAUHngX
QH+5RzZvvwVAWHuKwJasaNL8pqLHvHhTxeGk+mWQz51zAHQnOuen7M56GPdzyVV/rDdKgmuXNiVI
GWo2hvmAhF47j5SqxpjnVuNkPuBDdGqq97ddZXb9hXfC24BWytzXnYtL1wZCOcwiSOJJu/TmTsrl
x7Tpd0HSIjoab6Kd1yIhlOcitF/zXBuUNNfWUAmvJbSGGwceYO1cUQd57MwmcRJNKPZ+VME5WBcv
qRd6H8IGFfg6t9C9H/1xq0G59h1NhbsbeK1JI8dc/BJoWUWLjLP586TM3PIQaQ+cz/lJOX9JdNqM
rbHTla2+MrnYapSz8mjsMSk0U32YfFNFU9yTniKUxU9iLmeHf/1pKdzpPHSgJYPNaBF4cn1sTS2h
KOlnzyUF8+aUZXe+8f22lZXU5MrKYiO7xJPlrqtrB6L5Z6/XHcUoba6dd7fNrB10S5EsQFMcBk7E
cvfkQkq0avxTHfxTto7c6m7mR0CfdBNCMv+xxam4MrY45arWS0rRYUzy31nTXmParwyemdnxU33r
xp4vvGtboF949sPQDxbnDZYaZVfdhHe7wZboGn1/8APjS0eBEOGi4zSZoVtnerkXK+OQxsEreJMN
P1l5kcjUiObeqcZgLZfU9ansrD4JW0uAw4WOQJ7YxT2Dtcf+YQr3AuPl6HgY+3Qb2DjHruuF0wsW
wcFBBTkDxxa5X2k2GnVupXO0J0KOIx27u9jRDry7HraBI29vYe59SYFQTIMa0tQXX1Rkh0Otxdiw
r07tgafszjjLx60Z0RU3pdEHrb5EaKGGoy4WJfOJUJVIZzvjbi5VxcK70Gl2c1Cpkwd1a4BkJZ/C
IDT+tIyIq9DLXH+8vrXKvDIwWLlzW6B2UtVGgQc0FyLRh9jtj1tP9bdx7NriYitrvYvjmWjfabw8
eoy9EnWywBjvSyOSHxK1pLV0++y/DTEysELUFgyTaAbF7vUSk1rGO61mgGiTgYfKzZBb2CT2f3vT
zka4mJj2mEfnFykTPNWqXtKAQAbEfKhj9ZxnH/5mGf9rYZmaN0oravG8jLgt3uVS+1WUpz20vhsl
jLXjfLmSJfPyFHWeBFiLlOgFrRYousLSnppnA8iwhBfCR6/nrvqobCxvdQMlupe8rEQTnMf1VxrR
evF7M27Aw9BG/Bgpvf0X+zdT1XC25o+0OFpKrU5DmwjcNJF2EDPhUGbVOUyi420zq+tQacBSD9Wo
xi4OVCkYZlBoVu34YeE28fOAWPltCysHyJAuLCwOkJ8MzPsqVHqLLPykdelR1sJvE2xDtblFJfD2
IkPjTwZ9wO0ivW0pJ8jVZWE09zLGU2GctfJF9Q07j74J1u/bi1p1u0tTi0RAbAVUAsK5O2PLZ0DA
93QM3fAgHepTcwD442zj1Nc+FZB/jfIn6fibwADHn6rVWURtcihd0Rs+wS787fay1mIPOBwYEqjo
zo597dV9z2hBmNJDEdVJctDh1dxcBhVceFG0keuvuQW3oS6T5RhvJ6hNaZKEIUJyNwiyZ8UqnuMW
jS/PsofU3Ljy11Z1aWrxrZIBfFMYdbyQwsFGL24XIpUWKqF7e/NWsmyZigfzRvNUE0X9xVmixTXK
DXN0DjLt5niapyUA3ezG4dF8P+z+f3heV1cGQAtYPay1eP3190IksI0GrwSVN4rugFhqn7S7SNrS
cJo/+yJ3YWG8yCi6r3QSgq4RBDDvlWOO6nOqBl97LX1ER3evhtZ5NNv7FuKwjc1cOcs808CGMHMH
i+3yhkrhvioZBQQp+tuHB3HeSjWyEdbb1T+EB/lH9RjtBAK7/+kvDIPbmNn96JO/2VMlaFqjtAxQ
juBHJzdzO4Ql/ojSdJ9+6ADjd6ObMo8nblUHV96LAHoZleDaZ6gAfZrrr9kmppQjx94xmeQ9SOqw
zxBK7/322IfGJ9kDSAZMJ7ZTWXNG1OjKstta+9vsfP4F83yRTJlBVRb+NAggLMec3JgI4ARfZpan
0Jkc6aN83KqYrPjUlanFoZTHcqQqR6GoUmubSdpJozpvOVr3rg1rRs0+3/6sb4Mne/oHAkjTBVjf
Ym+TUEI1UQF4nA6GU8SqI3b7f22BiieoTyAPKJAtB10kraw80WLKQCtBxwul7Vmn2xb+VJGuzyG5
2oWJRXg2EAnuh5hpw7GeQa1FW7jTpPu2r3tovcP7HvxIyn6vKK+JBQNz9mR1vW0KwcdA+zrq+lkc
PpuA11TjXkVTO2m/3/59K3tM2JN4fvOQeQuZ67ouliWZEd1wPIftuINc8HjbwvyVlhtgAE3mScy7
hph+fUKyhj0WmnmSI1Q+T7Jqewwr1L2xl0PNHbruX8+/kYDT3ATUSDNef9Ng0QpU+YqOFVn1QT9o
+xlTUihP1lcUr/fRuVC3rpC3r8Qrg8sOSz4JqdnHRL1yN4I2RHLyyGCzY5BSRC//HrE5t1GpEs/l
MMladlOlTkU0mrlSxxqfdekuyp+HzR7L2xvqysYSfCtWrdgjVtw6w1Pjeof2gJjt9H1+I87jg7q0
Q0ZAEeytitfbBzBmAbEDAwKHBCD12lGKxDeGpgcwrx66k3SsjjNKNNhtckKsufylncWJTAMzEIvZ
zn+oLEtUH5Hjq93RfRRtBBJQo9x4Hs5/8c0RMCkmMo4uQyO/WJkEOF/JZz4wcwhdC0xxNiAJm/2c
x3YMoL0oQmxYfJup8QyBN5OYBg4ch7ney1RN+i4oUH4OzOykSmDqMw/JbpkgV3y9fb5XCgqA78Cc
S+B3uIOXHc0mEjL4nsfWac/+4zz8GaOKfGZk7FHZCSdJ2Iioa0sD9Q9UkycDV/1iaYKe+yYoztaR
yt6OxWMiKg+j9yqV4sblsHIMGGml187dbs4h/HoPlYia4TCyh15ZUwfNHLV9EcVsI6fm2L71Dvo+
GoR4YOAoOy8CZN/XYRH6E10/TWtU2zfM+jwNk4ccbfdTFiw3h3slKugBTXISPiRK9SGWmh9WX8X7
pFBE0uPupRMjfmDYpi/5NEF04Ou+o0eTdxTU+r3ZF8/RZP6StOpbLFjHyA9+Iwj3QQ/GM6PvgLu8
50YrdHewjOQ0xBMyzzW0df6wM2UP1Vkv+dCotewUafWUKc0ub0S3RI+1NhWmgSpkZ2NXrwoZxSvx
2EvjKWIM2ul0KT4oTRS/b8y2v7d8q95HuhA7/hRkp6GKv4ZGXO5UCxHbSG+/aGX9pArZhBD0GILU
ynIbfaZfQlfMwyn976A1P1Vafyh4J0ZIWqLEmmVoQxkvhQbhQVj66PgqNeTfjS+8L7wCwJCalg5c
Xd1D3iluXtWvgqTthJr3hAFAekieTDlpTn0Gw2Ib5hTXOVB2gth2UkbJUWur16Kenrw+e+/DI2ID
WEMMO+qfOslCH9L65FeW6xfGQyzyv0Q4FuL0rRVGzU4E1NL75KvXmYAWTDN9Dsuitptq1shhLMcO
6+Z9mrdUPqTsc1h1L1k9wVqeS9l+ajxjJzSGdKcZgwreRH+nQyZt6woyrHKSlg9WAFOtqZfjsxGN
6S5LGqR4VenBKKAZzGIxQEowyty2yOmgyd3nRvNfdTNIwRVZ2ZHPcZZDAeFnz3TSRvvgtS0Erh3U
/l1cPNZ5ndsUUeRT2QSOZtFISqeKElr4uUlAuqbVz2AsqxPLU49TYRxDpvRBLwPwD0rUytVGS+y0
NAx7NHrae3X209L6r7o6CtgfUW6C7e+UVMlrKnS+WwWmaPdKqyL02SUHUR5/x032q23qzB3IHBwk
lF4CD+3kXIh6t4yYahfCoLj3fTkAnCh97SLpRRvhVUjVyQ6q6I+Orr6vo1zYeZ6a8cGjj15ePY8F
tdsK6bK+LpxS7lyz0FXHTCrpfaSUaAoNRmArSvs7bQ3tOZeFb1017aJGeCf4Akq8Jkj7RvGmO0Mp
IH6Lfta5PB2aZvyt8tAHKOMVsL7xIxA1zV0BjrgoCm0gBD8nWTwJevghzIOzb/BMaekGNuWxSgo7
COMflV+9dFCJ2IWhwxrV9IdWEVCSGHmy9MlwX9fy13AAaxcZRQwPj2fascXcWiXJ6YFB06+NJ5xQ
TrpPIVFqByTHY30obcsoIAlPsy9KMZ21MUYBup5cK7J2ic6rrIYNwPR/VZq308fu0zAaH6e2eG1K
5XtleR8ZPvixcVmsBVVyM1JB6ur0KBfjkYURxkaZD41jvfffiSggzUP0WsQ8e+/qe/yGZsnm/buS
WcwJ4f8aXZRnYdeNBM1sG6eLk/qzOnb6oxIJott6IaRGaiP1O6/ITVecaJ6kea1sPcZXUg46+0z6
glGjP/T2OoaPodQI8VZ71osHWd+6ROZtW2QYGJhhC6ZJFqUu7ipu+ZayPgbqnVnZc5E9f+1fiz0i
eo1rON3OdyK0SWxcCt0Ft/0+bs3frqUBgC8YQTQ1kjgEA66vS0Eag5TgxjVmcfgdcZe5nms5kXQY
duQhu61G98pHZYSaDJi2EJTay55QLwdpmfshK7SM+lshCO3e91PKKsh921Op+ztdRVWeO1M4902s
f7ntySuO/Ad/R6+P1hTwievlqmPfypnEjjMrjQLRB9Cxbq7mG3nc6q4qc3VqHrnh4y5c10QUIdKs
cYa/dq64Q83DtR7rvQV7qPe49bhYSa1QUprLGKRWTBws1tSKZhyk3EKOXL/LgucaBRbpxQi3ZlFW
iibMm/1jZ/liUkZh9DWPRTFHsVPuw7N6aumT6vvgvCXTs7GkJbuLPpWAdA1MSb2wz0TGSMOgfglq
6yEzxq2se9UnLtY1vxQvgDQIB3t60LN/sfIyhB+m4jlQPt12u/+HQ/zvN1oO2TBc0GV9hQ3k5N+1
CKcqDybo53lK+q/AWnwpnVM9VyvfitWJCDoakKFzB3+1nsaPM/eI4Khuh5QK59pRnFnFZYvcZaVQ
f211Ec3ELLB0JP/+4x/9Y3WadbeUB3BBWEzd6ld22IKlrX66i4UuXhWVpkZGr+EnQyTseuCRQo4k
c9UdNj7fqj9e2Fk8PnW/q8tQZGnlDv5JiUH3aC/50KRXxxmCrTj5Xr0b76wPt+3OP39xP1x9x8XJ
Thqz1DOJ5bVxdxfBBjUzoSWC5xpK+80oxX89vnv1AZe3POyHkxTOp87Pij09o7NnKHepNh0iod7a
0ZWr73Jpy2ZiaEk5mlvsaHL6U/J9MHbjXnbFu63ouH70/vl21uJ4F2oJ+NTI5kt2cGd+e4rbqq39
z7RSuFGZmz/JjU9mKdfBxPPmnlIFGGeyxunesqoYBKQl504XqExkqVVxbngfK3bJhFZuI/ZknG47
zcaZsOas5iKclTww1VDnK9am56TB0YPDytpUbtuyMv/7Cys01UMCD1a8r/473Un25Tsg2FRkeE28
G13oCIqDt7u9sq29XQQYpNlGxS/xmejUnKS7kIFkfV9sjlevdJdm14TjBY1UKBqXPP7qqFq5P7K2
xnd1sH+AuCRneFdU9riflcUsQFxb3DIrbqNTHZlbIfM88sJtIAOVrKhgaT7l7FE+pEpti9P+3+8f
IEPQOLSJSU4W0TLzPfTaBrpzYvUdwmxbaNp9VD7HyW/PehHHYxNskdqtZNCgxP6xuIibWT95aqRg
sa6Ke31UzlPUbMTIFRAuX4u+nM62gTNa5lqpZQxKMl/fvV/Z0OBEanL0jJyX+lcf6WtPsUUjdH2/
s2/v5uraLuwu4koZtm0f68AhQuNxLL5o7cY5/gP5XIaSy4UtfEIVxxlTRUmcLvs5Fz6B8X4f7tJ5
NvcrsPnOyf1D8siaYWrbuljXFofKEx5J6d/kyXd9vMdJLUvF48NBwXyoOqpKWbzhjWsRxBApGYOc
4rgtuzitJadFZGJCnr7W0bNSPMvJy7//RDQxVPihNEPFDa9XEY1Gng0NJgxN4BVZ24mxAYpZX8Q/
FhYhicGXRBIq3qg19K3VvcI/yw0/WP0U8EOD8heh11zeKFoLK6pS80JLB9TJaqFt3QiI6caFrP/p
eS7dzbiwM/+Oi4ieeOTaiTLjbFozdmh/eZ9BquTPWg9lmR0VHhD/IjaKHWlJ8VQNRp/bbV5O+zQs
011TZsZRnq8dZSprVx+qtrbNzCo+F5afOrGc/xIa4bPiK91eoK/1OjaCdF+oaXcujXK0rXKsTkIR
9i/mOEu1RFoOO0K4A9YLBHuCCULw7DYwH021cttKfYRy61dPL6otpkNZp89yDE46iU9j5D2FSQBb
lGm5oyQ9twkNvDzej0W1B4QT2blm7NJk2sVhUdh5wyCdNLm0A/dxwDOYWRuh92wlRUbI15y6Lx8B
0r5E9e8+r10kJ1xxNGyzK1xNH7/KLb6bvHTJu7GVnUn83RFnwEk9dwqgR3E3tpadNf59Tg23RTEK
+cU5vHe14UYF4seyt0ejy9FFKlTZh8TXWwdCM1efmsjWSsOWAvXeCgsyFuprCWxHwUTMlh/VkCS0
MuzM8O0m6J41uXwMiuGoa1/qSP00SN0uk4mHTYTNqTlo+kc4xlDJkpyyL5wwMygwBm4KjU/gu50x
2oJnfczy9BcVNScPc0fKgxP/+QnrB1HMi0M7yzV4RvCjo+bUmsVRq/CFrtxzWT6YVf5DELpdlIp3
KbSViSkfNaF5aPSfvWX9VAvlviL8d3FmQ3n9vS7p8YXZQRLOZTo9xNQ10KSyNTOyfd86iFJxP+Tp
HmlkndGG104c7+XuSavjH4MBs2Gn0IQ17ayOdnVJdOR7ZdWLKeePklHAsijkB+agf8VT/pj7/aOY
/p5Aopdq/tANjOC11Xt04lHoyYoI6Qj/a6z5utOowoOf1XaXB/seUjUFzSUxTg++OO4HIPJVa7mt
+CUJBDuJxIOqFUjwDCdI3R9rQ3mMNel3X0pH0WvPeSkndqlUd3EVdSB8i1Okfhyb6lRLVOtVlKNg
OxuiY699EtR3Zls8IWfhiuDEtar6bvbRSRoGkv3urte0X4zevAOM6cpyfmd6qSMZ9V4zKCWayngQ
+vxrZUxHr8sPozc99tH4oTGTb6NW3QF2pqUgfW6skcOkifbkhbYSKG6SwN2OfINdWiLnwvwg57wV
oZuiNj2T3/8f5r5rOXIc2/ZXJvqdfejNidPzQJtWSkkp+4KQySJAC9CC/LD7A/fH7qKmZ6YqS1E5
fZ5uRE/3VMkgSQAbG3sv41wbeB/AdhvptxoYCJNoftY4ASsPKktS7z5DrbWmft30cWeEfZsm3mBG
blmG42Bj2j7MFnUdt4yGDhYwgFnGs6LVgUgdvnN6kfqWBkw+TasmJO0Ez2RWyMfc1pVAx/GNNFkx
8dqMsBLdk5DZ2qPpc4vu0S7ziADixw4dpXmdcs2vVHI3aC2cpNNVIQECAgOmzHXpT2pxTw1l41ly
1aKJg+KSulGUyTlMoq2DsUTZXde4D4TyswmxO8+EVUadFYU/DLUZDVZ7nOs8Uc18a9U8UhVDhMKi
t46AfLLFBw3sdw55ag/f2zwrgMAXrEoDkvEqBNkt7NQhbOU8XXVe52zKfqJrYgnN1/iIMrtK7w2t
3JmZdoXrKvHbtn6Wiq0mrMnAUx7WKaGr1EGyixAyQvDLk6BTSmeLbsW7dLHpcnunV1jNODF8MqsR
ESzIHCNySjfoZHeVSSeWigxzdXqFGctKOsqqac1g4uUVqP3PbgpjPq68iaF/8HIAxHwgBmWodMbH
pOi970zj5BdlldRZWYWcwe6Wde58ldnmg3CgmVpNIrBcULeXv0md7JoDne9XZguyomf4Ss1xWlmW
4meKMUPCzEEvBf++5lRHFtPD0+XzYKmymq1MdT5mfRETeGMwuDAPyG50aJptmp6pzz3RbgY+hNS1
7wDVD1QBkAB00sxoglhDI9XKLwZU7h0HImBsEsKvRfGQq3XtmwZAYk4zY9dryp4qYq10JtDgzLuv
a6MGckTVw5Z5/YoNovEdrpX4S6XZMzE/VxxGMIYpokp4dAVmb5Bbrq82Er09XgdpmZZhOyk5jhmD
JIOVTzhTbAevmCnQtcVSYrbZ+xJZXKLVM+5HEIXHihkOojPRXZuBJRnGOzWdN7KZn1U9jUhdXQtV
31ksj2mhx5aWKg91k9XBlFYvYzejEsxZESAjKCFRl3Ebp6SWo0NTF3Kr5JkXupiTbTcJ65BZgm5G
NbffskFC2A24mZjklLEr5HzTUztY0w4lhvakLsf+5BRdJJTWvsK1PO2SYYKph5Frzw2z+5A146Nr
sHfSIp2iqQUQSGFKaKXPkFH3wYy9s2YI02FvgeHjOEVSwpusi3JrGg9w2Ox9lXEDLcuahSN06iCT
hfd/YDJ9b0btTanoVT1q7iOvIG8Xc1oM0ZA6w0NVOpAvBKgV57bbFHoAu9FhP6Zw0HBERkNWVzhs
bDPKJveDSusOqJ0CpugFXHx1KZOiAku+KfkdbyDtP6oGpIlQQPG1UWuuGvRZIKjXQv+y9MR9yxpl
jnNPzDxwFN3borlKj9QaFCUsBoXYW432oH6JCu7dUtSYSRtTnENWz1MyI+lZea+Vy7Gg0A4rz+Rh
qlnUt9pSM4IWiGLPH7tisn1WKdKDQpgnUy+YBqmKsJvH3NhhFM/Z9tTTgSaajCGRRj5uC3fY4a4G
Yd+RodVSO9yHTP6dit7vy6g4Hk0yYcAhWjfVLE69Bm5ioqs9HHDCMaYFvWbZQQVpNsiAWki1MGMp
Op10prE96NV8bWPqbjMUtGlglJVKV2Wfqdcanzyoiw3WBn3wCU7pLDVLREcJi6aU1eryoGK4VtJ+
XPXQl4KcVcpR2TDq0bzpAAzZepRX+Cg63aJtmiWVZuuvGfOourQY3eNU9WoTZK4FBaWy6sx3B48f
9dY8oDuuqNq66Gy0XC2rAeRyRruxdGgWTWY+BlA2DXtL2feiexhdeagtgv0vi49myO41E+CM1ERS
BCZPod60vNtnTedX9rjvjCnsc/swFDRfsjgYYBpXunT8XphbEKxjplZvvcriVMo407zBh3V7B/ZD
Q5cOXtrquV+YgLQVfNCDustwtXS8zWB04D5meXEyBanXVM8UlhQkg8aQzb2QQOEPBknYo2VkMpey
2G5qdnBzDfxF0Ws+JeQ51x3FDAtPMh4UszdCyop0aRYKr1QiXbUFCWZnso6utFO0fI3UPXq5C5al
zkSk5xqIbxrvLvSolgvMr24FZ1cotWzzaajQr+HgmK3M0QFCgZVSQeN9TsejLof8wqXty/KLA2U/
HbVroPHPyy/uRG2OaxsiUsKRfvqgmMEcA8FcRYEwv07DSwp0X13iwKwBGAbIG0C0zp6x6E0Qhmak
xULfKoqdTHJbavwCwu2raxwEIGBX/9l3Om+0wdiTmwXmJ3CVR+Ld8un467vul3VO14ACEEhXBsCt
S/Xsu/sbIi3u81aFQxn6D4pPg+xu0fECkS2kN5faeF+NZoL2BG4n9IYW24cfR+MqLB+8Aog2Pcmv
YOu2AtMa/a3/rBrxFRwTo6FhCD1rgJXOawWzroNITZseNdwpQh3VXTw7Ao7+gumXzBe6X5YB8aFZ
H9N9A6yy/dfv+T98gLNCFve4wwdokQeW9sDzYwdORXFpAr+o9kNDAs1m4KSgjnauDp63VEPOZPZB
p5q7kTtO3Fluc+fOCuwNITn9MbMB+VxrOLHZTagC1Wr+qHUd5LynutK1cGwt26fCVKLc9MRDwdT6
Xi+7/4Vi3OdUoL+JTQpK01lxSDpdz7URWK7mfQqadRmVyfSsJXpsr2h0qa30xeZc5v1fg52V2XQb
tnnlMhjVH5Rho2aFD9z4hVreVzHHhPUNNBQA+zVRo/9xOUt1ToVhgE2+9Da1sAjzE7tfxANMMBQF
jqML/PIvwuoP453VjUbDQwhtc7ipksLXpzYoINjN5pM7T5cebdmJZxH8h6HOqr5kKke9d2bgQmMk
qR/jSY/szfKIwIfepskQ5QcbuHsfLFE39S/F1q8W9fcv9nzj6BAgLpFfB7SE87OdwX9S+Hm6rdor
2/tflJt/eNSzoNRMSj3gsokztXvsyJ3hPvz1GPv9AOct8IxkTUNKDOAAQbBe1LusW+CtQuVmjprk
EnD/M6ydTR1q2gh3+B9s6s+rsFJpGVUn5OYtVFPqtwn0p+GuCNXR1z+qxpcBTApW4BBdlpg9nzZr
MQQBjBLVX2hLQPfmx/1g2UTTUytrcOzrO56W+7nkD0J2IVSk4661V79+sedr9Hy4s00uhOfaXQcY
SLZeiIXdavFfuPxU52fw5zAGHBhcHMPWT0qzyMJKomiOCKZ8NbNj715KXZbP+f2ELQMgVsGnEv8F
+PQsjChwtRsb0Lg+cR/mgwEODXglSMSTLKoC+fzrt3YeGj9HwyUDbsyL68L5iW/Aw0vNAe5Eclqs
0hZK8g3u+IV2IXP5qbF/Ns45srwbBm7VBp7K3Mt3koR9srgiWUPYwckEi88J5wud6K8mCqYHuA8A
0ILXedb6qGraaF5qi0CvSttXJTr7Drwgg7/+/r4fZfkU32VMA5ODsGq7CTQUEwWPZ5QgpXPhUb6a
pO8HOVsSdsYbG+7VSMugK2aseLYml5zdLg1xdpiYPepAvMdzwB7Cz6wm8OoJTa/+wuv6Kibg1qri
8Leh2Xae8nnSns2J1tik6e3Abnn77KL2MbfvQMH+emJ+ghotK+67oc7jLG/V2e7bAcfi2ooXaDpD
uSNdL8Z4RQJ06YUn+6nV9jmebS6dKNDRfrpycAUyCsTAJPH3DuLTMjTCHG1f94CSt/KgJej7Pujb
FMllfxGBt6zl85gBDOC/xj6LfYM9Ac8oMfaSephBFeJWfhgQ3MW6jMetcWE9fhVqoQcJdT+MaOL/
/bjoa7QtdbOyAElbN+t8Y69H9LT11SXYxVdrEhxnDbqaQMeDffrjMELVmkZd1iRlEbGUUMg7wS41
tH/q/S7ztsjmQ94CyosIuT+O0jUmKy2Kd/epbE3oWjVUy6+nJoIt2KasQ6EpaJnB7Jwq4a/X6Fch
6vuhz/b1MGoVhbAXHnDYuh1sVS5F3eUNna+L7wc4e4NNPnI9n7Gbp0TdqFG5wnpc81UbQys0bpCw
KYcssaNfP9VPOl/nb/QsW0SRQw7KEhO792mz76O0xU0S6ghRG6NFBELmAh27xLT5cr9//6xnWSLY
vNIF76CB/1K6qj7JX8CN78D8urmYVH05cS4uLg7gn5C2OEttcNnQpLu8137jgrI07o3H7LpbsR1U
0cNB+tmLeXvhpX61xaHOjMQAvBT3ZzIdsRWcZ24TjJs51qNFkYTsRDjFkArZ2lfa+tfjff2E/xru
c9d8d64ZuUIYk5jDMl8JduimCzWhL/f2vx/ncza/+/096s5wCsHvZ3q9n3U0/tSb4qIX6JeBClpY
4AkgVftZKN/UakVhSEHNZLF2UiK2hjPdZWWVLycHmgzIMxAccLj9GENMARmAMVtW/KduPUp9+0Uw
xkblBGjd8rJu/dcDuh5kY1QTIfIsAktrRjFQxwJsI5KgnFhuQDUmoQnJdT3U+H8gx/v1/oKUwT+H
XFbMdzOWecNsNBgXQf9TsHuDEkGwgJnq60uB/+JYZ++zr9kwA0WIxQ5WN1vxuw6UQC1aRGovJXA/
XZCWaIVcBErkugO5rfNKxChcm/ZToQXaNfWSvZqveLpd1HHcsInsfvShwAjBo0CHc/Rf1Xn/HBvg
MFzNFkmAc0hvNfVVPbcY20L2aAyz3yhPgqOmfOlW+1OtbRnJwSFnwDkOtN9ze5gBftgWgaNPkL4u
bxTacCFbk2viZxELLz3WV8EDTATAZiD/+7NMiYvWd56rRhMgIVbkm5la/q+j09ePA9cStCN0gN3O
N5yY8rYs0YyC8+6igJ1u3puoXi9Q6Cq4tEK+CFUQycRlD+NAz/j8HtvBWKlBxoeLhHdV5qC/6cGk
FcGvn+iLk/qHQc4yOLTgMzlA5SewYIqsaPe8fqf5Y1Hf/3qYr54FZBQTYqOLasJ5EZSrxOAZjDyC
Vns2xrgHHkfV3n49xhc5PqhXyO4d1wUj5FwLgjHXgoEPWpUd7TO0AJW1qS6cb3VbFMMLJFUvYTq/
Wg3Q5saVAi5YkAo/v8SKtitckkLxYogZOmPIcgDVCjjc34ImuBwyvljeGA5AfJQ2wEM5pyvXBe7u
YsRcleUdGkc+FBn/sb7/613+d3qqD/9I0dq//w/+/F7zqWEp7c7++Pc9e29At/vW/c/yY//6th9/
6O/X/FTddc3p1O1f+fl3/vCD+P1/jh++dq8//CGqOtZNN/2pmW5PbV90n4Pgky7f+Z9+8W+nz99y
nPjpj9/e677qlt+GJl71259fWn/88Rtqvd+tpuX3//nFq9cSP3f3Wv1t/9qwqv7ph06vbffHb5r+
u4UyFqjikBQDLnRJPsfTn19BDwFxDnMCa0VAAn/7WwUfAfrHb6bxOzAU0AWAZLpuos6B3LCt+z+/
hOQARVvQxHTHwSr67Z8P/8M0/Xva/lb15aFmaNj98dunSOR3CfdSyYb9CfRkTDSCQJs4S327zKp0
ezQt36sB5gAxapvl1tqx32bL24wOhLvhU+iXmToHXg691+mkmKjCV1AtkTZV47KDYOBgJemIRmEF
k9ms4/GxSY3rgZWrWma7sjkBtR/1Hn8UnvcuHNms8jmozWpllMzyHSvLQhXcVFnV72X6inX6Tj0B
smV+NwGQ7+MSlIIY2+zAjCI+sSWFtV84Sk2JhAXWZwVYQtkXRqiXOmSjweU05hW3AXORqvPN4Qyk
dUhFaJxta+HiY09xbjG0ThoHlfxyeGGKtvKONgp+Mu2+2aIp/KJVE+GxeGqvvLHf6g0If7YelaUx
hLbFb2yihw4wa59L5y/tomNd4p/zjfHDhvrPNlpyqpcl2p7/qv8P99iSwvzXP1fxT1ssPjX/9/+c
mr+1M0tP3Sn/fqMtP/mPfabYvy8HHvD3YJ7h8o0t9c+Npji/o7+0SFDggId3CySh/rXTbP13tPIg
YQ3wvuFgB/65zWzt96XHBxokanEwrtLdv7LNzu7sEBrCqQLyH4T3FuVq/XybocttwBkwWxyZSbK0
8BZe3HL6X7rp/Rjqfx7o7FJpVVorPR0DmcOtyd7RHP1HpP8h0H8fMZbw990V/ecRlivMd2l1ZVRj
gZ6GGohvS9doIW6iI/lhRQbEyfQtsE+XumFntdjzIX+yJUcq6iqGiyEXTU01Au9CwFTDPTafV3N4
3GVwvtUvdD9/vIr9POjZlRnV51qYIocr22apGXXbpTzfJZeYK/an2Oq/Q/AyEG7kUEVTNZy7P2e6
3uiMAF0hpwZkI7SM21yrk7JMoBzAnBYhbljxEVg8UBxZCVyP+YGO6LofXksVkF7dnf1O0qAFwacp
Rr8AxKauX2vxLooiIKgguqXjI8cOFKr5Q2sH8/Q+aOJRKgqwbQy8eg7v3Y1BHxo4XEsIYknFBzJr
TeAxn2YZVAvo01IrlgN0div9RmZAd2l5wFNjYw8Mollw2VWh2wGTl6Aw163cjkabKLV7ZSlu3E7e
mjc3cGr7wCcA11vrIzKvlfm9BioFTsFqhdy0ECSp6/fRAflEN9Z544YK6fwRjrS28cTa91mBwsGm
4nsjA2ShmGKuHoFgnro3tT/Q2Q64QRPd2xvp2jE3lPR+U6eRkrd7kkGyoWqRzz013Umjtq+xa0N2
q2nigGp+a1sBxfp3CzAfzku/d0Bsx6vypp1pRAvECzoG2EXIoB5V5aZR3xk7yKxZIYMDO90InY76
tCoPhN7NtrFXAezPgaLaDM2NVyQz0Tfd8ESApbO9b7iRQ3xC3HVwZmMiNp2rYkxm4LHqdt2qRkDU
U9/j9Mkhh50eaHGjVQ8tDrK2BeKm6oEgzf3WrBLmwbNJ3Hl2MmpKTMgJYNQZn6MV2YvN3Z3VOOtJ
S+EhJDbVvHa0gBnAZLsGyv0TtAloAOzyurWF72RASYF1PJIgJbu5Rx1qCkaBj9RNbdQbbjB51HeA
HhyA3GuhRUCsGm+q0zO/m9eqTeOinkOgAiOizk+aeqMYq0Z/oJ0M+eBGJQDCHXxO7L2ir5l3hSiN
S9aUhkWlQoUilOW6cteKhmKiO6/7cgBdgQIBfl0XL125c7pxU/DXtB3D1AUWqS0yGc6W8aC1J22o
gZTPY6HrEQEusnO1TWHzkM4vhVFAtgDqFNQLmxmpSweQ9Zi95+qLXRa+YulbQ91waAxU1YGnj4oX
kXHf5HsbSIqsjasKrpppEerNbUMg8l/BQ0f6s4QGQTZSPzV0zNg1AyrHe0bSFPIcyNgRLtyxaF5M
Nw9LyZ9Gg8ZaVa+krVV+ZWFcCSZjCs+CHIDGUUFn2F1DIiHi+RpfXjeD7o+96tsD2eA7N40OI8iG
RgZw07UKtBi5tavrFCJjsBsHql2JnOa6HK5V5GYQcc21cTMNJBpn0CXbV5KNyH+KHRkfjTFNOshn
GNDvUbRvvaJeqdBaQDR6JnZ2PUzNdhZIqox3J42h7w+wPgvVEovD2QqnAXJ61QEvVj2ZtoStShPX
2XXhYa5hJvNgQBtePMyp4XMrC4v64A3v9bDJtZhKbG/UM4Ftpt6rQK/fkJBdAbwUQNcCpMdp8JF0
+VkJULW7H0zN56QN8roI1Ppjym4qNzKtG6cF+wDRrWve0XwEnHTjjfkqLTOIZMNjEYmorYQDZECI
ChS5BRxuCkeAb25vrps6GilkagCkn677OSzylQm3M+FAXMi4FiQGxST2Mqg4GG9D5/q6nb+Jjqyg
cgPJChoMrFtVHYRLzZdWe5DLOq4QIVxEMaxXGDp5ST58AB/nO8qHqr5zQCArBgQx6NqAl4a2dkjL
CrIl0m+xMJk89SYHlhIkO6DrMtPZOIoV6tMHreB2CKCeJ1ZzmvlTkcVdfQeCts8zFdA7lHK8OG8M
H0I0al3FfcUw83YIfgiU5jKA7sYAHmhhSu+s9ETUdq2l+noq01g7FkDWZVbYeo99rp5SyBnrD0Lc
pYa8bXOyrl15m2VXvHvK+w+IPu3Z9ABYmK/wGXIvwrdy5NNVhV+dBrK6x4mYuGzd0WPbtb5XtpGl
nmj9ClNPnwylb5ssLCAzkM2QvS6emHLl8kS2sCpeGXLbaL0/40Vr5orX97Vn+RApxt64H3ughRlc
yASNp6bY1DMiDgXUtXRj2khfDPeV8Qibmg1vjz0tIMwcu8W6cxCKaL9vufNQKBXK5yRbT3bFV5Qd
YDGqFXfVQIIK3J6y7BO3AMdnfldb29et+6o+CjB+1131Ng/blN1KcZ9DZMNw0Yiyd9I0IAv0NBiH
ptvwYQ0dl6upsW8IjN+MejtLkRj9GzUfJ2On1Pf4qxaw6yZNfUl7eNVfNzP0UOybUW6ZtS+hv9/K
UIfQCeMR+pVxjtZG89TIlQdf6kmZQfSJQSrC4XY0M0gnbUqci9YIoSMGABBAn6scQDotHTZAJr60
b50W2l6k1Afh8e2YaRgL8OE8ygsPYf+JeWtV7oqy8zOtjh1CtgLQjX4vDBgtzO1bO+s+QmRUOGVQ
2iiKlsk8fsPaAEJlpwCgA9KSn7NMorM0byudHwaUkjwG7aw8xVHCkrl3IdGird2uDCUwumqLihPY
A217MHGIDeoDU9xQp84+zecL2Al01JZM9jxtQk8WWn0aqoM/lbC9MTVqQ+GLmzwoVdDo5pFbA5pn
b4GTjbN+DEstIdYQ9PomU4rIta4IaB0WDr7CWxnWIc37Hbevneq5n/C+wRIADySXu1TloQmkCc9x
g9SAUNKOoFqBTe0X9JYPe1XeDxI4APtDrYEInW4IP2XlWwl2UyYg3JCBCMZ2RX8o8c4W1Sl5x82V
DYE9d8/q11HsKub5NrNDrt6L+ciNMiEaD3T20FE38LQuzOpt3gNBoQ+IwVrSlZMPlz4OMp/aZ4Gp
FBvoH4L8tdHIvShOBUBFQueBjUg6Tx+Nw3xaABqcvhrO3ult0HhO3vSRq/sOkS2F6A9vAadWX3lx
j0a9L/B5BvpWQGbVsRrYBmEFHgxpv1oVDSF35afQOs60VxQrfDALQ4SaK1eMxyltAyuFMRt9zLQO
kPONaETi9LPfui3kNiH9V71a84PJX9Im90eiROaoocIm9m1zGjszrFTcHrB2uCoBKu98Pjy6EpyW
cTUWmAHrpZUqqAzjirgU/IkjQck55zuvhZqSNt500Eyc3iliTgOlJZUOsdWYITgzoYZUufKGIAWr
gb1LdQptMge0+QDCUKsPdhsqhb68BzNkdGPTrdse0QQE0aBeUOP3VvWmgVKOVQUlE5i1zYTsRnlD
4TNTVP4kxkhmr5MKAS4b148aKSRMsqAx/FSmUJlguyY/knKl1kmm3zfd89g9WC7y6cK+KuEt57Sw
i+lQN8GZjFTCUp+k7O7diT8hhcTnQ5Dudw24KEzsyrLZV3TPF70nDuKXlbMVdV/mfKeSOiJOb/k4
6qz0QR1jwMe1ygr6ftuKA+fLnkSQ7p/Gcl9ZNEwHFtVpHdaOG5pEv7UYSeOUm1f1BK7FvEZe8dHx
F+4lVqvvHCWE1AS2wS1div1KATvBOnKmQ+9AenB4aeAa3RqJmkEqTOmTzkCcJqRNalH6OThlJXAE
rZdHQHSBe9KHQLffDuUNVV47KG9REyRYHacper00hbRwTsNekohC+0TZVFoDhX+I0ILup5g435VT
5l6baWzk+3y8BzoyruUzKrSsPmn6NdKMrnkiMHukyNPEAFQ+ziKT7zTrthIv1qICuVxtDOwRbTXx
e6boIcsfcm2vWiSk9ZMm08CdWzBOsJXwADaEl/rB8zmILzkuQbq3KTrd1+Dx7noSafeCQZujWoIO
CNKnBhRN5fKD1d+aqXqvgLDpM/NAcrkW42vBN7x3VmOphro7hEY2rywPWZ1dHd0eifcMnTjsR4Ql
KOwFqrdTh1epM78vN1W7yQjxRSGwBRTf7TMk49GITUckv3HVbmVzBoKI53ekXw3gPLnZijt7qOP5
OjiJEGa/qaHdmhYUr9pMoMBGGtCTiuEDuss47Ay8p4zuhVzpeIbcdGIH9D2sfRDd9KDw1rLQEKzw
xxFaZXKp1+315tquUl9oU+R16VYWdG3jFj7UsGueEor7IMlkYFtvwkpx/BhQqZv9UtFBLDMg8lzH
rQTIdNxa/UeX7gHYtQdATksam7MeG6wOpePGHp6+AH+OKHHpWaFLnLcGYT43jrnoQCy8HtyVyAES
ZDiGSiPIMnIzYUkWtn5Uay8sJxMCabCIkjnZYuZ9kionUha3eg3NTmQzjTSDvk4qY7VkoAZscVjx
MGk7W1OTCgJ6qnw0C8OHVlQAcb3YwJKBzIXfDiGH1AXoajqVfgGanAYnt4YcqBiiGWHHdPR3LZtj
px/Bjrg1By+qtTDFTXkW2OxYXDOkxXy9K9akoMeuNaO0cm47IymR1RV3M7xfZ7d5lrgxwDbIxtIN
gWSF9XLg4pqIqqTp3THAEuf5uehvc1wdBtavawxtaRW4rKBK9QgJJdqsot64fJ2DCoytmkG/zbs3
+ava3BbQKO/ko559K3FvVDN1X6qRAtuc0tIOmty2/UPr3WlQQASRKQL1gmon7lHwf1e06q6dcgS5
6UrN1m7ZBwS3CRObjmIBoxbk3eFmGc01XDM6O+ETDRcJXYHAmt+6eM1Q1w2Ap151tng1nbWHOFc1
+ktFombMIQRHgPEEQVd3sHznp6p7St0HQ9DIbKHf0FrDpoA3pyqqEC3XpLflh1JWO5Ror3i1L6mI
0jUj0Ado75Ao+bKeV4XioV7R0QYEUHgYIqUesOuNxr6Fds87cGS7SVMCMWMNW60R1WIMHSRUGZia
baaCRupu+9aIU830h1TbMQL3muNI0bg2h42HpHKiUWW8mPqja0OKSvdN77RAEcQIbwjlIEvNJ/B/
UoyTPe1z74kqOA8PTl+vOIhlBWGRbpOthHZkU4SFg/YgteKs6iJp4ApYXROCq31f4AWEnitxaXtg
BI23rolVcWwhhmddTXl+1EGE1BPNOeLqGhlYa2OztstbGJgFwgJhwJVxbQZ0LqBHei31+5rc2QqW
Vwe9XO2au7i4WyMKNk0EX9mkmqGeO4GXaUYoiUOnHHuFDRXsAepIxVmq4OV29Jma3zKbQB051EG5
w6A9CillcW1l0PTgu6YAS/Y+U3DJwMZBegjOIVIdtUGE4jej2/kWwP+wLkRizuIBeEFVsaIRiY8A
qQylpQ0ZbIBwEteA4wZuqbaEcwAQf9BQg8a/n5ND24KaNSM22kdRRSkZMbuRixtw/aE015k9PHf1
tUEgO3jPGvST6RhUEyzryEvf71pFUxK4EnS+Pq6ZdtMOe0O5cZTAbk9g4CUEBDWl0iML0S9HcMvn
LME5hmZlTBChW0hEZhldl+gXMLKvMYMezqQKtzrXC9QKbQe0GXyUS7GVZQz6DyQ50fwQZay0KojQ
79lwR4spqufBbxmmTN8T216501yszQkoCWeGuAwEJRUb9LJ1QXAMg4FnIHtLQYYYji017jw27zNU
C9CmQjEhD7JJSSTMCHIIy+E+QtowH7ivqvEI2gSX3QcvNh0k/ck8hz0XzzKbobdH6w/Cbq38RoA/
55bDs5neojZiGC/TQs6yNi5pUB5LHA9H8xseJ5H1rlfQEHE+1P6UqjBGh4SkPYK5UVhQCDmW4lqV
b+34UHtJ1pWBsyxg/eioUMXs0UCxa6R4qFB6cSNC8B9DKFf4sz2sUoDzp/wpG9GBQcmL4eM5rI1b
/cGgWwAjgoYgxcIh6NiBNMhRoHSmac9tAX2Q6XHMzH0hcdaOakzKWyVbmfltv9R9iJGMeY2pznN/
8rqjUaShCU1eoaGcyQJGbnJvjTwlBlMlkDp4vziEp9vS3s6gW4/Tuxzvlucbra0uJ+xJEzZgw6aW
t70LCizLYgEL+mpAcdx+qFTu23kbzlp3M9o5xBthsM4fauTjqQdir6VdkzYLPMRtiGiGKq5vzYgs
CXRD0cUkhRY4TiLTYL7SfqOgC462G8rmyZgey+6Qu3lC87dZQ4+0ASP8Kq2ulPZF11t/TLcNPTTj
nhTQplXXMP/scmWlOjdWvibirp0eaONCCcCJRkwP6J8ZqnYoLWNBey7IhqgpG/SlKE8Uog84aDJz
C7ur0MIpwiERW2e7HlelVMG99E13E8N9tip4sC0XyhDiJji+D6abyCV/bW7s7lBN407rQ+S5fopk
FEGtWiYguy2L/8fZeS03bm3r+olQhRxuSYBgJiUq36AUkXPG058P7V17dbNV1lnbN7arbUEIc84x
/vEHnF1YDx13J6obvX/UhMRO47tBf+4UDKvw2RtbqIapUw3bJrg31fAwlF9lIR6EMX6hUrPNKbih
XTv5k/VYBIJrctmi8m+D4E626G2KhcLNtrq4DzUuCojSAy7kOaYQvrXy2NGw7QDQqUG9UVqVIkWs
vBhqGmdgEFM/dNKnhjVYzRtMZkNSp6yAh/DMo76oIjL3qC6e00h4bWWcZzN93RtveRcgr40B3u9b
8UHX6JCV7LOSC7a7nZJNSzWp7VygQJ9Qnit3RXwcMl66bixY3U4lvIAjK81ox1m2LXS0DwrhnnQe
8Xiuu6Pv5eCzRw1s0lBbN0IPrBV4ECOYv8NtoEFcbagEz3Ijjb/RB86l+ZXiuJkc0ua2BcKoDImb
47fUbtUMUw7xS5CRjjfR0pQ/Qsp0XDmA6+vxbGF3OySfhv+cq7gWcPQaoRPXG29A/Cau4+TQY3qn
bmslWymJtwjaypaVWyhRizFP15a/msLRbcpV6b/63Y1pbUJ62ykbb4PRWBXlw0ANjOO4FD11aH6H
J54CtUFwsoaCKlcFUx3skTyVPkgeonyvDKfMYifK7lS5OVeoho3RpIn6VOrntPtUpGTVUuqImD2H
hbogRytQauDjepeOH54iLOtyOwGYtkK5FvHmmMJiV7FW2WEeAt0/eIVtZSPVLLC4by7l4N4Qdy3y
jO5Bp31u62OpQrFKb4AaiuirBKWzssIemoMeb3SrXZRNyJJOdnkhIFffN9xe0m9FS7ZlOvgQsXjc
PzWZuC2bzgmsYWFgq9eZklN37SrhaC5f+gH2boG/gbQU6u2Ycwq+6TGmB1F4DnBg8EQQrQSrZePJ
CCheY4wSymPB5LppShe8MS83WnRshJc4iqiBTFcYACJLfaF5X6B5DMPt3mKKVAMcPI9gvaEF2TyV
lsSj803xFvneG2HdYEYi51/dYJ7iPndkYaeq77q1ST2FYvc44NyMlwvScHq/IVv5yktLyY1p81Td
SuI6VB7VMHBacZt4b0JNF1F+6PI6jF+TWOY8eE+rYyG8gxxE/LtklasiO5nTraW9J/ol1Xu76b/y
wCCbJLYOckoTtJCF4SZSiqesxFzCScp4ndUM8ufcbX+dR08+B+5E3GAQ0WC+9ap4jOWHQRaXfnko
V7EYHrDpwSTObc1Pi7LdMjd+d6mEfSjGC218QS8O5KqRhoIXzCGUdh6Mg7rdBxPMyCOGYnaqocZM
McdWH7tYP2olNW28CfrHjkNm5IBp2r0iEFrvb8yMPS94FpQPI7n1LQHzmjOxJHZl7D16kBxUg06E
s1v196X2EgcHk9Uk5sCBSfbSVvsUlNdnD/Pe5+nfULDdVqZLjmLv4ZwwxEiSt0Ywun77kCV3RFsv
5VLiM3wmxj6bEFIXQI4+FhOtd8exMSmux940NtbOi9ZG/9BLbBs4PFONeVO+NDsah2mTYX+RGwcp
v8v6jQecBvZnIsQs/eemfR36U4+3oGqtJyHAqMA2qpffJvz/w1P5Y8r8J+/rn6EoTrKQo5iZ6385
9Xu9n3hBVIlL0W0dbZXwSFZNtzKw2lNX+m7Il7W4oO64/ffr/nDZaw1GWTRRgUWXyDhxkUwwR5q7
KvpBjPCL6/oXcolCADqCCvFsJvf8PkEfmUHmLeUfZOw59UNZe0i95cs/7oyWLf4wyJbnSfW/Xe9q
Yo/LPnPKietFm3BdvxCE44TOsImdbh1MdvNLUme4PoRRbJcjjOXnsIIfaAPfP9j/vWdL/POepaIK
O44PwDz51uCETr1V+6NY50oy/T9fDfZ00DWgW+C48udVyshr6RwbiAL5QQ4NjiJGI9NiVBTMBXae
O0UL0g85eLdyt25AYeKjp06MnErGL/iuuFls4DA3/sCV/JsyYYmEqv3vrzX/+W+UCU3ADF8S8LLI
xVNIL6dEzQ+P94pR+Pedz8//t0sEHFxjVGUy/OoBuuz8bvU9IKebrixbev4/rJLf7udKpdEanUrQ
AffTK89tdAyG1/BHJci3H+1v17gipvkJsebUNhBZXGXFgbUeCY3AdlZykKH/pMX4kwH699O7WpFK
25NrwS4MBLiW05QK0RnTaYEbzDKF6fXvT+8bOsufn8PVeiTaQhdCia/0H/ETRH+bgopRm6Njj4x/
yzZ6qX8YmPzNZoGtK5K8pZo46sFA+vP78DSvznwhx3YWAlK+7dalnR2bH9W7333pOjI2sv0khb9d
vzU/K7U51ohu/iQKt8OP8WnzCr7ey36/wNWbqvUqkseKC+iHaTUTZ7M3SjdG4nwY4ppE2J9OhG/4
TvOT+88tXT25PMFyugNYXVrrZF/lC32bOsN6PE/u3Ma6ieMdfxQk/ftjhCL659sa9SCWzZ63FXE9
d2Y8hWuy6ZaV06U2jkyYX/53FPh/lsAc0zTH0WKMf531lyWdXqjQD9g64QmrnyawzL9/998dAb9k
wjhHKoZsXm3OVdPoxihjZ+TXBlPjrURLGEv3/34R6bt9Q+cb547QHWnXR0BEyIhV9NjUqG5xp9je
pl4p29Fmgm6bPxys370l7gPrBJONCu7hn28p9LSAOCRRxEXv1YqeoMT8sFP8kvJdfe0QBk2WrSHJ
2OpfXSENdHpVzeLba9YmtbfGZH2En4C1XSiS39VVCwIht7GgbQRB3cWF5cg9U3NmesQ4kKt56VMU
X+FbZ60U7+hDThlWQv8qULFqaWxbOdMMndrRUQxUrXi2oZ4E+HA049SkQv/DF/DdWsLKhNQHBQkQ
ri1XnDp5ytMRMEBcCmv1Zlqpy9iJ8IoCM19IyxYuGG9J/qGk++5o5KIYDcOBxxH1Ov7Akycrb9Jg
/iIICpOdaW05MG5ohZaYQv6oz/mu3ILJhwB0doqR+UD+/CwaOcvCIfalX7o+4xEnvgVgLePIHfKc
xWibswKOG43c5rlbWeefDjOYrX9vkkSeEr1GdMH8qK8+G93LEz0se4nRarfoGfCXfAwhBlFmCmOM
XDtpKty4vFT5STB9kTlzauP65Ezto1TKN2J5m/d3pXrXhMquivAIlR+lyL/4dIGLCV+7FguW8aAV
5bln+NRM7yZQ/TCbM3SuIoJD32jCk68/NsB5uX4WyuGrMIoHVEK0yr51I+SklI9HJcieagBiMX7X
8MSS6tQW+AHqizS3yeXTlOekNJ0KHSJauZ5d5CI+1FC2MznaSqbB8OlerHtME5lU4lFqzowtAqG8
GuvWPnUCBloWJVE+7GSf+KHMXFXDXW7QN036ogP6zrTxYBACoviqLcW7TrVsnLuADKjJUxgo4zGL
fYbU58AcdpHxYFjjJfb3Or1t27mkTgv8lkHumPhcaWgc4b4H/WHocltvHsXgsa4+OqFfh3QSSvFR
/aRJ/OZQR4uFZElD14m0+WpH9ScTmyrkyL8cJJT1/6+s+dsVZJgYTSvm7NetzRvhb8VlG07o0kXc
Hyt7sNVlvfQ22q8s+8Yl8uuHSuXKk/fXSUT+zX+udlXKVk2sZa3UyAznzmbxlaQG4MUl1s1lYsCI
QeBM8hP2tzm0hN0Yq3YgnXv5osou6emkyMlbI4PPuq+thwpsP761aHhxRktKDjaG70FVPEu6/zCE
wrCwOizZpPFiQbk0wuFLhe0YP1FJwaB4yFU86nCyGPXPYnqKxpNVqcDojxZwuwpmWjyV7U7KRya6
x67eJxm4oZgRAGXYQeNb4MxoscVjGHUfZR7eNg08E4CUcDAfEjUCgPGbRVIc6u4hCC4/nIPfHE7Y
Y0hoSDHDNDhB/nxn+QiHVpN4Z6DyRDfkLoTNbBfun4HKKB++AvWHw+qvr0SZ5UWmaGhsSNjIz9T8
378SixWQld6INnCB5gLxtuPZaD6eSiKrIaj8twXL9eXkPy9nRGbRpQaXa5MvKXA6trUfHuH8E34/
fecrSBQSCgRtPMmvLdKUKbdir2Z5CethZaxKNzxMW3Bvcj1+1mj91RVcX+2qqSpkXPbSjqul1Jd2
csbG3VE3Mh7J8/Eor/JV+zjufuTWf3uTvDD8VOYspOt6qfQxDI9ymfpZWM2lbUBqCkCjz2xr37nh
SfoJ/fgL/vh1o79d8Wo3ybOq0caKGxWzLwvdsbUbqoMxGq7SmB8aPr9JEqwEEx5Hb7nGxJxLaLbS
0D3jIfaKaa9dZKUt4zbbmcmlEeDwVQ4mRU4jNg68lZVYz1bV4TIL39IM/iFcxTQf3XDm85nywuu1
5dR/6JFy8eXsWI3RZywnK+y2Cjvp8aKAO678gg8xIJ3Gfmty6o2YYEzKhvBLyEArC0xhau4r8Pie
bagc0hXOuqkKXSTH/jPBp7uwDflUq3BoGRoLcePUqrDCXTZbtL65GbBU7Zjp9zWcB/wXBzK2xfJF
JSVRRXhUHer2ZmgPgnAZFUw/WxXUWXb4DyOA7yycnEF6MrOtbkirpvVXfXwTAd5DQvPjfddByymB
I72jFJ5hz261RP8arAc5BQDv15H4pUOQCzUDdtZlSE8G77qHYeYNmI1XMr/xl6jOzsirH9bTfBz9
tZ5+e/FXW1JRKJYc5rz4boWf0il3raV5sW4UZ1xHy2D/38lgWbaiCp8EyAktOwXZ9Q5odt0w1PDN
llH6DJxXxF+e5v5wS9q8Kv+8Jy6i88MVgxhTrEX+3IUIs27yMGUXGmTyB+tyo/YzTDvhEN9iR84w
L85rmLH5os6HhY9eC5Yv5la+fwi1mwZCXRtsykkjNF56aZJoWWGBWVmvcYWBuw8RcUjgu98ayR1U
IikZjxTnVnij5MSBcBqS2HGA9+6aZrxT6vpFESQ3sXJoUJbbJ5DeW3PPhBKFR3OnNdLS8/NDPltq
G3DTvfRFhLFshrC6PBVv7ulWr+6DKthqiABGPbmoI17VqbGMSn+pts81cwFZBFXS1kHptuKh6I+x
1zsBY9IGucbYD/xGN/jKLqfoFBswGJleNrm+UsVNAzcAzoZOEqAPMXYc3gz2mQnaLQagBOMsJ4WQ
zUXJsC7rzrOjbdEucnW8JOMhGJtPxWsPGRo8RYlsyvlD/G7oEfTScdmyQxb9M888yELXJF20E75g
w3rZXds+VUXn4KvOQMNyqupBlR5qbS9V+6wBINeg+mAJrivZLh5bV6raD0uw9lZ0aeSDVDSnKCFG
WLTVftpJwssEeCfKlpvgTgjD1CFkfGMG2iIa4PjweIcuWgrVPhaegRlBUzM7ZkSf9TAb/Ukkbhkp
NjymkEAB0WfBWg+KD1AZOD98ln+vNBWsZ44JV1C7gYT++VWKvTZnlrGpi+4/5mKwXY7qQl9MDmfX
5sdD5LrhmJeahr4NDpKJK8H1UhOyZFJjTeMBrKQVDBtXbB04mCRE9Wsr/OHuUM19s+g0VKuyCJCA
Z9LV7XkkrWN5b0IEYatXs3c6HB/JDqYJdtIwFQo/cU/cavmNWi4NQXKmWDgkYvwsTUTTec6kLjvL
tIOaYjBE6zCvgMWUw3nv87Ui9IexRtkxnVUF1z5iNOXkPQWt0ybPaTKzXknyMuyJQx6tpaWET76C
7qn7akg2MsFrKk1ZdNUmiiPCAOCUxcbejy0GChDyhzkGM2EEY8QKK6WFLcxszN/PX7KUtmh2OvgI
FJmpTr5kJJRQa4t9VjKshnZ+b9TVDmLrWe40erk+e9HF2Ja7d01ySeRbZUy8jCrZVP1wsUrr1qq3
lul4EpyTjMiCiHTscRlneHCk0zqHexnQfDE/ZWl7sz4gj7NLT7QQ43EIbrG8luL0rTfOcbRtZTc3
8ttOh36iGTBW9oxnbsbwC8/otd6dMlU51TqRF9WZnevg4VYM/W0neMXRN+1GeZ0wt1fGnZ8ol04u
bjJNWUFIFUSFVOkGApXacwCaC9/0XIlMy9ZsXwoVEmWS3Filty4lAy61Qb6svKjqsyDfl1XvTP02
mFZFB0RsrWU/2ZHERnNbFa5UKrcDXvqjAhtcHulRaed6sg/DGP7OfAT1CreM0XIiPXeU+VNvXKSW
BAOR5FJbbWAaJTgMpwzhQl++GXXFqev14EcPeSLwYWviHtthaer2nmDezCkRSpsjmoFFYdF+NoJI
qAIq7kWj7DXRw3+/OHv55DSef6LPwh99L3m7xNjUPXE2PTaVKRGvpuiIECuLakcUvaPISBwZMxYZ
oux+Z0HIN7EjFs1NVd9W0M4yzNxbmFoG/48yZiddGx7xy1/X7JpmNtzVXh8tpSlimtsMzqz6a9L4
ox7NVxEjaDn4SmCl+UXp4tBcjwMbeJqtpSm2g7J97hHmQSWBDqrctEJ1mWSAAKijofSVRgr9+asK
l69uX+Qsp7/u99FUuWNeumJgoMdm6N2ZM2kFTCCtmXkbKYMnX2X+HT2MxlSuIPHipSfpd3I1fZbe
JQwiV6zGlZcltFaEDRt3gR644tzocS7QZqfoasIBzKuclQ1uMCkHqDKIMwTXqnOXMGB3bIIRjmh7
1IxuV/DAk3beIp48Bb4HPuaNsgxa327Vdh0En0n+ZSkXMy93uoeLbgrOKvOxGROpHEuLTV7S2PFH
49lKogc21bdKMxN4GLrEINuEPNHigp0OTkF2iBf0CLLaDzT2+Gjz60O/Tkdrh+8Y0+GWGi9fNrW5
CiNlrXJ7mIXcC/WtCku0kOxZflHWfNXejSKEm2kg3mN+0dq6Vo4SRF78UFwpXWsEXc9WsN6sE/JK
t2tDZ+Q0E8UBsgmfhCAtJvG5KvObNtvm/YMo3WrdSyNrh4anhybNTePt7EVf15vB0u3OD+g4EAjW
ie1Zr5Ve7OrmVoru9PBBlx7G+T3WGB/2l6ojU82cnD69NafyMrYoSM0ieG8BR3FBF9ZRJByjKuV3
gu+qiNEyy32bxDRWy9YIN0EKH6H94iDZ+VA4KD9NBWYEHt6LOsZePUuUjaaejXh4SBXbahG3IFib
shR2Duu71phRSp6Th8F9bGDfVqsbxbNsjk+Ztdqfwf+oc4R+obemExX9RiDIOOnDT7MvH3WSH5Dh
/Ps5y3nzzUmEyYoJKAI0guXK1UErEi0mBBCllQAVQ2ZUd92cHTWm68QnoWGwsqcAzcwi0d7HmWFu
sqOltbeIK8ZLLYW31Rm37PV73aB/Ja8T0sUY8LQmUiVy3cENamMVwdLozmaa7zSmlKn8SIY5R3lF
8ahzyMNUMZnYxvoXTgg2oSGqeBgo4PwcfbAlHXxruBsSweb4PsWVuEoyDBhgmFlwiWJDRllcO6H8
kmcjWjjI2rrXrbxg7403zQBl4RgHfKztWvIDwNocWvitCMPDeGizXZHc4QfEwXPuov2gbASxmSPe
oak8ZM1NQD54pLGjvaoSH0e2SUlp5f30XbDu4TvCTkmlF6gzYrfL2UghfDZQcs2WVOgnhVNaLw+h
5e1MpI7EAhQapylAnR7JbOUYAUWXvtGWgXhvaIjpZ3sGkzkufP1Qc4YRymD+Po5wNj5HRXTysX+u
836jFVvFQOeR2Vb1ZhAGX4sIvF4GjpPav00IfWxD1dHCC5IjuJqXNsdiFEY1ofU4z/Trrnifctg2
Cm7jiPf03IJ19ao0nDsknuehf/KiZ4xHbJ3fQEmp/fNsWVlkDwRrpYVczNSo7D4zylwp/6pbHYbj
eUjoPZW7DF8Muf8oEVhZ1lfZQZx7NaAoErYOrr0wCL0mC2kKFk06c09DAP7s3tf7bRc+lMZaClW7
jI2nIH+LAh+FcEYYo9EUi0aHwhVZxlmchn3W5uk9Brs1lMeitoMop3FJ0BD6+XrUmkXd7zo2GNw9
VoZWzFHq08KLPcK+UF6As6TJa5ZZ6xaJbEmCztg2JimksxJngB84muKr1BZP/77Q/gnbvu6zDP7C
KAF86S8Lm9az+lHLROCs3ONUhyKK4CcOke4qx7aVTpKYUV6FHHed7NZTcjN2pRNx3MjRu2yRDFWm
wbmh/S+wZA6iemmgde2EZt+koVt2r4WylgnH4Q8UoXEKpaFuaZ3I/AghqAoqRY42upW2oYnuYUaJ
BpHc7bOhM2jXrbMUVqdxXtvVpodMiH0tpnp7P1mXnIeBUhwnhd3BvMTxuBqDW2F607tdaUJwDgNb
TqCR3UwKahvEOqb8FLLdd6G5TtNiheAEEmJOG5WSO+SXWHpB4srRnSP/3xNMb3vSq67uSnETqDCR
vGXfbEUZ9064YHrmetlanfg8S/j/w0lCQpKTgyFTLZvtfTGlnAZMMeldg3JaZ2V7iAd1UUc90pss
um8KQIYMhF5D9C/GBEsoy6K/FGDq1mePplDurD1sqqeiUY9Zw5rsKaPrVP1Cc2Ins7DXggK1Vgg7
kwuCvakCJWKJvPiUDjvySpryS6wwbo26k0Eiiey9xCK6+5deDIgNIcYwCrrXvM2RJXuHQlZfSXJZ
CsSUWQ0KPOku7Tdktl3C2LXQEAXtvveS5ZQcRvOrEVIQXVZnP8y5VFRVxrM2+lszQxUWWC9aOi0L
T98n/csx6XwCcVZSQJ0SzlGzEJ+Qvk9mdl8TvSaMTiU1r0pAJNl4gvaUYWKec0LXSXtT1tmyVx+M
8JhEl4wEtyajiE8jZ0jHR9zq7ULZFkp0r/ijKwXR/Q8rYz5h/loYnJSqIuFj8peBvlD6OPzgdoOT
32wsFtGqLubARIwTTsoyYygufCgfP1z0uwYMp5X/vegVVilX40QSHheVXX89Jzs3MDMErAN/oi18
AyqrOFb950pXo6wJrRTZenSWRNE5mCZsreXkGq7FBK1wf4KUr4xA/4GMQEH1GcLGXfXa7TcuxVKa
Kq4mumhCQLDTlx4YFhGnv4ehbePMeRrfYBn8+/P8DkSaze44geesjOuxaNTFaLvndxiKmzqakfrS
XEf+D4MVxqzffCu/X2fGgn+b4xCboJZDTN+MycWRdmDpUXYNov46TlDR0dNYJ8P46PypZJXWmVPn
YUj8k76XChN67L3Z34jtfe8jROpvQpJ2uwmPheRW0U6+9ZoqxO4Zge0ltTN1EGhxSmA5Lgr5XjJe
Wn2dKkBbtETKZPfaW0KsNM1N2D/HSAMmjvsYyzqrinaedjQGawnL2kI43r8HgUeiDvYXgXrf453Q
ZTnqZ3TQwmPaQtDHgC5DmajQfCViusgT7AskfNUkcy+zcUaCvi6wCvEm1yppJJ4R/kLjJGmmzx+Z
SN+HTX4WUK2040mg7pVeBm8n5KckOlXyuY8vhW+6UIyfhkZ9SJL+M28s5EajnRQDTE9UYVZGDFy5
7bnxOnpL9HrZSfdmsJnDj9QYvOufUWgskWZEj+GX3TEoGQ/hPFDqwYdSPecUCHL7VqGp6TVikEj6
QBwhEeVDiKOv7hqzX4E1EMk0k3TXseKjAO6oHiH4Ry9d4MZqimKIX9cwF3GS2fQxUG7vew09IVrT
1NyH2T6BwZlqT1p4l036q+yZr4r43pV3oDVy4vpw+vEgEIJbpex3fh5QxiHQEIndMcf7uD0hNg5q
upW5D1BeivSAbYYfvYp8Oa2VLZUxxE5kayBU7o2NJz+k0A1gwxcKBU+zqippQVmU9e8eGsgB1agI
xj+j8mkNYuLp1G3bZH6H0qYyx6VC5YnyTWs/ZVnYTNFd5Pmu1Jz1tlyK4zNAzFor3/VGXyGNXWYR
dgsGRwUxVpppR9Jdlh6TLN2k4YOmrsLkCbsHQ54jyhDdCq2tmPlGD+VNhEYi9E6EHh5j43ZSHrVy
XWLskPXaYaJTqi45Gro+IpXqvUNl5COvh3e+NoEzEYQUquwM09LrVGrXwDaQKfcc0CEKLCa2l7GL
7b50VMHcGuPWwqalUBjkyP6qkLGzlLXtgLm2r38EtLi6vysFvND6Es0ieYrbttvJukJO0lHNensc
DDtUptVoeqi1Zc65StxLY/I0SCCWyjmJNh3OCIVZ6Yiw2ocgrUl65CDNkfybyUmsyvuqVG88cytl
3IgZQZka6ZDWnnDSGdt3K3k6K5wfebsVsnuR8UbbfmVi5+bEaAXitpe0N4TlrxmpXygRTHNhxkQT
qvGNNtGstBkuBkJOjc9XN6FNaHrpWVQh3gzFW+0zWhndxNDsRt4zbv1hD5WuB55gkHBkDOKB5yGk
hS/eH5sb3yyhEQn0IpUzCUTuhAn28pdn/4E4oFWVL39yff32ipauMV8QRY0ZwJ9X7POAo6nD0yTu
TwOK/ej0Xx8LEPX+8/OvTtnaI0cuLvn5lvIhmc84Ktm1dkoI/fr360AW+PtgkBjLUUNgE8kTvJpi
EOyXd9jMUNalyt6fiq2lMmFXMlvpp2xB0Bo4jmpuU9IAwxYsW/liLmbo8lYaG9uqTacW9a9mlAyn
TcJjJaS7EY6GHfvBYTT41uALnqxA35Ga6xRGizZkb8n3MevfIM22qW5zGLqW1m9hCS+7hhO+Dw+9
KbOlFUROHvIKXyg14BDSUN7q4UaD9aTV/k5Wc2cEdJcBEvV0egzzZKcWxNLJ2UUewk0I0anvMIcI
HmJgKo0atEWIq5nrOopmNGQH/2pvjGuV2k6Ebs4h4XcbTYuW6fhkVBeD5t0TiMidNpryYgEgq/gX
TnD0NeyIimqvTTQfo8FetCvZGCtLxITEA+XFNgi3gQxgSEUxnCePYhI48fDYsFX0DQEP2DB4cWtb
xbCMCWBU/GIrC81CQDTQHnp2N90g2fMZjSRN42dovYrWTTsePfFxKh7k9lzkH7GHaG3U7GrenKEz
9Q05w9h+kefLStlpKKh1zaXx033AOwN/NoNtRjz3xLFimQJywfHhWvraqN+molsb3mXM230+vUdK
grlW41h9cUr7c6k6KsSYtiYWr3ysS2FYttKdKJ79bD1Oe93X0MKKFBFIytPUu8QjNb2ymRIgaPGX
NYz4rqsxKKmFf3tqLUTAb0ELMpckzDdQFHR/Sf1A97cyY5QLGkq4tmrjnzaJbwYjf3zoVxVQ1Oaj
MBAuvfQRJ7szPRDBU7ccHG052jwM9/+yRzCGZUuCeYsV71X9KhEkHYxYTSx9jjRSKBeW+JNnPpyO
b5Yv40dLZuPDElq92ijYGGuzpqhdRjIWBW26HkGdheIUxQKWlWtfonUtZpXSc5kj3sWrq4zGxzAK
d3WuuCFUtRg5fb/D3H+dSZkzBJg/ICVKyo80hBnAzAA1RHPRWjycMpoMpFQl/0hxVWCOi6XbARWS
LYZvUa7ulV7N15nau0VXrwpPO8dziqmxFwEFu3Qpj59x3joD1j0yDp85NAO1WuoITIDEguoy+k8S
mbjzKdZX73L2ihS8Fp8nms36Q1NO6XgzFXei5q8GkfF6jiNWCpz+YVByqqawnvU3cnhsi1e5ODb1
sDWMYDdVa68MlgPm5gzrsZGrqhdLpDU9Ix/3smMrkz6ras8siA6XBsh9J1kuNr4oPZJatdD121Q4
F5o+w/ssCqlZlJpwqbznvECPqy4FD1hWQ9UH+Ex/WymKnRe+HU/UdQaHeWydA5oIip0JyKVAGYu1
aEjU8lFTDjMqWCl7DPsYFEu2GVrLLl0FDdGssbWtjIYIRm+pacEuG3Y+4olezpdD8Jo2L50mgXCr
rpe/KYxQ5RRSHACOLmgYXQBAliG1EI+X4k/CEy3RkeUznUhPimwr+BFNgFSeecSddmVWtx7v2dD5
+ZQROdBVHHwi3LbMI4SLoTmnQ7BOYPr5cN/CEsUuxY2RK04AVbgaDeYce7RJjtBB20iMA/NkG44k
6YLlaRzUe6XTPrWw/CL2uV6W4U6OPtthemm9zu79OxyGdlLPHOa9Vb4U7cUi/7xnpMKWuybnkqlP
ci83poiJV7+rI+3WJGRySSr7earqi983Mu5HPhSxG60O3RF1Mw/4KCtxtGwS/2x09W1imfRyHgpd
vCgIlNf7k8V3ynCkXOG4vkqFR0m4acV1ievrdK5qpjfqp2pcBnPTIwlAmmcFRy3DgutBardDiJH9
uiRTW5W2UfAh0e73N7Hs4jSz9wf/xkRBju1GJ8d7c3yLdcVN2EflgVwwpP8WW2UQYA9RnHJLPppp
9KBm8l0sEHghook1av3DMBkYZsi6d/wnuT351jan4AyLMoQGAtxfzIZVglGvvZxjIIvzZ+zumBzV
lH2QUw958wxEIgqHsC7tqkj3hTVUHFDpMiKsmpaqU6HMRTgWYI+Sk7nc8/XGMOoBS6JkhQXIQgkN
/Kp6glvTbiUhgIRKdEbQ65f9KlOEQ+zFWAqmZo77BMHZWHmdMNYlNH1nmslLATxbSdMqCv2ziQuP
QrsyZMl7YBJ0LXoMECYn08kAj/ACNG/wBwDf7G3FA+CXXsSx3o9VjMJEwkAC15guBWgTxbUkc3qa
AYfsqNWPqP3gXITqpWxEVwmCJ+A2yoSLkID1tWcSTxdlhDBO3KhzdVspm7BunUSjMSp0hk0Wsj1V
jzInre79Pjnx+Q8D7GhrbeL3VtRnDWlrKxmrHg4BFg8ZYKwEhrDUA14EZrQk1ZLZriELRp9nSpyB
jeVI/4+089ptXcuy9hMRYA63IkXl4CDL9g3hsM2cM5++P+7/B3ofHWO7u/qizkGhUKYoLS6uOecY
34iLa9w9FvrOx78ITVFXhAej8tfa9NEw68SY59ZtwVBVtRX5lwwhLlXFcwqcI8aQWYZsKZO/4BlZ
jPWbKEYXgcGh4A9uwzEh7A41PXSxKmwcjIAGJzA2hwgxAmfVgybdS7OKq4xZ3YEt+jBS0ECEMsPO
A/bDPouQxa5Tq7oTzJEaXdAY8pWuQXTGlCBOMqUzqmn2NPUoJpS40ikG/VWomTvMedPi8NgLDZ7i
VLbcQlXulaw8lyLwwrK5+gZnr3yTBpBZPBwFUUJ+i9LuUkLANQOp0gxvYkwfAZQQxZUk1AhJig9m
EftJET+jsb3o6X4c7rK4WpZYJD3/oGfWXo/eW94y3SYpzqH/NVR8YYarT8GD0aYruZecqQwdT9YZ
Z2T3UCEb3fFK8JcGa5zXSVMaGyE5+PmveQTTDW6FbiWTbEs8aPG+nU5qvqUFf44iBp2EpE+G3akn
6FMLRaSEjnZFf51Ex+e1p3rHCpuYlJ216LHvCKG+jF23KKS3FFyMBW1jTF66mDFWzVIs+2QjFL09
4mMuWHii8BjTfw9F/D7psM669GQW2rHVoL0erOZNGombwdWv4W3WgFnIkTvwXCYjZIzmkI/7rn5P
YfOpyc4catuMiN1ltEFTeMBGpDdvGKcrPlrurZO+OBoojyTQStog77zxeYLxUSL3aXP4HjuqGLed
BMegCBen6D6Uwm0jUdHLyxJUlCpevYZ3aDRtA/8k6sl6pGEuk9CZfsbY63yrB6rCCCfTUM1Aal3P
c94aKFWZHOr8KqpPTBAcr3cFxOAeAuLpuRxOKJdtLCdrtgJGlleJFO2he8/zbO8DLtQFayexD6Fc
mKtlvk2gkgFPf+zfT+lTr2QbNUfEHyyFsqZNLi8DTNBgF0A9GudewPKh0RiPXxNNRIPlMYB8VSvD
Sc21L3gHlRQ3CfjXGKCvYJMX44uMKLwFD5DXD6MuuBZibmu40+bKQiUM/ur7LC5r2nSsHX01BGcx
j5Cye24jt4dBYtifsZn6yWMk5DR/SkazILaCGpFXfqen6NlrWjsWsYJCvcDds+o1mW3GyQcN4iM+
H4IhxOCkw0jMOX+EGKEtWfNsIwUpgKApn9Sloh+VEE2U0SZrj7e0UANLVbnPIVpbLPHMKmwrjNAK
TMsIWXSa36X6J1AK0prAqVRbNT3J0r2RfkUmYam9I8C0SBWYgi1AqO4ilPdN8q4xpo7CLZRaOk3d
opUVuCc7YExQQS+akRCKvirhgVD0EwxOF6C8n1jaIrUNnwf1O6NYWMPxdma7p4hMsvpsGN1zK0oL
Zmk2hNAu3rEbTtUDP1I/IZkb6y16gJStKSg/upxn0/+cODWOMHTMhsbgIJ0GBOGGL99jUmE7vJOb
neGDeZHb+5m7JU4MbcbxUYg4NfrZZYhTEsSVFZwiW8NUznBvfFdSaw/3j3KTOdwwFMeCphGwxyi9
75iNNBWNodgGGE+ZVi9yuUYPQTlKOZLW0yrtx01mXLJxO2QsOsa1qfdWVis1sXaWNqwMZoWYWvkn
P+cIf4As8tZf0YyzNfErKY8lUb55kDv+eBq6t7A5ClK7UXjnwul60gsKswmldoN0YNAfjbdaOXky
md7QkCSlQ3d3DuNqXaevafAiwmurvcOQUTh/WgB9ouyT3rJTAvMwpI7I7KcwvNf7nBd6UkJTCq5h
aaTrgOkML12JG/CL9FSadBVMAZDONSjAjQBDUAuK/klaZHAz/OYpkVyBpYbZu1Cd0T+LTKPoTYc0
bj31MumNPYhfUbP0uFm4QEIksMh9eGEKK4dhItHMUC4Dm4+CAGRYCeYiMgC6CIeq2IcNZmfupOB9
wbyFLhcjIC/xqEaJIs+rPWf4utsarc4JJrBDCSKrrLhxe8ijywAE1jDPU8zwIZh2cfMs4hAd8aks
DA+vvymfMqbndjbwWZJy6jh4vQ+DExAN6yTl8FFnqZNmnyxJNU0fsXsKqF+5jcxvSZXn3No3qGuT
foMAbSV6+jrUymVDJwSopU7zL4OEksYNwtImcut+6Xnq1tcQJVHOc2zSQw+fb86e1ZJRTAei7w+Z
EgK3+1L9izHeaflbSpdbTN4KeZXm6YH8P3KymV11ll3DJhsk/0iP3qArkchuifFf+JX3e+bclWHx
GJqseB9mAtBifRkJv5Ix3OTBiP+/QNQoHLP5mA06AzQiR8QYxN2jZ+20yPqMUiaFr8K0VmkWaNZZ
gPO5KBRkO/BGc0vndgRi3oMdgxcECeVwLjFnVeiIVBlxZYsBB7OLsvWhisjo2qBL3ZsDvrSg2XUa
TW1qxJKRWgABBU8JTe+UaXwS7lPpXRevupo6VQhXhXonO4icgyV0Slnw5BV1zYC2f+QgfJkKA6Hp
tJqgEYVe/is0RbfmlR/ylJlSsdfRaItR5woJSMievozOSG+fNHutHRnmAdEaQNWqr6m50cdmsCdf
dwrjCDV6kRK6pgdHONHNi9nHdofvPWwvYehY6TFUIS+yX0LHwBOSFqegFxftLIBV13n54LV3WsQx
Ylrkw9HAveZPaB6MHZhw3RcOfTQcIhb9KGE914/4AznyGlBjzrpwCgNod+g+pQmzPVOkZJSPrS7g
v9p2aAmM+Oz1+7bdJtqIWGkvgkwuzfpQBmz+9UsYNXStv8JMciTzTch3TTYt/DrYxhyKxfikUpVW
sKMNtuMCGBrCvk5xQ9pU+mCtOlV2JzK3Zmlr9WqIoDhH/Rk+7KNYH+VmWYrRKUvdjp4AtROgrm0g
io2tC2VJcz5n3qwhWBc4P2swVeUgWovyuqVTE8T7XHok4QOQUm55jt9bi4Q+xChemogvBUx6hFdR
6Me3sejeA3TCKgeSTlCh0lquRniHCHIuUp87vb6PyfEQ9P5F42xINVoxD8hRGhhe/Qu6iZMpv5As
8+5LjWtXtsse7XDOBvz3hug3M1XJ0BX8MaYqK9qtryqGFEhDkmlNq8pHkdJeBtbYV+oP/tFvxn7/
uMxNx1oSdTbQADVhRq7JEL/GHHZUvj0J5PLfb0j69o7QDjDWpEckqzet6lEph6AsMTEDc3qkAllL
u9yObZo/Z4iMu4LQoR9NzOJvZ+XNbJpvEPeRBOSCiIMbnW6uhnBUKm4wEcs7PYr2+ATvBz22G+0z
MLtNO9daIl65S1ItG+Q98OdtBYyz4mNyLnl0gAeF3TvNNYZ1r1HsagwoCvqd3layUlqxOLt6WXgt
m0+hANzDOTSBrCyGm2yGHWrb0DqqPPDZuO4DWC1YYmvrWAfJUc39dVq+68xuGrF96PW7lmJSzdCU
he1xpFJOowinT2bdGSZVRUMHBsQgowzlWLTRc+DvFGiMVVNuR6hmvf/B9G/RgBQe6ITFBBKkqcXG
N7kD+4QcMQNqg89KynvqrgwW53hQy1cv+GqT4istpUvWS26sUjoaGm+LRGcY1yTBVVPlUwRUOetW
gvraqJ802zt0W+O0oIajLW8019LIsHg2qrIeSkg4UU7TucwQOalsYK1JCkFpIcyS+kcznl4aStMJ
zjTwNmU8hop0Lst3wfrqKjQiRTD7OGnhdA6PGKIkkKsJh9PfIFheFjXMIfMhBd+ZILEIAUkz5kJX
GIwANgfIpEVS0ttV3hIlphwqMxTI0sqSmL4UmMfwlrxIzcYAM6h7aE4E49ik1s6XhLXCPhE29UcI
rD4ZA8rqVj75dcpOIVJp0y9YWtFICRubd4HPwUaMEGhVwT6OCrA0vNgD4bd4NhDb9cRs0sOKKTCM
1rZW8TLBC/dE2a7U+zCRgNhHjAv8XRJvjIaTCXrWOBDW9PpTaXqDHbeWPXqUsQqqkfecMGgro26l
haJnR9+yxLPpNfsU4+3MHH5UpumE8galantKzFnmnzM668z+oQUna/cdhxuFIKQYlM40q54N9n5r
sh6gT82dFnOLjQVwntS5IxSkVqrhxDH/bi8R1cmIo1UmpMMbymXcdJgewc3SnWgRJokaSpnnoN6g
4bOLcgvwniQGW2xTWyost6+6B9NwTDl471jRGQuo7K7AWNHrQlTLK1KZQkreASeDWD0WcFHoiQCc
5x7ppE17cQzvZLLrNR+9ulH36yb3v4gsPXay/1TpPsq4la7xtGneOyldDPwYg0bJMq+LTcGRSzEv
+B/kqYM+tKYBufaTcdVK+saYsxOwaPZ4rZjnGkBE5t29PFb1lnSZY4vAU8+CjYrb2FcPtVLuQ77t
rkJzwFB46Ci8yk/RR8Y89SVnnlF4bSa2zqqlvs9XldC9YM/aAMZdB3VwFRg6YWA4zAVWNlZf0JpB
pgmVbhvUnKnBPMiIYKTKHX4YmcblkAfgB7sHT5XvYsGi3eotwQ1n4IMrhkBVIq2lmUPYPxttiaoB
07D/mfr4ncVtTeHhKdoypl43hWvdm/SzXFz+7Gt7z68WU/fpV+S1GG+BjKyvfhZljOnZm0/cSV3O
eE5TdRoSCBAYFy45ibuJ/lKKbNN0JJZvlJqoB4xh6SfHKGtfOqs71oYPyXdSLyKJB5mknnt6FkUW
0x0CAWOpTlW+V/k6l0zb6zNsAG9C57khDTx1Pigg4RZ3YkwEB1EqQXKoSIExgnRVhfh9WxB2+es4
tbsESx7zA7x1DSf1dpkbnFNHOuQIncjnilE/x0tLvIt6867VlXsfZyx2EdR3r1XuAn1o8fc1He0N
zGwAWVeNPLpTByq1emilCPS1eqaI2I3DcCw8eKyZPio2gFIz73cJFNKip3tBISBKQO2G+jP1kLPN
Wr5eB+x6nEYmkN1WNaQnyuKnIre2oHX7ue8uPkr1Ro0qtw7pVyoyIwcCM1XFaesPI+LLks2lJLpD
0rlETCEeoYRJADvmKNK9L3HiIJiyUuuvKbvLu27lJ3QnsuopllOmGXKu2dbYvFY+vpdR3Ap48G1R
7tasg07Rd0ZNG6sgksSYjpVmoPZkjXVbTQttQ4G+7zFgV9NVFLiM24VqWiXxswiHUYYMOHMXfUve
GN5SRUTWpeiDUjiFtTAtQ/XYlhGH8TeLcqXS+geNNimUtcEaWHyrSHsO8Ey0GDh661DkL40S72UE
20JsLs2wfMhxInT5M4xB1wNZVlGPZdQTeM/YUajg+ipaRm2zbVjtZqfsWmvYKbDwoyFb53r87Ne5
Uw3E7qKrrCV9p+ca1RpS/1SwBTSFeZmtwDtfpF+J12wsZUAob7KhbErqQI7Ra308ZxPhD9JCrVEl
ivx5fJBxxuQlZ8w054pgKMbxXyBk48BJ5gSG0Gkx4yUbsj5GCmPvpZsDZQkPgbjbah7dN3mjBjuv
fQmRPobaJ9UvzzuVscBbHooLwXK2oAs7PTEPWg4wCeh1lC6kDitQGtHcD6qlhraBCq2scf9CB51h
tTk925wHDMjI2pSkQ0l3JRJhFZfPYP4WGh7SEiWuhWK+CRB2EAQOMZNH/I7gv19mIV0k42syNawz
JtrIRy1T10kTbeqqulQtmqnCX479U1doiwmPqMEWAI+vZR4mBKlDJBXxANYa6J6Q3vcsoRqNVdTr
ji4e63pYNuaVDrfdsI9I2VtDFILe2io/nv9hFU+G2F/win9ogbGcRH2nItMxBOFaTnYvhE9VqduW
HGzyCu0gf8zjF9fx+Q/lVe5KEjPgjBuPRrZrzXCpR28WAyzBB0qjsuSBCzthecrHDx2OguCGTKNw
9rhDQeJukP/CX+3EBALUOh5HRZme24D4JzQFkYResewu6oyVrQ9yXqxosNK2bvON6pebrumOSBNW
icbsC8ktaaBbcfglQGlS+ndF7AHXhoucis7PBnJtHiyzf0pzY5N7MBkL6jIeNpFOWggRnCMHuRh5
+RgS99AnwkGHhCn4/lbw7xivqd6LRUU3zTjJEaaAo5J5JPYYc5AhiPTTkyh0o1zaDZ4GTN//MiMw
jD6HQ8Nu63VeQJyEIyrnZ0ltD54h0ZQMxm0SP6lkL3jBdN9lmjv68iryh/uA0SOsmosn8cUCsTdx
Cji1+tprcUDBzmNkRhAIrSfP61YqD4PHSa6O83WISL/H3MQ4wPH5VVRg1ojBGxaLhmVNm5DZ+W+W
dC1kBAQBSRWcSIvYNnFCmvVVpiOEkLsXn8C7VnK7D1O6xl2D0oJqXxqUCjWV1JCaQnpYHEwZ/Sfj
IYu814H034XIaE8L60+zB4RBrCSPbJ6tmnruIQ8gD0PbGx5q5opCXm00C6eSX7+oQ/YcM8WD0vvL
Ms+oLOdWGO5UaVXL4n6G3Qftg95Zz0Ul2KKKUyXMTlYoIklonLj5LIUzfBC4v9uBzx7zfCjifSN9
NUWHqvgerRMfmklcBv6bTaEYSydXecXn2j4LZqm+Y5aHCBFZdVC9XZYQ80vjunXzJllPRngvQLlH
/hgRWaX0uWtVDzH/dyHul0nXrooM1KdFH8vXHgY6ov7wYuDtS3DMynS2Jp0ocMPp48LJPGDU2IPm
kdJgHlXhC+cYLeVl4atPs3FQCdZT4laANwVvP1jrTr2ffMPpIvY/6PVmuKNBVcNZZuLQw8INLoF8
8SKOJUjJvZGjvZBKFjaP9Aob6H7qmm2kKBcrhmOrCfd502ZOw4sjBGbHE5Bo7hDdFePsxNAR7Mv3
ZaTyNa6VoTYIIMEKpnqcPUdMX3RJWFdeuuQ5o8la8XwHqbobjI4avcRcjCaHWAUP59mEH6rKpF3b
4aG0EhPeAzaHjBa+BTW8uKaDd7KKO7LSccaMu1i8a/EsbATdP3YiaGAy6fJCRW4ZbXtaNUA73Jqz
cEojZNwo6oZqZjkFxksx4tDzIZKWdNXobwy/B5EnzD0ViNagSVAAnQghEgP9YRD2ZhORevKB0EXM
rwWHYcLilDpzLfN16BU+/UuhDk+FOe0HurCpGLBboyFQGXhK3jEecamR3YOMZqHyFATCE0x6iyyC
otwb5AjFHwPNqrajFWSsh/AcYy6f+yl1gRK2XHdyv+yEcFV3065J68uk5vd+IvGKVRl9lETG+VtP
fPRpkPLz2qOCAr8vaY+15UNQo4NosEPlyg+y3++0XRgHmcoyteDf5j9VanpcCuM4I6k7661l+iCW
1783F77zwEsmXwMKF5lszd8mqT9kxZ3OEL0d8JAxYF/qRCiPhQImIy9/hUCY1YY28CBt6uQ8tR2m
Df63CVx8REAWuXbrdjS2ykC2SRAt54iNdDh43nisaWFljIxUlEWGT/+UfILOS3HaSlshf0KCRJeb
+ScO+6B/4/S+gOPvSKJva8p4yDVjUfNYG8UuUF9H8z0MXxpKsPA05StP/QCGSq8fn6dG0NWX2r4Z
ASFBbh++pQVQ+ab4wSn23Y9gzdg9lIkarZCbH8Fq1CgVKhhUg3zOI5wZZID9/Vf4TrsOAgisGl5s
mE9zmvCf4u6Y/n/STPzOnJb26VOzKVepXezM0JmN36IzvyAX0cH/4df/TncpixKHHQVKygwr++d1
ib5rrRFPuC2hW60CgI1ocLNig20WDAEvlPS5VLul3mw545g8VlCzOFYNP7S4vtFAyb+vL2m6zn9u
MH1xKbVKXMtElmyqDQrp1RzXWf0IOJTUb0T0smgqUOZBiUmGcaPoMqwGaC32Fkgg7XISEiAjlh21
5zw7J/5TzWEk5G0mMrJJODF48boFm09ZBN9/0u45paGMo92V9eHZxweZs/ePz7V+Hiveic2KfHIU
Q4yz/a8AJVPGO1qGGtaCRmtIcUuaX/XEi4m6WORVUmn1JvHbc8bJcLQOtM2NdOVj6ptpXDPzTCEp
SYj8XcUYLUO1BzRiZQzBqsbZ1RZODhlb0Z51ah5stkaEox31dCaKTm3e1dK+oYTouupQGyfLfFKR
JUS16Da/JVQSx1BEkI9+E5KZ8CXoGIe0mQ6P+BYjQ5+EMCQeG+staM2VaD5I+lnNiXiKkBsREWDQ
MCI8jfcWh0eUTuy7gcp7Zh2SnVJauKj4dwKgRQdY0F+bhnyDYFtRK4aM1MxUJaUad/F93HIePLUo
4RX/VGeDY3jmmhYgnkvWv/ZYROd+UtcjB34N5TGJktjTyWNhohtx0iX1wlOAjzNNCNtx0xoPIuoV
Q6ivfgPPHKLFiBgNXWIwMcZiFgZ5G4fzCgEVYZ4Y8GwiehqfYAr6h0m65WX+w8r+rnkrz+nEoqYo
7N/mjWhRDuNM8K0UdMSwKDakxSxxWAZHw64d2cWw5Kr3Vbj6YTv5RikpS6KhqpYsz8yvm94t7y1F
JxhI+f+Q0poh8jFeFcuZeNkVe98NfrjiN1sk7WlV4R9QHUTz5gGuhCYc9QYNsiKiBDoq8sMPd/RN
D1yW+Osgl+Fi/AvnVE9tDP0d79r/w65KC3+duemKo7sTPyo268rJ3/9+zW8vqQB5NvCxG/+KfU7r
QUa0MctNg4OEzX46dP3j3y/x7df2e9OHQqPyc/1z+zX51pIkn6Xb8h0yPmcAGvP3K3wzppDpdvBa
+X2FWyZ2UdSaX6HntmvtIYLBYEJRHsfNFHz+/TrS/BK8GRcA7VSZUEC6pBCdb/WPc4Tu1aaUzt8W
B2m3Hd6SiGJ+4BVd1le9Tlah+KCYj8XIHoImqtaF+xGgY4vVIo7vhu4a9Zfa0P+Du5cxdyt4Cwi5
uJ2cVEYNlMunA026rKef0ZTP6kf1B6n/dz43njNMBKooy7zFb57xVkhG3SoiBUddsZkBs8ohW2Dq
Y1Eyov3hnr5bln9e7ObZRrIY9aVPNTJ1dkOknBRsO1KS//5z/nSRm18z0KxJTrIJP4Yxi0fJfFWr
H+Z03+6Mf97I/Bn+WDESveYUKYxsU+q7cJb6Y+IIS3kzbJUt7sxzs/JP5f/+PP2PX+pGbD2ZpH9p
Jtfk9WI0X3PF/fcv7tsTFTu9YRqazHzHuPl5xsTsBV1hWuEdwmO3l5dII6+h3S1RrVHa2pn9Eyrr
u8MTvur54Ag7V71F9zWWRe+y5PAkbv21sibrwg3W8vonMbw0f/LbJ5wyBOaZzCHpXy5uMwj1vJp/
r2ifPCIhWDN7t8kvWGlsv77zn3CJZI3dBFOlZEA2vvkmjZ7MMyFnDdbLcYlu3W0BANnIS0GOyeMP
T5X0jSuWq0EZogriEHvrogm9rvbHgWdYWxDPt2VSsG6Wqivvfvoev3u0/rzQzWYR6mXZtCmZd1Vw
z5kBPdRG+3E3/vZuSF6gllDZ/W5R3hIDqr4hud5GOu4WLo77TblBJmIbmx/W+3ergmWn41/gfMOR
+p9PsRAPipw0jHxno8yeH8sOlzQ8fRfS2G9+fX79+xW/e6Ox/kRR5AmT6Hb/84KVGXpqqnK2KRTA
AHRaNKBICMGU/oczzbcL/s8r3fxSXSEruUavzqZjTvrOSl1G8BU7xn8HBEkOQJrl32/t2xeJQf0j
gb3jib49Rg2VMUn9fG9z2EN5550ry1FWhKM44xo9ivTD9eZd/PaJ/uNy1ryK/tiBZZ1kKyPkcsTZ
S/k1LX+q6747FSjch8ZB1DI1U7tZHXjyrakNMuCNz50jLuuVwcDHLrfDWjswvKLGs5zk2btm9o8g
5fnX+efNQdfV2ROp3Ln87ToZJr/POs6SNpIbWFS0220MBE5erXvnf/Lj/fvL1CXVomlKkWWAb7u5
1XTo0kluLQ4BcEvECe6t8cPPpf8G/d/e05/XuOlEEN0LHWrk6+z7Yhv26gIS7yJhrhw3GSFzhFrC
L/a29ZxqX+Qb06PTmqIPtSwX7pqb5eaJuMcNvHJMu321n1Wo2QRq0p3q0p0Cwvi6Rsxsvatcs/Du
w2ZcC/x5fQxPYsDkUemjtTTughooUzeAeGruaqqodkTC28QTSlr+sqTdi+q9gipdt+xg2GuMMixv
FcqIdz9AUz5X4nul63YQvKmmbweaj4Sl+lUbbla9iPFDiB1Fzppj7PtHRXJHWruDr20kEpqkejx2
NJYbYm5qzAfyZ4X3QWbhlmqyDAwICor2PhrI8cmBZw7jI/aT236vmdTcvb4JQC3J7bgLDZJjg7fC
GvcRAMiKLFJPPyBG3AS0PhRr07VrHYVc1+4AKIOzKh268Qi71rrynPgko+p7ldEwionW6pcK0zHz
VKP6rxP5NGWDm+TGKg5TJ+81V5OfivYaYputLWspao+1Je2qTnwSChNRl/fmm8det310urJ4iKdt
E6ENdxphU3THPtp6jCH61iWQFrkVOZjqlR9vkQmO1a80+vW4CeCDsyxfLTAeEp7tQL6Pa1g+rcWw
cCQ3UshXOTJjBppNh31FTlcZIGNTJAYtmfqD7NN6N5H45MhMnbC7tAN+e+w3XpoyiPW/sgZUV1ni
dLS4VBUHG1muSaeM7jCgDHbWC8/M93zaJzAvZQb3nnki5bhl1irmlRuaOOJlH/9/1YRnL4qehj6i
JA9qEDjVQm4s5sCujHgGbEpYRMue1HdfkB5jtG5wALZNQ+M6NSw0y/JRS6YLgYi1fDDQtBtJCaV8
1xGpJpXQP0BJ19PVT/HeAxzqveisTAYCZ75+pcVaI6Z7gbDGove3Fv5VX4JU6a1oJ7hlme0UbTtG
2qPBiCqqSG1uUMT7GlqiCzqvViIDVnkYRHqU77547IU7nzj7wDyk5UFFAaJ09511xL2p53eDzGDl
iz6SrRQQy2UGxhk4wylkyvtER9RN9F2kFk/V+GmAQeJIk8xmhOqrCtSzqVhOhUZGVTdUpwu00wbT
p2BgXiXkR787zzjPDlKM9Rh6OlPRcMUL38E0+FoFSFC16q5DIzuIQKm6AX8d0B8GpcHniDK66o8K
nd6Ksaz8FkoRmd0lutT6IKS/Ohlkjs6RoVA3Aoy+Ai8rYMMSI3AEPDt8HOW71Fub0zMBpan2qFkv
jXiW9C0t2WPKPNAHNYffGCf/U4tcsEX+FQGZz4hhDtYx8cuWsU7Ka6pd9cFwkcaL0UckIyJAEVjE
JU0uMlUUDELoOiJYBmb1lQBBTVGBQ+iBWHXI2nedLt3M0fHDcVuJb4b4Qh85rukpCR/Q3sdBXIbg
FiSS0ibQTB4H1aRxZpl/KOBkRhsf0rsLgnLJdFLXSkdPX40QjYdsooFhsJOsMj91jOattdwGpW4A
x9Q6ImRyE/NZwe/Y6UwW9QO6FBue03XiqWdaQyspr8CvqhsVWg5M4xFMRMUTM/KmEwqW8q8IWAUC
Icsk0g1GYCxdVDWyC5l5Fw+hQesvF/cjHbEC71x1CqRiDVNoxxa78thtJHErjsB2AD8JYWUP/n2I
CppPhBvlaLUYVBQ8I8wlxB3zoqQv1wRpqsOrR6CwAmeyR4PW4qlSGDSqAs0y1MPIMJiEvhjdNqVq
77MCyiIMomlnitM2Nhs81oabp/wIzYNH4pwervFf7UvC7nsN+hmZ6MqH2hzDkWk5J7LeJ3hQFJfB
wJuJB0onzxNH5boa3CEOVxqRrGndfIa1hyEFl5BRvAtZ/Z6kCFRldhECHtGi+632IUQEx7VPaf8r
jYfXMClWufJUAA7rYhPFXbccm2Q/quYy5dZIuRwhc3WACZvhUapCzCoiyOTivZ90QoCRvgq9tS7U
5A7m3xzzCTSquZQs1gmwV24CTVGD94rQRWWpWKjPMU0g36hyAa+EOV0iBfX/BOZLBcAoVUvVuE+x
0GKa2cjCQWQyYd4V0kMZVutoEDCvpG7fxTa97cUoRB8DoewiCL9m2sElvkIHcHL5oxUvqvke9CeP
ePCJ7OM8emy8/k6SD4r1qyryE/qacMVGMJDApQgRVgKsOwaeOK9rLyV+Diaz7WaUK6bq41vIJyJ+
1PR2dYYtPgnPEgtb0loEdzz7Mqa4Fm9OywuU92zaEbfebGMgLYXgOyLwiNp8b/g21QwhOjJAOsrJ
r5ipJtLiow64wzeCxxo3YGmGa3X0luC6FwV8EJbE2QDGHbcIwVN61B3wqZFgb53/bhRuI/I6Dw6T
D4MA786oHfTIVdCS5R6GdtxSU7JuUNh11ZvOR+nFxzp6VGWGgNqjl6NuBrCFctis3AZRsVrpaEXX
GpGniv+YAIkjGGcTWP3LgO/rh3P5v2s2juSSCFLekAk/kW9qjqkORTmm0mE+obn1SjhqPMO78KKe
uqVPos88c/QXzEV/uO6/0bz/vO5NBSKacR5WFiKqeqm4uh252Xu4Bwi9DLZMif9+se/u0dCM3+EN
pm7d9soiyYhKRq7KfEYwOfOp2kkKzn+/xjcFjk62B01i4L9YK28LHCWI+76SO/i5b+T/QuU3HYx6
mGRsGbRx+lNr5LszOaWiNCf8IAW/7YOjB1IJlKMGqLAlo1GPfygRv/vO/vz78/X/KKCUMhWiduTv
5/imWMouQqyAWccP39q/a2yd6eB/38b8Mf64jCn5oYpoFS2dM9L2W8wtxjn5D8ImqF8XIur/9Yo3
fbKxGw2oNdyYdzFXkqPtJro9A4Anelix85/0sHQZa+s8PKCIUm+7L6LYAV2LZkIJCTMpRCYPT50W
4TOLl00B7/80a3P+/rV+sziYfTL3pkpE6nK74D3Rz4QypvoVoosWXIPy8ve//02DU5/jkubELIVx
421sWxzjePeJo2FmgVnfYWaxNDc1TkLs/QtjJTtMxMC+/XBb36xJuDOKOfewNJXJ7j8Xi5daUV/l
7FWAKCdgWi2GYuPHwl7+d3VNV4mBlqzQzTRvJxeJGo5dMgnzztQvdTtx4oO8mRtmc2ShfP/3b/Lb
W6K1KcNoxbB1u/1i1g2FhK6qrbWG41u5oyANK39KLf3mKZMtizG/ySxaEm97FVnuZd2QMMbEAnlC
km7DPXWi9+CoLGNHePmx2fP99Uz2QokAAuO/ODuz5saVK1v/Fcd5hxvzcKPtBxKcKVGiqPEFoRFj
YkyMv/5+OPbtW1Wnoqq7/WBboZIogkDmzr3X+pb3wwflha1SRHFqLlWx8rwFVe+2fmRvhAqGzPeJ
Y9hv8zv+Es9Di84gQdDmDeoATewfNjIr1dxIdC5NitBeIEhY6HpHEHe0zAzyN3owAt2ENfKaZvNC
wQTF2BRmctTj8qLo05xNpFBIrRXEtKbz0HXpY+qsGuTQmadtjdh8i8GpTf1DyUQixf4z2ajU0jtR
+RxHFzjCSQppg9No3GPVzqqvjmOFMnCQzwFN0aUYiVoPEfXHjKli71wWZ00ftpVOpYRttRk+E2be
iazwtK8G5TRr/N1tV5xR5vT9h2ZFK64AFJW9oX0ZA0rAqv6fP17fXcH5wfhmLa4TdxKuyo0fg3uQ
gEMBBu9/fbv/ZIYwf0qsG9h9GCf9pXsbxBqFKHdi9668EyDoB89i2RJLsBjX86wzvy9/l1b3k8Xw
u5f8obNEEkbvZiBXl4gP837T4gH/9Zv6yTP83Qv8MOo0QsnIZOIFiD5edugjh+u8/Pr1a/z6TXDC
+P6zmRRHqLrBa+h1unBHdVVjG/z1S/ykKfztZ4Ms6PvXUIs28rT5sxEP/6pgSJq2roodFstlfqXQ
/cqXv37Jn145nf/gSeDx/VEcgy6rHOAisPsH+8q6a737uPhdF3++a39oLDIj5vd7rAqG8eOm0ZZ2
EBQB4kL9toXUqW1VOFvpwrxzNvmK2Jlk9ev39NcmPlfxm9ebP8lvnqI2ECHkF65iACOEPmN1TrBS
Egv2m3nfT4RVNl6/uQPMcMxF+fP9C3VBhQzCC3hcixurwxvrYdHZq/R9vBHQHuAxGygKzuEsfu04
9uUA9HXhnp1UWQr0179+2z+7QS1dNdmdHcK9fqwIDKnWk57Tj2uCR9xYxm/3lJ99jt+8gPHDE2Ba
Q0ALYzCXYbCyN846puOtXZd0JNbainSI/3n9a3z7cj88DGhu2iENeT9oc8wILoxvtL8T3/3s9v/2
NX5YcLtcl4gu59eA5WF64Dm7qyEAl9UCwnoU9EGcRCzN8Nl1HzH84aJBj/SiRFhh24WGM0Apaa1A
m2rLms7WVUnVXLjJMqt8t0bbxAbGjvMUV/PewQMML61sNqOOxN4gOnDf4Hhw3W4lm5M6VsTlXJNF
uExIxoA0RFa8wNAS/lYQON+XPz6Q377rH+7bWnSh2Sl8kNAZlvPsIvF5QHp0xu/0CXkk6cj8+t7U
/8y2/MtrMro2Sdt0zb88KwYuh2xyMxaBlgyF6qpKL7OAIyjuVYsWjxftGstPoDIn4sUqe2zg9qGU
Pfu+L9utxxGrBneY+ppe+zI/mHFy1k2Y0a62zZF1q8Wbns3hB8a24WOc0C40qBqB2lv9sRke6V8v
B1PHNgwKgO4UpiCJUBT/uV9hacNzSKDLrqrDGzoMS8k5QefTLsG5ODu0EA6GZ9jufTxs0zTx3fJF
oj82af3xV4vGBaBqL7LhrnOvSoDeVXuVFDdCugu4QBRde+4LPyUhJWcgKwe/wqHFhFZTUPUZJ1ni
cQNUWr0TKuF3kXeba1fBcBOUe+w1au9Fy7nRmVkvoJVXBT6ilm5soa6d/F4HR6PRVU24e7CF7SoN
AA7OfOkevJJGGB2P4SjJA5AaVZF5pfRiXzqwV72Aa28RzgQoAPw2C9UELcKwF0b61cFCJKMM0EpS
fOUUbRRPFUXXlGTXhYoHdu66rtCHrMwMzqi6xY90DBEitvVbrDwxqEgZzOBGFPa+rU6WB0vh1eks
EHKHvtJXAeq6wVj3QtvYqPQZpFGX3dj69TS8OVmwcPJjx8WKZw+vsXJqCWKkSg8D11rHYBJBXoZh
3g2bPHu0Wu/YhuLJCGapYHHohq1dInwD6AbAN6XlYMfnIjkpUHOC5GnkI4ulgW57P5T5ImuqQ29t
pHc/CfVApu5SdehZtXchfXCFPBz2j0w5kc4lxxz72qGr8m3ZO6/AOSeAEJ8dYwjoHTLAiJ/nvmM+
mrh7VByJZo1ubE6Lg6hDJI6vwMnpyGkxnaUc7KVrjpDjnizUjUpKYt2A0WVyb9w82A4TLaBz0fRw
MGx8FuVvqqWfbhTfPIo/7I92UXVxqLLotfqFQBlC8n79sP/u98+L7jf7r6IHYYKdk98vNPJZFX/6
X7RG5g7Pfy0mP3QQyD0FQWqzgJXjYxjxvELSMH5zZPvdu/hh5ErD3lI9wbuomtl/HPne8JsN+6eb
zzfv4oeyOCMSkFKcVxhVsS/aiygQvgyXX38YP60pCdgisJKwO1RkP2xxuZWloIx4lfqdYvIUbEhy
vCN1Cu3VChHZ+t/Smv94H/5P+Fnc/GtNb/75n3z9XpRjHYeR/OHLf57KzxxYxOenvHot/3P+0f/6
p//8/kt+8t+/2X+Vr999sSILQ4637Wc9nj8bTMJ/viZ/w/wv/7vf/Nvnn7/lMpaf//jjvWhzOf+2
MC7yP/79rd3HP/7QLK7Kf3z7+//9zetXwc9dFdlH0b3+5Sc+Xxv5jz8M9e80eRyTk/ackwnv94+/
9Z/zd3T773NHkqBssp4tpBe8Ss5GF/3jD9P9O2hbDQWIjhbDNl1uv6Zo//yW9XdyY5BBQdwl8sAy
tD/+31/23dX//5/G3/JW3BRxLhveCn/L9yIu1MGw4+k76LbLC6mEln7/QE490k+7Ards9H0IjdhQ
fF3iB8gVKXzVKgfoGQnIOa1uVpbXEnVFrxqLXJSySfbowKWnL0Ubab5TQ/ck2cZY68ICPRRPcm+P
2roJQMDwjsRac/ozhye6yD3eGXjaQGggJDhu41eDpfukzzV4HZyb2lC20omRM+SQrEpPXtVPCB/s
fTjqvu0S5oEUh7Uyxn7r5r4LL3XRdMNOCZqKGpuBrgL2uw7x6RWO+6jcTdE0cK6YKd4mXY+qw802
iMQ3yJcgYyWLlnxOO08qwxYY2k5qOP27qb0OXPlpWrmyVoJ+H2iAfzJtWECmprDIrlKSPPjL++cS
y2oI8M6e5MWmQLA1+RADENa0CC9rEmhrNbgup/GJ64l4UmFHh5l3n+SNvW6zO5QO42LIvHClmMDG
dIagQ5RiFWCcktVz+aGNSMiV1GDeSiRxG550tzF8w24Q9VOP5gW07YRc7Kh4dpOyAlUJXcEByKZP
TUZYHCqYspbrfDZbhNm0N8D1RIE6QXfDB6915qpodUzPn0y0wimKcPISCNoOW82tHwT63UWE/2jy
YvwAek+2Rade2rLKtiV+XNFVuu+IAINGXn9oQYCpKv8yDExeRTG+Va58HZvxY4ywfpNbCWgJz3Ew
WMBesIDVDUDQqHKYEnX7Iu9HIvPm6qyYc7hjTOjYDAMVr3CIhWKRKNi5W1IViEHpjCHDg+42OIOI
pVfFIapIiFNrpoyphiUXLvy0acjFUlvAhbl9lXFGYULUEKCsdmKT6sOuJSpih4kNfplmEr+RimRb
hHMvLGiwsSZAfnqHagAXib4dDaxQGP3Da6fUkGO5W4lBzSe+xKNUB5gMs28hp/S5g+6wz/CAKWZR
bywdLi5UopBEuXwdK+7jOE5vudXUS6B5wK3yATebwoPE1Gn048QqV1bkpqvaauO1tMxhmTj1VmQq
8bHH0IwPpcinXWpTM7SJxNI3vCdqr5yEIOZHmEMAME9PDuqU1WczaF/M5LqahuQ1xRFYSJpqQiEk
QeZY1yI957Q22Jvaa+snIcXTBD6qmmcXmNFREQ/isRbB41QjCeMcUuPziPbitgo7dW9GgYa1oZ7O
5VhsQ1fBx0Na7U50anJtdPptoRJvFoiz1vcPOn3hpIuNFQrfCvGQU6zTgOM+w1o43YVBXkR3JILs
S+/bO8uSqT/FdgjADmNravdHJ1IbDPvu3rCmZB3H1l6x3HyntpAVJxiNvRkT20uW+mBdoqQWqyzY
RAU1VDul9cLum3kOzxLlOnj9y8xr//VfUpYMo0fQgoHJELd1vC3ZdPcSslSLcTpQC2wexlcrynvG
IfjRYYclnUXII1bkMsG85vYWwwkVA7mo8aiIIHuBeLHv68he6I2FBAQNBBOItZPi56n6TcA9v6gH
ekWUon5mG6eptGcLMt6XNsz9JBcre6JJShKx7UfCfmkGeHCuBvM1fIWT7zfqcJw0aIJRpr621exQ
N8tV9ZHgZVr0RQZQiUG2Fen9ddyEy6a0HgIKcDC9D22s27xMundcGe4d09qZcg5tyJ8Mqb3p09Io
iMOQejTsQTqcyjFal6FVQkN0ONIrwVawNZFJhnM/SFIiJhuauIxBF2UWQMVteGtTmR4dtyOPLolZ
E1rFbwtz73ntqW+s1y4OKIAXltaC7YqjgzUwYJWWuER6/GJQlMtCfmFTJ4/WSXd17Wu9ZQOuxTAO
Op/8H4lqKLyNM/eBDQlXJOeTLONZ0vj7WyYuENTep8RrAbVFtLVzz1wiYv7SySZamBJptJmSruwP
meoyBlYO4SipfFrv2TWGcemkkrONcBD/AitdmF14o0/puGyMFAx9AnPDDPFmhXFHrLdZ9KvaTnBi
cTUm+s6GAJKeF0S3DvG79GR0UQrs84BNQXjwo25yynoFasAkWbu6es5m4KSr2O5Kl+JroLkbGFvb
Q17hmhpAkOCNljiBJp1+BBTCoUzAqq/wfJtlZW4bZ0ZrtreKHiYXpc2OoheEOZiN8HsnmPahKx+L
DsZNmusMkKG3lx2m52b2+puk/WkFi7TtKKRTQBCG833TfoY9DGqR9Q5Jega57J2jcE7SCe3S5bPS
6WjKOaCTPvzulDWG6aJ5GewRQywtDzuOSdquhktZgjwQiMVE5pSbyDCeRg1YbAPfP+7LW9nW97bH
ojxXC4E8EYa9V+Ih4ehD+mPHKoGzk/Rfg++bPY+ga3G0j7xHCCqKlDc9b5hnszuao/peQTi0efNb
J09j6G/AP736LWyjQxodHD1plqbxaodNzWRAfWwq87mUqlh23tkWEm2JB5z7IwlcZRd31ptbEwya
gP90I7tfJiYQHTZfs45uMILFJ+HdsfSL0wAMyVSdRd4XjS/svPCrkoCz0gAZm2fQXfqZ4KBHd+OA
dTWKnNtIB/hjBI9e3uADLi9jjahLm1+p9SALjWlPHhUiyIUxDOp8TMQXPmcddgrnjNoUR6OAn2IA
uhNJb+0rGa/j6sZom4hIEnJQQmTJ0QRKXJlulK68TszuLua4WMckcqJGo6IZ4YVABV/prL0A15dx
BDkoLPpkVUJ0toumQJvRbt2ovpVy3mHD6LGo4jfppRYe/7m7B0NQ1srOZOsRkbftQ4N0uwz/oq1P
t6D9ulWqgSZJdAvbGexMdnU40VZ9rY3YYbw8WvYNo0hksxel1i5m03HmkA5vtVwPUn3TYuWjnqpj
6nY3pNl8GHW8D81c9SvEUB6JacpUngtrBkFL0HKTukmr3PLTzJa7MC1vcj6OJJBbTU5bPYuqpd61
+tZylENCZwtCs9psc+iYXe6uKhNTbRSq7dLQbMrb2kRXRIgErY6cDR10RpMcJ+deCXtn0bnRl1eT
WzjZRbvW7PC5hEEu1ORzciguXRfuTNW353Ak86+Ii9Gfisld9aZm+nFWVDdujDIrcPtgawKEKEKD
TBbkFWqt73rPAm1VcbdaVIJKn1xOVjOAydRMOAt1gLDpxKZXs6VB93NoSm7aHHtzqicfaRYhLoO5
tLfqtqe7Y8PDV/qtnTuIGwoy1Kr+OY89/rqyuDc0hJ9sA9RWOmqrrij9MVE+CjzTY+Pct6O7TgCd
GFDOPPkQ6q5YGkkKlBKvtC9Mv63AkCVmcZ8OZFXXvfNl5+p5Qoa7HpyG2G4HNVQeLidsqEvmmuh4
SBhf5Kf2vo3LS2MVz036OGQUPNZQ3vV5fAoq/ZmxMbN9UpKmfI+211lkrVouEy/+YIQcbYH1EXGR
8IBUScqgLhmfytQgLrl4HwZ4xrXmZb7K/QssuSHkFRJpSRHTEGbaF+NBTx24vwZ0Ci+M1mZnAZ2Z
c2oV5zagSQZpkDifQZuwiAWPra7zv0Q1z+78S6YYtGzyviN2PnPnPckuxmXH+WBKW41zf884M283
SUg7y0BF1qkKmUbtq0pSSFVegFKwM7htvrVBqHeB5S0stEtgYcgtQGh2cKcYbRqiSJf3sFRV0DC1
AzsyHCTRPn28AqL5jmyacBTDMXjVovb7IXqiyXk3tqafVCwKY2so61pP+BDTgt09rJ6UqSGD3Enu
g8Y+WmFDrKiqvo/mTV9DgxgaWLVh0z8mnNJYb017lfbVTtg10GI4P6mSnhgc76ykAs9rDw+KvKcB
iTQ26a7qhv1Tgp4HMpysFbtzd0UbnuVA2YLMkfIyjjs/DGjYBhLatj6+xybUyQpafl9p6SowuN49
YBK/QnkHgtgBRUbgbd+Pl8gAktnE/bE3vPQEa2tVGR1U6jJ6IAd22E+WtgM3664d6A5UzjbxJ5jv
I8LEQbsPUKw6SqU2HtZ2l3613o3pjW9I1xfFlF3aGtoHbr/ID7PiQSXLiqTvRPGr1pIrCuFl3SQt
ntzykpS6IGQFAZ3lkm7f0PilzKpJbTgZhCYvZU5SY2jc5Q2bQzqFZDMn5W5Ah9iH7ZUStpJpdLML
6xQWPkaENa7sOM4GVJpUO93kvXbqU5ICPJE1mlPw2OksP16qUoRLxeKkp1vdQ1dFN70N4cfN5ttB
ULP3vViIyYDIKgHWNaDqSb5eFMc//4VW95+qZ61K5NkmiGV3fAjgbiEReRrnXzMZZc5X6RL/z+Q7
BpnGLpa+TVsNNUEGq8AkeUJNnHjpqWmAVO4TjTkc7RLXGq0BNNJk80K+sZdNlB6MsSDFLyQrVi8U
0mhUw8eNaSPbS0+eQkKra3fQxEbbWiILMLGMn4qe3F6j4OAuc+8dXvy5qo3I7/lAF31Jva7UuzIJ
wdGnUluUDoZ//O/brECVnUlSC2TR3Y8WMkjTra+kY1Ax54yMI3tO6wGyjFrcdElfnyB2paPp61Rs
Cy+a9knX0ZkOMiLCRPgKbHA5efSRRVEA6OP/EopAERSYKigJ874F1jgS80C3Q9lHEq11HPFWtLCC
J/8Vpu2na1V3o0SdOAgsCGl0kbZzC2hkO/btDvr71suCj0G/OGNzndY5s23jmCLVYc0F80fsPcc+
dz86M7nInSnVKSt0oiREXC7USqchbaWPmQkoqY2tdaUBAredETeVTD5pSLC4FA8BzZ2lUXHaAYKW
NAwXrfqZw2hAGlh2Lrr0NTWV2rfsjT7rmYKoM9cNEdgMQe8HV/scI5rNUZ8UsAfRrnrFOzR9v9Wu
3EDMUCEbbURXP9lMS5ZNIi4K3Aw/A7kUTAkVSqpcSjnd2zYDoqh81lDRiVgNtmWqwj/u7E3hqkso
QTil68xZRVQMrtL7opU3VZL3+z5pP4SIlcVImRxxB6AuArFFOIJn8mH0BQp2jRlEjUKNBDh1psRW
u6ohw1qmrHVDJFy49Sb/NMj2Q3CpWMiXZoBHgER4IoGCd4ZN6LlQfvoAZ7sJ4ltC+ieaTjZHBQxa
Ti5w/SRDCkmNmNdU124Vw3wunHCO4t6gHI1orDCECkTECAPMvZ84ZNw5lrq0h+DBkNKAU0I57gzV
jVDAn/UdLoIsOihCd5aGUwtf0VMfNHziqNExNIw7BbzCUi8JdjIOHNhhY4/JV0AgQVJ0qzglY15X
C2dRpltrANZZaPnZmXUFDpw9nk8laJlYoGeNiXMOryLlMQBZ2anNPre8K9GOCQ8uJMvm+GeIadAg
wLZUeYk6rVxO8VVUR1gNvepk1vQwkgz0TgtJxXVPtZKhwZ+z5KfGAf2ZC7FyIfsD35p0QOBORc44
bsVNh1Z3jQR+PTSHKCrtdd7xSFPzf7bo48FK3BuFBgM0JXo3gWsYGReZUzr2Hi6dskSE0+/NlFzi
pmfIVjd3dGqstZZxHftgYJZGIwuhPEx0YkLewzQHl0rQgcbKV2c3qTCfEg+C0ghdd5VwMcUAGraJ
jb2XlctwSO7sKVXB+1gjITjqGhYcZOGxBL4ArBiDH8Y2tRQLmxTbZsofZGKo6JxHeicc4r3RipaN
I1oqem/VZWawcbOuIqy8oGpyLMa0OZ6Zjrz3BAZE2tkI0Br7Soz519AxayPl8cqoh6+IzOxVR+p8
OpLSOdTeV669B2Xx6hnqa2lP71qZMOyX6aU3yy26BLlyiM9bFypPTJvyGIzhsZQm7TEEAk5hveeV
k6C+H+9HtfBtGBaDrt5IofgJBWJYglnqBdaSPoj2UdqUmyaw3+OA6nTkBN0Sik5DDkBZzdrOE7RI
nPDc9ubFcsRT4qoJUfGbIA4OYRIcZOU8RFYM47MCs124pAUFqActl7OvsBxSNqj0RcdtKetbMxy2
xcgJsUaWLceJylAH1sUh7UvoSr+cOKOkyQjiIxDTKkzDWxUWy84ulI1Se3uZah9GjHI+o2caZj1T
QiaDwJThoGsPNjv9wm6Bwoi0+wI6vkmFfd/D361z4qZHOpsA9LGFjFg9mnHqdo5A2zZ3FTzhAaTX
HaDuxqUFAUbfhBH6ABcqGLgVOb/zlrL8KTaBjtOQJsthTnxsKYHV2phBfjq3kFROnUaZBZh1JwBX
rgEblORIA0RROm3dEX3iFKDriho/w1RDu4eqfZxGg1Bpg46g0ItXc7Dj1WByZGm83mDLoW2Y2gN7
ay19C88bWMhiawfquS0DyiseVoDY7S7msnqxp62tuSIeapbkTGvP4AInMSQQ7JMrICztPrX0WyDX
0AOTNF9ZNHEIjykO9iCsRWyEN11As1PV6Z7RSGckzkY+OSXe3Mk6kd16gNeLuUNw3HQ5iXljjRc0
64ODlQYnu1WeRUmXaCwKQkO06dw300IOrXpb8+ZXo1C7peqEpGWq7iqhC7naGYKxBH3xnUaeSAh1
Zuk0A2FEBezMiYEObRsjP2gQU8G5e/ZmcowMjgofg6bwT+gMb7yGhyFV+mebLIwTvPqjmzju0SRH
GGwtQSqZyeC2G4iMkIO5URr2BFFF+so0OQm0Kt3jPEZtEZQsMpaCp8oJy3oTah0JJ9iT5uc07LL2
oEQn4SSQUbzeXfZSO9bKCK09IU/Vk/0+5gGqylG5Ciq5S4SZ71wX5wzPE9rx8rGRHA5EVV0XXn5d
kL3EMsfGonnKqdUiyBNZ52OLOkQiAxi3EQq7ltbVNPHC6UtPIxUAJ9cjK0kka0RKIAhotA0ctTUM
rn4XmxI2WlRttEEHwdfO24MmbmOc+Ziwesrf4glLAiT2i5cjUOxaDVuconDySXvm5FNNNys7k1Lc
7Me+OtCqcDYm+FLW3mXgRR4prnSa+7okxaU4d5Z+ULvpieUo94NcfTi6VYrFJbUwXWgUU1EkGPOo
br7W59bDVCBYKiZ2R2wonUmgelubX5pRYBxuq8OkAfYdlJr5TBsSzkIa/XGU7aEL8rsuArSWuO5A
bBgUwiEgioAB1l4TyB/ojq9cgskpoipQ2VWhjBTfBot+5O2MUNVh4xH1myolojvuc6hf24Y52CLs
KDUVpXttI5fBQfhcjbRwSpUV3IRK2tgmUhADNahdnOzSC4mXLKk9IXx6RoiZxDTEMrTtm7oIjk6b
o7dL57QaB36jfuvlTHoHQ0P5PhCa4NAOT2MZ71Mck7ozHGyUEK1UCV6YvE8DJtGybZVkk+gAbAP6
tkob6Ws0Cxay0q1QoDq1BNRThBCG1sceRwkPHJI7XvdGS9E2urscBDOH72EzDeZN2bJIG964N2LZ
4ndJVnpB49MDksw6TB2qgpdeetE6qyvYQk2gLLELwZMc2PqM1g/a6iaZNim2Kr8xWOktiVlXscVG
TYAwxWbS+JPJ+VAC2+eJJkdMawdjSxIUIOwK21uWkUTs4rYlvlL/ssBKQ/PNORQMjrmK8/yK+5/h
Td5+qlo9rEBfmmtqAx+9O9YfxlnxWg85A0gtYDill4bP1bhKRby0Yg+ArAfnXYeCOIW46KDH+W3o
1oth/rx7LE+cdJuH0aZJ1sYqcTp2spUAn5ikUinO1aPHGbyMnwyrAn9hl59yMt4H7u8grRiRBK8k
sNyXjXMek1Wg9TBvBZs6jWeiHCZ7P2nWUyX19VjSQnM4TLra+CSF8dDkLkGZMrF9o4AePU7lXRTV
pO7R4llm4nWI3ov6rpp8S55c9W1yj2TTp+nJNMlxKunDuM+efheSO60GN6F+sdO9QcpLd+wJEKZT
6hwIkFPsc1Bdk2XW7Xv7LtfOGSfWYtlbdwYBPKQrMhqww9te3/CzPAXoYLBXnV33bhTjwmsfo+Je
4zKXTCpIBRQTGgiiuJmUcJIFgjww+6rolL551bmwr6Z2ZRS3Odwqpgs0RJ7dCFk2PPr0Qe1tcHqE
QI/xygjup2DXRxqgBToNwXUenxuaoP3dmF9n1UtHOS7G99zUFsP0ZPSX3Lxzx2Nr3gfTV2A+WM5T
XF+KNNp604vdM8yzz4pzIB4IJGI6rCciuiSU0nZRx3ITuUAW91VwmGKOKQevfgK+rgLJgn1HRe6t
U7GadToJsEbJWewx6gk9Mj7L9D5xE1Q+R0m/p7wBVKtX70TuOdpnTvOoqNKVLa7H5quV94V6O5nn
sPxKzIccwKXOIzJp1zJ/icI3iSlMpYBQxmqZkmPbM34abf6XWzp8tsSbGlx0/S2gBUSYja6djaBY
6zQrk8rnTXekdaZMtbSUrEQLWwmRYAITi8ttZrnLATNtQ1L8yJTAU3yWk4UCjZYYYjaAFw1FmIzv
RTm/E54yyvHB/siV+wL/F14/AN7aHE53SMU2Ae8qz5U8jt5NUHCDX7n6fcztZh7zcO2SYbNPe4yh
+854lP2Vzaqd5j1n4Z2brJ0YEuXWCHe5ec1PphZ5l8RrnTo6RDQCkK71ZCjW27iqtmFXAtDOlwqN
lb5/aTmJathtG2LKp5gwlophtvJisbqrNP8xOixDNmiT9vVMiEXvf5ButNYh9Ws0kKaMrYCek8PZ
Q8cATEwXFfBC2q+oJahIuaUrnHQehm4iTyilIidbSRysc7PdU5w5L2DB8Huhe8ESDGbGQ+COclNN
IT3kTTLdRCYw1ZZanrH9pD1J/YngBPtE1kmW3mT1C+HWm8E5VgVqu1UVryQV2miAqz4lyaGLr6tx
12uXLDwLi4c0XibKu9dpfoAnvzhG5HsNFz5nq2KofYdRFru2/qTWBeRY+MOAgHX9HHqLqm4ApvKN
fZCe8tvQokFhsq6JNx4RLYFRfaeVL26Cp/tLZF+a/pEyznOSl3qky0azITO+VCaTpNyPxu3Yvw4V
KUzmHAMDL5gmrGAv1uJ7Nk7N21fjm2sCXmWak04BWXFoi+2Xsb9xaahjECSniYVPH78GamkihX2T
8wrW7pb7Wn3PmWEXPUfAYvK9HKSdEW1QrnD+QdkIYhar8ByDdon1176SKy4jc2KfS6ESW+zs59yr
KXkwWgjvCsb1kVu+/0RPsoqHD7cLoH4He7PENjpaayKF57u85EOan8uGNUfydYVOM9KYlwZHdaA0
kwC3u48gu3Lqe6f6stwnV30smquseijHU6ldEjIVhkczeK25FhEd6sF7LHsd77HwZ/t348chpVSh
Luz8ltudZh0C7DflGWj2IrcsqqxpUd47zJycZG6BqiAQnC1eVh7KyJ9wbNeCGGjOtXYHJrTjLn7t
5Ssz+BW9rQUlgXkeHZIY6HbDIGTWMyza/N3FjNnVG1Wx+fw991IZhwYpRTQ9urBnc+76Gpopk0iK
rYXjzhPD11h+ITYkwp6bp3rrAADRBbbwzM5rj0vCiYrTeSSOJ0I1Wo1nmaxSTi9Bg/ePvzVncR8T
NMp8KFZi+hpyaAt3NSfuRRR/VuhBGC8Tudpdd7ToBVGmRamuvILhBltzKMXWaoxVwdNkUiVhwl9m
oNKSPMDt3XDjA7BnGNS2JZYaRs7E7hUgrivgxxmXryIwnVrIJtM5QqRAtvcQDGR+UhR0yqrFj5sm
YgeEAod959tIfPtlZTUwI6OVqt6P+rh3e2S+lE4F835TjuxsAPZhAUjjMcVkHmGUzug2MCxa2eTS
2uyqATkUUUArngjRRpgEGwh/DjINhnuzw8fXVcsiXFlKtUr4hTVnHgUyNi3/8lZInd2RYEoPJbAL
1KSw0k1MfmhuPIeYDyJnXMkU3D9NCCjcVs/R+aw0L6krqEvYijSIWhbSl7ueussOFDT8IwwJ7t7h
OBJq3TMDFO2HFx8cAoyTU2+9GDzHRfcxMkHgpEYiEhZDKqbRlGBGnkfzoMbwKw3IB9GWbp7PzR+m
2kIS/OghNS68ZxB4i4JDT8dGS3DdosTXNIT0m5o3HaAFmnNIfEtRaysPbISh1QvNoPZiecxISfWy
hn9j+zEEAEmAZdlG6x4xukGHpqMLWGPVtp3rhisyeOf5ddzsiRgGzK1/Xl5QBCtPmFsJ4xm0HXe9
yfthOyH7RdGvwuHGBH5N9ZpQSnkfdftMRBaCVt41o3G9c5iHog9KubVSoi65pSzGgZ3xUZbmYnQu
gfqmmq+NOEYl948dcksEX3i5FwZLc0AbuWV3+L8kncdu49gWRb+IAHOYShSpHC3J8oRwZM6ZX9+L
1UAPXhdeua3Ae8/ZEXiOMTS2Fb7gxCjgEivdOfsRLho+PnXKChxc8TmvVCencksk298PJ6paPRQP
WAaNZDnB4queMo+zewRVt94fjnEys33vck8sJjcOywgg8UMLt2ItkFoOSIQsIumKZY+rS5+bYMj3
UKnV9SNyAUgxaXXt3FoRryQ17xTvcAfNz5zsNAYC4gIATEb9pun2IPAA4xLLEUCIPi7alA6ZQl+q
OTqxLjwIyJsx+hyrgrQF0i68DnZVeq/lr8lHJAHqJquFaw3hzpPEtzjMt3nPt2gc5rxVXiuWSH8g
9b8kYINM3+Lq97ReUBFnSI4eFkRo55uAerROjd0RhNZHdC/I6sFMrYtJ51dW9T89KTVCIUJReYjJ
dWdCTyc2xFOkNzb1oxn2JxONV24argc/6Q+Ta3TxNe6KgxwI+9wPzyWdE7RY9GiENmrtXXVLcg0N
14JcH1dyIR16cLpUjZymHp22i+wW+k/DkB16iKzEbDWXOqjZuJci0xnICJGrCKEdJZgpOoMwvxde
f23EhKmdksEple7097yXsgFbmh4yUrH90t8ZpbFS1MbFeejApD9LSSTlx6ItRr2hizyqmebmCeEO
6Zc2rS2jPpbFpraMhYTZUIooNwkA3hlMEzHtbT+dHrh9zkkm/g0xrAhLwEEVpLMALZpI9TrZNlX5
UQnRX6lRfk07dULFQlFdS934rU2ufL8HBSNM2Rs3koREpNTLz8QCReb4SIABUanN1QLz2d6brxI7
gix9SkC+KfJKSeFz3pQk+efllwiPHnfqMomOg8cW0/1W0c6rd95kp5aTorGyACzNbZagmriM1qYO
3HC6hS3siJs010h+yxkl6j0eyVD9JpRoUeYFrZv7TnuveFxSYgUCH+gABzadJMA++Boor4Qu+PDV
Yx0+stkpCSmcCIC2AGoYJhYBqMrAsMC/VPJJNw/SdiG5kvwCn7Hn0lAvoMzglwxfXAX1KvX6pTxa
izvTynAWu20mniLlArdKQI+bpqfQgW/QlzMsEfwVw4VGzry0lXglKrQcffBUcxAflIVlG6IjU6GH
8YZGgkk5WuFZX4FMuX595FFyJ6YmtYcoR1CK5nOVEf2U08bZMSqY6JZIfyUJ+F7La9V4SziA51aD
VrnL1VYCICUAKqNY3EUaxz+hstc1fGrDRyGJG9FhHcn/lPiJdaERVrm5RnYwRZugfHBXLjLqlPWT
WR7IJ7GDiijGaoFMtV+I3O0HThfTcjnTCOtxiCpOpe8E6AQxbOeWyR7ESclWEUFsA1W9Pko1m2SZ
+IvLyxaCYwOARxB/UhwUpJ1SdyusrQ5jLaP5CMc9nR2kPgLXGKuusYUfilV1y85IntcpNu0uqZUR
HvERc1yElxkyaPlWiOZ6GO7UPenexpJOwQqVon5m4jf1t2rYUiQ6yDe1e5QTe+BbKrxC/cF+VOH6
ENejdS8Y5zGp0CHJC2SdWcPsU/N55Td3Au2cYthGkhptB6ddYuQx82OjXgu8UoY6OfV4muvmRMNm
ERmHU1m4nbjruwd/LVY2o3bKMEKItlY72nhqzY1oIwblQWBOT7fRSltOskPoq5NmmzDYD7CURQK0
+p1Ov4J2o308Wd5HRFi/gfeopWsQ/jGs9xYF4Je4WY/atWWWuvvqTz86uXVnDl+U5UuXjrruCsMb
h7FoXuiY5Hv/U9jeSjSO0aahp/hklAef3wXjVJjc+Jk4hVxao0PuPyl/6QDjdHDbEMVziQt8Ts6V
3Rbfvfo+Nr+V4BqNLalHbdgK0Y5i22yJc0m5t+mhbXeid8mW91TDhdP2OMI+qLMTuk0Rbpv2u2NQ
M5pr6CUUHxULs7tF6kEuyTz65P1fGRJK6AtZ+vNH4cZOj3A5egtGyoLY3uqduUpcIXMwES1jeHkv
jrmOnp2jUWBynhhYaSxiDuZ9MOw5BjmkarfSf+mWQ27jMyy21lNqy2XXXWq2XHlAjokkSWCHdHUS
tbtyrxE7JK7hcRZG8Wi8FaVUKYbrGaSw3OKPLpNF+a/MA+lA9/RqNwWVQLm8MC4xJqZEPEnJWouJ
owpcnQylhP85yHNyDA979fDqwxA8s/pz/qZl9JKZYYBJDMaczEQ6QqkmjqmV+5CrXahswMYW2uIH
VTmLyXumnqf5Ezv06qnI8e2MF6s/1f45kClNFlYrmZS06sBKxN40dwLadbkp6mPQHClAxkCWi7vR
ujbFAClJpxeixiFfp/1mFP4MtBiVANoe/vTCb+jGbmK8RibMVjk3+ff8Al9nUaZDB50tEsuhvhbZ
uSw3Bmy7K2muaUFa7qrqrS7PFWPTO2psArWCclMLj8DmwLXl7sC+yCs+EjK0jNtLbav2JL1y7yBX
70hu0PstGnT7TC4cRccgWbet25t3allJ8Xv4NXY0qGGS/kWbLoTiOlZ4irmQWItLbxMIR96FYPz8
x0/D6clu6X2a8l6BjY+Sm6/8eaPTXdvKRRGavOdgrWBWzS60HLGmwWKFjQRjPXFAHs2KMynDTs2U
vMhmUfZ49cI3qbsEnC+EWjBpj7ypcJ3sAtuwXE1Y6NBcR+oOfFphF0RRmuubpv3C2Fa2W8u/tNNu
XHyK5QppA8vJ1qx3KcTbmM6xKx4RCkT5oQaAoLLzlDI85sP6r15Rdh5QSI1iQ9CgXes5tOI4Idsd
94J21LWNjvW93ZZskb36w64kBleP06Bpr6bvFiI6WMjDnZHsJG+faw8lBuCimtwdrOOc6oHZF81H
t+qdKd9RWo/mX+pOlC6DAz3jaqavt9lwIG1tmQs7sd4J7M1R9O1P30TuLwT1OSvHWVCIuJXZxZ+c
zvFF8datZc9yVF7AYKsu491Sw2K4QNBMLSpNwqa6ympucClhzTCX87up3BnQ/XDVFycFdrcb7mOw
Ci33cw5wY2pzrU3h6qNNqBtF5T93PrvC31DgYhVXK19qwsro7zKnud8jqXa74lxXBN5tfd89nnnV
PhEtUeOIiZOhwizgvrfFnDg8qxhcqr/NFQn/KJaFdeev63gZTo9S21jVMQVSthbMOYvgAsBXsvbS
vvMBQQNbXBDtK2Vvfb7lwSVWH5SqjQ9DSIr+svtGSLXAAuFM5mJYfNGbDul6YoyuEwqNjNPQrjsF
GH0jWI/YcpLkTGvM4JMr6NR7cyEvRAdVhwcdZAPWsVtF8zDRniVjb3EQo8DincjzTZwA1p4GAxQk
LxeK9mySc0u5FAOP8dQVJiTL7hpHLanIZJwFa3cRnPyPhtRMiWb3oIoeHJAAnbxdNPMqK5DAVrlh
fMKHzbGYvBlMVGvfUXBz1GzP60JbqpCliKgcCmW4fDkN4p3e3JJ8xcLOEoOc+5gMF6O4N0i7EFSx
SnzR5o5MeZ3Ln1LgHU1QuFbbiuGbOV454PvRJsNRVDaV+UDBOHBiZHtCEXkyUdenSs/O/pCvNFp5
InHt3G08HuRtzKNGa7yEaYfBNN1Mxl6LjgW/2hhxOu8GLgqPA2vk9jiEPL74e2fB5zIWMjrUTtPw
Rk2KkGyC5Nk8mGNWlbXiK00VNiVLGwFmmJy45gYxDQpIqN3IPAN6ISKo07cIzMtimxHgx+mESSE9
CjwwGg8IRLzC6CuIu0C+pcw7crbulTU+EoZeS3b5Msapg96ElkJzOPbWdqK7VhBdRAF8OUPeWSqK
kHWWtk9O4bC1jL2f0V/v2T39pXAqODf5V7I4fVTmCdWqKUJkcnKJ/GSdTQ75Ewm6pe/r0o2hRJW1
wg/xsJi64vCdJfQhw++I3i6duwEJSzKidlk2O6WhdwJ2BhVGzYpVrrxlZf4q3vcgPxuZxTs06alN
oKOu6XBqHKqxUyytIsoqOd0hH6l4DckrFfKFnm9pwfBWwUrwf7jKdc2teycrHTVc0e2lZxEFDJ9m
/xQZV5UZKIM5UdUrj8ySxlSz2kwh7Aqd6OJh+Bs4zYPPergJ08GInqPd2lp6m4e46cOvLybtX6kT
2+B5q7HcyulBlmhT6k969s5xqanb+YHXvZfYAn/oH/MD1ZLNVy81ZLZzKel88+o6DwsVeUn3tIJ9
ImzE8apqH108z5AlBmLxnMlbzT/o5gnzlDKuk2w3EfgtegfWBMpmIfOp0oyfpHlw7S1S3wXxNLnN
sukUkQgTyAfEhozpCVnJxB8yDdJIe/Q4RpRNpDxzVkb6p2GQTvNuZQC/syREfsPk++zHg1ncBj7s
oTuYw95sz0q0a9U1CFWL/iR1Gp6spkezVEJioWzjtVks0N7f2F1CvmGht5bLjXaphHMsHotkPb+B
qudgtPBLksu7l9VdtA1Po5xtjY7HvE02dfs7Q6dC+4qn71aFDR5eEExLvT2y9qjyvRCuyBXwKPGt
JNufCRo70nw5KMp1UK+6Rmnfuyq/ycxpXfZqqveS6mNhM7UcmPQxRqe6P3LgMuMqrChEQMHMj+Tn
nj3/Glg3WvuacUn/LBvRuWOLl/YsgzXFaagTjeApQpjaILgA7dlp2pqm2zX7vN6AQS9zInvs1ObS
mA8gEnv75N+ELLcOX1A/Qe3PO9D+Rcx7a7hUGS5bY6p4SP6GLi5RpxDnWCyLRSu80RCy4njRmUlb
4Z2Fl115XMKyoqcQtqZ1TPD1lZdC+VHhABJ4glEC4kP4LFs3NT/K+biI+p1XfBXqOSb7imsUHX2/
kpKVlgHrbULzqxL56j6GaFt+64sG185GNFjwdrXGqIQrQVR+gRJ7cWDca/G5U6eY/6bab+4frYkA
viXLGk4grnLL/zWCH11dY1lnf6WVWZIvYXWhh/0+s6QHv1lXykXDURMnp5F5qB33YXe0gh+UAOKX
yg0xSY5Fw+dMQXJJqDWbhN2ar4mEZdqWoRLrBJnFSa/dgZF0Sp6qv5OFr7rm6uLIzK+MD6VF9wWH
ipHv5eqmiO9cUZnOODqs1ZpK+WcEOSwI1/mWQTNQpxuNjR7y4N6puHDQhItA2cJwFMR9X37N3rsI
ZHCA1CnUqzooGzX5LS26y76r9KqbjAkHathD3QVc5ij/VFJU1CsqIVl8CMuH6cWIlHxOKR2E/JLx
1qvtZEH1o07R6UKeHCM4YPBa5SjXgtvgb2TNFfSzxwgng86afJFEUFS8XTAS98LAsuDoEZo3qtsO
TXtIi+ccnqKg59VFRAFLcDTSTmP5NdmISZQY2vQSrtB2Wm9e8hWX97b5MBun1R16jRTlr8/+0Cp1
kIvMsZryMy9sabIVCOHPPDepD4QhqN6xGm9x/aWV73X76KX7XH/tb/GsB9WeiudQmzUlRFWVB7gD
VTzTE6mUj6zFtDTeQzKqiSPIgU16caWlj7TYTMW+N7ae/KksQkw9qEb3lc2QpnyTKrKKojtlX9wW
nBnKRQ7IfZaEBaTxsq/8RV//yt0eryeE/1+f7liMW53plBY+q0Ko1f+ElblSWvKu+h+2q+VEmmK8
+BH0x+CgcpcfAyiIv9Zdy9rI4UVFdZL7N4ymJB7/wh7ZIn9hsGiDoVb21PHEcp9Ai8WfA0js/Gvw
cUjBKqHdUTO+pvzlC+deumjSvhw5sxjzseMuOjBjaXJTHDLeLLpJzoHiSD0K/C/dDObXjTDrK9Z5
Hp4Tqc1NnK+C/Bqj4ZmXNUXmZKVQL29UN138ST0hocs5+kA5tt3D5NuR6/QJ9g+T7FA/uwvQFsme
pQAZHNfyZdRPrPkMyfbosRjxE0vYwDJ8S9UDLajFwQBcZAxGcEFsL+dFRoxLUB6YYHJvFw8/PJfZ
8CYA0LFfa8Z5pDTzz5yc+JWGtNSta22T1CkNlrbW7kv52JAl+Zeaa5iISjnwJEjythIJQT9xBnAq
jBg0JDZWtq9C4ztbfsv9zjBvbXA1i0Ovr6vCTbgSDfW9AmolFHhe5QQKezPt3YTJ6vOTN+z4YZ3v
+Pp6ZJcrGUH9vxZcOuyoz5s7Uo0DgA1h6sZuZOkvji2QpLQp/AuCZ2SyEuDpq6jPuoITaGEs/fJg
XQTDRsMtjGD7UF6rqtr/++EYvoaHn75F4yFIv8v+OA/Jmh+iqaZ3FaXbkN+13o2hgIPsanHBaKTC
zlM+LHnLsG64/bhumG0qDpkFqAdNezVPaeBxzvI2CVtqi0OTZgGm3HVTfcghcpanKq/Kzq2t++e0
TMsTJ0pADoFpXtgibXJ8+/h9gpTLOCuN5Ktf69oJFjPXV+iSlXgTv+mJM7/n8EGhecXMsgxEChow
a47rzKcp9Lfhd+XeWMqo2QABAtJOqIFR+qfFH/t4z/T+LsYbOmhh6PWPluKiBsnMuyx+MbJ36iJv
19yhRbyBmcOzvZm/zYK8q7bdQ/jgNNfIkpVOSs2QqbiopzmS3SZHB7ifYU1DRrzomPVmSm6B9GJW
kMa1THtnvs/aM7olqNs7kTJLqfoihZjiu3UKVzITGKgXifZtlMv8HxbhD6LpxScj5DfD2sMXj1Cg
ymUQT2jMeUeAXOZTtnFQLCO7+jAQ9DTNB9fgYOxSa+NPTgD/85lgxdrk6AwYVe0Ous6OxmXIxZKK
V1U9RcUdQDk3UJYOZ8yGoXAaR/A4d0z3xDpRLmPn5mWGkMr4HbBOVw6Fdcill5S9vEMOclBdksBw
JJSR9fQRwcdK1ZsZPwXrZDSuPB6qbifi5GBC7tH4hCTNa/78qCTBISp+RjXkHXwoQCVJ/VVi5bRA
a61qT7D5UufG+uCWQqn45GPX/d284yXHfh06Y/mcN+cBvI3ZIABrREuGmVDeoCvjWN1WXHrp8FFH
6xQoQUg+o+zTk1HPYMxp2YONbbugWtlfd8OF65ofNt+claOvOuPOsoP/l47ljs0n9xe+eJqPR60h
xf5CU+gq9h3DIlXnhN6nkexYXuvYrAlqD50CiWT8O8YpGf/7GXXRArJ8IAO8Qxq+6nYBaSYy6wif
FX8cly8z/UCcDB25y8tTGnzpKKyG6JAB0Bj+Gy33iC2+BXGTCycdai+AR2FSEeuDKF9D+3OAssRf
t6zLZ+3t2qVhe/6pi535TtCnTQo2NLU0WnKgK7+e9h56T729W/qmlNdN8tX4TEcE4nxN7YcgIP7l
Ig/+YdkDw5r4oXm3AMP5jA7EEn0a4OjqzS+3lX8DaqZfd8d+uDJnmeonErCFGRPKDF9eUIlHgbCd
9qE9DDdw+TwlbNweKaz1c2KgoOf53oQc/cdSIp6EtzrlpE6qfGngrO6YdD1wDyOdJRd/M6fQDoyD
1l0cn7pYLcxoXyG24Zgrv/qgWYTFfWO156bYygFqm+RN4HFFtLvE/tgKblOhzvyNSZ3UPZluF54b
UiU8byJyi68nP17wD70GruSQNa2XlBUspgfRTmC1mKNYOebv26h+yMUtrY959mN5+bJlc0vjmyi+
NPx8nnbhizbXWMo+v3B2beJzfIumizFwhYNzrocxx71jB/POg4QBjZsPms9/vpBhQ4BJkK1z7g3f
qJmhVYE3ES4WkatK93YGiojP7Lonyi7GgpMRXEMRJ+EGD8QqyS6B/ZV4GEQEiFksABzxyaoSjwaK
p2FIVqpCJHZuLWmXWpAIEZtLHAxDcAYYYsvVrV3Cvl3pjOM9hkKCOcaDpHDW8Lpo2c5f85NIBJRo
AeGxa9ZApvH4pAGFuK2j6m3mlXteErgm+CJy5wPk1Fwn4RqzEVHiL6vcTIITeUTl8QJkUFEdurmf
ReHjfQ7HH29IlRdKcZpGDg0kvhv2gpRKCbrsjVVh7tN5JECbULQnnasql7+U+BvYnmKEMjuk2jrA
6CjKnT3fDZ1MH3ywGaXrAN5grjKX7TCTqEfYix/1ql1SNIF0d2Ux1BY4clIedCY0Q1/r46bQ710F
f8TbH6cXpXkoxGPVTlIcTflvficM5U3p75n/Xn2GOn3EPVe0cGAl5KQSpA28j/yMhR3g5ONvCLF5
XUaqrgWiUCWDxcP/8YllxfMaJ+9Ttud9I6ufVCYYgEWPwHJv9O+l6gSjw2RB3Ymgu1J/NKsjvkdU
fAaJdQzF8HFjfCQdzadUXdiO21FAzUAenYkZPcYopIYXPl4JDV/N+gAXPyG+zMR30pC96gbJYOso
l7t1R2rBwTxY9apu943xk4bvw1tZUkZ6Mce1tsCgyN+WQDQudD/fsyVAmAgAixCndpmULJmJTMSW
9UGU/zC+eYxw0YDmgOE1Y3d2qQvgYJ8/d8SFM7aXGyJqzy/DwJrZXCh1EE2S3f7y5VfWs/iOwAsD
LuVDKW602a93CFjkK8oNJBbphHXH8E+e7pr0c+R8fx7V9Ckor1b/Q5XvdVvZ+1IKXCEL0D/tKU9X
vXvMfI7nvQMPKzrMG5KUVX4Lu21EJUr5U+AxQuLODVqpiATMQ2MhreeoUmcy796alc3d7KWMmk7L
AO/tvOiC4m7mfIzY0bztuNJd9G4ikSrq25Dey/BPgRpG+2/xDZHgbyZYkLjiMWf5rgKZiA7tisRs
WUn7Ftu2dBkThtJV4qjceW85oRWGMq10YDNxosA2+8iK13y46s2nxAXTX2R6WTyqHUTMw20tMzf6
+FWvpgYSLS6aCN1sy7CEBDoWOBaW1LF7P43DHRH/GVhYJ9LkTCJ7G31tDqdA/ikNmhKgfQ5WB3Hw
OQVMUxxdY5rbxO4vfO8lkZ+gFQJKw2RpAVgqI07vu+9dGBlIMauQPGjYcZuNBDNNVQxVylXwZvUH
fm8oPoBl8MTb4FQ2nQ3b2fHSYRJNeThaklr8bdzsYtR0sXngTBTxtY89dfLGt4y8J9c5uopjbdBY
7blDvBGgJBW7QeCJ5Rrmk3pEfIyG8mxhIsJZrwLqjuiCfyDFjAjQDthUVBCbTFfyMTzYrE6zq2GT
kPaRERi0laSLOpfGex9C+VVNXJP73u6dqN2L7L7c36HDhaL922XAvzTCY7LoGHfnWaDtNc1SLDal
/uikCdw2WKrDM/GeY8cO/2cJ70LyThu9RjGSth5EJ55cRuY1xtca8dK40dzWEZCfI8bAvsEj8Pzk
0NV+UQHCmScLFbNXO9uoRtxfHVcFkiS1eqpiY6Pe08b3eS/EmWhVp3nvLKuv+i/mBNGAtKglJnbn
pFTskHxZdgIhyOUuqX41jxBCRF4rNTup89U937Vmz+VW26VxhX6TyquJiHeFiRX4AaDKMBMwyW+5
DJeS3znSUCJLx+M52/kQLTUKkr/u2xM/TWsXKBImt69MP/LOsMOEnLU4gMlORPHoHYgTlK37gCIt
4DaYEw3kLSEnNg4W+ZkS56ecivbg+fxEpKle/gzx0GddTgwA47jILRYwAUpAkDnW2XGvUhkj0+4C
pE6pB2aRfYbTHSRRSW96eFd6Vjv9G4aK2IjfO3pU493qPkPtpy+R/Wk/LTMWaTDL0eP+grnXlgI7
sjuuTSz/gqsm0K0rEEqGK2KDOiTsmrg4PJq2tAswNgNOh/4MFMk37EyNQeWKA00vDZy7nE/TUQ+u
fKbmBCXHaBRZmV03h2RUFuUr48QaIp+3rnPK8VdHEZOAspbtuWLrb5HeSSZEbPJZpScvPQNmdgx5
AWkUDVKofkC/lnXLajrPXFj01gh/Svk5+ZuIC1EiltsWQGhixo0xWUWgrJHELR0HlBUjqS15VLVh
6UuApLtaPOZvc+cGohLxVpMK6RXrXnhJAQwy+0NGgsd8UUU5B+NLp5K1wDiQSWDu4yripE5KJhBS
OWOUvcUq8Nfg6mRxBdKaeWr+NArl0gVUFBY+6we706yFNdFUQjhHzZ4f5Iaem5l2n3wkHCQLD2+a
QowX8f3r+m1gpVUdAG5L2zUM3+HZwK83aQeLga/EK673W2FaMJwtjXIHuKLzu+CKWaI/ZbBT5ywT
Ngwq5aX8PH/fE3I60vKt5MPPe3JueAgKj++Sy4fv3+Z7edabwF3J42b+8FuCdklBC3M22aAHoSAE
AWTH2sniv/DKITIAdZh2uKp16yVOe6W4lsJbTtxMu/WyF4eCorhy+JjgNmomLxpyRELOmyJY5thp
m4IR18ux077IRmDZQwAKmDm7XnDQKsUZO56tJbt56gpabdnyOxvc0IgzlhOZYrMIu69maxIvPCfo
hoRiC90lbj8ti9eqr6/E0AIeF9aFOrlZXLtqnULIzqQeglY4oIwsHwVjPcnFDfGpXAXzlqW3NNjs
MSYBjBWUHnlgqBYz00BGps0BD/wNCwJnBg0pSCijr7JDKYG/K7Q3kaaR5WdZuR7DTgMCih+LNnOU
hHGzbEhzHOavDYiiYGw+TNxAcv6jS5eSbqb8rlKOEnWJPYtSE5nPCBV0abbLxAW26yIXaZhKcE0J
aUyaq4sjukrPlbqdwHQtkdtP/2Z1QK1k8OB25q2J/3yuBagD7ewn50YFc0WjipcpMD5KLPoKhhRr
/JplUX274nRmf3ZygRJZ5ILBpfBPU7oOx9tg3UZkiUEHlcY+cI45ArCrIsz7m5YWJ8JulB4VmaBV
9Z2/lPKuFUhDQNL0gSEfeaA2JZtofqqAxUSTTIiYp5wi9eFcBbBD3q4DM+tAiDPDQJjSgpWdE+9D
A3bsySI1QE2NbaIhSt1SO29hLM5+vUTEPrWWvNt8mM6/qP0p1hWEjrgUpQmWzgIyRBmFuiqF4+Ys
5clWc1KNPmUQeSE/fWGCnkAPafskvcmul2Z0HuOHKp1GWObZThKYf1R0LoTgzIUzBcPaVz4kAWdr
9VF7jjJHXd1qFB4hAThifwtnPwF0v4lGAmRrqSGJnwGwKqwoHJGdgnYsQAcafOikWlXyk4d4XVrH
Vn+vEGeMCeMcCbcyj8ho8ktGI09cuEJrgCLhT9CZ4b+C7BMColbXTA+CB6XE4ZKIm3rY1fwSEr3e
avhZzpCdsaMbfn58elaJnnkB+EnVL2X/zZMs0jyx0GRhmfyj1u6tcdG8zCU61S0w1lUqw+iUAAMT
V4x1rRMwdsHVGSm8w6E2iHNBrYJGl6AAO1h13QqNVmUDdDZubz1J+4cK1hYWt129NjTeyfiDITKc
1lNwzrWDn0JG8e1QmGhourSNov6mfR1nBClHUUFE4Q9tTE6YbbxPbdZS7hqwZd7OCJkfshfREMBL
XgL6YsPnFXr2GnvCshXSTYHy38SPouQw2wo3DAwBHWhAhPkCkBJp4jtn4EKYHkSxyADmZ7LpJqqU
OxKReMih9Cc7mzG3XTyy37MiS2K0jJgOB0ZDoT2Y7aPhpU40JjCOSBIrtLXSRmElAQDWRC9bPMVR
sc8mtCbfcrBCTy5UxwhHiMDNmQxXDbNDkVeL79+qPkPM8rNeCQ6QLn+M1iHGmRbfAoRXJuoNvd3O
p7UcOVxHC1VaCphKcKhbfwpRQ0RdMqz7Y+ZY3k8u3md0SKrILScRwyJ0tVW5CfjtRGo5uBQiLEr5
3ugAAS99JkJrOqMMEk045G9mvKgqqx3fVbLzfBQEwYE8x2qJ1MZyunErE2IRXOSQMq7jDLHhsZj1
MSgj15KyYB5bhakL7hjwR8T+jrvSeK+BgPWI4Jpka6HRNrOHlaFI4MNH0uRdA5TIs+sjO8jmRc83
eXKVK3oxpWtsGBDX6E8QzfdKsSPQc8kiFJxUt0JzvpabPS+JTWXVyoeUI7BmnpSTPyX59IjV+Cm5
0ubPgSF8iZltLN4liTczJXjFlhjR89N8bjT5zSr38xtbxK7x4vs2XwFJe0nFSyMfi6q3DZNuS0pB
jUlcxRMVgbgECjl3eu6uxd9EDLpHYWBVqgxNKAJn0an6M64GJ0IDioN0+q1QkRnapvbffeWtQvAc
N8Qqpy9R+UB09u+tA1dC8WqJZJZSM0o1V/5ZYk4hwUIAmQ49aDywpcF4js0lxGSUp2+GvsxcHr3i
3na/AgKhUWFcapy8ePSrdhUDvuElITsLuvRUFOJi0K8quEZhnXqAjPIZ0U5J752AjoQzOh0eGQ97
QhbmUGESnZC6U+acrUrzntdbKboE3Z+CKz73iZ/GphHRYtesI1aNbomWSQldENqFPOqkLw4sVYjz
m33Zo12Z8HRksGW5m7X77pLz3M/3o2CSomdD1wCJ1yvCP6RF+1fWji6uSTQzWebaZRDdy+xHD978
hHxrgTEK2LF/iyjIC8YL44P1K4kf4nis0CkUd/KBUAuuTcJd/1TfDd8plvvB0qPcfONCUg9mj2M9
XvP4QjCl2g4UQCGlQF/e1aJT6mAKix+N6U7HkZI9uAAkYQvcx2FBI4CELXdHej1BYzzErJsUjhKo
kYsfVJh60S2pTwrEO7ZlzC5sZyJCrJvn4YyXXS3ayNWGOt8VKnmEqrG6MXjpLTZYa3jXZBwJUGDz
12s0ta1Ktplu+vx/UVzMG2/DTJrNUkgNzUSw1KjoGEfyrE5gcL33VsFCFy9VOMyYlaWjg5q3hTMu
tkUxnbyarrV/ciFBdvyATBhSQy/zCWZ4H6Juo2pfxLPdA5EGa4bBcKXjSa84ApPopxou80A8pACI
VQf0QKdP+4KLtX6L5X3SycZZFUxM1N9ALyN90Hc+/Fqp/pTT2cgeGebHUvQXNQ99xwmYMfVg8QYg
ZSZfmoSokqJ1kHEzmegu+FgE1lWcjp4rp0BJO5STlbw1cEfBLLQ/Zv2C9Lcwvi+Y8oD/a1LWP03O
nANBVYum3I9fYLaGyvBbPSusCSpV4cjV9AB+sEztETJtXiL1+i/gFU81HJBgLf1pQwYVFji0MVyu
7XDGFkrTRIujA3Un2kDSbhk4yWMwIIS1VwV9Ox+CXYm5DDG2vuWe8aONJT8me3Lk8uxhOpojzf5j
6ayWY1euMPxEqhLD7YA0zB7DjcooZtbT5+t9cpdKJd72jNS91o9T9V2V32q2CbW7zW9SAt/ib/Tr
Y68dsQZyu/GuIAVF+KOWWxbBONu0zfeMjbKHvCULUPt2cCOb9cdQ3IJoYxQbexVQusgWtMgR7brJ
Nh8RFk0APf9OsxFUZCyatYRZL6KdkgYA1JYdw5DyqOxzpF+CNeVAduDK9adCwEva/CNSjWJn0tXd
wRSs9VVJEhHdBgt+7JocMvCDBPUWiXmYdRaEmiG9YcjBnQyuOjKTbA1kVVmxk7EEJ8emuSTKbhgO
hAGTl/RCMs7Rj6h3PZUVheosLDYDuoOLkFG+UJC7dhjCINEV8O7D3Ljj8IKNf5HC5octXlxoCDdC
nK8vrcxN3Yx/99dZh24YvItFiC0ozjeaZ6x1yfXjQyO5GiG5Nts0cSVuCIAHZAQhKncwjxxbsGWF
vS7C96cK/Mx+wrbXRs+qfM3SN3DDXNqIZVdZc/GZ+H1BZZSaP6WCazKZXUja6yFEhX55YLhI6+8X
E99nvgY7HdjDPvvhM9P+HCLdprV6ngKCujZS99tA4sU0HiylNeFSqwO0+N0OboAvq9B6U+1NuYRX
TNfyKyiGIW3q8I+sm+WgJovqHvJ9VJEnh+Qo/8X9j4yYHgwo0+6VeekYvPlEVqm2HW+ZvuZQAzRy
afMs2o1cX4mNI13zMQF+iFnRUY/k8y6T5o5ohLvRxHdFbq78Ymh0DV9jZiA0ueTyEp4shyiIws/P
nB18rZvfbK8gU+G4ToHLolPw10LRztLIl4KRDE1DOr1lnds7zzB+huFfa96l4Zb7h0lmNDxPnuRW
xr5UD12G/ZLxiwykGujdZOPs4HQk+B19XSqHCGsq99qwkSavTC6mflbl29CQGnQpwz/NOQBuFdVO
BB1/VZVHbBfGug1j7AqOVo23dsbJXW4t+9bO1DbMxtJPT1N/I12E5pPSOmik/EF4QithsZyfpflw
xg3qNsN4GIBcBp1pw+cEcF+pFyvbiT+ceWzIr0LKR4JvqZ9qDVDhpnA8j+GPCpXaoxZz1n5JTgK8
xBJnuI3KtXva+UNqP/t1vc6ATJN+QkmJSYxNW+c5jQhsTWZi4fTjPBI6viIepuXZDhbd4DnJEY56
hRcRHdJIuvZKTIwJixlwy1ACUpzHdINGiqfciC4CjZ8JB2D408KT2k3Yrup1hE1e36vq2YlwBOw0
ImJAONsb8bGAvHe6MjAgPPgcVhJ8NBP+79ye0+hHJeapl/6cfoNQWmiicwAbe/jxMxBm42ME7kcL
qI+kzXBR+MaH078rR0NfOKhmHOIFjzJprUhapI+ERmiUNDNvNdPmClgOKcMqLNaCuu/wdCGhiqW/
lOkAbHZp0bCxbop62emkMx9LWRKzC4pSlQNDxOK5U/hZQLOibF8FhKQNyYtmvwGRRMpr9D5N7iC5
QfESk4Yefw/E/zjaBnfiGpMcCaS/qDQat9wUSMWMN7ArdGGNw2waHnO4McYdcs2a+ogQlRdmJHxD
RxLFDW7KJ/4TmRpDxUS2jZ13v/yM5594/uX9WznNPgD6VLsNUO9S4U52aTEWIwA+UhHanm4E5skr
lH7IxrHHWs5WDF+XENLrVVq6DJmuKfBjwfCX5K8gSdyq6aOqOTILdM/pOeq2hXGoCGBx/NOsXfn1
lKOFRB7NQeRcZRh1ZXAOgvktIWhAIsxqr8JMcKGFAgeqnvRYIFf7dOyvoWdsxjxTrMnEzWwyCRZz
f0SK2RvvectVLT9Ji1rEoq0uFHeXonpDfSREAKniPveQz+vbahN70Ozt0dLqS6O88LjA7MfaToj4
Ded0UcpLKZ/l9AMSCfG5xJFtJfsB+L6W/iaZ6UfCGsnFoqAzruyHJW3J9sQRjdl4P2g2yugegfG3
buyG5DoW9M9TXI/wGaPVWHymx5S52V+2xDqkN3EETPFr7x8b882pt4aDGXJFAR4BNmDi/G15fake
tv4DwJFw9HQ8RahbUJQujXTHqiAcaB4Ut/PO/9yLSAns0fEW6bFS6Svrtwl+g4LHCEBAdJ2kYJUz
ab1G5llbFv3CRXSc/enFRf3zOWqdPVLJKbqC4C00hT3JuSbRb5PutWgdFB4MS1A8MwT+88iBXjEd
g/giTaVfIADRtr596Ia8xtaMs5eaWZJ8QqqpZjz0LdI3xOmITFZQDLEKya32LlUybiDfcoY+bURp
NrgEQipgcHyiAbv9TeqfCCu4CR9oI1ea9uHQpayoXJOLxvgaIr7gDLRYcsWEMSUHCKdV9yMjDRQw
xvRt8TV1PnZt2EvG2YSPHGx/hSc9cZmBvFb/bYEBBObJ9YEDvYEQJ0wUFhMFeqhubP+l7j+d/CcB
lzfAR9fpNHMOoHVutyWbZ1Bup+Gvo1N9QAVAxktyJZ4rZKJgsOhRM8yog3H16ITiyy1YZFB7g7qN
iLe0r4n6pdgXM8NXTJy+XYMA+9TURKDXyimQX536r7MX3WbaDOOBcJ1E9ob52K962IubLL5aZrqe
QAM538gYkHM6GPCTrwD2Q8UzPFX7i34g1QR1o/vnmWExvU/YMgJgBdul/CptX4XPJchQ+AfgA8eR
3xpkaJYQwp2GFZRRs+2tfVrtq/gWB2/9AEdgUs18hT7kSjq0A+KUcA3+jc1lzeDP9BETw8hJNexr
858txOdgggADvr/nsM3IprgG+MzRjhyd7bBBqJfGa4lPz78kPOvyMR5eWQLtYi2ZBHCACoK5FBOb
Rrq1TBc1FaJqUAtNIZacq1DqniDrS7PatOsKS+Menq/HmJywDhE13CJ2CGpOsEJZhVeE8V27T2FH
jfeEGyGU9+N0ERLHmDsubKVVkv1Bw4ftjtx7Ei/AVYt8qyJw7khwYdeNHCw2RGJSqC6jpqmtvWxt
mtEd41zokwlVa2nhtj0z+JyQVETSkSslzV7V6AYAjyye7RK3Ysa8s4iqu90iICRjudH47jcs2On4
lkXnUrp14XufnmLejWY+gHA0m2HT6J7YD4p0hdKrr47qEk07nd7ar80qQ9tTO8BH1vuUPCKm+GZj
9urabI5Wxx9Xub605+yGIufZTD1Hdt8IPV5IgPI8k+DsizDYhoTuK+theA7AXUOPXCM4iywLzTw5
JrFwu4S8PII0Jz9bWep7CodocAKOZA8UXNTl4rWdPtTmTXcdD6GUEK2QzQ/QicYKiDxW9pOx62v0
i2a2NvjnsdPCK4ONXmu27LkKMF9ugmEH/GFJJ7zGgFw8ciRVxA1R4sip2kP9xINF0GHdoiZ2E+3U
dERicXB585O7SAw/Juh0gUhRrkNIgV8GL1zKxWu85f9Vr8KfMjeWhg/jioAMS42D9KddZYYwOf4I
ExOR/9lx6i9R95r232QGYh4IgBB5z9BVNrK/kNqPuH0ZZ41P/Oi3O+b4+kpe9sBlN8CmMDaUkP/J
4i/UUONxLHqqF4DeUhzsBtlrwHnD4IbEnZSKl5hy2gJpZH/JTXyr0iZqFgUIGDtRfGdoJOc0xr9o
P1v29OEhNuChv2jWBUOgKHkJPd34bdNdCraisFGIvTrDAgWZRtSIP0HgImvJ/WeocEJQisUZh7eo
/aiw4WreiEGeu5c/IwSezDZTvx5V/jgWroKI+ktYrudxHQiWe8EbuB5HuFjYD/1OvYfQePTpd1Ux
lIcnHvNBYZrtx8XY0C/dfgToY2QCZH9kY8PuNNVsasOqczaMCWPzgnOS45kXABEZ+XWrSFqGJTw5
XyM2yrKrvNQ+8BPRDtHLlwFk2Z92e3R0IWPyV5N2YcORYRDxXDFrCFAwCA8OD4EYDUl1XNUU0iXE
j0TAuDTLkiNIAskp6+7jR5t6/Pl6fGNoUJst73NVvEssl339VcUHwU/ZCAtI0F8wGGThnudL7NZq
d0pMC7CIj8v/jb7oNhESLGni+iivox7TchIuJQTh3cUe/rAoSIg04skLE+8loIKTI3BuPlRyhAgi
7ZjvbfTeDE2N+ddrVKRZRB6wCwkXAMNunCBMuak2BxARwk30LgRcn2aULcnVzpxzmOzs7H1k6m7o
kW3BA5z0VaAOOWQxn4QRY0YNVlpFJN7QwSF+yzwOXFzVHfAYJ38avVKvsxjo+ouo0ui5ayLcVsp7
ze3V5KwhwVU3CHMiqSrAXC5GTkGBIYHUy12MLVjtgVVucfWiqi9SdVDs/YzmUlNXjFVZ+pEzcc88
/ZlxKyGBivwdvtk0N7LD4CyvUm4nBlFEBuUHDL+x7TZKtymcPbBYjkQKLLX/0SqgA4MiIbixWQFJ
EWN2WJ6ikhVAoZaQWbzhCGSbMVddky1tnpkq6daUgNBb/J7Zn+X4kUOcLeAiGvDjaWXlFpoQWGKN
74TTMzuaJl6k4ShOeY48YRYuuIam6QC/xQxDTBK9Pqobj5wplBIDLvxi2hSemVHVV/U1Gn87ZJK8
rkQeReWdM3qpNRZeNoe56oZNA+NfNv+JtwQVaWL/GvbA9c9lxcNtk/qDXrpmYh9wmS+TYR/We+aE
qUWm1APegWeJsNdJ5Oqt/ZXE7AYwnipXsaUnOucd4VYRaHyAiKCcknUgYpFRc+D/WPJfC4REfKn9
k1+RidH/4laGp5na3WeD99AbEZ0Aq/gdAMomNvcyDwSlyCaSCg2Xk+ZA/tVX3uToYiACV7bMywPG
QdRRxMubhyKC87mJOScG0XkIoaf+OpKd1+QbW9/p7K+o+BF1ErAXr5CzGB7gUYXIk2FlDLyuuBAm
3yruHH1HDs4+DprqhA5FxnqEUDsvvNneQ2sO/S7E5CbERRItPxuxlDF7gSBgRmQ13ucxCbFnoH9Y
rtyDKujkldKt3pu3gkASDTm5ugydN6nGOEEsg4zK0RgRQ44hzwV1ATKP/yW2Hh0Jc9FPqHz5Nunp
buxSWarA9q8EoqFGp258kwJQWmYQZM0DvPg7R6mQJfOkYo0UR5xkrZ8mHQMt/5UIrYueMRURJqhb
aNxN86y/yrgDFG2fESIVkwZUlreQZzM+4uSuJGws27beO5VJmFS3zibP1ldVfDGjPXgi2cmLwaX+
UHL5vWBf72N+j/mr1VCmFnU5WNlKj0Vw6TYKTiaA2fKT4dFAvmG5nfWICdEBJjBBIMl3YPwgFad1
VfMmZX+zweadrUl5IZRioXF0j4UH5SniC6J/3uQZ7+phmLbOrCF6ImaExuF6xXIBir3uu10s6hdM
zuiLLV1k882H+HdoDD9SmOKMu4HjbJKXUPRtdjJlOPl5z/kWGIjdZGFmjNm8/3ER1sqiBJJerWAA
5yaGpvT85qRzs7K0iVTDlVKepBiYQsnWmU5QEVAeFmaUITwaL7UjbdKBoqD5ECPijrjgiHaj7rK6
BuGtbbBG02Sgqge9OLNqEWvHRaqi4T3LqIPyLcEE4hHT4fahKsueA9bolrW1jsFp/NCVYnyEkAA7
3TPXAK7G92T4bkk6RwwWEhOvlkJMZDdZAL2cv0N9l4H4QoSVN2K+AokZJvnhcZfLc+CcE/+lCb+K
vqGYzT3pPV4BACrjkoOyJCVlCPwuHfWh3fjdYHZT9wZq1IYOgIadtUIBznaPva/SDgZfGm7a0sNL
NHnItrvxSxysLbUOYXXOJVwfdFbkjIgF0jXaXQ54bk1SBcrqJ9GeFfbjpzm8Vha6bUI3tPndhzIz
8h/NgptW59VJbZWFNX2IRbW0DLdWr468A9+wvGQL39Eudbd07CVzqTFux/FdxLalCTsiknLbZQdA
9MQL9xzyp4/HMjNZ3RT+WS11Q5ISJGZddRMO65wwbzNYVsxuefuhWhbBYvyJPoevO8grXIEjUxC7
/WhmyEoI9m53OYsJlR/8UO7uFx43+CUR56UN74byRjgPb53PkokWBSladwO5XrDkcUAYpHjxpzRM
GC34qsWrYBNSM378Q0SzeyxRxvWVEQE+HU1rp03vqEwre4vT37DuQUaFagDsJ3bC7DOIvjWB7AbP
EAlk1zh48qG/s3PWXbty0dAnUJBgIX40PhcsB3rzSCbUY8yCE52kwOV+/ubod4vFybQeQufrZGdd
fh/IP7K8qiK5lJhhxdX6IzV0EkWvIgjkO+VMmyIdfvmFIF20LNlW6xm9q1fzB0O9Tlp/E9EQxG49
BDIPTbOiwGwpsCQQFIlxTZHfeA/FTAaAge6D+4lgMGrHSkyoqgUNg7Zrjj9K9Y90Eb8+NE3DlbaZ
888MwsnQev4/wBhAh0jaKau5gZExLHbCR7rt6Q0s6N75UJEaRMa3GX/41XWaUPEyXnXMybLXO8Ap
dLLhv3mN2BergaThBcRntyI6FPZm5kjQw1Nl8tWXr1PxWdL6FqNDVNvyrPTPQfAjG3E6KvA74YAc
1voDRqGVETVItGi+Enz9PnGxftquJ5ViAtxIPSfrvh/Q8zNrnV4tP11pCD34X3GjIIa9KuW+lpcl
WIwVbKQfv2KCoZfMXwHHjF5Rb3PJWFTBdx47zMSIpBD0d5tm5QCMHgUN5pCT0JaXQv9VRhrV6BTT
ey9kR/dnWMfqkdieetH7a6ufi1xafBeEUXVb4WNSyfZ2XgHtFk1x5i231KtZ90TmgaHczXI3Sui+
Vm2zy7rPiri2LCv4nggPRzdJqVwhzORrWUhi90b3guFDeJh3r3DrwsOv42keF0gAoZID/QNmgrhd
R5ivdpCuOt9/OX5XKIJ96VvJNwIABvwPk/vkal7AhPWgxkvQ13H4Gw2X1Nn33hDj7zQrDDZsQove
WoMPNclm5JSNTUZ9L1KuqnPR8xMrj4a8BQEzEQuoPnQe38j2ubRBupA6IpiHCiKj2iYjkEPXn0Uc
GBN3dFYJ9qI9M0HngS8KGU3y0S+IH/kC0vOrVTW5+HnIBLpoJotr/Ztrb0ULvit37iRF6wiHH4I2
IiIYzhg4+N47nGe1iA4v7xJbhyzvNVXBsT9jjX3KLen+e+kLFJ4Qmai5BcU37ZT8U3yESwtXGpmf
oGrtCZaIn/kssx8EcEgMaF2SyJI6BygZeJiYfZs7K7ggoP32IvjTAOBkjA5O+l3Oj//jfSG26zCm
H88jrFBKvkxtG4hOXi4F5Z1ROd5OnjWdQEwpmx5mLzS9Jr3kurPUjAPZct0MxsVo5YVsp0rTuk4/
rMyULAv1gr0N0DsDEBPaIMEc9Rmf+QWtfSH5zI3or6KdLaBfbuZuaPj2HpJ9kNITaRewnsLsjPda
31fKXUV8OgMV1mW7pgnaV3lCgnVMehDPLitYxzvwjyEcXFEfZa9KgqskxKgl7sy2EgvSkiWaGQja
IBbSc+mbsFwE8WxAsMEZMj3LZtpPTumVAP6UjJAEonO4Cx0feI6akFrCysF5LAxYDRwWEzBqCo0L
ML5miysjhEb7TfRNSgxXeJ9YyDlRp5MExecr5kqwFmrXVlK1YlxdF8Ve4NK0VAIvpf6XWvHC/47z
K+m4sEIkaaT8IlX2plQvCntdQ4HALCxhXNwpUVswrjnuwYPKD7ZPLYnVWvFRYM4sDzC6Y/FrNBg5
PViTxp9dP/tIZLyMLH2wdBZvtDaL7EzKwkysxYRB9SOBh6hJFcKw2oKb12RhRb6icvH8E2CCZoav
LOGc5ZwSJHKNlrxUdWYxmnYSOJ3A+SyL74ghstm35jHzCPDKt9Tjub1FEJ8nuDigGAXwVex6GUvB
RHhPzhOKVFBxhTPHkLxM287tEdc7PmH4tfJIfBYeELNY5yLqmUiEg2QitXG7ihCDXYrfQzZuIQ4g
0k4RlDrLfnRYdG8VqRkQpkBpjbUlhwpT/rqZ9t0d36jNGpZaF2LbF363B10yMCHZnDWbGNmW9NsM
zSYskyU9Y+A6KMrxaGB1KG4cLJ36iMy3PLW3Kl9gDFHOwwlc6HXlQZeBCQxP5wmwUD+p9jPCquJA
PN84u5MoW2gW58nmZV6O/S0MiWL+sknTzht1RaXXulI57ag7kE0OmLep2YA7RfZZ43JLyDKoi2/Z
PsuDJynIvFeJ/VYzDHcdz5h2IH3OrcDuGA/dnLLWNe+l63TPuLxTSUESXrssSfScY3gYsm42ZX4c
HAn9KCgn4VwVRyNxzltHfpn/qbjEjaI7Z6iiyUdGxKEqmHGEpZZITlX3AY7YeQIGLq4REal2jRsX
6zROEPlYxxtNtnjAfhJWQInUmfpsjm9NTrLcG7y2FCPI1v9yjWobAEjgqSh4G8qT+hmWG+I2iG/n
GmAXKYjGcxspBAg7YORZ+P3+HZnAVzRfoAwniPOGo9GJYOua61Se7eRlsH/i/nuQ5w3lAAxrZYrM
y7oZAeeAQizTSe48tuzMZzCnPkTHEYBk5b8Lpuf787kdpRUPBAkDcaMRlcvNFytr3w5xFl07l2nP
v6AETzUga2Z6iAe1/82IdwnzryJ6lwiBqz+BSEmOM6gvLkETrtbiZ7JPJKqFyp9Bh6tzj+V5FY0f
Btnn7VFy/ozuqJo7FU+A/3S0uyb98aDO+S1OEP1sbVy3Z1VdYyTU8IerK2sItlrKEIAKkTLdFYEj
UX7WrPdA4Q1HRSRPO2kdu1XssUiKC1Vsdfzm6MHWkn+fEW40PZ4s9PqGoNvbN1lyhUlClXZw+ypI
jZIQ3nuWrph9S2WEQn/L1INsIfQhUmNfjgPHL7QQAiWaJmB5t8jpomXxrkJJdiHVoAsbxqQmkOFD
jg764GlEQ2bRj6JhRFduZt1BmOGCmh4jLNHsjZvKQ5xRbngQze0Arx/FLwI4mxhGI2hPi/VanpHR
6qSUtW6JNJgo3zYF7IgYLs0W5P2FjOdlpJwGGRAKkNEZSTi4W9wEBY9KineOWxIxDWM54xZYj7Od
NpzRYgfSchdntAjWbEBKmF7LHXdCH20A6ZP5tWkIkzzm2jXN7h1ZAtEB941UuQaPO3TO2vHYysVq
RJg9k0RT3jM2Zsp9MM596nmCVm9Tsm4rPJRwQCtCKJCrj+RvstQ18QvhLmPxN4KKWOwZwqnSqqB9
2cqmP0fh/TPQ+mnbZp9Nm5o+NmJ/WpuzG97Eb7+y5rs3b+Ey2IzzTxjSoYL7IFk7xmeGirZ+/Mu5
26MP7MQFxNhpe37K7LFHxEDxA0Dkb8iuZtN12Z0alipb3yTlWzjelLngzdtVPHxxf1CCtzk82m+6
s5Xn8GCq9dqZqMR6bci4FQQ1TDIHrYhLlBvUlOZJchDWiiQ3PuRBBD8JASecFg1SjJEkcwafGe1l
dcZ805lM53w7VOjFEBShC1trUKcJlp0wWhC1R6oA7n+8MP106VHxFzBiZb0BMTJUV4ffybqazuyC
YkWQz2bzQi5ot+YrK6uLgUGLtHTr0KE/V/lEM5Z4uX/IxCJEKPym9ojeddmzjvoXsb2QjizkzXbv
CbalphSyNngOuf9rpQQmGhYJIvwGpa4DJ5tIvJjEPQEHzi4fFVkEerPVqSgsfmqd2AwJ4RXX18wj
oVm8l6FOS7q0+QbhBmZeEwH5X0yObn0JHV1LAQd6EnDopL0nDEuBoS3Y8olYXTYaBuEAExG5IN2I
AIM1hLKEtn/XUAyNV43A8IBij2F81sT3lziCt9qzIHgsvhsqONx0Ucurwg5eMiokHzORgWh8mTvR
cNfPmZ4d5hxwao0z3Yk3er0e24suiAgxINrvF/4xjUTFfQ+Jq747vGQ45pSNIA4SLjDiH23jSSEk
fPMePo+96ljZ1M2vKvJCBXLh62y1LHXa9Ej1PeSDTLPFIyjf/x0+8oTa8xDwJDki4YH1mW+KeMFU
d9UYEJSAxWHr32oc+W4u71HddvI177aT5fot2ZKbyufHrcgDAGXS0p1vJZ5Rnkp2kVGTUT+7wK8z
eVn5oefzDPECYg9h6VZW8ndKqiAZXiR8H4VkQxEB9aGBls9/OOnJGo87eXAJ3hVxL4gzUWiEJT2R
rwETjH+tJ2pWNxlSlGozv4DP0J80rkDfOY9Y5OLw3PHqNcmXNXxH8arHuNUAOzzq8Cibt6Z8zyv0
Up4IORxcprUO7qlqBqL4iCSrvMJ2yauqSkTnru8fAUOG5EMTXusIphnzrSZzyP0Z420eiNuQIPW+
NMgPBWPoNrG2gtN2iUBNx1Wj1owMgNfhcWoeNmYNstRpPPV5TAhmSEmR2AU8iPqx4Rpck9MZfgIO
pRABVHBgGUKmz6GnQ+eKiJtyh0kmah+Ncpr0p0VaBd4+1KGJ7wW8sD1Q3rYod/O4y6OnPqUbU/8o
1BeeTlXBXoWSU2ywM1KhirvdwpVCSs04b4i9Ja7kDPfEbSpWrhkvzLCkNWQxqV+1gq/L7cqrQ2tz
pN5H5VNFa9LwbkfdajajpWO/TwyCCaVJG9/fteFR09+V4Er8q+zvSv2Ymrs4PZrR07EeCNg6Mire
Z2WLGDkM7wk4vmJdAt4AbcdjXTr3EFglABQ1vuGKpvootQeD0Zk8CdnfYmauZjq0JsXNA6RH+gQk
iupSerOpTh1xJ7oAXTqZRzVltyudhShFLqNrz1G6zPNW0t9UxDApyJUsgdKm72PxLNm2ij2haUkn
5os+DNbQz8v6ZUQuLA8/fKBSR4vEPkeOJBNeX9MFYUckgRWPUP6jr5sIx8bc9eHGr9aFviSpekcs
ZIq6r0DBacoXn5DbdiuEX755jobTjNDE8PLic1LWk/0odCbxFZcsDJfd7mzlIN8JwlSbdy16qMXL
TBQXBIvkRfo6JXsYveyaf4BhtwsIKX8Hh5pTCvw63yv4rjOQ5Al5vtN/+SFvwnpOKeh4t4klMFdy
5g4mpgR+z6rH20eUAwhXPNzC+jLinUKp2aOkYY0kbNicDiOl1TWRIwCrUoeRHsNVfCHeIOhGvLRr
x3pTUkauY5jg2MIjUZChYWNdDD519S/mdx0w4MnWF1ALFTmueOdLiwy/S4pCCbBxbWvbTH6hKHJq
LwQ/N8YRGGs2L3QogsDipSLr/p9wO/xLB17mmTDYz2L6SVn4zIyqDPmGfBYtTXfM/Xa5aqQ3gpJw
ieTFTSbnJHt21s/MUyAxwWdCwji8oE+IIiYdZUdRcqI+haTOJlr1hX+SHk4yliHl4AQg6QlhKfs1
EesrfzgL2iLTsmWs/oqekFh5TuEDLbUWIM8lBeDYK+c6BRY56u1Oapm0BVZX/GSYWxj0TWvD4SAo
rS4isPPFIROVj1qZ37J24TQDRUEQNJzfYchl4ADt2ge/3dNDw7eld55Y6tXHKczICCDtn5+YaAfe
HCJRfLIazyLnikisVjANabVoAMjSxli2XCuxcQLhGQk9Uob3LDYWqQjGCP64/sj5GWO6SbIn0Z/B
HNHRcDLTayq/6TMhX+Mj3kn8ccOuoMEWErumpP3AeBVWlwksq2XJLcwfh+FqCE7/Hhygv3avBAD5
vPLUXT5SpOij/5vzZw1E2AuCu5WeEPcVmmm7QtrCRg7O2quLUekBGgivuGduPR6rnDYply2O46pj
tPoH83WrDtwjIwyPIFzCdvYJ7AZcvV9uIT3oRp3LSz2g5+cmRHudpB94v7IUMbZH546viy+rCg46
GRAR3m9x3gVQSXx6qnlWlI3KxoZPGtNJTaYBB8dRlX8FEEwwXB2/afaJs60hRJSMX+dDxUrZFG+h
BPxOSPv4neoYDQl+Czc1cLWz1/s3m99MeRPUpCXOTuMcWkuDvdrcZ0xr2J+b3aBy3gnH5YnHZE62
sEscbISIMNHQlguYMxGlSZ8NIkUyhp8Y2gj7VEh0sjlyHNDqfKfIez7wYnzSn4YUKORTf4vRwjPd
H/Xhcx73Sk1d45oB0JYB4qh7gOqrB3728FcNpJl6gDx+hXoRgmyXMDCMe4NQ7cM8olNgfAbaBChx
EBlurG3IK9ffi/TXUO5jvyb3xPkFebWK36o4J9FtNPdT57XtAaX9gGawQQMmHUf94QCDUhDXPHRe
Czy58Z8iAwAWwE7Nc87v/rcxrOwIpv1ghxcQkz7fpMw0HaBJRFNQ8U2NLTR1yh4FD6TrSBLJlYbY
6MmxQtlI7EC2jSkdTENXzdBk7mLaS5RrOwEXuXPuYTroJCQ4JAcimdJecsThzb1PLlH8PiEdaRIA
h7lf1MaplRAFPXJkDwT6FRCUd9H1Aswjtbdq2ouwdoaekYKiHayfZa3sGlb8HAU3X3621Vej3SL1
R4rISkdoX+4Tti+XfzKMLxJ+vbpfz/0m0DeVxWubkBZ/9HNiW17SCsUkNk0w637LC0lmGAw4kcXE
107N28hAXxPK0nm4M7DHB8tW/CJmH+5qYixs+dYTk8NhNIHOnHz6CeqtSVc338+4aPFMuKLZt/XH
TU6xIxARFCQgDOZd9eDT8iAfowjtKDUl1sZSH7H06nD8EzUr5IZbBVSvGXlpBm+iTKP50+PSreFL
zGkDz5HhOhwIB9qo/mMs1p1M546XDBJhPUcr+p3Rw/WlO048BsuyXDL/4SUq0y2nr+l8+TCT8Yud
uhS1mNWO2nq35S6OSBEghxG5LWIwqjei6LMi7Qbj/lAdo87TTbbFA2ZUM7uNTYZLS0j13Dx0S7Zz
izl5emmz70HlIrYMtiYRDQXXz7QVU0EO+locrf5u4mBv6i9JW9uj0GkidqnJvDD7i6mipIlPlc6j
ZeP3xBh1UAgHSEhcxvuItZroKV46Hy18j6Re35Kjyfqg0+vQI5DECkKsi2Ads7MkxXQwHkYYkg6v
cNS/tPz6s4GPc0VuVf8SJxShAgU2RPTNlteToF15/bgjjCuI3cS6dQ6TD/OFgrMEF2BPhliIGBNT
i3EkvjezPI3kh74/SNqj7L4yg8DQl6HZSVPKdv4GYRjjjuF+Sk8IYVvtaKCvsW7UEECQDJydJI9n
EY8aM8meIhd9+q7Lgw3CXPNhecO41+ZjOZ4n6VsSrd5fqe2C39NBP8sbPf5Eq2PJBJtg4ybD9exM
XsH5mGMy0DBwO8+quU/7KH8bAC3AqGXQdx4os/0jE9IkWLNec4Gi3wAxSkmSn175R0E+CMKNZFbH
4c8u3rCTdiBg4Zfv8KDvUgIydJRebmnyk8jRYLCMT/RnWrAd8XC2xutYvRTDM+eNaUqSjaYvySKF
Ef99Gn1n5ZrEWovvLNz57UZSgWasb9u8GcCK6MhZGZDPUC9bssiu1PA2d58GwS2K8qDxoLX2xbx3
tJ2eN0t0snKzWiIeokpGRnwvIF8C5g37THANT0OO5IKilxaRxKkkqDcAritZ8Ez9Ocj3Of+mbk9M
OYO2kbicRKxgjC0H/rqGFuVPgn7Pg8eUvJjWl3hlwWLjV+Gjpv5xWbGvQBaBtRv1rTb2inql+GsW
ZwQeGatwo+i9Q2qVccN3bP9pCC4avYspFNcByy8ZZ0GH4uLPZ80m5UI59cH/qDuT5diRNDu/Stpd
C9kOOByAy7pqkYyBEZyCMy83MI6Y58EBvI1eQ9t+MX3IqqzubJna1AvJpGUmeclgBOBwP/8533ku
5q/cSzcmQWSZAkr3bhQ3cbWdAGrlBRDwU61AFAft/Tzf0exaUOCRvfMJwNOmyMEwp5k4WJGKwxUC
MxTnprfPAW3zr7ixseszroXTUAeU6R4MtcZsSLPoXWPFYzeK3Z3LlQMRH0rrwIfxQ2TPe950St3Y
PTPlKPibBsXcWa2VEm9deAuZt+hY7Q6ZfmwgbUGRcT7b8qlmTOFjpxUPnBtrIJBM1qsDF3jtPvPq
8+SCFnTu02a6gSPdEzyMfhZUgIVQlJliP+iI5DspgVtJ2hz47TpFST8688XbOJiTH1wkxaPQe0RR
dptBclc4J96qwLpCII0jwB5XpYZqfUUc09pVzW2D1huai8G6QdWbUZ+CdluO4c7q7kD8DpytqmuW
Yoqx0YExC7fdOm4h7LxeOBGxQNYA+ckyyAk7oiY12XQKaGrz2+DUF2PxtiBJEkmKzhcDXuEyUU82
csrAgMEA5yET5/MEg5p2HWcgBV4s71hEFWIIBxigvpJJA4OhLX8RjFarfzTjxbJf0iO/Op8e190X
fyAMipV1wkivAbR/cNxTS1ny+GXPl6H1VPs3s77s6ktvvGWIABQ1m0+J86Wynjvwtu3u0u7OEU91
ecrNJkOnKrE0brhHoomOiG87fPKKB8PjLt5byzmQ+bZ+rrKRYxdjrQh4LyGSnhmgfAyquzk41Sj+
aXHroEHi43XfY9hPCxlqZHk4+6/jcsgWTEvnnH7I7VTiPm2u105eRdPcgq7Grgo3M5RlG/fyCG/0
fPAfFT5e3mWW07w4iunk2NcU/ETpoxsue13XOydLKdO9MVjXJQpayk6B38H3xBDFTIP66PAoSo6V
essL/yw0wbXTTZwMjzZwbHlQzasEYa9d6+APKPP+bcPsuyYsx9OPkxdeF6p6WUmY8prv0boD3OXG
NzM2E2K+26a9r02+sfqAwfdwQGb1xk/gfZivsnE3oI33wL/2GcAlq+2xMH1O9Wct4ULsenmRk6Cb
Z6JY3y5GgDL6wpVvhUTvX8f659CjA/OnI8nesHFXTLVwymV7Hb8I+HwO6jCbye1S7tr0soe4FXBr
gxn1PQ7WtxGn0vmMAcUEJ9k9CJvDRYYaG97C1JTZNTGArr3M/XdXUZWCjzG/XOqD8a4bpGjhvGTg
Q2DvQeyU21y9lx1TLNRFzFAaxi3b+eznlD/ZPhR1sm4uu/yZ7jvGJnaKJIuN3r6LzU/jnOuJs9Bj
9lYFmLR6Vp0YWFT3oQY2LdbbQujYxVPir0Agc0EvMWamoMW8s0t4yarlOd9i/Pno4K6mhIcuWYDq
GtcfnksWmW65jprbCkiSpTgSWa9F9orTjINKjWKBZQ8VRtM8wGyOgB2uhCbdCuZHoslZuo6GVi9z
3svdPBxr89as2k2PF2+4A3Io9YjIfMmzL0S4ztm/DfItRAZb0G3OesMAnmNUnD3NZDLCi6A4b4dz
2lV4KPJQ5fkVlxg0JA4Ph8vQflYzG8XsboA4w3OL0XIkrteQYolVhFktN5mDxE4l+m4FdPPcXNfX
CM/+6rMv1CGmmYINhDxyRr4z3tOaihDnsMLg3DAP5S+LpltvOtbNc8XGxBox+Uzvq7Um7XaUKaL+
82gI8bUbRHwPg/gYr0HfZ2vFZFgfafjtI2dV+I+uqvFlISRloaYOLEfhdO86T75/XwnUDN47G0WG
BZDm0QajHCMl95qu4hUTEPJrfd1jzsGEvFKSKAXIXzqLXrhDWjwXyzPD6uulOI9UzVH0Z+/esqfC
Nd3x7F2WnctqH0OvQP6JNUWhb0t7k3hHLqbVbG5HpLg9Hru0ngUWnePYT1v6xbloZb+CNBokt28T
vbYJ0i0G/QJdWe80BQB0Oj3iWUvnl2k6cnAL3BvL3Jr5s23edPIVcgZpPLoL/GNZE++4r/g6/SGj
BvAs+OQwrq5PMY+Cin2fXET9tbDfkMFWTYzq6d/sQ7V+PZQb7UbUnGWY3J6t1sb2w1kzBtJhIRYx
E2Filb78+OWf/vrP//Qx/dfoqzpV+RxVZffXf+a/P6p65sXH/b/7z78+ABKoit//zT++58//4q9X
yUdbddV3/x9+1/6run4rvrp//03rq/nHT+a3//3Vbd76tz/9x7bsk36+Hb7a+e6rG/L+91fB37F+
5//uF3/5+v2nPMz1119+fFRD2a8/LUqq8sffv3T4/MsPR8nf36i/vU/rz//7F9c/4C8/nt76JPuX
//Y//5Ovt67/yw/b+dVVgau1FoHr+o7n/fjFfP3xFVf5jnaU8nzP8X/8UlZtH//lh2v/qgVZKarr
Pc+2pRP8+KWrhn98iV57vj9g4Qv40h9/+Z8+wX/9RH8pB6rpwQF0/GDx45f6bx/0+pf5jq206/iQ
pGxP+p7weXH1x9tdUkZ8t/1f+tpyIrPeVBphrR1uE/c27N/Cld7cb3AOz2LvT/fcj+Aqb3YF9SlY
fWREwc7awJ39ZhX1ThLwtdZ+tvahbJ5k/aTmx9g8iuUaPWmgwh0HExwERloezv0V6/ER+NfRdMlm
D5nh/+5F+v/g9Rfw6XOf/i8uv337L/99Sd7+7QW7/oO/XXyu96svlfa0ciWXmpD2HxefK34Vwrft
wHGU0L6n+OT/uPrkrypQ2g5cx1O29Hzn3159QinH86WUOnClr/4zVx+15X++/ARXnHKVw5DF10Lo
9eX928svMCbzw65vt6EraNNx0CdeKD5f49455e2ggEqUf9sbr5alms9qS0R3jszafaMlLNcO2qgV
9JSrqpl5p24Y2XizxH7RMaCrQ7UrMvvbcaV38JapA1ap6V103BIWi0SVN5h2IXAtF2POA9xJ6d6I
OgZcmDkizuwlLdxLRqKhXeD8D00+YrqPuq3Dcek4hYI4aUs15ShHDKrLjEYSLiQP68hDPglpDvfd
8dvMWDLCjOoV3mkA4slM0H1MmotpNCkteJqN/ZTAIlA2w1IGtISqO5xpa409ekjD/rudvZ0vxg/I
aRwJUuUzVPLjDFCW5hkeLKXeJCbINwxyFcoE035gNygv/YjpfdYcF0kPnPmW8bdxmmt8Q2m2G0rE
n1HHzR4aBw1obgY7PZkIuaa+2VXSseBwFiMZwv6l8g1F3I4JT/yZ0JTqZdp5ANd2owPsjgAwD/2U
t031rrpKRcvEKWqos/PW/VdlYUZqrVXczMv9GFCNWI0eH9KCczyJ3A+d5vRriny8psGeTiYB9yKh
PQp0Z4CSJyJM3zNnnzZ9ziuctwC3mBMjysxdi3eUxht2CUH+MRZ+vRslYqgdYrZMlCLgGHds3xdP
ng/OZG/T0CUpz5MFZToHqhJlcwwjGHVKDQ3pTHfRe89JxF4GkyKD1FBZFJvlZ1fZBdpt0rgP3dhN
V/1MbZ/q3ArnW83hregoo/0tD92WtvHEPwWVEhm8CAUOAehyHFO8xW+5sMIh+6l8bc6zyPaPbPrd
n4QYo6vBGcW+A6dPGWGD5bZLixFjfJwme7vs5zsr0/zPdgpfhrktVw5DHOMT9HybzzAnGiGV/Vq1
Xc7OGy26dQYQHl6D/Xa2R9haHCndI0RaTaIhN0dp0CiqOlMMDzLNGXGyiJ8NA1alOoamUDTxlch7
cWjCsT7NTQlsqiqi70WOVDgnfUjzSkWVlAhF+eAUQYDdx1Q/mzCILtNZmgur9Dk6hXNBnXMQQe+u
lumGBxUVYpbCiktbXcXNZGNoEDJdGw/Q/rPSoXdHNnTWuL25bAJPHj1vDu+HPO0wXtol3naT3I+S
wZm9tAxPLBXDftRhWV3povFusl74KPRY0S9LMSJO9UaaL5kJ/8qUUMMiK29O9Uh+c64l89s27YcX
P0Tbt8CNPodLlVoA+ticTnMER8JOcG2GDSfMLvST76Bj92uZxToFvaKd3aMXqhlb6sWjfPiqi5gW
a4vqRbGkDpholLH83Jo65zj4Y44xtEstePJD9GFTh/AYjAYPydilOGqdgtJAW414MnzeZZiGec2E
K1NqeK39OLrVXoww6yumgGUC3lWnxXTnTIFiw+e0C0SeLItPJq28E6YD6u1DT976OdCTrkz92zSN
iy+heqqt5rjnN7KFNi9poTWHE3d+yb3KI9mVBnZzdCPTfVqu13+MJiEUGWf2axZNXEyySbps42W0
GXMMJ0w6ycHQf8AyDcewNeDkEzHi+XaT8a2WObRefwlWYvQARN7pTH2MCzFx/jL1q1NQ+xPkLmEH
f5IEhhPaOquaMhetU/suytvxM08DdfJCHe7MKEE5NtwoGQbVqhCHPA5xdNJCNm5sLw4IN0ZOTQ1c
B8QOP9u+nUV15WUMFctxnK41d85F06jm0FiyvhrHuY3O/N7hUBzyjt4UUcyZ3h0TUoFBUTwms4pv
B3tZbmfswHheWDtAuNXlwS/mOThkCFjcGjUHBq9XOPKjPj/Y1PccyiKiyAfTiksOt7K8e36Vy8CO
Nku5KYiEPk2tb78NiuxlNQKk1LXL7HJKIIkVYy523ghXpK4Ckpd+Y2D15mV1jF1bXVHI3NFXkot9
luHjIubrAvOxhp7Zj1CcAkuLzvG2K2Hl6QAaZu+ypCZy7HDGBLovz/qpsa+aChmq8Wb7spetuFsK
YrZj3SY31VSGj5MtOTHajYpfOpdR1jKSj6zzZT601TI/OyagATD2gFwLyz7F+WoFbIJyerfSarwP
9YosqfMBu0jXEKkyvSB7mNMRDppS+6/cQ+1PvpJ/djVKShfN+tREDuqj3RDGyhKrOqbBaJ8aU1aY
SavQbGTSUe2se+3Pv82ulzB7i6B20q9gPacqVeeZVceXgz1Aepmq5N4uPHcbaul+9FbkPw84rzCR
pJW+1FmQXiVN7r80vcwu7DLMf9pNG7wU6dK3xMOhrdnYt3ZxEXd3TRTkX71DxTT3hDovg56OtbAe
BvJSfVceAwcBZcgbkhZDzqFWBgsjfV1tlxQy8qDSkCFzZAeMRNLEPZNF6p1bBYzU0u3UnWCz8lSr
ZJ1UebwVrmqanaCNGv3YY9pSd47bno3tyPRhjiLMI06m3K3iKtuJfkmvQVWvsrdtRzdiUulTUnHP
xL1XO1irq9VGYpxpVxaD9d1nAcOWNqAVLi2wsptW2FcmSDIuAYFVKnVda33izIJVtS6ZKIV2I656
V0Q7F214V3eehhawRISYmxlCXNeutYJKl8Xl7ATy0u3bhXOpExU9HXg83veDXRTJhhslGxl8rMOg
0mmI5XF5YiiVs35f7JYkfKO8+mZoqvhY9SGGYGz1tntupw4RgKavXRhTjh7oJZh7YGqqCwOk4cai
8cwrJ/QgkQ/eJxum6JX7l4dpF2UpxJUsKy4W3iuamYeF98meq/naolTy2aRxNDMJEwv+jdZTzZa1
QizIZ4jYZWD88swO6PG5dnzbHSBeBDbAeBlh7s/DqUfzyXM0+0XkAfwjSyHh1e/EJrhHrpaSWUvf
4XeJ3hbQA25Kq0PiKyAsWfMxTO5OgVQJiS3YGAfFUoH3ptS4u2/rpzR4HKN7fyQqnVz0BaRiLqp6
Os7+Vxff2SjAQ4SPFX98BtkNIMuYetdYI7v6voJJq732I3aGM8PunScf5hjYJh1smeqcCcQ8Uh4H
lMC1mhP31GFu8mc5NNTwDhd+bx9VWj80tXr023w/Y7cJo2XbLR9NsM+IZdoGD4KwytdKdC+t27Bj
6h/azLTkuCnkpjV8+glp01o0jgabSG94L5JMXnh1nVRnvUzCy94Z7vMM43jbbD1QnSgaONpc23w5
k8FPUc7+I97thkh9slvNICSJpzcunnlrYv/GiWlg1HWXHalZF5dhkyx7EwcsGZGMx12qenr6ylRO
oMGpYFJ1jvs8zd8Td8Ahkyh73w8YY5eiwzUCTjYIGQDXif8pC9BRPADPBj/tIavWu05Nz4EcTv0q
Ji5zru+GzGNeGfYFpTctEKGlCTY6iRSEGT+67UVkb3oD/Q7gCwlPWGjbfFzAo9TYxyBRPkVNBZak
xpzjWwq3fDLgLZrXsGRvjXcRKYHT6DH+ywSPGh/auNeTjBQ19Je6bDAhlZhUBnd+74OpOys9/Ia9
wcEfig6AdhU3j2HuXU2Ve1vFkz5qWd7VrmFoWemJvjjdERwZX9isvvaLpsClivZWulyPGpBrKCko
F3BfqLuEvl0lajNgy2Aldt+tkW1DLuPnvmYNaCEPcihh6jVY4EjdNehRTj4rvRyel4i7WlUWDvWh
ZTCq05V0Sod56xp5ZsmRURhSw2YxWb5pNaXkYMdfBpuyjMqT1YMfRPFW9hP5CJ+DQ1347wsPYlKX
U3vuh7DsRypIoNYz1RRG4qfW4m2SldwsDX3sQ0/sTOVkJTLIO4emWEdlAn7S2PTqRceTupmmxmeW
m03dd2CthNt4ji+sYJRXnhOq56SSS7+x2G5dzmy473CtZVTTCw8aoHHfOrcA/ZXbkLHGPPKoqGiL
yzSq88fMchkZtDGp/qEMYVZ1HvPM0LOIVguLfaQKfIyBi6BJqbeyi2qISxaePvQeTcUE2m8LgNJu
sr5rDr7bYQx5yms7pEpzSPSqWKV3MEahWcswOxQVgKZhLdipW69/MDntPEFR589ZmaC+C2aHYl77
jE0O9oGrP2W/aXf8a2euAYT3/nAT6yZ4HqtuubcULtZyKnBJS3dxHyvtaEyJubgoWDxI1nqp7s5q
7u9dNFZVd61zaV7axcF5oUvLsTfFVJItc3horq8fGwLCLRBtyxTmIJyop/bKEkAlbbBV+CpFauoD
mzHnJfF8kKROaJZy4y5FiWsWAnGrfOt19EP/C6sxMPms4KjTemI5BHXPlt73q/J+sXQhN8I35bOo
bXW0qzE/hFnKs6i2EmqoVvrxODQkImddQUgdu15dTcHCbe44KSA041bNzrcCqg4sAijaCUaSGEuw
9eacXsMoDvEZzNGlbXMflzJxzvRC12QaUBMp5/qxA6hFjUM7MLWmHi60F4iYTb98CQgYHBYX2k3z
rhUYnwSlH1UcEVpkv35lu31M38ZIbH099mDUYaZkO0F24xSZ/Jl6C17iYc6/OU0lMDiU2scsdjf2
INJTDZkNT3uZUZRnhvkjmFIqAMxMUUzMwxWTapFfLNVqhx1Cf9sYd7pPsg4quI/gjT7ZHJdZEX7p
wnl8igU3gCpLHH4yxphuIW9L3qJLSC7VJq41LvUUGwhBRmZ0wl1dxH7KEETNfncTdYZSnbEpCOtE
wWA9JtXsPYwZB8lNQj0ruSS3GL/HQYvrOui6x7CY5EimSkYU44UNafOuIkjnZnwQoG8YwDeLwTlB
huFWcU5AxJ4mOAJL2507DQLpVkVRF22jsaWApfTngI3WMMQPdjZlxaZq0hT2sV9gG+/LENtcxSom
HAcRk3gDOcHKTTdZPj7WRXAzpQ6pT1DkuD6rQ5/OzEVKm3OImoqN51gToTXy3pMnPE5LDgMAzxbc
DsKqaUOKm+d4HORJVNxZFDDG/dZVVXuVm7jaVYO/XK6HrZ9DlTM2inyIDP9HdM7/r2T2/0jm/I2l
qEzerPOv9uMrqsak/JPk6ag/JE9b/+o5CJ5B4PoC5V0jhv5db1eIoUK6iKEon8J19b9KnupXVHBt
++x0HQfZEzX0D8Hd+VV5KA147laNUmr7PyN5OrbLK/uz5O4rG2Vf2o4Wnov6+WfN03dYXhxaC+Gm
WtatKL7DBDt2EhFeNFF5HpYNWGgckuCHwwM74eNsjLkb21ZeCRTNhO31WdF1AEgmHApDBUg2gsYR
L4W3WQbx0cdVCnAA35RGk9Kuv4CUV+ldq6E75uzfaauMxE1lMG0xVGPDr+7MxPA3kRQ+x057EzO7
juqgevK97KPVsPo8QcK9urH7Wd3nLZAeFLn1NpV4VE9IAuN9V0X2Loxrh5bmdmdF8fjEMsdCUU1r
WqVE5TQ1dmQmq0taomIGU3hZpzaEAUbWUypwacV+Tj4oSbe0hlHDFwyHZibf386tJmo7HJBvd+Wc
lReTbbNYMU+DN0tGCNnzsrWjaGfZNCWqSnU3/WCA9jVleHBJEesJJ34tv6osel5qMz7HBWtYCAw4
yb5JhF1lS05yyHXJ4y6cMAp8j13SvBVBQWhtjiCNp+fCGrq9lQN1ygr6SIrqlFA4mE2ReESMUFbU
H/KqTM/Rfyg1qKjrLXP4B5oI3ZjA7HZAPxVLNlO31kreEszIDu6ytEseXX41Xhf9UHBo4S8PJ9Ya
5iQVEGWhmSYGeDPtpT+sdiqLYeHGqbLPivH0VvhZfikI1IG4N1s/51xvgvMubta0TTJtLAeHbunn
IVLrfJv5KQ09LSpcWBoPrQRI21TzDEpj+NrCaBplWKjpujAXjvS+loqUJWGpEEfXWVnCC1nCYaQf
FvjUYkkoAMWc7fgYEX6WDiu7NxHb6tLhN79uskdUHLsZzaVdk9eRaLjA86HC4bWxJi++iKJabymn
QOJ3AceOI+f+3CowI2bQ3WrnxpXTsOmhfUwMr6iZBKxQ1yul34fsRe81lQsyJ1A2kcyBpDWfR4nq
DrGetjLFhFTVU7wbR+A6OiWTO2qS9k3cLDexi2mv60kNAosuSZejAWMOkQMScRfU5WXa05RR9dRv
UrwDdWnIgpMdTltu7AFJEu54KLBtsQ9EnijfZOTGmzAJ54sYlgedSfXJlbG5plxbuwcvLuYz3XUN
VvvBOg5NkYPOhoXLe9Qx0e+ufD3t60aeizDZBVU0vMVYBq2A9l/PH+0tkqtewvkMxV7urRpnZyNX
hIHMbpC8wTG02aGWqO5TYx7yHv5Hb5znuA7EoV146s9MJAilg/qUk3oMigbyUzcFHJ4gNy5aZ4fA
Xp51NL+RxgVQleGSRaJ/zSmyiOj+mzESzU32hVCLAywm/xEV02ZsmncVttHFZE4lEs9pAL85Kbkl
OlvxtxGWTFscvomV3qLxpG+2KY8MUqAIFk19UCJ4GhJ5qLu6fnIHnxGj7HALk7E45wB/Qn4VW7KZ
fUBioHCo+O4L37oN8vJnK8dD6YfLpyqWOxf94d0u8y9vhT0zWLmD6NBtmbI/KQKzRytaWVOr5y0v
w41mPwo6vXgNZPLhcowOFoLr3iaah/qKBzYnq5EITttlVF5auGJGcMlBwzx0GXBlTRrztgcpbF58
FNhMbPOQmPJs9fIsNzkmvAnwCYjGaUpgT4ZRtG1kd+t1cbZNWvurk/JpUMW8S1QGWbuCeKhMdchf
JOyYoxeu1hAbmtky0Ik5fE+DYaIvLC5lva4J7D3hfdRE5Pvl0zTXZWY2/LStF5PKp7fmKWNvTLCG
2YUJBPbR/lLAmqoK3Z/PAQVniFArwgr/U1s9YsW7bSNXb3WY3gQlSZ5+pkR6vvfBoopwKc/ZKpHM
ys6zNvh0EVo2Udi/OGY6D2zvPtX2XT1cL8Ze/aPEqL1huZoHSM9xy9XRJndeeNfUxj0nPEgaoBxA
fVWKcui4fRASxXecyMXkEcaQXiTOxjYGB9i0iXqoJklXHXm2EUysOYzqF1Eq2nY4q8LT3oQz0J65
qXJuWdqt/PhnOHPCnZ1Zbpdzj1Ec3J+YT9u234KYc7tpWNpDsZOsGftS2OBzCu867fIMtJ2kXiC5
y5Z6wrEjZ5bBbHfgBq1pKkiOloCNVBAByV0IXS3ZGSvi8m320cRibD+7Azmrsu0hfJT2WzcHb4n0
Lkp3ZSo2sC2NLD66tkl42EUKWSQmjq9bzoV1nNH5sQ4qsSJFA1l/k9ntpjUpMRwm52MNSiRvfaox
zHtskKmniZRF5g6nmo3FhVu4JwPWfowDiq66ZDlEK2sY6+cksk9pQ0FIkf9/WyA3jBzRcPdMz7Ul
qRBd7lNl0ekTFN9ND095St6d3Bk2AU1C9XoayPrwzV+aKxxpFcnrPEGvCa/pSqM8xKKIT9fts+X6
h4lN7jH/GSTup9cDIFi8q6TiLQpYqzdO1v1EcV1PHWDTl4knXtLUt6NoaOlLucDHRizb2W0PE6fc
M+VZPCBiSAa15+97dMVDnw1IZ4BPLI+ai2ikdZ3LK+W0ZbAx56TyEBiPjkNPqTd/kAN7GfQCEwX0
JpMr60u48SmcqCpumuy+C/AYOc6xsvLiYHO3bmzRd5dmm7Yp0L2J1EIYWo9LDbpXK/2EGIL9vYWQ
UQDAYR/PhLjsz4mWlrtx6Qg3CAIZTkSxmahC4s0SMs7Ma6oa0sdtgxjr3Aw6F9Dk3I9yMNAPJFkv
ExCGDWCwOAWRdz1XTOqU/Jo0Qv5C1BMeLoZ7Yd5sEZyPGqBS2/ffSMxMq2x134rm6HsGW5Ok59Tx
bGRNHNdheZKivg4bcq2JFz8FQZUSCRbLfVNyuG6Hl6JDu4ltHOVDWOFw5ppGgqA3fGl6ioXHmq70
PnsM44mjex3jEUdr5wD73TMpg0aYjnv2WGdddRaumdzZ67L92Do0NiaMv/sZgrsSSLE9zKBc8LYG
LEp9oUin45RLxoY4sHzuU9BQZpAkYav0KIMRtqcjD2yrAKaAcdIR7nvRVa+idLZzTIFWY7dfcRrj
1BZfZsXTiJnEcJtRXVgIZCIUoAuzcLjmCdjuQvhU+frdtAh96Hkdf0FnWIqfIRuyySFWGgoaO1rM
BQyEFfTj8qwoQV76LVbpsAREMtWY3K1sfFcuqdM4drArYuBcgnOpJ4gQoGpGXPFltvJISzQfMz20
3Haqtt4bpe66Ft4Uw56HIJ7y3YB+cBar34WZ/jMcq8+06Aln2iyAbdc8uk3RHucFsHwhd+3IDP0l
c1VCpQqo+mB6VjK9Dy87UY7AOboba3G+s0AEewt6YgxQT8vwNvBIA9c5kQwRXnstbv6RLc3ka/7a
6Cq2kCrbID16SCRiQutwHbJ0ZnSvUKMvRpWeUkoSS1o6Ai++MgsxlHgu3nXkB9sRAikJye+h30Td
oIlUnVULXuCWDVJuB8TO7RacaqFOba1vJBvu2AQzQcjoDUMUBAiLdF/mnSxtgTZbthOrKPU1eDla
IvBNar92KNKJWQ1HVL0y6Ix0Tj0RVje3v1XdyuvQH/mIHtYs76bPbhg6HUSC7F1CGTI2uFRFICPs
5Gcg0Vn0wlQh7s/iUR2jdi3njICceFn8lHUQiqlWi5UfrxCEZOc6F8LpFeq8pmE77m9oP60qni00
jA6jCzUMTaoQs9nN6YJo4FxlMCErNn+IsntZ1RztTYTNseKG8lNSzeFbxMuLUalS9vbuMtq0lfHF
JJHkPR5K3fs7o0Pw8P56oWGUxRo+hhybmvJtKIP3qUkefLfdq2JNtaqKwp8u5sMsxCurJAWjDT5h
q6CCJmBvFEIDF31Ar3uXHEX4uqrfF3kPUGEcFU+nVr+rWYK5dUf27+GGUipAXQ0ozNGtoQPAEy8T
qjQ5wP42uvGAIT/97gmn5qZk2pztjUuopa1ZCTiY3Qme83go7KPv5xwthThYOZVEyknfTQBKohWk
n9ad92TPZLMmsymL5d4dGbNlFtVZNYy1wSE606ZQsMm61S0/2eS9D4CBB2gk/Yu4AunbDOCnMnZe
ZXde2BOUARzHW4pt5v4a+Jl94XpudZamNxFdImepH9xNY4evxUHDrq9LMm08KTaVKe4lz81gLkKY
xFwGrBPXZiYh0VYEfLABcJbw1HVIY9NvIlawvyVLG7w4aE/dWgjWneK5f5cT5N5lBP62xM1F5OjH
dkbm7yM6MJuQVvh6jX2B9UiELvZdmMDjnwZyifSYYEC33FkzP2FU1LEcXs8+E6XAPC+ZtxC140GS
tfpqnoiBYzxtpxlnMiZP04GiaSzC8Zg79tXCDkZ2hqGJGyT7sSjjc9NKOnt8wIijjmhc12T1nIi0
ia3LIzkQnjxXWJemfdvWBngXxK/y981rSy4yt9mgLoBTGTInXkXlWUTkEil1L3zu8z6wL9DQYGgw
msFFpL4reNH0v/ZThhlEkm7nMQPpNIfXxbrPKwPaRqdyaWewaPqrYgpdQhswBkRSnNeCdqiZ0xZ5
Asbcj9ix2eRlgeSU6rNhmaxLyuoBa6SAM0plnZF4ZffdtHdqYD9KiLbN0nMmcD9DH1eTnfiQO5iw
2p7+jMvZZgdJvZ/Fo7VsyTkpnZB9Lyya/6ZPO4mfDXrmGZUutDMjP3Kqnkkgxsu7JPlNBhErsXGp
Op818ElkG87Q5alVlFwW1BZvA12/WPQuDQ3HrZxMeY2aHQSkGCe2/rt2Df8UxbNc25NV6+zWJV9n
Law8Ulh9nDDjKr/DCFgjH94OkwdbNVCZWdJwtmPeWfwP7s5bSXblyqJfBAaQEJlwu7RoWdXSQbRE
Qmv59bNA0hgaY4wxzjiMG+/xvu6qQmUesffaxvRXwI+tvAUcWgy7MCFr3S5DkOwi/pCxvdxz5afF
TF+OxbT3p/IACR1iS9b0uHvcg1VFPtzIDsLDTECNi65eZyDAAP7FPJi6kB+5I4EnOE1xHTxU9r2g
KSnQYNyMKakkUpEzbprNT6jdfD2jEzEHWiF+6w6ab9lg/Vv+5MwoznLYUPQrXLFQssaTPy92ZMPF
dCT9S8/BJRJgQp2pDsFc30ruHszAwZ9ZE0qR0T1XY/FGf7iXFXzTtvCXrITQBGd9zZOEVmGEMIzq
5s0bmVS0GQOi1p1IhXGCu3Eufzov38090vg2hyXjRc2ZdwFtinHu8EtD9I64Z+XVGzpnOway3PTm
d9DQWxX8HbCUoKWi5LvKBP4pgX4GJRF+6eyoeuM1zZh0RMl0Ky0O2cZPj6U7vgBku0VmRfqCSDGO
GfZrVz/2iaBkslCQNfnIE654wqaISsIBWlRzx9Or4MPPkfS0bXBWgSwO8+Sty6SPsQMrojUnpOsl
25t5/BpJICYBmvo0r/pTjRSkJ14WOY27wmlGaK7U60wBEqx0ojZVK8L7vv/2WDQhb+F5C+ceSIcU
8NCWwk5/SBbVTDOGkTm+txWLGaEd/xwPg5emeMKCTFiEaZCkJktCSbxEzAfEfjs9pJCcFhmddLFJ
ldAe2QbRA1WPZQ2FL3AlYy2VrUSYY9AesMZ1QeKQx2kcZxsVGj9y1fMmc63xMVqDRR4JyqCyJJk3
9HApj0XrLhV7uT6HY4vyBF06+d/4HFi1rGJu1J03a8yNKT7CuINXPMl5izTlT83fZi/GTZI2yVPo
98zcoSFWaOUZ5q89M+NOTCIitwlZTvrgqmxMGRr/lq31U4YwBUII4pEYXpEYcSRGMyurtiqDlQ0J
pSbprON9uKmCeJM3NWP/M4Mkn1FLNN8MDEoBWbUQ+igeQ1EphnsRqZ3pZ+fjBQzK+mAatKGKqTTm
9gh7Rep/ThbPksDFMrkY2eeZSQy/ZWz5r7RgFN/ZATO/ghHAEtZgVAU7uF6bSVOuWWOeE7cnlQ33
ptkbL5aIkShYzi5vgEvb03nw9U+FOvYu737hAlJUefHFboMMr4zYar7qGNoH4mcKPo6W47KPwkvs
3acJG9jUMUlv3g6uS1bkAL5S6+Ez9GvwVvQQdqSeu4ZXXM+osrSD5XHgFecZFrxabFCqXVCuuQhx
j24GbNHkXF5lJsNGNzd+8r5mi5k+zYiIQT0YjOfIpMlmTZyb5C4V84OqavSjHkTyUP5EWJeiGank
2LKhX4jH+TCzKkf4QkfR3DP5pXsaGrRvVFnTZCzbU1Licw8BQdcp8jyAhWcEb9Xm8Odxh/g0UV6Y
7e3YQzXHUNHpAdpKtYwM+WFYH0DCZPnW4AlZK3tknZ4Bo825eLmA2WrV4RXDxJvi6Vk32fTRVvYr
zy1vSCbnVTlnq8QZGb5N1jEPQjyKfvPWUdRJpkurkMSMhIpuzHkYi5JTwBTvJlJSzrYRmS/VnB28
JGww6zl8xeROMYy3Hh5N3NFnsqqVuZOtbOrqGxgl94FP/x6bXLhLOEfZ4miLKIDUBGFiQMR9kwNi
4M7sPpseaxDD7Ul0dHszolardt+KMH/NA0DbJQWlijWs4tB+FwbFB+W0s0IM915Xxp2vqvuCLaKZ
deesVXe0OAuygOfUb5fVmprZf1GGlc2xKfw/26AdV62FRz7rDoOzBKmA94kNCVZe2+E6HtJzV4bB
ZoD+gugGXbc5bdwJy4urqmQlTPc7wigsTHLVfQqGkQCZUtCiBGyWN5o6JFxiKZb/iQln46f38P0c
5tBR9JsuE5hKJD9B3QTr2nk1Sv7DcU8JNzL9CSVjT2fQwCMjHhjyb+Tos1sXzSor7WFtLBbiin2w
q0H4jz76lpbdnQN4PauGkx9JKIyc9essF29ysi8tUr+Qi49wbb5/JG+Allevk2uku8HrIQvBRNO+
PLmF/Z0gLAQhh++1C8pTxX2ONa69RnK4BBMDnwzd3hq7sOlAyPBNGxiv6m4CVf+ZMbLCruQ14JxC
HlJxb1FL5Gr8RjbICBqVTRiTlhWr/KsyeXlBt8TQuPd+4lZruybWtW38B93HlwgdLqZ51Ntu8mAn
qEijAjwxH6pfhATY+DyMiNICTNxZARq0XSMAIrkij4uV2aOeXaQ8k9pG7DKIkTVgJQlmxm0fHFUO
Cj+tMF/1ygBSQDJl5IDFraW6wSkGsMbrTYRbpdy3nv8oiiWkvMcNX1vGi+/zLZ85zWbJh1XmoC0t
sHdTWJ/JKSDheaaEz2YU2RJ6RDw+hUb5E8U+vF/UL0nD3qpUtrNyy+jiAaeeS+uI6OsSS963wcUu
7ZQ72Tu/XdERlMY3G7ky/0XybGuBBqyg8wcoDslXbGD72GCu60/CSozRrJbG8xPp+2kWxavVoBRg
2PM5JIg5DVEcekXlin57JDGJceBvqVDlIdcjEBg0rZNHj10Sb7LQj3YqsdZh0pLGFhE+4iT1jT/k
73HJq5VghpbRgcPA9CZ+DF1Gm5DtHEJQ6UcDd1fW/qeJJHHVt8lTUI3ryk3eG2qnPGaL4doZiWxU
yKxRJDwzjpy8VT9jVqDWHvh4Q7LNgjlEXxZwjVXjb1GMTC5LvD0pCz6Hdx2QDToop0PJz5vWjAl7
ddu5s6r26gZPJlUM/Gue1JbJCDEhGPmi/i9Ty1mgBUtEzz17mk1PKbkIXVtvkDCGq3CKroOlj0kR
fVTZDMEAZTDXMCPzKuOcDt4n1L3IWvErTFWYr4v71O+YHmtOVQrKdR/ZAuaf+lLYFR2PMWXJvcEW
H3If0npSsZ397LJUDxqXUKmQTZCZEEgzER+G6Awhg/vkpcEDxThYOB/Haf1hW4hHR5LFvMWoG0Vo
s9tWYDAY65NVult3tn9MNspMAUGlx2NwHJTVbl3DK/nscAE68tF0uOVE0ywJBO7O60Hm6oBYYzUX
F8OMP0Md3isbL307cU9acQMHRIa3EawuJ38uOj7gxs3+Mps/aERstDq04WZ664Z8GF3Jhzb1w34y
+t/WX74UAxeqGRu3so0/W4+4FUSdfmsRLVInHlNdvWeS+coq/OFf3x8brT29RyWRfdaE5KZZlrN2
GuD2Svt5HLmj+oAYHd/C/cJTPTaURU3yGPt/dRj9JpOLBVOLB1Q8X1OZHBFIXbowfS+yTm2ot7wb
tFwHaotuGUgoySK5wbrJN21cuz51T6sXiW7OKCNcmmTjs4jD+47HZ4VijAMKXrEfF4x/HKAqYFzv
IgIYGvB0ScxbO6UaaASzR7tePiw2oTestd/N0nibLMde9zmqSOFR26WoR7oJTeFggkY06qOVFidd
hUiuEcxyhlY8EtpA3Fqdzdl/j3xO64ldww0Cq+Mo7bshdXd9CqdD8nFsVIvUpcelQlrGRuZc/n5J
VnVsMntyL3NlkIqFGXdM+dyt0SRztYkpidEZOsvTgGj5wLJgzZfnvRpYY9WA8YqlgRtKzCWI+Vfa
iCfA4dlT5k4EFVsUm/Ia6PbUNnyTirZVm8QwP80RfI9J3i7Zl7zPA6cVk5mLBtY9x5xYJcJ13FDB
sYPF1ab8E57hdLa/aJpp5hOo3N6EV7VF+rT8IfLcbxFAcYobTngkUeiYAv8XhlNvgHxbvq5srYms
lWCxZJNdfFaonl7keC6so57odZnord00exb0xnY2QaH3TM6ZQN24yAgZYLICGwbjp0j5vowOCXdD
TQjWxJfeb9LdbKHmc305ri3fxa4MwirQRXIgQA/3KUgm/brQ3wq6M0BQPWGhfvpYdmo3wTzKOeXD
IHzOgvHR0R7JpsElaqsHJZBSVpr1RsEvHzXGTD4B8N+C1+9IWuTECD89nCo3RWR9WwW0lzk0PmOc
QNIEKtD07UFOAdmcTknfpJwXzxzBq3ohBFAThEjbdNjEgh6xLvBF9g5IgqfXsae3BvlTsUPjlqSb
iu1dPEQYJgFC4ZkStcRn7Zj72oivEhdEZBHxmBvfTCr2cx/DD0ie8JLW69muzmWwzqbgofGpsYXX
E27LxMqN7kXPSD5zNKp7/zYCRyl7kuRKdcrBCqXJeNfAKokj8V4qws+0ca4RVZ+4wzZ15vymvgvh
02yHlfWeKvJZJk261mS9d4ioVtp/URVV3czsx2wgeImJb7GmaZT5k0qxlbuJt7dqD6q6bPmM6Zlz
AQBBp2htUZAzewfzpTMYCj2o2ca+Y3T1VbOXWjtufJl7jCdFw0iim+WH1W+MJQUAdwr9AvtQo+Uw
snRXHYUFY9GDLuPE7XtP/gT9/Y3RlfdzzZfRmb1Pu+z3uU8SQe6kD+MA7lfDk0LNMvLtpFKLRafW
lgHOxxIPVvaFFoNCjseU7wHVvpyPhg8rstNAASVfGRTZgGAb2h4PWoJXUU87Kr6wt36rw4kgDyQl
e6+JntARnA2jODdZxkHZTCFLoGylO2795cw1PSB2c+RdS7QLhW5pld0Rl5iPJLKOAdeT+bNpqq/R
p1iZmYOspR9ssiXdAD23ukmjnA7DDlhUeoCtxDOuYXvjFyYNuer1mgCeqpkGYhD2qc2JV2mbsCeU
9uB4zHs37A5Y7nn5esQ+Xh7LmaFZBagoD82PvNNUYzk80bwKHbJDiT8rjM9m7jhZB1B+jBYg4Ibj
DT3YofGd1zhmgm8DjQCXxj9OoneelecobTz0Kmm+NekfHB+uvlOB2pscWa6Hjlpd4FyZPG840IuH
BtkXSVbOa4md0i66u8nHIRzlim8AiShOlqS0+CkRt/1ftADh/IDNVeXkEMWRMeVxnW8z5i4Ifef9
JDkM7SZfe4PRMNl18Ahyg8C4RcEzvkRTRKQgGum1Jjzn/0RS9//O32452G7/Z4MxDNIee/t/Woz/
+Xf+5TEW3j+U7bpSLY7h//AYC/MfvoNTXXkWNvd/qer+7TF2vX84jqd837Ec01vUe/+W27n2PxDH
OYqtuukju/vf+duxJePV/+9yO2R+WJhd03Vch4ksEr//lNspy2pFqzmSROI5q+SF5vfTQ4fFReRc
hMRHgPA95P40i+RzChRsHwPe8ShQwiLFL9AsHzNnj+L76gCRiWz8pMZ8NsDGjdjoUbP+KqrS1o63
dYn9rMTeamecN/JFOSR2thkr7mRL6/Y95+pQFBInGpl2w10WWVsUyrcOQTEpFr3ehqJscqoNCKkq
B0TVQ5efmC09zQI7o51fWa3tC26RdUP8W19O51CCmk7IPACcdFPZ7xNbG1bCgF9T+60a22cRPxqG
s0Mq9lkNzV1dNzvctscp4LvFNqYgBiWU9HC2uu8tAB7sSBLG5ogC8Ft0ERg691Tw8s3gIdZPmAme
2hLw4mRitEZJjiQGLfEdLApmsRB/++Jl3pbg0INUEgLCYBYOWdUs5r4YyXe+HnrIlz35aY7aB82I
xRgJG8VwmGYPlfB3eXicrPYxZ8/XzxAZc28bR8OX3ZtXDX3HRatUvVhZBV27GxKwbJSBQbctgPqr
vtqoqXyc/GXFuPDO42lL3wqULW3vdLrLwsVx4IVrZ5l+YfQpkgZVfbDl8X0XukW2SyYUKSZZGh3K
nuTzkhleks7I0xhEBM5Vpu/k0l7KjtU64/Y08Fcz8rR1EWOHVN60NR3FW0/gWyC2LqUM1pU1DVdD
OgJiinRg5ku0hz3InwI2jpFFzzavYmaGG7rkhBmXLn4NnBn5dXyoenVpaoSDFQEydXdtPfI0Wb/K
rvkqtEPGhMzvEo3czDfMDWvPdaDS0xgXxx71SK3TA6MAfE3IIebXyA3u3MYiD+Mmsfx7WVOZKEbY
IW6ygDFx6R5NpIFITdeZT+aB/VmTWlyl8G+6T7qVj3iEMyP67Ej7jsQR9ENkklvcGyggAC0X7lHH
T+6wePRpOFLjZNrhnbTMc0GXiQo2WPfOdu7dDTIEpmYSwqYft7dt616ooW7QGV57Fll5zXI+Htl3
kj+UcHmMrBer6TJVZx1AXutC/DBUkrmY8VPQhZbhySu+Oui+ecP+fpbZDRy+e20/+416dtLpWEla
CZqHJy2658YyHoYIVOi+zpbBCuFUfpTDei7uoiQ9dZUCoccoAJdoIZsHiZi7mb7N1PuhgEEqOS96
tuCuaoK3zGN1BPdDXWNJGkBVH3TE6qMV7HsmF6WBHdbPY90i6Ajsg99tTDU9F220sWV/thcxRsMn
a7rp2pkaQFHyHtfRY5DkwNDCjUC0etMso7us2isCDJhW7YWF6aaNPkT50qA9rT0GDVn7wtpIr0o0
hHE57kjz8mbj1JJkBpzKmB+i2vhFgXiubPu2EOa6I6DBsBlDx3uV6iffEiQloz0w7PDL7Ob31gpX
2gt/tccKY+gLCG+a6Kmov3Xxq7QeylK4w9ayCOpzrER1Qr7G1P1EbLMr0JaVH3znHvijBgh04cCk
d0R49W1cwGmLt7Dy7pyi/K7iQymJOTQYDluWs0liNGopG4O+c99npLZR25xSlhSb3mYIHk/dXmQa
OM06i4v0xCQFZJ0KL22QH6sKBn1yYERwazqMuc0jRpNX/H+PftU8yUH7rP36J4eCEN3d1oHaNjP6
jMHfzkl5SeLyeWJaPQFhZt6/6wd/XdT6KbFHvrgZxCQiIlp/X9sb/AyfjlFsY0kZAptBiujR7ggq
QQ9tmtMLzdvZxp7n0c4rNN6jDbY66s119ILTlqrGI3zBqu0fnKRouWakmFPEgohCiyQ76N/h+JkT
h9f6yN+qrzz88XuGbsVBo4Rwp2s+XFlw7AJaJYOZU8e0VdjiVGGNN13WU5xKQujHoWKOn1XMimPz
lMwhw/O8ZnvhIV90gSrWb6ZyV3n80XOyuZO10oLxAzKKGg1AVgENHdmRh3hM5uY4LvMOtzy3o/ku
4gnHXum+SWmcqzbYyKYmZFZc6n6GREqRHKG/gNX4l7gkBBdcDHSNjNMHscPCNa0dHmWpPWZc2luV
4zZRZNlNDYEeWXDMdfEKz5lWVezxUeAlnTYhvm6nXFUTtLWCTLSBnZp0nmzNLDaL7kJUBMmstoxa
l91o/W6r4s8o099QZm/xkP8GqDWHZGnXkupiTg0bFJ1+WHV5rFPeR/spiOhKUyfZOPUkadzTbavb
zyKsvrAEWWsZ9qRXsJGIeI9LFR0QzQPkzt/tcUadmJ/Mlqo9NpCk8Qv7+nlgiTOiMhWu/VQr8zYo
m7+uasHzkj8dXBMktdCgGexXQYm2phz/TANHMo7yotLfXcNmOiXgUU9f2fBett56cvutE5LX0DBJ
DPSmGpXD2RFfE8+/Kaz8BY6IqBjiw0DnGDoW8f0Mrt+LSLk0G+PTkTd+2+x1yn4vCHZwuS7AJxLG
mt+569Fju9W2UMYZwzA/Z9gIZ8CfqEMWF/XRlSE9Mv67cUmy7/VnZqabspqesAAzFYJr6olP3KNn
4fSv9Dt3Rp/ziRjFi5FaJ1PFRE87ZyfL1o0VrduCniL1iBOw4bdk1pftWYwbKhcyRnbjugCUWzoN
bOskPuRIHzxnPIZ2iNDAc9Cc+UzaK/cSRXoP0eKYu8XV79P72rT3vcjuA1lDGcywOGfzGoGZj0i9
PTmBelVt52zU49qT829oqGPePybxYRRy503iNq3qk5fVPL80JmWUsr80GtxLZnpdDnJm9qJzcH+6
5OrGaMYIV1Nhc8h1upaDPDjDUxEEL9EokM1CManSTVvxGMdOQdNYiFvLoOnJ/HMssne63OcqsK92
0n1oP3FQI8/RZjkmtRE9e4zYmYQhK1pTz1JHAP4UTPiBMeb+8+BIGsxmhSBzhS/Az349Ve4ihaKr
/bUqsXGc23z6xBKAQLnm5sJongQTEOH5vkmte6esz4KQN/pqXk0ev4xuuEU++pCWkPSB5APUBD/q
jmrlaXFitLXFishTbux8HqasQs7AmzEn18oTd/gKnx2UCbMrToZoH0sukgayYJD6t3mWHKPjFF5Y
KHdVxCDXf6ocQWZZg4V5CuEcstdeImfbd4TZ1C9BuPUopbBC3pu2fm9Cmk6lMbM3zcGPy43qkLM5
yti0aPuMjCD3ufgqBbPkinGAl/crj2vYzZrtEDS7FCBt4ZYffDVknTwDSSLzZaTXBROBRRm023y1
yrnaBF4l1n7W/fPX4hZNzY2JSF9F47NfVs9e641P/UxCdwIv0849eDNOTIP6TywRYER76jbIdm6q
jql+H+G1j1gzltXeRGY4SxzBJQwbgl2YNILPHEnKyuadnFmF5WZIOJoNYaOxA9KD0CkSkzuxm1g1
iu1jtkAO5dnEyAbYlYegsEmh0YTqQJVhN9Kxfl+UmwYlbiO8cuM5eG1FE7F5peoe2QDkARhF95hY
07QMyo4DpuTTyLgAvsIPhHilO3z+soKw4oJItmntsyiHnWftcNke8NmwwAFO1BmYV4TsNpaYWBNw
+WKOI/Vlr6Vitk0yZIawTSXdbwXfuG9W1TiRbU51siZISPinIQgfJxds5rLitP8qrpsAF3Ex+FjM
0dGUFbBbzpwbJvTf7rTInFTNLElUG1mNO2uxJI0NLt7k1L7JLn+a2viYwguPqHlFrTEPx2fXY9k/
x9tZfvcIR2TwbHTFMR2MAFSUcUiE4CqYWa4GDriOMQyOjqnGt3amMoXOWk72MRNeC9WanTHSJ0Vo
SWX3b4HNkoE2yzjZ/F+o6DZRH50Mt1/WZRSllsslUO1bXE6ruicmoGyRk83tpwMjIFATAR7NLpQ0
FiArJFFQZaC2uNl3AZqudvS3wn+zWmPb+4wK9TkZN3NFGpGj2pcEuoExMubSl8gxNyjFNobkMtOJ
wVY6fEbgS9wnPCA2NlOQ8BjO6aPw5mJL90ZwV//W6eKSF2iSVPKekLgLLqcIkseyR88UW/HV8WdA
iAVsFd7Cq6xR4IWOt40Ez3LDRhByUY3L2wwC9+haX3Pu7nVryR17bIxJL2IuDjEQnY3wvadqXMp8
jR5S3gm7+nNMFOxqrzmP3FYem30kkWd77XMaikPr64OTXFqFq58S79qh8azHZjdguYfMca8YHfdZ
uUvjepMyd+RxbcyWBSswkbl0z+TmEC41HxpL3HqjB33UQI6LHg4i7xnrDnrccTdLi5BE4Pmsl38n
WJyE+BZ/Q4/0uEpOAQ/cLDRhD4isnXPV3y42IMFJKBYC3kJKd19rtgeScrbDiu6zY3Ft+blUHT1o
9Mkbti6hfkN/reRKel+pNI8SoYHuQngL5ASSTuF00760KA5SNtC9u2ZWPRlgLElLARN1M1ggPpLp
LrTbJ/a/l4BX0A0RXWqyVuIkeahmSgu3faGJJvyk3iTRD9C3HcqmczW6j3okWYq4K5poq18HoQsB
30/XVUUBZkUcxyQ/0X7mRrfj3yY/kRzbfUwekk6+huRi5wjq2t54DE3ED4iASthV1PrBussZYg/5
D+wKrobhtACWRtv+yFD6DmN2lG1+xUh3wguOPrSo3q1Gkp4Ouyi0Tv1YmKRNzzwN2cA1yLKPj3Bc
oYjgQ5z7s7sY+vtgp1z7QSTs/rVr35uqvTe7IljL+adMp7NXyStzIrYJZvQRNfGhiYZb/MSbRoxP
qJfTU9a3X6FC8uRm2LZbjZyQwfKR17I2iZvyunzrtTaw99Z+Niwq29b5Bs6EQIcAB5IvGHYzu55R
i9ZI8qbqtS/Nd4+koap1GDATR0+qnDII2SOBYUbFjoVyZ3nzvkidi2eNh/ZhyvwZzHh7H6Nrt1KK
2nFctX37ljHtcEee16Hkh9ruWtT2e2PnezH3QJBYMGVl9VTBS8k11mHNIYSB6LHIcZwjkjoFfnRy
sQA1LYu1YHogmAOW6mA8SAoCQP3oldwweRu0uIYTA9geZhw4Dhoq1l/uYmZWOjoyH3CIRQue/d7Z
leOwD5HV31B5rTT+o5Fxsafs8FRnBVNZZT6AaJP7qPTCM3yMWRMsVHbJvd1vszHdNTHkglrDVIrT
o+mnFiXaqSniLzHIC+ahnUiSTZP6+9mi8Y/S7Nbp2BbJKNy4KnuArMZqmrvbvpNzt+9ZYFDY/CZW
snUgXjFHRnPMujIsfhBZ3NlILFRT7rUO+OvERDQTxA73xYYH5g3cWBrRRIH7L55+QuDjMJN2BY77
9tNoSKX3iFSvwUen3ks8K55jpmGaFOHOcZBD29ZXnBiHqCH9N2RdZvbEL2hmd6P73YwQekf6M1wa
3dUn4i61xaEj4rkwHes2MY1Pi56JYqRFmlE/Ci1Yym9069w2ZExa+qWsJzIIOIyct7Yp25uMPge8
4blC+ZDpXTGQhq63lP+4t3iR6VsZfJTmAr9e0i/zy5iIbT3gg/XHVYepf6UdNkWWaSHaonjaLhIM
W6MuCtmFR5klbpyORKs82bh98xS6i5DL7TatW91aqTi7TfXYj029j1mlWIjf1wnthGkVhyFI3uzG
v68DLD00S5ZlPCcaUlxUNuc0CP7GQ8XEwgAnsJKmYH6XzE+20N/K7H5VCUy7iiGJezEr3ohzqwQ1
ZciYyQ9KkKmcMDjp+S8hgsFsbNRAD5zL+3Z6yNTikIItj5C9aGinF0S3stfJ0LI5rx66yOMsnj6Z
324sXt7IE0k1K5/jKfxKiwYm0I2dRcdl7ZknW1sa9+0SKdPr28RVV7A7xAQQqxibP3FE86uoas4p
5ro+ZhXcmf1pxJWxDmLgR2HVIuBMNzUIoqiiV2px1M7udF/Xr3zEtwbTh5RIrkj52ykpTtR0qhig
Idu7iDzZoFAr4VH1gzzuPAROJKOGC5crX5JmFJBu2Bgooqgto++E8z/W8IZzlB7+gMot7Kt12sXO
jWldmNbIm5lzwwnNTU/OZ+aPMKWfRtKRWyJO/ZmrMIlIYGSoUUREsPT4VTM0PyaeZIMwidT5Ffl4
9EdqXy9hbZ8lCVJ/ZyOm8YjFsoItz7leZej11CKrtH/xFOhpWI/qTRHXMccI5AxxkPzIRGebAd4k
nQfyp8PQtGtfSQqXZtOEmKHuIra3yUZ7t/AV7tukfJAxUZeku89ZfCjALZvUihWRIItJrTz33XM/
4PyLss0idKu6TV+QR7GZkvrgI8FEZQKh2sNwPWhK/nJDvPGS6zTOwbrFT4AyYlUiSx4wIHcdoQyM
0YyKEwfh4cz6rZv1flyEgaLZ4F3YjmG3Y/EJLGw9uAQuLpUIgyu7vFgog3oHQAZ6ZoLOTfLXhpeK
iQQ32s6OPJosoOaw7wOT5Ff9nBY7Hsi9S8BMCBHGQnrWmM22zvBJmA+j+djxY7PgLWlL5DAmgshi
jSGKzw4jOgEoMcpWbCXhoO7L/hSohzRttlPUUGJ8IYY/pF6AxyDKbiskxGMjnjXq8yavbqnOgc5t
yn7amX28isF28g5sTPQHqKV3qYdJ0uNrhOsZ/BmBMn9NTqRzdG1itcf8uqHFAMIIn04/m5a8+KQx
GGwGu/oJ/unWw1nNRP6YaX+fJm8gVEdZ0vK124k5NrGdxZcz3xEPUHXJLaOufbQ4/tNdNZur1puv
rYk6mzsK5YONHsN1OJmTveijlW2m77kqjmL8yECY4h5LSOJg7p2nKHNq57bImenM+XWs3Scp7YfB
SO4C8q+CAWpabeDiBk658kycXmEs7yxBBm5RNe+WF905lSnWY8dxVE7JtyO58sMSiwKbHcJ2wmvB
6Lpi1AUXAKUsro+kCTZhx8q0mRhQGCyASsdChxW8TEFHRBxx3NmEv7T20mNWY85ikYohkHAZDzie
8Ci+UwFvKZz2fRZTXkFXONOmtw5gR1iJW8BMu5q1x8zWiC3qOi5Rq7rzUw5r6wYzxGb8zjKc3MQq
zfFHATEnC7JtyfERwpDL52Y79u9Ge6sWrbQif3Gi0mNVYsu93b4W2tvO5dHP9gaxzV6GBYJJgUJa
ssqGkoP81muf1EfkvlFGHDSdEJzSbRFBopF1zEyBBZcR7sDorgWTpTh9NMNsB3Fv7fmvVj2tktLa
hGW7dtmS9ZbcmsN0AJ/FVDO7z3EahCI9KxI/2E8RABAmWJHzOIjXs1gmiVJP+NfwM+BjJmWoac9x
b+ija9gvymvI4B5oMmpCVfCyN8wO8T0n4YmSfdj0IfsrK0mpI3nELathmFfPsJt8bFo82e4uRUaJ
uy99kaNnLZowDMcZS4Aagu4N9RUB9JVpEXJl4dxsyRNrPcE4IMTROGEW3av4AcbNyp3H4quATaOi
mv1+7DL6Mxh1BTlepjqZrsVz55LD2I/R9Jgl4jqI/KtHF7eemlHuVUeoez/x0Ufkak3RUjonHFhZ
iHPAIO3JHIf0Udv7kTDVMzTGrwlm6DWIi+YhsC8qMAgJku5vaUe3sZ/W70B1XzQCduUgPwJXH5d2
yDsGgBR109XuZlL5Sj5tS/CW+G71idep2SMQxHneZXdBj1ZtjDnfUoEMoW6pLIzg0S9sjkWB9yPS
5kfWEJzVD4hTFaP8o0Yu7VU1Xga3JjVihgDsFQMpSRTE8xO2LHPf/Rd5Z7LcSJKt51eh9eauQIt5
kOnKrDADBDiTycwNDCSREYFAzDNkWupJtNJCO71Bv5i+AIkqBjI7K7MCfRuScG+nVZJMp4eH+/Ez
/Of/RcJx2aH7Uag1qsiXWBYgpVQDm5lZUFHJ4UiVzc+0jhLC29uhbkufsoRGXhneojgHZpCGQEip
6IMdwdWTY4JcoA3gyjMaEpPiXhFi9F8nZqL7Q9g+ksyWxjpMqSbYxmkkAisCcjYBYfKpEp2pSGNS
13ZMcZagBTR3IWPtRW4nQWPrRZFgKIoThd4QeisN/wJyKbDyvj+yUsT/Fin+ums/OJqggqgmR1oK
ePSixl0tFfJVFgsoXVUok6XxnU1T81zWyFirgjgot64zXS+sUa6br4Ic4oiFntt33ZjeeC2/9RRf
JU0JIErbhl9svbIhwKoxckl+v+2s9WFFzwKrVpSAByHsWOjg02InYhuu7zspvpccyQM/gKRKU0Q0
F4I561NhTiyEkjLwSEEa0MgDe0K/gOuWSNxZTNe87tSDONfpjAyFXGEEqqxbWmSTskXyKm65FMCg
mXVP87DUaA4Gl0TWUe178mK1yJkgiNZkJqMnRTibhAGi9xn9orrPKlH3xIrdbNlrUO8RHoPB7+uV
Xw2pSpl0aIAaK4EVErqaLuRYArzOEMTbAcWOhbXKaWydB5kowWn7udra5VcbgVMAx1KFcrIHNQj9
fhiSNeqHqQirjFfEdPVurFvJrnIaz0ehAOedTLYMr5soBupq0li0jhv+q1M7SzGaQgn7mJYC6h9C
TF9Zur7wVSAjSpqgi6PgqmB6iQSXlicUvUJKcXeUMJoKrjkraTkZayxkz9F1MOnKC71SztDbmvAn
94RKhycZdkgeL8MzlxWNpA+SdR7OLWoJaN8Uz2bkfYm1xcwy0wsvkZOrdSTdxlmdM83LWUCrLUzI
TtkLtHQAhLHsyhSJ8eMl9GjpeHfNDdyKhfcYy3EJSaZQjkxJpT24uBENWZxD1ql+UZ2Mk58bW3K9
aFWYft/xMzJRGtjkDFFdGvoh6LI6o62CrdArWi1iL7nT5dDj6uRCqKClHGZhCt0BLB8hFety7Yjk
tmYOGcae4rHh89K+dHJTvq7Ejj0gLRkNCv4TwJBujh2rcAeQskFTubC9iyisYLegd0pKlGEcgx2A
C5ImHJlYJCg6BOUqiSwL3HZCcgw4LrdntgUfIENuiRuv9aRSKbjF7nSeQ5ZyhH+AqSnKJzpg7cfc
pJVZipKJ4IlCTxdFKGIwAuYGWi5h8bKBZm9Mp9lQM5Hkc1Kjq2XRZV4KoPHEcJLSLNbvrEOLWpzX
ywVzTZIFHKVHhrArx444iKB+hWnE65syrKX0ePnCJGRpr0QT0gUzfXBDREYMcItSLCyjdUEBZuEE
Q1lZuSaJmgxWiVDJPmubbEC+TZgp91VmqFMD7XOJKHtiLBR0UxJjZG23ygBWJzoFgWrT41Vcqhhv
WhIAGcubjn5jQRxyA8fpVzoN434KfWtXiiQCDjG8KNa+NA9h3ZB1oAeJCT/cOlFGSZFCCJJX1dUi
4rhWgnu7VhZr8AXeIHWfBFHazrMski5LL8zorShgWq+yeATga0a75z3AWHqJQnWcbrfIqqfwpxnr
AgL3Ii+on6P1q0IaFGdZOYPXtpxpmlvOcjn/GmowtpWyNoTyzBl7piQOq1LtQ+Yb3bp2dUkbID1u
orce+/RvghiE5xMeDDR2RFrkaEnbhHrR8wLyeDRCJhegthATBM83dE0gbK6VdEMRzIPpQKloUH0c
JAJCQmEeqSO4FfsEdmHPt+lDwlclg4BIfWjrLAhuRmZg08yMbLLtZBRXJP2yEus2cLoXSvpfBlJe
roxSv7KNcLYuAwpZsb8GOg1H8iLygplR2uBXDKjeEgc648K7ypxUmrhr6H+tkuKPvJYg94zEVSA5
FeCILzkwkoug4y1LZ2KkW61PCox6Zn6zgJgiFHxvshWscGRbpB6NwkTWx59FGymoI7gRHO4TWmUF
3GwHf5qWCqvU40FWAd/LBS1BlBSdokD2L9fikm5ceea6Kph2/cKMJGOgKRUCrikVpI3YK3iUSeB4
YFI0wiIlzepc58IdLcrLjMTQVaVaV9oGGo5IB6cBZjCsUZdC10sjGAHJBg1EB//Xh6tlbtr3rm3g
b9NK2bPBIvZdcCWD3N8UAxdwNfCTRBzJtozyR0kliwb/CMKWtWlyV8G8gBGkC7/yyHwbNv+koD7m
qRtEbNekuIw1xsVRUuvCXQOJEVLIu5MSxkYTM7GeFWDGBnmInmUYrWn68PniFjtf9cTQkJCEctY9
J4VYC8RXQUvTWp8roTksUhq7KukuL0v72nXxTrCP8TT1L0DPE1rA0RrVGY4SBGKVG5DOytrMhcVn
rIbpo4iKXuyoN0LxybQFuI+SuOhpcXbpbWijNWFZ3zgV3SsujYeSakP30lEv8DJ7kR7M1NxMRzw3
ljZTSP1nZq2sla6h8OAFpGLsXdhmAVBV2CKInpdgojoaWyHdDOzIQ7E4KSjoRoLXS7YLDRqmmQ3A
CwZnQFq6QVhOEfahMpT5essp2uRAh/yFdA+1jMR1udlORSv9HHsLuWfl+C4euA7y5OFEyQNyiTTQ
5RtN71cl3AOIStyIgOFrD0wHHV2g7VU6ypcI3FcsGcZDEWWXGHqX2w0B8aAQZzIsm+QTInL06+JR
z6rP4iJYyqL+KXAc5cqPKzQdwFcba+chdYon1YMkE9XSGnnPWq818lFlvjAomtN1i3yG2S3N7aew
VK/9mPyGbmT9SLW53qETGXZs6XYjqBjZNB+ixQHnWUjVCPKJAK5jh35XeM7cOpFvQAAqqRpCm9Dw
9jKLPzakdOkRpxkQldPEA9MbETT1EYyNp/lafMpJ2U/Uhci/WbyUMK+z1sD/sk+01n9FtVSsMvR6
gw0aHmiLbisXySeYZnpllRMvcOVTUYcwUptImS5cbBBxd7nc5zUk3dWfSHIDFMrRfVrIQTAvRJwZ
1cBPiG34i4JtP9rC/EE8Q7pNvM0gipovHGYdghLrwdPPLumY235FVRoMEtK8OPv2hSvcweQUXmpK
Us0hGqjoQ+0blpQOOmUg3dgVf2AWiPncpekn0UUkGNIDVILI1S2wwmWEvlsuLa4KkVRuDP/q0tXI
Kft2Z9OHeUQZmjSijZmjPgpoWuzJ9BGNNhVQdF/3JPrIpEV/Y1E4MtEXmVm4wG//9cfXCJDKixIA
Cgs20ylp8yKTsVxFooBRJBxzdQR0S5G7AiGZHsk4Nr6FZmYuF/BUOaU4EUHidBLwVUIuzLVE8YHY
x+KYir1XlsogU0SYC9Vq6ceIJMJFvJ6AkBGoIsxTYb2+hceBtIj/1NnmLo5wWeFIq+UkQbkeonHw
ZypgdMAKMq7sg1nKvAr8ay+ZKXkGXtmW++pWUhDfQ/RvkQMIFwPxYbuuIjLX+pc6xh8pDhBIzVrU
0rwWE9v2KtPK554R42tneTWHVQVmB3k7DaMSwXHdnyt2Wk4FMZohK3YTy6V5mRV+1FMlAgfFdMKp
qJUDU1pnN6GWzxLHp+4pUNUukJoY0SrIRlpAuyFLAqyqSDga4jx35c48T4UufIb8jOyOYl+Jb+I8
muRoFQAs8Dv9UDS0kXW1lchp0FxcQ+0Maxh6+QQkPSymAWANUq/dEORK16oh/1qgIPUMr/LAk9WK
3oAsn66VeKptRBphVR7W0hd0029rTj1nYQw6Er2GhAPpsAPJfldWdWXsQA4WGZsvLjItiPLF2liq
xkZczLaoJFyU3tqkzqLPwlQYl8FijYDlRFYjfPFEWErZq2RuOuRthYI8TISrbS9u3G2gDnHtaewr
bGvk24VKWTx8hH7LAigJJBdaRHG0o8fOoZ67WZCbwN18XJR6MaFd/hGOQP5JHlJwSsqopp74YiQ1
sN2+9IVkLESJjtid4M8zgVNsZiSnfcu5RbIt8i0V2Rurg5a1CboTPbp1pd5CJIpRyJZepbCTSXt5
ZNRIZm/coVWJeJgIfqoStDYeyMlso92o4hY5gw0whA5qH1Alhk9bWDY1yE4CkbhYMimermXiylh+
kZHj6kaF80mEy0+RO8+dRHssyPlF8cKdV27nxezI11sTdVBbtejCDVSYVLZdwSgGapqVVLeoppGV
6ZlRIVLO7MDllU6pYhndhZvEdAkPIVtnk6doJ+aw55JMp3VF0+QB5NZpr9MXnE02pdIZ9XQF3ovU
5na1xib8CbAnAX21LWtpKdFQMWHtVuDS6Ts0BPXxV+7NTTgT4DREghf0boY2zCDp4AmHdI1YAFGc
LVxO1VPo0QQB5CpP5Ale99qS4aMufWWgkLxPfBBBigPHLrJ0S5XG3kWWmHTbAkD0QWV214sC4vO4
Lu8QrfiLEIkjXkMMpemAZbzoRHBS5x1EFH2xAJ2BygltEaC0i54AqJtOnkUVX9FSzG7mxUAXpCcK
Wp3QqhjcvbCD9tYSOwhV5Jg8N7SV1wjMk9PdBjaIOO+JGPklkelJk8riE2zHnLdt8GqvC53KJaGH
7V+JTiZcaXdlafQRJwdVTUsdFKjGYhTLCXCjLuFVRSt+DFhMlPukLoshjlxJnz+dYJoI01QUTt2F
0UHFnjg6l3IR8sXMGNqa9mjADVsTePcNuyLDkm+VnlJgFckszWIJ7gJu7itoto07M62mLuxoo44Y
LP21eKVvTBJXHhw9BWW/nPBH811lRpvHtWKZ1LXENTxiyJe78WdeEzzJEVAnuBAHlaMaHJ9iHG38
O192acdFVAWqEAVsTVxmvTiGYjK0QVSUdZXNpyOm49RZMpJVRox2gh3ZBpSFNHjY9jj2U71v2nrU
XafIUdMJ3g3pKeptVMywjdaHSus8u566BrSxoMDK9XCT2VUP0k2nLzvXvqMWZETFx4QdKGUqqvMK
bNyLAFUCARxx5m5WsRtVdUfodmSgfET+vZzG62ehykGr2O6XnPlTnFgPQCcgTtxxruB0TYPOPb3U
ho6+JwcWtq2NOEIvTWIHu89mFYfjcBGQ9zPCecDBBKMu9aAlg1BjajtU/jdRAQTaY0KQEVz5Bc/j
U+yHJo4gCHBP0behNhqFhXVrKpcV0NRbXc7gqkEHlYeD7iKL6TgM82DuVtajW5CxxRlGegJ9LtIu
bIRqEV0CjQJQt57la0G/LraUdRIpUgdBSsuMEdFfGoblxO8IRIl6pMLdlw8kuIUQRibvbHRoN811
tqAPNq9jCjMSK47bMUcdrLa+jY2RktFiFPMwVwho4uN9cst1OOr4qnrhaJ49zFLSv4gEQcUnRHDE
S9X1OoZFduPOYirCLpfVq0qqKYH0r7fN3DEFxdTXr5wYQWg7ekiD2xg+Dl/7HHZwpymvwd/Yk/PP
WnwnrnGPsKVIaPTIBcOvQz7aHUBFGi+WIrPeSsMiMfoG8X/H/LrYAKwqB7qZX6+NLe7t1IX1OEXI
qeB9yPrXRXxryDTtBqvSIt3i0f29oPeZF8ZiGGYwKU34hWC4TVBAtT3lQkt02hbcqQeJgQGQLrKT
yU0WcP9v9GHCg+ewqNsBSNEh8AINZPamuk8DpSdoc0+ncwuEfyFBVQvuA7VtJRqoRJegjAYLS/qi
1xxnNcrbJUhSwgd61KFf6FwaqnCtldKjpVF2SFGR93z1BR6/mr4Emfp4ahn5kwaKYEs2fp3br/46
mxqL6zwNrqyMSlQpTLaAedHTutNM8qtqvMoRD4of3c2LEMwcKiGm8hjnF3moU6qQH0Ndi+gopV7k
W9eiKw9NBNQIDBcIfeRQw2zWwJ5BJMsUyYxPQWaN3QyJoFSZxIKLnIDbr1wL6jAoQIDZyH0769BI
Cf2P9aQDhElgaCKf3Y/lDjqoq8KJrlHEIuhy6EYUx8j3TMkDTOm5mad2rYEx8opgXjdRKNQynBJm
TIt7QjJpbQB1pHUG4BIuYXXYlOsbP3ny9eetkA6kDEwynLYUWSAmtkkZitrizo1JAKcCcDbDmpCN
vE424VRRkA6425Q4/ZFaF61VMob0hAqpM86qlNZUlZzfWvuSokaN7ZGm8LJc+jb9IQsDJyLreDX4
a1zWGrHJltZ1Q7xZSNQvYMwAOqEZr/IG8qSN0ifgG+I8CBSiYc2ptovhVpavUkl81iAZwnmE+40S
Ly2pFzDodMO1t1wA/O6kTyouVIjnJtlzCM3mZSjSulLXTLzhBtyFx5mOtaGa8VdN+VL6AJ2lJK+F
9noV5eR+JvhPSJotC7+6lgsERmq3hFBZSjbPnWw9NarNbJ2YcKhxsHIwr452A1/ojRVXYymBiMV0
ACA5yrjo6AaFUiwOtcAL4EMZzvq2QD05o+0DSAD8ElwRlnmTRiFKd1tQ2Klc9GK1mCQLbmnDmkK7
O0qr4Ios7XADCgxm2usEIiLBrB4MPeuT8KChQJUQNIznNgoyiYG7J5EHc4CRxFSnpRL+0SLqhUrn
E0w6X0UPwKg8BjpJ9hOwZI1uiaOxGSkDDQSW5CQX8KUMNLUDbpUah6uMkwQbk+VpTVJwEcSdiZ/7
ffTqugGtCZ3gwdOm5G8vUgPug8ya+DAtRkDxuWzSawcP2Mv1R9nHzzUXbj9W1VkaK09u9bKGPS9C
VFGVKC/KKM6J9wu0pAWoSvyq89ktPZKC+ryDrScGfZJVKNachS2OoMSZAXfseRuYVKt8UHY6F7Aj
DjVjMxSrBWVpv+eutaki40XmaX4pcDv2DH+8DoNlWlI1SMOqvsnFnpE4Tx86+a7fhF4/6r+Kyjfd
cQroKRGyBkOWaR+pv/9B/xVWUyRBfAiwqUqV4836wbLpuIHvmLb0zq1LQ2iq8PJJ/ZoLg661bC6H
OkR/JjtegNB7N513Dd/3+RxICh/89f9LhWFR/aHEK4Xw5UvwUeF19w/e2i/1c0U2ddPUDe5YRYA7
4G/vegd8RzAFqFR0wyAok8QPegfy+U6FwNRFU5IN+hh+b8BU+Jak6HItQKwLO8nYvfZs4wV+X2DY
VA76LyVSECo+gUobiikoaG00dxhEJ2qF1iBEQ9JNEvWsfnZxA/tXbzu0ezDgjOeVXpuxrnUHAf20
GPh9BD9G+hXsu9s1lYaqe/FogaSk028kj9IBrASIa8fdacb93YeK8Kkaq1PUdaaFNVa1qYChMbrJ
5SMIla439sZAsIbbeFZBUxrKA4R2JO9RqMZUJ8K0CwS5R9rRm+fqLQ0kOROregQVfYMS4JDCvfUF
MaTeTcYsbpAOGph9qCEn2sAegaDqwjtxgxXUqll2QcCUdR+zrj0TLqUbmFZ5HEQRh9I0nGkjtOL7
6ueLTh/F0gGh1ydlHE+pQj4D0Bxk40dAM3dylwQ2vwE8gX4FdAkkxFB2BnTOC7f5Z2nOhd29WfSS
gXilkdftPk5vHh/N7vyi/kvVi2ebSTL4ovSAPnfjWTyDK2UK4IW5Q+vffRre31vd57JPJ08/G3i3
AV90gbyQeQXyrXcvhBH3Ga/DgYnF7GaP9tB3+jpj690vTveetequJ2mflvZu2ddfzC7FT3Lo3We6
bvpQG/SBBMyQgqEBnLztgyj5t+BonNG61sgDKkGRsSvfRC/bEQWYMY0ZiLGQ/5KH0BHQvGTN1Bvn
2uqFo2QM/vuqDkG5JRDcjSALhXt82qkm62Smohw6AM7ShXO/787QBJvE1HvhaupK9oO1uUj6ljGV
7mDyGTnm4JMGfuwm71wkA+1zOb6/74zFbZ+rqhv1oD6drick2fp4NBN7Uo6UC0kaPCrhUFmJn7DQ
Y3caDimWzCk9ptsp9QxnOlTAMukj0MFd2e0/kqkmZ13/UQZ0WHYj4G0Id/IHNb5PD4jbJuWEf5by
NNMNoOe74iHGjfiSr4egoiKoRQiGKZtAERWNbYWSsNUH2C8WCCz2dbh/Bzm9NVZPhUDlBlRZPxwZ
n8K5PZPm8l08K0bZg6Zfd55xnsCxCnixyE8K9DrQJTJ1L/G5r2BE6cElU9Bt24vdGbKKgoo4MtkE
Op5oGoBkvKuFo2KmT/yyv1UpGAwUs1/5A0mcy8kk02ATgZEedg0p7lKvAYEY3iNUAABjll6RA4hB
ElZT0BWBPQZhP7WvWdgZkP/s6+KGIfvPpAG619ezKfOPesJd1IdqB5ZiMLtd+wlEUnhP47AMPygJ
3a/aF/zrC3tkTsDKb6JeZyBP3WGH7YVIltMZANHkXwNGGfUJoeyeRzw4tG5QzEjhKKfJI+uWT+y5
Gm75SbymaUb93IdOAlW6l/WwC+Cmm4+ysTKvCwZ9DeDSCw9mdmHwGmbDa9wjs4s88AVExKwOHcVw
PFzKV7QUDKHH5vwK8kP1yaYVG+7TZ+a16IWEz08qVkPv0TNws75GGuGVpt1o1XnOSPAhPEUCTKbJ
eqzS6PwpAlZU3UNKLo6ruT9UesNqACDD6aaTbf8qHKoXz/jYcw6Nc7F+dS+1KYUXben3xa67WgCy
HFDhNj5vnr1ONx5Ln6+tubmE7B3x6PW1dCtfO+aDvJ7kEqQOE6hSb+S59NmYhTECa0GXFosXYSIC
T7wakBgZGU8g6ebeDOqsbvgsXU/k2xF12Uv7q3xpXOc9eVDdydPLaLIeB0Mxwhe81d0JhX/lUYl5
oPgyTLr2GFXq/nqwXNpjYkRzInTv4Cm6ntIy0/s0CLt297LqD1TwsoMXqS/14RN/lWb8Vxfy6id/
+VnGlMNqDWHPMB1k/WJoL7M++Ue+QlVxQOfLGEKTQTG7pKWhd+l3AffbfeVqO+URug6Yxkkw46gO
jCuqx/wIfZhd0io9jaJE1+RnTCBz3c0lvQB9JsT/f5pRaaEzegw00pQnJKTdufbZnSiLafpVVbv8
5+brZ320m8Vl+ki7JJ2pI6rEjyD1sYrwxeXdZBbNiiG1SNI6kCl/XUvTpA/DFx49+eMhWAIEq3km
b8J/zkz4h0ilclHRLkIz5BX6M7QoiqOsGmZ9/o3WBfekDkncE3rQj6UKc+XFEkjrUUkeWNfq6HNn
LvIMJuihLh2k9ohd2ddH4iDoL+XlAxTk07ve+CsecNaXLrQLY/hwSYlehVsPCumlCgIn5tbU5+Kl
W/Sqa4o+/WwIoXFfHtX/o+pwAxKw84Ublumjbk5i5N5futSuzFEyY1LGE7qul8UMoBukKKB05mb0
BVW0zitcOTr5ZxDgytVicGP2UQDIumAfnKvcGiMazlc+b5hynVGmfckYhp0x0ZbZF5GyVdDGMDvd
f4pz+U9QzHr3f/vLdDnwUyetbrJVXN2ukmyTvrm/OFP1d68DQL/3wV/7ob2X9v2Bzla733xfhat/
/9tLkPlpPQOEA/2GXyninjWoQHZT2s33RyNsljxW9srQmnIOpydMIBJ+KHpH1vvXO6JxLgqqCcJU
NN8+H1/f9yf9tkQ/frCf+ZkfTf1tXSav//43SUGKq9XDQ16CA2zIEn0Juw9u/cc1QEoMJhJNEVTh
7fP2Cz/sj3+0A/7D1kDCf2+1Bgp0MGBOiB/Et2dkwA9rYJxLskC4SWb7RJcALpp2CyCcy6as8ZRE
ZfWnuQkU/Vw3dIl9IL0twBv5zintgZojp/0S8P61/VFvLkFH5hwoslaHl6e6BnLbbSAbGELCb2Te
37ZB0x7KKnE7hkIV39fg7dyd0DYwyQW12gWqeC6YIu0gGkmI+tNcAZFzglCJYBjS27dJT/D7TmgF
RLQeWy6BdC5KisaVt78RGsYQrUpFICkCQ9apPbvR9u1zD2gSPF6qAgdO/Wm+felcIeWok7B6+655
em+/Vu5sdQAw9fCkSYJiNO9AE/MnGbgBb3b2hHa81nrDq+cmeWSsHpSv9af51mubqMBmLbPtd5+T
W4H6tm710rH7IttelknG7j7Ndy/hIvLyIb87Od9PFNs+O7ljVYKlBc7Kt2dnO33w/USsocY3RP3d
JJzcmVffZvRS/qePEdkvhD9yHf7g4crau3fXfPuyzOZQRVnYrUO9FKdm96VvyCB/NQJUzPPa9Vfx
gRtvXxbxizWzDo9O7aHNtlGvrJ3DMikS9MpvG7/52jvquQwRpgATyNu3hZNbgtb+riJRUuIBTe61
3YdH/HD2JRS2ZRXdbfGPqOi0vD0ObEvTr6gwoZq6pivfvfykXWpE1VSd3XFazy7qbw7oXzd8qnQu
KSp8rXXw+OG9q3iBsK4atXb67vPmV56Qz0Pxu/3FJ55zsXHzKXt3trEIkniuYxMVOHLfP6e2AYzW
Vz93uyFoOt7f23tuWsDaMyAdgADC+7dPzgBqbVeAE2AgtWNqXP+7T9MAdvRzEkJYBsLht8/p3f2t
vX/hHOtvqhrHffdp2gLlnI5T2sEN430FTs8OtvZ+VK56MluaCtph92nugtr9F8BL60S+u8/JbQK9
ddRrnoMeAVXCn7sPB+vDhSDWC4QT8H7jnNBFIEmt9795zuVvkt19T2kdPLpCeASxqrEPjk8u/iFw
b+kDySyBQQJAV5tnvzZ/fAPDsM+EnVzoLwptrwAcQKJ+STLgjd+f7o9bH9J7oFYy4d+p3f9Mu+WL
h9HfUEnnifyx+xwYPpxfVkXDQ3j/nNoS6G8b8q+7wJqMC6zp2P73++1gBUiNSSTE1ZO9/8XWS6Ca
5yb7GwfofQnY6B8PgMDVYJAEeDtop2T79bb7v45/DRyfP3Z489HNc0lFjViHG+Xtc2r7H72Nliag
znfj+EBU8f6IB9cf1Q4aPw0TwpMTXYIavdoq+6sYRHoAZ7n+vmcF64KPQXZYE06u4CO1ffuAH+rw
V8b/aex8yTjH41VIDZzcjd/6vgfQodS+nvoe8h2Yu3NVV8kJnt7LrvsA2u1z/Rw3lvq90nzZolJ7
QKaBItDb/j85T0fS36b01+95RakxLBp+3nuar2nmUD3aObnUuU50CVrfdaqBky9r1He/W9kn10tp
lxDvdKscamtDLxLIyzLe/HfL25S6asNA38W7t3dy58A0RQUBrrZ2AAtoiICdUE7c3+kfHD7OAnLE
Et0nfxjI08p819Jj7SwhFo/DgM4YNvXDo4s1zot0oKScXJTfNtBRsHAaeU6yeW/vvHkHYB81HetQ
dx/tPieX5pPa33/k8eibUk3xfQmad0B9/HF42BMnV+5oW+hRREqd6PapB7hGjrqAzh5qfycL51IJ
yNuddf1c4toHsvdu7DjaH448nq7CEgjUAE/05pfE1ktApVskgtP2QV7z7OP/wZBAKez0nH2xdlXb
vX4y2/X+Jpp5e//NQ68BdwT3DAX729s/wSyf1tbtAbZqGGhmGvv6BQN+OAG8foUEKDH+ydn8usW1
1dvXqHCD35BhUGo8M5ltkRiPHts9qunkLvxv+4t/GdRDVzBoZSoX3y3q0GpMSQek51/Y+j+RBfy9
SaZnO5vXXXuMs0q+10Xzj35g3z/x7fffe0PqBhB6pP/W+MG6W+btd//RPfNfGs0zO7jyh2/+Z8LK
D39t/GzyzQ+/P/puUu+/6+OXGg/amNj+O/svjp1VvIxf7Gr3jer9mS6XHh05v22sVdxU78Up+WOS
37QD/X5KfjiqbwWb5X6cevXY9W0HhdM4KZZ+Y9i6a731uCvfafQ5oSrcftAszuAd3g9UL4F8hGF7
9vL145h1Rbrt89+uwux547ycBV/PUnt1BqGW1eATqPOebX9Jf+UFLzGNYC9nf/77jrADe+zuOGj2
r9WxVtvn6AVeEAfJfqD6vaoUB1oPywDxcnP229fYeVn6v6/RfuTd7yEYbf17luHq7HEVv672Y+1G
xvdpO3J/7TwHWdrY8TWKue24sDmF6X6YerLaESY7iLJlGmD3NmejzPFXDZuiHWGbDGInjZvD1pnF
1ouR2k4QNs11jRdsO+49x3609J6bI9d9J21HHi2fm4fQOMLrG9kH10CdqWo90282Au5K+2F7f//f
6ers9d8meeDEjVNHpNR++IsVkp37YerjIdalmrZrMXOeD70C4MtHGHeFooTduFzIMx5hXOf5YBVq
N7ztKsyXr0trmbws4/1YuwU+xjUyX1ZBmja3Q511bj9l6Lyc/Ti76apHWN/5cnMw6BFO8ZyL9OWQ
uegIm3e+zLC+S79pzMRjXEbzYFtbyShrvrkaHdr2zV06OOL7YXYv7hiGfTfqwULUGL62s327NTvI
wibLbD/cbtbmEbbbLW7+a8Oq0Sa3/y3fJSn4qajkblW92KvNZtVw38DcHWFoXB/73Xvbj1YvB5Ce
/V/bzNtfWcvNfqDduDUVQ9uXeEdcGC/PZqvAb+xnqGaPMHjgYTSaL1E8wt64y16XzWjtGNfofdAM
eeAjO8IS/P1/BGf3gff3/3nGfj67jv/+v/wXJ2yutXyEtb5HzDk5WGv5CAfmfulvD+0oOcz2K/Ng
fXPAa4hh2w3dzWLEL5dnw2XS8DHoPWk/OPkS58BBltQjLPKApEbq+I37FcG49hP+8o1DL9UZ3raL
/MXxnpfPRXMX19SQbQe+29nQb893jQVvO3bXic/u8YwaRlStexDbjvzbc7VqvDsdhC89nCYtffQO
SeCG//TAfC+t9zvXwbdJySapza9///2Zd/cILFLi/4NpzR4BYtODOIbZGsWrlb/BdO23Tb2EdTGj
7Saar0rnwBPWjrA375YwRp1d19f8ancFzWvXlYrMfsZvLsoRftOD76Sr17O7dJkeeFd1jbvt8vQY
YJcdI6dHemw/4G721FZ+dFUnH+o6P8pY95ax8/y8aroWJABk0Go/ssVv4//rDnDNxCr81AGG4ctn
Hb8pMzRrEsELa/AnP3MSdYtdovTjTqjrMwc77f2Rf3IL/OanVEnIUDc2GKjsb+z3L4576Jp9J0Xz
ayMOsjhoupGQp31bCvi1QS8D5PfOfvvOEdvdEe2WNkvqA3zgonJ0Wy7tm8vwnTnLoFC+MWu/th5X
9UlozliTDfDZ8HPATwV8Swaw327LXUPrZwWHv0WhFRhqZRV9M3wIcELfrFL2B0Hfzxo49szyYCMC
TIOJDwReDbxHCkgWfuQm/+wvmpPjC4MUb7lxjmh7U00VUJQGw4cu0wUqHq7dX3iq+dKy49XzfqT6
RtBlFBD5P5otaKnVYdg5xi/6/X44u1xRJItrL4AVwaDC2Fj/WsTvTMgr6N6sEUD0uP0wnfevvjaA
6Ijt/b6P194/rULdXdoxfszHta5ZBN5W/q8nVXpVGGeNN1jTu7QddbTcLvGCYifcj1XvDbFm9Gg7
9CQ+cE6OkU2ZJPFy1QiKoOA4ylyj/Si7BaibZ9suAOpUB6kfUfrGxmd/WMafvPYvsmLppPvp7WZ7
jLhwtnpe+k1Pmztp/2v++r698g62wTFC7xvuoXg/t90SfHuz/frK3i2zV+fst3h5mDb54T3zk6/t
DlHl5ccpI720/+tfX933OKae89nAcwAsHIQz0hHCmU+rJD3rLn13P996xbke93/969P/vPJWDUsp
1ZxtbQ/eZXDGpvu35Oww9FWPYddGIIX8s7vs+dXBSXReGkdRkaCKav8EJEifzybJN5d2TUIKNO0I
a/Tbc3Y2z5LGjnwf/Qjb8r/eDu4Gt4+D/n87qzfPKmbBDvd/zRqr4JPCoQGnDhxyP3Qbd6fs4/09
qD0ZcHP/MXmnt3hlD1D7CHFrhqONUPP/hrB0g9Vv2qUjXFG/+a8BlZr9OajNxRFqVr/VQVlzrnXn
Q1tr0V1tLCfz9gPtbNsRDlg3SFjYXRZrvIq3KyvISfU3fssRDCiTXx64hcfAU3SzjUWCqTHdmlOt
7Vr3V763jBv3yDEM/iRmGZpZzmOUuAdJehjr1s2GbReht1292M21PUaJe+h8k+qtGRDazna4jIPV
9+6iH8bDP+kUDYkRXlb7Se7sxBFO9Mh5Jnlz4CHWrIht12KE0oGfrKr9SPWEzSNcl6NVjMPSHPYY
60D6v7m6dZdT20XoxSi1Nbfvjmum7bjjzMfmNBZhR+LQdtzJyzfGQTwGGmGSLjfN2dbEe21nO13F
BxsM9YEjDIvLCoar6WyLdbto2wnPlml+sBuOURqfOamdHbom8E+3n/DdJsiX7uGUj7DGMwe7nq58
/N2D9M8xyvmzrFx5IJZja78EtfXZtYG1fYXo/b6yJo1x6+7C9uN+X+lvl4P860Ej4L60OdljwAT+
QZp0xyXadiEoVRTLpq04xtWMguGB17Pj+G8722sKK9kBfmtHpdZ24FsgVgfBxo6mtu249YmmJ6ax
J3a9oa0H3lnN2PGb6JxjRB134UGOeEc123rC+ZKALn7dn91dMFOLVLYeuFi9Ni+PHb9g+2GddPtW
nNjP8W3KRzDHD26dhm84lzs68LZzfk+5XTi+9Ro0w8ZvK7rZL6d3H+ueI/ZdjzpNY01+WJ/5SX8b
7VUuqJUVNzf0MaKau1V8mDY9RgcJSbBV3eg1P8giq0fJpb/VkOfLl9XrYaT3TqTcdrdcBEmQN1b7
d6qStkP//b/X5v97oRkEJZATo9UkymivS7C1m/ut9I+u3X9daq3uNm7fqfpx/vUz/igv2EjjDX7P
I75xKP0IdEO2xdkeWJQ/W9g/H7UXJOny7PYAx3EUqObm7G65yZdk4/bTrM2rfgTfbkRD2grEdOPS
/RZ58uv2bxz4r3Xp/+OESUzv//qP9u+fL/MlCxwvrawxY/GHYKyftKrXgPe85rB/nhX4uGH/2IPf
++qHzvDv7tyf+v7/4e5qltu2gfCr8JjM1JNSruz40hlJtmNbtqNGtDPTGyQxIiJa0JCiM/KpT9B7
H6Hv0FvepE/Sb0nCo6UQ0xU3dutLJvIBABfAYn++/ba0AHKfgRBCbKTywvzPQ9lOOBR42uuOjkvm
T5NVgJH6Infi0xQFj8iO8TdbwKbrwFgcKf2ZDywQxegkSERyD0Igdoqc6TRWkzCN7BnMrVsBQVys
FEXS2bASC46y6qYJxCG7oBbgmPNdgbWiYn5kJnzPJCJPw0R750h2M4UuYdkja8gTQBJhITyXU69P
/ww7H9aPAxp02J/bv5mnSOTNwwoMzwcSq7FDiZH51vkSRVxnasFVgy8BsuivkunqrqrOUDPRXAyF
A9I3ldp7f1dAxAXY1DG2wMHoAzc2izZFInCvzxWnq4AP01zOcPGU2bgibQEpw6UGd0zlLEsY7whz
TvQth/OAkFpCFrFaVe+0BEvFZbjgVZ/+vsDWDWC1I4Xj8nN9avTT1I0eIBmwcZAlsoUD0DvpxQIx
KObMPIzvfaTLMUT0SS2gNuz354aFL3A6gkjpali5Rfx3TeUcqM96U9IoPpMYWqMC245T2FgSK0Z5
JpmF1dMB5jA71/ZP69XdKHSIg2j9mkr6WodLeKR2oFweEqruPfA35tY7XYIrauG98Y5ASWOWWXkz
16fz0RlG4EPKCfvZXKURKiLfePa/2jXpPlhK7Sq235jhAijKeOXSN7s+odAb78+FnkwQ1TxS6dIO
RntUYNy/PTq0yKNoA0qpDSM9Q1nDHFK7/28BKVyfFLEAVDfUhgfrwyt4rtRKYYMSHf/92x/pjH69
S1Yoa8QKTkCrc6PsrjF9iPDf3q4EqUqgQXW1c054w/Uv3AeDK1qY2j81OBghnIKZPe7pm0OtzAr+
kvZ+AXWa4kFetExA+8zmkx6a2cRAgIGawY3UPMyEtlM/oUql+Sx9lelEM1wWEX+ivY2ArThQO7He
GQPytJOmmV0snfhyjtoITf3pG8LTdowsoIPO1WIZVcyaQjS1j8DzBZbuC0GbhvnWP4FuzncJq3eS
bKTY7tkf219WFEdqxHpz/GVXJSOwcNhB8/fQ/mgywzTTMQ+ASxhgtFpE7JmOlEAW9dQK6XfXsyZh
c/QqWyjB4nRobsAzwctbJV54O66btlDCxULhfbWeXwK0j6TLBOXwGa+l3Swczf511vkEJUXa3olC
NQs8XmdIi1T2z5coSLlQCTGQVGmtJIgtKUOeEs0QM818iWKXAdCjS0OJPmYqgIPdCn57ZVQwJ/T1
cpnmKu8yvNVMg4jY48Us59mYhzvAkN38CwLAbPRETfLlB2aEOmM7aK6wJbCKARy6Qj49nEuTupRh
SwI/XwjqWgPcDEILytITUW2hFTbiARLUf10wyOk08q51MtVOJY9qGyvP7Y/Z1fDBGQQOctfMVYV3
siWRr+4hp4wQoBVBfqQk7POh4qZLa1/AYkZ0Z+kdodwFWKCMX2OJSoHidMLOWEZf/4zDm9W6VNoS
2Oj8Ay4UZuCgMdAMSQQaiw8oXgHvVVFE8Hr9I9CStz7vW+9VfP0dbvokRB2hd6luVZqG8MSK/6lS
d3ivDnW6yIhMRiGI710NOzsnndPglK0H1W17aBp30AaXwAG66LytZ1Fbt7yP7jEqrr8+Kv9fx8FU
hh3oXriYAZ7Wj3iKr9xzsFa8vK8kcNWLhBhQLWCVoIXawTSNnSIh98nEs/J22/HoWuwBcghypYO9
PfQao5aA9czQrnP8NMiSgk+m6Xl+ABD0XO0fkintMM+jS8Rku8jhVepYJMgauom64yR+EkSdPWSW
WIxTInzaM7GpMqpLZA2OxvBaOQBRgivuGC72OCI6fKDv1u+pBP3isYpn3wTXHtjZtrej32XA77BV
IxTafNghgu9I/LCj4UvUaVIOFtE0Zij6b9vNVzwIEx4Rrleq9WbbVZJVF4tW5s0Xew3o/B34CNnG
5R0RH351nu8ZcBGAvcBHoeCAA8eEujFscyR8mS6Kc6vRYwFXekjq1jhddQlgUddkt+HSYcZIcAX1
DAVPXvVD4OHn09euMIpEUCMHRxF3CDw90vKueSTqFHvGWIOPOdttgbDWmUoQiXPsgwQN0rH+rK1a
IxNVAm5zjEIvohGy5Kh58Y0eJ5s4wAd5Rh+Zqy5fcVQyrjZwhhLQ/C7SpolD+m8Fotvl2nOYHZ1S
CvPdc3IShLRCuCfwXCIBwGAdEqxXJyEKBksR5d9wMT5EEC62f2NXAjw49sBtb/2cmC9rxpUdjw6w
L4EasbHQHGI693JeTC9ATF8Dr8JNGIlKzjMToeQbmryzNDGnppOATVGdIeXtPoThJyYqCUeij6z/
CEFGPrDA3ehFCWBTN8ql+XwJJpmBim9WaAaxKXQJAueiJUsl9or+71ZO25/9S13pxSJRJHmt5ijH
4oa0RBz6Ep1p+KgSOv8y/OL9GgIuxBl7ULHYXLwDtUDSn2bY7JOGRr8SE8TVBjICGhEGTgqQiRvk
KlFVV0TMT8IYeekfvE6KvFSqobPozULmjRCOHoBavWweMQMaPLvNZRaYGZwmdpBaEjZuAOg1X60E
bD7IUERfWayA8/gR2wtDkAR+nC2BaLRypXcPLMP25/aq5SNsHYep05IwYzc8KzSLb75iACHBi7Gp
w1EXJ1JwQ/BryrlbL8uumETeRopofx8UyG0UZP8IHJ0EI0fJDTDM2wp4FyCOSLz3GdCkeMTLrWHm
FCbFzD+CBxF9qA/A0l3fy/EZgwkO+u2mwYT1r6GT/13wZe9Cg6w4u3AShQMfsrRSRdGSgJkGX/9C
V6BVuH5YW/Um07oknzZf6GJKf9pz4fp26ayoi6b9P/aVNWIo79Y4hsP38z8AAAD//w==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_xlchart.v5.3</cx:f>
        <cx:nf>_xlchart.v5.2</cx:nf>
      </cx:strDim>
      <cx:strDim type="cat">
        <cx:f>_xlchart.v5.1</cx:f>
        <cx:nf>_xlchart.v5.0</cx:nf>
      </cx:strDim>
    </cx:data>
  </cx:chartData>
  <cx:chart>
    <cx:plotArea>
      <cx:plotAreaRegion>
        <cx:series layoutId="regionMap" uniqueId="{4602E47E-8ABF-4D24-8D10-BD995E1E4DB5}">
          <cx:tx>
            <cx:txData>
              <cx:f>_xlchart.v5.2</cx:f>
              <cx:v>Kategória</cx:v>
            </cx:txData>
          </cx:tx>
          <cx:dataId val="0"/>
          <cx:layoutPr>
            <cx:geography viewedRegionType="dataOnly" cultureLanguage="hu-HU" cultureRegion="HU" attribution="Szolgáltató: Bing">
              <cx:geoCache provider="{E9337A44-BEBE-4D9F-B70C-5C5E7DAFC167}">
                <cx:binary>7H1Jcxw5suZfken02myCFYEAAoi27memWHLhIq5SFXUJS1EpxI7Yt/sc5jDXudexz232DmNz0x8b
T5JJZYIpbpXPyEOyyqqtA4lMD3f49sHh+MdV9/ereD4r3nVJnJZ/v+r++d6vquzvv/1WXvnzZFbu
JcFVIUrxvdq7Eslv4vv34Gr+27di1gYp/w2pGv7typ8V1bx7/5//gG/jc3EormZVINLTel70Z/Oy
jqvygbGNQ++uRJ1Wi+kcvumf7z/UZVUEs/fv5mkVVP1Fn83/+X7tM+/f/SZ/071ffRcDYVX9DeZi
ukcYVamK6ft3sUj57XMN72lYNRnTiXr9py1/8+MsgXlAyPAYJdd0zL59K+Zl+e72f1dnrtG9OhCU
wr55b1ssiPxwcf1Wv63z9T//IT2A95SerLBeZspjQzLnnXmazIpoyYW/znlC9kwdaaZOiXn9ty4A
tmcybKq6jm/4r8LwjdBvBOD8+DN9eCFsZv9ynsT85WOZ9c7B67P+oi6ieb98/b/OeX3BW1MFztNN
nNfJHtZ1pBON3rBeX/70DecvfvxX8eO/IlGUw48/+XJsE1mbJSDPlyQhD8sSuTh7fYmcx6KZRQ8v
v2faIbYHVghTSm6ZjtbNkbmHGWaqoRpLht8I43wAUn78+QgtmwWxOlcSwuqQLIDzN6AS43mRzNIt
6gTR9lRTMxk11E06oal7OlPhH4Zuhs11MXz88a9kXr1YJaTpkjCkUVkejvv6CjEqZunVfMmTTbbg
mepg7BkI1jvBeJM40B4mTKdY1W6lIYnjmpxg9mJ5yPMlgcjDskRGb8BEnYh4ln7bnkQI2tMQNig4
7DsNWI2XwECpKkYGkwzU4Tzl/Tx+sSjk+ZIo5GFZFCeHr68cn9Kgmn97dwCR8jeRbFEk+p6JdQau
+lYibM1nKGiPEJUYWL0NYVXwKashlAuCKX/8v7gC0ooff8Z9+SJ//ouvkQT1i0/J8hpbry+vw7qb
J1/r4sHY5pn2zNyj1GAIm7f2bF1UBjgfkKKmarfBrpRtPImizU5+ZaokkZURWQqHn15fCh+GefF1
Fn4bYFWmy4W7Bc8CntzUDV01b4PfdUlAPkgZRaA36EYUkiSeTNVmaUjTJYlIo7JUPnx5falMq1m8
xbAL63sEETBT7DbNA3avehVwOgbIQaO3aiP5+eN4Vg4vdi3rsyVZrA/Kopi+gYx8HHwtZnEFoM1/
fDr42/Y0RDf2NN3QMKL6Xf63IhOF7OkYIBOm/cKt3NL148/iIZo268fqXEkgq0OyOMbT19eM8+bH
v749YS0+z3EQc8+AxQ8W6TbxWDdXAFOBoWIAYd2CKJKCPJWozdJYny3JY31Qlsj5G0hKDmdVs80c
nRh7jEDOocF/rv8gnlpRDIT3TERVw7h1LKYki8N59fIMcW2yJIm1MVkQh59fXzU+iqKd9Q9Zg2cr
hanpOpgndiMIyWuoe1RnpmGCrqzGu0AG6Ch/eEls1oSVqRLzV0Zk1n88fn3Wf4qKWZBuMzM39xZR
KoEYam316xrEVYa5SEfWub6gIExny4ebIrjNPL+bKHH87rnM708fXp/fP/5Pkfz4V9pv3RFgWNSG
aSDDuMU81uFyjMFP6AYke+ad015d+8+ga7M07n2BJJV747J0Phy9vnRAWSv/3dHsav5NPLJ78DyL
hLU9iFMhkMVLRGpNOZAG6K4Ge0xsM17143+VwyxSrgn78e9HKPuFfO5/hSyh+5+QZXT0BqDd8wwM
1kPW4pmSWeR7wPul2iycworTViABIVg3FluAd75kVXGAHNDml+NX8nxJKPKwLBH3/PW15kik1Tyd
80JsUSwI8mwD4Pa7aGlNLJq5h4hmmJQssa3lT99se9yR9OPfy4GnO5a1yZI81sZkYRy9gaD2Q/x1
9oiBeKaCaJDumSYmkmYgdU81iLpAre4A31XFAEJeuAX7c6bE/J8DMuc/vAEY90zAltPDweMzOU/2
mG5SyO827oAv8gmGiUGotAELhLyQ8z9nSpz/OSBz/uwNBLHrWMzNItyk7s9k/w572lSjcx1eyOU7
cjXIaFaI+btpudhjKt/9x21xyN8essXPE46B9hAATDrGkr+msA0F4BMk4ptDqdEcihPmxbtyCPi8
mj9YsLI5krr/DZKy3P+ArDSjN6A05+3823yLgdQOidpY0vYkdfk4r/x5ca0s21MR2JFF4B6ghmo9
FSSwdW6YGqO3maCKl795EztNRLyg5GFPtlk1VqZKOrEyIivDxzfguyd1ymfFFiEo2CfSDIKYvsz3
1s0UxK9YQxoz8RIMXJfB0Yz3YEJfWkIlTZdkIY3K8pi8gc09ax7zoN7mXri6t8A+CKQUN35hXScA
HTE0BDj5LWCoSiHVE+jZrBF3EyUZ3D2XuW+9gRziF3vx2wqsyK4u4emu4qYw+mle5Cn49fPCLHDq
OyS9ehL37UJA1fiDOPbzeI/JosQcIQbx7PWftIth7GHEYJtDheerifdksQz+fPlWkjxfslzysGzA
Jmevj0idQ2nIVkWB95AOxbUI3Wbi694coBC6KHuDevQ7Sa1K5HxRqvIwPZu9x91ESQZ3z2Xmn70B
OHBczOfbrPWEcnQNSj11HbTh+g988wpCi8CbQKCFsSFtLI2v69D5i4Moeb4kA3lYFsX4DeiBTOO2
PPhOJC9GRuxhfuW/O5tn9dc4uFpa7i2gVVBBqEORIIP/Xv+tmygNqnJ0jQKauPzJm2TPLuf+izVk
bbKkHmtjsm7Yb6BSbRSk6RPe/Hk+29Ah5zaglJPcJhJgk1ZtFZxpQnCOgCyK1hZ/kut+Ik2bncXa
ZEkaa2OyNEbT1/fYsK8yu9rm/pEO6rDQhuUG0bo6UEi/qQmHB35RUPs4OZtlsJwnsX/5WOb8kf36
nL8p8xW7cmb5cOS905L/recnF0fG5tvdPoI6TQ0AJmOJQa1DHlAayBAUMRMEz9ej1cWRsX89Qsvm
9X9zLuxmrqQDq0OyHpy/AQt0ArUfNZ/FS2b8dZesQ20mgxOscGZvzQsodM+EAUCilpvXkgRuSIET
Fy/JGdYmSzJYG5OFcPIGapbBT233WNLOIYt7p+yvVfexHbybswZBONviFhHUqO3OVjwd+pM3VadX
8y0rx3UFgcaglH/dQGmQckMJJ5yrWG5fLK3iTdYwHR4jZLN7WM6TzNLysWyRpm8AzQCgflbU5fL9
/7pXAPR7UQWoQ9H+GtMR21Ph+Bfs10neYDT3f/wL9oLEXzjKsuk7JCFs+ogsEOvy9ePV8zaoAE97
bAE+L2/DULqvanDEbnnCTl+TDVvAf6ZBjGW6IEFNcNbhz/DqoTWyWR+W8yRRLB/L7Lcnr89+q45h
p/ThwOSZvIdSPwKnhUzYoLv+u5czQ68JlWqQsC2BjdVwdUEQnCV6mKLN7F+ZKklgZUQWgjV+fSFM
iy17AqgVYAbRoH789kzXugwWESukywTgoxsRycDFj//98s3q1bmSGFaHZDlM38BG6QF0PGq2iVrA
kWymweFTettlwlwzQ7DPwJiJCMW3UpLgIyBngNTt3883RD9nShL4OQBtk6TuQfce/LcmyOO5KB45
m/Nsu6NBxxTIwm6P8q7b/MXRU6gKZ7pxOyzZ/HHx4/8OL7E6dxMlVt89l1f6+A2s9KPFSdKH1tXz
eA89hBhjGhQhbdzTAWwCw9Yn1MeATFaN/REkxQ/TsdnSL+dJLF8+ljl+9AZS4SMRf4MuQsv3/+uB
J5QkIdjBhK5NN350cf5wFZtmexjquVWoOL6x8ZJxeQI9v+D98kVk5i+f3+O+8/oe9lknbp639ndn
ge76/V0vGBmJeEbFiyVKgCnfQbXiu8m8GOZcNMHDRwmfKSro8mcwXcUYaiRXdEVbdIGAcAn6dSz1
8yYxBoIGoEgBaq6eQM1mhdn4JZLybPyMrEjWh9dXpM9QFHM1S9/Z0I5xyast2DJtb9H7D8pfNvZ/
0hYNoJDJyDJelWzZgqjokbYhm2Xzc6YkkJ8DshQ+vwEpfCiSLW8u7I6bxpvrwp5hvg6Dyq+3e2YI
umbqcFoRSo9va5HWE7lFsQygTNDZ8TbukhQDKAIo40VbPytTJdVYGZF14/ANBFqHAVRkwAHGsppv
9WApVIBDjbeK2XpeYcKBUsQA65BgvieTsdkwSdPviWDtHe+JYfr6jsItq+2euSYMtt/gyDuCuu/r
PwlvXZyugw6n9LqDEIS8kiosIsCXF1Guz5aksT4oC8N9A+me3DZvW4Vjuy6BLy8c67Ot7kPoi80f
gPvu8I11M6XrYL6IBtXFt5CfpB528Bg5m+3Ucp6kEsvHsjLYl69vmfbnRTnvn9RFS0LIHmui/YxY
Ac5Szt+J79CcIn1lSj6k0MaqmG0xmAfUcxGum+QnrLmabO0RSmCLUm5t/AQ6Ni/Bu4nSGrx7Li/C
D28AkFhtb7Yta7zr5AZ54NoFBNcLRgYk5H14ub3vtsQBm5C7psa/uhriSZI5B+N4BLuT6Tb3ZCBl
0hkc/IBiuuu/9UrSBdQAe/aAEAFEtApVP42WzRZqda5kpFaHZDt1/gZaKMnt+belHLtLCTZqwDMi
iDHcs5K+fiDz438uSjd+9oa4Lfn721J7fgUO/veFVlL//G2t2N2VAX/Jli+LwrYlDmNX7Hbv1iU5
spG7jW2L99eFn7sma/f4/wzrfdfVcmsy2TXqXC2NllVhpQJsaxzfFbo9BojIUvjZd2xrQtg1Vdu8
byWzfqVjz7Z4v+tIdH3L4cZAXmb/aunjFvm/q/J8Pt6zdpR5W7LAu/PaD5cByQqxdnZtW1LYHdFb
vX71SYZp7TaBbclhd3XCaiz6jLRA6uW2LXns2tf9Jexi01mqbYlmd35s/Zrj56YUT7mZ+ZlVors7
op+WUizPtW1LFXan9uDO9Cc57buGYVtj/a4j2tNzueXl4dti/u5q9Keu+59V2dviPZze2FWePyNA
Xb0pfGsy2F2G3j9DBHLHzq2JYdeg9PCFadvdWc+tyQJuQt0dZn1iNLRef70tEezqzV/e2mbjcbZt
CQbuvtud4vuLSfMTLnN6ZtK8u1bqaanbyumpbSnE7pDYs1Hv1e6F2xIDwBe7Bo1Pz6J/tiLZmgB2
7Vbu6t/l7bblgZxt8Xp33OipmAU0C765TvPhRj7PdLe7+zRf1gdz2SJma3qw63zz6PmaZ1zR9zwt
2N0aeK9n18r2GbTvuskSnFk1c9MKOnY8efQXU29PxGys6b/RqOm3f77XVDhTA/3Ffv762kmazfjV
3cT5rKzgO+BGNbjWbnE/C5xbhX6B8JXt/HpE38Nwrxe6vmuNqdgw37+Dzv+V/8/3EIERnRnQ9tFg
hqrDjcLv35Wivh5Ce9A93mTQLgEv7mkj+vslgSci7rlI79h1+//fpXVyIoK0KoEa+KLs5mMLOinS
MFxSgin8GDSeJ9BSDMavZmdByhef/h8Np93Q0M6zcJm4ojFjO2QiG4khEFaYto1tZlkyTXNk2B0J
hR2xNtsfvCaahFXwh5mpjV0gP5voaXsqfFO7uVPvhqFPoo9A2wgDblEhwAgDGv1J9Ik64o1aK5bX
uwXp+/FQZr0Vqvwq8ozaLsPUcyOtry2vSrlbx/7XGKWWoefTxjBbBydoIsLgtDHsFUlvIgzEts44
IMxEcPqTQrcdAncNrxOWDiTtU6XgdlsjYosKO6jzjzQ1HEZkoFNRx3RKTW2wgcNfh6GuXKZo3BJR
cNh6FbcYDZzBF9GXuMzHZRVntsebm+s5f809dUHFmniJjuFWBx06u2KCGYGuG6vi9RBRBzU1uI0x
H0aKSJg9+F5oB4PSRRb0Fk2nAiufypp/8klsjhWj890Kh8eFQvFZ3Sl8mpvYt6oy+ta1g/idR95H
I1T/CHkSOaQyCodRr3RojDNHrUnt+EGi2HqQ+vtdoPVW2rW+lWGtmAjmRQ5SQjEp6963g5Kop50z
HzqORnFQDk4S1oHb6Smflkpd2Cql5ZGhNmMtFtQZdD0+abtUs6KEjJKcdkc1VU5AUYypTiM2IXWW
WZ4yWCZR0nHa08xixeCN+j7xbZ0FBx7ptAMQ5YQ3dXTQK1y3GjREVhCVxphwxRvVXYaO+9DKlXgY
hVnnOzoPcivXROVGZT3x6iQ90BVR2ywT+wkljeU3SvExg4/u17qwwwHFk7zF0bTkQzvS8rofVVVi
x4qODo2mcqhXhAeFGSajALeNpURZMWmSYt+M1M9arApHYTF3/IqG8NaomKZGX9q8Nfc5icwxM1m4
j1j2tU70+EjD/ZzF1BvH0dCNOA5qp88rl8da+tkn4jDyBu+A1jEZPbLyF2tGXlPIgGaQcCyaIQMt
NGPFZBRdHfqJoXLbr22UNsVhTCo8rjHdz/piGHtdmAITYuQ0ogtcxeu+iXbgVtS02h8Pk6JvIsU0
KMKL5nDwL/QCWCWFwRVlCWe+YvlDNVXBDFtJYo5B20ai1bSDmOqWl3b6qG6HagQL/7MSpNhpTeE7
mhF5FjIH5IRBix29z7qPvbhkDeX7SVwaI62m35UWcZc3lev3WekmIrzIh7Zx25ZbLc2Jq/Z56YjW
bxwS6ueBEaKx0hYHD7+lBgc2ZYYT1VShKz84C9Vc3Cy8+pZghwq16JhnmdyMj+o6yQ+Us9YYdIf5
uHO5blf+1KgOIkonDcrjsY9iPkrrIAG9ZdYj1CwsriR+okFPYvBX0IcSFsE6NVS0HfaUQLFw/lXT
tG+6T/XTWo+PwVzGDkdGOfYEx5YSM2E1QVbaquIF1lDHTpx9KnPh72d+Ojh11mAwHo+QBwZsA30U
juxr4DfA8jHZMAu/ZpGSKZbe/m6IQh/rtc4sgw1HtItDawj1gzAbLg299ieUgiXWMt1zhibx3Ras
xmWokavaS8pjrHRW3yvqflXHwWToU/8Y1rZdlnUxaZPYszvRis+gH1d1oZT7GQuPusbrLcUrPTsq
yYlfNrWtBNTiykGOO3H5LRMJGLaGHwwx4Z+7jp0SGI6EiP9g1D8NkBJbRSsKi/vx955FvdXX+khB
WX9kDBNSDNVh5seaw4rIKorCKiscTWhANbc2O8vLO5vnirefhzVywyG7FFVluswT5riLAgb+veOT
rGu+al1gjuPhHH4q2hd9HruiJ920Cwix4iKsrbDP/H2sDo2DOCttVBmHWcPRkdoX/TTMjJOwaa5C
LeX7sN6IK8DUO8hrIXAgHbZUPZi0OSoPWJ1f0KwoLjyzOeLUnGRFcqSmPp0gAzMrGLrWCnizH/rx
7x6vtP2k9Bur58UAi/kEV2EDypzXbpgR9XOLAuoYMT7JlJY4VYLQpwjCDgcunrIjg9VuVjelW2Da
21jvVcsTXTZKgkJ1vLhmdpSnIz9vvcu4rRzSFGNh1nRimsKFe0qmbWqWbkWzatp37bRSzpWMNMdV
MXyNgeujWDWPgzzV7BQFE2/IrljdKp8MGh6gQQMjx7PfW1hMlhHV3WTQsgmB5XUOVvBTlWrHTK20
g9rDR1FWwe8iHIzMCt6KN8Y4o+CIk1ItJ2jI0nHELG1wi1D3XLCtpiVyz5iCF3TMIZzhbBBW0WWJ
09aJZgUkp+BfdMNq/W+mkZSfOqGfCQgDrNRj/KBT88LWkrw7KXjj7ZvdablgGsvJ71hrfuekjEYN
fCMq6Dz21HLKsyq3vKKsjjRRnnRaK2wWDWKMsgFYmoM5QZpqw6tzl7Udd4dIAb7y2Lc1LewtVW3n
emJO/UhRR4oeqBYa1EMdUw8CAn8f9PKg6vuRDtbJanzOrY6237mK3KRX4UcSmlgGD+Z67iHLowP4
x47lFm8Uvs9bZglvqC1h2HE47VuITEPeiX3cMOKIKugdU0PEGTyaW02cJE6k0GJKc0W1s6FS7YEX
xbkPLwys1c6aIjfHKfeNCfFUYjO9dxLi0XFe5N+j0p8WXey0oWjONLOobIWyaaTU3UmTetgyw7ia
IqUNLc8ImjnBH4nnH6dJt+gPe5dMnNyY1LXYfIN3g+u6TBXajBgqBDKL8RVH6xlel/aoUixudLbZ
eK3NEzOzTBGcIJPrnwx4r4IaF1FYeU7QM9Pi0KLeZn4W3DQO+XUguSHaNcCYY6QjCMShq8A6KU1h
agLMkGK1paqPRBdC3Ot3xCo0/7JIg8YpMhJYume24C5TYSOajSmB4C1NypMkG0InZ+240MLK1n2k
2qr+xQv75jHjv/D3km+CPEan0I0acpl7oQlhRRG0eqJYVVKb1gA6YXPU+JAPtKHrO6mhH2ngZI9Z
YipT1esbu88+IVwMfyQcXSzabk3TopqLuM7sINXqS5ZAlBAHuJnkxDwP26yfPizk62jpHsnQj40a
dOFRqSTkAtr/V1XQKBC5FPU0qEtwlQPqnKKuy1Gii9LBOJ94vWqMGpPPKiU7SHKIRXBqjlUuZl6I
K0vRy2aSqPT4OiEzYC26KfRXgvAU65aSBCME6uDQUikcYMenyGgTu2HpUYXz4hBCx0eWC9okB7iV
FN6JaBSaykkRS2IIMgSYcVuorHWyzusmdYyOQi8eXLOl5ahTIc+gKFQsYvilGzPDSXNtnpWpo8QQ
cynw3VbalnRcB3ptJTSf8SYSdu5p+sjDnX+Ijfrrw6LQFqyWRWFAugmWgmmLf9YXuUH8ouxyHZKl
rKV2LDw0MfvqCOeHOaK94/cYrB2JFKfkpm9pvj4FzU+tnPH45GFS6IYgBjJLuAQLmg9ByKdJaW8X
p0pP45rbqI7VcdQVzFLYuGn63GmGfHCbHnLJugqyg5Z1mq2mbXYSFD6ZQFqpj6hPnNSMq3O1ZFfg
NquLwOx+H2LBrRQV4blP8rOSZIeZ1npjEYBiElS5qArLaZWJSRh4g8to51uRqQZWm0cHIql6m0fm
RNRa6hQMx5MU1mxmttWs87liBTnHH1MlQtOWDd/jiGujHqcjQ4sLq+bdVDXM4qMRUzc1q5MyUBuL
10pmdaL29uuucURWF/t8gE+2uKnsuEvQyK/iQzHEdlLF4oAn2VWbg00vI0FOy+4wytXaFmYWfaLc
nMZ6d1EA+HLYmb5ia3o/y1D2WOyrk/srBLqDE0iqAZPQmCGtkKTNhI7KQbHKhUPV49SqO608SJqo
smhu9C5YyUOe4cotaFmACWm/40G4wix1K0aDm3BFd4aaiINWR24JDh78Do1ckrjIAB/r4Utad8c1
6iHjNIbKrXQhLNZWsPITiAuqlDArz/ps1KCDIetsra2o00RZelRHXgYGWHlElfWFZZeUAlr7w79Q
xgO33aoLlqw6oSKOeaAG3KYNwxYPsWYhrp6ovDwtIDE79jtV2FWT+1ZjqtTtcB05wjeiowgiWwG+
wIq8MHU7pHn7IYJIsfnCo7A5j/xuEg8VslKhf1SSnLvC9ysIuBOxH3YCosAm1NymE4MN6Ah2W5L6
0zLvkW2k6u9Kk2qXefu55Ci/aT7zS1+3uARNemOsG0yFC0sNCGfg8uT1NzZppkShaBVrUPzWqiK9
nBRJcTYE6r7eZMHJoqUty5pp2KSBxYbUsBsIRaZY6ePPHIVguYfLXPPNE19J1INAQYbTRqix2kD3
D0w/uFA4YDFxM3j7bWkYtjeQ7qRvILihPUfjqFbbMYmFBtCbB0vDz12ReOpJDz74CDUQF7YDHZeB
jqzWqCIbZYV2XGGuWS0LbJbUn0SJvP3eHGVFcM51xbCFHltt4bVOCuCYWyXVgachzaoF5/agsqlS
xIemGpPDqPUsY0jNSeSjEmKLRn0sl71vY7EOeToG5BI8tXbN/JXlxHw/ivOgUyzILQIn0CBS5BkL
LE6M2sKQOypKi10IUyNwag23FRYV8Mblud7D0n/YymqLVHV9bQMx0Hl+gWRQyBelqCbpCxUVOUi6
Fzw4zZk/ohTZcVYGdqtwgADKdqIh9LEikGtnnu/4EC6OY2WemLx+BOlE920LEAOLbnH/AHS7Jwuk
doUztTI0VVz7EFgtgtO+DEMw1lwdxQs7kPqltz+UpuXHfuEK1Bl20GAra9LKJkY6nKvaIpVSPA7r
sN5POsj9ie+XIzXUEkvtcm8/y1VQL6OcpaXHx0poQNoSBnYYQXb4MF8XF0PJfF1g0wDK0IWgrx3t
yquYqqfUolYVy/SdwEwnVVVrh9xIcwtA8hPSZvkl8Wy1UpOJ4avMVjR6GC5wK2GAb/BGmQirSaMA
ZmoWi7WhE2U/933PYWF/yvUSfW7ADClVikaKlkK+qRTfu5jplzqfPPIq9/BxApexEjB+ugmdca83
BFalgnCnRU0PrxIXdeL0qtmOIhaSg1iPLsH3R4HJjwuefzazFlmdXjm8rpuL1kgB4YQgkuBUOcCe
/zktCnM/05TeKvxwXGQG3g+TULWiipMRhNbmKE5VRzfT9jiiMWRank8fMeUa2vAygPDDBY8MwH64
N15yX0amhElbA5gedFi1USyE7VHvMy47z6FhcoLiPhilgiojEVAbEIN+1GthYVV+xyxVS4OTqPtG
Q2fQ6vwLQv1YhFwDH1UiW1OTzIK4z62iszS6SGnVuKoqIggTSguilfpkDveBWiT2yj/izEcWqHkC
Cs+TaROp5AwZsGLNUOcfu6poLNGRatL3zdgHrBNsMDI+ESUwbS08jpPYOPcUsA0DKRsHLLhwjDpj
h2k+XDaRclh4VXY0lOgLa0RxTn3tHHZN3KI183PqtaEDEU6h4vSjMXTNYVdQ4tABktwO94XdI8g/
AYtmQ3mY+pCV1v6g2mWsXiq0Na2mCQ4RLdRRTgigMMpUV8rIFaqajPOxd+6H2YlptoVtKKpqtyKj
NlYji4aA6vC0H5tM921aQX5upDUaDTQaRqXSB06UV4DQA6hL8ko45gI0w/nAPgYl6myF97GDOwiR
0VAnXxSI5OMUs6lXiXBaBd9gX8F04kq0xxCLj2AfwPJQjr8YNAH4KEraUVoCyhn4heoqmOUnqRep
bsoL4jR+Vo0X7rSviXpZRp2w8jj/VKsVOQhg6yKhXnhYJvknRgAn60gnHsl+2AajZ2CqMga2z4Cu
+FJ0QRNmtGUPRo9q3WCxsg4cpajJAcWh7tQRtUITEBdLY6dVOUz8DMUX2aCwfY+EPSA6vcNypl7g
ARZw7OnBSOXqFFNAY2jSfGuZX1htEmRTpBcFIGdV7ZihXbVm/yVI9bGvqeiMRyrgHqJ3eafiMY+b
xIrUxDwIAG23UxMA7Tw2wZd23XeeVuGplmutFdasOkiUSUF9b4o7WBlqoo9x0zI7blKrjbr8EGDr
fVph5SgGNOGY4wjS0L4eRVxNvxp6ATi5plqZ12QnFfOJjXzaQMldVdpKoygTr6v2YRfr91qYxREx
Mu5qNG3cLOAXw4D1s7xe8Guo9rFfKpdd3pk2CdpiXLRgYoYow/soSE03DGj0R+9fDp7vFnHTfzE0
L7eoZxiWXxWh43lmfNCR4dRjiXaow7bB8+0nXN4CsSODpuOaurjmfdV+gtsK0xIhQGOznlhwcwJx
OA9MMDCwG1Q3i4Vd0svcDwFQ9w+CJlaO+zLTbU94hpvEJJ9oMaGjohfTuAEYBAlKTiBxGqxQJ+2o
DZTSpnGZOTo4sxEJD6J2jjriuUqt1o/4tQ3QMjYY5LMmXFkPu2loEdys+LUiUbomga0zqyzjwA2r
8Cgwqt/TUPxRYc8E8x8OCykQ28uLAMA+ULahrFurjL0vva74p6SsmEWVyDWjpDxAJhXHhRmfMgVB
m12QThNTyH1JPONaY476aohc1GXtWNS+owQdJKVFetlU+lcEvjRFWj8xh8C3vJr+ofC0maYMbEsH
uLXXRumZ3iR2lRA2jrxSQI4xkAufF6M8RZGdVp0+AXD9EDDF5NQw68KByGRa9LRzRRm37sPrQLuv
6AT0G1BdiglcA3BtCFZYF/gAv5YhbJcSwDTsti2PwpJccmWInKiJLnSM9hUO2yeNQo48EpxWblC2
F7juvkQKEJ9oZv+Ia98Q/QFJsHEL6RyFjSJ5o8Bv/KbVm4rbne5/Lvrms5/BRkHRtgB6BorNMz+z
eBslYAXawWoUH9BQs+FuF2dAWGs8Eo3q970zMQxtsbkPOBvEgJJ3bjyF8CCKATTRAO8Fgktb4LT9
zAE6jf5IvaSFrYVcdeFtansIfSdhAN6WIRAdpWk+UTz/Ki4hBatYNDaUXlhKMJx1AHieFpoxHSIT
clDwf3kShy73EsgpCwYhoaIDbjxYQRqoTpOW2sjoILlBnu76THFCkp5WqDiNkZcftX17/vDC0Bdv
tR6Dw1sDZmcYoFVExZIHqAyV9g2D/JLAFniQt6nFCJuaRlCPKjNVIQmKSrsv/RxgMRw5SprEx6k/
nNW1gB2eLJuKKLqoehJ/jDnurACgrWkeBb1l4jC3mwECjJp80XzsNKzCnwG290bR/yfsypYktbXt
FxHBLHgFcq6ssaeqF6Kqq1tCE0hMQl9/V/q8XNsnTr/Y0XZHJgnS3muvQbBsqkXEDiyd09qW27L7
6+cl7scC+PSHJhf9mzzFT8whwRegPG9D5d/LBuQM3fXS0Nq25C0kYNW3fH1w3gIj3qjyzWfXtOVr
lRm0e+uHXzj4tf/P/g76MqqoQduy5TzvltyfAr7L5r77g6Eh/vcwhP1JCN7EBaUxgb7396scrclp
uYByktnyFQzEgYWZPInYb1UrK0GJqMOuA8OInajjIqzmzX2hkn+Lbio6RslD0C+Y9vnq6lWkU6NX
7nYzeeI9IQdZxPNpLYMfaGjn/72E/stGJqgrNxX4Vpkhlf79ykNKfDnk2Mib9/REOq8r3rHyMG6d
rHO76gfFsmvhVVrdzBbY9ekuT3LYRfpzwmzyh438b08NgAyoErzBr8gJHvptPPp/tU51MovDDAB1
Li2pFDr4XqwpbyCqNl646C5gsFSsAfkind2AR+K3jkCQ+mtM+0vpLz1kOiL3f3FAf7hbtyb19w1H
cHkx3qcW4g0Ucf4Px08UpKvSRQo1eW2jOxa6qpTE1NDRX1vwIgdMO22zKGOBBcv+NO8TQ79uYfbl
f1/HX9aTf1xHAZIeDij8bvzrH+st30KerT2aaTKb19aX0lcjW++31fpjoEp9iMcIzG9WqKZbGN/n
KdcVM5jCVr9C/AqjZDdm0/Ma3SQfDG+HoS32sx/kLhNOg73JyoMozVxRyF6HMPpGAHiI1xeHllrB
q8WrxGS2gRFF7Wazfg+CAORy5pKDlcndUND+Eo5khJgw+r1XZXnSKn1ZYvG03ZB7tNJ7LQpMpUkx
1EE7g6PVw5eizUJMsGTa8XacqrLN8sYEA4PIlwTnpfXx/n/fyf/iD8BLvxD+zcnNTVb805AB203b
MQVxJtdan4pvLYndOWsbO4IuBc3aN6lN6i7R53AN05qv/WOLiWNnRtZe2lTYP2yAv9Sgfzxa0Dsl
xn9QK1hp/9wAfZcXa0jQWfkCzVE0kDEc5Jg5wZVAbSCx4JWkYqiC8FazxdYfF2lVw8MEU2Q8d2+g
gp6HLv+kRq8nzG70KfHRzgapuHAr84ZgLoOoL9uL06qt2eLsUQT5o0UtFbM4R9MWH/M+0RVJphGe
m2edrcXTxra1TnlwlxTob1tA2NcuGHSdyP49LUPVpOMwPikY0uokXughY7lqQsm2P8zi5b93IZ5V
jFd8kiS+WRX+sfp556KN24HVm87IKfBpe5miqLuEWTRulRpQM4A1bmOIevFbDiFtTdGm3XySZrK7
gDn4nrK8GsnwTPVYHnrbyZ3x1tWJHusyfi8WmR4AXfJm2orfINqiUyiLj0QX8RkqffgUcjRV1iVh
Y8X8Og+OXxdB+LU0Ub5vx9s83jlI/pLE19JXzKbT1ZHxAtOXOjKxqEvbKXVZwi0HR+1401kVPy85
vpGDsXuYuP/mQS8dCB1lw4rtc0z9YY7nx3FM8j21UZOk2wA9d2ubPJrymk3Tq5h2g4ROMOWxqgYI
w5conr4NmW4GkVeYM4KK10HpzonJhyfSDU1c0G8+ztKzAQUEeRz2JxzEvitz0e05y9xBAkQk/CWe
0roFM3UBAQWfTGGOA+H2HIsf1H9we2Oq8bLzfanL8O4//yiTPzz2/8LAFCFeF53Dv4m6h5dL/L01
9OnAyyFeab3Q55BB1Sn0Z9IHD90SmTrTZbXKNbj4ntXWTkBhnb7r+q07F5gbCu6rrJu3C6xj9WT6
3Ty6l87xis1x+6R6f0joNpz+og8L1c1VEY8j7JziD0ghuvXTv2/vmwaCF3YSDAi3lxD+/UfAIBML
k7UAqqzsD+BelpOV44G4WF+7Y+iLM2mL53kLdu3E3T2Ua71fY2DV7Eq71N3hMstGgPGtne9f4UlU
d5oXP/9QFf/LDsvxymI8+AjOI7x17O9XyUZUw3HGctFOLE0euK90gxvIzEW244qu1dZB/229VpUE
r3vQ2EluaIN60pAA//fF3O7IP+4Y3vcUxrDZZmUGN+vfryU3qdzKQVFMFkFtynGfDfoPRTf6tziF
UhLeWuqNX8f7B/+xtkwhRS9mwurChzOrMFhORyANd2e63lXgLcxu1l16SfqMNt2cY2OCJAmXpTKd
3OYmauXvcjHtnUhoe2cFsLWK5Rnysxwqpof4OCXRoQSIm6oEW/WOHhbAnLt8c59DB01qorNBpR1g
xEzaGEziuv3E+uwucM9ByFiNqcbBrJWWa3kJ6Yzynw/LIZygl3UcWsQc+vnbto0NYFVyjpeXsRXz
3eambk/0uFbrmrytKSaUaAKa0p2veSnf8wT8WmlxAV06sboV+1VisaVyjE75xpspzL+5TvtqUMM5
9nCmGtM2bKXzaTPrR2LC6KjlYwJZvUkznl6dnHYJVPE9Clq7ywDTE6fYGTCJXhL2hfkRJiKYphpZ
xt9GgtXFWkWaLpvi0xyEz5kEU6ksvU4aMxtnkziUW6weZemfjE2vsEPQO22366bh1JgnIfe9wYXL
rIXfC7auRRTXRa9BU2yp2FkBdbFfBOp317Nnmp+hQQ6npbssQ9ndLwrKSbC0L4ELVZ06/rDA83Tq
2zG4EoHpwYSt3aUijS5dN4Je6HA/azq2ZJ/JqbzDpsiPgddXyH/Rhaw+uqzaVnkszZkFQ3iJTRFX
aULXBoRadk4Ams4WBZgWaXBwcUbxHFf1p+377ypz64wJ3vOEZw0dvPiHh8AtTq8zoazG+PiebLR7
SP3ywxKSnDBiDVX0c8q77bxwkRxaKJS1JDq4k9vYN0Z4PC5+MxGHUNkkD7abtw8zYUwc1Hshd74f
7yAQ8+MKw8sZC2as16nI67TQP8cBpkBMiMW0BAALeVGtgyUH+H7umRjGe7vwS+5/lMEiYOiuQeO/
RZNiJyKJOqZTfN+RLjzGzt6vbWmfgjLzh6U/6ziL7uJkuuqtnnnansOsp2emfkH6EL7K3QAjV8ih
ew9Z9NCaEylYe05XMV+YQAlFW9YV9IT4gXOTPLiSp5DI77kNt6rbWH8fEdvf+3j4oDq7d2AJYYJy
5iQy8yQT/x6ObjvQlFecS2ztrKOVjLLxgK5cmdV0+2HD8NeWcDjSE88AnLXL4E6EAWoSRTPiF7YL
GOZ4vNF2RohKwqHUiNIvxy6iEoT3VfAY9KMF4suGuS7ppsBigQKHuSrceZuuEPqHDKaPbLlfB/Ic
FT2c2YnTewXkA5JwbbKhBKizeXtaISUzE2WXAcPjRcGAANvlRa65ggWESgwDVP9hVsebWv9FSJDk
VqHBDCXljbf8R60mhk6b4FhPg5nbittTNGeN7aPvY6yW/TySOvfbTzbC01SEg7tpGGLXdZhVUkW+
wfPt62TsAFXK+ZSslGFzmH3i2Ufcg1UauugnSRbcu4C+962AujVgjfeM7vgY+J3oIYlbFjRl3Ic1
n8xjJNoXwNBP3bon1tKvg4aj3s+PaGSHAOThuC5uN7RjBObA73jCvucdPrF9BWElTpM0cDlnIHVK
LH2ohFPVjvIQbHgK1Nmg3tJ+P8ho2rs1+BxHSAO5R9HIYfWSq4SnT0Me5WGwT8fxKIlg+5ktthry
7An4tmq77ViM6mUlem4ow8VPuYeGGYharV/6tvwVb2NcibEdb/awoeJ59pNsrNqmnFeIZgD9p7QW
icGk7JOPZGhmrMpqCXF7YBkwBo4JiJhZ1Y3InAz9i1PLLpCtqiLSsj2crLd7Gb4P01QAEcW0Cth0
Kb50sIntdQaP2ezFM2aeDUbAZKndwIAkWyRZbIHsCmg8lqSvoxqaMTLulOE+TlHiGtePHORr+LZJ
nx2o8VVogn5nsheLxdG0w3YptC3qrWQ72LfgC4RyoyFX73jWh/AgZod5I/eG8DPCNnFFrdBVyOkb
PI13EQuuQWHQpAbcHHhnygpq3AU65nleIYguG7hGSXmdIGCxamgSHi2/iYbgByrQ66bKsUqtTOvJ
wW2R409iIwCFnDQ8zx9gALjnaT/vWg4vcRDIe95JEK1dYus+YA8sDt4hWl5aHTczw8dglhurbHDN
FPRtXRLY9ZeR+SZQ1abnkxoBvQc1F7uFyle6kBc/iHNquo+AxY9yyxIU1e6XKH+no3jCInktC/za
NtrbEtCfKxFVE0m+tuPa1UopDU3LfK5juVQjyl3OWMMXhIuSvIS5V34PE3bkqs8xHi5yp/shruf8
sZj4e8SDq1nxU+cSN84Hy6+cL0fhMMnkFP8lkteElz1CxKOodALKs6Pi92p73OBUf+VRPRJ6jTn+
77yZoi6TnDeM0Qca8ffS9y9dq7aGLBBXRjz2ZMRywJ1f6ow8uS7FtwCy1K7AfhGuPbcOeDHKCvjL
ffIZD9m+cPYyT/GAVEHsa7LGvIp6fmGjSevQvjGv7/wEkwGR7aNIsmcaKQw/xUWEpod6FYG0HTOx
D0DPVj49Uk76KopBgRrlGepm4GswJUeyZh8e3gbg1xnSHoFWV84YkR48auJNFJONL0Ea6vbVG4R+
Qt/DqKYnODYVvCd99+Yi0Mpb9+Wv7YonyHaGFDVhHFGqPLtrGXaSLm5buVt+l+1czcTijk8FLMUk
BT5on2MzfcHmuccipDsyDvDypPM+oCGtuhQPI5D2gZrpfYBftLHuF4I0MINFQGuIIP30KwxLME8P
j/1UfGaJVqBFGdnRAh+eqLnpeahRTYLKZuI1MA6PRT3ncG2Cty7fA2zKEr8nA1KrGeIxlXjKtjms
ei2rgoW/xRBolFv5qhi+1nV+z8QEH62IGk3L7rAIvmu1eErCzqPxwCYDi2pFvcfJAJ427gg7jYL3
oD85keLHtO49HnEXw7j/TnJ1ccq+O0h0VZd8j4LxfR6LpAYqB2BcPumAijXG271GtZI9nIutwINe
+vlQLOmvbDi4LFhqLRUKJhUv4RCdiWYvpaQvpkjSWo6o8oXD/MZLWwOHfYbcPSsyftN+2S1FAPbe
A9PC13wXh92d0fi1IcFd5x5zYlvi66PgmxmSDO5J0PtDETzFAzluK8qt2ohqrkMfYOGGhcdH1Xls
oqZrOZY4yNNqhr8theERjzRHHxJa1h7smoRtKIKiH0D0quH5nep2anrVz0jaocLvSekgP/cUotyM
x9t2/SEV9CkXj0G/IlsYaIjXXr4MY/DoM7VUg2lNE2QPwZyJxoYsRcJQfzC+6QqcYdlsluz6wv0c
hD3CnY5ExsJE7Wcstoibx6Cwv22BJRsmahelCzxR9KxTxZtgw0rlZH1pxfTFouBXSzvAijFAop1A
s4Mb+tmV5ILA2d7lC3JxWSAPXfF9mMuyIhLePjYHBiZLKBJb8qJ1/AN5uKRpEbeotVkvQyrQXPr9
VnJS5QxrxuZ9TQvaVnpI1mZZ4KEqXLlLlv0QU1NlK34eIzSvNnhZxIKHRQ3t6jH9HtgRfF0sPpVz
MNJ3KKatr9dwQYoqHgtYKOl6/usf+K54lMnOe0CUmyM1LmFKx/ueb1aeL0DSP/PCiDoHYK5ptO0c
shUVUPrPZaCISq7yzrOE3uzxG5wQfu8QHKvgGjuVUzTv0iDsq6kvf4MGO69h+4UVWEwTjCpZgFog
QzxUPRX3kZrvVm8bl42wvrMH0oavNgxS1MkRvv0lewUJB+ZUgHElUYlmNXzPMvIj2hCfQlikhWen
GLCXDjOf33vNeO1yAMByG9cGrauGDwIoB7STCHNonyUI3b6UD1lssJ4jquuiaLQFYTJNHuJcyp9T
iSfcfZcKJGP7rVDhm3VYjBFlKz4kfm2xu4tttI0ohvcUfFLQW7igEdpYyvFH38JAF27RWaZuqIxX
9ahQVYcJiZjZJN8ntb2VrO0atdEfq6Vftg3NP9UMNjps7LCNR/Q5h8cFCmmNwuFoc6aqgFMwcymt
PAnUDrMEyDB1bPWGhJyt9ex/58K21Rz7Kh4wNOZuBELiaW1yJA99bC5OrGE1ZUgrjt38EAwmr7iD
Ow5wCC5U7G7uJRAaIMKWlJ92MK9h6aZ92z6OBfJA0jMMzxl94HMPNFcW6W6Sz2qx7Q6jxKcMobwj
NLHUqUKXM+pCljE7APC9iDlBmMa++xV9Usr+R5BarI0xzKq4K74OE0Jw2H6IKq3vxcpUs2SZ3ifQ
mVdYM4SQTZc/zB19GSeIbf2mKraurKEp5FzIvft4Aobrc/4ywQFSq/nXEOXL/VKyz3i7UyP2Xxul
hzBGNcMS+J63BrUtQ+wjwBIWUPwjFtqmJdFBYZHCoyOLalOwv2GddlH5nZZBNWdLjqeKZ4hx9hso
16uW5ftcwouhVFg0PgDuKQd7mkqkcEws39cStrgIv3hRHKgKhi7oIRkWDppEzGVZlbg2jOhDy0FR
ihjEQ8sqEu7h1gYN7Q3MKi6P6k5FaFMdP83e+j3h/Dka5StJ0EOLLfiiVbhjRtumA6qsMkooZNlt
PdDhkwYrzNeJeI6W2O1K/zM15nfSd+E+UWMtthwpo0xn2MpUwB6V1DqEnOH1qOvVOdT2yufb0JTp
ljXrxIBfBkJPbk3sXoPA2ZMOFQ0FvQKRArK4T98U7HUMYtE5LuxYt53t6inUtdJ0rqOtBAMQPQkz
RJWDVLLLs+w8glPf0VUm1dAvhyVV4SmDotKZYwJGPQ7ZgYokrpI8G/aj+x2FRmLOyfcWsaEGQ+O0
U+vbMMwSlhhMlMG27NUCwxFyMByukJ+GMvZgBlMgGbB6GFFhvXRCNyZPs3pC7MUwe4TmvVz6OD6v
c7FeN/cBqZjuUx1DDrLlPopifgwcacqW9KdM0OuCKbWKtwxEkkF8J0/tj9ZLWSGk0Nej346RT9h/
vLpt/ARd/HuZY5prJVcV6Kn7iIffwKqd80gRVGQPIodMdViwHxtX59CCjIix6DpZskPciZ/KYNGD
t69K3OlqDn+uLRl2W6LTfdxnX7TrPifOQPX68i4NFpC7493gciB2HaZAPvqw+uETk9DDIOIRdcbC
Ze4EIKKdfuAv6koJkeKFUV9aScNqRKCtzg1WRI9g29aaH061Aeb37CmnjFaJDXiVkuE60RHuMTxq
omwlSPkSzOVauQgFwuQXxpCmn9cReGSDCywGkziruRIrrEklnSDJbahYmKEB4lFFfTh+IlzZYlzs
u50GY4hqxgSU6gkSNjb7F5USW9OevDmOEEE3VVRNO3DI7NpC0unNnDaZVugRS34qFCx9PqMLdslw
Csy6HYe0q5BMeF/KPIPRQb3ZUAAR3UY45tyhm1RY01LVKot+cwY2U4rOgOVCuV22E0itfRtBL+wX
83ucWIdeIBqYio8h1lsko70vC9xIpb7rdW2Q95z2pMjR5dptxGR2mgyS5O1CK1IOP6RlMUZACUtj
oR8pjm/YY4Oo/ZKmb5MqJ8yTAC4+ij5mAoqKbG2CqjGJJkWMDvI5++4j9xk6ROTl1OHGRrDNm1tc
EMUIDsEIigf9NdFtqt1SHJX3CR47fzWCH/NMmCqdXzZjn12WWHTHtp6zzUDsIcgjhy6445TA8gcV
hFokSRmzXzFM5t2KHE4EQT536hjG7kRNh3m6n65ER6LpSHu169wMM/qvGKfbQNYsySCr0Qm+p/OE
YEcVbdlvS7yt2MBVk63JRWQbHCVRkR2WwR22ZbXHDs7pzNsnEeE6lhYEU4BVKlqEfYwdVuDMwB34
VXoe1ktU6rOKafptKMtfM5ZWlRO7oIEm+F1KsyOeXQcVeAUR5dO1skl2GGDLhvsA0YIQ7cA4WDa7
RMJIXtwHQ1Re03SptFUhmOPvSLTiaSec3GdRgKfyF13R9/ezqzI3u73b0EtZWKoDQ4I64KKatijY
zWCxmyReBUbl4CuNDdLWcfkFpzu4us22Dy7GRzr6b/HC5WGC97XyDNb0llkF6ZLcE8AvUNwQ6ZbN
Y8Nl7XVWMXp7MbaIhZSoCOqlHMMGsLzOb//Tu0pqe1iS/DlYgW47/gDBsK/7bowuZpvuyy9Rgsko
XmH3BxF+XFMz7o2Zv9IeSh1NyKXbfL3IidS9Bc3JsGnNgJA7Q5TyGKupYbPAYRidQpDHvyh4xZst
2t6FRN0LKdwbrBS1NOqDy6BrGFI8QQQ2MliSc5E6DeDSPZsBn7ykqCFOHHgyrwdWwj+b8N9zyuYm
N1bC2jY15dqrak6H62owiKdbYCsAJHpL9URbAfstpT89KzfA4UxVdqDbJSHvCxm7swjatxHT56mF
bJMGqLKuN2Bf7fyEhvnW3igJkfUdho0MQ2JqD6Atv0y6+Bj0ux8BlnXp39ahfQKyn6p1omcLY8B+
7r5A5zzkXb9WiV9gHpA52hegVgGeuH3XibmkmVgrmfaitvMInDMfUt2BkSR5bYPkiqHqqw63Ff2l
R8SR4Z4B+sQdrMoYLtn0wEjZ7X2MiTSJL6QLuj3NoMUQHl3HKXoCcfYtp3BpYpkgC8TIGQUSCXIK
NpB06BDJZ5rgRArYYBumkQXyXX4/hMEpHdTD0EYfCtnmaaKfZQ/pI52e0lACfsndwDBeTaZe89FU
mIQWtr71OJKlxp83cAX2pnPtCtgJI5E+JoF/Auc571VP3xGq3Q6xbk9aBw9OkcchsgboupBw5Pd3
a99Z0DA1Qo83mN14jUft3a6gpNhFLf9YuyFvRk6vlqg6gbyEPv04ufSi1iW9Qpm7ekwX8JGL01AK
caZBgRQFvWpHynr2TWZbe0jC9l6XgW/GArbrpH0KWR9XwEMS13ng863qjA821MsRXRIyLikcLJf8
VKRbd5D0B9aXTPbOR5jiDc7SMKP5qiN3yz0aDgQoP4vSfHZZh9UboeaXzMFYoxGbHUdeFQV5Rg37
MHKtFvel1WAPlAhB/C4WqF3Pn1yuV6LIcVDmDUxVfJ+m4qMVywf46/BYaogzuY09PNkCAFvrOnKY
/TML+Di0oamB1nVd4tZ79QrjHkaQYF/4+ScGz3Ufp8tbbL1FDpsOl94l/UUCbsILGJ/FkPn9ktzO
KQl/29vfDqf5l5lzvh9NgkdqYSwJhxoqLVL7U/c2S0Ou2bwBnSaWIGKmK+gS7k4twdt6Ow0nITg3
IJgmg4DNmNe8598yGMqIUr7JE+zdAKBNw6p8QC4ZOrkt4K77Hgja7bI27XZyapwLxv08mPc4tLKZ
fBHvTZ6A8W53UWlw6kOQYFMO6G2x4XXc3UUGPJjL569TLECI4dwcJFdIiEj6PSYthiiCXTFhlrTJ
s3HdJZ0WdTtLt5PdslaDi5+WmQQX3kte9w7tLGmz5KjoJirH56OwYIw5K3VNGbRVuP0HVHCHMaqc
rvEm0VYZsG4Qu31qAiTtiQf/G76ABzfBLXxlx+455kOT5uRrGtA6ZDVbi2WXw0UFSTTum24gsBCu
04GCBQvgnbrLpvGug/faKxQDOEoQPucLBhbp+NOmYQ0OaQDDDaQmq97K1hlcRICeWphGkuCV4FAc
uKD5B1B2eM5W6xRm+nBqVoedFmXRPUnNvQz1dOAhHAp9jnNMPCKPXIKnwGBIKjOmV/zo4rzRgJzj
2Hy6nMv9FChkJ5EUqyG5gkphPYiOYc73eRZ/ZNKn9Vgh1agOZRw+o1Xc+Q3iI5zrpsif5rR76hjS
NAUsShpmCfB8DRw+GkwHtNVp8GcblQfeldtzmQ4nEqESJ25TOxOBKdtwgsBuEx2Guza4JwJ0NacP
25zKfRBmZs+sBA+pe/6W6ozXA5F4tSzMQJMYfwR1GyhVJUEE+3sCCJiV+67IrnDpnzJHfs55u+9L
perY8w/kMp7dlM67Gz2FJmLvEmTbgJ6fo97A/0EvMTpHN6X9r2lZIePshFzecDKD2tkNih2kxuQO
FXJXZNbVM3KvwVtM+8+A+BH6Caz2YK/Tm6vcHgvBL2OCgWhe83THpt0Ymw61OcOpJq5aFKjOnqXQ
SiYY54jKz7lnD3IwZw80AgVErU1R2HMyLbebDIYs6929zKJfyTa/lh2QmpFpXgfhdgT1/q3D4rmP
bfd9kPkbGkTeQEB8UAlahR2xxXK/4P6A1y2ydK5hfATzNZbIdSAsxEwQwQGZf+vkcoXFBEdhLKne
WXPtRnZoEdCMeoFakIM4mYNHo+lXSX62aViVyANAD4fTjagUSZwMCAIJXvDFHQ5Dasu7cH0oeOtR
THVw4Dw8phTnVGgLU5clwdOwjH29jPiGYmM/+83eL4kJDkUIAUOPyK3AusUR+dfQwmb1O0gQeQoD
/k5DMNwaRyBhGzzKXCt4vtN1N63hd5GybZ+r4mPECTTAMpj0fYdvcTgBqgbA+gXF9kseB/EFTh10
JjHuRpIi77K9mq0D2BPosgZ9fCmFwQk9UwygA/K2J+Br5aW15Us2LXdTcR7SBRAY3x0HygHI94CE
KeLTkdoVMFLZmXz1lGJNpDN05a8mn156cTOOtBkOFIiQ1F/XrkDlhI0OCh6k0DJ9o7BW7fqV7LFP
zzabg2+wGOP8C+SUEQCzZsJ5QxGUASTxKjqFx3WDezWcZ3PKBhxXMCyYlzuJpFWmO4SAATmrPuXg
q5GGG9NYNywJZDPEwdcNoJ2WOsNRQL3crTqC5j2grwk/7FIHugTVO8YHKgpyxIDJRVdb1nzdIeN9
iFBkcDIKlFC73woc6uJC2kQ5tLDsdu5BMvHzZnMKWx5ib24eL6XUcIZR2HrXZYL+2tWWre0JvPhD
yqJrmMQ/Oj0PFxZQVw0ZeQ6seZRjuiDiRiRUGR7u+erR2ojar+EQ7FCDT0t05RRVOaIbzg5Bx4Rv
9xqU/ruyG1j7/yPsPJYcR5qs+0RhBi22JEGdTC03sMwSQAAIaBHA089Brf6Z77eZTVt3W3V1FglE
uF+/9/j05Yowu8rZPRhzmOwbh2lONhk/LbLg0dRBhjhJ2GZIhzNH3HeS5JJ8rHs1/Wmn11lFXK0u
fq2/Amd8GJr5Oy5lA+AJmhwOsI2nnPhGfAI1qtu0VZ/txyF81wYXgG1/DZ0QGwatxoUp/dFTiXus
yC77zXKEihee5z741cvixQruFP/eo12VFfJJ6tNJWfVJjsYBO+gJO3QTYba49D3Otrw/mMycQHug
MaMa7RnGppETG09o7FEyhMR8js5C5Vnq4OJ5c3onpuUlnJprr3xxmGzpckuXKMjyj9ubFcEK76fJ
PJ+SdbnlcfKp23ZX0dHAUuGVJdSaUBcEf5tUMQh2+OkY3qGbWVwnAT7ZIx5I49Cm3mPspftCi2mP
0MWEwTNsjEMZDfh8T3sAgAXpetfNIt9308RF3Q0HE9ATwdhw2cd1RoLNHd5Ccj5PfiGuoZ5PXWu4
N2TR42Ci0bju8m4FxUxF6G16m/u5m6me8WidpdBY9+rita5y/5AX5mu/NOZlRJ0VVUffvVS/ndy+
yKoG6rLmCHP9tRj2T6gGykbQIpCZPtNCj0cH2WlTwjTwhsxl5lV/5zM0AQqtmpneSQGgYYR2tGq6
SSfxmGOU00seiKvI2ijUwUsZMjQOeoG0hfYAZo5nOqQMwtBPTqRJr7xfHDkZQ3wdWPleh/Yr6Tyy
S94XHglEiDF/1imtSsHDwgdDfIeiyaz+BJZ6gz7Uc2lV9qnPhwcuT4bKKdP0Jg5u3lADDoA1Jaih
RBZsh8HlWAiGU6XyYVvYSKpWzvjUS72dq4tIVn8DPB6HtHUT2tjhl5flzTWuwH8AGySyn60jHXrO
5VXnvXPMksgOGHA7BUFQ2xZkXIJ976AwEJp8GjDZbJ3evh/q/os04gMeGNKtxoLmNmtGYbTJbRr8
Nqrv3vS/Ch/Fl3Dcfq6634zHmOZCbzBb+yM06mGD/PgX4sQ1JJZxpAZCebQIOLpW0JGMOvnadqN6
ZYdpBsMeRLbt6NTetpzRAhi3chE3e0ghryT1wj0XyF2aqGIP4op7L/ceKLguGurYpg8s8qIcIEwo
mAP2M3y6ctVtfZPuhUAUxWaw1IzmkyOjM8BYqZO9wCwgx9zfY51EBfqHYfEey3IdSTOpjBK1zFHR
TK8ZBYN0oFMtsvyoHazcZjXobW2hfLXh0aCI3iwj4TpHI0YRmowKs3ZOBfwgn7H/FgV/h39lH4z2
b5kJi6fN2i4qfpbM/IihNtulWq+6VO8CIeut0jNpAVs8yS48msFZcvUDL8k3ecrMkc7vGCj3E4ro
X2BIKfPx7hCgLWH2XlxmQXbwBTuCaFgDbMku7pCzPvmvoRm24m+3VNlGpuUx1Mu24m2fTffgj8nA
/FyiZMSwHB360CZWka0pq+cWK8hQ8K9L75W37jAYut4yACOwpfO9bX90afdiDAjRGX7RjVMxNlKF
/xk3XQYO4m9ZNfqznZ0TTIKXvpmdc5xY332XnPucIU1R6e/Ghirp5yfd3C3INathKIPOhSjEpCpL
yq8i09CpzMrepp1zsucnJbp3DGq/K/55W6hDx3Tq6GWwWRzbZBRFao6TDUVw9mbUkWQ86rr+LDAC
nGxZVxtFCbf+Ho4M80OSiINnjVffFAQ1nR/TmQ4Zsl/Xuj0WkirZxT2/Ps3y341D8nCIU+7W7rkN
LyZ/17cQAioSHcbUb8Pu0pnGIVvkg6tTYycMlPLUn+Vm9O2CUJI9bGyzeGxFshtQObeu7ZZbf6Fr
SQMbS9HY/eYS+8E55mD7XTU8pg3uFzagjcpE1MONjFxLHKTb9vtpetfeDHHNpDMbluLQ9j/2xHtt
1t1F2kwzyVonEZr9MyN8DPHBzmjH7gpBrJIZeUHDSbeMxE8yXF5mZfyKyzWBYQZb6U/GU6jEhaOK
ek9mb7BPPrKg+0U4sjx01R28rvcxCB/zAbnIwNK7yS17u3Szv01tPglnfeFUW9tIEzkTdqQuBhHt
AdBBtzPsX8yfTFSXeJ2K0CY3GYA9r1CoK8w5obBkO+YDJ7pYWp52TTHHXridZnJJaVpG6dLyHk0O
hL32lBsFWjiTTa8zogH34sYb6/xg2NvGQglxwoTZ/WJ/ZOlywdE/bSqRM8D0gkd/oo4mx4BmOTE9
DG1F04TYPDRpxO/DjNvmK64dPZAzaI6OSofDIuZf2D16N8fvFuf1HgZOmAXD0ekU2YYZf28eIEgl
mmDoMNPrcr6EBUQTf7Y4rpEe5aoRMuM+E4DTjPgq0szt3Jxnlb8U5ugykiiZy8XeY6LNnTsMCGiB
3VHS2Icl8K5Ep3HMTvXWnjRfYLr88lS1x+2MJIADaGebvbtrwoVfZU9MiVA5J4cAuuzGA1+Ese+y
EDdYX3yCLwx4vsB59lCl7NLllQEjOWQd16mBp7bvCrBAAQwkH58bLTRVtKV5cvLXiVE4Opb5RX8k
esl95fECTkNxDrEWRbplbiRL403JuNlz+29mzVndtIxiwFSpTazyeyO23zh/D70J0S0v56/aDnP8
WIu/wwFY83hynk8uXljLQOwtyuBptKv5EOMYoTPtZkRfD2PBUGUMEhHpMMO7T0Pq0+cuPFp1cKM0
65kXFOG+C/Wd9hqYgS0V2xS+EuMCjyKb3dKT3Lffmm7E+SQrftSCnmjN3V66egrOzfShSAdtea54
k1FHNrXh3Yl4MaLEN9JIC3P9nyGOd5924YqoLqtDVbg1nga1A8RXYknCUDiakuMgmLfdtKDed0yu
vZZfXL8zXE0ObctkY2Y6XjRvZlhVewo5AnhLiW7YYqdqvfyIH5WH3sJPWXrcJb1AgHJwwrXNXB6a
aryFGhQuTZa506B1sGSX0G77YptoG6U45bKPSbEqdMLYw/LjuXRJcR/wNvHdJkP5xxbJ+2QHf1RM
S2T2jKearHrpMMvscPx+eswXtIGgIgOx9zL7wykqL8rnNpoARTCBN+JtFeAfU/CnIskcnDvLTsjJ
V5sCAso2Lfj8EqcCipRaqxuvH/duOeJK9EraZD3FK1wW5wv2W9HIo7R4B+OAY2acc6qa6r5IB7Vl
HuaiJdRPhVWh9/DWpmBU8GcwVm3H+NaXzYef4NhIcouhQY2DjTYww/DBo3li8jZvGgyye4up5Ma0
GyeCschP7foyqif72E4oiRZz35iB8O7fURnIifc+zDZjDTM7Td0/U9YdRztnst51ZJ2Wd6QWczuU
336BoDaN5XrLSr7lOq8jlfv7sTWjklknNFLPPmuOx8pmdAP9DSSWtN0dWBTGRdO9Rfu1MXwbuYGO
n6Obyt/1m5ONP4MmbdjKeEC4XEPgKTfvhcecQg9xfuNhtMLNW9Ybt68elMyvferOl1aMBIcTPA42
nqyyErtcca3mLZMx/C7i2I8D4q5b4UaxlgOCG9Yz2Ren0qzWehYndn/AMZ9uwxZvHJ3HnuF/dsUb
rcL8gpkhPpL4f/aG0IIwgkFmgsRXjilqSSfbe255c5MpKHcYVCDWFLTSblEy1yaZXtpDvLcSJChv
ynck3WjG7eZd4F3l80e9qKzud2paX9AKRnjRs7FL8Na5rXcqBw4BvfEkw2Gwv3LrJdVdqjNzoxqM
Cr3V4TDBTBCZg3U/x3dTDLVSpiOBISMTOBpa4D94OnAqdEeSE92u1Ml3gQlLCeKi5kAPi1z1Ydmz
HRUlVVqxCikBM6ksaBn6N+0u8UW10Q5Ca29aTD2wqkVE77k4K4ic2KR3QafbsyuMx7bL2zsnBL6a
JjSBFjN/rOkfFozNKijayAy67kTgmXfZ/Vr8CdnWQJn2av3SSJoO0Hl8jL5+cEY97DRWJzCsPW2I
fcRP/2RZ2BkkF+nB6/KRO4EyHFIVRCE95OvR864CGsPZ7J/DKdn1bfiz0g6HPDImDIfasKc9DlYy
x0u9G+Nib0iUirRs0YOq8SxEOFIjDz2I7ZDqykRl1SO/H9wKegqqhZdJh9eC898axMvC7NEdJiYS
QDdymENBNR6NkNQYWMOC9oOeBB+uxxR7k+c40HC6v+Zd/t6DV9gSsjB2eZlgCQrKm4C1l7ghEw10
aArd9CD8uGAIfzKT4bc719isVsHXLVbrkVn99tTymMQajlbeRFNFOHlxlnCryS78K2/iEMALJNZ+
m5XNC4/jArcGKaeCUc515WGqaH/8bv4M4vveo+9qFemlcrkv2yRECWSuWxXAcetk28v0hXyHeSga
xgAFnUWamggqUvRgtvhYATvSWPJPBTmOYu7nQ1mBpilCA6Vb6nSf+wM1TMwgWsWNwOamLkLUn0mK
cd+jbUUspwLkImU0VfBnQK4pp1fRyaNDBRotGrtDXDj9ufbSeNMyxhZjiyMhtMudPOGndLaznTzP
HUqQWF59r8h2HbbahsQcN7q1d/vaBYwLYr8y7T4qNPeKlwPSwwT02PnYOZRw4dAoSaWrDsXYqF1D
xPRotxXvjq3+YLSGm5LLX+hwLwEG/QGz3p0v6vtG+x+0eX/hDePkYfC3tYaFkKGujUjmQ4QASjxA
NK8qNV/6FOPn4EDJLZT7GMiMMWvW3eEWk1sz8RqaHSRfSyM+uYi1lt0dQmziK0142PIBjofMG54k
Y6EjRO/vInR/+561TUv30uTTT1lk3c5iRE2DQDzHRIfGHP3ND9+eNT70Da09jgjLhQFm/m3rIb0W
Un15MfKjj7MN35heHoywiNoL2kdwXxfyIR1RzgIJctYI8o94xkk8KsVOAPFtx7Cu+5C7LCvWcW1e
PqSZ6754aXkjJPFXWqgzLpHQ7zHgCnRBG5aYn6NJTOdF1OEhcXEi9a28NVK96sVoTgPF7eSJ32ln
qi15/T4CmoMiIOuvqbHtC2o08qsR3IP7cC8lLB2Rae/oOCeosiOeR0aVozWOl6QrD8aSglBE7q0y
GwANSDBiwU/SzXExVWN2wB3DCQLfZF9n3j24A8L2awZ6BK57bw/9/YQBaUcS6bUn1MDEH4eVsUKm
8UpEnFrZvm+9l3+/geUON7T5cAccZ76kLT8Gw8G9H9vTiShxHS09dPCU1FkkKG6XIPZuK4SgKjqM
ckEgd5bLdFZJgb2pR+Uth5E4Ez9a1XDbdtq55XlnPYaxdRrVkB8shpB7bc35fvHec9+Bp2kKCdVX
rC5/vBwBKluMS8uDoiu1oo9dNSC/O8xu5Ue4NXZjV6Km1Cy7SOiRysDoTsrmJFVt6UE7Ryby7fdk
ttyISBIeOno2pohthNc/Iy+xLLtaxod/lM1aqGzr81tRRnO3awhN29jInV0rqZstU6ZH9GYUsfzZ
VYYTFdDStvNoY2foqysI2Gtva/FSfQtMwREuoPj8Dy+ZN7c8LYLjnE7PKSrKwVp8f++1kDWkNKwT
LtG7zIgNyrAF5kDTZ0TTMdJADvWZ7nILhU1LJd9pjIylpvIC3J8YJNlyn3BShkeslsbJWtcSLNLG
edVzyMVlivdfhyFY12YnC2Z+5Bc2q3Vs45LtOcWmNiJ/6LkTIfJggwReWlsU/+mSyUMcF2gljqn2
TdVCN8rGa2WIgSkLYl7deUwSanF0J48TopqWyLGy8iUNxTY0H9p+4t3uwi+Zm3Cgs+QtLFubRLD5
Oc6jsQ+a+m2Axn8jpYz6E/gPOfI8dsW7Sc76mbA34im8s4QS483xg+d/MP/GDf6Cbyi3FlPeBEX+
OlgWoUaoIKMOOBMSvlYzIVDTtwhKWfI7p/+9LRVlgTXwuPSw3aJ4wpo/mzG3OeXsB0D4U2G2t1mD
bsZgSgm90HPkpsP4MG2zL1mou1KsFfnSBJcgwS4S2vWxsE3vferSLZJd/MfJ9YfI6CQ9+9GxsZUY
xKg3c2ta96FV/lErqRvVFPu/VsOtJZ4g1xg2ir979JX71Et2lDQo+CaVwdlfrY/cYeY9fiYX10Ya
RnW/XGGuqzd+MuOG1newLAiISxB8tIxoqdQ3zPuYa2HDuVQVReCY22/l4DtbnVsJLxlfIsVOf/M7
sgvWAys/ugdFLHVnDXEXpSroI0/18QbFsLqUSbLHpFqjDE4W83znxZuccQt3t8MmNlyFPRGSmMS+
DFJUvyHIIrt6IqEwvlFBQtPzW9IGXnmdLAbTDYZwp0YUGl4BnDj3xqhYRkK3mGjnoxmYnNYQODe1
8sMd7bd6Wzp367tx9SSxwHVpbRwaSxaHJhvFW6qsXcgiiCXDQxAbzBzJwzDlQ8ARRzL1wfOS09UP
/VoD+SEshdp3LiYmhZlO8JdYowN+qpgadcatD5W8Tyv8JmPF5TBNVXJUYNceisEpdzFjmShZxJOZ
iPFOkN87JFoWu7C85j4m8Jg79prDvcIwSic8xe4YVUmJw11YamfZzZO/WO9Ll9/Msin2o26Aia1v
aUj8+cHM8MFNfwtE7CQczEti/gkgcF463HzLgO/Rn2xzV7gk8Di62pOER4A0+WmHlX1mB0hUjH3w
oXBl1yYTTaNUzT5Wzp+61M2D34+k/nxHRHoqe2QrVz8NGZX0eJlCdNO6MLIHRBiS4vnGbOPsjBql
jy5bUmLDy54wglzNsJ82NCQG8K7xZbadS04nc9AtE1PYcFsrEeYbSa/hWAA4cLzJOGCSPhr/OCps
AHIYq+DpUEsUz/N3g4H9jnx8dTRG6UZpxiB/bI1P6RD5X9VE1x3zx7zyrY2VGurq90tBayH7fZAn
+cmCf0UdFJcHGrAxyjI53oW0YrUIxYEREM2pw+CqM8bLGOAs7el8TEscJ96Fo4VJvu28XVC72YGV
EFZkr052Xr094QaMdElQX//RPFs3G/aBp6F8JwWGdDO2qanq9AoC6lQv9Wc5vk3jLB8SNd4GE6IR
Xhh8qpTPoBPGd16GvIWboZjMTHJFAa4PVyY7jFdVbD7nIt2DvTlnfVNfePuOXju0p85hNuDGoXjQ
TABZEjIn9+HACVI6+tPOx3twvGf6IlYe9LDkRe8GvER3+KS6Y4UkeUGA/8ryjKdAKgdrwho9y7/a
WNiMu3meyK2g/4bVj2+Yr8DoeF1V8dHOnXsG1Y8E5915ZjPd4RrRUeyv6luPI5yjxX4QeflpWNzk
M+Dy68KdfXRnmRyyfryh/uXXMpirvQyt8+w0/rWsMID7aItDKtuLmICcYt+strBAWGvkyec8K+ZT
M5m4TXVZ3hs/3sKCHDS8+ZpoJkRIUozZBAmO2hrT57ZlwmzL6dFxRH724TCdlcuUy+7QG52yEBgD
CE5lcYOQOI5UGMN1XLAxpHpK7gaoDodwIPFK8b0BZDOwyqDMpnCfxsj2ofHV5IqJRpPrhywOTiUx
+7cyJ0ZJAmC99kjVjHX2qux+jv6tK+kK5j22tZLcPAZ9yTz2d0gO6Val9TVlFrDxEDw2JVHOvJso
ECqvPC72Ul8yFfzSFE07MNSEWsIs3E0hC2pA/9Y7rPYsRfBo46Ac/+pHUo2QYKLOGPLvKXvLKLGI
XUlzC9r4p7PhzQ5p7EQzIiy+k5Tq3M4eWfhETJHejlcJAEnS9W+kzjeD9tHtMufBDTt9G1bMW51W
OPEo1n362mGZM4a/gcaBgvoazEj0LNEaz+p1KCrxpxLyLNvsbxhaAwWJwGSq+ulTzDxmcXHOA1gp
Q/feNYVmQxIjD9gxfwxiFUxJfMqOWSU7QW6Pt4JSeJ6xplfPvhDuo/Q0GonFJ8SMlCzSyCsefFk9
4G0zT5e9E+AGD1uUOZm9uI4e7x3+BF4z3vPtvSQtQpHZD9gebVCgpntrOdU3QGR+cMLtZgKZXw4X
dpd4P0y5zVcxdz8pdy3ZsPeU+MK71vnL2NTh2cWARrpgYI7uBx8M63ezwlME5375mNa/m2uT1iOO
h3NSxGxQ8BaDqB//EZZWjlNB0WYQ5Pgt6G/GhfRuOQX5LenGH1ksFMazCKMBufPiVLC0YZrshC+t
L0w4p0JUZ11M8wfQtwgBd0EKynKYDc+pFeLMd/PuVIWMb6v6mMS1uhoWqrzpgyWTCTjeenTvKoTL
x4Xx29UALeMh1AwIiUnJxHAVGj1u3AHsVeusbnOXOnDRvwqRu5g2mZ2KepUL3fBcC5me1EhkRZ4B
5HJLdmD1Foq7TWqyHMDqhw+a8RRXrA3kbW7qE3DJj7gs8jO5nurQdF21x/F2pcvnT62UubdY5rDx
/Rr9nSGNKN+kWyes+uKQYT5AEizt37NkMa8mtHFJZVMVlaKTdGj36yaPFvZYGUgTgwhOWTOFFxuc
OaES1uqkyVPVud7LgK0Js1a5F1Y5AxAIlwvv6rcSnn/OsEwrTwo+wupOxeNzH8dQYmPe2H6YWEvi
lF+LWQYR+dg2nqFhYLidWyXOgg1auE19n0+hq2/FfHAoWB6VydfhO3AsMwDyJbLMUZYIrElm3OmF
oQNfpb+z8xZvm+n+lNaARWVGjWPlycYwK+LkMiC06+cvokEzp/fEH1h/hGxlOqRc1oaEYCsAsO5V
wJCLhC5+wfRc5vYvngvmucj+meXMu74rIzdP/W03vAcO6VLATagM/CQbqNRsghnSvwGFhNHG7s0b
f1tAJraZmasjlH/wQJJ1bWGHBdkOsL3o6mWARnhQ3vxKuyb2LqGt3cQEZQv5nZwvwPv9PK2Gl65Z
iynzOiRpHU343eG54A53bvbczcelsr7gLRN/scIHrhdkmKAdDknP46ZN7WOPz5uL3336JO5ugTUj
zKr5LLEjrlVwtm1cgaWBOgka4N4wDIm7BGain86fYpLPwby6LXrNjAwhVTnYOlTiRbaninPPZWe0
C3CvCR77vyu98BmIDgY4lD4+Lsa/lomyEKfAWzDxECV+mfGQMXAxPJSy1ORxnZBHDrPqfqYAvAT6
5jkwqxc7ZsubMUK0RY9HSTeSdy+gnYLnpl4CKhSUvJXv0s1WfJTK7i5D3VlPRoV7Y+hJOKf4HWip
OaMqpihy7pzr7GZIpQQENN3CTmdwcIAD/Pva2sFgciKq56biNeHVzemMQdZ7meCVxj51qbJpbwPa
f5oNPjtDg4GWGKPIvm3tbCi3LV/8lj0my7OQM3nCdI8MNWIavGljdq5ZjT8Ca2p6w3fHqMJgKcu0
pCJKzeCeDVCrjc5vXxvX3vh5/Jq27Y1zKHQwb3eSJj+li9nWnsDQ6sYeYjEL88h4YLsm8h7SNoX2
pS5YSoF9NdO4p+ysiubeFbsYI9fBXTrv2hX5aWRLj2hG+7Flp9e2ns+zl/m/RtxgbvvFdHD+rUhX
r6QKcEyUutROPRs3YvghaaquZi7GfdO+y0b1dzGbZNhwFXPReAz4CxsXVpW33lO14pdnqwcrRZBs
JsT45OcEQtmoI68wLELzY+z78sGo0/xYaLNd7ZgPA0sinicfIuGi8Sw1qJR3rbwE9hLB+cX7vdYx
lndmL4n5E0wMnwT/Q7x+4rFfj4/MMJtbk03du485CmTn7D6MKQ+K6MHnWt1TLhNGywDJtnGqkgeR
qLPIio9yKsofGVvntgCGY+jk0SwRTWo3hDbMGre1UfnfQUj/ue4GO7vpG6yEseiZzX8b/f4fNiLe
Uun7BDi3TPIQf5j3J2VIsZRGAMyqM61ofmC3AwcBBoea+EZcEUpo5+nYm94xZe1bNIbv82JQReK7
rK3g0A5wJhM5m8zenJsPGnozrdsmuL92PZX3tcaEEfVdx03bqOn/+BMF/7GqxcdI5NmBBYcmDA3/
f8Lu8iE0swpZcjbaZ2359yIkScKg0wH4sc21j3jK9X0S7JArRLnnqJYH/mhN6GZAsozmFrIFJC4j
S2fOnZnhCY0lIoMc0PC7DuZ2udiveFjsM2Y7KCNCi0OiLPc+Gcd102T1Dve7I0TBX4TD+N1WnAJz
5pRX9kSeg1Pv2tVjp5L6rGyeAxbIqAtzuK8Ac+WZzoQJTANOZexDhFso9Mns3beK/LCN5WynfCe5
S4UGB2uAg2mU8TM6hcavikW0AOF4lPyUZ2u2Lv9+qWd/dUXQnbqGzC7D0cc2n/UNqzNT6yr0Hhby
Ji4m/qtKcF+ZIKfZgxL1dCMX5Vbmnd8tQQTvTG5Z/mHcu8yn9oFTspMusE7NDFVwHnAS/+/Ppf0f
8F2+RVh8jgWx0F5X4v53QleN5pMhUcot0LOH3m6DY7KuhiRCchUJqYiYhVJXKygPILT6fZ/y6pem
vVIVyY87BpQf7oxqxHtfsC0ANmSgOUfz40Du/xazHiSR7GREOGMb3ZJCJpw+p9J5IcM17uXQpjvt
DM8NZ0Zrwyv17B7nfwfnr8Od5yyqvzes6QCHMPg/tp2Y/7/HN/DZeGS4BlQ39388vl43Oxkc0/XL
JiNPaVMdlroZ2PQy29zgHLNLirbqFw4F6BSifLu0x//Hpx/+ByLXd4GXsSPZMT2LnUf/AxNObNKY
vGTC8dbmHD6JADqL+wiIr/G6+plwvl7bYrj6ujXe+3F5I3GBQ03rP6TG30iGh5/KT39pq/YOa8oO
+nVDwHoCBHjCbdhs+sUinoa6jTFcbcFFQYkSFOCLGN6kVX17C9la32FJ1gRR3GEPFdlO4qc1njci
5ejia+HXhRfuPUwTMXseswncQDn+nejhI0peWLNoN6VD8A8nIAXY0N1wCG06LyMdMkmwZTpq5nk6
2TGBlQGX1kIcc+c27GVyQ6KAZoPmYKHQ0Yh5W9Lor4X8nBO8tA6Rz22ekczpQ+c9SFmTlPOvY2PN
0DNI6xeEKLcS3+uXWLGLaTNQn2/wl9VIkEThZyLlCzHBnFOA1TtPCeUjyBSYvItxj4DHwDhlHk0I
nKyre2w7OJmDSWvEuDiuDDqBwLFRbl8NvFQzf4BISZbxDirFGBQDTCu9MBpH0e3AwazLe7+xPmdR
16LOpOH0MbgseYLAj15fh5EhvRfS3liGIL3IdVFp16lt3s3Jvl+r+SSprxhbr4TCnpQJ5rxLWIQL
Hu7DDUgArScL1XYPqQrXYE81GHDeDwFGTixBLQC8s5+Tt/c0OnwWgKqw1E9tGQ9rQ51bQwC+B39R
7PiaR2Ek1C6882KVD1kbzIx9pqO7eN9GC9EnGev7yWeRcVu+OUbzKQWJOz1BEbZx+SfDJLeWy//X
IsWDbbe+t6BzLHTCHSkG6DXlFs7sc6dNvHMWBl1t3hqlNM7OVO3pRPXg89F684FtIPWebBI2Rkiu
2oEIMLoNA+QBnXZiOw55DUg9lUrbAwNW3NRseeCO6YP7Knt121od1MCKKKTHSPU4lYeGny0Iq+WJ
Vmx5ChzyuHORZWfQzHgj05cSLvqxrnFp1cKIL43F96lRn/b4Lip2fMcajqMFVUjmhyUZwws5U3Gz
LJLZzlSdai9Ud0m8qLsxe8xqyz/z0BuXvrIBQJg2daqX83j2Gk2jlIgvRZozdXEt6+SaVnILUx77
3Kk/MhPMw1QhhQ7udj1GQy4poKAe3yrtd1Fhuaqd1fsFqHWN2lHmTYTksvC+pp28T0f/uerwAMSz
h+16dVMYucfIrejuQwejgMQUE5W2U15k4rzY5pTeW6n6O84qOAUFhVnSl/c92xVRINOtO1u3fEjr
QyY84CxuWh5ME1OEBIpwIka7prOxeIfAYb2YnRQljgvmbXdzYcB5ZjS5ZzTpRYE9/ibGj+2mRExi
FYjF4sw/oxoxuwwOuH2n84J9gMnALNl1wuZ4b9xYeh4vJQADCATEDQY6CFMiqbBz4KkLkCp06l0t
aw1b4cTaesr6mgbXvgM68iqmIjiXssDqlYDWUqnTnvBe9rU+sQV+fRQoKvpx7o9BQCmEcSZhOXL5
pb2W5UA49mAkIPioJZYPZcv0LZa2eSWNHriDx+zRASqv1N9usOVJFqLeBnH/kNn0YzgyaNC85YUo
fHspcQETrtTjZ1btfXxHRTzOD3XsYefOXIKCRZ9d5NTPm3xo9KMRJFGPceIZSMbQZsUdt8MrhMXu
oWuWpwUmESdifxLVQi9MyGRNnfMJBrG6k2P9SV0BRlS6xc43kue2z76WqoLjaH/Z63gMvZZUQ1rv
yszjC5syIAmyZSPRaBaIRMjA/6CQda7v6pqaJWfTmmbiGfldAASwqd77xuweYbRd5pbHt/TSbJdp
lFs25JTbQZf5SVbMbnEuAtIWLmpUxbViQCQ5LDP7C0ePRBoO/PSdwHXkuyDJDW2Hx65GOx9rgE+l
l72XnrIj0fg80bAkZIZfA9BnGpUWereYcEWWTaBemnWX5Sq1/u/373rH/zc86Xr72v9F2pnuRq5c
W/pVLs5/ujkPwLWBm0kyR81z/SFUKonzPPNt+ln6xe7HY19bYiWU3W7AKOBYVYpkMhiM2Hutb6kc
hyzEbgTbf9389I05kobdRYi4wZjUJIACsE56PCGVtMW2dKOHbIH+HPN/fclZq//2n/z3W16M9BmD
ZvGff7vPU/73n/O/+eff+fov/nYRvlV5nX803/6tzXt++Zq+18u/9OU3M/o/Pp392rx++Q8na8Jm
vGnfq/EWvFPS/Pkp/Pd8/pv/tz/8j/c/f8v9WLz/9Y+3vM2a+bf5YZ798Y8f7X799Q/yDf4ZAjv/
9n/8aP74f/3jv6b36udr9Guq/8//Xv6r99e64Z+Lf6GfNNOD5z0bgAEor/37/BNV/YuhK2zgYL+K
piwqgA2zvGoCfiT9xRJNkQqBhbzKYHf9x3/UeTv/SDH/MtNxodJaKsd6JtUf/3Pt13+fIn+/aXwX
//jvL5G1i5kkajo7aJqDCKxNPBHmYiZFUyPTavNkR47AyXP0vioQ3iPK7DEJIhv3sy1983VE/Bee
fkLKJxiPVtc++SY0cNnynwpMQoi3BhzNCUFfn77NE59vQS7++8djnylp0P8UZRmrafpR2ValJXPO
jq7xmVk3Q5+AnC886goR3c56P5J9qSZoBb8feXG+4GRkEf4wf83wf4lvWNCI6Wd4WtEIjSPi1BgI
T8hv+gAq9mC43w/EEXpBGxY1U9I4X8v6vJ8nOXiRh5C0YWNKJUoKVBaIDSRziJ8bWguQRhp4uEhy
2/0wkPwKSa98UtESs9umXorKcepV/dVkF1jaRd3GO6nyFQydXUXbJadLjxphKzX+z85HoQKVXdzn
YiJw9mwsnMcWeAk2AuNuhIN2w9IM4K3r6htSlPM7gpbrg1rpqA8y0D2vvI/wqeVy3EtrWgOqG9KV
Q+EkQh0h6nlL8V9/aPu8/iAYWrxLwaW7dayYgRM3YsL5iL0KNW5BjT6k0Cc7R6vCn32s4UFSBXU4
JHjHU6JQ0U6ndY4LDLwrjBy0cONH34AZ95NRd9RwYuM9WUa5pVls3YheU7uNgc4VMd2gPZnTpG9a
rwGbBLrjTfBr9sXYU7CRxhOy8l5M5E1fDXiFI85NtihGOaWWJGwFt+LFx9G1NLDhZ8PenCiwtWOQ
uJU0+XdZKqh2yvaTFpU1CWSDFuxSykB/1qifQIi19KsIxDsZk0rrIxpuix9sp8GxhIp55Y1C6Ojw
kqmryuZxiIR+XQda4OoIYNZ9NlQbkOzvNOBNA2FRYnRUifryKQEEDAHWNBA04NUu8JyZXvbDB9/3
VJmYG6ShzF6mztD3Gn5sV59aHINKFUDqbOQWT3uZt3h/U99ym1IXj3UQ79mKow7iDUPQsCCjU21l
KltwKwmb1Etq+DgmmqPse93WMHJzN6Mrn6lVyvcSL8yRhueQBa5mNC0yHwjamMPTbE/z1rrDOfpM
X+tQ9FG6aXvPuzEAniVIWIP4peIQRTsp7s3rsm1jzLBaSCdQ7rXypVHFPdZyHRERzs0RbZVTehmb
I/xsqCkJBLI91hysED7MA0u95JCTYIX0nnHeZI5vDbimpvBgRMNTGKXPE6wHnOV+v8H3qr6odNIO
soljyacbAfelwYcJvYR126DG2Te7VGyfKq3am3lxkVfjFsvJ06D6B7+0+iO632oTkTXB3OS7g2RG
H0zQdBAamVrxImbXsK5oGGzIWTcORsxrmb387F3+mII23Itju4unZmOWFuC7nAPliGycHmjhaIT6
WlMbrqISuz+YRdnGUG/h/hfDy8IEK1uA8CNGCJEnIrOfsMP8Tep3ImDbdKbGKOLKQHzjUt+YPoRW
IeLFpN4YevlNnhV3kVxcIHXfDWawSURkzUoAiFswHU8gv15OvJukTK4qKb5l7Qc8WLYiGkGoRBxI
bFSDgT2qjSsR9YbF2sa781y32eBKBqigBgVVUf5o2dGtas14ymgX1ZWAzyqmYo9F0g2DWTs8Yi2u
wzpBAihIN31KjF2n4UlkOviCtRsIN26m7FkvC28jhqyEWUcfKLzIp+pA6J1r0XxsIv2pFaynDizK
OMdlSGG4wbqpbxNewUfRQ6/vQ+Dn3Gk2x270Hvw2esgjlBLs8AJkPhoT49BnNcu54R/1ONqUbJpR
ssjRJbapHkvP+Ep+GdrKIe/XBKw/eaBkKoWUi5Y3nFKEgBIsoIAixI9IbG+ERr4j/dId66a6FVRR
oew/HoMYNIgvtNBShpo4v2oissH6qMLphm8N6+p4Z2ozwCxPftQAii0aJm0nIUOCnaWJT/ksiZ+a
RtnyYoVEOT12gnSs4/g4oCkzgBdA3kD7bHY4kKykfsw1zU468eAXU72FDXA0IG3rA3Ijw2w3JSof
VZ856TnZdcVlJGpbjfM/+Cu+xTJATq5hyrSmnaVB5ejj+M7zIhtNFKKYSrsggQLQX/DqVVkJ5tbg
RJrdUQ4AV0JPS6ssB9AefqXkHpv5PmimS1/tDhYxcHkoH+gAXY1aKV7rfR+7gT/etmSlHjzDwmrY
Tbt+yB/HMEW3kV4xYaJVwRPHt1cmSHIFg6Db4q6evNtGrS57Vbsom97VWuOgIeYBu1lWbkjD5lIs
y8rhCEmNmdgSGQnmYKkgh9KWsgrnTHVUsAoFwbuaqtGexrluj3LU8ytBJKNHUAAq1m+KWkk7PKPE
3guVq0jhBimxbao0XptkPOiZ3xiQZhX1F9/Qo2L5yPX94ZHYnAst1D+Msn5WRuAsAM8dSwy8l9Kf
1L3f53Bd4qIz90Ndv6dtubHmuGUgwVux0W+DVr/IQvMY+5lbww8Sx4lONCHKaQ4UOFXw8dQDsLUZ
fxR2P4fY0BysRztCSZATYPzR6r3Y45BQSpg9KvUsKfwRmYWCDomGQVtBj0VKH6cZi6SIxoRUAphx
JRjRMonldV/GwcXgqeXaKDGl1GIpruQ4O2QzywntJX/446Xfqhe1xRlRMzYBLVgsZMe6EzybE56w
4rf9qnppF6vdkzL5I7nwGFF6aBsrJQzwCFfDs95qB3Y0khP5Vs+yryOvrgVH7KqEeS/ct7g46MsE
dOs1DlpaLCPS8e5qFSk1Sdba0SCrlezu/kjfpsFvM6mXkTJ667ohENJUg2oF/2zvy9RcpjiBbZWm
BC4PdCdYdtd9x4DV0EyYr5D6Vyruz7qSLiBaTG4I4wq+s49xkBN8hRaivIYEEt8iEIz3oZQBZzbW
WTZYgFhEkppTraQ9Q1DqOCab3uRUq8fpj07unyn9ps+JNLavclHpxziLirntVazqPhWu0950M3Dp
17LV+o+qHLyUIbV6xDCK2dIj6JGEYGMQEgOzQLuXcI8DHqvvZAWnIEArnEUmlkdoWMpVw4e7TavA
+AhNWmoqKyzJCzit0eYfYon/qxV88yqoM+9NHWQ02WEZIy3o6Ed6mhB8DJR7olXV4Q8I0mB8T1Or
+Bk3KWywNkR26XBOhLoJdAFYQxP5qb5t61h+AWQpWQdwCJO+i81YNreJP+MqIsMnT5NKAJxpgKeR
9zb4vubDl2cDSrChbEkv+JfYv6KQvIyMEO15IqF2VSoh3GlF4UHVHiI2uAPpZHdZ1aJ1LNqqAvAW
hv5jkUlmT/amnF4l9J+NJ25R/dL5g78Fdkb1JghL7Zgb3oA8FCxKNxjJti5JiJWTQX0TsFQRmItk
SFNIqumKgmmUtwa1Cpqy/q6vVeWaF7pwRAVnPpT05G/NJFSvEb9Wtl70I/6Suqt/6oTbXpidl7/I
RcFaHWr9pWHwkCMOhCZGxwbPUDldjaVPn4vCFQsFAuzqbkQa/ygaUX3dSDh6ehCVKka20NxDFpDu
fNEq9vRRQlcZhv5Dm3LhwqSNyoKuPKR8D/6VITdEU5RFTzYGkwVoR3c1KoRErkRN0q5KIHUrsVLY
dzaRSeCm1G5iXVQJ5yGU7aXHrvJWpCngFbGnSad4oh2xlrlZlFqOMHGmGIVSekbjFs48+wkkGgyS
5qBheEBqDhjeBVpK+Qbq8o0IzYNoQ1k4CNjqL+paafGeasWd5XmURMIxby5LNvew4mV/rl9ZkC7N
zOd0yb77occyeJcmAVmhQh5SGs/a6KYea+sxA85kK55PmTMLoYjlsoqIeKiU3QgK/5iAuWd9CCva
ePFYdMcxSUiL48ZZj80QZNcCJqPrKWkyuOGSkbAQyTUVzrzXcBAZmUbqgULh6dLPW3lfSoQAU0up
rXszlqrDCO8I8XQi7UsVBhbZjCC2VlJG3BTvlDDELiDEs0KfyqVWIFTWxSq/aMhhe/faxroV/H56
YUfNxm3qTXxRybzep/nOiEaJ/XuErjfV8CXmio5V08+GlWIm8M8M9PC+KLZ2a0TlTp6RDtCnYmfM
2EMpJMXCqtc6qu1S/IuqPVqboED4p7TJWi4NlQJnd92TXLLKiCVAD4sENk6EZI0imFgVAVRC3FEo
nSBR7zofJCEePdEusO9Qfizk2yiD89rnIhJ0qG14uZgNnQ5Nc/Bk5bKu1JgeX9IfcfzlyBdTjkzU
q51xzp0M9MLcTB0ys0JGBky+PeZFBCzxiJgtVFJ2kHVvUFkeqKOD0qTwDYypJIptQxYCYJHUozGv
WwUuATimpj/6t6jeVdpZIL3HBO7RkOq8CXtY6SaRtHbfNqyDshdFiC7gwJVd6dvA1u9Z1MSbLIp/
hrVcYoWAQxMp897a1CN6MI3XgPAQOpADAZB+qyNmLiQu/BCXUzgbsGRHR6+AEJTaH8aw7KMv0+5W
klXJzQpsoGyqySFR0UXUaAb3sgaMsSblbK/L+EI1Qxng00a6LcY0SQADy/eqadSg1CTebFGiCqzR
MJYlyCrktyizrLtt9hoycHdKfLI6dCnZDL5GdganHSZwr7nITjx0Uol1643sRJmmA/uXFr1EUAyE
GkTKBpsD7w1dYSMhZQEMK0mKHsxWaK9VhAU/xtKbwxhIvtl6+pTdAwEl0Qdc4PgiV0NwUReF8MYZ
W8MXi635AA5BvB7Tvuxg1DVZsk1VH5lV1XPm6CJaEdhB2MHlEJda7JvFvgyHrLCraSzue4UNjyOl
Da3zMTTx6prw60nLoIexlVmp3YEHssY2G3s3StKjL6gDQDR2qGoEDPiYVuu4HHdZZ0B27qOitBxf
UpMfVh8L21KdeX66CeGU7qBZlXbGe/sBoo73UJtCNCu2opuY5j+m7UBSrkQ/Ly6V3B/HYxN6yqai
Qn2t6viQlDAujiLPN6V1VbuNDbPCp4gtgo6OimMp4bNe6W03gFmt2m2aGVq8EnMTSmZgtdaamgXH
ZVOwwsiVMSTgV4B0RUiNB9jHiFTEs0QiXcpard01vJHAezUtQmqL8xtcNRk1s1UXwTauK//W1Lta
B/Mr9Hjg68o7SoitmGi4YDVBjtwg6EKnFZNyG3PSQEAN6+CpEgTEnEUToAHTa7IawGfIQe8QbTh+
wEvM1xa7Vk40vSJ8+HnTb+g7xA7RyOYzeq74AuQwGRiVZe7ioRFckDRYdsOi3dSIfy+9LDXe+6JS
b8G9iehnS1ndyXmtX0QCByZvKAawOvgh1nps9W8gvqKrqoMfP+BKb9Y5jUCOy3qbI5ynEFWv/Uqq
rgLVYxdmdQXAMnKP1oHUkyQZGA20Dxy0SKeVZrg2QkzggGBpkQ5tBotJH8eSpKeivg4p+xQQRueG
YOPxaFuy1xx1ggAOKI/MdcN8m13FRvOogGd9McO2sbHoQeBXmgSAk0ZyHooc09/KwIDXqRdVMFi8
AaugUkVP8H7FHeqAbpdklr4bChJX1mnTENzeZUa/Ig+opFeG23andFL8WoIEeoUiqb7pQxvgOoJV
1HOataUhMEnt61FnSLpnvfSVJ0F7R5eHWIYQltvKrKdDMpj+vdaUU8/5X6IfWyeN/oGDCMsugqHm
LVIy5VVNsB35KI1plOfddEOjvLka5p0TdMaw25GQ4T8iD8sxYeH6jRs4CJRu0dvphpY9QdUK9p1V
yVeS2VTHwev9+94k3SRC8YG30wN1MG/fk1eKOKFjtBnawWIscWxW+E5L6eeALvhGxe3EjmUsL+Ik
ru5zNak2Y18SUigUEBXZplWhi8KGE0scwsahf5/cSZHxUessxBO/B7t8Th787HUMHAiD8tYaEbUk
sSgeaXtWW0H1+p3QFKkbWXGLkrcr8Vq1hu5tOVl7oKnFfk31nPehWij7nKr6dYoN86CirCIeDhrt
WvbSmhsMpXoVeTEvLnhrbzJOw9s4FTiMCUnERt5M0+u+saBcU4YgL0dq+p8qVFTozZxF0BenMXq3
IDaR3CSoqDPpLQQ/Twdap4kd+eJzEhnSAfKYTx+fz8bKLAluawmkAjKRQGuoWKRN5JiJXuF894YJ
FFCFcwPxnAFJYcTI3ZSpd0jrUbd9rRKf4zKUgWEY3rZOovgu1Jpo5+mt8jF0fsGObo57UcBWIOgM
s/6FUD/4K7g+SeZARHtjgrG7aJWKbBmhL3PsgTM0S+Ad9EpHN9TWbT5m+z+rcF6sTo9ihPFMnmDl
kHdBpFFkaNVlkZfVQWuC/mrU1XKfBdxagEXdzosheIN2mWmzhmhPUMV5RYPnJHm1faCSBMNF8Kd1
KPVQSA3gYnFWaFe4+a1bsh45hsqyB/e0nSaCVODDJatI0oE4C6WwG6pW09d5Q20VYoCUu3qeGJcV
yDV0FgMKQZjTq5GG3TYU6HTrTZLsMN0OG9yINI8TzpHh0GGuL1LyqHJUIxd6YqUEqaGJHGFGbZCF
sJ8x1GnYiX4BDw9j7hvMjeagjpL1EBS99jMUMT+zLYjv4zoLbilOaFes2shIknq8Sq1AeO3jrnfM
KTAvvL6S+p2H4QVBWRFcVLXCCcCqPQlMDlFEbv3n1pZSLCfhUo7SncR7cluYyHi9aXhJiGZzQ0g2
0JGbn3FV98dKy6HqtV64k0Qz3WHeLXYx+8ILYkAaR2jRcDYSx1P0WP46qKbkrUoV4bqItIGCNR9U
f/KTUmiZ3x5d5TnBB+WHEsEsyvLMui7lmL1jLUgilJcSginKLic12GXEOf7HrhGNl6KCPZT7pdCv
JIJ/bd3k3KWok76yWGS3Yw3hmmgP9cJLLe1aJ4uaBjmxq1rQIH0MNPEO471KcIyMW4jJK9tETFMR
i/SMLFm5k0NEMk2rb7VmiDYNK0Fm63RhaRqzwAA2V7vmkSjTMkVsHQ4qRqACbbOplPA+pcF/g8I7
m5vRh3HQ6RHNyWSb1a02afaUGtNO5CesZiXGxABe8MozMaiblD3J9sJZMRmxCK4SabZNv7+8I2cQ
s28m1OoVm5Ji3bDbdj3Iyk89IlALamQwkUoAFbslJXcQn9DvBxfAtKPrGQjyHomJdgPqKf7wFA2y
L1u/4kc10JmldE9vgZcuPq2BtoZKuQHnQGVFhfN9K0n5rZtnSrpqWoakQUmWtWXTSrDappEpUUEF
QAxstgXoA+yOyLLAIF1mxmjd5sWAAjjpNKjhIVmF3SRihk+vomyk4FqT4iIQINf1iNd6IdwQuSaX
6/ltfCWXOM1AiNR3o0CYLW6sfjfS0SB1Iez8DwJom6vM81IqPCNtGonIDyKYj/DJtjS/3jEbIFfr
xxZpONOxj8HlN76S7FpkuWf0aTRPv3bIadyR1UsnTQKxZWrmUiVHnA9lxQBgWpkLXJgW9BcICiJk
Rj1PWoY/+ZWzaIxBNasuSnxMjxE8zE2dCdObDBhDIIVxPpfROEK/bo4DipkUIT55LHsPlhDo62aO
t9Ymfp3EB3jUqyT/adXteOfLBcZLOR6FQ26GnMZkXR43nabjP40BCLO9ohjyYHm0CteU7HrMDpX+
EsckwpIeBI9OTSJKiapwr1qCeTkqMhqumOQPJyr1bq8SnHgRUN5zukE2Ha3AHtQQn7xOsfi+8cgT
FUw/ac8GlkJL389Cld7o1beWYslRaEb2wqWeEPHVKdOvSU3aferXxT7w+uhBRUCDGNUbQZLnfTs8
VMRG79COGfdxr5YbSRk0t8MAxLtwkGkvDSruLgzhG0rqkCtkSEirCoPM3IzxyUcauyddgQjGq9Sy
qS+ol6JvkuoiIo6jmyPxhnArql6uak3JOx2U4oJKMkq+koKAzLtIsw2zz36OiTq5wgAMSpdlOpb5
pGsHdhNgLWcrso6wZaMoveIGA76/vs/0bSXkOsGI6OXRRak7nLLKjmWlvUy1UbhjO8sREPJD9ZB5
sbeWqq5x1IECcsP0OJS6UFNRyXGoq1F/U00Dha0SQcpLY+bNhhNc50qTWL2D9uie87KQ8Pxb+OY5
xLujkKe7sKm9bVMRltoqQ3LHIkQBuZSCo046Cy72CHk0yr50qOTrVhl7EpBDz6bt/txTnqTcK8t4
GJQ0OFa4jNe+iK5LJmn6rq+x+0RZEOI1VaVNZWX6ZeTpwxZO0LTvZYV0HisLjfc8LIvbkRQLuxYG
eRfKOno+lZi+91QRiV6RcI61AojDMm66a/jKFHsCAzMALcwBakvXdDcVLsIAwuNYbEU0TL8gvZBR
wRp31GsPnUs1gIDV4BYcIC/AbmvSNsHg6Y/KmshG+KdjD6ZEyrP0VajbcIt5rn7kn1ZzVKH6o5hG
ZZOnUqBhTlDGq4mTzRXr67WVZp6bjGT6xOMYHmIM+fuyE1jYY7O6Av6KQiqeRHgHDSdveDj9DzmI
IpJgqUQ+B7LhPRYldpBJrcxrVcnUn0HMKmV1VnhGKiAh4UBOMwIemgUiBosNfrGZQqxLCCkQ3/Lz
Txr5gtqNgeBZdmoHP4/L5oTaF+0FV3IAjvOdeGf0P6dGRBhiUQVHBaLyx9cRG3+YClkn24IOPFFX
O8MNHdMOBXd0edG65pkXy1J0PF/hl/EQxXy+QsqgiKCTUKa2Y6nFumtN/ZX2PZ13WqfrXkn7tzAa
fpKAI/5owI09CaNhVfb3rzdpkfT526dYfM/0ZtKy67lquhjmRnXIKtuZcCu45tA1zo124q5+ueb5
ZfvprlINVAAxMJp0x9FxA0h3V78Ma9mFc2EHZ95YCz313y9NJiHNsGRJ1oyF3KRr/Q4bQiY7apnn
2wxvAGj2NK9uKJYHtiT0/rU3KWB7OAKemb6/bRrme2tpzFycHjyRi6HTNgrAf/qyo9GMFdUezKwT
m8K2pkomeeaZ0aTfxC6L4eab/OlrVeAARRJYfqdxW0dxY27mmugs8mptoF/r/IrYjvTn9zPn1Jiz
xAY9lSjy5+ISQ6U1RvSqRMFU1W5IahdQypkhpN93HLOGyjAlVdc1RFWLR6TAwyEYDWPQN3ale4iM
TrxW9rgfbHage+H++0s6uQR8Hm/xMEipKXbSPF7t9I66BrBKS8dl1mxI4HzQb78fbv5tiyVOYZnR
TV2X5tmy0Il52AwKK0wRYnXPrMzoxcdXJc4fQBad8eecvFefRpp//ml+lHiGdVWDqewlxZFIj03g
N0/fX4wy3+/l1bBQKTLiSVXR5cUclOqpskZcS06HBYv2APpPrVQ3qixqRNLSzAg1HD5UgM3gSorg
g1oJz2S/kWkoV/6vPFUftHSiZIn0U00feGMLeneblib9Wc0Rq/JGEj23bMhNxak8Yg1HgfArKYfQ
HmvZOPc2OLUuKugFsWqplkEm3NevrBhCCi8xiDoAQbboAIrYyjtjozihG5yxn5yaB/MYmqxIjKcs
hqrwxnWAeZnlsIAEYz4LeFedCZsy0c9c1vzALG/S56EWqrii7BWlAYaOolq/btLcZttDzsj46/vJ
8OfNXo6ji6KkEGGFAHK59GZNEgIi1iSCTMdtVKf1tsoU4SohLfg5MIg8y9s42+pZom8GTPLHYhQ5
HCVKusJDQiFGBsmg68NESpJRX0D89wl8yYHEEwY/rAcN8ANIF1B3RH+eeS+felageWs6993ij8U8
xkOiUlwzEI7w+zWEBfrV91/OidcSS5mEzwoDoGEai0UmxJcQolyjYZ9iK6d8p44zSRuVEmog/JlQ
t9zvRzy1jn4ZcvnapfhNpZ8hpStxLa8zN7kjh3Xctra3IqlxK/VnXr2nVlJVljWQQYauSlzq18en
ImuZDprKRe46W7KBlkYbgHNr1U1JIjq/mTrxpmA8E8kSDyyH9cUK5xVTKLQVxsh+DRLdzux4uFHy
vbXuHHqxzpg+Yws/863Kvz9MOAllnCOGJJnicsMoRfjGxsRjQ7rvdhXwSRv44LrcSU7g+HfemXl5
4tH9Mtr8809rOE8fTLCQ0SoIoqXwHg53yCtW31/TiX3Ll0EWc7Mwcf1RXJUcqxxcLY83dX+IU3AH
MsTR7sxg565oMSsp0hoy2jTJQYOKwChd4ejGf3b//SWd2md/uabFVKyjQK41iDDzVNxld4H9lu6o
z2zOLeOnttKaLEsWEjZDN0V9cT2J2I0mISeio1y1jr/lyEIRbjWtgy3t2ODM7DuxTH0ZbHFVmaAp
YaswGPu+/kby5fGW4Bj7zHd3Yj7wVpovijcgUvHFpAv1VqgzRHAOVHbhqG4GmwRvoiW38Tr7oLpF
PolbbLQdyqPh+vuxf5OpcxL7PPRiKk4Glcy8aPk2g1cCXxU4o65X3QspgRVIuFYdnUJK598PevIe
KiIWAcpbSNWVxQVLcV9GpUwwqWDt5+PQfAQUMbA49T1a1c33o526h58HW1xikXhTAwOMwVLBKbXc
kdTq7vshTjxjqG7+dT2LOVlUbJ70KhPhYvjwXxK9JOoVCWpZZ6Xz/VCn3jJYaCRNowjGxkldnAim
ukFFUyaio0K2ABSxqt8DW//Vpc5op3ajr2cK95k15ORXKCMm1clRxZq6uD5zNNtkagPGJI9hU5h1
+uq3fnH5/aWd/BYN9uiqKGs6m5qva68ZskEzQhBlSUvRu7Xpi678/t94opVPgyxmQ0itL9V7OKBJ
EN1IAD8n/2xV5cRrUuOxkjC7yQpF8sWq0ZDsCwFZRDCzyTHbO2S52KF8zHe5jasbHqp97gadnBWa
bMxOHZWTsLz47vIx1CerRqMzn+H8A13yTfTUuhj3XHmr36aH72/VyfHYvymiKuPlYUPw9V5pQ51Q
/WvZuEsrLNsuqRV2uAGn1DmchN3q4dxTfGqvgzMZ25jB/sMEhPB1xKjVW7FDHO4IW3WPH3aPDHrl
rbR1RFEjOrODn+/QYmetW7pisTmVZFFXF5enREkG/pVouKiTVrOjuSbKvinv2HIjGvuomu7MIjU/
QYsBDR6sWXvIUVVb7uS8RErHRGHAPkIAXtCuGKASdYp4Heb5PYqkp+9v4KnxOAtrEpxTA2vX4oji
IagrFTJgHL8M6lsrUDInBTGzAZNBnNRkjGuhkONza9eJvRzeMBm3r2GwYFqLhy9ojAGGPKMGu2qn
HSM7Xc+vbu+52WTrc/fwxCV+GWz++aetnITHxLNQk3OqVd8SlZQGQhHGFZyVWx7bm6D1fn3/nZ5Y
v0zqmrO3zVQopi4ee30qk6IuS2oaSXlVqzpQV4KbtOjMMnnqujDlUc/gHQAKZPEgTLmmR5aWDY5s
lCQoQBwYpebYC8NBb7SXAE3cmdX/xHVZIsotTRQ1Q+Kw9vWLJLs2CjG593TkIqBXfI8EUQI0/jdm
x5dx5s/x6YaNtChGHS2EU9mjI9mEQE7s9VtbdauNpa01+//5dn0ZbjEZJ/rzuWgwnODfSjoOWfpd
rXTuqv58khZP9pdhFtPQ83vZJ2yUtrjdO/o6dHJ8PCt/zylcc6Kr6AVhEfU2lb6qLVL7YNO8pgG5
zj9icYUXwx263blH49Ty/eVDLaYq2OugLJDR8LqYS3BAUB1hTR6tI7oYklz9zJQ9scv8MtxitYm0
OByseThluvOkp44IMaG/lMvBbpP7VL7PYv//7+YuS8Nd3FqTVDBiB/mAipdLiBNEu4YW5vez6FRV
+PO1mYtKBjEaFWlejFQ7I/c3Im9wC2sc9ed6PhPXP0OXbsz3g558IllAZVkUVZPX1OJJaYsuE9D+
OJXu9LQCu9aboy7OjHLqlWuxO//nMMsHsvAKMI4M8/dZQrPtoTrUdrlLAbOuzk3K+Xn77UH5NNry
eYwEynbzaHmiH2ESyO1u6ncs3GcqQ9KJl/tcTjcltksGTvTF5K+MmrbrPJB+AXxum9m+U22H0J0r
J+YKVewKld0B0wPGxnNr3Imt4ZexF09C3WD1GnvGHt5ITbKJf8zfdRvzIzF40GFXqMrOPAl/Oo1/
+17/dbnL9wWvklCXKobs3OBaf6wvsIEiA9vFjnBrONNa2ATb7gYlZ7v9N2bpp4EXT4bVGTlNUAau
WvXeg36WhXe+V50rcJyepp/GmXcdn94bJhk5FAT+fAIlN1hL20zdAcm0uawHrduem6fy/IL97gud
7/Gn8ZqQbX88zx+chC78EFt2CGe5Br+zDlzx2tyRSPXaHts7uA5ghc/d0Pnh/m74xcOPEpu8h/k1
6UX13qsuJDjR39+4s9/o4sHHUx56pG3OD/5ci6jXiFnDDQmfm9QFO3sOiSWdevSp59DH06hnY7v9
+o2CHTKx9DAeBRDJRUYXb1LNDmxjPa0lXJ/OXfYj653o4dy5aQmJm7uXcyXpf0ZePhwEkIqwMLiX
jU28zKMEDP8SzlAZ29RxqwOXDStjY9oNp+scxyFhcSv5EoKkZ0/BOzDTjbULn4wzK++Z70NfPDly
mCMqU+YnB44yeYxbbbgwCdCRc+/mzK0+9Sr5/AUsHp6IEBrDGhiKcsIlfva1svVvhHX/Zq6UdWon
8YpQ1jOnq1Mz+POYiwcIU0teSg23mxTPVdl5a7XzznyDp9b4z0MsH5LY70MIJOg7+nDaJ7mEZi/E
DaabP5OJqLd2ApovvH7/ZZ7YmTOZaDhwskLDuyxgiJLgobvmulpxO0QH0XL0St+m9U0TnT0On77A
f421eFtiJWkVIWQslBvPopPZ9YD2xSZb6z7dAcaFr7dRsevdhHb0fu4Gnpo0Mqdxk9Y77XdjMWlm
Z2pAk31wCixalhzafhpuqsH/N+bJ52EW84T2DfBBk2G8Hq8HuTWQwvDkAhr7/r6dmo+IeA1Llw0q
ysvNopGMcTSqxeBY0nuIjzxvz+x/T76DP4+weKD9RkiRwTKC+YDXYZ+5gev1++JJuhwzdh2DQ2Kc
E7BnFOhPnXkUTryvqDWJhsm6agAe1Bera+H3VmzIyKPFveKSsbXuN0DF6PKLu2GPSNeBPkjD1bxU
dsHu3FL2+1T5MviyR6nMLd4gYXAp2Mgk0ycYiXr/5fsbeHIQOlPIT3jo2RJ/fX8EBTafRgWw3FIi
F5pda0BI6o7fD3LirahR0qPpoNETEP+buvNKjhzLEuyK0Ab1IH4Bd8C1ouYPjCICWmvspjfRG6iN
zXFmtU1m9ljVzOdYRrqRjKALiCeuOAfGxF9fhRIzJZZbAsnaWfFszAO2W6/uyb3QTVfi8q9f7X9e
k399sftH/tMio6Hrq59sXiyjyFEFAMWAufrXL/F/2LoIILG6ideUbb3xc+H86TWMqJtmkacyCxlM
K/0LBo57do1aQqiSa8l4SL3g9s/lyz95R5c/Vip/wy/97dv/S9TSufpVPHTNr1/d8aP6/4C3RI7y
TyfgfxCXHv/xX80//gtacLv84z/DP4Oafn7xD+gSaCX2JT9BdtkErHQP5P4BXVLFfxhkXckQGeRN
OGmM+P8NXVL/A5YoUTWd00me9L4H/W/okuD57kkWhUv25wn/X6BLP3DMP609VZ20L/F5i22nuDN1
/zYiVwQ+e0aY3m0su/f7mo7UuTN3WWCUkDxicPgUdFQfrRho8cjsCkDJoEtQhIPMQdQIljSRhwed
Rqgz73ebWU9lfIr0pTnAYoJbQ6tu5jTKpO7kFKCiIqef8IxIZ+d9v0Pfsa+l6LuxMrjM9GQWMApB
iQGwrh7kHJePNUeEoxvs3BlNWA0lF7hc7l2vVGl6YNYnP+rE9ecvg7Z2snxp1rSL/B7xdVxjKaN2
uss3Cq7a/ZyqGFYgLK2HDGB62MhHOy5UT0oAoNDR8FmM6b+pUFHln+TNX4+vdS+DlxVDQfTNVPTX
uz7tW7yotRjcHDCiY0wiQO7UBqeGzhOKuat6rTQNS9J+/IxFmJ0UuABP0TB+djR5AcnJHtROUVbN
GEcX0jSFr9a5tY9ok3baAuETy9ssx3lx+PlFlBD6Yx0eaRTVnib12arybh9PAIKpmNJe9Gi6FAsl
QdUck3OfYBBxsNTtz+/+fJsjftmWrdfq1nRdliJco1e+fyVzGqAw7YHm7wzFrh/T6nk08tGNsz7Z
KHoYP+hVykKltV2tFO0Zccm9KZU2zJdcD1LE28HoyEHOukZVyq29DNSjdmJcqVMxPWtktUHGZZpH
I6fxVObrKU2jQyQyr6dW8ETDn3WKRDtoTqFDuonRR3jyABcxbJLXLkG9W4JpgJthx69xbe3uoM4I
sgQ9QglgTAI6qU8bERyqUQ/mVU1D1lKNw4sAkUHRqBqjIeHbMpjOTT9SBBFhBta1qVgNbCiOtcCo
fjfFvNNx5QmLspMsb6NNhIdxu8Cd98Gx/3zYJc3VU2Kk28Lq9mFvRpxXFKyibQHkDzrXeVIPzDNz
vB7DPnpL9KbeQJWDCJOG0Zsk95sCYBLdK7NEn7E6yNpx1L1RzAiZc9pM6LgYaVYqNu1Co7/eiOAi
04hS9bp+BDT8VmnTcNCAiKyVRai+2i2i9WTTprQRU+WqIHsAoJNTueh46025XNllKP0a5/QpQQ0H
IHXaxGZnHjVJM4/g8B9UMmK+EQix/3lY5AHFuIFyWDGnk047x7Zr6hJoSigOY++JGpR2DoLrgPp3
xXqhdccOymtJd+UxAPXPegzUOPCG8GOS5gMaMGsbsbg/0kMt/LhDxzTDs77pLHcnMGPnn++kbIjg
BukUtkVt69O1CTFrxFpXC/pgF1SAb4gie7AhOZ1PmXaii+5tscrm9EPzBJb6MMxSdhooS6GptAQY
PH1pFDmcywzUTaVR7F9Ph2Rs6mOvtPnGzuF00NJkkLO0odfovX4II/E9QDTYl0b2soy5fNT6fkPf
d3WgS+gBOLn9kKbVdsiab7WyOz9WGsPNmkWc57C+WRbtmZNhXiSwys5kzAP0LOtBpBbA1rI+Asjq
blQVWNvFiJxi/mUu7aug4fBBX5CTgt4yDsNgPw1UNNMlYsYUm2jxvhnVyM8TqvFJAT2oTfWkVOMt
aOjqqobyaN0fwkWb9zqOZUg65amyaVdHewoD3BqyrWaNJYCgEnzAtJiXSRiS1/ahTb/BtFEjc9kZ
emkeAXQRQVgM4tndFJyqpFFOuEKq+zekeb1MxfkDTsS89AoGemWCSvbzhHR1pqsklEyvYQBxgeLP
W7lQwsdKcKALcDV3g31/mMrp3ZJD+zJksG2XYrJ8qVGsCxONfelKtVnPFQa0//2zMBvAYapxC86Y
f6IV4DSn0dD3Q4BdUqVT1bfHoniUhrreBmB63TQ180db4aPqmAN//jKb58gvW4lu+hj9QTim2fsS
0cn889UfP5vg/i+LJp+EXKBkitvfnRYfs9Q036SyU1xwRNrmjxHZxjDiSo06YbZS+7c8KwGcWqNP
t+vs1XGiPcElV7ZJjKJayuhgSKDq3dIUNGlDA6HfiVB1S7gKuGvujDDDegFoAJ3XDOWN+FEYTHqi
rmjhlS4/D/1YoBjtxG6KDW3dS6qvtdKtC+nXMbP1aOtPxJaLFTuvJ1RMVO9Fjl4tr21pXRPAVnlg
uwbdEWzhd3MW7VtNZesyA9Z5rpXipgz4q3TaR01+1Br+ErUeLS8YVuTNQPNebKVcVJJfgzKps3cI
28dJzl5Ku6gx11pelBT4TYC4TKqHSB3Vk7Ge02YnqSXwtA8VNl8XKDBKShgQCf3zDCzQGQY5XIuB
hC2texbArJT+ClkFANbXKxWEmBSavkGHvpppzFjCXTJG+HLejUwDMtqrJs6vgdGuByh4CMQRk9Hm
3En2tYnTbSDs1YDadxRnhlOPBlXS+NwbfbCVhX5knXPLQt3LgvEY0TRW6d6C6xbbsQdklflyPrLQ
oyXIdiYMDWmJ4wmhXavDCTHXTRT5HfqDoG+pXoeWBssOQ5jbR+NhyOz9/SDeD8RiShcKl2mTzGG9
h9BKjDVO2BVAC4xtaveGB9lTp1exLBiUnmVN2hYSvmE1cOM4X5s1TWCwoVNJdfUocKFTHjOcLFmq
eE3tLYFGa+Z40KXI1yZl3SW6H8sEMHEJUzLqdtq010Y85KJem1q4rWbN69FawrM7LpN+DqRqi9Bx
LdfpsxFCO8/KY7tMnIcJHfSCTK7YhsBamkFfKfV4CIiRxOYEfSV7bkrrNEDvpseKUYYcWQsppC7W
ydyvbK30IGU55kWNNZzi0Rqw9r11zdCivYWygDRuVgZbGsq8vIgPdhm4WUVdq91sdC2/xhp+A0ar
UV3pUCpmnK2tZOG0WfwSC62i1Li0F78OzasctusulJ1qDiMHMuo7hmv6EfFymgXzhg6giI5hdTDc
GqRvJFPtb21FF59am2sSk6gm8eSsAUK8f5PcQJAe91o4nIH5r7MqXCMldazButXNNlJHL+ODfUQq
OaPMOhpW7lk2XDIoRnnIwjrKS/f+mjb44h5mRTrXqyloN1ql+3hsuMB+IwF/p79lO7fRoSrBP/T2
GhuXEW2QVX1RhQywBsSD2qwgVu7kqvIlVPHYf9eRioxHki5xKJ6TsD3enyV+bJbEH4KevjwMgax4
uHIy8z7qhde+FU5vixP8yQ0aJq+FBEN/ot+nwG2GYZUmqheE0sNQfdettYmGxiMTjnEQ22gb+/fr
OW7nY9F1z62s7YN4uWRqsuOdr6ClscZdh12+i4M7pA5L6dgiqUHdw8/txjymVnmoE3WbGx0t4PIx
sptd0uceG3Wvr0ZHh2+jGfNZzyzA1h19hoiGZOtA9y0n775ROeaFtdX0CPvqtAsEuGOwKwPYsIZT
eT/HrTjJ1Z00RNrZmndKe7ifZLIWmF0rJkD0gGN0gCi9SQ3tXGNKu7+5UdUx10w7aDnOWOXP97Ew
t+cT8L91+xphwKHIwoOCDQIgv6Z5v+lV+W0eAT56BT7mSJ1PwOpcS8F81nuz8nUfz7I9s9tVhyjZ
LPaWvPQBFj2jWE/zguRguXpk0eZ2dK8lc3pRUkrnDbgkGh32qnYRkK/L1H7VxLLTCEMuFUvN18YO
1/WSHu9nocNUplDrTSEDRJ0SvMUMCxtiYlO8DgJGCv+LkV8rdXBE+EUm+CpMtP5YTG9tGJwK8OiU
zT8FdbnOFerFaZXu4v7MIEHLtuo3UcfNzI0TtjtE4Z4yN55qDmfBgBkWHzR/c/yN2yRQ7BZacIoC
3FlDgHMZ3WzqE+Cjae5w71ugFGUlSzhNE91t5nBXUe0+9/MRLvutMu8ycA1pAN1dDYj3CSSAkIct
IIO9RjBDXQhmF+JNDMYxV4EXdCsVvaRFz5DDsgZ/TyG/JKmEXKSO35deBxAqZwzz1nqc5ydbewJc
eIUusc/sjK0uB3M0aaCcssShGHtjaOrJik3U9CBHSuM1aYJiNeHri8PpreP6NeTqtZg3c0znGYya
HajvBzoJD2NhOkX4rrXXILRfqBVbWfRrGEV9bGoDfE25i4C7z3axD1C4MBSEb7lUPMmStIpbOp3l
ZvCFVPHb+kephK8wzo7p3XBtpLK+0m3Z0fVHSY0YEYdNFqSb0NzMgsimMaOOXCzziZjcuph12oLn
nMYQSKJUKXCRqtehpG6RFmmHFdIv1vqHIBu/bWN4F328pjwZbCDLulblLpSWd+AxmsxR1iSDw59e
f6m1fahl4xNyi+5oQfXFzugg6ZpXwfVoMaTrMYAvaCb7oqYHDgdMll1Jp2Fy1qrOHU3jc5wA502n
Sa+uYUwncd9egka59SP6F+MxtKInO9LXaZUCo9Mpk5WHV6ORC2eiZbShGzbH2ZCYyyGcC+Sh6nu5
vM6L8ixXIJmGpnnv+vBAxeZHXA6+oY/PmgnnJAnKo0RZdAcqHw2Jl8bVhm22TzRnTWXMZi61jxK9
t8bpK6bS1+hbCOPWXwpplyxrk4vKzSVtP5j1K/6TwUnNmtvxFNXNwxTbb4YBhQGKyy7+rsto31QC
IhOwUWa4hm12qT2nSNca3b6pY3KSylOrWjdtzo6dDbEsSr6HdNn1TfBbRjlvS0yuZXIRGezgsdrF
jIcly7PWpqjK7lmkKLtJfhRye02U+bOY8nMd2jfB+DcCGFCRtXN3xgvGE/Xu/VJWttJ9azFbqVx5
tiukb1Jn9S7krEp9AdWPENqPoGVMCue6FG8lhCyz2Ko/xNrqtbaGG9fMc1dWb4rEehyaE4TQ72Wq
TroUDm7ftfShfFCtxOhSsJvGMHxmG0G/qStLyV4N3pUZbZxt7Jql/B5bCZxOsJxSZRZujSmjqXEa
jdEJelFc6WdrCeAc1dJ3x/rB0b87LYOUiGzbnQF6NZn8VcLfA5iVVfge7Dte0IcB8iiZd/NhhDmN
wUxBpxlqPgvHSdlhDoIx2BTnOLGPek/De2xLmxh7nzTiKUq1z9jMdjEeUN0A2pMOphd2d0Jzn+4z
VcLpoeskDspzBWxqXbMB8yuzAvWCjrrT4amZE24yC1wYdFRHYkngyEgKkRdXUcztb78sib0BIMi2
XWwqZFurRZ4+c9nwuoqlJ7CyLrXe7ihQCrqZXMtdqpgfttReSqoIRBeuapZbjWltWxoL5MFbhn5f
MuoP8IgVBGNJMq3soXsKdeWAuvfFCIcrGF3KDi/grph7380QF1mQsZY+0q5K51BOs3dfqmj+mmM8
Wcc6tNRVjzFiRfhv00v24E9TtR8Khs5FrumplylhrPMxJBhIYkPnR2Y9MxAkxCYYOz0jrB+Y2Qso
UbnmjpPxldo0wgZJkTspC5NRVX1g0T6YNTcgOcvW3uBGAx/lAEGp8cgM8DG1o1qZ16bwyzm5LM10
nSaqePO0f5+KB30Qvm0p51K2NloOfg5aUEla5WtJl30JsY8Qx7Uzi+vE5t0vMDGag/I0KO2nlXMj
BLS+JWXhNCZYNStmlrmpc7ULQ+m0CMIxx6Eq8T9ysmqQH4qU/G4FuOQgLd7vKnqN3b4OGEGnV5MR
84C7CmKxeVXzGnevvRdFeOvj4azAImsAO0eh6oX06tRSzIpA3uZq7Jb989ADAwnSgz2aPh7plzos
1mzCvUgbAZk/0dK469JgJVKxVrJPiUlInqtjnKlUkuHrttnxgHfxOpbFcDFkj2r0ra49Qbtet2O0
XarPbERDm8ZrGz0NQECM24MPHmOlQKJpjekhK1pnUhl+iJ6+9jEFoR3bKrmlWR4rk1mp0yalv8yN
82LbQ6Hs7GhNIQYrq1E/DwRjsH8pb2xiH6w+Hw6dzSmsSeKPUuhheb0NAdYL0bIfSQ737v2AQkZ1
av3xkN45VHUkniBhOe0A8WjIT/aiZg7Id6YaylXBGaaqU0rhGfO5Bzb4IZTov+2El8SdH+X20RwA
0Wk1U9BvnXk/n7+tjh1Gvey4dTsXeMJJVvQ1qErPLsZNJccrfTauuhl6ZdWsExaASyD9LiqgkSmI
RNDMzUcpWc+TQstgTkd/2f4alQQELDhEO3PhojGPkdtrUH0QJUatAd2iuO++ZOmQ4MLUodxPugER
Mnk0o9EDEOra6lECfaNF2qGq4i/JKLchlQe5AQsKSoKRp7YDPfRsszaVtW5X9ZEfZLIv4tiLg+y5
urag6CvcRL/MZgBkzlABqE7Y1QZxT3gfaN70sN2MOIh7gBSDvBxnPdhCfWVnWK2VfNVIBOeHxvbB
wN9iVd4VBkagWBDqG83w08ijO8hGW5dt97tRgtucx4ajWS/FkPJ9tRUQlCk0vkjpxKBdVn6JdEBF
nejOrC/T1gIP324mGW9xbf1Oq6Nxn40C1zLv/ET5OU2mjY1IVg64U0bV6enO07tqnWq3qjd8yoV/
xahwITjtm0UmHlx6OuzHRBGXxJD2QQYrtewuwkyfyhnGdD1dLPyfy8gNJ0eHRWZkxJbFVui1G75Q
QG2jKfCWMHLlKgQIkBDMsdwmST+HVl01eo5Vqd40FrVRerjLquzYKs3aMCmxKxi1lQrrUam+oER3
9ZQFtI0mObMG5PXl53DfTg7WClqO1waZFyTjCtkGXG3qeJ0Ew9A9AeplohugYig00KFd1/PgDQWS
17T2Hl6B5Ix9ddYGOqO5ZTLtvVezr8li7KQ0l5jHs7jTiUPZDxnLZvENf8+FTX2GRrNfymFV6hNj
v/Gbs8hBBlgzLNkW7PvnKD7M6a2SIWeb+jdgxX0LtQ4ugUNU2Mv1+XUYEUjZEUFRoTlQnL2ZZpI4
lBwC6mCIAmeu6VAyu5eytVd0gMDytQlYzJpjG0joYGfBNvFSLX+UdHNX4zeYGoUglgZpmXlFGVAr
9g82Im2n0sSxKnrXbrBySMIbQ+0y8qwmwWXuVABURL1zdjKzoMY/r9ULuV1Uuo+B8VGoO/7Utbma
Qh17HgxG6KjPAm5/qU1eCdlSGzcFrXQ4rLazrG+WFJpjIimwxChoUtpdIparIXerJrIBci07UHz7
LhuPSwbGqVHe68HSnVYrfgeyTc04riR9uaO9l2d8HpkbEWpkit5lCH/ArzpWae96LE9OA1cEv8du
rpP7UsSFa+e26iGF4yqxxg2M0IGX7IxGBaGtebjrXWNL7CzuobKkHnCOdq0cbmIKYxRAI6Gp+OYQ
7GSRXaGfjE5VpOj6kpVG+KmYhacUAVJvMKNg+0VjFZ5a2qc4QoXUgOlP1naX5cyh6iUlGmAq7UnJ
aQQfC8ZeGHPq51Sb69QO1VMxPeb3ZZtpo7bvp1Xaa7fFivaEsR/H5VfNVllPIiC8GrVPmGh7k01+
u81rorsZEkgScRtVB70q/LFu/V49zM3ky4b9GHaxz1r+gyLZg4ikE8kRf5g/9W3LRgK2nOT00nKj
rMOzqwqAOKyg9Fc/grUNwrUJzi/Dbz9VbHSJ9uiD9SR6iM6BtslRaGngdxS3TCD0LpX8K2m1A2xK
i/nZcAOJj4qevFl0VxmstTlIH/rA3k/HVm0gWgUe/R7njjVlW6WjbDCTTkjBXM0keTnoRNlluz62
zRlN5HakgRz1UsHI94D5A0VYytGliBtwJaNeA1h/9gs53CYzH0hYbpyUvmHtdXmLfcylzcSLiAgI
AppV44EwAq7qTlO8Z2PhhgxA2lh5FBZtlqoEYAg81comzNP2ReLWUqC/Emm6+7YcauR37HapxM/d
fpQuCYgmGDVuK6qjCkHRLCUu1HItycvKqh7msV0ZiNgmtV+Z/U1u1ml8aJP2yw7Kddvfrbf4/qL2
YHbv2bxLRnoySLuVyzFXxNr8Sstv4JQ72pbogGQD7y45AV45QO2wpeQYPvRGLt4k5VFOnuT0Y+Cj
m9+4By6LHa1spoIhAGoUSxTXxMiac9/aGs28Yyhe5I5Qo+lYDTmpjPWw+TEu5gOA1rVRD5wGnVAc
Jrmocgx9cQq/Ch+SiBanKVmzCTTifRs859AYi8I8Dqy3VAUUYwVrKdnkB+bFvE0IJfU7a9xJUGXZ
JcH4WVytSNeR+Uq6cq8qrBC6cG1EBEo79RIW7530otdbO9gnun4CMrYyu19jHo+OKFDczuZJNrdU
gZF/+x0nIVC09tW01qnYT1bg0vWy1WWDgNY7ANTVUkknorkqihO1615pmVpHMXF7cO1EkPp7qnpn
mRslbrcGo0i2wJeUXhpdO7AXYwUAKWiUkb9Xy8VaDoTe+ualmAlWBZIra+KULhTuVLJPQZ2fFIET
L4qbGoaHKMK35PQMQvkaZckW+Jpj5kT/cldUpUsH4Q085F2LJq1mBbUMIbtZYe0yOzLmT1dtEddX
1j3kp/tGOB80GSx+PhFcKrudGnq4imNnHIQNTm+BEl7LlReOEtd2ql1KbZ0qtXKIwkg5UNG9IRHd
wZtVA5pueGiIe6uiBxAzWG6+VIBLK7s5NKwZWJg2YcalOJvnvJ+6m3RHV1bxps8pjUIZS6ybNAty
6TTaq1bi0q/I0gsL3jElsbIdIujRyDvEg6xE6bpM2dG2unQC9i0fTDIlpEVmloFasa2nMfjVjtqB
UOeLLYXzRopT/STrkQI2tP1N2hJOhDLP7NXDef/zbaPJMOPytmLVx9/+PCDXfY978WI0SnNNRpFf
TOk5HOpPsnhiD2lsVeu2df55iEdomlpqRatCacS+R0Rnw3x6yRT0MIId/rlPD9zfFtG0WDkAb9J9
vDrk7ecwQJLeBvJNqWPifhVtWtYwyzcw/bcCuOwmjou7uk2d39uFIooF/DmB3EI4VbCEx2xm0hCl
pXt6ZSxOXjXZye4C8dAX6T4cg/DNHJ6mmficZFZ0TLDHbYBUMkwpJNanoGMv37ZnwIuVK01x82mn
3zpNHMQTp4zAooWGEFPP7uergrCuH6o5qymTXIAz3nPcUnWwEjV/rPDDA8bSW0CFkChr2VKfqmrf
q714RD5ODKspmn282F4hT/GrFE7/puzp7/VwFLFQQkN/qUVvA2Xj4u/ViwWe9mwwe1cK+slFMsic
K+zs2UyACOt3FUPXTr/DKpA/CQoVVZMeNGh6h8U3m9IvA0GCUc0u+QBAEPxavk66ViF2GyEZYiPv
/alI6J/lUn8Wnal/qyrl7doagjPGfpW+R9Jdf6sJkZZOC+VRdmstxGiDaCUcq+UkdTLrgzlcy9Jc
XChzDXBJ3lPbRlOdU43UOI3Pwd5YOnbrc5UyznuQ7pdrMWdhBccX6QWA4r1hZXeCK0+sm3ngkHNe
/wgvfx6WpPuVK0//+hP9vdz7/olo8aV1XzaBj5k/VrE/1Z2h/rPiMotkl127dcA/U5+blrdZltJp
gsS20gDyrlPzDqszqngnCXRWgTE+pXlOLMI0xI0T65b6PF20rrL9f/P+7lVMf63C4c4StCjCRqPv
7ef9/+n9DaEtBkkFgp9yson9TgNOT462lgCWRGJB/CNG2Lgydck6RMPjAj7bzzh6p5+H8N+2xv2d
9KLqHCpZ0+ku1CAyUtD112tAiSSrt+/xUdFSmdcr0rDqixJzozosh6LakNjrH5OUK0OGZkyP5TaM
5BR1FfXb2NqrbaHvGi07hQb6SUFyt+kJYgi7lp9FXROJSEbz9q+P4v2y/PNBFLxRm3GcJR6ILtp2
//qWVbS0uZwK4KrhlbS6cODhWZ//+jU0zZDvpbN/eR12Tga3FfBQg0K6v/OdQLZVQQQ/3W2Mj2T+
JYtLVQGXIz5cbSXjo+m4S8CfLuvB2k5fi/41xDdL9cXgRyCgSxC9q1z9gJA+GZ/V9NBL62h4kMI3
eK++NviawEK3FX224/l7AzRS5urxjuxCnX6LehcoLUs3j/RArxs3ess5J2RUVH9WPTjwKygqfiPf
5Gw9W4nfZAcyGq4+VZdcAyJ6UfSPTlpWFdQemZv4VcZpspB4spSaDYZJSoZCHKDPtCyRpYXHV98i
gi1V/dA3FzQX7bgdWoNJcYOs6aovPkJnCcPOgaler/Yr6rOD6DXLDqO97umUJhnRbIqS+20TTx9G
Ql5gsVYApB0J+IPOaWLUXRnLNZGetHZFSIGodJxhcVqlw1dXi1XRFU+phD63at7EFPhzaMEOlPPw
KR1RKeUbK71kyz6xr1G8voeeLMKlyowRl4SLlJ2pK4lrTyqdCthlxeZKnCeEWkoE0soTkUlwKHeI
sLDaHm5JS2KJWTKscIyJX4V8qtt4pVQoJTZEsEO0XGFJS7hJdXjwq5nFCf0BTqieefVDYoXPgEio
ukpaAnH5RdSpsipk9DpW44pEYPbKUbSGlCElNesgO7B/z9NHq1j7piCLOrM/HS8UCM5GQpeYGZiu
om+pnyD0z/RIG6wJ+XQieuXpuemaDYoW/WNqZnYG0HlLChSzFImgRrxMcZIuWbUxK7VKOBHWtsof
lBfekluXleNoEpcFwPnCs6a3QqHiI9xbgb0um+cxPUGWdzNKPhZ2Sdy5FgFrpnG1+B4FVOwiXS39
g5TbTmFdG+lYQg2nS8khGe2pgU7690sPXmqWlEGDo2fYGfVe7ReHyjTKVO7ZgLUo7wBNhNOKFxR8
pppcyXLHwS8nHFTXctGCB1Ym7pRNj7q0HEoBTikhHlGEINPfIy7EfqQNCjBFIFjAU1NSw+4c18qc
nMJEPvRdBw20AwwNnXVdGpe6prDLodxLgs0P1wdGKTT/h/ZJvJifzZkgOEXW761T3sYP6TX6VmIc
QE58yx7rZ2L7XbPKpF2fbrTX/KP8EFSWtI6iErN0psNySDf5poYTIDboL5/S967Bac9a0FFe6mP5
FF6HvfXWfDafMzn5g8F/wQYA2rl8tZ+yPcyoSXb7NxMjTuP0FGbxygcgdSo7+o2WrZcbVNZNtwGz
sCo8rzmbvF68ZwV6AObvF4fskByig/IwneEPH8WjfDMfxWP8EjypV+lBeS22+Ul1hTdtK699732I
L2vxSp2BqI8IpBhHssDpn6PvCYGOc+8wa30EV7CnF2ox9xwzQ19Zb9YdoEvdFjUvjn0bXpLzskk8
lm0AqGwnuiSP98NjUmrwrL1Gj9qXdSVnVM9OjjT7PXyOn20se870CpF+nqmbdSukifla+6qfxReu
mbLGyu2w7cTSwz/kT26u8J8VnA3yQuf4OR4JLDgtYVrCiK/Kl/QQXIlubEi9H4eH4UE+dg8shM/p
tX7KnywkSk78q3m5dzZNvh15SbCyLtNe2Y++k29W4T7Ypbf2Q/oqHsNb/sGrs6ssnUx1rGv8QYj2
et8F/ObVxsapfytf5XP9THLFfJW+ou+UC4ZOvFN/qnfmvrx6+VV7Sa/Ky8J1pzvhu/LZ/qq4EvyK
Y68cmsfxoz5Jr/Zr+1E8LhBvYodRJWWT8FAc+FQLYwkJego+lNXM/d+5xNDZ84D1T39zLLFVFhol
HF5FQZK4HwTtoRX7ETED49Ohzn0OUNa7/CPMXRIlQJQnl46Cb4N+85uQUDs7+NAl2bknnZDmoX0u
HCk+j8k+Gjz4WkG8Z15z82TVCzdGLJlvy8kDDCT3VCisqPrimmUgnamo2VIiIX1EnxxlKb9fLhqF
2SScSAk/oZgcHP2jYj/90X2XO/GZMjR/gl/kvshDVwYg1q8aMqmFo0/O9NiezNfwNr1aVGtSZOQU
lFq8p9gdHJtVfcN1R9AP9L4zsgknKfLHR6RvbHErFcicq1+TAzOahgs7cI1iQ5W4GB3XsoDmO8mv
AYHXV/SY7+3XfOEj85LLIxEZvuJ7DtGIOcLh1lZJSbB3d5EmqR/ItcgCYtbE7rM3b9ptfptCh1mf
9iD+cDPMbwV1UXQtj07C+NJ7lEkpJsaVc2N5HRUExJ1QwcIUG9aCoB1Fia1rQRcnGkf5GCqLFoua
Y36ON/W5PhWXjON2DX8XX6S/yY8MNqB4ahAdEj8kM4cABwsEJSfd91fTIvnudFBCJQoD7u8zDV3u
WeqZCfYFfOyCUZrAlAPiCaF79IX7K0E1F8Dio2r6fnGMOWmYFYeTuNDSuwx17P6wtSTf1u94H/0v
ks5rt3FsiaJfRIA5vJJUzsGy1S+EbNnMOfPr7+JcTGMw3e2xJZGsU7Vrh68GgAv7YDz8BIWmBE6M
U8UsaOzx0F6Bltl6yo/qjn8vNB4ZbClw2Z6Mj/ZYnfJ//HSehPhXf3Z8ShB0yKM71f/Ul9LZ4lxx
yKJHEqRynzlkPQ0U/dZhyxG++r/A40c6QA2Ak8l9jrqFQtva9bywcUh0wkQ3srW39Ax+Le7Ap8PO
IflXNjYo89Db/nfx48UQDhasePilanaI5TJpqIGTv6Yl4uBJpsO2q3v76u79Pz6g9lB/IMnkwgS4
Ey65Oty1XB2AknN81X7qv/LP+2id+I9sr547UnaoRxQnKhbZJXgcSqkjPtjK4NqSBKusdgkDnbAO
N13uruxdH+N1e2hBgiSHR0VUKUyUQZsAS8BJFVdtSsev/68l3Sp3oBZleCVAUC1cji0IeWHr8nWx
CfK/NMlzx+UnXJKiCCPM8uYrHuDjVbjcEjA9+Q9urgY+s/8rXKnh/CXvhzsaihHEDfbY0CsI0tIk
iK82snTf3FuhBnGMc2GdBut0cBqipohO+sWlsSLhUHTzcqmY893EPdWQYjfQyrgtpzOAEgEKsd1f
R8LA56OzHm2fdQcBzL7bJm7MUzzYKX0fnEjSGXqHpCqzXQoAlZ5jRSvAsh6n8sGGOUKf4XVLcB6c
IYVgKwvstthBLgYCzAgKzZ2xdgBe8xqiEnFC9nQrvjAIgqpJjbC4IiDy8KPhj2YLUD35JXT28Aaa
k8m04L2YRElBeHdplkaf7Ypb/sO6HHPf7jQeuzsFQdpLzDtEcADtn9uPlA06wG62CcZ90sFb36vD
NsrhvLg84+D7bGLLaNEYNooEojtUgj3+hAvJCsOroF3QYZ3Y0z/MVOpztMZ6gxX5aIfvAe9MNs4c
cP+Ug3LF4v6X5zfmquQuuyVRsGkbKup3ASHSDki+/kcJUs/DN12NwnNY2u1vw71L5BILgEu57Y/F
meeVhfjU0auyTXGyOwc9D/ZAeGPgcHZQUSeif6iiOqvZpYr8ubX9vxqPLzo3cUFiq4+PX+Qamd39
wBUjDyB1Kob20hnu0Zfs0+o6Kd1J7ASyo8tLajk1iBdUt1ClbL+FQjiXPgmDindi2ETM0OKMPwN3
AaF37cqQLu24LCk4PJOJA/cQ2ofyr33K54oFFhglCSU3xDK7aa/9tJy+wxcMDOErefo7onY+88Gu
gbu/23+40E4CZfcQWgs8oflTah63P+eboqy9aLZ3KaQF0gRV30feTs2AfOfiG/8Lfqa7ss/eDYb8
WBBbOPS7teGG7DtUtnILkizkkVZ0rjiY0hJjmI9Oi7s3yQCKXRG9zcoKBjY0g29uRkRsEdYuThMv
MmywcZklPuEbIhB3zy3lI27ZLJPhYRtP6TycuADxYz7UOHq+FDJu7u2xP0Y/bISgq/CQ6b/kpEQ/
6VZaNzvxiVMkhwj9DGdu+hvdkpP0XSIiuaTb7jYF8/jZnfg/2sv4b7pLWCE4/TX6KS+EHF/a35wR
vbTL3+AEQ/xbfrfPZIeG5oLAoSKkj2wEW7+Zt/5HKKimNv8uSZWq7OBh/BNPjDvJH9dIvQkfdK8/
xgdz5FU/m89pXR+KU79KF+pHvKvukB6TbkVIIibSmAKnjqv2rlJtwtSNAndZxlvRW8R/JgcW1Twh
F26bQtJhboE9we7raG75ZtvkRMtOcBKtBU0oGxwpp9LAQkYqA5/ZAd+eO5h4PkDHQ7jrH9IXsgvz
YhqOq+scRC4jdFBtaohI43yuyOmC/pKdzhBwk7ryH/8JTVeZv8pVINPwDgywInd6M/lNBBUr9PqO
1l0YwBTidj6UU0oPKJyIPN30HBcw+hSYUxLG/HQEDFt28W0+g1t7SNcsu40v9S9GC0OIL52ieGgP
xY3ei8mE2poiHf2uL/VV+69D49jo6cU7R/3jH/pmIliJCmC1wZ0IsRYWQugwzUZPmhY4iP1V+PR0
hxYgaW2ZrLcHVUt+jA/hp+ILeFRQcvxw9NFCquCHL50QPTawkR3P9+50ixgcCL/g1c0/564Rnjwf
SVS6eEDSwVxiG+05Xw1rNsUcigYLLJJuPo3P+jJteHfiQ/jKX3JFQBBNC7OHW6/TTymyVbBVvvjK
GjH9nm90RB3j1r82nq0+evL9vpq3YHtbX1yU1+Jcna1d+S+7hZfmc+SeVP6ZNIGY6HANfIZZ3HRc
ot4nF10QtVff6L3TkHfZunQ7CkHl9D//72l5zOZtnK1Ci3mK5+B7fFsx2VQOPA6drlpdELnQVq5J
cre2gIgOfxtGaE12s2ZXf9JFvKnv7NvmZuOXYNh0rJSi6bOInRQuIucyPZDucILy3PHRV6Ir/3KI
0FnxO4pPH6wbbUNVrilPnIa4GuyW0Vn6oupWPyqfrbpqxB2IAZnLPAEBAZX0/ZQTUGKiFDm9fpjH
kDHQo81Yz4UWOWhtflxwM59whmgvWxwklPmDgbMWqASj297d/+0+8b2nf+HSabUjwU3y7fAj+0w+
2fGJrd2Mzkj9aomcXBIkm/1p/4yauA4iRR1WiSJNExfZ4BWiZLJ9ykjrKvAqiiUhOD7Ru1TxyEGI
AmeckQAqCJ8u+R+MtZqjY8c3OArVmEOTsyd7eyNUR95NdufN8IdK53SYCMHzIl9u7v84m2jvCraA
Gi2tSwPJ4O3vYC7RJFHwbsWTTSh3uvhR3OYw1s/2KSrzjZGNDttFA8ke1ZaQ5MyhwnvP/Lf+yC/q
orarc3P3qDZYCKHquUtfww+bCj225SNbWYNXWCyGZ9XbBt0dTTGTVWiTvMQsQRIK/UNDuJhJsKXN
A0ffzRNHWkv3jr6GW/Xs//XH8RGc3ekr/0sDxyQT4N/IXriHBWFjW0L4nVtBIWts9dtvOHYdFiva
07oT28FjnLoxLrIeJKVF9EY0yAIkBXQnSU6xu9v423MBbsWneJbf6pOGj8fP9x3atDlHWpobRuSZ
iQXn4xFrn4G6DlkL6g5uyVO5YrOUqsehXMFbJPnwxLEQ/Uh3lZXosyS4HLZbZefznEuzxHxbfcmF
kyN7gBJ76ebPBEIBtS5tbB7fgJdCl4rfDJ/dJ+HxvCf9U//kt8Kd/pqxlGGet8OlNke7ftFzIHXi
imt8ZPr8CzJ50OBPMc/VgWwTOZj+AQswzpHYo2u0VWT7LETulrtFLWbsn+y6timKFv+D4sbX/JU+
xMvwzL8diCABJJSBbDonKpYtU15EVu3cBYKNpTtwhlecul27SmuiqZy6dKL3+JruFMjxkF7GX5rW
Af8xCgx/woZSQEjhdMxIv/1Ae0NcrJ091QeXhXfALMO87/Z/+YPnl2afz8rr3OIrCG3aTZ8FnkSR
tBu3IIicSKfCkeiC6aGJRWIUhf19lZ6e5eI84ttQ2Zu5vyVwdyI4xq7QKtFe8rSnzhjaexnxCz0z
dwjUh5YGaP5339qsIqhkko26hL2pws1vwf6DqeqopLsPENpx/Y4WwUU4W08SQ8tvgXNrTihyBnaZ
0pLg9kFRtlU77rum3A1ievnmvuj/dYwVwYawRZpgSpn4Mdz0h/gK3tZ8hpR/4R8nRvwNR5tvx40A
c7v7HbmXX/lZ5aLxfGyj3XBILsKm/PQ/iYPmDbw46IE1+j9/wv0pvXIuDXeCJRi8v4p39pzuMY8J
NyWyzCsQ+PcIhHmaPqdvbvbe31b1rkq+Ssw9RZ4geqzawXqMg56hCJaLYS3VX5TLDYEjZxnnGEZI
EfypPo4fzKugVMm3eR+u9JsBaAEviMQXNDo/zSPQl0N5JPsbqYGGmpM9MnMEe472OOX7iBkmdptf
p1yWG22rn6iVVWUP1/ZJ1WsBRZQbDaXMIBvdEW0zjiGdQd7NNNU0zjJ7cihWzZrC1geH/EUvmSSI
D20Garo7itkICgL5nfcAoQqBFQONsTW+hU/9lSiuYq6BYhmHEYJZkgu23Gs2YHNkS09MwhD+kiHP
iyyohSoYJkVwpUsOA1HK+6HoKGcaFmEX7cGV2kdyrom6Q6jDkUioJZNc8bLie9IdSyDkpAVu9Jm8
L3mxj9JDx6yIkK05abTGiII815jo9aJXRfzqjNfZLOJDYunwYAlXdbgIfCjslIaNPkIwXDrij3WI
/saT/PbetArBrfyQdimdXM4U9qBbiZ48W5gMOmRIEWxWlrx+u6rW7EJz0kj/m9u0dq4k6VFkOTLd
GDg0Pj3VIbcI5hWzJlwvprf6s8IOqVxNxQKMhe5g9jYxkPxvZ6rvsqmW+AEk2pJgKu8nyxbN8AEd
ug+vEVYkP+Mp+cxEzi2XAboL8Zla5/GOhoz1iCw88mTBSqB4k69eNF9pCXGPMZ9YRTKlD2WFdur8
H0y38qOb/63OAWgoMv+an+aL98PbCFTH2zJvih/5P1rTkNsZJislxDxQVFPLOyg5xbnI1F9Psm6h
kElbWPpXQyn+CeawLMwyYySjFRE0eU1M8TJ5QjASQOmJ+OvmetVkB9PfZM0tslJbMv7l/7R98s7u
XnEOlYtpUobUwD6Ex4yenua7MdfIW4Wf4h0B5G2nYNVm7owBENW+gshjAyTH2qZGHAs7z21GxNf1
VstOUQAo18MxuibvcNeditP4S09kMIIyxVPVKA9Q6GYfK1udzRYppVsvfmfKYsrspRK64guhCyh6
FkBm/DWtY/4KztU7+qHclvox0156L21lIi7TSrBzfsQtXWRIa8x76z9NvNe7lvtjOUHPZ/r11m2w
NN4dEZnZml9Ils/RpWMDuRQ8ZQdYhrBjP1I4Klk86dxPumMIrgYUpu3T/LNq7mF203uepfRDN89C
BgxHs12CmZLUa9cGZ85RzbZW+kpMxiJSUq/hg3MOnSFQLH0evSa8tNZ0AKdN8zOmlcrvWcd3yB5m
8Nnqrk4ep7iLGrfuKOMikPYPRwEfKglheKiSVGxbb/+zE9iZYBrLkmgEbGltRpCuWcnaLrBOlbfV
9HXP50orLaCBE93qV/fm0+vR9E8RGKLfpNWq1DZkQk/yLpN3NdUq51wbzAlFH5skwZz73aFkrGF0
AkEp74B05osH32oFZyJMGmg6vWSnnuxnCLFcjzdxaUbgBm+mbajjDBJg9Ryv/oJGNfxE6zMUzcuM
LkW3LtvfzvtjK+rCuCyinUfnn0XnFhFHMXmPRLhGba8cqvGrzPAksMU7ZGqMSl8JrKKTll796err
WyF9ddmrNC5AvLVAuROgBWnVps3PUM0CCICAD/ToM3TJeCtR9kik7tdUAeN7HoWAbNEp1bNiiAOD
3eBW28v0iTvVbeClVOwc3cig43E1cqLNC3pMT8Id4BRNO83/9sPDyE2B+kHWl3D4AK859hleKXhw
6u28uEXl11jtiKANw5NQnyTl0xi/tOAnJrwmGwpbsq6Rty7HBVzRGTowNkhZJcUFxYeDmj7yq/mg
6QAJjsYfefrqQLd+2ys7z/TaPmZWt49Mxulc8EmGWFAzGjIP5CnaKt1OIntUXMXpKktYADjuGHHu
bxF5avlyLBZWx+fKU+Y5tbKhd8siHu5dNKw0D1naRhBWXB6pOQU9OihUwpDaljqNfkyOVHcydsWN
mmLm1xz+nzij3RxrTN31r/ENwAOuZP6mIrRTd6f+mo+Ce/iVnYt7+Spf0Z1O0rxoJ/MAKrYaV+Q1
kuWj3ZMv76XJjiC6rDNATCxv2V/AT/TDuPUOxsk/ihXaW0e/cBDJK5+IW9ZY1RLcYad/KHfjLuwN
13cRop2wca1Yfm67A1bVEyPqTf4EJCRqKdNnUqx1Ns5reh6eFO0ZfYAHAySiSPZPuOdZ55YqYdzz
nbAuvuAdbvxjQca5zc5JYukg/pkG6IQbH+XtAYZC/vAO2qnfttvhHH42CMQPNKV6vTT/ZPK4ebd/
NLnasrxKDDBvk+0Qa/FjsZG+CrgtYMN2iNgWmGFGFRqQPTrC0al+mMMZ+IA5YDY1ksvZrtwYSZT7
TEUiWYds1VKuGMgzpCQcUH7JTOZ4Fm2j561sZWJ4jBdm6i4HfR0w3LH3qVNoOhSOzyJbZyI00D+r
2i1z9Vb43MOCqzDoVHF3UlP/a0SkoHbPGLZyYOagU+2s3iHrIX5P8SkpMEGgKRQhDZf+b7PWI7Ce
/A/VGCbCEMGVVtsobIRrWjx9RsWFpTicxGS8dv6D5HE/VRlqXlPO1K5/oF2gCNUJjqdYB3gybDZ9
3ahfaKps26JiB9WaQEW+i3LHNcypeZtKedMZLKvsYU3CPauvojxdGqlZh/Rxo34z+rxhog6PMoOS
yNDWAQ94cyJ0Xn0hZAVNp68hg9fw8FZFn8ibh03apm4Io3Uw1gmnpAWqoz08NoSOYLItjwnWPSuh
fIELX8x7HIjUDYCeUC281FPgnXu4bUTBR8uqguNOjXZ+vIP8h3MCVj16fZ/mKMeK0W9p5qfWWsn5
ptDPUcAF6qZ1LP4J/akNPkqwXLzd4+I6RuFb9bVfM1IWAuYh3W2ALwUoCkbaM99he9AErRvHwGL5
dwhYo5D5aQsn4TulEVaaaFcU+S3Q+psQKa5wFdWjKfwlGuzca9X9Nt85e2hwPlzkudTeQY2L7VB9
DjomRTt+qFtV6UdDmcKIaJ2kIH+cTnDrkxroUkGHo7F45GDMDGoOwetwQldBC4BqLAODQUZp26Xa
REvSp3ubK2N+KxLGD4RRShlC52mvKGCfcCRy1HhBQHazr92h9hsFE8t1YLAi4GdRygclqY5if5Vy
ccaQVXAGa9xXJHtXeHnUwbXG58fH6LhGqkxOpSHDhUDmNIohD2KyyNn2m9i8qQITFg2JB+4ah4oN
cJ76G2bqfADWW7VU4Mz40eWVtG8pcvP6kwm6yNc+wP+Hbe3kh/yXTvlK0JHmjRb69j3ijLVe2GJI
E1D7W0B5TQgX4b+Ko5L9lsjgdo0TGr6mZi9J8zwt0+iNzG8B6c9N0kOts7qlCGnBMqwYx/dlvIxg
0NZ//krfpId4G8XlsT8w6KLeBoJjXGjKi0+7bIlHoAeaJj/+jCxzoUgcx3KpLfqU/l7lorKmTHbe
o6yOVfVs4mvgpKvOkU8ymP2w1c/xRWHjCNP+qN1C6zzmt6HSkSyxsGdd3/YxWnqJ433bytvCX+FJ
omvSqYYyY7EEsTzxrvcykMQqMr/lGmLLhGy+YlUkcaJ9CdGH8TU+uqxw5GyB9/0CTIFzoIiAJiLx
SsPYg84Y0WvwMVpVWf2MUq24VSw9yRi8tXxutVH8FsIhQQywT8xy0ygs0iHkCIO2N81xmaf9SoRH
UkasKU1DOwjT9BFXL1UbF2jUw0DZ9FZ78zRhMcqwDXowxkYKNmZs7tIw2mT9dIp08yO0JJgMElvy
ADRbGlaZ8DCL1YwPZ7+hckJBzcw2wk7B9wGgFrhvadb7fjuAfE8cA35hB3Q6qOKMQz1evGHTAO8F
/jGkYFaHod4M+mnU7n1zpX+kjAVC7ojlI6guFhgYVBXfW+TqiaRoCrYi/0kUjEzeV4D/1dI18wXn
gRR9dPODRV+Urah4FvyVqF5P49lDRW/C3yHM9lqueeWZcpWTdUAlnoDOlIWSW9xnu4HWJzI+qvgj
kfHlar9MYPmrpKOY6b4Cgjki/KD2pbIyi2XprzuGHgXBpz20WxH8DuesTDpXyb8U5VMaX2T/0EnE
N+ENdRQgQ3FlYuUuQPxv9l53VeNNWdA2V49M+OjVzPVKJuHqmFibpeuJzzraNERk1ssYJoK/AOxq
MWGrL5L1DaQj6YulZa0k9Q/mVeF9N+KnLp58eDTNMgHME11r+snKrYQzBiUyXapO5x8ND3HRoqBn
nfXOhzxfAIqi0RpGd0jcIFsxiE69uyoFSGxLNd8P5lIzGP0XfAXo8XKkYaEqD/WnhP6kGX8K78lv
Zj8YST/kHTpzuGMvI9+O3YKOaHjzFAbZ0lLnoVSGQY91DwfZgHTC7a291ew6IKXhPhjUo3LFS/P8
NZYm/DBrclk4zn2Fn7pc0zpb9KjjhQWKh+qpfNYf+EB4wlopP2G+d+VqCabMBQURTcJrUy/c+cEl
PosNk+sXe/RmcrTThXUuYRi+UiN3SSg0LkhaeYqLncpTIB78Zi+YHz4dcab+GfE/dToNKnf72ZOf
tbHD64q7ADu9vt3HxXlg8d9u825fIombAEFdtu+Cek1adGqsMdeivCr5XiNEA8lE1LWEsZKabEvt
6gkIw8+fQJtnOaM90opoWxHJ4XAK5L1x0ir6fQdUxAx+pbUeY2/lRmABJH2PK9xWwDylet1GGya2
Wl0OxkvxfooWUviqq7/6aBPAX5l55TYThB3uUKUBU6XjHdyTS2N9yy8+KsA2EQs37YxfgWTAJXM1
AOKuXGvL1FpgW1EpC1iGrFIiLDSitWJ9BNpi8GiYcH+Bv8DVoLSNZCojuDdXgbUJpKPc7XVMjvB+
woynXLFaZ1fOZ+3ymTCId9YqDA6WPfJd71a1hsVAJ1j+ynAL72qKOvqE0xeL5yR0lwbgiLYEyBAn
B9MaAQX2eJXzhech1UKPYdNQipfUeMo5yBP0TGrdXG07awZG4yNEj2EGl9gGmNJKR+xnHjXz1GVL
Gqgy2+WJq/GlxXxx4bOgHQxRvabuTDkY3KDGxmGZixsTD5xswe6yalhhbBnipGzJugtdXJqduW+Y
tqbiJHUrgJbWXDBlAcN68Y3mI+jn7TAwL12X9Z3HLhdC8FZagOPSQhZX0bBrPe5XsIT4QNfbQ+R6
s0hCI4+8qS+Rhs5YKon3FsMtxCbrMAjLiCBmy+Vdo8bF0IudaOIMPcvVVR3/B8wgGR1dT3OkEDLc
0ohnrknfu5q68DO3xAtjN37w2fB4QGlgJ8peINXo8pB4s3veAOCCtZviJTC+QYG562PTjZgRBqcP
bql4kixb+EnAKQoXuArSlvDZnbVvixfVw6GhRM9go+a5PIPzohn7R6au0W6QHWnLGN84oJ5vCUge
sKRYENTOqwHTtFBfLmqIHs0SyWUGNmScU/bBDIL4TdFYgOd5yP20L1DqkoKg7zyeShTp6VaVVyh3
uG9hGaQMAd5x3tjQN0AmApzCsQ3KieoM6TwjQpjzTbcL9n25J/0r1c56th/iS1VQOHHzOQZLrbp5
T0X7y3PHbmBq7uR4y8mHAPVn0M+9tCh81wcwlel0Ol7BNrVd07CTVTKwAcYIaiG163yHo1C/Jak1
ccrwVAecHwhvfB04xmBURgC9qEz9XNV+tKlFcO/IiNJjhSh/0Yuwliv1PGZoVHt5XRj7IfwJoVqM
kwBOkZpXrdJj+EvxtL5kQ2aiD+RffTiaRxXbBa8Oj0nkCa46GQZ6InSq5SFgn1nKCLbGf9G4y6UR
AG/bNduJ+QpSroi5VItYJcpWcQPdByRKBv7UIR40nN7/yOeUO0enSEdnjvYcDCZbC/12Ch/ldGV/
43HvlRhGXUR1TxSNy85CZMnf3fwe6Ncm33VlhjL4VaMU64xE+RsqTLbR9dXkLhS981Qc0vS3N4+R
9ZqFoHmlr1wE9YWy0mbh+1HUmH7WlsAAa+u5bajs9h19TTjDq/e2knjxSjfdaCtHvWkLMBPEorCG
O05cVD73gsR5JMdX/PitBmBj32qHWF27zUE0imOvCi8sgoRFIQWFK3Lez4Qu2RUvClu+hnILu9ta
gGWAFrRYOFbLbBUuU/7mc6q3jARmuMEqo9ew6NzHBmvNJTWgFFF9rSEmolQwFHeArwXscZM2brmU
r2wzky8gCygkxjk/db/Wm3kXqOqnWfknoIATyKhyk68JdI9/bE2mHzbQHzMmdFXe3AuwKNR/aE2R
ikNNmYQ1VgX6Vd85xoGXsgbzRplY3rQ3L0g94scWfWjv/uL907fTyUQ4biwaJoD6vz19OnOCckjF
taMjofJcJVog9nO7HtG7K0Cj+sJ4AbwnP2O982aNxFJjtBDgL/JyAdY+mQsEtEgpq2LJusY3Lm3Q
JAwCwnevp/dA0i6CyQ5XZYDpkJv2Az17YAjstpscCCPciv7wN7WsYoGzzGE3Eg5P4anWVZ9QMTAC
7Ktj3xydJnnEqbGNk2Rl5PlEiMMIour1lpN3D/NapfWi7UMW8yHG67Eb64wR8nLK8CBdaOC6NahQ
cDaUh6cWNFDZTYJQSZgYfgqAzG3Oqli2WDf26keOXq4VQPci75hOsAD7d278M4XkgIMFtp/4v9TC
Wapw1VKbf5ry6yLhcuISCeVJUXZSvAjFH40jiu1DLF1LgXuhABWsH6UpXKVW2iaK6STenzbQU8cA
QWEHHaeBXZRBIMuTGqkptCJ9vMh5iUh0kIFpFH1nDaVjCvoH9mtgksFCw91ECOuFB0sqi7Di3alI
byETscJ/ucJtOqesSdh+n6TmmSIJJjcCQHhaT0uap4S+RmcVtxghP30Zf/4P9plqhOlD/jmlpyC4
asWdhiXHrURY6sq/Zsw+0mHclN0D65blToOlXoJalXw+8ZcGd6TASrCw/si/roruqGQNR2y6x2Au
rD2wQO8eisVFFxCR18EFMfO2zLRbQM8hqpUr45piduWv5GsARaX0i+XybzxO20ik/+4G8133cxcw
gCenSnmfVKjKMBMlIV13lrU0Je+nNqVLYSH3wEhEHIxyG3KuV0HnH4J6gJQRWMqyM7V4Lzbor2qV
vailwtVGvGSh/XTCUXYmTlfTv6jGLmDtHTJN6XfRB3SXOrbz8asQP5scO0UOODmJXUUvVmFxjKRo
2RiDq9K9ZUq1RrV5rFNtVyl4M+AxijvQ0/ODf5EX4M5hbYyhWBRIDLyRqltfh5bN7xQDzUryr24K
91pprjVkIymqPpSWpX1d3eJZPTFOJXV4l4zlLomETQrJpxy0gVBxbAysaYU7qNZD642MGC4EYDqG
OFzzzTSITws2pBypkMMFjIzRxv4r2lXVZrtptp5pWsbpye2mlEMTysBS48Qq2fypvMYWHnc5Ul82
5giJtvlDzmnrLTgjBOvGgq4GxkZGn1MWLOCz1/xXOoQ7CXQ4Eadlz0LPwhmuD5HTLgzr4CGImUqY
g425jaRqn4zJwmdC8qsfOcMPhlaogcjV0OEhCoMKza4bEHEEN/QBPUO3KTJ7BFYeki7fze2tyorz
puafsn4fPBNUQQUaRPntChkdYNWY7xQZRl9dTeNWJ3/lzCrnzKPxMcIUma7JN0dzUUJv1tLI8ePh
XPcvkjZpyzjs+olF4OwAwJ5IKlY4hEDGsGiV0KtBcaMHwucXr26Zx0Bsr6E1fHDEkjk+sTDvJtsy
PkzeBNJEbjpaGGbMNIs2HpCJl/6yOZGlrVkrkA5zp8s6Y6s1bOY7hD5W/cVtx/CtVThIZ/MehhfT
uAqsJ0/rUaeja/H5UYP2XUl/xVxL531/Ux5S37IcTaVq+tlvKT3jaUNjgy80+CoMpK7d0CJ3tCIc
lPVqbJDYTFu/++orqEEDUBcdTiQobhseJiPfi4rB6ST1jKnfivppcVa3/UO/cm7ALpDHKyehKuVH
nQn21GK5pCeY0AncAmV093XuK3RDHS1wH/P9ofsN9aXptnG1l5CXmFsjr/9m4EaO3wZ97HjMynbX
ZP8qdb8UJeyOeLo/ygY+1r9W/5rbQ/liVZdhxJSOhDbvqI7/VInNHpvRvZ7uchRFyXgs/Jeav5Me
w1bju23wBn0NxofBYmCq0TdlZx7WdDyFNABYUajDqR/XerKS3nG71HuUMudUwoY/ZL00uUZ3YSkT
pNdy3LTpDktJLFzwY04hwGgNNBttGagPP92KoXyyKtfyV26c3kLlXnchlc7kHuVgNvHBelvSnhqB
h8Mi8xil5oHGPOH4YmFIpu/lasfuJ2tOKrxO5bOFFqMcubsV7VsXnyLnhDj+w7t0XlfBX4v2vm5b
1aasfwys+/gkUhIPkZLu1WrPzBc0LpApGxjqM5ZUIiz8m5qsaMMDxZkN4ePuQ/Jfif7TaFh4gqyL
J3E6ifmvBKk7f2c0aeOxBWsTXrX/5ZtfifFTQJdjgGCONekPaevU8DNTfryUpYv87tMAhtecKRM6
E0+0G+WnkM/JZ18nIFBrH5H5qGGGBJ0I7+hrSF9R8MA1VBiOUbVRGu9pZOZ6oLZpA3vB/paxauKx
wfrl5EtPYzxO1qlu9lMFRDN++uOHlnzo1dE3z6kB9dq7JPKxMREywMIp+CJXRP1mGZAd1xJkg6yi
Zc5gUWnfpn5X+x86arYj9QknKNHaWXKwIXPNBhYzUE6Jfwl8ryh99XCNcpZ4PqO+qfzz6/5AIaen
8x8mNA4Dn9Z61o5hNIEQzw6Fz4KVcczBEW7LHn90Bt3xJE3nLhteYveqALWSGG66OANHo7SS6i9d
o/wJ8m9E6m7Rf2riX5e8ouaZBdIun6d9OYXqwYvIzYytQbHra39doRFUtBHnO3i1GD3GQwM1sPYx
/CCxMdShBE6BsjIyTHYt5hZPFI91UgZHOkJpZMW069WEGgyR2hmPCk+IAO5SdtOrZ8M2+M+qxO6Q
SvchlYgi1e3Q4+p0LmHbeUHODGg4SKcZb/Qvcf5smvSe5tlerCp/2dYTnY0mnT2hwSRyjo5NVcNb
yTF8uTiUOTcMCFaCFS6nqTcvgAN1AE6Ixf0K26rfRkpIo9JRksKiL8cf9X8kndeSq1i2Rb+ICLx5
TSGQ9ykp9UKkOcJ7z9f3oDrurejydVKCvdeaFv24SQpwWQGfoPvUMYuA3nbYUsRgFn/i1nPlju9u
1JZ66kKTlt5DFXacDWK6hWTLrEvm0U528sKbEv+EmHsGV4kOms8hwDPjX7m14+zsl6tAdI36HpuX
pAPX6S8x52u07Pu2XculOifqHsKiME5eAA+YgNDkwCfesBsyfVXCPrQlnDMadVqBbJWVNELHZpac
k8hyUuS+RLata465wlNQXzaJupQ9LrcuBrv2DWhrT1gLTeKKyRODbfj0Y76h1jPtRTQuSPkC1OG2
TdNlUZtu5lcgAb6dF8tOJsUZehdtWkU+CRl7ji6yb3721jYT1kqmQcaFGYQDHBsKjXJAEChoajiH
LeGHSWTEFJlY2lJbXwR5KNitrRcCtEl9UZxhIdQIXimevEkDxU0IER5JWTDSehVHDCzywhc0qA/h
rlYXHwGcoFQ3L4k/+0WdJxdZtpA8eC0Ef7UVsnY1zsoxAkjF19DmdjBgBSWCjdwL3S7sfAkYH/N3
6qRXiu+wYxIi4U3/7M91x5pcKxvPEF/WIJOcDr9v6vVXyH9aS7VDm4Qr2adNa0CEjNW+SPs/pSFQ
Sdkr1RGDsys4IaVAa02VCRsxfpWGg4K1YldJBB5xuyVIAhJmDMTLvlb8sOOAYcnVu+7878As2ddU
6SQrpqPHk9N2fzpvnhyw/QSCF64JX/kyY8ThgcduB4xtVicvQ06p/SmT/pV7nABFq8JbtLeCuGKc
mdjy0Apk3Vkx7p1x9+tDZB6zpD2oA7GRmb5vSAc1NfEMJ3nssIu16rNHFqcSdNoMNQLW0WdUJnRM
7NC+6v1A+F8zAS264pRgBgnldai2awWCWJSMpdrmywGZVhvWe72cdfay/C+s8x+zRkTTltuyntV4
Ynk20d8K2DjGNtyqfKmxUK8MEYlg1Dtdkh+ZRw9+hUfJwKKMGcM2YhtOKkh13soUB5y14UdJPCTY
Bg+mwAueosXtghZFbDNGdqnMafnpqcoDfHI9WElnkY7e8M9a4a0ueTnzkUwc/ra64ICddQDMVWSb
2UKdv8SqeBj6KmtQGMjCvq+4bXU4QEDSBWcKhdgpaTpTsTHgnatB2uUoEn0rdUJ+o/DFDcBVWdVF
AQcB+RjQWwhe/FL+DBP1qkcSI36NXbMteMiaT72kTpzu317sT2XdXdvA3PDMgrKQlu8m5bP5JN7j
aJXtSts5Cmxpw6FaETRowWNuxZElfl2AhbCP4Nv9QLL93bM1Dcaa13+h1IMTNQTChnhjzJDsJBKF
gUOk1RRWn8RcDAuAuV+ZC4deDKLegvFLoIvDLt967BGQCmyYvL2EPdX0UU8jn6yjZ0e4bRsyBpDS
BYEDk6UDBfNbXf5kPpkskYRNeboQG3tRhLMcWExSHndyWCUEi4u2VxW2xLYeM9SKbAgjEsKG2bSm
LEEKLkn8Ag+CCYnkt8JbXrDwWIgQgpBFgPeAARENSGf8SPPMFHa4Jhvb6kuOpwbFGuEonWUnYonL
8tjUhOXxQvvjy5fL5QT5VGBcVsRbFmpuMHIlTWby46W9E0dMlQEya1I1ZhMUT2o7aP+IaeA/ov7W
uoe6e1pIQf8rFTxPiOKM4SI0GgFS+XZM//tXz3+eW1cOinWKzpBs7UVMNlw9Cp95Gf0Mifjpc0fq
PERGfVYrFkNdZQeSleavqJeRhQ5AgJq2eEpGPh7iYhcjh1LAm9ZO8TkYUcNZ6SlH0uAb+adQa9rS
Cq1D4QGojMtcxqZRJCdSFLZ6DOZWOp53kvNTMTx6xilFedf3tEcSxkGs3Mvk0Rm/QHycq/K7rR02
E0DUadxOaDy06QFeis9OkBhjX2WysuqVI+ZvodkM00Et7op8t6qn3fQPBWtJ1SgbmdPSr3Vb4JRN
3mP/mvgLJimHsZO0uP564VPNgguTxmnImqfHzJsgPorz6KeI4q2A0MvCcwAL0ooK0fzxg9qaPZF+
SKNyz7dlowA8T3nWKyswHb/m99rpWNSrKFeeehwQLUWeHohVSw9MjH2tgAhAxyZN2W3Iqo1aOaon
l6C8tZOZHrYAPGt1CMzDrG5017lrgZAwDifS8AKYUjz16jJT4a19cSHyBMjoyYaBJaORvGvQXw0l
uIscmlJFBy1ftqKDxJrDsSutT421OIrq72re1v3yVy+qemnFFA6YunenYQL1pe49LLF56VW4SoZH
NlwjxNWQpiZzhswZjOz5vyNrqpfzu8Q4kJYQSTk/q0pYYWlQvdFbH7In77PQW3T81pCW3svWWuav
B8WczHnySIQHA9dV3x5N0vGn69hdGiBElAoIIyAV+CxAJ4JxW+BvNCBH0E3uVblyCBg/S0ozJwLu
/S7/bVnHAt49nfPT8qpbNiobfFzIyDIEo1Csc6XpDFGE8UZN3vXSvESbbJp28jbZl9sJ/ZPAF5zt
oER21paKiD2jb99L821KMkUuMF/hc4nFe404ts60Z81fDA3rT66UQz0XMpTWj6IPBy8sj35GPKSW
YFSSvwcTBYscAR03hGz0j9STLmIGcoxvNcY76FU6n1yAuFUiTG2Sp5b8+wLM8hRJqM8njntTJZeP
q4RkJe8PzcJSQ/fRVaGbs62AgXA5DszD4C0tnvMegUYc0gQRWtws/ctQfuv0HylLbNowuvzjQAju
jEf4HtGelYnCHveesMzhrUO8p1ItEL9vLcM+dzvYJYvr0w9p+DNuVodRu7Lo+1nlWFZGVqKEq0Hi
kQ+s4B7G3t/Y8p9lDDrVnCp86WYd4jLrnZrMxZB8jQBZVRX5+1D2HPL43Gws10EH9R3wUMU4qBrq
Mf51nKqtSLBtyqvsHxpr2KhEvE3ifV5hEhk1B1rvvPxti3sCEhRnyB8Z7xLUmmbyjuuLBwwzwOfB
3o7jmuISPgpz3CvdQ2eRTlkvK35mLtsI/4OJDodwMi6iX8wdJOkKwZbejnS8VMg3i9nvGJ0tPvDW
UZo9m3IVvtr8riCinNj12f21SySVC7sSD6FwiC3Blcn57IGbxSxZ9aZxC81nN17jZDPvVvD8qL1B
I/Hu8z8LcmIknZhFJOnnlIEJsaiwHqRt2Gwt6y4h0otwRuk4aRTK3Yl6EQhI3Jtwb9GZwQU4z9tQ
UYixiz7LrFuWCHDjIOhm+7wcP0Ipg39iAwP7EbN3gEGqlM8NOU/BRZ3ASZaDT5AcwrMlByUSxokC
nR7rGK/tRorcIt4q6A8n7qYgk/mrT8wtBu7g0UufGY1f1I1xT4bZRx9RUBWqX9i5GcCD/EvzNjnB
uTIQNzlrdiAeiuo2yTZggi7tB+0+1n88FtxP57S/qNIapZaBV5t4NN/ta6c0tiOJwOUeka5sFzmx
c1cC/w2gDWHnVciY+SY7AqmCSsPeDW1CPJ3aoELslI0lT0dV722LNHfT1Rj84VtK9Ab4+pSnQih7
7SJUmRHQ7FPKPgWTs42PUCQJPFGJDD3EGEgJHUlXE8q5Dp0Hzh3GNXY0uxtPanbokkX1hELpU7fA
NzgPDxXbfUscNeg8T7xBxsxvWe906mOsPZfQ/ERW4S4XXXGutjj3BBV4SMrxh2k3ybjP//EUD5Iy
GHSQYDNhgg67Yk+yGAJ8+lXIhbSinzG8Wf1GvQxhzL2lH+icwc+UQ9nIfrpX826pyyKZmO3aI69x
7FRWx4nXgcG/NN3tAOQ5pJde3Zv9bkJ8nrij/mWNwUI2dDfqgmvYRBg0MQDgWlCmljGRlmaZNq01
ezI5PZOAWWXg4QaWLgpcSMVjmnIn1w1ELj0YNOY1EG3ifirq86I6WSfW2w/R3yNhYNI7i5Xq5op0
0uRsP4k1zi6CcpnDnZiHoWiStSmvZWsb83wPYXfoo/NQ+a4JaYUUHCJT454FzuhOUcGEhliD1J5q
kyXZ2jGREniEXQvFSxFT5DYgJoLJes6ZpCFyHCzrpaGXRXqtTvsBeWvJpSxK50q9NI3blGtxuOAX
3Vn1MQSKUL2toO9Uy/4T9CVMWDY4TeyMIpmxSJGHl1n8JoC7JcAcBxB4nK4+pfIZqs+cbxetCveL
mP7WLW5I8FQjiE8kFNkeEKQlMBZ2Tld+mISOIh4ayCkom0NWmdVllDF55132pOvcI67xtx0R3pss
iqrQIy1vD2gxsvrmY9iJfove0U0MGKP1o3vdO8EB40uaY/IFajHbjrqsiKc3mcYNejvCTjqW5nAX
PI+X7kflIh9i4YNkCESoGIkpFfhQGdnDgtegSpe6ZHzRcYUm3++3eZreGlnaJ3VE6GBiUj2gxTmo
ioF8N4W9DH053xS6SZRBCPwm0iVeUs9GAED3T4JF69vLaPlPTQMi93K36DuooypADFg9/MoEanay
6JIbW8E6NgG/w/HHxZ28U0wZWWjnKUSWyA1Sk36p2lGFAC98CWLw0SWXuP/1lH2gXHrrVLLX+AqZ
FiUZ5bCgfo9kdo45I6YV5G4e3xOYhRRfl9YvlDFDHdu8vAhORZ81dx0Cl6j4R7zltz8MrIfAL4B+
yFWYNj1xk+r4rdDFwqRZUACMhlOnbANqfgnG27SDAIJxEQPJLWb1JL/GSse3NVqfQi5y3pEzZeRb
RZQWlsZGZ0k0j0FR2dzummHu8yA9DbF/yiV+5JoabU3aqIUbdDzwxtgthnbZYzgwiHaRJOlPERhe
ugB6iInOHvNA32iFru+sQrCLVEY9ZCY2ioSYqGzMfv6sTRFIWqhMpYUZ88i+kTaBUWWuKkIGJHjv
ItI00WxE60LclvA1HW3Mmdbu8ox/GyWAasiSApWPqocWFZNGgRHVAabtPPuLhugpkQ6nj1gOfGh3
jrYeIrjvA2JFe0Q4NRY6SKPidwBjDzhAoyjZYHruQaYkGCQNSarOmj/zABa8BGJYgK3uURiccXx4
CXg83IBtEnjZs/Jzy469DpzNpBNzdo5kqxvYVfMGGCxgCPOmaSOK8PDcASbPQu8X6zhzO+XdD0a0
KODrMgNIHHCzZ5FrVLyiMtgzPSdTB5Dli1ffGy6qSeCYx1iT0hsTMoIVqNUybWJKp4LYe2hz85KI
g6pgI62L4p715Moa0rGVKmcatZVMcviohVs7FPJ7yk9fd+QGKILbdwbWN3MnGth2GsXRmfEqWCyd
TJPZdZS9W+lr5mAQVvbT2gguvoRuzYx3Xlq9AtaroqCwIxYOmQdkLy/5VR6qCNlmgCSzj5c0qxWQ
07hD5I1BTgBckSDv8LbkRsoUafI0b0zr6hX3iYna5L8ZFqhJKZhggogZGT36duB6cmI3N9g4+7fY
XDTjB0jYIsLAy8lPzv418SvBGpSUN59sCnE9q2OSa52C2+NwtLTftEcWpPzz+Y9W+Vevz0p6aeTd
XmqjMyJRDZam/NV4R5ISIEmQ4WMxRTBzraqbEoCW/iewY0HkuITw5m9B8fMrv2fTPBMBH5psm941
mhzPQNjFbrpt79W6WY/f1S3EhvlHYobmTLuiw1bKR/Cxp7piXf35W80Zl9Uaq+FaOIpvXChYg3Hz
W7/eWTiGB3UjOei6F+2BULulsiIUAO9ydM33wRXj/Jd5IoX4hKGuegjLYQsCtABgWfhbFOPiHaJf
uNK1+VUf1Ht9YSccv6Wdv5Vsxq61sTK2JCAQLPUBqfVBZyzi3cFGrPVEb6s9nfHdiKeZX00wfebb
Zie+0REDT2e34IQl4ZZeYD/w4zIr+vmDpYsYknTjvY0CtoL4RseqbuWBjju7pt69XWjpLsvYRrYN
ra72HT0Z/weSVHxF4XemLaXwgsOFX8dPv8+HFRzD/39ZxD4SJ/tWyrMo7hPvODgp1AIOekcG7wKy
bhdESH6EHNz//zcSwse7kScrQufSFDAUqVB07fMHr28WM7tj0BrDZgexiYFNP3thu6unkvC86Bgi
PemF+Ei9Ikte0WRuEKoPPW23vWRcvFlxFW9y71ThNG344Fh2ctQl7GV0twEI17uaQcwOx2MqIX6+
NNamEBh4zjKDlgQKGrZvRwNs72uelNrfDYXw1srUacx4jtvZN8Ut0n41tCtF/fSbH4M8pCwV1vRj
onQ9zhttlzgKtQY6qlhQ1Fg6AxxCU3Fam81JrrdZjLqJPD4zXIwZD7P4a1oTAodkuFhJ8oyF2YtJ
5mNCHgvHHGcbdVKh2qRu5WkwHP8ZpNH7ST3mrJiLyhG08Mea8m0UxbzeQx/tOjR1yPFVQZZdATgV
XlR3Sx1bWt5TLeBRNrfoNFqHlCog0w1fkT9hOykt1G4SwUTjSOxCeuGnXjTtutF3g3yoRVdIMNd0
Odf64L3jDH+yvqxwRIF3ig09T+DQbVmueJURlVbAjuhG+2GvzgcGf5In1hAPSrMmKJPtqC5P6axX
5ejW6foxBif2HVQuc8ybnizDaluWVz2vPkyk7B6tK9Shp+HGjmjEEwAws0zk3JnWIiqTzr/IXbRT
MboJSnf3mos5prsRidWApsGvFCpZIbE9jTR/VqbmW9J+pEncFAQgtH2yFxJaGmKMmAniai7sPSoj
vQCeS7s/FI65xmOJ9oDFn0UXGepc3tScQqj2qXsMWE9j1NcxgmGhSe+Kbu4zrVqqaHrSCsyIYgMr
/DTPhrFGa16SAG/+oA9epXj/yFuVwoLpiJcB0AIzDUuaHc4fhagTmMz+DftMTIQMDQLQLCLS9rhs
UgwScdPZIbSPRGTV0Oxrjf4iSzCXHsZb8wNBbAUroq9a1dupsklQOp5vJE0a5uzRO+SF+D2K7UMo
+VbrKv72eVD42JCkSQSV5b/UBaLdbAjlVm8FplJdpT1PGVGic+5SkoCUI0b1EKuAzrMIJ0qR1UXL
sqv2WQz4QNMgCkuA/HBcQdlID+S0Md8AnI7uhDS6wcqF68G6GNaFLjs8kUFF3NWyeyrKsn4T0OeT
UnQapafaXwgMoQZiaFwTM3WlXNLK8b45KgZhBQJZFCjjUTx/FBLTyBq0jCkXGgqIcOoWBnWa/H/o
oPPsPiCjYI7L+tCFpxg1LEuJ8tu2n3J+8IsDnw1WKIs5jEQjdL1F8+i0tT6cZSAzSpuXNU+zRVkH
00CMgm5YmpkdtNhhYU7cqPzyCc8xTTxZlvzhFNKp8b5zfy/y94H91i+0bU358tU9/KfpPVAqMj+8
S+3mp1Rpfgo0b1FdzXh0nZSBLUBahfImja/odmbaTXmVEb3QNHP99fJGmrD5vghI9XM3jh8xpZ4V
SslLPZEAgoSbPNZqTkSSMxDc8EsnBMzwboLwVYOLZ0TybGuCWPN/oy9vNczkdFuLPAC+fwbezIFg
MMpVePW1bfejlN4xruAHHFrxvrzhmw9rqJ4wlnZBvHpUnhPyXqWVpK3pEsnqa1QtK9GRpyXulnja
R154KgSC7HRmBd7qfNVXi5lbdhtAz0DYGxnC3Gkhykd/vOjYTmH5giflYQBfsyBvg+ecSPNbhmWc
QDeod23aUU5KMcYVjRkZVNHT4aeuuCxQXVNhDjdOPwDpIr58lg0y6JakDwyWExWbsqh30qM917nb
BvAmpDNVTuwty8IFwI7n275Q7JSWRPpsTo4wZ8nktd2OGLWatSGzzLGaU2qALRSTKScrqjEEKGQn
EGuSNw67ScoftNTXoWTzXKzsE+cmJhqOP3hWMnQAasZh6cub0uOce9c5h6krZU+dSP6C5J5+OTBV
YGEW/zJSlOqfEgmsB3zInOKl0nnAblFvu5p47f5L1/xTlpL1qq+kOd2LFIZ5mZ6h2iZ6TeOzMoNl
G1YrWUa9XC59rG6mQZPzfiSMTVXQT3vWVu8icgU8xyzvqYKu9iYhjsREEzmOOi2jr9wkZtKd1WrZ
wZCuusGPAinrAeBbKXIF/bMixlAv/0ppXYx/dai4ir6hj95O6P+IWE988cXqS8sbd4J+yurEcSb9
qFFBmd06BT7iZuJngKA1jkDuQLbSr44qpIH78X3i5GCBvpQSSqUOYMKaBjXCW0LaRK6T2f6MyF0a
idSD8t43oa2M8IJR4IqpRYJEg+Cf+sUZ5cSQF+K3DGLwfswzHNYWoo/aeKLGS3GOpU6G7D4impkR
sUvSBWM3urLEW6FBNYpXHXJzZ6tmPJTmAbDEJjumUN+5Dj/TENNAZKqC/Titti0oY6EMhHlXbqmR
J8vHxTpBwRom0O6h1BvjK03dMlrpucyEV0B1M/fkEN24NXGQo1Oru58sJMqqrGOCPod34vHDjoRJ
r0qB7qF/hUZe1NdAvRkyMlZIkcYfCI1fNWT1jYnNh7v+hPs4qphgDvHAWSKD1ig5fShqWA7nIY5P
gdKdJshoSTyZwV6JP1MWupYLWhmIUFX/jPKmA5sUvOfWJ0O11W9ZNAcMEV/tHOozrjXg814+DihD
IzyqXb/pkCunX/64RDdDXrSn0G67YbWEYRL5N0sK6qsbUCMIj2bCyx7k4cgNqYqUlG9CgFhJels8
gma0EgYO9m0/2oyVfA0gaUN2FPqrqj1TLLcc6h1pTlTn5qd8WicknwTHYjgYyl+ivouC2oLiWMwN
QyzoiqovBO1uMXlIKiMCxws9Qziov5L62fBHkfbHoifH61A6yhaBR+2q9x2jWJsCqZopCXjbssPF
4XYE5hbuaJxAZLmXTcx8/kLxLzPEoPAzz+GSn0LwQk8CcCQne021i38IUjnfknxhyivAgZyarWyd
RezCu0g/oeQJrGMYPkKuOKxBWpX8lZ1vuBx6pXDKpkNU7olRG1Om7ht9DhZzFaSZwPv6TNQ79WhI
mUblXBGrzA8jSntvWFLYxkIHqQW/MTMm0pLBeBCwmh01+aHlexnSvbuG+jmlvIp9QP2d18HyhBxV
M9biC9gPwA+EpxhcshhKb8mvB2YFnRliO+zmUXfmO75H2Q7Ye1T3ZXSl7HoRFPsOpi0qXwrXfMMl
RJ1mu5bMb6ngKfiLtU01PP3haEg8a8yu5grwpI83ZGya6AOU3Tx7NP7dqNYc6x17YrCcrgj5SvyF
lN1zqJP4sZTxIVY2bjSnlVeRiKDCFdFaM/5IG3G8DNllSH704kGq9jJtSVBaYdCp9JXKbTGesJdg
WKUcsKaI16cGz9V61l8EU/xqu2tiukp/TbtP5MVKvziXneNpblsuo47aC9cnCrIp9tRrxbSwwTJc
tYYLea3nhzT7F+k/Gf1zoJjyKiv2lnG0FCAKN57YCpYFEAm90NaWRb8s3S5YERVU6c0+KYJqWYho
ZQqslpZZ/1Ba58R3UGyazRR5ERNh9yT4Dusx8sk3FTOBP6cGGyVulwVsvUqjwTf2erKN6ZXGd47U
8zFyZXiM3fEP1IGasZE/Eat08aFC0xw4Vn4GhfAD1uVzrdGvRheEJfDMUxF+aGIO0ZrxIy9/Im/v
da+BkVQnICBcK+qJyNWsdRmx7SZ3UNY26bH1HmihC/O7K9e8+K2ylulhYlGvT6L2UnqMkvfk5aOg
FRiydkn+iR4FGxLczhHhNybuDGG4bNSrwrrjFoeygWK1Vbme7ICVqdIKshm6cJ9DxUSoGYPiaeiY
b1rel0rlioMRHKyPnouhN7pV3+luTipnHDLhWR3QSrg0i3KFiYZ7vxkgvNN8JfG+tsWJcguqOAA/
qn5V41qa4/EEBEFEkELHJTJkUyj73zLd5MtM05tVW9fPjGIXxnoPoagAhDqalrT1rebcRmm+zUO8
NTrN9rj9ZJiEmuQ/rR1WaFV8NMn9tVEJGGl8Hh7zSx4mjroLztuFPC5xv5IpRE4jyfBKSXQJMQjU
XywqVpfJtBYzCFeE2ELGaFXD+0UYSMGRrVbcaAF+gACDc50G7vyv6yqCCUQisAyST1pMPc0qkv0v
zQIjz6YWRt9rgZnRNydKNytTy0RdsD7QXcwNXpp2mYdLwxhWaov9Clq62HnDv0IynFJHHFIT1mtE
hhP3JG1ofCE7ESvobmQpoexKRn0cAgDFAEBZ/ZRA3fEN+qROlMC9KZcBQCAz5fSB3KBRLqJ49qeV
gNrBSDL0vMh+PLp10XCrKGG1H4VrZ+SWnblCaJhoJPMj5JjuswXrRU5tVknQMXpFBYZPAbilItGi
x4Zjk0feaI5xDORNVq3+Iw66rda/2TRi6j5RRojMVWSibr8CUr9THBHNIUcP2OUt4V3Ev5rbTBVQ
JTYEabe7LnYMQUGx5jbgI6ZJ8Q0+kzZdSogOtWzXyE4pIbacnj7zA7TL0O5D9aW3f6G2sepomYZs
ke2EzYs1QDH+0X2qxSSlIKAQPhDKKPtRe1ncrVpiQGakLCENt72Ov5BIPswzXRFdTMvb6Z1sbDMr
UJiRJw351rMvzJ6X3hV58j+9yYJWD08GDXPCHjJOa3huPwf/R+DBMffMoX6wRuC+1ymXwlTM/WL0
2PmMiy6gjyNBUW9ffrCfWuSLJnAOknrPuiqIQ/MMoOIDM+TQurK+pTqJ1F9T3crjikEAgnKM1prv
Si1BKAt06Qg7TOK0w26GfWi2CEWEL/shubBX4QCBZPQHAL9xPz97Tfald3Ow2b/UUolAvtf6mew9
JcLaNyzlGluj9K+fvqDhEY3tBT73FHSftHSy6JHBf6TipyH8E1Xg2NxgruRNuGu3EZ3hbEQoeP8F
EV8nATsAstu4kVxKsVeDKdlTQAdbQ1zhRZdc1pU+3Av4y7l5LEAEvqagPFIWYCQzRHDkTJx6fdFH
DQ3hlTM/jKbAtW+yMx0D8yuGyObLD/5ECc6czl087AYxHwJ6c/6xWSlFxljEymH0hPKW/Y022KXD
LDuYK4y72Rwm7h/xeprCiS9ehHdEidYIG4KgwAr09FEQlSv5Ky348ppXS5Qf3x8iM3LSKHOZNBYQ
Gk/1yxRcTJKdka8x6AvWxmfsUsN1I+ss07YpfmmQi8pfWvwWfJpGvp/GA58ANSUppyMyV7PcVcJN
as6YutPsKlafESmNEy5z/59FOkz+bfo8/pyzdOmmFJYnJ+JJ6DxtFTBBdddTBQDm/sE3wXLRcgkR
tSGv5l9HDVIYgnHnxWMYn6L0DR1StVClKCxT4jD03x7Fh5LfNMhUaWgIf00PU3BSa36GkgcqeefZ
fYidCgLK92ieDsD14gedsLD5rnQLOYh3uIZIoxGsPXSe3nzOEFEXfPKnqsBG2kLc6PCtjQ+L5Vi5
TanIpNPzKOxRZqMs/eikU9v+aLDe0hMvLblOU8wK+C2Tovyh/DKsBQwwFb/lRDD6WFr+i30YBRy0
KxYqAN320J5pYOCqLe86xXIUjeO/aYgR+oUy5xWanPJcntu7f6fmud74h+jGsCP9tQgY8Y0ltNuu
I4RAZD2/01W6wfLOu4T0cE5ZxMjyYgG1400B3ItvYANOTDBjsbMDoG35XZExqyxUye3fhKwj9DVm
2Z2N2KhUNnjc0fVjFEHAjXF7QR6lsipuwOwqEd+4Nc4iAY6EZJU2hyiifYD/VP8AoDwiCNzZlZ2v
KrtYJ7vCHhfsv2BK8Yovlpz9gkxYN14lp3bfIcdckLD7XW/Sh/8usVuCSuLsp/PhMjnqnri4fLhH
ynOg6SenCol+l0W3T6+ArR2FIqNNZxaNgfGyZbfEtzY78EhTJgGJvFYgnWQlFFtZ3WFiKaxFd6FJ
7RXLsyNQ3Bi+m5tgDfd8tDNKWfuz/IMdB15Qd8YQk/qRm1Yp9tNzHp+NVSSdVOgBySXlj69J5HSR
0uOs9oNOAkHLHf83ZLletDOJu7TeC9xgaefyh2hBBiSLPVCYi18hKtcYkIT+2fF2cXIF4TalkiM8
MX9q3a2vF7Li3/og+kmy3l9NHt3chVR97AGc+CjlfxYqnWoRb536Ll1Z1aC8Q2KsQYC96MobrIqf
qGZYSqfv8Le+Zp8hbHPtnVCJF9mnlh4hSskZtng8PVvtbI4ACfOCsSzA7AhUm10zOHNKm+kuMNcY
YKpqDSsDQ4Oio3hOnO6Bk3UrfLKgsvyz028Zryr2afFtfBzTRUnxSEJK4wgvYU+CC/jTvxF3gMx5
m243LkN+5Tj5g+wSZ+tmcIU/CH02lAb7f7gmSZ4gxX6cETfEPF/UoC3SAyTjH8n69Z0n19qZS0Ah
qrLLaM2KpJBl6aOJWVujQ74ANlXEWnp4w8BrkBGbQvZ/0JjnKOjWNJ70JT9/mJ/wMAulzR6R3Kpn
jYB7HjZdJr7CX4eogKVVDDzbrGIiUtsli15NU560jfp9JG1HImfkDbMufUxGu2+6PaL7qv3ytJea
byx/1SgHVpLxEj+Kl/zDgu8/kqdy7M/qBVITDBUbcYk25oPYKnjXxrzmtCSWjVFwQmCNqASi98ql
/OLz6Jx8CUnaNcxH2Pn2yjr07IHkvJAFe5H881lMAFz7D4Oh4eAjmlPJIc239ixs+dH+xjM4rQy/
gOjUrbf5T/0jfHlbUJXm47MUsNTQOsyRGAgEB2cSQfp6u68MtHAlNce0wjDIjSfugpFEUiqGsM1P
ytb/6w68ocs3SShTvrBVMChL5ycyMh2fAnfPf78jlBm5DAH66InFfZpI4gn18BPtnkLuhP5twmfs
vCb9zbnHtHAQSVkJ0JgAfyMlJoRW5dGPiMv0BaDgPimvBi9q7Bf5rp+Dh2YchPppvmVRjV1TuadV
dZKZQxdx1L4FNFEI0TIeYb7pVDHIGVLQCclBe7b0OYJkaGJX6JnM6Va8lLdSVSTHV+DEpZL6u9Jn
D1CIFvKhX6ywVg+lJPwhg19Tvb0RwPUC6d5m95zE6wKaRcCMkNVE/ExkNpOpb1Qvmzy7qP6p1PBb
Qwtk/o+j89px3Mqi6BcRYA6vClSgcizphVCFZs6ZX+9FAzMDY9xuV0vkvSfsvTb5G8q/toDOt5dQ
FY/V2ivGZZm8s/KUaw9WqAyZEuuacq1I3YO5Vmn8kIENPkcZD1X6FzURZoud4jItpDBVbfSrEsMN
l7A48I/FY8hOrXs0y0dsrMtheiVqkXerY6hTMbldq/6V2cUAPiXXaMB2DbgmIAZlYhEjsDEIf+7z
hVpf2Epo0X2oLwOYEJul7shvD8KU5bA7LW6o4aP6J2ek1pjJXI6ZtMXXhBqVvl4DASrz9fXYcjrm
8hrV2OgBbGHfkSIN6RH96MWjZEqVO1XLutzA2rZvlC1HJPYrYep9zKc1iXDpvrQ6XaaU+VV+avuT
BiklWyGEMq2T0JJw7eDPZ4W0G3riWZUpUBryBYYk/Z6PO5JaTJ3bADF7TyIUZnY1wCXFuMm6jY1O
PcZwgcBn9OTzRpMgXNazQkCA7F+j4R5Ef9CsDf4eKeV2BWdVuIcSQKS4L16SBHbA1bUz2BiW1Er2
YkwudE5HYnL/zswDmiJdfw2Jw5CrMp+KsQuIFr/o6tGMz1p4ssYvXQKoLbTzLuWQhYPq/gYDJoIg
OuDdmpVGKDPBpnJd+/WqKcurRwteon3lE6fWNfx3Htls1QvrOsa0RUY1Y5dVztnhucaN+GuFpPHE
wSnVGDCn1uh1oKXFo3RwKSE63QEAFKqICcmyAwguj1AtMQXrwzGS16Y3zCPr5dfHBNFnS71fcPcp
1OI4c7NjzJdcV8gOnqPx49WXIj1gSCqxBAIphEVcyWssi8daPHA05+6dAgCnsFsdrGIxiGuWVGH6
HimltNZhjOAq8MMReA7ix5UYrRYPAV4idYkEqqDXpIUeku/CPlJlE9fhPEn0c9A+autPHy95Q+nK
j70pR7J1yLC3VjFMw5497k1EXeEOTAs8FnsifUX0JtS0pgsqz558k4c9VYXKErK965j/BXPTClu0
kvkkkM6OdX7E75xKKDyhlETvanjjz1TDa1sdjWQXCTsEpamEXsaJxhumXkFaqgJTfwSnW6SKm7RY
NNKmAhWsnEfso9V5UGyx2zA6bg6txCGibax8jV6mbE+R8Og3gr+qfRy6Swhb7WAvGPIkHH81O9h4
laI0c5canXSV/ou7p2g9Xe3MlcbFhw/WKcpdA91FUCMAeRumXBBeWvPuh5eKYWywTH9Ew67ItjBX
E87a7CECcBxcrYZBI+5xjh1azjmgGdSYIfq5cWnIC9z+3gqmk1oRLDDiXTi4yT4Yd3xCc1gKFDeW
+l3hNU0hHq/76JDLm75ggjwL99OodStLKyBRQfrPy5dJvkXj4+IkGDXYJKtJqCxDxi8J9Rr+jz5W
fum9+nZrBr8dhrN+HbSvxvtNBQfASqsfR/2NrIVoUVg96MmZMdsBujH/o0WvCojDdhprN6s22rEk
SiDz9FdeRhyKYA08SALWFTIk1QNLBoaIivcBz+KLJwS6lrE2u0U6oJZciiOTQbsYb2pLoLcDckfI
X0x2+v83gsz5ZGEJMcxA5zazGD9+mvgkqBsrPkfFDl84azdb4vE3Nrja1RUs9Cha862N5bmS9oa2
TOVHkDsIqHRpu5i8T/gYCt2BuUhZp49Hv9ybK0/cI2ep2oVFfBI1UUOcRwBhjMvRDvWdUAA8RETG
0z/9ibzsBHNGll/8EUZCVnyEw58s3hj11sMeEPqXAIsXa6wE1E9Xn1R1xb9L3GIAbKwrqomivTPp
rQYKDFr2o9+sFZMZO3mHCE56u8gIJd0wla+ClyWSDL2F6CCnGPy2DK7icIc5giyKnWIx171yJQTR
taH8YDyRuF+VZwPcaXNAe3MTLDCLc2byFX3zmsuZZ9ENt8jseOdcwkeKeQBcEvgB/At9FuDgDzcL
n/lkSNC3+tuhM8kNIGoHMVrXXwpOexbB6r8gc5phuWeTAyR2UhbhSs/A7zCRUJB8AyLiGEZmD3Mn
XU0HUIO9IhD3ZnqY2kM41iiMtOUIUtD7igyH0CegeD1IKHdlShsY+4RjWd/dh2aIphLgefkCCpbI
NkglgZcBxwxeYaTPXrRuW0dDbSdaV4t/E8pgUhmKhfJLBWippzazqamQP1jFWkLI6FsXvTpp+tKN
VxStsUXFbqON48buA8r1FXIKX18iw1HFDTIf0Qe+xSpk31AmigtJPLoxPdyyBckk6vDcBeBB7x6Y
c40reMmDbiKiQI3CxlDDF4XgcrfggkL34BpXy0czM8e0N6/G39HEsSHnjhsl2T6PPSQGBtvBbPio
9bfNxo0xNRx0a5tkJ7CjmdDBdqiRAEn63RPPgesufKFfb32/BFCP8LZhn57/6GwfAxosrUYyxC3N
j8+cfMgFCmK2EQwx/BKedBy2ICE0CRDWXKw+FVLwbgIq+/ynZqDE8nZJ+RuYF5e0NByO+c2oVvBr
oikeMEZh4K6q+GnmTjs+A1yQwcrYWTQ+XBYiGC5JYJnTM5yULGMBfYg9kA92YFfpt4iGQ23nFBTe
UDIqQLvgKPU10w8m2sic775nYtqEykbDn4FRO2cEGlB8j8EmBP3ewZaC02mTiKfscwk7we/Y/fr1
QZE/ofnywpgI4HfPwjpXkDDHbIB+JBHX9NuTkokTzRbnaKBHQsMYyi6WjcbROJHZoRGPMf0MnaHQ
LlvrBGpzT4fSR+DEUxgGdA1pQxvoA1oZPoJ8sQCt+S+Jpz1O33gCZ2EIqVZhgERSgl4QDjhR32gx
S7YcAnMmnwqiRFrkD8wQ4GyqkrcQVXVB8TxHLz3z1sHIfZIa1ULMHx2lYtN+xhxsex49ppu2HCdF
DyMXRrPswwpkueyO6sLnUtylPnFqBmJBpF9F8SB1WgnEeUm8iHTTyUntLorvpMNEUFpUFY49sKes
V7Xx6gqnXDyU9VfFFc3wDJdCOp8SX8FYMFaHFyL/k5kytCzvBfFE6cb/StZaZ9xYaGdKXbP4GOVz
JIGBVF8TXV7Wqw6w0fLJnZv0GqjNFd8x53xlQRiRvqT6Wg7/kuRH5iSc9DSytetShj+vVh23irKu
fC5c2AMxKdoaW/MK54qpI2jHMDJDmy0phKg/Rl4K2cu3HZoQof7r6Y1Jimh5dNrw2ACETbBY5Mxi
ZPevi6291PzJMLm63xq5Vk7nrVsPLTxmJFoU+lP0rmkO0gp3ZzFCzSufrlJdVO/hY+aDweDle3Sp
P+DrexuwjOv+RMpBNP8EBgE+OdKwQUv1SEy3knyJ2J+DgBk1gTPZW+p/PHqYoHrzis5U718vg3TQ
nnFVzy12atCJBvdC6LeoEmODt3ssroP/M+2teF4SEsBy1ZoLobVFzA+kAXVKw8fZ/4qsEC46aygV
B2vKIz8gcA/ln069dmjH2uqmAPGW2KznCDB8Y4VnS6yop7tDD6W21o9JvI4F8MwnPaSs/2kBkScg
CmI0mq7pzwCr5Hat7cnZXmSka4imuXYjMhRQ6FM2iVOUBskXMi94AF8Amxu6Adxz8IL4FgwAOiUG
cHVTRuR7gaSB6xbuRlqVsf141QYMnExvRJEfuH+1khHESY6eyaNUAAaQkPQEK6HcyUDLlA6Co34Q
kXvLaJ/VMLILIUS6IMzhK887gnu59VhHp9B4U/QMrn+2I6TwIDPDXZI6A+mp1UbLvtJYg7wBlms3
Dpus2RvBOWaWMmALimjd+EImwPPYP4aOYWDMo3GanolgApPW/aLs/uhOAMKkJErdJU4PnnNB/B6r
fja5byM0/Vb/MIWHS0GsLIfsWyrDRS0/jOEZ1xuTDl9/pgOC5/ErqADhdXsjgkkDMXDICXvz/gbl
2oJNgpNTp+sWXkPgMgJgNh1yA8Y8DuIxxYcT0cN1pXI0on+Vfi/kq2qUqNCTvQ52S7Um8BRdBty/
FKNEgboQMJztRsMq6/ZjFm1E4mNIl1TkeqHxklTJdyMgQSQlGKdRq/6EzIYbKl9J4yXG70YitaT/
KznKDMsnqSBYNGA2UwtHWvhvdL9dDjE/+ujQNQgw8I2Pm+sbcTCZHAKXE3/15IdpsTCturDjEyVW
6unWn/IBBh5cAgp8p4DWF7EUQ2TJJR2gDvQWKRM//t94Heo/w6Tqa61L7p+abBsNFyV9oVKFQsvM
z3C3IViHaItatOrRvbzixM7I+B3fIaY7VCSdvigJj2BbBn2xOTX+ulBvtAQcP2137XS7R5ugnEnG
zuJf0MgpR5rfn0rjEqRb2b2O5V4RDx7kaIBZUndFiJKg5xHOQF+XuGk0kioN5mGb/tc1+fKBiVIT
OjLxUYbn5AkpNelTYAbmLoBSHbV6WdYFLQF5QbRnLAZd2LBMl114RZgndkYFw3nPiDpttAVVhcZ8
vzLmZnknBKQS1yL6Y8sWWTrr+3CAnczM28n0tWgggnhk+OkKismHnQjkqF9jRMyFhn468zalumZO
NALali7QUJV+GeMUsRYii3GEe4q7EqFctauSYbRm0VGeCs1OcwANS6MHeWpbyiRdKcSVW/+hepzB
z+ADojKWCPyLl4L/qLSVpzI92otME+ONR0kwwI1Wi7+GxGHZMbVDAHxfX5fivR52Y0xVe4CiFqEk
1wkv1/e6t5WIZML3gcgOs6tE5uSecKnfbBCR+MwSlYKTjY/O6cdTOfIHkr6TDsyehfEJMPFvq616
klnCs0cazIhozen4oEvfVls+MHRldIbGueheARW2W5G8oTUbUTrLGFYKkVgc2LdCyzSY6XSDbsyU
1kPxRxiM2W1KkiG4SM3kOe305GYX8zPkbBxF8a119PE1WzCJXxCesoLetT7I/q8+8JRobzP9TpMv
ScGs5GEHjVZ4YwoO/0HwZv7RSgpiNSrbykn3K7VZhjzaDL5HhgYztF9x/8g7+E8ALYOYKHMPGaY5
zBVXAqrIjVADyNXgrjeI7/q/2tj3lkKcJhCEETfKvsOgWOsySWmMWOJXxqPlISGRr2GcsS0gkHrj
s0LTzJLW/Scf/7qIxlBDcj9+LIM3d/JqMH5P8km8jDTA5ItAfVMicSJgYryaFtMA88Rdk+IGCc7M
2HL33HFuFdUj7DXwOpSkKE4yCJR6DZaXqIARB74HpIj9tDmmdGxA6BmL4mdMp2zb8lalJ3wwJNEm
qyHY6OJK8u9G4+NyZa+LBcnXIXJyvY3HAM6hrtwGdlohvtxc/ZXYLjfIiPNqj3hKYirTN/x74I54
4g5tY0ZVJhzZW/S4TvHxI7rqbY81U4SiUaPbw3shCbA7mB4WyIAW+LLot5BzmUgmsP/yI2K19znn
LdpaH8xgnzHF9NnO53MgbysRXSFgAFSiF6Rw00IXdTw1v7sBdrcagL13xV/ZXIHnNj7zi4Inm9EZ
QDwzZlzKF5dD/E3J3MK/ERds0AEzWg+TFUnC1qgR6Dp1dAPsy6LvpEY8iFvn0kTfmvtqxnPTE2v1
LoJtIjtyf86ES5Tjz2TJw+UWwlQUXWpVutbq49OWtkCvBUSVCQkoInyi0hiXVrYxcuNmaQEYVtJQ
RJB3yW90NxjqodpHvEwuHxuxNl/1WO0o+vIdg0DFerGMjbxfA2AW3m7rYdHGezsjufWireZ2ZGDl
nBybXpWTZcrcRCjp3WPJXIV4axPwTginNDVzoM8Fay1lSVEtfAtKMD6VLcCgGclsBltWEiB2Rb8S
GRPnAJC6ihzuZlUgIxOZX1CDUy3i01QpxRLqsJ6LtcLXpYt/Fu5xjI6eu1aId+bXRiZkylmX73Tw
8hSYytXzpjb0KQErCY+SuslCBgXjT45KeCiZRSB4R426WKjIMnIaEDl00Z3+ViJQxHBngLTsTGVu
hCRKxAh5AfV5SyNk+UHqVDvIe6M13hrfgNvR7xNygA0lwweuV0DLiy8xh11aFVvRn65KHK0uxRFM
/1xw2mlWXVL0pxerRZ506qtnFfwKzVRl8gceAAewcOjh8hqU84umBIT1pWZ3DHD0K1zerFoKH+sv
eKL6mba/AZlqLaIQk5FjhwZBQPFSIsHpzrqvLzRLZjeJtczcSu0qbNa1tY64FSjyxG9MRdu02guD
U40vBZcPglxX+f9wKFG785ej9R3FG0mAosvrROMTsNO9tAA4qWYaQCUhXU5M9yExqNbit55s8/KV
FI5O+ItkbdgHtL5Dazd2hzxfm1PMqPAaNBrTrdQh69uR61QFjK+5asr3dLy2yd4kYw0WlksSLEsW
q/9pPJWMOyae0WGoj2ShlrXjSypb0ulkULzgBtVhFuFFjxAzVBUxYv9HFikLRkQcy5Xyk+T3Nn/m
I7ExVPo5dOgW8nTpBoiCG2Yr6YzFe3YKzfwxnDIWsEr3zoavwNMXojc4YikOBBTV36OVoAPEZ+MZ
a5cQJI2PXgWCHJ1Z80d2Df1dDfqjKnB+je+meM1jvHgaQ0A5nmtYmjXzGgmrFm6GVwPs5h2UBbjS
PWsMaQbPBni/OfN2MVWrhdm6oH3smj0APLxTZz9De/vPLzA4hz8tzKxsuPkEOXYA0juVpaBj6B8j
JhreHtC9DwB/a3SegPpLbA1p9uuD0/NwP9IF5U8AKlgd0IoxCuqbvwJ/9EAvVQdHM3zMSBWyWqLX
JpMocKPhmiKokqJ7CQ87UPWNUgVbJMcMiHJ2lm5y1TpKYErwuHs0RTOzWaUG1T3JP6LCSITr3cRB
Qa3Fd/r/k9/Hy1ZHvhCgnzKbexhcGvU1QrdmKiDEiGinyvQk9nuOWanYp7xgLAoFUNAizmMy8Jhb
E3JBkSYOHzCaQu2Y8S9R9K7NIGPG5Lgt9jnURtBnFMBvKeQ9MO5EGAPfmJzONM4tO9BDobxMN5yL
RJYxYvTOUwUo+lfoUIteo39G8MLroFMaFqcq/+vR/qhsDMSXFLBLfnfxz5iSTe7tUvOCZIU5hEeQ
sLHtXTus9nRHFR2tftfQh49JSKDeUxm/SalJszeiKkdptoHFpqndNtIxqr4n1FcEyFv98/B6CEo2
Kc/I6WkJy51qMk/e++4I7JQaT9mF0F/0b/xWksEjtMCIu2h7u0dylP3q4r7rPga6nWlgtek4jJVr
poHw5XUjf1PeDSwZ2ddMQIuUCaSbM3g/sN8f2ylbTOyh6mgzOx0dMb0iT02x7Ykkai+ybOWBNhhP
mJkp5fyZUG44S7P42nJfl8OElrh5DRaX/WSH626KNKfu04Wl2F0QVHTBP/Tsfr6c+R7xfSu3InOM
2G/4yWg3C0nHlcrsBtqwubUz04To8BVnr5x8KbP7AMkgNIIDqRUYG3g3Kz6m6i6MdoF76JpP4HaL
hEhoFPI6E82mdhdV+ogbwhFUrOD4QU2SkhMC22X+dgGQugIK3lA9ZEg0FPZNg/uc4No1zlgNUWgy
73GN4gdPmKykwzPX4SqiRSIWqI7fpXWvzC9DKA5iBWWAtfUkvpQYfVbezRs+EL2IKyKaIcrP8EmU
xqYPAKjm+8ypmdU2wq6ipMAQAgsnXmRgSNJdlXjk0OJdm+Jj83NLmg+zyqT9SCjl+ejR+EJgcKVz
qzzMamdYxNfZmCxwZesYEyLvCxsCKTqy6KCAwgplT52CBQav3NkUMlWzA63TXvVgKbdOx0OD9MhI
TmK37X6y7Fh5BAYZh9jlldmW2sZVr3zzmbTxi4WafI9g6OvzMC5tudoJpD34GJRlfBdGf/X53dRi
ylMHIl5v/1dIoELsuK65AhG1t/NYIjEY/5sq3Riq87Joy8o4ZOp5CueZbt58zXWVav86EUCM+RWU
J9ZR0zc0GI4Eqlqpb0ZG8Zsw2SJLj59IbN88j47oHijZPN3pXKYkW7Hgk9rpKrkliAVhoaiEN15z
3iRRgJAmwPhrVliSjKPRySvgttcQI7vRkQIu/9PBYLoT3qaizk+bmeqqC89wCUkQ54QuWN1X7l8E
9WHJl87jYQrludgs4BwS5SDsG8Sc2PvtJIuWimrh7nWXiXy0XPqM75iEZc2UTqYp23kJnLJ1EY0T
odopy5wkSPMX6s12BKMQ3HLcMKgoYvOesEoG7+KrpxENhy5/rJhyaSueG/dkykAZAF6N1kV2+Uq2
sE90xkqx77Bcb8Bk+qfJ7Vn7P7L/tHJGW37lyMIuLG6xG61KKKHCYFMxx4wJuErYMxtwr/yxxr/y
EejJ+X1U6YsMAbU7Kib9VfxokR3RLugisM3hykGqQxMNipUxjVJb5Hn/ZB1BznddPDv5K0/fgnq0
EMPL3rVAKZbaWnfSa0JLpKUZQHiMPVsevIUFnFwlVlnUr3bjSRuZKFSDHVrQ/JTE2iicscl4Jo0E
KTILznC2me4YMEWLcHjK2BoMKjIJN8tYn+MuWUiMekRQANm2KQ/ZcDZYyWGBxCw79cKHRUD4MfRA
9xdy5pTFCWholvnBPiQyoyZbAAAEoeNQDGXM14I210hQNSIyw6WDAbRoRBjml+WSidIqtkibjDlx
uO3xBP/lhjGTagCSSWUnOa2xvumCP5PFewcZMKkeItOavLzVfN35rYueasre2XBC0VxKrjGDQ22P
0ABojBK23Qp4Li+lM0U6NjX7swIVTUnaQECDpzSE7CJ+A1tWcid3FSlM5LVVCMs6bWABHG4QgBKH
JbhHveFhyvp7orwUiqg8C2+TrrBvtfUksEDroHjaPLc+qCQnPfwkY8h7f4cALiofOjvw7Tjs2ELG
Hk8R46oqxaa4zbFN+AzhP56yidAl+Dh0h2bTuNm5dQwJdfIZ05/Yv/QwmjayJEIAyZzl9JRQjsU1
bVxH9A1f3LJjZC2EFxHhp7mXxy0uvEjHIkb1HJxlAqApoJHXxctUJNXhXeZrfnbD+yacbRxtwmBb
6aeS9wI68QBEAibpdGligXa3UrHOBwCr7G3wYxTN3RQB91JxgSnfYYkvQL/7BGjxUNiU5Jk295Sn
lKy1/thLq8HaIAfYFCyDOZJ9acVajVWHoCqzTc7URrNedb6IAfW229KD5YMz6NN/5e4+CCEvMfoX
UfVitKEPbtHQZPz85PBYAHd4i5p/hfuQu5vegDcxq5WW/Erats6B9aw11Wl0E9QfESyMaZCkYUi5
64jREGok4aNVgTsUV0H4krC1+YeeoUFnPnxISpCjmXpxSHbKF87wKFzZnZ/N9eh7LJHas64fSQPK
dZLEnpVvLuQEC0VOz6UgY6fQlEDjT0TntP9ntadkRIyC4NWPGYs5CpnpAn3hMAESog5un0IcCqQQ
BSl4KO0H+nrQQBlvuryqUS1oxAx4YAENH5EzV0Om/QRouMO3Z+3bAuBlcHfJnRbkV5a9yupiEahU
udu6xELBzN28KtE/QTsD2iC3bqOm7quUlFUGrLDRobBN3sOQKQT2xX86RIBEfvhoa+LiO0nveMSf
Ct9S4n20/Jmgi7aosD2WroyU60gjOp5nStlkCUqZzs6QwfDhWwRAymtNI5iE+fFA0spw6611M9wS
7187XuR26Wt7zXJiWUGDJIc240NGO41azwsUVcOzGRx3RP5qkrX90WBUWWK8rhnBd8EdbHr3UqpT
Dzwjf8jZMaGoyldSQOLpuWwuUmnMCmXWcHRLV8V/Cv0xBHlKZaW2y04gj53waHaJJir5wX+MwW1K
PnSzu0jSKNSAurzKxi5lYUu04cHDxZn2f0bH6qRh3ASisN1m+C978Vn27nIWpjRQ8U9MhEpxVtmg
+i06J8Z3PSdtl1+yYJI+DYCoWEYHyPO0E7+obRlbsVzmpzjJ4ZNqC6oHunvLWiEzZmt6oAoFVYAj
NQwpzW+MoxAiMLvrsSL0V4E3rnAmFzSOeoFUjLum/UXeLdFZEj0M9+ySWQrUwv203Hm6jIigxXvW
EHXRPdXq0u6kakNoMmDZGfRTPbbYoG4D71mzOk2jS9oydUl+fOmbh15T7qXOmtmAcL1t/KfPznlo
j6539X1HYSJgRk/MtFBjcoMcOBhF9bREr+pvGZG/tWqAcuiyrenbMo3mSOxE+clm024GRtorlekZ
1sde2/fFs0jnUnoC397mS1k/0ViY5q63Xl759oR/knKMQmcYUJjYk3ZMps3Xt2yLpu2GxFRPzi5W
9tILFvLMxAbYdKFBVHOJomXHVhfXJmiQlrRupr6kCw+FnWVXmBGznmgR0UDSCgg4lQGMeI+iCo61
xoulbgxh7ve/vp30M4A+Rzc6ZOK6OKe0PJMSOldxJtLULStkqBEGGaI9W1b50pZVPjY43A60S2W9
5eYDc8ZSEF5UALNiSTZrMEfnQHhF9GBXgJYNCDLfL67hmHDlfz1AhFPFdrJFyMpzU2kHAKLIR6Lx
nqb7wHIwUacs+shC8DCzOzSySbZLWOZnqIuUp5k+aWnkDPr1Xga+z4GTrCtlxa58OlqPHhxIn0ti
fBtVtpMwXIQaKjx1ZsGbbqydy7q3SHidLOKHz3V0FxlLxPpRD09d6PD02+PEb53nwFw1Ph2du+8d
ixfGdX14znqQZ4fM23r+WiFcRd1N5ngYnPhMZ3shX3fdMo7PjbmjvIIET2z0xK/RYVHFTtXx4f5p
HLjenPrci5c+SmYcPyleFbKElaWHNpgptOxY6jG1zgkEWwo4DnwlPyqD043bLl6KA2EWi8gHnbyA
Wdu0FwXHIP4SfLDoKnxmbdaXrDKAtL400Jh6gsXLJOgFg8GGsC5EPkia3fbD0MBGg8mAsMkwOK4a
eVOxWqwKoKKzpFsPFuIzeT4w5K+0q20U28x/yvCJtJyrDgfmVfEw7PI1VYskeS4QnQA1w/NAOfIr
5UdLVRZB8vTlk4IMyy8SMuB5Gutl0XwkFOCAiDwsmZ4sLkzp1it/YownaOE2R0BsEoNeKJ/4F66D
uUtUZn3TXert+Nj1fhHxeSv6JS73HWN0lPFEi/LxpOKTrU4PCrm9lcOuZdFn9ujCI4eRVK4djfJa
WDt6RwiIIT42anyiujLjK0mmQ69vD5LFCnesgAeCgVzrTPzUY896rwoXIwcB7teYSHE2B9mp/AHj
IlElBxH2N6calrCEkKbowZ58kDrFHnKX4ptWrYyegr08lR0ZqrU9Fq9gyO2mPPU+sidgekg/+W+u
buj+9I68EOvFVcGgp5y2lDy8CncPebiGvLSRYgD1qHhqtYS+n2benf5Zpn+KgJzMXav1sWpennvp
5Y1Ojn3Hs1bV2L6YD/qPMjpLmByF4tk0+wT9vDTA4lsq7W/fQ5oyXoKHB3dbJMcAKowMhzwMlIWC
HcriwKfKGfiojJwsMvcVFR+wa7Mg/tHbl6hhKd3QsXfi0VAo0Dh4p9IQSXHPDSDQVXn/4BCzp1Rg
qr+98U2wojjePf8ZSgd7YJWmYTOJ5E1SjUhJMbO0KnDAfYZrpz4n5anmZZHUXVndCtoF4n+ycC9z
I0U/BcsYA6Jfuxn007RWqrCBmD2P9LWqj32AZys+Y+viQ9SwTa9QEokFdKa3S28xxFsJpZv0TAnT
6LxsLrAQTzTQP90+eKc86SY6O3Sm2r1hvyKGja1pv7rPUGrB9mjJgnvmq8e6uEaiBvdlU1oHiRsE
NinDvpjBV8ZzxD9dQs6tuXhM7yZZaK9XlnEZTRY+TH1LDZIJumBGaKCl/ShbxL2xTpojZAuxvWT5
70RY9KGo4avKnhIO+CwYbbod1GESTq2Agz95jtIjb681EmxpM3n819YxA1ISoUQgjjpbdf4eyJrL
8Z4nr1C9NB4wzWfqrwp8TQTS06BqCqofezEGjqLvAOXQDqoxic8hU3b5VSkYYZivGb8CVlx5TpVk
Bqcs/dT6Nhm2AEw6WT/02kft4aT0iOAIm/gl6xL5AoFLsfzP55Gk/Z4WNRle1Z782Om4vfQ+sFyF
MdSA/Idy2bDjdO+zvWFz2ohOJO1NfVizXIS6gecdVSgIKc4syz2b/rXIv4toYZbvnHlm5K97BBtd
avBUIHnYZ+Td0hzozYIGdhCZ3nRoFvWFMhKSbOvNOZKc0gU6NWwp/yUyTtlhqwRiBpdMXk3RtzIO
Bekm63gQJsWvJZ8i9u30FRqKYNMDjUKriAKOwY8EKao5aMXWChsk9MeaYLVmKSrnuDwzzsholxvt
5Up7aAABGzrMSDgEZUZXLMPLXYZKW3W/Umvv5Y9cekjElIkndEYx91rUIPBGA7BCT6KYW09b1OPF
aG3G+gzWQCVS4UjpJo7OEShibVXrYFdQQij3cFJ5hNlCDFYzsV+7iB40vhqHaygQGUfbTWFX43bQ
xbWG5tDo/sEWNYybXomzHF9D2P6yfc7VY4ldcbxUfwyZaX595MDKTuzvtcqvYaJrqH9GKi7z9ksm
dcl/Dkk3lwOIiAKeVaZqw3dNVt9ktqJ2qtnhTIJ1wSC0Jt3Jza0FZ4/zgg0svSadkBoc0vo0JB/E
XzMvv6pYX3iC2tpycmyjbRHYfu0f4uGosZMspzWldE0NbOwbn7wRCEOF9xmmGaUKSGwApIzt/OLX
kAHxilurlgE1iH/3wR+L08kW8OJp4jzHBMTNgcawmLsy+CLOpzPew7E7sZEjjMnr2F7YUQM9sOl4
c5hLN/087XxcKb5dSRvD8LewZlRvH8scGukz996D8lUWyM/pGBrHsIhTZPkLY4LDCyUfmVlPJDJ5
ip8bnxUatZalW4+FwuR4EwixZIRhRpADqVVUnJ3C5BeYoTxokMBVBlM1j4WICLzWZMKPbYfNpVRC
qZFtKqMWlp7EO1YxSCNUhqDeUXRCFkcQhoiG81bsskh1DBS7Vr4TH7c4gqQgdoTxd1or+801O9Mc
LAqLS1pGH22UTom2ntG9khuzBuXPyMABCSGOIxpncGbEXxi2nn1nXN/owAj63ok+cuJ2q/vGTkWx
GTDdHeHu1iqdEYlhmQrNeB8MGxEycOKzpMGWUtIoRWGF+BTlqHEeLfR2frqO2WPF+rIQ/rqWYkVg
KLL0KmVfhum51P94kBvh1KJNipmzsrLy8n8qk5d28nFlrAs3HsEkSfGIvYbYGbY4crOsS+huR9Nz
bV/+VP3NcF/oySJ6OQJta2OSj9rBfxydV3PqWBpFf5GqlMMrSEKAARuwjf2icrhWDkdZ+vW91A9T
1TNzu9sG6Zwv7L02LhS2IfwUkrYfBJkCnWs2l/UnzeiTtEbaSh1/Te5i/H+KxF7jF1AV6rfmnKa+
Ioh2o4euxAoj6rHyKPN7Y/0V+ktj/FksqNXoohvjRlxdJLewAWGGx+UFuJgCVS/xaswjEFyYj/hM
GWh8Qgb5TY8FdQGdDyecTepLlvHBMctXXFykmuw7CWBpIpUm9jAI3lHIzDclxEFqhV863pUURoaS
h8e0jdHdrhJRZ0/sV4TpAbm0wUDcsoPOPtXRk0qsXwuNH/59exvDNyLRSMRgYJHOnJUqMBlzW641
lI4czYypNVnzdjb5jyykiT2cFjTePZQqBvjYa57k+l9I755NmJJwOrIuD+XtqIW+wNJp8hC3KoMA
EEDcydKMBHz+MXo88xnKIbG+Mci5aLzn+SPJzyMdvbqeZoSasUNCGHYpjPd4XcrIP1UDu35wuS8G
+Ukl7JTLwwEQQ7CsVL8pZvziEEXxJMhZc0GWMpWFSmoQzDvNdGn5EidkhyMKk41de5AnDuQkIrtP
6IwZfD+vYD4RoNH67J8/5IUndBuPoNJGRGg4PUo4RKX0pUGjKp7j5mMZBGzTn9L8x44lmh2vhN64
yNfBIp6T4ng0MD48RYcJrWPGZyyGPZwtz4qZ3pRBXJyEwnzdeI0FmrMMimIvQcMDiqjMe5sDouYf
J4YPrVBQnnzUAwUUCQnFuZ/4eevzbORPNjARYsLn68DjDLRo6I6WsbcX/tc97gyjZxp94IrsJzgd
/qR4DTGGTgK4u1CDoXmXEwu9V+s1/bMdIf1C98CMRMvuTcOnz7xqr9r9fLKFvZPQRoeEmWa4U8uc
rRfyUAxusvYsyzjbgsEiQJiwgm+NQ3FV15BDoOlHaXDADZBvAw6czrV7lpZvuz/VQY0HTJX2Y7xq
ClYA91nLXwpL9VsqaIOY23G5x9llTRo0+fDm6D2Nv9kUauNz5zCkhJcKAiX6sCiba97dqA9JsAUA
ySKlgVEp4+TPtvw7ERbkYLxW0ebUebiuBJ+dOOvEFZPUx3u6LisX65BY3BONy0k9818vOVHkVrvJ
B9UrFC6/8J0dmhC//Sodfhp7SAXSqdU/muVtWq74sfZ5tR/qPXb39fvEqUlPrnwC8A4wL6U9EwWP
mrrPyQHaYketGWnk8fPSY4TV7gMiq0HFc+gNxoXxZ7xMgameVh4F3JSMHNB/TFTDXvZbDmN9CPAT
f+Sxs5XDoLcxTHfh1pb9Gdv4CtBNd/NKXnqSs53WvPfOFOTNDqocMGsbBxI0NUYctkNii3nAF2IP
L6viBdEa4PJ0WZkyhml8KDgRoq9RvQ89Jz7s9DutGpukkV6o3msKtJL8mWyk2EENR5B1c8q7R7Ek
/FDIT265gxUvcS1zX7tDe6i7Q6m9QTbHAdAPT6EFWASixoQ9Ay6mwxCJdBIaO1Z1DDhs5rb1CW2S
op8KzG59ATrjgpUGtBeh6vG44w9VJRgvjFOKJxcM90cQ8y/oey3MnMhT0u6va1n6Qvl8b2B9Kmzu
eSMha0Dr57wZgBudetzTUXpEX6CyYEl510TKkwO1/MSXEdI3aBIDT13zU0x0k8GfmX/Rk9JSk0wy
Yaiw8wPXWE2skY9puD+Qnm22P+P4PWlPsCMd6hOiBNBvNwSyEp80ogwlDeCpU771VYA3Ba0S1AmF
GMXnDJOwJmiQWBfMZ8m5qT1ea6MKfEOlmvlq+iNdVNqAu7hZ0tGcdpnm82lmR5yg4ciMoAyaaXLH
kSCz+VH1dM+Ebuix4SUoCaaKmE5fI7aof28G5IPfOYieaKLse8zqb50dEmyXyVPNO0xq/NiWrmVd
KcJ7+aLmQYP/Nkw1X6uh0/LVFEwxNyVaDIvep7bRhT7EfC4USMnswQfMORmun7RYfEAhm3VO55Ta
wayvublbVcw5N4pE3W4xbSFUWM+fVymYmJHA2z8K0Gv8IkVy6qszkJGNlqxcridXiu1NLR2Wwd66
oflAOcPTIxB2MmVC1JNhi4hsAkZIjbDTw/Ahuo1uvwhmhxzEYf9XPhVV6Fcl/0EnFpu7BZPCZALw
Y9xD99MjSr6PE3vCiXVwgtyIbWUV36rxWxGomJqEVSgYhZ75mB706gUvGdWSa0PqGrCMyc14Nun2
TI3Sm/maWDFTeeb3xqcII89QZK+PcHjK03uNSmqOPjr4UyS+w1moWUyN6ARQ0jr8fUy+l+qe4ooa
iUtZloyxC/9abpcGuVTxPcQNbRJkg4pRNccd1zZpx+9Ft7LgRs/EfKuQEuBUKEOir4RPRLFeBZ9l
Wo4wYOlUip2sgt6so4TYaoYQIGEGZAO/eYO8VLN2OkvCafWc1X2Aq4ZJyhw0zkVr9csynaWKw4YV
vRJXBzO1TnCq7PDJDvv7VOv8jNhSSIzylr78q9JA1hAiLIGbA5uxyBDUAcVkukkiOMYW4crWdsz/
rXFGMKGE/gAq1kIjlVddQrxxcUGyoIrwidfOoV1XKHjkIehO6AtlLupgxrLWHp0er4s3ZsHqqIcW
RHnGKsoRpLnAnsB/XR6w9OsDC8qEQz5YYGlzH8LdT2/m8DPG58rATmhYzNAQw3e526P3SQeeuWiv
1Mz+q60yBsMyA2E9Ex4+YX31ksTvavaewJd4RKnntbt0z3DEb2BWffNZsA20e79ivYbRsuemejUw
BUsdj65PqjcO2BXPnzKlPi/U1iOrKOlfg02/h8x4rHlHmHNyJX+7IxvZ7GfbxYdMIih2V3NYpDW3
hKZ408zhkCwqpJlX8ucy8W42WFhQvtWA1yNKPs0ydqb54qRodDn6BA/iRLRI/gfxd/zS8srPCiYS
PfOXsNgOPSMHh8DAlYQPh47hekp2D+wq15wFnSfyOnVXLtMJ3L2UJofqqELgUUDO5kpLIFdNz1Gw
NyN7iWJQEjWMX5mdkXIgcaRU6MJZZK4ldNazkQtdE9XfxMw6ScmK4jldRR82ftd2gqAhm4d6Xh0z
FesJ65YbTJH4/wfyhyANenElQ7lbRymESc9olW9OeQrtR0j7qlRsl48yoWHwEqszlbFdPhs9tZZb
i8+spjVMkbmn7ybXlIk8m98egwcUnEXvWEi0zOlkFNLhj97/6gQT9GCd6n56l8HYRanpK1Qg6kuS
PEhGrR+yd8/p+6aAf8icb9wS/ZjPFVsL1yh86Vtrt4jltsW4ry+wNqXvPsc17raBecrR522iLzI2
NH/8TBxC6Dd8lIg/gZRt4ieNs/TA0uxms0lA28GOGEMVBsSfGAc2qa/ytb8ihlTBfO1SBqw005w5
W+Yko6tiRSwPrIts0DJU72gCfesXA552tPkwz80PNYFE8ezJb0xJWdxTDrkKM5AtTm37UL11v3hI
oqO96z4mcqg2GHxDClquTUzdXLnbVa8OAPZgWl7y6UOMm/eca73J2GtLwO6E38GbXx3bLzyWDSae
dFf+qjz1e+Vd7xpAQ+zJN/jBN4qf/8CCyV5A+rf8/S9F5bafjFl1L+NWeQZYjeyISY7H1E37Gfb5
pYXiTbIbSkXD06Ot3z1peEoPsYL2zK82JxwRqqdnG/mATz31h78haFoX+y155670lrwSiskVX13x
1C4P+W1q9i3nLH0jTR7lyoMlg8Ad9e1Ugf5K0EQZIyD4qwN+2Rfr3NVbtnjOsJFoFHlL3E30inpH
ZVrkFhKhUC6rb3naUawp34B1+FfpCCf0g1l867bHjUj9tige9BqejsQ8Zs0ZFFh2VFHfoBvlTqV2
yn6VwU96kPUcsXihVRJSdtT0Ax5iJgb4ZNr0JMRTghGpwZ2FLtZtxyDVAIntwmnn80Ok5kmRr6W5
v+fKjfctt3aDCY+ObBB/ZACbmwd6YpS7KHg8Q0yAOPLtSHADeAyf0DAOjvWrpTSBeTZglnDYmWqZ
TlglpLch4RbC9IVg3QRdY8Se0cDeWYOtDfVZL2DR9F5OWvcsgSLKXo3kS4o7or5a3r354rRA94Bm
CSrViEPw2W5goqkT3BYIWXxXNtTAb0XHuYldSCd1mA1ei5nK5BPStWNfnP0Bt0vCB4RJCvrxOSXv
OEQoh85s/UvG+C0rCD1EI33JdQYDWNjTku5/tV9NWZDGT015Tx/deM6xIUE4aJZrVx2g2UzJZWk+
2MjlDcoJ2vKFrkgtn1kuFLmFDpgJ0Q3KNUMhzmsySrHm2ZlOasJZMGoWxg1nMA4Yp8Pfwik8/ONj
y4vHbLhN9rGMjKMomhpGbFaMXEZnfYLirepFoMXSbcRAjbWAn6ZiWFEgNZ8aoisqd574FvHoNMEk
HH9I1Bsxm+56cOnj55wdWmrtGaNFmJCuEw4sq8LfEqWPMxh3U0izW3TjmkmgpvhV67UjeawjVL5b
dqBmvVtMoEaNIrtkqvppON41S5zQUeOWX0FvnG2MSxFzDuYfVkcybGaTVNs9biXN8OYSnj/CRgr/
bMN5jIxsVaTa3Y9sH3mJO6YUaEfDDyX8GNqbrKIWQY13YxEzAPdVj0XOa21+TaS32CedDzeS7xl5
IvZBUH2m18E+VeMlo2aci7fCIr+BUVp/dIpToe3G7F+U/9KZM+sdCJeH5CXOUc8swX6Wo79Gml/9
isV6xNfDEH1uX3EOIocGJ74tFhJt2ejFPhjCJUCssZEF1kak6dlLCetghE6Po2WV2GSJjI5TUiov
A2dhytrZqR3zElnTXoUPJy2GCYXTpn7jRhtBj++jTBOMUEogazMo1UHsIJCy82fON+QrQLzlG6Rq
K9bo9VpqkIQ55nEycFsmtXHEjeGO5tGhuZqOnC2M8J9K68zwtJeOEyoQVdF3mnGz0/ABGDSoc/Ou
pT3HFuuCjlmJO0kVQ1TcBwyX0CKYOXVKDA2YaSbfIxIlW4wCr3COOzTyOtKUGMahFHT+YLANL8gv
Z/OyXUizlLc2gaaejHb16Jq2X1FPI3wmueyneSj0egQ2uVS3yXfxRkmB77t5RNKWrhi/zSdYt9Zz
J8U3Ua3hEMcm8osFvfsxr/UnSUPTqQb/1Hsl7l6GLGLPclZ9Y6o3qrCoqM63fH9DeEXkgEu6DdnX
ECq1w68YMiz4F72L7632hXQng6/9Y1buZFLFbdQjJBCDe4TcY3MrwMnTec4uEde1T0mNEbG4idBF
EIksHxfHESJTvYvEDo8fxwzLOX8BTPUG/CSfD/anDksp/lUwPGIlpLxLd+bgxzbge7T3m8Q4YfcW
6Iv6y0xPZAIqcmTj1GjbUvHV8pd3G2Y6rRsV7GLSdH0r09Ys/AHbh8melErDT4zLDLOSM3q0Pgiq
oe7bM4FFZxxApSDtuJsPqtilo1eFjDe4NfqzkyPiclNrOw/oDAN7gcTg94srkA2FWxNGZENcFKKf
IhLiA5xcn1r0BTE2dC4e/XmQfh2LmhiLpPEaabjNUU/30Cda5Kp5SEHQiDvRh+yvIH4ZzS7viqNY
1US9U4Ld3UgsC8wmevb7kPqi5qtayRwDsFKJsGvGs4UDxCBC9LruQzkiSlzmt0WeA2HyTLFyVVCr
zQhULItM9RrOKIs4Bnj8+tIZAk70yTzNhq8h8cd6jv40fV409F64eITDpFNl2s/1ZZvvdTux5JR4
sumqird5Oil0ryvyr277V7XlZqrdNiHo3vZCtHLmiPrgrA3kPTOOe7FNnin2WgPjZmEugdkPvE60
KTzwAPvYBn/WPaIrikTCjAAy5NeSAiaTfBkicSZpG23eKwkkEbKNsuq15jlT1xUwajI5/puSb80B
w8eMuMvI0Rh+sPB0aDSM9qbTmJaJOMpp5RX4kbTwDqzDRjKaYojLLPQgta15RISDCHzTFd1veA6H
jkBq1jdyWD2FWU2O5AzNYWE8sG6c7qm2eHCfLoNcAG/CD45LNNIQ8DXnTMZWIhf+tTT4DifQYSH+
zY5RMf0BAyyOUvaR+WGAVTtTe3M5tgNyLiqxmn6cVzxl3R+lEQwniv/0awZh7pA31jffDZfTiHRg
mUq2/Si/wLsPmb1lyUOt8U+nvDNmPs17BObf1mHGQsn7KEFszG5ntNsqRRLd1fH7rl/KfR+rQJHR
jGGHlmG3Y+BWCtOLgDYmunWQG4P3e75Uq5GHejoKl5eYX6kZ84D5ocs09Dk2cFs0MI1ivryUmUEd
nVRcBzZhGTVMNcUgSIDpHcnIo/5e29fa/kmYybllg2sxz47OzGuBirWP8FjUjc9IGWG1Ru5yiQ8U
dcHDwfpQQx+KkDhVLCXySWdRh999xAWdUl+m0UHEmcdbfTSTxDNW86+K2DhmZk4YUGUcpomijuwK
i5rBls4L5maHWXqPIxM+GIqfwVMq3vZc2plZjUOxUvCI73RXq38q7a+VUe1Pyl1riVbi+Iv+7ITE
BIzFGjOsmRMxcf4tiQVyeG1MoJz0t8QaYIV85Jg4TX5QZvCIUbwxdx4RtI5U+4oZjNYRk1mizkXy
IOZkI0VfPGVh85tpnFXFmpNAafXmQ6DMbM72lIXF2raASuPIQ2tL/Mg2vvRYpgcz8iW8gww8Nnar
Roz1iOewhr1YizskBbISbtUldyXRsmI7NpgJpdz2HeWeQLkdykfM/qv6FqW1laY/nd++5TLgAEq4
yuNl2erU6GRk0dR9lP0/ycAdz1qnpONMuxVAaZNKhSrU2GskYlhwaSpcsZIAEoIIHvFXZcZHnfVm
tTBVkdh8WjBjCsvNAd2JaB+N2cmYnjSc5guMXZYg+xnedrsuAVeLvuw3lUtze6GmsFpxjZLjUB10
GxJbyNYY6aPHwDsYWM03LZ/stNBTk3Rp/cy4Hirb2Fg8wjF6qpm19zSgcxqp6lWc60sUu1pCn9lW
fst1nlBQ2EN2IsyQmMzVJ/1FXocHwK7ilsobJCNKZulHNZH3uYhhW9FijhxodkZTIQ+4SJR/EeU7
iS5+DDVg7NQny3jREmnNMg8TCoFVS78EccUyiy0ZnVr9hRlVGNaxQ52BmSEhSKqxMHnYaHk7GLNy
5VwNJTW26AgwfVos2+qU9pHkcL4j9mK6L7cPmUGXmTxjFpx4MIZ9X15TeZcSPLy1ugSeDFJvM3sJ
deOj1SGb5I256zvsytb4rzE0tMblhDFD7Z/nFbNAbIAbz/K5Sh1j43SlXzaGsumVxc9TFIQkNQPg
pT2cDfErxcWeJQvTu1G0W61AzrqESuY6kpS5nUJ4yKTT9oixx3jEg4Q6thxnZgmcZV3e3zMWpjtT
YPAl7WoD/4EP62JdhwG7rWHJX0mvIdrSc6Rkl6nNrEMhHu1UD0wzJtZjUnvUCARkPQlR16bSyiiP
4y4tD9Uc3tQp/ioj8aoaWHnCWoHJIQVK5vAExR5RyCwBBudfLJm7uSpnOsIaEA2LaDlf32hEUJ2e
u/nCrJLIR59g5l2XDb+LsHIvj7Gvqfb0O0U1C5mMxT96G3UCG04egdJQ5LfO6MBKjLDw1hYSFvxB
suzHzcRk94VmCb8VRbU53zPWFFbXbQ3lOx3PApO+RGmJ4mToiNekxsoxuCDrJHIUOosj/8jqEXfa
SvvFS4NODpUhVamVnSaW90iS7wTdWM5lVVE46m/knAUaHbR17UT7YBG364BvVg8A7dHDoXAZNqwF
EU0pMf7Vi2Ltq2QPRpORLihLarN6OTDXo7JjI9lJAHdh/SJdJ8yB6JLYQ0Ey0I4va/OKekoeefMv
lGgpXhlYjyslm3fxXGI+rFcQdkxwj/Kny7uOjbVgpdk5NGkk6wL8zu03g9DRjhyAikfgf+c7KhEN
B7tKmqq4RUwjOyxWXf+CYl9+sUHJpb0RpOFBlOdm8oGNatl3s+qTxtpfEzhdOX2WJJIRghK9isM9
Jis4dTPgZs5pvcnU17WVZNDOdRAbX2PJ1t5GGn8yJO1VUHCUqNEIUeIqquVPucpRkTWmXww2SphB
+maAh9W5JVCIdIoGeE+AwQwxZGK3v11gnFl61SoTwO0ahT3uMfNVjJQ5mSo0vEJ/T7OHlN6Ad2C/
ERsfXoghgC4jHGdkZZqPuL6T9j2b93XYt0CeICW3puCZCAlNnGLfkmizcMLL7TVlNGalcdBAHfAi
lO+2XUEmirSTjKcrrCq8vS3g/1e8jkn8EMk/kT5P5mGkFxe4UKwHt1WQ5nGw+rayATVP3LhSvW+m
9xT144SMfVCfRoa7WvcgZWJD4E5jvqwmzygJFIyww9YHAXArpku5PGf1D+PqVmNWhedcJgpVBdZ8
asiwjP6xTDaN8dIghmOxYx7tSUFV2H1amfY3j82HU8noq+fATH/zBdgJ/wTCcu5iYCQRBYgGQ25h
e+jdhdqhG9/06jqtDcEqaU6x9Ma0dVXoXPENQ+wwT0ubEAbbg+1RJHa28rRkV1P6kfljq7GJpQC/
e3ZY+AzVJeXmHKDpk1USxKjOIMZjAyG8FAsCZEADZz8Z6Vbdu+10Qlcca507QSwBoRGiFzdeqCjP
qXMR+S2DStyt40edYWYsvXZMwQU2QpiEDswPxPiS/IPfLlegAtkg/zmFx3WIqGMWQxjUXTHtl2DN
p/kvzu5q9twXt2xJ8LoZrqreG1508Wdi4pAuDfQBMuWLnzT/GJzXSLnrauOCDw0NeF1zsIhDbqHC
YTwdLbiFBuks1o9JCvLx12w+deOm1s/SGs9lw8TTtqkvBKvz9AcmDOeJdRC7pn1Pe5z20neHB3+J
Zc6JY0jokvqrgwvuP0oIpHn2OXBuyWhydRR5Le2r9kr+uJ+TdKM1tx7Rgc1gFcCxmR0TFAXmMJQA
4RRoB2SMEK6ExBg/zdzfx8oHY7PDm9zmDKT3eHGEbB3wIXT2PUzPEr0sWzQ55VsOGULwnaq58EtZ
Qv0I/Q3AFnJwhFQJOb/sejC3Sqg8kq8Kc5SMOaMzAwbVS/Vp4/mEuShYXx7scF8QPUMYbcN62lUj
T8JU5LgKwvXiBDHFxzFuIb8omKRjTo2WPcA8MhmyNOAvJMwiKMKtOfLMyocSKTR/TTrLfbbhMMSQ
lHfhwRF7UfwpdG4oPvMH2VpTcbKIV8qO7CjnyBfZPqPkaIKUtJaJVZBmfS+wG7qnqL1Gw68blkFv
JrcwOozjRyZ7pnjWKBgNXj4wyJOPo4q5Ob5Yic9qelGWGySdmJhMV9WPNd/UuidSGPMn3J01T+nS
7G04fhJ0SOdVR1dW8jsOGCXJQ660vTNxXdbvClYYjSAFe0uhsc0R6/fc4EBo5QnAPb85u5G5PmcK
b88x5uNW6zdL/de2V3Udc3slRZf6f7yB9KJJ0WXjA6ZjVcJ+CZx/VR3WBhcxGa3REuKVD8S8j6z7
PF1n4klSo/3ujyxA+NjiBDhnhFKOtCjAsxLc9qj/He3qRUnUJzEi1xLGs04PhyXOnvZ9SriB6g7y
NULSIKdvsckCm0oWyIKHhnSJvvgpNecUCiWQZwzuE/7xV5xH9/q1sT27P5ZYGDSiC3G29707yq8y
IBkTyTfxNQxm5YPRnaT+bmhQrfadQwAwJxsi/PifABme8+3bJlYcaFUUwmM6YQrAgJBXyUvCv0u6
Vg7q72RbyTT0yLHqnSVTHu7XajacZagHa926LokOHVMmRn1NAW+1crt24KEiguPmgJSRMiT+fw2/
f9uGeMfYFWOzn1U2VFB9Bdo+Z6H00FgToryuNLJL7ZDlKOqv0sxoOIsJDjKDzt70kU2O1TOgR+Nm
MEWOFvvYsR8gw3AoSy/nyNPkm8meISZcIAwTBoymG8UF8sRwu6bayvWx19OD1R0j9YJFx1Kf2+FL
mqZNyy3udWF3VEfpk43ZlolA+oPUEZcguaSsufvhUwtfhX3OajStKktKPM/Y1gtpp47GJsc3JJWO
18C6QDV+MsabEbGdY7FsIb8vXmLlWvZHqd3boSe3Z0X22bPYXzx9TfiBpKCxIEDq8EEOlvqSq1CV
dn0V5EMR0DajogR+9BLXjGz5ijapGUTmhvR5YoMrVCUGR5920iLCf3mc6ACBsuJ5kk12OH7XPyfT
y+h48BPR3xcrMfVYqCgQ/bA+JvJnLb2iIatrb4gvglnutB873+QCmXcUFPC8fKX1iG0voIWO1dsi
nRSepXTYImA6WPWHA+V5SK5sYw8dHUk5HibJt6iI7Q1D5uZ3dX82L6P4KXnpQ+a07BSAbqMO9VhQ
DsqTvgJdqQvVbUy7haWC6F/tZMRXywyGPpjh12ErVkcsJUxxICmcKoAGdiAfHJZHd4w5wx3VwwT4
EJEjaBZ7x92wqU7Tfg0B6XcFN12aP5UJoZmItnYli+9uZ633n+4r9a7T94v2yrXX5geBma1K9K0i
/5NMJp8osDqvrRixoyagXk/1XX6ZUSkpP8b8I7/Gv6X2S1M0XjvjlGQ7LoH1uU/2pfHgdstv6puN
YJkN8TujDwkWzbRFyeuZ5RuFKzr8TLom6bknRd1+zZlJTd/lB17IIz+qHQeLvWukQNYvK6EC/YwK
GmvwVCJBdAg3biw9+KcuxYtc0+wg8IhYRpBOSEyq4RXN1ji2n2scGXjxxl2TlpnV9oqnEYZUazPn
QNxed8hm8FpVLxEYVjpf+BzVVjvrzib+K/Y4MFBcvstPJgk5zbasAumdYYzxzrh9ukWvQ+HSeWpA
/9mr8KuxthmVHSYjApyxcnEA4FJ1FN4Of2AsrW77/3d9jMBNxwMrxqGfuys0IUBwC4YLX48Gzg3l
xuTiUcdaQGAgeS8lv2zssm2FksuLsPY+UN0Q2qIbdLGDxKmbKyivNtG75i8Wg07cVMfa2SNXq1/D
NUTCw7tFX9Xys9qbxidJUf7nSo1HnjaYCmfHD1fyI3IvrhMEt/gTXynM45pE4S0K3mYfQqecvRk1
MFFjmxxX8q+PbCYi0PRV7/zO3hWNehSAO8BhM72kEoVdt02fWhYp+rNmb7R36WwCETW3ABrYQnOF
E2JK6IWcEwi0UV971V/u/QtrS/HPRkQg810iKtqk7P04ljesdByWWO7wU98NsT7PgGkQC/zjB1o7
/JBB01rn5xctRc+79RnZKHxo/TY7yM/aJ5GK/HE0K/LHiChOAQe0yUGxwwHGxbtFe41PamDShc1p
2IHN4mkSh+ZbkaGnbDjl+Kio55mDpZgHC1fCVPDO/Y0SF1T1tsh2PQ4aZzMD9YRpiVwfwiGPxbwO
CxkVIdnZdoPPSkXoqwbSBr8VBdZyXQnKtldjx4CxVLv8bc66wd8grVxbFFYwiD7Zq8PYtd7RNxuL
b74xJzIIR/1KTjqu8V90A53wcNZZTL4y7iCWxWxiqe8imFUvAmF077MhEQfzg2qefV7xZfmI4GO2
omwg1vDYbAL3TZuEs2DjtlfrkT64bIDGfKyvxV186mxfYDwwPUuBK2MTAsRMUU28HLJXi36Er4zd
Gj3ib/XJN6D0f5hm1jDUBBfrDrtbjvwHVxoSqg+8KvEj+6e9R68AYbtbQWzspkasSpLq2s6tseLJ
ITU9ZgI1eaMObOgtRjuHS8qhkGd+udI+WsYdvOIYaMPtZiHyGhwSwzHa+/SHcorlXfyg2ccSABUP
+vJ25F/OQYWNw1PQF/OtwU9j6aBgyuc5Qqm1yTg9GP/zjBJR80A2xIq+46ajRfmdjkzl2OjWv4gc
eOGv1EB7R99hCK5qn9mWpXgIXcYUgPdmHXZv+c1J9AH3vv7vABF5fx3eKmYtvUumDYnMNokQ6OIJ
rlfJkfYkPSDu2sw8VHBy7aM8aTCkaF8+o8+o8lb+prmL9T0/nW+z0hN+VGzSSg00ogvIjbS2nHvz
gJrpmSVeO3gwAXar423agkDgOVuWc6jiq3hWigeoDqS6OvlwfDFUPoO277QgKp8yGKjd9IP1589v
ctDr7JgoQBfteywOaXdLmtfKmSEPsT/nZqSgKrq7TDD2doEsifYZodocpYfWaM7a/ziGWQGVjNJ2
1mN3rnU+5I6Hhl3tcxvl/oDudaDcsRwocSzpp/Ab4XAPT0/BFOeXJZVMfMDxI4mL3X0bhJFqRDIv
CTww2F9NoKyJuC2DOlRnfbTX8CSb3UevgJmI79FAtEWNip+Sqd6n0bNVAxrHto2YS9AldcuNfCqm
qCshzsvCp3j8S1BtTt0+UxDqMi83ZgJjO8o0Mposi6YDV05eoQGftJhd28DsXknFc4joQIs69Dpt
3u56mULZ6AiCmP1h6HkjR9yg0ES0Fl0UGIiqG12QHwnS4Z4ZRF6vSLJzmVwUwmrIxlAZtybOG9F2
+JcHii5Gfxz7snLD/Wkz+cCjXrfGdx0AStWRAbFMaq19y+i+mz9l7QfDNBsoCWUwmz27u48NBlak
lmMEty+7Kv3gynrFdZ0Pv11JWG849Y94Yv4TqXVQDMNH3iKPV3vka0ayK1hcZRITPX0JGrvG80XF
6/A+6GDH+blWKMcspS9ag/s1cbSvbEa9pRFU2UrFU0yhZSUa64IYJBQpBzwi1Ys8mmeBmtqs8Kq0
uby6gbm9tM9h/rWpuIu02WoLcL8mDmpjZQZwzVQdNrrUVNyma0HBjOTTtvGTpBUvlpha2pkRLx/k
mWbswKQIhnhlGthmimkvhEZepDCx45GSvE4vyxhemsrpSQAG3pXOzntV1FyzKhyngk1nVmBxaNdR
egilohsJpKMctTRmvLmQDsLR2RIbPZy/KMOq7lDbiiyVL7pZYHtShMrEAhajYZcfWgPABX1kLnOc
FzgDh3zGqoE+pDeQgWCoLvZpSncwNk30YU/0D6hvJjPMYCibIDpkdE3kAsQWA4FSlqknIyyPTcHT
0N8jk/ev71Br4ph6EyIB0Kt132FU/yPm4tgK49HLOdUqMjaRKsV+AXtRqjM4GtkOVHqPZiRIUDFP
va4FmpN/peJdm0MClqV1RMxg0hboICLqLSZhI7UlQR+lyoNtqRdT0T/ZRpp+o9VYfgEMpI3NRxQz
72B2FXmRCV5dJPKzCGOKoBD8Tr7kNywLo6EENmk/js3F5/DqCqcVXibJFyKkQ8CPQOZrNjuSMWDP
ZTusltW2tPh5olx6cKmLVtZglVJ26GHKCzy9Y+v5jGZgdPJ7vv7Bav0nVgz/81BJPYdxMQa++TtM
y5+wCj/T2WyfzIK8wwQ4Dk7muRnpOmAPMEyW8a8s00WZk18A1bDNeoE8MnJ2jkrXZZtKy8uBYwIu
VTp2H4bifIeT+ZwSArJmnDCkd6i8eMvqsf7tSRXG7yUibUD0n7+r89oktwwAQrbruf5iKybFXD8+
Oy11hlohW5qj9XKGSm1zcVT/MXVmy20j25p+IkQkgEwgcWtR4kxK1GDZNwgPZcwzkBievj9Q3ef0
DaO0d5UtiUTmWv/Y9yAl+NG4IznJ0GtCSK1FiW99j5J1JUHrBGF6T7iCiBA5tWqtPhzri9eJidJz
/LXah/fF4nRzBQX1IGFAdZUNEyG9gZJagoBsh7btIOK6CmvyuEII3ngvFLtUn1t/J0ex5Xvk9EQk
f0Y5f9oQ4rd0A5QnZf0n7AIqaFy2wMAimSTo34wtANBbKGYJxOaWiUc3VrxNEZCPCwLuqF3Z5YrE
1TH/00/+QzT3n2YuPp0u/B458uO9KYL/8nxsL0L6V7sLPhO/RAexMAGNmUH4Ej7NtT77cLPUWaIn
xuS8S6vwL41EP8sGsTxdwnIAynEosPRQDYmmLlEqkCaclJ+FqmmNhCMubXSgnjcdonJ5SYZDNfnb
Ec65hSoTY9RssvXHLTyKiGQij33G1D8jg0gtSjdq/9WT7SE0D5PHBDkUYnpS1SGSLUCSzajTgjpU
efA3JPLf1/Uh/heWjvO4SEJJGibUolSkKyn4K7Q7fnIqcKR/w2oTTgR6JD0JIqVGZKBV9aTqipmQ
qosw0X+GACvW3oYL5vBDPqqD7p9VhRED5bSQhp5clEu8ja4agnp0s82H6lwCsQhgDUHg7OK8x7I5
TUP0K6WG0UiQGI3Oj9h0dK9e8+m2kJ+caz+DudzUrvnXGGwF0UmUnB91/h/RuYUFWtXa2MEdFw9f
WuRP0mbwjrzlZYqAdccejMkdfk2Og5SjLulepiwuEQCiyVg9IFFS+wzWCh3y9O1ZJhsatxlth7/w
Trsga3+N4y6U6UdSOwOhLIj4PNlhRYgEHRIId2KBWjkr8K1gH97m8Lh2z+XUqU8TRNGG04lSLLhp
DLEz+TZrQGL8qsA/doFqGAeRCyiBbS7EL1jatAkrdOVdz4grOlb02ULZa/9LGFE9u8fIm3qXukCk
YEkCTBPJGTVykdONSnSNpNWdlUBb9gOziaR6RqOtjb8LRTh6ZYhGsYiGdQtKBdqOQvZF5p+8O2Rt
hzO5bFybYnxP0+VH3iw3PY7/bJrtirE4DbFEO8WhJ1uu3MjOfwRFVb+EIcLrRfoE6yzLZmTm953p
PS2sp8FDJ5BL9hY/ctXZUxzhAQ8QN1y4BhxjvJIOIDhOTF3o6ZutkAQ2HJUTPOhGCCS2U1QcgxLj
WyYW9bp+JQPDGlVX06ErJSiHHUGYIb2ZFy5w3yUzoe7Q0Vuh9zfGhmkZt3ioRThuo2BYm3t5ISmy
Skf3GtXdtvIH+20c2/w6iP7VJGqy6QaPu6s2s7hpGzFljkH7IVDBznjJ9EN12ccQ6epfov62jb31
Cz5SptLhS8lJu+0TKR4szDRzbwfn1Cr0upF6JFRyaEDU/78Xz8hznXGUO0GBekZWRICq/LcJ1tTz
Poh+d3rN9r82guUvUHZ4K2IsrKNq0l+GfOhmiufvlMGf7Q6s32vQ5fhCINutajs4OEny3gTmyvhS
HRsZ6GvZUhrOswyh6Ht8NO3F3Uc965TJ6faJJxfjJDOVUye4saAk+zJL/W+uE71EwkO1ZGqiVOto
Xufo56kIuIwLMmiioM1fvLU7Klno51Wl+e0A7HZ1QBlUh8t1VrWHLsgCw67GpSAruDjbMavG+g0s
lmcTjwwl9pi9p0EwfyLUQYlJU6O93JKMK1jpcXpOZps2wsH1jmgQ5SXpHWD3OY9wwqkYzDKkLY2Z
GDLaee9C49/yxP8vbP1k13uk4JemB43ojfide154s2IyDmAwUOgygb3c3zuK3p7LOnThA/z/5n4m
nEwWLhwPC1jaT852KbjLm0QFV5W8VV0JhzplonhZysl6tzXx+YXnPPZZQboLkq8jRXnXWC7tqZ7m
Dlkgvs2xt62PhQMK4UNbnny3ou8g0ZTYUEwsumZ+GNpoerRqMz6MXgWuNaztH7Vl8q1uaprpcrIJ
hjCkgSorD9NSvMFy5R9Vm02baKGZIY6t4jJXbzxR/jn1e//c56C9xMQdWsM1WIdLhFKQF1+ssoIs
y59sv60uzHHDA4rIJyRB4remqylE23UI6gTZiGi4Jtwye/JmdCAdKuR5lO1JuDeH+IfX1mUinARZ
gfVDNCTtqxuyDtfydv+i1yH2zs7/i/+YRvcZXbAegW3SjzEf509vTB86baujjg1vseeE3VPHBX/o
4A3ubw8Jbg5wf2UycEktNjVP2SmffzrGc97V0H+4nftYCOhPEbhbd4ibW7G1moZpM057LgwVEqPh
IdBLIptqqSm8lIqPlGrLQ2eRF5ANDEjahFNAAzs58FWqjnPHr5saYNfy0qvTjuk1aqseJ+n6mXOn
rnq0x+JYYNd3lyEgAWa4eUH1DxEQV2RY4LBopjn+XmTiGUHF/FImPpCKFej31SVrpt5mtrYu93c1
sQ2h9FbyZqyhPQ2D0U/WgoCkQyF4amcAyr7cM3r8wtyxvC89lR0ZOs+onILPKvjN+Greh3I6jkql
j7GZwuOIRta0cf4o6WqAPVGgV+sHJQavsGe7ALAHx4k6bDe1Y59blFFF5wTbcOEXkzaBDzhD30Fc
m9/92BR//Fh9j1YgtJlSfOI4sKlcZ7oZu+scM5eoiV3I1P6yQyUXbKVISz73kWhPk8y/BxOeqK4E
TWaV8Z6wvVW3FBBszPs37cj6tXFwTMtYT8+lkSzFokEY46cFrTV5sHD0YFIAP30uevgp7Nr9GW+l
s/GtId85OXCQO7o+0lObDizpnNqpVa/z+jfM7QSXJh1yojrot/WlZ8jadcr6bvtOd9Ruj5hk/afQ
mS9dFpUgjhGKBhfNVeXQ1LJMWPiZwYnh0bAjYxs3p5zpSXPk7MZSE8xnCkZY9Gd5oJhF5uktcpvm
MUAL/pRaCIQGMpvTSIqXNYY0L12Q7PWlV7SVGxchS4Iv9+pZ/G0NpMESsX67Y1y/WxPUh3Lb7UCW
+2kWNlXbCFp9r1xepyxZ9q3HNzeir3ptYuKgRrf8bwz/CU7CG3qF/KgRVn3LXEIKOrf9RaDFQ1Ao
UvyH2L3oZe7IP2nfGl2TZud11o88iNA3+NMzjNGvdHZbJNd99ZT6EWhjqoCjY7WUT12FpieP64oE
lBAFy+KXO8sxbFY+sFNrt2rfJlRkLSF9ME1bp8/cguKF7//DGWYbZcuQbGtW4Be2C9ocx9JlRU2c
reuw5FtKzrs8CFAM9znS7CShBjXvGbgyQ3tval8Xwo5fsoKp3e6TZqdbUpzcFAn9UIQR7TPCnLGc
hce2QSns2176NAa9/xzWVbe1GOO/maWhDWuGp5rFUmCIbF1SlXvqh9MIW2PhF+Hl/pINuC7dAfdA
0dLVeX8W8hqoeWE8VUF4vP9bluyInQKGaRwSahcbHNR2re52f8Fs5sACruZ4YPZYOO9ps8qWhKIW
GurBGqoP1TK8RbgZ9qkXQ4cmGXy9YHJzJHYTGQ02Ma4pitGUXJ1ZdaytMXU03lI/Kc03Z5ypw9o7
vaa1nk/KKQ+ibMaXrAXYbKr+FpZutbdjxHVZH3CdDwiyh/qRoJGOXtYk3kdubv+Gu4rTKPlwPX8X
qUAhcc2GnWfSaR95w3PTU502BO0ve4GB84Y9gefh3p3IVImS/yztRPta1FiMEWk9x0GOz2zh5yx8
/Tmbs07sliw6Jb9e9FS+uHlPGKBI5JaV8Mfog557OrB/dNgNHduafy8z7bVKqYfWN+53d81lXKp6
PBVt0H4YgoXJJzOiLw7KwbLmry/RWLzHiSYde2yDg0+Wx+H+T6IXASa3Ot/NITnx0YBIGGzw66Wc
Whi9LI//6cBZLlocMWbu7ED8dKcBszeprDyxiXVc239QEXs09vDSzqN3AnkD9h9XWCJfyKH9n0OF
EZh2v9xjEy7NGvRkEf052eLwdZloQt/IrdwV4QKBp8M2PfpRBm0TAWKRgsJiljrGPTqhdI9E37rH
+5dRnibb1snBRsr6pNYXkSc52F2CejkuhhGpm382dYUBcV34QqE0SRCgNEobfUoR7z6Wi0De5RH1
jQDXmrajxFtKpGFeLZQliXo6YUyaqJwJ8K/5kUad1g54/ykmMRzXjxYhtr6nQOpLy3+RtAesX4Dv
9LfYmG7XRCZ9qOW0rwO/P92Hz0ZQOorYmSUoMSscX1D2uo7CleGXW/e3xPappgN+8sOOfMWlglac
Ckjoyku/VzqnfoQ5eQty3teIcz1BIGEdYQa9f2kRib83XXGte75JomKZKdZ3jZ3y/3/5+t+wxHp9
g0lkFsRCjaSndlO+WxbcrnLssf6uY9PCfnDmcGN6hfIZjETwJ4mOKlxCOdFjO+8u8BffUop8qOz2
imv5vZrG1TKkjpU1PEdIP7d9UXsffuFOx5xOuVPkY2syMLQiD/iR8xkeMcOGaobkoIeIKbgaQavT
pCQMNEz+8p/X3zKNuLvwBRdM1nEwzTE1HARMf7Ny6i4m1+z6pu2umSaMPZfxhcI9Z+02EodKobMN
+luzzAReh06LcKNtn50mlxRHED3OFyEnAUOR9bMpq263iIHPICrRH5WfnZamfkr7sMBjV7rviaJG
2XP0C2pzkPgYLscowqDiXlOJVq4hcO4S7GpLk6Pg4B4Xbj69Cg+C0KfWdR9HeDZVOsrrmGPRivqr
F+TcYTrnyneJyuwzb3hLvGFrldp5HgeERLZp6+3XyWMbPnX47Po4PmeRsB78pk92prBhtCzQFNW0
1jkcbets+WO4n/P2T9+xpQTMEW/DDAAvbZ2fHGU5OIYV55Bg3sji6CATUsHDg5/N6ct94qxcEmVB
dmwseazPE+/c/cb2XbdDRDARllHrtVKCH+nJsc0NJAgyJUQf6a1+RTVjB3LAAR+XJsRbIroo2tlK
HZOsQprb5pSnorNOc98+lYtL7mcu6cwcaTys1y+59+ZzAD8etjRFDQMxZ/ma5q68YqQdzAs2cWYK
okMGhYdCEMTTy6Ig65wkFRpMYDvtJcOHJCHvxBTkiCvc6bfXQbL285rBsk78br8Iks/zv07pRlfR
4mW4v/Gp6P+UQl0d2VlHkcTM2B6aRGShc4VP1Cb+N8saYjG8il/BNK9O2fsPrHpkqPej1fzP+eqE
7qcRIWqqhhG/cskqXqJuNWZpspFi+5jY0WVoyCm7zwP+Gpzlg5Nv+iSxTzqfiXcI4DY9I1J6ONt2
fLKS5Flgtrddb0eNckWOC7tI05T/EMtGO4vZC4wkk9soKgrevdiuTmU3Pc4VGTzl0v7731lwyFwG
wn74SAOy1kuQwVNos3TlTuNuZO/gRx98WNWKYSJcZHh0cNY9Bl4LM9sb00M8QHm2ESs1G9a24+N8
mKTWG4Vlx88U/niZP2nV44pK4RxiaQhfJbka16AYtkm2XNkxh2c7x/FTFbwN8RKzmilFTbpjHeI5
/kmEMCrtImlf0ia/BBM1cQkX8GaY9KdfrFbobrpIm4dvKvP+pwuLbkjcYMa230h7yF9SXGFAwX0Y
tGQ8DC1dDu2yTxd0KTL0qMSxIwQOCmaT9G7EyvELmYm/YpZPHTbolqE5duTNjgTpIf+2g8h9r0l1
Z6aif7myqddRwLGoSqhNAhtTic2cUYUeeHbh8ERUcp6eLQbutFA86AkTyTfXLoE/pUspm8OUeoct
UCCDVNvnwncRZUP37KUeiQruYucoM2kfh97B6Fc32VMI1LPe/uwMcf++hPFVZZh4vv4rUInPKSvL
567h/1s4UnnUhsYrdw0GeGyFfNu2RrceDUpegCgfMhvV7wh0+fC13tUDotb7A79gFToAA+2TjhNU
ycTbfH3sO3fauLNRhwyzxNdCTUwQy2da7O93Ss8v5rFaI0Dlt2jCOFc7yfjcJugfncR8pkWnuLBI
opxjm7B356XLNZ1DIIOs4hMS/ryf6EMiy99bF/9YZEThwSSxeFHnE5Wzvx+4Hn0p1SWIu/jZR+ow
WGF+mWa/uthWpOQOqXN9oFVjOnsWHWhfI267ZN+TqH3/epzJEyFCqqPg2dSSJknHf8cwQb8pV/XX
tW6TED6lwmwtx6LMOPcLJDQ+Ih4wM8qc2+4AbHLCFVLtuoFB976WT+Z9yYkuncwLN1r7krCNnO05
PMiOGsS5kD/okIxJbR55RtpOnXOFhDk3JBpEkmc8Stq9Py7wMjam4ojwEGe9grRjqBqm8ASVVvtN
V9lh5HmD7A7dCyuh4ETunEOULPK7Wh0zwbyvy7wgT9eyT/aQYFQkgpfcI2SryA+Q4/AfgykAOrMd
mz7vj/flwirC09e95IWM9Dh/H6fGDLe5Rm19/3c7OX2fTQpg4Y0aqReM7nov318C46HmmWkxCHL/
439nEGeW8D+LwrXdS3GKQk6PUBNK/XW6L9VIDlAZz9RjchLFnv0Zx4N5pav9+eutc8btfWr93/l1
kWJ4VJOq2pOCwZ3kIE7D+offX9rRY3ddS2M9L5tOqBaZ6jSS4iWuG/Rm/G8kVrm7OMmfM87lK8hH
+5j2MLV3KMIdNC5jQAdu8JBvLhDw5HKCI3DnxtkXPvOHVftiK5MEM85QXdsyKV6cKspuUY/qnF1Z
56b8EB7jZVz0PanOhmHagykGICK1VnwvG4wb/lBifbVc3e/9GcKGhLnxnBBEMxe0IE9RdPwastOG
FOGZj2yrrDerWryDqJr8g0NfPxRTRKt648CV4HvYhREca7fIH6ERxEuUTSjIgimyvZcNEK9Nf04b
CIZ8bt1TUaOeCKCOHjO7ucXR8DuHbbuODlaqzrOLn11HSlUL21bM9L9XotmnKljjrYKfJX4mKFB2
oTvAyJBIxyki0mNTdaf7Zj+g4rkPObAq4yP1QtHWxnOzW8B2VmMX52WRWQA2EZO3p8ylAQTeqsqi
ZHf9UjjuszLpfInUYHAguASiJ517mciO20dlF2ynqlo95q469lZ6tRKQkyaqgnOpbefmiea1dvQI
U8zwDvyDvFOJ8dJRIZBwsJ2isbwlBNfdYmSU7RK7p0qYiML2jtyjlSnoVo1iskpapIz9b0kzeUT7
MOS3Sw8CtKkammT62IM1IceQgrj61/0TzuQ6keGhyJnMEX0Vq3NwfXBi819UW/LVqiOk/CrREeoL
9MQDFODmfp0vHgErpOlkj1UdoBRZjfiyCL3H++fSUcE/qG88+1Ub7lqF4bqi3PfqhN7RI6KOTPYW
x4VGbejLziamkS4haybfUjYBrJ9UhrpRxqJSLdH+/jzLuUV8vJb2xnme7xUJUksalYd0HMUpntHI
1Jo5qMJ9th9QewcSjegXKm37c/tU2QQJqHyCipfxz7R28w8nQp2k2tyBmEfrc0ddQ8R3zhytLU96
7ftD/cPJExwgK+j0c+HXGfmICoyc4QEMevpUzI8PpYO5uI/UozsP8mJF1R+nmRuuAn41ZBpel1I1
W3T07dZmHz9eMhS6F8AYzqPo2RVqvkkVw6K3q/8PivqhVjgp5f0QLccle7RGahqAqKdn1f2JLbfc
9bONxtpC4tbiaaZmE2F738zXAsQLE6tk4bWF1E+J5WQ0iRQ/WeaLm7bEjyxDi6oKvz0sNCGkfhye
vV7to8Yt3soORVc4vMKq3kqXEiSeVCI2ybW4iShAwxlb5hy3ZrzABt+MZ8/b/v53FaHokfILva0z
8oN7MSEPy9GXF2PIYLikRUr+IaL/ZQV0hhXfuf+TdpBqpY73HE3YEViVMbEZB2NZ1DruYzUhFls0
tTCs4ZAO4NPcuxxxvlvsRFYGm3HC29at61WfTtR+AJMgZG/WgdBaB8Kl50eiamoaiWwXKy4FVjF+
u/+LKvfz5zxRlHhZP33T8syMQEMRxs7/e4G1NQ/E2IByyCqmCD70cDXjVKkfkqEhakWBWUpU1FXt
oDBs4isgKur3IpmfpfCJGat6bk1wZjzogmpvLfEFBIIt3xGPxm0U5k+2DqfSWE6/3rSy0k/OjDQq
FoFzSuZ2BezeZOx0V6XoWnWi3Gwa6xwzyvzLdfU77BksGDj1dhoK2tplgMOvox+uG8t9IDzi0vn2
vkWmgnEEHH0cZdBiQzQc1ILWVBE3x3rMbHLeGsTdkqcm5ehxetZXv3xy6Kw+L7lG4jYH2YZsRPUa
4pKEcfs2a/+vxmLHfCWI7uIh3go/7g8wYkRvRQ2N3AF98PcBIw3n4uSi0b1/qEUfiv/kGroRl/bR
cK6wySCYhWkc9pbpPqyxWH5badHemspFbbEuRIVOxaELniqjVhpZoSVaZSOWLAOyOsJgy8jyq5nH
6RI0094AH1AwgNNNA89smMQrog0H9ZFnDPNtwB7oy1psbFD8Ry+k9xiGxWx1DeDgt6RuVSZtbnMS
vpqJbshkgq/QYUgSkmmBuElWCJpiR4DF9EykRX0ZwtK8jsrdepNj7+z11nM4V/adrw6pz5sOgOY+
1+MAEeQw9bvDuFHJvWjj3bRNsC1JDKKdkYYHVATfCjyAeyy4DfSsQ+8N7QFVmSRXn7CIumo1uyaY
Tuu32QMXZLjX0S+O3v7x/kd1AyIyP6EAdm5FeuEHwXtd/XQWA9qV8ReX3NiHxHH1c5fUhsY9/xOk
N39vYVYslabk245sC4R0MrriGNHIIe9UyOSjZImreNhZCOpRxmkaCCRVeFjzrMhSxyZ3qsvs0RtT
kpbtmqL/dv+Vunz0YMS9f01r2+zuEGIFpZZsZ0RCxoomyKAn+w12CDtqkdZHclh/2BbIt27EdEpq
j/PUZTeuF3TktQdeRq+hWxYEa8j8IGIkiHaJezZKh+V9mAfaYkZ5DJX0rrYX3ErEcfSid86l9IjM
vX9PVdkTFKvZANg83LOfY+ha1mXVXXs1psonK8dt7ZNLJ3ig8uVIxQka146AVit77BLkoopp93tP
iCottOqQkyq3s2qPH6tqpzM652xpNMlHm6GQ3UPgWz0Ruk6Jc7KIdinBP7t4XO38K2ca9W627SMW
Rafzm+d8+ULH7piYH6pxJ8bXzDO3eYgHKn2BTo/rlzb2wqVycdFOE2qtYY3hbeuB0FvCa7yaa0WN
w0cDnL0KSII9yjPuZdu2HuaCIKGCz/Sh6VDOBo4I940FzrKuNuNIbqFZTIWdhT5DHmnnvWx6OH+j
jlxnLm0qjrWXDsEFgwONJ0AyceBEHCbsE64rLrWV0IC6shQ1wz4m9KqjtwJN/QhUjwohPJsQwTgF
q5KA9BGxGzGDXuXKXbXedBP5xAJm6WjcyDkqz++IQyDFPetn1LDDYu+4v4drx3Tx4fgcbL1ClO4N
cXzxsKRPjNUbTDHxa5ZXnDNohe30b90ojGxqSrfMPrhGNPV/9MFxd3WaFiKEo1u7XQAIYuThMsyK
Q9laB5Pi0DCrTKW05B9rcVkpxfJdO1a+K3FWcyiEtOVpcpcmnd0ImqD1WfMv2WtZbdoXz3Pm7Mas
zj+bQW1b34tIh7Pe8VMjL9fUZ49Lf+LcAEmPf5NJAqDArMn4gJwvpJ0qrTA1NvaB7Lr+OJMRvokk
qs25d29+FeptWZDSv5BnnZX1z0Rb1xCEDMAsfS1tHf/26aCROIBlttBdAmGI0vzvKk/ZtiqkuNCa
XnE3ioPv1regQFUvqndPJ4TcB1638+nc2EylqncJdaW0x6J4XzmEyHfE7xA9BgbQsAEHYya2mnGX
xYi907qCMl4P06aa4p23Uhl9MR3KIhCMGSQOxY1iT1FBtA3iyiKFgtY91xxLyc7dg8C1E89PeOtW
frOrcEHXwjmJ9c2Z17cpTcW/eOXl7i+N0++kQceQtc2PBNUkzQg4chZbgmU5k+Tdd1wsGKQ+e4xo
WklugwGCeZ7sn7nGDAJcPH+qOSaDW/vNw/1jVdeluKCWAA3lR50b/83ieb8gtTosCkmQLhqiY3Co
H92VHKVzfTwwFEPb+RejsHSbYQSHMwdjdHwSpv7hLTHJcmPtP7oCYLTvG+8R12Z3vg93hqj254Em
PkkC+GtFuvtuYvJ4SuZGnu9XiqTt9ynyQ3QTtfOLX9Fjg0xgaCb71faQaI/ssKh9reDBIprhsVsy
LFl0K5xabwqRYWQUDiCiht7qaD1xERe1uZl/moA6uC5l++gsfzdUpX3ohfeMVys+uyPysvsvoOps
/7WYudx1ND2F4G+faOYr1V19v8KUt955EonRKcjbHuaU+cYZP2To1iQIJ/3BmTSwL3O1JWa9KZAN
PPRW3x3CDuuqqh5HJ+h+Rgouk0MGO1nu6nNUjMNWoZpXVgjSd5/05nh6kMBQm3LF7MHFKWla8YE8
aclyWTl6O/9v5BtreaINXR7rL2UcR47WtprHw+DEL2KJt6NwBGGVIQXvSXX8AikW/DB6sigaABUT
Mu5+jEH0IeY/bZv+sCePTLV1d+AoDw9FTrMh4BRykWVWW9f6OwpKDSbsVotm+CnB/lmO/Xbr9sTp
1Xn9MuYZMUsIDmBXYtTlq4IgnZboSF4yCO4qDLSSLnuT5fI9tnBMo59oidEYWftHh/3mfrgO54BI
BpSWJOKFjfs9WIAk+ISuwa0ddO/RDnyB9nNn5WHxCxEfolADmO5Vv+oseQSZ9b8FTXNtp7L+vqpD
bD+Q5/v71xJg7bsUfy/epLZyuYmg43TkgmY95AgZLPGk/SV87jLbv4EA8sf2Y7WtFAkOqMKW4wha
us0WspOaoCYLpsWv1OUJGcQL4lkZI/S8/wqFzfwO9AyoiccLLBTrFMJUcu05NCyZEagUoCZw/WKC
laDmLp8XQn2HJXj2owJqqCKKyPQOQY26epz9sN7nsUWk9kCA1n2uzjSWQHonkkfLDcuDt/yJLDf7
WvSyptnM0rHeYkmGr2NsvW18cyuaSl/jxKOHuiDGKf3dlno8B01MuUCLZgzAhykNXTThznPxFEUJ
IROD7o5xzUxWgdg8N0jJjLDjN8dhokM0dI5VJXcIuFDx54LSxIbzRUtaR1pUmzeqJKZTF5nfdYcC
g6Dj5Zia1Dq6Yj+4zvgEmSXwdvBLWVFAa+rzZ+ob+Zs3lSeHTbJesGZgHa/iMd8mq+ZjxK20DOn0
W3ufDEX6bfYj3oRQXZMQ7kkIq93Vo+F9BUegsZcQyLLysR2tzzviDLoG6WoKVUbvV4TuQA166y1E
WA6jmJ9CXdioQd+cIQc+zpwMpzkpKYAA2tObiqWbLA0GXuAfTBf3eT/SOPI9uwqupW+Xm9EFt4r4
dEdFAGWxKtdjkl+PYwsUBmoL0W9HvnlSUfuRpNWys0ZMiyjWjtPchMckHraprA4G6ZDcrRLGzuEz
bpYluIqpws2ZjU/DSlCoqG8fIxtFfNDY/a6ysmeZYTy8Py2yNs+jPU5Hhx7qJzEK0iglZoM4nZ46
oOji4XtUYPhXfT69RF7eI5Ujxz1vxKEeq9/2GOXXhAjXtW77/okeqEo+qhKOtyXevULFsfOr9bfW
jQSVr1MVIMgaidXvmzga3wZ6djdtZ376nACbMps+yoRo39mxik3ep2tWstce7h/l+0UWOXn9ZNgg
7pdFBgqY38Gpvhk+ckv/WJaRN8RFJfaRQwWvQ4swqG3hE2jCWu/KSqfLyXXmo10vwUdN9SzSsad2
xqu0Mpl3gAx08fsdbFyCWG0KVZKgEKbEAsR2/QggxIlrbNSltGPtStwGj1lm8MrGHLR3UqjMEDfp
CTvtlAZkJpcWf3AMZN0NRH55PfUXljOySBc4RKNq/hkA3+C1e7qvLtZcVw99w9x5P9LZWPyr9P1b
79PvZun5IRXtxUf/sidXqz1RZ0SuCYxBQ8igIqfsnX0RId+6UHU9H8pgHKbj/e3uXCffEDapXq2/
aa6Q7JZE9tseWAO1HE++6MKd4+GdylMKjhh92c8CYpp7R1ubPAloo1H9T5viw42ecm8TOkNwFO5P
d/Hocw9xdeVAFYdgxlAlHbxmqhPfGhe6Y0PaQIZkbMUjBMFaQYoyfqb39pQht25yn6aJItlVq+zP
CgKWaz+hfcclUXIGCITSMOXRqvr22xB77Mhl8LWmKo1dGzgDA07E8I29P6T5xbcQJO4gfi0CPZAs
gx9PgvB8XWfPddLy3fhVv+e5nB+kil65/pp1iEiOvVp+jS454Utl1S/zFEcXt0J2/QV7lENLirc1
Nq/zWJVPMRqrDxfcP7VrWMU4Tk7SpOcvgiaTOEYtKhZToadDHNohISwa1Fi5zYWPXPPatfZKseKH
W98pWyTjFQkRrtyo704mnP9VI20qM7ETt2AS76pYxPfFs2DiEaObYRUy5uEvxWBnJs+ca6NXpzEV
IqONAsZS9iWnmGM0bwPqzs/F0Ew0Idb6dhe/8E68BWRQ8pcrcKSJsDjHtt/1AOQA5YZ5L0Ddlyaq
IAIqoDTJrS8BAdzZ/2HszJbjRrJs+ytpem5UO+AYr3XWA2MOMkgGZ+oFRkoU4AAc8/w3/R/3rX7s
LlB5uzMr27LaLE0pWlAxIAD48XP2XnsSdNqWFZgJ3y7IkuFmaPSEHnYMH2geoGAfgrXNbkN/dv4c
E/qD6oKfxQRzxeCUXgsERfcD1wM5oeXLYKNlwi1AseFZSyks6/ZOQ9OxUgxuSY6+vGsMB4hHkKzV
LEnkoNu+TW2sxdnktceiBELxuWSiMITo7MVQYYQAV0lWTwgDV8lndlIdi0UKJMJBwqCict4P7UhG
gh88KWN4Qci8QRVARNkIQSD8/K2qqGwWOQocckzuY394jCIwG2BsnPtEZats2dmOXYZt12vGw5gb
r7LHuZ5TgCAu4QONqOL2eYMDlTk4TggX8XpFRFoxVxUpDkIc/DFhukd3BRV3egOGKD5ls3dfYtSp
x3G6m8zqKkqJsXU61FtlO8jtZxWc2yDtkIaSPklXZi7e4ig+WpEN2ERpaMqd3x+pYTI2sAcDzfS0
nNUt1A+wIdUiuGoS61pEjXuobDpfrofk43NVazP32hiia8WIFhy4RjC91FV1FDNnGeRmmWjc5A0F
NHLkYG0YPzKXPDMVzA38wQFcnRse+wy9jhT2e1E52SFvUUzLREQvpe5oUcAxNJzgqbLj+RjCOYK6
TkLQp3DSo8Zcs6n8nvkLCo9u8EMujR8DQ163sVwQloDZz401F89FZ6THuGke6wB7ZDpb8rkrfXT7
Y4vTUEg4S0uZ+lk2fN4fjYCB8lzEeuPEvvGUNpJOvhXvfl7csoAfQ/f/hKcEP2soYGktk51KUvwF
EThV1tt079tI/D63OuT/Yc7Svomcns+XWdAWEWkGvsJupgE5552XrqeQbNjPrZ9p6beaz3DIUQjl
XJ5mmk5rMarqNUAve3GiYVPcISpHlORgdf1ZNhSZQZRwMlh3idke6ho7OKjB6chVuZ390b7Kqcy2
nydbXXsk6fToxGY/ehhM4AnAwm7aIk0Q1bAOWdEwb+dlOl4o9/vn0XFr2ssZkpk7e1gScx2KwE99
LK2d8mcnyEVsi8aepKvP+3WTELz8s+NdBIrBhdPKR1TszUVChCotF/O6iQzvgByvp8GIbwpP3rJn
QWWncVMrelD+EGxFlROvYGXp1Tjm9t4CWnmDHHjaAI1Tl2l5Wxuxc5fGTNG91r82rRbQqvetzi0S
1kZw57oGyDO4uIFV4K/9yZ12lm7PirHD/nMSi2DtUFfnwBhvYSpOX2tVPYF3u6LiKl+tskSbmTrI
tivNTg2QUu2k4SOeQ8b7Y3ikf4gTa/C6YzPlOTVmUUMIZuwQECmsZ0e/hHjGRJRdtQEqnKr3sEng
pdyWXTl9xShf9wiow5T2R4I/cDfMvXGOEtqXhbtpOsfYlDL0mXoS6jNrKLqdWdu3Q93j1ysrRlFU
UdG5fAjIsL+EzWpf9G7AMa0WR0x5L6NJf5Md1liELYs1mow3bqTJ8fNUmImXuHQlo3lzHrObkXYB
uSHqqmoaQBWfPfxhjo0jHUnCT0Ldb116SL8t1Sg99Wrma60gLmLo+ywdWL81chiJBqhkpFy71ESI
d5g8gLU8zaBijiLqkFWrMsRiAWf4cyhC87E4xIlYt3GPDVe4L+6cpXdl4CR3RNqclx66nlQB7LQK
D60fcxxyk2go2T9H4FMnHd+GydmItLrpZhx9WUq0grLb/VyWcuVL5DSBF/f3OEQaBlA41DKTmvvz
LP95e2MAjIIZyQyLyANm7P7WiMfDkNrJuVH1RpLfefP5h0JR2XqEvDa0xjfaGONtix53O85td/S9
sjgMBYFHAe4jRJPT1ec+o6jCfV4Y1YlpGXsuMVGl68g+2DVzw77p40eTyEsTgUsvrYKeFRWbYxkB
0WMtnYspB2Rnh9kOv6O0anjdlcA8P9kICHqj3/UG2nPVQFQWXsWMcliMJzpO9XOcF7dBF6fE8TZb
ZaKaL1UiH9MSyFM4ZqgL4UZHWFWfcRHodWUzwdGBf1YBA57PjpIdBMxsIxRHKLPYGEhE6lEoDhMr
M88I/znvsXxSJBqXCwW6UPFD3puPtjc3+1whiVkhJtXTY91H1m3kO7d4QsSndB8R0jWhMOvUbOTd
iORiz+g12bcypP2JRrxk8rVhE9Cu48bw76KsJc0mGJB4Yaq8iH3AHJNNB6eTcb5qtBs8NWCJuiUZ
sfHKRzfwzZNTSAn9V3necUjHswm367qGStsaZoTeJ4a5ZtHmCwLg5zXTZDo075MasdDAlfjsceOM
gviXE1Uw2S04sYFOUawC7xQrWZ5+27Z5nnWcGv8pCIbouXHKcc1ukmW1Icxxmmco223DVhNH1UFz
82Y7gYC4Dhi/EU2TVAQjV9WlmZqnQgqiBy3MnISx7YcZbqtDwhWU+QAwvYZgu0wREnZTqYeXy7Hg
F3gA5Gjs9w/cMQ28ssLpr8QSm4iMhg57MKl1gPaZi47Kcoyzbm1ra7r6ee19yoj2bcZEIOjK+Jz1
CDJz9oMr2vMz1AKJI7cU4m5MwviYd/lzms/xIaySdz5NfI+UqL3oExN2ieuVTx795s1ojOjae2oB
0bUEIVsJVhN/cu7d5jZbKr6SsK+j4ZMvOdTqzic2aFlrnF7YV4gNmrMX63pjaPXdx7F6x8rPdFCK
bAcLlHU1L8LLVrnTGlAbcxqHfBKz1zO7h4a0iKaaL5EXgpia45c4mfU3OyjeI2VzKNxFyT2Jnnyk
RteXXZXaV0krLs2BzBJMffW7z6hXx9kPmVbes43qxMkT98ObxNMycSDk0U8PWpXnDHR/dHFCa9+z
r+JA5SjN12bNSoDTGrwknMWVucwEsdakpOvNiza0r2nKtihTRSaDh7Aim02WTC7nJnUvEW5Vh7HO
/Od+SBEs21H8VXSGPgYmNPe+M8nR6LtFr2SboFVVcaKPnqy1YIDPdZAQ31s/+Au5tK+1ubFHqyfa
wIy3rk1SVg3mPmzg1HUQEK6I3xG9Qq8RD7QZfp7EvufBwDY13qCof5RMzy9liQ+CFGU8wG11Un3Y
32SNglaXG/NvpUdtIBH9HNnhe6JLSuDjDj8rTDU6TSSlqWLfWehBO2GpF2vwaUVlOj0FvZqfQRbT
5qRyZnu+7hf3xxB1V25bOozNsYakKdMyRDv3wsMeUiAkffADkR9rm35X20c2ApbCA82JI2X5qdc6
v8pT3AhsTZ2nAhXp2rWZMk7FoADFoAkKMZbbvmf89u7d2L4qlq26pRBzSpMvJmXDkqt7oTr/3ia3
VcXsifI6fTGcdDzFRAMrC0+HjJk0R5I+v+ygbemYLL46Dw3QrVwQn9unhMxxTDAFoBmtoptRWOOp
Z/JFFruur342IcLsLf2UE7aOV5Cdl13anZb7Iqm7S+nvxNQNm2bpPnJ/lsyKu5/tbXifYChg1DQj
5S2gKyU7cePYwdPMCPUp9vzh0sR7gId5vKmNrntIURuB4Krm5ygNQDDwu0Bl2TuOkYHis0F8E0Q5
ks1Gbpnmm6+poh3baXE1Re3rvOgQB2kiA4Qqehy9pn/AwfLWIs/ceFmDGd/pjKdxgFzPwP2uJ7QE
mT32qrq1zqz0RB0UGdN13aizAaE0xIXFed7V4AkLaxPypL3bjah29CH9LD3MQEHCriFsWF6Q3AS6
xvOSZC/Nd/pt4ylDkPGzDyPnDFuLLpwTzQHCVNrCOJgM5NbpgAcxRm+8DRb3X+w5BVSVnhUprS3w
olF0x8LwTjmGkb+pxlsX31eWZkTFcficpQuXWOkPkeLsKNRgrsdsuvscVM6tCq6zrHhl9DJcGYPH
sJw8ce1AUO0nexWGvXvIEOse8KGTojjvaRLQ8y+Znte97nefLeSZOJa+E0wCsxSIVDv2Oy/zxlVR
pNBXx7z4NkBiCetYP4Vd80Lsxnzh9FZ6m/iGOmF+c1cgtR37PQKnk7O8EWxBXo5fyepEOEzzlNTN
bSwadLnLT5kggFaO2dGerGrDTTFjkQacaBTiPhwL8xE5ULtrmedlgam3WoGvj0njmxg/E+E8PhKi
9hZYCx0KpUrTP2ISYoyuV0UwcHFi10flk407A3KKDEPoRt8zTFJOsi0BAndBwPTvVCV7p3opuvCu
GJ/mWQL56mGzXUMU70Om7+S2jUBb7b2oJrIOyfdgJ7Wu4yeam64VEZYHXQkL/BAD6Flj8WAtu02i
XQkxq4IyxV97pBy0qE9ja6wn85SGkDqafm0gQAyDjU+0Mt29hdKwwVZSvGuyI+s3p6Ktm5iwYrqK
FOmyd+5sGksbOjc0OHoAETW4w1b7LXmMuGcMDYlx5TIPs5ChlSC68w/lbD2gwTIPtjkO2prFt9Ev
rfUCiPDMcLDGX9L1KKkK93rWVn8w2+7eTOhmDLaPPqP2nqsAhkGdkyE30wLAbcxK6+WSbIEBBDD5
QV9++fe//8e/fxv/T/RR3BYZ8Je8+ft/8PO3opxqIDjtP/3494dC89/nv/mv3/njv/j7SX1jy1j8
aP/yt3YfxfWb/mj++ZeWd/Nfz8yr//bu1m/t2x9+2OStaqdz91FPdx9Nl7Wf74LPsfzm//bBXz4+
n+VhKj9+/fINXnu7PFukivzLbw8dvv/6xbKtzwP18zgtz//bg8sH+PULysuP5h//N2t/uVT1P/4z
m5p//Gf0p3//gfbv1y/m3zwcK24QOLgrKfMsnnn4WB4x/L+5oM4t/PQOmxzLddwvv+Tc8OJfv7ji
bzBNTH+pQS1h4qb68ktTwJX59Ysd8JDEIGZblis8/vzy/w/EH77Q//6Cf8k7fVvgx234ZOLLL+XP
7335oMimfczCVhC4lhQuQmfJ49/e7lQe8dvmvzVm27pBi+NR7LLDuI5XoINzBk9QoXbzCt3bVj87
t2yXhfWWDk8D8cskaP3u6P32pn7/Jkz7f3oTfCZpW45ty2B5/Hdvgqbw2Jspb4INzjpfA8hFlglD
bl6RYb8VbEsqkr3MZG1d//UrW+a/eGXnj69sR4w365JXrtf+zoLjm5Bu6W3KTbshXmLFZ32gMAS9
hNLB9s6Wd47yC2ftbv76ffyPB8AWlicsy7c8x/vj2/CVjRWKbusFHEN8ofu5k/u/fgVz+ST//UX7
lsk+wGciavoSRY/zeSL87hhHJQI1SVwTMKHc7E5G4ZUPtd2Hi8Rgclp818zVod0LotPQSuoeM4IB
Wq+JxDS/kOUh9H40AM7vDE6k4iQMQUSpiQrMWv31W+W0/+M75SxksOo5gelzgXjLd/a7dzpYZEOZ
y/22ZAKdoucde2b90t6iCfkXL/XH485B4aWsQDh0ET0fj/g/ff2GjZpVZAaDtlg8eoafEd7hqn9x
6P905D9fRAauazuW5Nv94+eZs5ypfU5aUUoqkEG8x6DY//rdt78+bP6fDptnOcudxMQ3w93kn67k
oMdChiAAZRe8VxQxCMaS5gZ8G+7Mcuen86nvssNfv+afvyrsFqYnlj+4w8l/ek1p6KofFblfSb8k
JRK3lzQYfCD8UAL89UuZf7xUl+/K47MJGZjS4//m8l5+d1poOsSJS9IP/Uh0itV1Rt0yXvbktU39
cxg+jqTa6CsT0s2/eGGePPjzsfX5gB67AZez5E+npF3WUZkzca+txtcbPJxAaCk5a3Roghnthd3a
CkYdUT7pFusFEyuidKpvilGSe+HVQ/91UEK923ULYLDvK4ybiWvTXs7tCBYKHpO31h0HDc5Ket/8
kWgJbXYpKK56HIDBDZJMcGI0nKegDW3Y2tKeENJos9pEI3nndP81UWM+YKVdT3uz3jbdDD8hQnQ+
IzXvS40tyE2H/eLcuHfmUMWI3PLolj0y77ZIx7ZZVUPmXVOEGPdGZfaAx9t4NThDgM4PhhM93k7T
D0aEg/nKyDJ975sT2iphjoG/02ZoiEswEvmDRKJg7AgyQRDmCisHsZYbDdy6UkVw/obSKglZqMf3
PsMRvK5r4sfp67UQTgrfjqyt6lrLvraKYlIsVeRB38STr19LSCfHaS5hHQTi+8B0ECcT6BTSeJG9
TegerW6yNoOG0FoYzatuunojRvj4wKaQhNd2BtxZdwgzW1XlNxXkGOiK0Qh4c6Cb6K0r1yZ2WqFH
Ypc89rdhCtAHoZsXhBtd1eBxSfDbR3wT1j4Om+lrTMcb3aNQyXiVGXZN1YadABBpwyxmV/BdgHR1
JcEA0jDVtQjggODH6dxvRN0zDqrlubeb4N7QNeh2P813djeLF+Sf0TkvVb8zo3CbYbGkV2IQy5ZG
5ILlqaNJtGqQT8zsnU6lSkEjC+mp2wDnztG12uA4xHO/H10LjRvTh5WThNlDGyF1wdBKaJDukLBc
TKkKhk1nK0Refpc7h8my6xPnZ/zWiiLr9+AW6FSUGUFkYwgKesUei+47RDWX1n6IKIe5fp+d/bl3
X1RVht/LqZuvpjL3tl3b4yo3DNL0WlkrpMQCDTIMxETuIskYYYlpIV9t5iUbYDDXdRz5+xpTI22b
1vtoyesW8cSl4KE+7eoiJ/VLgKvXWJn2XZ/l6c4uFNTGrM49ve+Qg4rvkUYgYtRhiXs6M5wYJHMo
AkLRHW+mqYSai2s123RWNF8ieY022hU1JkC0Fyh03TaGvq9utKkSIr0qgl0K1aHoAIpj5R5EMw2i
yQRtQf6kE6lHPVPHoy8IjyYkRmKtYukf7M5aOyCNC2F/t0R351Y96nT2aB4hW34VP1tBft+RAccF
tQqJrLVyeJA6WrhElibxPGndH8NAZKZAW19metO6DYyoDqhzViJK9pnB4cgtASfHbrXvkbDc65rt
DgdJHBLFOj9o99Amqtq1Vgt1q25Rv8A835jjaD2ZgNX9ihTCsW92cxlkEzhzTLSTxUgiSXokvp25
70ZVYranncSs7px19qrNkffX/Tyt2CSRco9XppzPeb5sdHqf1NMRuI8ZkQpQi/DJd8sHzn13q4rg
LFJ5QfwTpVQfQfdhDB/dAdVf177fbEo1racCwUMchGwwoY9cNHWrHy1ZB4ey7bYp6R4bL61i56po
xvrsge9bIx0KLmamE0c3cnPawAK4ttLyjDcQ5IusiVRvuCTpSTg/zL6TLyjBE4x/DX6i0W4PhmEG
jOk+NPnMDDevx8a1b2zrzSM/JLJS7CS1WtVVfAVliyhlwqpmoqBBQqvi3pXcNm2mmLQp2SZ3crH6
tYj5rQdfDrvAG7e6zHapSaeGDOCgWkYjCl5y6B2kl90H7DR7L9yZ1o+l9ZHJjrhXGk+ROgIzZVFj
3A17isTT2L4p47sBqKlPhGAcN89jREa7/5Sb5tWUscFM8GKBgHnNsivVXA/+HkX5nlvrZexbm4VZ
NXkemls6cxPqrnEgtQvVWvBD+C9NbDOI2frhSz1lGyck4wPlSDbOX6UV613lP1vijeZgU5BoIL2N
z/2LKeTZmr3NhKwjJh0ns9Q5U0Oz9sgEYztxC6UNumeHUTF1xueufqq9FwnGmWi7mLFIAFHPpo9c
h/NhComuFOL7rF47eyTNa3JycHZAS938osvju64yrhjEf8S5s626/jrVPzqS5i3ZEhSdrWdYdvQh
twgIdp5+NUq5SyS5VqNxWWj9SNKIAL+nbhi7HYacTi8Zqm5CfNxyzlYl4HoT4BMF1X1ixYzvTMZ4
zBS95LXO58McbM1ouPGnu2I+egTRVfkz0lmyur5HwOBqTockEEzN+lPhFt85H52HamqItJK4aUOf
SI4uyxfn4wwDIQLomSHHXFWJ82760A5BygXbNOrXZgsKK442vYWcyN9hIL+y552FfDPx8oMTt292
XBU3Q5eYD0FbOUQLG2GypfUOmG2IX4nP0w/Kh/cXGNsgiDZlyfWbN/sC54CE21xzToZOy9lgAUNC
QDxhoEOmjpjZI93B6q4a+rorK8ch0VDsc3NjijCaC91yxOVX9sOCAIaF3XS4A5jkFm1+aU8EMkQd
oNGkSd+D0V4boKFtRi4rL5ivTACZvWeRPSpQPi2ekgcmMlB+LYogCTSnVMOe3D5QWT0zmlFdaUeF
uJG42WEFX9kmZjmtKoCnwOej7lmERNI5ZFMDo8JMR38RxgXBmNOMm2QMmm9IKk6B99W3YK8vhHVN
Xd/C0soJYYhjsF8hlLahir9pb9hm4JsZ9725AJUvvAp6PRtP2qBLyIecCP+QjvUdcSHCirk5gXrj
ZKGORlpwP08D1DiEWRj3IzeCM69baFoAAah11F6RXaoT+zwp7+ykcQ9DXpHEMpNLW9T1QZN9qOkw
7puy2zuCusfXTbNtxxbJOsIC6smh+lZDDLroxuCqMOhGFYVZP2dVL1BQAjyuAJDMMx5zszPOszky
2AGt2zoG0N3bkuFrjs8aT8bGcaZLf4oh/Jr+V11oLodFGzWNJcou6AmhPx0xeuIWad4FJpu8ZIfi
q/sZtL1kaananeqJFm5wymNlO/ckWAX2PYUX0+ARdjB2yvocw4/NpIvbB5xWxog9EydX/QC8u4L3
Axq8PzVmjVOW7AiqCMt/6DkqU9Nu7PwoTXnMRo5uaKyUFz10Q7w2g+qr7gGtVnfSHd/NCVWKDdfG
CyC+5PI1M8rb0sqvPRVfRulrgAXA9W8S8xuau1US3LEVuqgG8qcBdEIdfszFAzSjVRCiaosxIqKF
XrFEv/RUp6guVqL6WKa/zJ4vVPicLeCzhlsvLCBH1OfAabaiPCrAnEw58CB6UNCri6jatnm4F86d
1xt4GCc+AkcQrqWg6e/gKalVYdK8mq5N6sjItbZFqk8B2RlNO+5lDe/FmGKALNNZGgO3XtgfjX1d
IlrMo2mr8/EKfft5mLCvzfVaZxOZV/d4Clgjs7OseE6Hg4IVbRumL10DqZS8tBHTr2uVp3ImyAMm
T08yKyP24zxQVERrCSSwmn3005CaguxcJ8ZVkOsrbPfrGfI5JWY8FXfgNB3Asx+1FRG1bfVf8xy9
nZfFr16Zb+zptCTojc38zSFCj+hB4pRiA6xUQeN/8VOVA3MupzyPERGt0ZyfYg2pM/8M/mO3M9yN
ht+uKPke3Yp1cWicFyz9TMqXalI+eRBufOdDtTPBRpxY7cJhMVksaLd3c8k41lrZIj/HlSYYm1q2
aM0PczCvisG7ymT0ecTdGDlJJr87TeGtYB+v2FZ49pBuk7p4W6qMqpm5Q3cPpak2UrMkeH5+Ffj2
rc95ExmvOsXibYfPs4jvaltt0IngrBQTgWXi0AMay+pzvsyFY/NRhM2e4d/WaMJLz8nALwV7o+K4
cSMNxcCB5fkNNMMZMQAFJGUfDP+Uvje5ARXHf5zm5MQsdFgHTQ9OO0WTFfndbWXMj7So9lHl75hP
XCBt3LiGG9Ky6epdipF5NZjlexySRhHcIYAcMYRnxXTCsIPqB1XD7DLouYZBAHEHl64g2Am+R9jx
HY3pNV2PkCAzSz0NZfnMdBP7cOpd+0P1DMm5X1aLK3ZAx3xu2b/I29mTT4WPaUymsAk6+7Fvq+dZ
raVjwK0gLlMXamfM5G6ZNfbHpiTGoshJ04bkGHUHHPZbx+03NonLS6ygjSzPHodHtrgU0m2Nq7yC
oT+OJEDapf/Qhe2tF5pPlmuyLNqbkZf2yKmlof06w42e9Hy2reSSEMsfeBVvTCCAsRJbx4mPIZJv
FKg7ZwqB83pblBgrH/RRCDFMRjDA2SiivqrW9ojMqOpQZsaje5kSgSYye6UD77WOqf5xxo0mt1We
E+lul29Nww/WzZJJkyx5R3mK5NwDvdUB9RDhreABFdkrAuHujfbFm81rMeiVT2T8KPLt0A1cr0as
wBNCA4Cmnlb2u+BVG5+EAJQcnkRNHw3i1e3MAwX7TWB4xCopt6bOBs9JZqEb7pqRGyQKuNcu0sQC
uN05aAm2Slr9HqbDQ+x3Bi6cfN8PPkhTXOJouRlIWukNjFl6NXgoyzs3dc5d0tjrWIaXpXMHfWOB
cl7OmXgcA2LoIji6M4Ma7VPMKkxNVWkAySEHK+CZmXAmJpmYWDouRHwYKjJQgF9Q2gjEgAE5pCij
HVue43AXodpzyOvs2VF1oQfiOSZfD4mOnixssAZxXi4e22yE8lmr7WDIldfASKUYSoOQZTAiv4vg
soAAFyeu30q7vLRn0jsGyBWrxCZ2hfYIyrxd6KH1nOev2sMyFqEjvTS1CZKMNxvDAWfrdWFV5kZy
OQ1dtZNLqpEu9uWc3WSp3Oo0Jz7bvJCauCJhYUAr1kKF+9jDfk2FEIQnc/ZOTtLtEE69lcn4VbfT
fpoHAHb5K2Yz6iXmiEzG8MVeZJ3P+gKPb8QQhf27L+aHtiKcCXmv6U630hPfu2K5asP4afCKHZLW
p7YaHzQxU4blXqtRXAvHgMUfu690cYyLzg8+jG44mT54GEuhDQ+HajsJ78JhY1ZkmH9mESQP+LWx
70mFcy0HxeCNvXWDPolTQUTkVOco54McfCAsD3n0mdxxKuYRjQYiIs3iHEYGLI6FeCB7SBiBznfV
SCL52EDMc2BCxMR6t9mpHAKiX6HgWvjpLwbKRjI/fDRCJPvGjr6gf7KaQfkfJp8mAzLQDoMaOeNk
OHQXEwlYcZbel4oiYmzGr7yXJXqxELt5KucLUxOUA6rQddtTkH6EIGmMW8OPdm6ijux8V+ME18dO
R5wdyQZgJLtothgHA6XLusvD5GHEzrYnLbzfFcW886PmZLTOCZ0AyTH60rM/CoyYscS5kYLZ8Q5A
8xchzoXN5shkweoZhJcTnTw+eksFFiyMrvpH3CzBRRAbSdYMKgILSRtJ5ycDfr7OyX7vGLSGPypC
iZmJEtt+m43MHlv/spP9x0w3AiNcikwfe4z1gcl9E0l5cChsfZjadXBljSNEK4wyNqz5KrscF319
h/mHJA16JVtFBnY8vnheeTsoliW3wZD+HTQ9OLnXRZthN8muJGUjII5gIE6qI66ELmZGkVP08Kwf
8zFe0c9ZVzBj8qjfKFji5XILG/A/TBsr6bAF4bPl5wToOjifFfrrq8DCEpZxyGZa58Z71b2O/TMM
LEowoIH5uxb6pQHu1jpo6RqAX6TcyVsgzivFpqcXiK5pU0jcrHrGFpT5MHuALhVyusnzaD3GixEL
SXMcvIx6vK5xJPqEiUyxtQLOtSlcPKGJRYjjd9G9W+LK1uQJzqTF4tfV7q0pu8s+wbs6Rl8HnaCh
t5wfNYQCP6fgTUssqqqq0hs9je2jlwR4RQqXBDgwFklxNIt4hbVrlXsRfUFfY7aOZnoRBOj6jyBv
mS0HEkFQhhFtx7oRrVujvM/ThSLPFODV9UUCrcw8GRHryRy0VJUBL6lrH76MY7yhUKV7t/S4qq+F
2z75nJlr15+2bUzgy4IBw/65inrjYx48h6YusfRjFj8zdn/3UobcblKgS4e87XsHALZ38WBxEaGW
mXz3h8viw4zYXcIL1Hss8WF3NUMdQZKKkkv8LbfU0mJlptW6MilJx7omm6KOUPlP7tEYcLV1S7Vo
zC/2TBagYwV3aV4sEPrccRERVM5VIqZxH6q23Nh2sak6ghTjNj+X2mtZiEr7ThgxyUhzOiA2NiqR
WpdmMin3hhI3GLbLRPutrsb2CRdFQ7478hDUyrYCbW4EyFnXGai4cIfJ/CljmsV4nvABJYneM5K6
+hp4fi8uwcAb85b9XZlsvd7r2ATllSqMXcflR9lvyJgmYJiBYZq6wN96JgrjHrXPCrU1OL0wFq8i
oIXZWZaxNRPsWluK3cdOAGTJSpKiU9NCSTCX2TVCOPZuhqljwtY78utbDyJcg9RvlWdmsIroyOF/
bxjLT8MihHfcjGFI2Dmoe8syJqzBEs9+2zXnZq4Jcx9InN1IL/RWsm7aC44DPnitkvaIzal882sz
v44MWGcooozsQakieatrItlj7Rtv8wTOBFlMsdEOhXBkGj1+FUjmO0mX3aQpa9p3pHNHhIh6/lfG
F/N9HhTc8ufEfDLKsDw2yWyQmeWWx7HQ+fXMXp5uhkyb65o1kZbIBNwek9PBNBILGJYRe/cTArfr
HgjAQXSjXPcDIH5ufbBzp+QxtkbSoSpXouezBQlI2rFJGevEjM6GBupNamjA1ejjdyNlFRiAmSyL
GKklUZ4T86VNEZmkK1XCJIuURYsWEdoz4DaRVyJlicpLKuglyQU5P71TNrzvflunp7iK6MHQYNVs
tEsMMpuRzjq4dDcx7FMtWwnWWxV4Qscsmna4VB2BQNTl8m4SN7pGJVXf+fytov3a90dm1GQ1ZfG1
IUWxmmJwz82MVa6sriUdwkuGI5psaOfcwD+edUOlTfCZUd1GtducxmCw+xXRPBptcQ0dPsXvaPoU
m7a3NR39YOZqsfsw6JZ4o+zGpEPvdHtmSM497BeQMyHYc14zhvdXu953MB/ApOwy/IqzUAHwY65S
mbWzt9AcrFzhaqZACImAz0py6hKbGbUiWTFEbHAOs9K6SjJU7b7ZkfZeOCRW9PQDYUWSq90HLi5P
8B5JAHvIYB2ERngRa+s0qWgDtmSLe9LdWX5DHDaUk/c+ShpCnMwxubHzyTUulF86G8IPXmZTInht
NdSOWHMsxKlpFJ1MTcyhJiXg3Z2YJq+kG6ViZ4LPuYRDf5NjXPiel51Fvd3BxNk6uJ0UIIiSLrGV
OOHWL2V0ZXuC5drinsZmqiLmYdUhA90EeWgdx2mZUbVtSc4YxU28z6i2tzhb3Buv8brHZGk4K1tv
/x9H57HcOpIF0S9CBDxQW1qApOhEmacNQha24P3X90GvJmKmeySRQNU1mSeTOezerVrQHk/Tw86i
4I7ak4zBqohemrJ86R155B19doAmCNl/TWZ/1cm0XzlKvUOG5Q01YjrX2luhfoB78cjn4gl0G9Jk
66g1WfY6ceisOeFRzavIHLHDbWdRWGdAzdlrAnzw060SRl8OCq5TD8CI7hzMVKEKf0qaYD+S0HAc
AN8xlGkyht2cD7LdtsaSekcmWU4PLVLrnJeFN3D4SKfZJJX13FWzjw2+5OM2nodM/1DKjB7a9aux
JxGuIXuyWwaVnXEcbCLm7TqBVLhL3Onijs8mWaNmek8M6N8PATRA3InGXvWQL3MFmraJowq9kd09
G7r6Y0z8/nCsZO4ZzHhN+VEIZ906nx3yKsojl6DAYrjlJFkTfRZfKwP/1lUV1FC0lpeQcTmhUBaB
0Fb6cOcnxSIuj1QyE4LJpdcPVvI+ajdWDs5wcuNrzMQQc3XLY6di0shyEutZc3fnxGXW9IupjRka
jVzGXZBB+EJm2trcantp9zSkmI/sXSn+qazlJFUh8Svuc0iGdPkjeZdh4seKCnBCY56MFcvp9gNT
KxGcM3wLeamCtCXfeabgHbttgLAL6xpOv+Cf2nouyQbMYtP4XeT2jrt2k6o2EAQrW/dsSmau2pEE
Y/erQH0Xh08kLDABwKzKzUusc9UnjJzvM7tRbdCRjiG3kwyeb24KaA8h5fDdAXgpdmF8l0tnZ+0H
Ot/sqEKLk5+t/NORbdbwgqOQVSg5asVbUka+VT/iAbpStksqZw9kj2LBMj4Xg4oqPnGBrYbkIcpb
Il9rFmSksbqeG/vW+NdhnazZNWzM4U3VeNRfdfIhiZGwm3cz4HLOH65NTcJCUkzPGcpaXFVRRwoX
vT9MmzTirC883TqK4URxVkxvSX5rnM/Aema8kU1HOdOriPMYXcjxVko0drPc2uUtHbhkwayQnePb
NTuAklq4qPgi8G/XZ7M7Oa7h9drnUp/m4yFz/yUacyj7WvUvgkVUn7wEUdVQ2pFYXRdPkR5DytE/
zLCGA+J4c11hlv6dYS445ogGmPxPV//g3AbpUicZKEPrOXaSv4BoEha47RM3hl6Fd9N+izOqT32P
uthjLcI+Oyq3nEQ6netT4TB11147MvOINTKaPyazWfI2pi+g9WT67FrkQy1z/KOqewoiTVYoW63T
makdR3GZQutRxmQZzPbWJvStN7dTfFxWSYbFRj+0Drb2U3Z/8BnWDU1/oja7MFd3Yfcyph9KTGuk
vQoWrfTnI9EOsgC9YYDCVfcgL0KxxfVSYxDNi2PXP2bjYHdIUeb6XJG7ZsH+q9iWbhMcLkwjN9r4
gjzJb+J3q/cXoQE5wHneb2IZE9Z9ase/wHytg53I/xT1rqpnETyw6VUTi1ISJ63Z3DrKKRbv85R4
iokbRL1BQiIncqF/4zPJj9FUHaOW1TqoKIyEzGI20oh8gkb2CaAOp/Jk5eIPvTHufdKS96AjPqDq
DjqVQG1iPzTzLXZznGRirVcfTVDsdFzDdQhIkWwXVrYxETtDRGkR7jLDM4iW6/4l4efQ/3NIlunl
bSK7we2hav3wY5hU0yYpza03Lkgx10J9KaDZGI8pJwYtQOCqrDUNGwU86y4CP8jMBW9sJlamRuzn
8Jst6WTgmDlxEiYUQ/OR6m8Q31bA4VYhGte4+4CNvtEHCFzsp3on3DKUxGSJTMMI95Xy28TF3mL0
ZU/ILiYkCOz5j8PiSUwy9RujFNOas2g/Ocx3ZfKmVIXXi5MzeSi8YZJhdda7vd5dRI9+TwfWbVTc
KTYc6+6CjACQAEhBjeovyojR/DDku2reo+ofkhcEsR+5MDeadZmDdxrvQvEyvo72StJOCaQEyNRW
Eca6zQBLEMfcENys0ocRIFXmJZ8vO6ztWOnjRhFju1UWzmMd4zZqYva2Y+ZXltw2rZNtygF8KZLg
HY37c+rCTMzeS/4AmsKjhY9Vc3+UhOF0EFQnIZWT5mSnjHjcUX3GI8RwzGDknYA1yQOb2KwOYhy2
IDhe/aMxnDfD0RjoFmzyFBUCW7zHyns1J7vDCM60ynDPScvkfMw4v/TsUNSwNVAbrKui5FHhXpcK
xhWVjV9JYIa1R/qwE8ZMlGFDltDIILXEjUUuxEy9oyXP1aSf8J58oGLg1UTKfcdMiQnVSW+DgSWZ
Rs6Z4l0UfEdVS7Pcg6/HtzaMxkc/OPCFgDY12J5D7FiGpkE7Ke5VPm6Ekt2ihHcS7VsksdpOKVOH
9jzQNUSauY4Ndp4Urud+bveCiDASiV4TShamvO7BcEoeCQajjMs2c8fqH4BlAwm2Dgh3QgtTxcAY
pGQMRnGZUOJr5gXwO8Rt8lE+Ojv6diYk204Fqjac7GxnDchSikCgc2mNn27sqBPquzZY19TmAsgj
ln1DT7etbJGwst3Nnhq3NtdVg+vGAmRzLCwOL63JWRcr9b4S2Uc9l2cyuTYFDBTwErWCb3aCRpS2
yCpSrJpZ9drOoVz3pIo1Og0SLcsR3s2Ri5oGmRrNGtlXtxWy7ehYa+JcwYEc+BuVYabrlj4xUitn
aM7RmP5g/zwiF9p2ef00Ti+VPQhO6s5ZIbCPnyAnzFfdzuq7nVkGQAU0IAHRF+qSIRYYo7XHtJw9
qpB0nJ6wTmn258V3HOri1DkT2gnRFjdg7VczQO/TJNrdauZH1Nae6SrPojYsl3RUxdwzPx+2KITM
daIxsiXhANtP2h1nM+FPnWkF0lSM0MEG/dJgzNzhVDMpexjwYzNeQE+G+iWL/km3rlaWXwvKL6Cb
hNIvZ21Bgj04hGyNduJTc4Z9pX4s9nLB/MhZji7zW+jKvesJuaWbd7DVpU9tSmxKIDmJPgJ97xIN
mcuCqWh7FuZX3TypZc6Qcj/G13HetbxhbVUxSLnH9k23JcIztsRZzYncB6vRsF4mM31vHVSzVoce
cPjNmeoS+wHOeZXwn6p6DcjajJO/ioEJz8tKjG+9Fm31iI6d7E7GoCrpwKw7iZbCH0+D7CSnSv9F
qks5RvL1TAgwH0pb17zYf3HyViXHZa0EtgRDjuNQ0Cpbd7xU6XWsbqM2HcLinnWewHVgCdiZ/NZj
tI8J9uVRUQZ1i4wunp8IXysLtoRyP7svkfG58FP6okeSsUvUfDNnDAb2Cv3nUPxF8XiusmEnNQRt
EUoOUPxqd2wVcC0pr8NRdjBzqmaXFlcXJdpS8ecA21HZaaBPV8RHrblyZvU+F1ur+FdUp4T6rRou
bBA33XwLwyeyXtZhdeQDHKwQcd4NwpmSs6/5nlm8zgR5grVYWQqoHjLZuUBhq51V++ZoZ2DOvXma
xq+hwGe6L6q/KfsywDVLlV3z/EmkeUv4LDHY+XtDAy0eFCrWcDZQd4zhGr0urRbsRh21j2vTcJjr
/92BwDiHbKeM3zHbRuJ04VO1ucHqp4MKn7Kiv+pZsilUg2m8p3UaL9tXw7a/nl+LBGEAWFgn+zAw
JY6nafYNUXkFSCKHIOf4I25xu6rk9LGnzRF8x+4fdj1UYmDo04NklFm/4+tGrIg1YlPibxFU5o19
VQ3KaPihNt5ndz8wik2mdGNWA9Nq0HNVP2yd/MNRPT36aYPnCPxhrS3hn3vRbTWF2QoSt9RvFjeb
fq5NabB2lz7r721Vwe6pd04QsakD3mmy8QNhGtASNlrvkd14yqBpM0raYWFb65ntjcQVUsSETO2C
6MGKooT9DcR3duJtQORyr+779mmiYur1v1j3VGfXh3I16KVXDbskBGcCY7HV15n9Rchu67LQuwhK
+Sz2zK5kQUHca2sml8ASdxffdtcf05mdIHJSYPy8G+MHc85HYlfwrY6MW56G8rOtcNHEx0w/M2S5
Bbi3Fq5hFa9l81twx6YxE+A89KbQr0mIjm2HyRKPJmMbER2l1fh2Gx/Je5PjCwK+VUtIFNk9G5xe
0URoyrcOA5kKJNfBqID71czvPsm3GW8kBtO8200JITeTD8gDTys7ctIvvKT2owoPJK1Paz8Xy/bb
Tb86kfeENLvY4TTBInSs9nHGzq2N30NhkBHhIggK7gKl0TZznNNkJT6xmZ+pq3tFL2iUVSc+SMUa
/alXb3pvY1jO/Fgv7o1JI0RG327U4NVYL5aof9BRov5AhMG3G/t2Uvqz2v1rXUEQw0yokInYLTd9
e1I9dxnsQfZ/nmoy0jL1zYbMZQXsKJZsCS45yDcmZieeahItijo+Qlj3Rfw5uy7lKJHbcxz+GE3o
U8EclSHm0xw28/IeBjC3gaZ1akmCKtyRYMSrW/Nvt8RrVBZGH9l6ydzd5UiyBpNtjEKyObZFmOEe
S+/2FPVrJJ+MHfgAiHXH2LwOA02u9VYBGAOGx0X+ZMzydwHfdKnqi56o0yx67vvxl0yOu0O0VDQY
S9m+H/nnddXZJpa1UfJlqsdmzNDPXZoctHDRhdoeBbg/JvapC0OUhuO6TqMtM6XNAKy2HjHT4fIz
VbDZkr9JpkQNRDdL0ZFbzMSktfxmSXcJ2n4bkjMOl+5mueMf2iwmpdzaloPUbQTCiSyxNf7VdvpR
22TOafV5SPDQDeI9GKBsBrRC4MvDBs1QWA6nrA3uHQA3WdOW0GvPdXRiP7yPWJwQGbKTnfSzNsTl
gGm8UNF+hUzbM5i6PKFHza52cahscfwy/DWATcTBVevH/awgZcq1n7SzDk6UXZnyE9RdoKnT8Kgh
ucDvSye7HzNxxiR5LnNWxbF6ZMCCK3LJTKiKfynu07VZItmCe+0O8tKSojfgw6QMobSEczbXIynO
7gqdAZsJxE4F95Y1PplLSHHvZHCLUBOIVPzD5Ee8jDJD4ULKEnfB2WFDNwXOIejELZyInrVo9Jxg
45YMZLUenappaRcz1t5wXN6cvjyIsP5WUzUn+jjYzQroQDPcZH35pNjxrZpK1GPWVnMzGktjM6O8
UeAlryw1ecik+KejULEopvuwGrmJ00tREQubmPCAymfyR3djoJyqyji6cXMYLFIDI8vyyPyF7CSI
2TXZtPax9Tw6Tn+rmvAuawrGZAYNIr4JWoMslxZ+GRWOZ9iCcSlTsU1a9s5W18uEwYANcI7ICddm
g8yzyax8mw6WN6ZGvxMqeQrEsLcWytXRfBBAiZDNPVWtgm5LRWWB/B2BfJ6+zijbQL8cLUVQhBXL
Yi3m0bcn48tQeRXm8W/slq8BFocN5J2IE89Mm8tEXHstNFze3UZE5d5sw13RqMcSEF1WR3cWFXcX
uY6j1+kmU+JvGQE+r3uTrlBh6dGZrNatyX7uBd5YXL+bcICR2nVvbFyG56x5KZUQLFhoXTpLbW6J
kjcns2OtwoAVrUd7BV/C4FbmiH0bTPzRS2umhyBgjdEVFFqWPeATVyx0OHN54g25Yfy9RKXJSScO
RIW8hg7ZiX2Mv56vwp1P1MU3NXc+WUFs7Zqwvro8pdg+AS9iwYk3DFLfwjjYtpUGCYkYIAKJEjvb
aC4rfUjPEMsSeahZH2DSDRk6NFclFwkiJxazDC10Xd3NgdyCBeLeLzbBbL92MjnjAFA3BjBfvdW5
L4abU3PJuVgeJxz0s44SNjIUYLS2hM/Xe7JhQIbM/QFh41Bl5FKVtTc72a7VQ89Y3P2O8DBVEZWt
8VsjYiR8aRsZFty3llnVC8seZKwIPaV7GVQk5pSM5tRcyQC9QcbAZNIyYkw+A1dBQwVhjToP9iMk
sah5qTHmI5HBpmVuJO4XV+2eRr4FlDY7Upap7KZuB9gJBUe/H7HNMxMUCDVMMlIQT2Zuc4wH3stx
/J64TtHQbIeRykiEbypRCUFTPdnmAug2DmVLRabNb04+sy+UsHG0s2sXUNCKl8bsTy6R8rnTIiuR
jyY0nlXxXtgRhCr3L0+1LVaqra2Z8B4l29hM/WHKux0ISYDzwq0u5j2Km1Ufg7CY+s+6QyFlJfKj
wqq8IcGiIETCXfFVeIL/2WXwJSHlp0EA9ndGPmvijLVgonXdL0RXylvScPplu07+Vz6mbxGKUkTQ
bMndRQ6UOkepVLuyHnggkbD0MYIT5hTxEqGKdye2j5J70ramdaDrV3pgz81IRTRa/ggeB1FfsE1N
TL8J6N2ZnE+J/cLP2CyvVNTFpITa1IMRQLYSgVgd+kGWe0SPxSQT6o8xUy4kT78mMv5MVPE8Gp2n
DuYTYGzW2hFzN3TMGs8aCb6wlEIs5bGq+E1fMyXWCe22t7mt3PU5xB+sE1SZNnt3NPZxle07y3oS
aNIpHJEFQhwieBi0QR7/TULZ2DRhpuKnMQnco7ZpIqR9ynTQZiCzEiADw4Qwzz29E4+BKUHili+G
iSLWTBeQh7mewt8+PS8cHcNi+sIRXP807bBZnCa9Ph/0hMKab+Lk2pEXl9mPCuHPLC20FyWPNPoL
12BDWuyR7h8Rg3DgD8q/fupLoP7AjTl4n7A3/YG32SsVnpvG8lBcbjFX+GDi/3Ji4gFuZNlOZWLZ
4GESbgTvr9tHk4TwdAHFsq6QDwYmDV3M72nBEkFnz/KUt2ldDMbJVIqT2hDCWg7kfWTmJo/E2iGx
qWgXXZv2xpaRib30zBw+6+jsWKv+zq7yCCgnhuURAK5lT8wA1dJnurfGauAHiMtcJd+WNlqkObwV
pmBQAJO7y/08YUZYVLCcg6MW9w+p5uDd410GrZTdkWdrLYtrkhYyzoFs1nYxQxrHUmnZpD+hwl5N
CXicqf9zg9hcOzPEFT1JDm3ESdIZ5yhTzkZcvSgKqbbG9McmbxHuUjY2rvkhREqydnVkgoK/ym1C
+6rUnf2DVig4WCwp+T+kZ3QiEe1dy1Ff4V7Y5ZYDVkO6QwDyOZYWsE8JEpBc52WnG7nuS92a7NPN
ODgUumOfdKefiCgIly1cA8uWKCrbBvvrxudgzmmnzEJfkWiq7IgpKk59lhmXmvLkxZ4gVdQD0jlF
pXiayg9IoRameboT0wJu2BrPQB2I5MWJvZ3kRVf0Or7FYftqIVp7CqwiO0WISzcEqBcYQwoLrDar
XFZlHUOmVqcb4mLMyHAvExP6oM1gfXAZR5XwBRiSAY4lcs/4yeP6Yc1T5cMwZkGqYD3DkhPN6Uqd
DVzt9VA/WqNrTmCGWA6mcHzTuRe/kcRRMbbEEfT4ey7Ai0D0KJzC89DAsxCaipTBUVAOKLYHfqw4
DmU9+pVJ7lursyQMVClPhpLEb1Ycc5oZCQYXUeCBWZFlL0oE1S7nYY8wNUPpWx4SG5/FJmCGSraG
2vqDaZmovzM4T1kRkjg0pcjrK+5BF1VcWn+bNLNRGVKBL1EZOBfRCgnkYdM+LdsMCujgfDU9hrLe
sblQmyoqL2IcBgxPVfYTg/HZhal8RLZb7Gc1UXwdEpzFFRTBM8QyM26zyiEpOjCoCQzMCGcE1bg9
Ko3oNRsxGcsCI9hUUV6e8ih2HkLkL4ArHBoZU33G8IiwRAxE4GbOQbNrMg6rLmWZwk6RKM1x25RI
d3Ut3uuwYlfz5Pb/yHbK/M4Jy72xPFas+cd6A28qPrdSPuqI8FISxlARAdX1i4a4oKwpSYgaIOBl
unlRXUhcSTOvo8ZCbFUQXKZhclyjr8hWTdj1u9RJG2xjXQ9WVzU9uovqMlRkmSRDMm/mgs/TpdEo
gg1UM0IF5CkI6unkmDAg5Dir63h2Y+R7LtmXYE+3leLccCplS5igesqzpruEABh8gDYFtMNa8dK4
IeJAfc9JGF0T+nBPAfBsBncUe7eNrgma3KOjt2vGhpyehf2vqx3E2B0S4a4Rr6qTeoJ5u9DieIX6
YPTcLvizBwIh2V2UO6QtFBR8HhgPFIPu2cHgwkwjLhGMEI3bkibG1KfbaWhSdxIlE04h25/MMH9Q
VpPWTRRap1h3DGLc5LnLUWntY0W58hUjxG/3YFzwqc3RIZldL3HDF3xKQNinz3bIQWO4yLwdP6/j
6dDM81UB7mQM1ioYp88k4SciiFmCcUJBTVKYWwS/q54AqK0g7rFXFRwaPMSBWuH4EUTu/Y9wZQbi
aH7Ge8RZtVYq9xS2S8iIR9IhW2/X12SlrvPS2lcSEchca08Ed04csOMq7ZRD1akm+kr1SPBD7fIM
BijY3ER/ilS2r2rE4SVtGC6NvdS6DQQ9mbW7rus+F1dhX857IcFoT4KVbMN8hlX5hFZmDMQh49St
YF+m00ypr2l+i7or1EAHAZLjXtb2DZv+wIGV4/iJmR4JUvBznDUs04dxcWcS2V3kN8RFHl6bz4Sp
mgVZqtYCi5EV+om0hfQ7RucgQ8fjTKxfaFJWpoOrt4xAL3OShpJqTxGFRPpSne3BhZwquInBgvk4
MQieiE51V/8WxGOvrUl+QrWfGnXtWgN3jSlKrL/9XuBD6BGEKME1mqv3QTsD8NsEXeib4uYglqal
O+adfpGMcBzmoKjQ9rVy6UFZrXsqiDhgoQMddA6Y+cpob+SAjIdq6C5ON7E6IMko8lJjVJ9GB0uA
g2plk5jsrUBmv8mgRRRP3nbfnPBnMwKNCG1q2F2uDHZT7Eipc2RneC6IMTSgLNfSqjNYMvLdYjkJ
YIYlH249vtbpnKG85vWS1azgTa0IpVoSS2KIEo6lX7pSnlrw5ZGZ33WDaVnaDfq6bxxIBYxhTSOL
0eozbhwWa0HKMNCqKueeFB2iQ0Cga7jJ/ySk7E2ZOfT1A3VJ3lmnUkXJx/GEPieKTpyO2lHDHpa2
jo9E9ISg7PG/KZHx9a2VxfPMY4tfSvvq0VYjIgzTGwdLchvizB80t9qmAKy41y9uXB4s8uJZIYUd
i0hzsDd2m3mxjTayDaWXdONnAbM+RHyd9PFfWFjZsdWbdZkY5LE6Xq8zHa4E9VrCfqxGLzzSUI9S
/wq0+VnkCd1S/Kz11rNgZ84MT+MPTygxgb0g81BnkvVwXyO4ppXOWW4Al3dfsV6Dg2ORp1n+OAV+
HDHEQGuym41suEcZ4Sa8CjYkZobxglEfyKbEJwb4rjKrNabhRUer1zrD4MV6f+hSlBRmuxNu/yK6
DCZPf+cIRYZeSOzD4XjPCmRUtsv4I8gmksVVpqtJSbSKW4SM8Y3iVS+cCidI/Rtic7FMcy90l0lX
ax4gpEY8A5x/dtK8Es5zLWtX7swcLNy0uLkGlKq6QdHHs03AgUpRYoUPMKkIYUgLLtV83+T9sQiV
o0HQGWUtENK6OtRj8xmQwdT2Rr3rTCDJZfAvKdBeAw5iwhJZO6R3aGS1Zyu1YZ5307XSKg2HYv8s
0JdS2KMZMjsLvcI4vCbWhLjBUUToxwWRpuQB9KciHezjHGXhLRsEctSuMduLaSfp2jAhORmgjAmD
dsPZawvNZJxfKlTzfewleoseCNlpoidXjaVCRaeOIYGA1WpQUeIE75a2RMJmxa2Y0pdgDNKnruh+
kVDbHyR7/0Tx9DyPqBjGiYoLouOz208h5RvWI3IwjJWhERHLa7tAPQZSdNYVOl2NuZE/TLSamat5
GMS/3Sy8puA1wji8klD0Vo4NdlucnLBaeUNbMgf6KueXCF7q5UuzR8bCHRsCt0Gix1/JWqObNzVX
v1XGwIJNL1dBpGlZdjbHicZMlqiIC3XbiZrOVumJ3GGWXafdm2EvLmWcEOaMbjkWH+wF8V1MORYE
aHh1mt3UGmddbWrXoZ+/WgNhemiE98ma/4Ym/7HYDyF+sD5CYuAR9i/E0RTHQuQgJlIcGWNS1kbP
Ll0G110uPYEI3yPO6CnUFRacSxU1myzyoGlJZVdUsf1U28EXl+ZTobQiYxrtNtxhiXXWtd5857gv
17J2nC1h0hJ5uFu3FWtTK7sPKg5Fpxj6cWcSC/ymk5+NmAZ9IPf+tLPLujgVHbopDGbOaqAf/pxT
mw5vzIdr10zKPi6mKV3Nyph/FhNqF05yFh/YqNMnQ9IaaX0xefY8tceaM5nesZAb0woLn5RJ5Rfa
bLufaV43HOiYJnFvnlILx0YlUeA3KfvvtB4/OzvAKtuxVqgDrTvgFuk3U0dLOllkdgY1fNVuUl3e
QLt5KHD1/DpNn7PFzJC4cbALi16e9IDwEuT0NVmrdTxP2RKAzlaMTHexLppQ+g274SDn6R0VBQWg
1LQQ49wUuU9kIEdXp5IBbxNvLX8GwWVpnwQP4YL9RD+kMc1ktooZogHNFSr4RRsl4frSWcO7gZXT
c+oubLdK2eh5foCesAn68Dc3+4PSojmKVgHKsnHU3kvoeKLq9w0RzFhAcZbXLdmdsnjn7EfAnj6V
+chsHOvbQHguxh7MUflTAtCeM53b+69BbslC02G+KCCrOxwBzZOGfUIy2pWcUpjFWT2smTiWa7rl
Gq2H/c8CCKbJEcwYRTO65pgJmeNUG8nUscAcYC6fUzqvRQjJdtR3c4Mf0AgYZEoPlveHMJxHFWiI
s6t3Qj2aXSE4ggvDZamdue92MN5bF4KyUch3Xjkm16pN8Wxq75mmPDdIhkBnkNdiqRtV/ADq4Z/o
OAMIwcSFO1e+dCZqR/dZVMYORDBxFtmXVSvNMtGh4I90HwDBu1Pl72yfDwZapMxS/ZY1W2IIf9nP
u23sJ528SLC2thocs9pQuZkClYKgQjOkI0W4u/mEkHaai790Is7YYbTqYZkNLnYoLeSU+IicisKc
JX4WJWKVgL1aO3H6kmZoe5bDf6eQabkmwy082w3pWDkdwmZ2NU5rs50vs1JNe9WO4t0U8ER2bXky
Yqf3Mqs8RNwFrB8M7WsWAXbm2MaCEabm00yocs0eJ6TTKWJPBvovFlgZHWfDb1S/IKIUSAeymC1W
QGZrOymzQ2jPfhQN67wq9kOS/HWS2CCeh6jHcaeuCJdcG2q9G5QN1ph1mH5VaESSI4jxmF3lRBvV
2kW92E63zC6sNTYk0hBGlCdNDFfZNPttTUhJRV3FhDjfOU3509nJN4j0ofxIgKOTTnpk/ERoxR57
/VqCmbA6zsm+McGNU59nqKzil8LCF/hdGdONCDg0RoBZuBh0bgm9GHc18pIko/7J+hUowp3KKG5s
/6YKEPWNGqBm+zVYzYGZk6tSfJvhb4VyK3XGfWmxuhAwsSLcEwr7j/DRkoWsVv3GZnuAtwp4bLdh
4naQHW8rG9IAXt6k6PtkcfbhdM2uWQ0P+Ifs0l3HxIrIXbJ67jq849H+qJdSVaL+Kc4tWXItU9d6
xmOwQ2q8pjkou2JF5CYyQV4ztLfrQdKESQ1YJRqVZW9isUprSSdkXc8Gl+G/yMoLgXdt4sfYhQby
iKKmOybUr3MNofm1HueHCRJxRvefrdLWJFwTB72f6nRHuFNsbZcJsQ7Saj2b30FLWkADshQBEr5c
tXydTM66UePlJfUGYFX5aquvs000mw+XYJ0but9yc4IpJarCY3f2kUdECwF1ZFeELU6x9yhsTWnv
xVeN8jbLHD/S7FNly08txIAUBMmxI0ZiRXYKis/kTlpVBsVY7+W+6D5dJ/9nKMo3PpNSp3UZp/g7
MIpDKxo+eYDYFj57xBZDdXIdgOvXAvhAMSlbapF9zDzeCTBhTs3dmJlssFlaUSVeekfdhjPbT52b
CrdkXfhq1XitEe9tpVoJoAdivtfK3aDhIih2xZaSZEug1jdXvY3EVzIaW+UuLQb8xpwfuGcwPruf
Fnq2Ef6lo6Av7aotkWDMXO+RvQBNOTwUWtFxLeQOdQsaYzZj2h5hy2qmuA2Sj9TYuvgUAWHuwBXg
Vmqi7pAxqkxjzMzsFINXFDeMcl6UCfhIGx6monwTusWKjJPYQsvWxM3WFtraJrG8Yu1g8jMSECTx
Xm2qu9OKbSb/cRnn9Tuzkk+RQ0DKe/7EGKObhvR6MsDRYqLJ3lWePis0fpyRg77q3junBNKo26g8
h9tIDYKDSvXInt9Qp3l9zcIhGBd6LrB6J6d0rTe6Q5UUh0ezDXZ5ezCLwBuL5I2QjoWg4ffYu01F
eFJFtWzUHuaaLwsINBTsaROjAfxymBk+ip5Vl2TJxHsqm4i51ZSH3zY0UV68kVcrUTVCrFvW94jd
g0dUh7xpPfKcDUNmakXa4uFViYuB+EDLJK++skhqM2asD7X8DesUfJAyYi3HYy9K8BoPpuJK+aMJ
UsTrnUxgis8T+lq8/lXsLZVjU6ZHJfuteHjEsKnBCTfvCot/Z74YRu+VLK21kO1b60ctCrnuNFj2
tamGL3XC4opMxNhQkIitvmBC5jLm2krFucYXgVwO6lGlgbW5mKi9gjm7q6K/N4og4oc7MS6+J/aS
OEtiexsW15nHgPcjDk8B2XHVv6j41kx6GbwuNkQadBa9C59gupvyPrTUHUNxm0pmDmQJVchnS+Yr
8eh6QfozcrybjNqsudqxruwCRh0oxkqmW8w8iuY4FM8m05vlv5rkWWbDX1dn195CEUQtA314IBHL
gMAwPzezGNBLAKhSlB+XJ8y2LmozHoPiq7K/pXPWB6wzrjzhIvI13TglSnEjSwsznPv0H0fnsdy4
kgXRL0IEUPBbEiDojSRSEjcIuYb3Hl//Dt5uJqJHI9EUbuXNPNnLPJKTcnhqNUVZ2Im7ob7rzYul
I7eGs70K4nxDscrb1El/5QQ0wK9+gugMbNixLXsvT9Jf1IQkCTK+ZbO2+EqcmEHDisu7EQzDupGK
g9pWO6P1HcyDOz9Atm5JnK+wUDKWGvYG8+Cq0XEVi2QjYCVAEfoeeXjmAv6+/CWKIzVPWBri9Csa
IzZqdyvheSEXqIlYi4bsmCgTLUEKa44FCGMHTuT3TKfqhptoVbY32nivJmk0E9dwKxm8gD3g8+Sq
jEsHDi2IDNQPsPUXnXEubd90jh3N+vAb61Whtbxa4roN71elCTYTinD0dk5OleInW1rTnm0437DX
chJkvG6JWVYJPRBohEgtXlKEppeBfNqONcEDraD4LdJ4lmcNjve5NB7jyNM37pmrSsD+WEpFQlER
mwtXmaescERsNnfmIpvvQCCMNYVeYXs0mDI5qIsch7yOFkSxLK7/MQL9wSkV9H8Va0g+YqCRXkcj
gOJtFj0FExL9Sy0OJboI/Ys0j8D8qQ5aRWCRF6TWocZxsjKFTXhoSB59AQhEHYezhd521VupQbKB
qrDqlGjcdKNPEN6Q5+4dgeORpTm6dB8Fj1IYf7RtH/uZdtwo5G+N3aDF+KwJ3nQ6Hn5bW4LjpmjR
mq4W8g2sQSplMwXhi46rZWzrc6t0O8Gya0QN7q3XuJE/ATO7eVnyCYxMN8Ch43SsDJQo3Q8GHQix
RES7FjZPJH4kGcV1PHLG6iajX55H3hA1YIY1MiqDgvGt584lQ7kxixjWDsa6mhk0ybEqKiGemWqS
r1GafJaVDj1Eyi02ALbnhxy9GLRza/QY2NYqXW1GZZClxJ3PKgLOGQlXAY9brPX2VDLvMNwinQCE
4RmBPnNg1XAsF3bwDTgbYZX38DAGQEq7HbahLCMWgq4u1wxiS57cCQO2yyhDfmWuynReFV9BvNW4
x4R5BqdF4ZzZ+YCD/V0R7yQMP+RywUhBi6qusuJwQRU3IBLxcFGzvWxv+BAK+1M1jqH6YpmbQPcK
am/i1l9nxmKZQSRLgoPYNxKuFpaljzR9ltwoB3qbTE/ufmtLc+V+hdpRKAptBb/8HhoFBLn9oHFt
q/DlmSkFpkWacUNxBAXasluSA2eXicd43NqcKcUJjLFmv1SjtxRcrQrlg4CnGXbr4lVtqXo9KPkm
qh27cGNMmAekM0gopXYVj0Ls1WSrTh9iL/fbIDypbEDMb1Py2L3zSvi8tyZmKxK+fGN/guQZDcgL
bHTD4rdKmJ8K6bc0UBu47BgRL7v5JTfbscU51SzFlC9d2bu5sjNIZ0ey7SVNsgYk6OaNiaufby0I
U/IwZHd6x7LwBEIUCx3BHxqwylg2OeJq0AwGqr1BidWgQkfppU3YTlMLCyIHVtPyBpsxptsZjwGP
3dFG17T8P6I1NpHQUkdKYroDxvUKuWfXdeG1hxrX5W8l9XZI1xuy1BvWnCu/Z5ueXy3xNRA0VbPr
IL/3dof7uNnMGin/ky/Nl3wZseNAdUxDOo0zlIZA9TQBOyEtiyfyaILx0C4UDh51Y2T/8kBxQr1j
aPkXJ5+6eDPCDz86Fzi/GsUz8mMJewTEwHYRG8KM/RQBI6n7zYavLEDCxjzmzyafx5ILh+mVUulk
GGZ86zKnpzB90Ypbqm5sNk/JwOGDbzO+xN3LrLabKpTdcDTZyX/2yl4NgWTs25yPxUSwqEOaOdX6
sB2accst50hLm6POzYc1z7uExgWToZzWnR2GtPU84lnWeWt5/yVl9rTYZGPxTyFUl1LGPVL2usT+
0jbi8xHHmIjIyce1FxGqiXnoJDz87d46jz6blLDi/qihcZvuPOmY7A2ueAeaU7Z1SkhwpBMCG8Qi
kXWgc9oeKH1BkxmrChkTDBSykVIPfeN32QYUmFMugECk8GCYnK5U1kLQ8aQbe83u/6W9j3F/sXIV
wblnZxFUFM7NhVNSJhZe2Mf46EkCd6QVxocqOhYceBJ+svqjUqX9Yg5raowSbVCfzVrshERKN9Rh
Hdh72kSO/oLhEK1bs3BfRLSJyCf+1JRckU/9Wd10r5pEAWfidEnJJSi55ChkRYf5oBq2ZdP+Szqs
v4epTNeDTu0hAni9U1T/OuY0DkCnGJnsYPK6RcXqBeMXnvEEbhhmMuyPTh/89pyXvc1FeAk+2Wim
cEyu4NeISRjlNdO82bxJ4WPq7pJ6UWsZ1z/pGTpFBgvv/JFui1wlI7lLtZ80pxv8p8i0daNBAGyw
gIuIix5Rgz/Lqj7GiJ0PcH6oM+EmTu6MM31wLTA9AoDndQcw5EpVqjEeMG/J7eiIbNjQLX6fBeXU
I9y/MrqZmNVqfcnDafumg7U3zfIegCnhE0HMLcX/cm2k+W/sQccbId1veaSuQR/v40K62EF8Z0ED
hZPXNFyauLqfaEpwcQ2qI3fEB6PwyWLKHbE8sbs4h4Ibs09cIQS+2+bDSzISje/71KvaYGdK00tT
6IdQq5Ay7WQbp1zLWP2tonzcWYBvV4atvkvlAlDU4y1R/u9MCUdoXQXnqLWfsDoh/HGXN9f6mD2K
1KRbh06sTG0g3MzKigkHpU2hRALvJJtwQkrsGTNSNj4DECFUlxDMH30yN5DhR7AfNYw+guhWyEJt
8Rwpz74NvnUthKwrWFlUxIBnge9eq7H7WhnIJgnHYj2mn0nPtm3MJjRHxV/5DV0bCiXHkRSRBuvA
4tQLjt/mWs2W9RnK0DgEduo+J6kcf6LEO3aFvZ+Ra21HEr5sglQpcrNhDPS4qJqXGLigxaCidrQv
/Gwbzyx/Sc5K3zGmah2F/rZAbVuFk/rUQ6NfNxVtD5OeoqKj764GqXgAAXBVqSJPCregqGfawXNZ
IUJCWNV8Bjw0UPqeNYyzrEvYydsHXyOdNVnhq20QVjS0t4Zf26dlpmWjRmPHVWei7xFgBq4/eWEH
61qX36LFPs78S809/91f6ZSN9yPzrwI71lY+TAEupDVHZg6OpYjbfR7w+tSJIHQaPoRqvw++/8f/
J8C11LF7Ho9kbXG3iAw3hC7zbawtSF5kL+cO7p4S07AKioLxkRkDKwuEXntZercfFsnydP6D1OM0
vnwrS/MWqZiT8npNgzQLA0heKpkGqgXXYgYJ0rJCS/F7wZ730gVVRiyc1soYUMda0UiEzgWoM8zY
pfFqttOu7vJyzbhHCqN9TXWxz/F71ogGWa9fMsW+zKHGyss8l8HFruV7jtHH7Dl+o8MsHvLYOsly
q7YdId2MioRWydfISfCPccCMLWBkC2sKeoT15iufOvPpuJmY4Uj4x/1XaLy00VOaz8K0XQScmC3d
8NHNHuM7Vd/rhFdYTT+XrNSyoVBGh7D5FF4Y/BQtc0p730nrUf2JxFuHZEh3R4gffJ5faBWteYCE
ClctiSwu928MLcS9c8zV4Iap403YRGYW8pn8XfHKatvJfg2nh9+zqvuoZ2szg0CdfMKVhOrxBBHD
W49gRE3BEFVuyvINVqMDG+ycBHszemo0hkIeWV4cG13EbIUHg3pN0brbMV7KioGMkZ51862jsHL+
IOzFrQqXefVME2nLXEDs5jfXIkegzMUjTY+7pNnLxsecgysYvS5+RPw6Fq05Bb77h9ZbB5m7fv81
so3RWZlKPmEpdF8eFHzrEVmufU1JRfJm+UiuCJVDsGuKa2a+Q7uiSntAaASxyUMZBdT2ta0KmX2K
7XVF0W3rVQo2yS5wF/dpr31F+bYOMImTQR1nV209Wfqz55s9syGCTxW8BHV+gVCZybcGg0yh7jXu
h1ng2TUhwS+FiLwR/I3DAQwsYb5dm52U0SNpGM4MnMkhFv+CeG8OryM2eo1ATPlJUc5qBFuLN3wu
+8OAuW8FwikaK7eEgWlaqzK81NFTHW6ZsmWuD6YLOLAlTgOhIgRwHPcPSaZeetjX1m4s32OEntlR
gGlshwAMxsaU9nNZreHFmCxt7becbUxvYQy6xfnVKL/oGnIKgnZDedeaa2zfTWJ41K+QRen7Q1We
q08t/x1hd8zSbz9Tt9XQ2urWbPK4GQZsHioUZUhM+cWeIBRI+zgInYBVvshecN/0oDujaVr1mM/T
wSB0puN829qBSddwRqsYqQpzU/NTsZ6tBGi2hdsciEtt3Ib2PsebYdyQM9GG0yAdVZyM2Aza4jcY
tjJn9fiuMDBL6MC5fMPcMVWwKn+wlUm8f7GXJB/8ZJOmE7xxOPg42IjIwvVyTJYHAoOXrIWu6ZPC
YW6vTRCt3MxwWrRkIovdIkul8YbgfiAOEo+VVP1SSnAvxY8RnDQiABam9G7wpMg+o6fO+iUofkX4
U1rAkfx3qjwhBxHbzv6V08MIfqWaS5hHQmXdoIygLXCPxP1PFrbYAHRL4ZUDGVX4BkBk+upjPpun
gUa7HJ8rHxShv+C17/ytXly6kSMx2LZwIWu8fPl0LKV9GJxEeGrSFyH1RIU+gMP5M6/jd9Xd+CSM
82cXwJWFUCveKSZble2HDIqATF6bvdk83/tgdmkDleWNP2/SGiLnezriXZx+aFBDtNqWCz/wIWwU
yZi00mWI+dnTuoUIMX3n7REgRE8UQp++A6bAsvbm5FUN98taWlUKaJQcj5DAejcpIw9liCszPYja
eCZ3p1TYCtw6WI+4YptDMhwA7MgVDbLke3BnknSkZQvCRMGzBjk/dhFN15bhtpcmQn41HKqR9Axs
yEmvz6N1a/Fj58qn+d1Z8Du8ajr7HTz0C8xAOJVLo+VKDV9kPLyTtet4coByHK9WDJMR9i2pfGcO
dgOjB2ueodvOkpuD11jG0/VorQgwjiGb8APU9CrFI8qA6M4R/kz27pscvV7ZMLbL6jmhf1P9KrD6
6C9CeHqIuZOcJC/tL5lgAjFojrI4s5wBZqVG7hCfE9om53NQHWf+HtqI5l1QvVRsaKOHMsK8BJ6t
sk9kbxOT2ooZrwJ03vqkKj9xxkAhyM9j3XAD0/WLYIVKvBrz3G3JzsOBhUeB+BZt6QlAUSYfN4LI
pOk6yb4tfdrazaugj7geyY7TL6g/gRoRld0sPIi0kbf0gNAPV2OiQB04W8VaHhzQZuCj2+KT2siC
8ZQ1TxF7ZKVwPHskaKv7Uq5tO7Ecb1Qghv57La6iXRmEGulpyqN7BH16Yr3vGPW650djMYclTT9S
QBBU4l1oki3jbId0be9EBSnin4iOGH05XI3wM5ZOeJRbbBvLuoUXhV1TtDHMNaqAKq8N5lsqBQSV
rDyJdGTVdofvasxe9eAY8gqTS413NM2Ozbbst6D7eutOJKDVf3j3jIrAEqrMvrK8FKM0xDO5O9mI
EyX3QBlWZnMQ8pssihOxkTTnCb0lK+/X+wLdYRqfC3ACxGmdf3bDPisAY1lwZE4jW6su2U2Y9lSZ
yjDCI8E9rA9R8hrbZNrzg1k/1eItaC6F4cgDrxVx3Ok8tZzSDVV6E+JIfzDMxRy7C+VrwcNG1f4V
PHnYRORfY+iGEZhPVHteFotCyPssv2X2a2lf05BkBm9ej/H/g1JSmsePGhsZSjHqT57UPBVJ/b1Z
VM/mxC6+Rvs7aCK3npwKwlB2aLUXuhuoMSyncxTD9mou5CKWU4ncKwW2sKoSRA/ggKr01tQYgL+n
8M6Tjk3MHlVN0Q8d/zYOt9mMWlf9wjZR6aTrMa++8v3r8nMtnSgAtkL0mMLRrEdRHKgqhZcJc/kg
zIMdbW37K9SfYXRnDFLzr9RCUL2TbCXk12iXRj0E2paUetRebZpLwTVYJ6W8mRAdOfYbvhspv0N7
rtpjhueg/p5V6K98YDrxWfY/inkbOJ/NZhvVJdhpAlbE1cVjgIyN+CS9GIy5Oon7yrr39Qn4gGCs
oD1y0DG57aLqr1MelE1T3/qr4hSxX838HCkeERmCNILtYs8QaE47Me+a8EG70rodiWK+SYPwEqk+
mOpvNG80yPyG7qr16FU4j2QreM/j+OqLS1rtBV4ChVlU+x+Bt1P5+DDu5S+cS5qK9YFFKHGokqSv
3dmbfjyyHFzjMB+qFhfyhjj9iujYRrU+p/RfO2/wj7oVbE6uq23tUHI2K//K4bfJtbVcfkVNsQ5l
HKr1Rxz8JhOpsOQkF4d06Pn0soLnB2gskVDkQ03bCP6BXN5qmY/em9+pq5IvYqxcm/gaaOBGopfE
jB21CT85wMwGnl1AQewplTdWsVcbV7c2LBHT/ASadwWYISivqfEcxTXBuKiA0yzZ5bp+vikQNCes
etWpSWgC3Keoa+KWqM9w6UX0zDhfLRhPwkWgLqPql7HGYMeCmjTlS0Q5W3cDz0ZkRJX5KoFuOeGd
BDIxPgwWOEn4J4M81ILkUKMqFpRkc2XFmFjDzzD5xHbMcObZKLJNOL/gHqEIYMZYbXRAkMGim992
v6+G1yY8oan3/sVGlgM0QItmcwxUyAUB7Ps0WIlx1ShAObioqIlXt5TKOYbPpohY8FUGNZLcmgoR
5qZA+MyiBz0DRLR4Pu2q9sYM5lXSoTEfin8V3QlBdlxKdsujDVbD6PZ5Ybl27M0aUwgGUI+zM0Ut
HnCE9a+p8Ngu2dzS5mid1E/fPtFquiJDhvFulRB2CBRQbEdFckV+xM9a5o+azV3JBqIF7MORoG8S
wEeQL7xIbCDEN81ToNLLXFA7a1sSviFRCX9BXkk85PRryco0/faN+zC/6PBDMB5Y4rUw93HJCXiT
sr1kbYaycpTmu4eDyW/cItke63DbILkH3y3GY0IHusA+6G+miueyYJl+U8J3pLAe52GZ/0nzorrx
2WdOHI9Eq0rrpjKDx3rDo0ZhKkUi1pVTJX3JgatXbtpr34lPyEfFlKK1PfiJJ9SlCoJ23SMIlvvZ
/u7Rdxa+eEmFr1FrbhpC9XUhEK4q0oIA8A2sJZ+jzqP4O0VVHsA08jwNMppSdnGo8O+q4NbGnOUD
podIy1nnGe1R6hLPbEACFv0VVyq4VE09pBZHQ9Miejfx5MbD5LUU2CInyc6QDbsqx1WW5pekqvcs
Ebq1FoCeC4q93nGBN8Q/M5k8dt5uM4THHgxtqvAhH4EuKsM9sFqkZI5BtcV8xvk8Tf1G7Ti8VZ2g
XtF4Ch7yHkcBwDAOhXDcSCgduty9AImBO5zvMOB89V381/jDEeT1aWiGW58m+COW9JAdG4gMtN26
Rtjf4kWTjZpLCtgPsyoQyvlLY+bR4okB2JZ3pqL9Jkn3b6pZLuZy/ZEgsgR2o2+6ns0Dvfa/LX5O
Dg/tT2fVXS/kGahqzw6MFNs0PhQJmmijk8NsIYxQyagmNABDtvwJEwylpdaCEIPqsO4kTMRhMJxz
ihrMDmCi3YunQOpbBab6lfDYiTRIbRLdL5CGZWCIiUFLhBjwG2ElmiN9r0DKWNVq8j4nimOTxk9n
+70bsrumIgVEwcAufzp2dvg1YZtpq+QbEsYYvYZIKlimSEDx/JCmYW/GFf7FksdmzNQCI0rLJmDQ
FfHAYrqpE1Il6F4mmU1sduCmAnAuEToNQhuinzIyjgm8VJJ87OkaNcf4YzK03SAbW3uMz2MUu1IU
9KsOZ5naUvNcIH7Zlvhnp8pGSnEX6TE+O3Y+uS5wnecfuTxPTjzMb+R1frCUH2yKlbp4Og6YD4yB
I6b6IjuDbURl9+hD8GlD3O7sAOZSea3yge/siNWZTzq4OOpEbhN/asYHKqZ2CLfG2gCzyS12OMtJ
xlDPYRKUd7Z326Zv3kSv/Y0jW1KzOVlUhq7a8S/zuxvbkVMnAX+pgFE1eFINusTiKNjADt8xzrtE
SVaMIQAy3Xih3dNwEKKfts9aC3alUh4no5BXMjPf3LfHwFpoQrZPdnP6IVfhjPhDAg4z1gEVpjp8
fYvijsbb90yIs8e2FDc3+cmihIXJejaLIk8r8gWXyio6PhNTGFEU2Ul3tacx0oZpd2qt+Eg9DKGK
4ES5kxsHIDF65R/sUodH7kXO0Kp6rdyXVfol5oZBQIWbSvaOpgc2SQkBZUwgrDboufluhhQ6uxg+
8RDiT/PBglVLiT2YYdq0iCjU+2RkKmxRhjSS2rYc73NtspDiCTvmyO+T/NLr0WtvhDqr2erHrgDU
tUSAqcYYBBRg5SOPqzXdS04XMEAlzaOQ8l2URmthj3u7Woqk01Mko2gv1qEw3qCZuiOAn3ThztoY
+ILx7regi0ztSQPU3pesbVHCBlELDNOKiaWCUEep1oarJCrL9Tpg02CD3OqU5hR2sFTN7KKm9sHO
p3PLwiNvGgfgFAVC7KVGqYAkPOxwgZAQTNvXcvoLdWpw0fwmTCrz4Ppj50Rl8GrwNK9NGlZpNorY
UfrB0ns6byZUXhM+DBTJNfYYmGY+7hsUVeUQk8IfrclZQLuZCT9Vqt4VOeCEgkdaw3HpNPgBXF0W
dgTsYAi96IyE8+0483D8ex0KfSbXbt0HL5bEXmy0vFoW7Mh0z68oVOE9pv5slSU1/CffydAlxrhd
91H6BvbaleTWaZjrFGkCbVweRc4HOIzgeumYFmtUMcpdGddV+zWP/S0g8XVdDB4I8a0yjWdTzG9m
blw6Ld0Ji0W2Erw01HdJunUdBB6UpEW+nsKrDRolGfAm11K0C/NwD56D8Shh1bm8eGR/TPnJXpt7
nbZ0dLicpdiv0ZrxwHai3c++tkqwwYxchvta2WYxwYQ83YBr5qJtaU5n8WqQVBTFvLNCaV9K0kHP
qn0ropOm5LsK0p5vtvsYjGTZoAFZFGxX1Z9ly65th08W+JvJpsd2LF36wR3iwWuVZhS6sd0h4Ruj
NCxtzT0NDMiL3QmM5Il+ID4gyrZN8g2S8ZbO4bdEqRn5hSvP6d0oWV33IDHxlllSi/XadqWJ65ht
7VK4B1KGqRySWC1x1ZpPeMIEM8xwXSy0uuVvZ1hHlVK96PF4CxrztWh2k/SjCNhfXpy9djL47E8F
fqT8JRXLhsadWpPdD81S6Y+Z+zeUp5lvAKia+FkmzxIlp6w+4wTyN7uv4KcV/xrCuIXb0i1R517S
3ZT0N2TI96eHhNLTglTZJ9RXpDSm+AdIx3H0U87Q+ODb9gxEmvjO0VL8LPH6eI8JZtP0CBtuCb+Q
LuxXBbyg5PXwpWwxXCdisuUWSsmaiuR9pjxsGGP+u81Wt1PRaHumzpJOFP7HPgpIwfYyH98T4CH9
eeDFrKp7l9+jZAc1YtOHQPoC7uzMzLZ8Lv2Agu1HKNjkLjGoD12YxzI/UO627n32mOovBU2ZnKzZ
Jc4xwmcKmg9biNgpEdyfz7o7asiIwbJBRyQUko2Zxxn5fOm5zQS6LYCzjewA+51Z7yRTufVVuhkG
DzIABeYLW9OEqR4r+6HdNos1ZongmmzXxCrtWDBBxdZoTIRs031llqP7R8yqbJy1KbvP3YYflkxH
1lekaoBeE+TISsgZ/rHqSLD/VtAzk2NO+ttsjgaSWphRYvHGPOLODRYvou4QW8t7Ze0CRV0TCFxo
rRDIrAo2H+FHDUqBQCmqWVmRa4uSR5G9NOyOgNA6cfZX6b96xStTcb0e3JZDQGl/oAow3TqiuKuC
BeREf7rjL4b6GeDFnigsRtV+bVWeGLwMPQ/OQD2+YIRbWyjPPko3REwxk2AcZlcjNCD6bpsC0rKU
fzGtbv/TEMtLwWMIQaXlJjPYW2XgMjuzLAhKgicvtvU6c0Lkw2vQUztLECLrT1iyqPO8DvhcJv2d
3u7DKHjLB/QPwE3Jt1U+U//M3txVgN/UbgcjTcz/aumjLA8Nx6r/zhqSogqj3QFxQ0vm4d+32QFY
wEnFJpezHWqLmIpD6H8jLY7jKD370TrYteXUSbkLawLA3GvBVmF4AfkRrAGQ4T6PknNK4qu1DAwI
L406XhTUfslApMEXlUGTnaeTnJj3JN8VGKuQZ5DHA7O61kOzStggNEIn6O3v+xHdQmxMG+TRHkoJ
VL11bwzrPlmpoVvbJ+61GtDG1Ad3Ak7yBtd4Fdc5aggX1j4lBUr75AKwYTmeEACxC4ID0WLRJaNf
bJTZWvR9I+7cdLEg4aFOJJy5Yq/NETSzhi2BjEvf4NLLwJ/PIl7hvyIogPNXJMdewbGybXFZTGPL
Ep3sCU/XsqS+Y5KPXfIR599tGfwCzVjHZOLU3vAq9SIXoB0hDRLfx0yqF0yykGPjowgfISdFme2k
zEm6ja1/KCHbBGJqCIqkGyLk9U66S+0rds21OR1ySJGVnDq5pmGtSdeyhOwiO+SnD12H+JGZG0TH
Szw9LfVdsy5ADj5DSXdSHrBpuO/lu15XXk12LdEumfgnjK8IIF41v/T2RcewFsTBe8GQZIyfQZZe
LWO+SCyIDNwgorfXtEbjGm/YjJ5AEPOY3wYjDZrDfJisF7LLXAPEwcx2NtnYlt9YHz4qvlFCo2Ba
nt4sFrJVVLuB8gaVQTNCV8p//LLyiL8xDJaoEth160m7WCI4gkn8Q1qyCiA741u8QECTnwq/NN+c
ASNtKo/rtMPbOplOPkOH9IGsTMm801EdOsw28swagEt57c9HYeQ7UYpdEUo3gheFmexGEW0AMHhF
jXtv1FZ6NW71KNu0WbQnNqMn7wUXUyKsBd93QpDropzf54Ith9GyRyOdwijTDuzVC1y3aYm76kyf
NUt4CgpkFf+o8IQ6n8fO9/qsXI2CCyVzbzFOvHEoP/wTNjNy9Zvn3MiDhmtLhP3QI7rlJE3JItja
gifgYZRwG+T6hHaq4BFqlfeokfZa+immjySC0fkeRVff7Khs/MtrR+FFFJApK4pfWDJvrPwn4D/6
wWVKUDbIj0ysmekoYe6DzQch1BwgKnDUktwBc2qy2VpoV4y6BLCH6hLhewAo5XaYJ0QkoLtQrJry
GAV6GmHc7xhO2Yy1bNq48LooZzvLfq2aa134/8KalUiDWSrsmDuHnUQuoO4JZ0I7Yr2QPQzzbQjY
mC6qPlEVvhFF/22Ov4mvuQlJGyP2VHOBHcHnXQLMxKl+u2zEMYNsWu8YtFGVKN4Td196m4ABIB73
MaY6jOTV0FIM8aaDap6ietuhncSWWyaTaxj1JpKstRIKrx90Po2vNkv5zEeh59uHfbXmo2Nqi/YW
r6vsQ5PvDUNMSOGxQWCkbfgaNkRN7RVGfGpU3gi0mTo5V9nAi8EIeB/jO+Y5ZTrNyqOpZ+B6+9Zg
xuZLpOLGlu99cPObi4ZDQbyH+M+a+lNqP9E5m9+cJ71e/3Yk1TTgBPwpouy2vqo6bWiRN5udTuFG
UF2U9qxhhRwGt176IGFWJffQTLdG/D1rb1IB2n08yf6fXjz4wmHjXl5pnZfZzQLbUdh1mGO4ra2j
z1vSMKvL8k39i8pypZT6frnjhH6EY47OSVar+W9mP5QK9llKl7CKlyIjUMqlc36WzWsyEkjH/6B9
KPKlpWs1hcuWHnr634B+BdExtRVPo7tRq3/LntYa9YmAMUwwzE6JfdDCs95vGqPZ69SNLF7hmA2e
9AE2cV2F71iV4Gk9QCxwlYcnCQioNn/BdijtRyQVL/JYrwcsfUiU/ZIHZ3WBwZZh8mxRSBMCdmrG
1xqJP4JIG81eEp3tpHFk86hqHxmbQ4qoV3kDdRmIf/jTEWdMTNkRyu+ijaIrq8RtrXYVLJ5Hxkqs
sGH3DYxiU6oggMLQS6Zr60srTg6luQ6aIFIXbnpaXqOQ0o16ESZLEnaZ08K67Kr6BPsK3WfTDgeb
7WDXXsLoK5C4r2SnxN8CIKOxGIPcv4mjGTw2D4NXVduVDKK+haOhJlaa7Ga2jJl8bux9yN2FVxkc
xTqDraKJc4iETHMOO1GhvOeGZ6b+tkVOb7iwUaS05T2SsHYvaWUcurMU7wyWV1OdYgr/tFiQ6r4B
cEBGXTLAXOJK4Ddfyr0s+Vlmp0x9R7wLLJJaKBXlcniLXzDeSv87Jnt5+OyBzrXPDjlgYsOnkAYu
v+SYVH2ystWbDlK1YCMs0siD9F/4T2q/TOurotpHAppojLcGWy5zrARGNmN7Su4BZYaFkbZi/dN2
KhYZCywEC6Ti3+LQN9Hmg4AkoAl2GWTGPLFX0g5FsxW4M4JlOE6PsX5SxJ8O0TdU91JOf8XN7j8R
/LYK3axKehnHeR3nn4P6Xs7niVqgBeRoX0CBjKyB1eADQvQAiY8jXMpuknxp4iNGeAWOWgv/8aJ0
FLjiQlbjfccuqPtn909udX190GTuMYBaCgKCpGCrpHQUdGR7gJJkQ4ofsR3Nu67aNca0FvqP0p3T
7F8wbLjTqRipzZdRLAPeawoiCjmx1RQXVFnZ/05omPrFjG70FBfcQzEDyYA5y3dDueX+p10nbiKx
pBufknJoqWOkvQH/EAEJlVfQ/CKiP5OzTRlC0xb0FL3HGblg9EKVPY0+vRXEMLNhDFd6gLilQ11u
OA1RBn8MMP7Kwkp/6uKfomxK8Pu9xYNrvgxgGwqvR6wGQriSA27CbA0jIKVIaw1Kp3/Sau5mGFjy
u6G9aPPnaIOPhVsyHnX8QahEOMdVru18uWmKoAGlB2YAjGJrd/eh/CjCqwWipQbjHraoFMVOCUkb
xSGCoFiPyCcwbPwbNiJAVfcgwCBU9ntBLwfrEIvqiy6Z1j2zhBx+8kM51kmmqcMt/I+j81iOHAeC
6BchggRor2pv1fLmwtDI0HsH8uv3cU97mtlRi00UsjJfdlt7CJmXa2yg+8zZIj6Fxilm3ew3rLm9
14ZO4543UavozUDABkQFkYUQNNSces73i+mf/hatt6X8zoYc9i0YCBjSraOvovgrymarCJxovCUZ
i/LuH4biVVB5J+bcso83YfubF/fCvpTQAwaWm+n8QKuCn/06+NRC+18RfcRk5K3leMBGDiy1Scwd
UiYkA3/PQsqcL2mZrDKAtX3jrRrjOag2JaWUzoccDgP3cs3ll7zTCO29P+LP7Mh29hhgzCYkut1T
IAC0iSvd6PzEmJS7zsPR+U+AWPKrwWYVPV4ph7tTLr/yJRaR4jnhmfeAyHBtadOjTf4eF9uQnmMs
GWFFCwXEAOhiZvxndVfP79fELjD3fPmy2jtu9+eI9jCqAtj/yPUARB+L1IR3Dg0LaFLhqS1rnFzB
dTB5smLvQ8z/zO6l9PTaKmDIXSuqWMb2yq0uKX/wZVn1e2Hd+2SHG+IaUguyO8sJAL4govB1rMg6
kHcY3Vc/D5BFo72b4oEHKAhpycGPCMTHeDWj9lC4VzNSF8cLNobDN6Hq8rPDnT/1vwdJq12XgSPi
hpw6RKrrdTNPbyb3Nzu3d9qGw2Z1rJqTbTH7K1MVD3n13Tnyzop+LehsTv44CHnrZ8SmPtp0CVow
oGSPhQYbLE9lpybzeAFzgcpGGohyFjcnpW49AwbGH58W5yxgf8LvO/RuNvtHybjnsoixOVwIuu9j
gAgEdM99x0mJ1tE+ipidO2/fJVms6nYn3D83+PHSv9gpr2kHQa+gPgQfUY1mafcwjGv7rsn+TYY6
EJ55yHPUsQhwFt4GqD9AuYLyWXV/lvqZo+cSfaeDJuwN3UvI3C+9bzezEbrkZtLvqYmjFDN6Z/6L
crLQVbnte3X2E3c7Mv0WmGxn7vBz9xH29T5wXlXnkzB4MTvLgWp91A7gu4W8/2rIp7j8M4Nnl454
tOIcXBjUtg+RflJJkfGbscTPSHGhr3+79jZjFuisv94/iwAGwTP9lavJowUVaAZSmTfd98l3ppNj
wnJN6k9v4PqAlSv6rLJkKY7D0IPbxEtPoZxZDtzP0CuXWhAfM9zSg1BzLM3GnhZDbr2su3r/q7Mu
SQjNOhK77v+U1XDL2nGfJPdlmAOI0XjVEWCmdwc7bHFY0s4VA5I+OvoNCS7mg6gjvBJfjb+z5w83
a7dB5lGiSqeGeabsdMn7xvu+XrcF8KddGV8C4w8tVY1nEL61VLzjAvzIUKrShYnCPNZzWWB3gLEK
VQFnmeIXMsmtJT8AIbP5T/CsbaPhp2ohs9QkoUjLzNs8/jbmTVhA2Sbx+l4Hj/iAfb7hqGk0Da4t
61fhzYN1OtO4XZcPWBVQIf9BymG7cKM3oMSEVEfv+VK24e7b5Bozb1Rkn5av1XiMEBxUnuZ30AFW
SOHMg8J5MMKnhZmaR8kxBZufGsOus35spwerHfAFvLGNG4KLUgQL2YOcG/YH3Kyma4ZS0MJUv9TW
e2WrO0vjE6sF5J7niWWQw7FMOWd76XBJW+qo5kMwXgLJr+eRS8Qi6zjdfeZ+UBOJ0f5x8UeCm8Lz
Vr5B+3HIrVBTHYrvoTswKYziprDcAuFJ+cgVgRW2u0AO1MJZxU1PFaNBuCbe8GKnSwRD5wbPus8i
s3E3ZfcpLLbn4OgM58139h32Y4+py/e6VWUPrzDMeAz28CAC3ksEahUr/Lr58GZkK1ax/byhg+wJ
p/lWCmrIYQMNFqdHdNc3n95ocfLsZ6iCY8o0vmeVZg6I9v25V/D61amH9kTMBqjWKh/eDQIn0WI0
xE80U3HNHsPAO3dx0FgkdgsuHcN9R3ZHWE8mIbb/pyrExPYBRnLZPw1BCTdoHQDh6l+qEF5OsRPD
h6VAXjufy5nShD+mxsVonqV97+F8bl+ouboz7WelNln/NkgCNYhnPs4GBflB/HVIZZX9EfrzFsl/
dHnqDCaZudtbXv0sKeuy4KlFZFuDAoBHmD10/c01Hlx4TUm7bZnDjabYBItyw5aSxLCM7+38r02f
Z7faOrPg0rvtY1jri+pw7owPdKhkTDet5Bp3tIZPNpKN/TrifgyD68S8xoV4ArqQU4DnDZ9Q4egu
+6KFMvHd56z7hAn523K8Qw/cuRX2IXcvumtfFltC5jU3k1T5xzCLTvFyS+n+kiBapX761+tLXr3E
c/5SziNEH5s8L+5Y7Agsy75kOCCE0HQmvENp4056zFO1xl9XgRbtAEOHqOYs29pnjRhl8m8Mos+J
/zgwQfvR3HpWtXLkLnT+SS7HZYTrcKrPEyZ6WCabBuBR76SHCLR40yDyJbchgfbBtOQDldTJQVv2
Fk7HNuPePRuHhk/AmV8js79rg/iht66Udnz2cb5yFk9Ey6i5eCobn1JXtllBxwYBSh2hFdOwN4k5
3xkIxq6DxhDdCeYre1FK0nOEqGSG3jH3ikNG+oRLPw+9s0qQH+2KuDoQQ6MzribtuhEL7FIGKMv5
garnRcx6yefnxcyZYwDupNjPKLQeIKTFn2u6z2VBMqI/Wk1ymHBBDuFuJP9VLf2kTc5SaLVkK0PB
MUkeBgmnxfKCm59RAf5WBLP2PR7Zq1gdTkuBQejDRGewTxW3FOBr5DyzreNsm+yvpiqHeNgqW9QS
VnpSYuW0T9g98RYl+CgCwtF9Mp5SxK3QM+5c96qNAykYkwtXPDDNls2j79/7rKaJadzNxQ5OP7Gd
9ENRkC7hwy01unq0aEsC6u4wSXf84fooTH7hRfFoYXpUAZxvvkhAxcb8FFUao8dVudRs4VUX9bX0
cZ7dL7cNOAgZ5xKwAg5gfzPzjWqTdGci/rXD9EVq6cnpA9RZc9twh2/8GCcYFuyJsaIgzKOXXrmS
F2BzXsxA2KtWCdpHLfp1r4kxgPeSe7BkRNR6jNnpoABVkid0hy/JxQnmDBnTN2n7+8J/6yYuHeLG
dtOiJATvPRgqbx7PgXkq86cOaRVXlHii6R3SLQ0WW7e/Ss3wzXXGul8wyRP0TryXlN7kyecs7k19
1d0TlSfrVIF+th895v4MgmLQnUpeEhG314r9D0xMML3xZkgk2iBxNo6asV9n9rm3b6aNNby/ePY2
DH4mdaKkfe1CmCerPoDUhj5pDhQExcA10l0uCoa1edtmryFCMG915qlxT1piRc0xnVLLBx0e7Fbj
lCeH571RlMgTj5ttE6vvzr1PFbVlpBGsbUnFVxg+NtMr4aqKhC81mKZ1SrEvVdx/O5cXJOJJe2Kn
hYk6Ng8WXg2fBOOMxzhhGxIa+1Z8OjynYYN6HR3N+DC3T0V5X1tvdf9cMXEm2a9HntSfDnAcuJxk
xkfG326Vz2BXcI4G/g++yClkteSeinY39fDcNSKCdddjCGvpsyr5HxQeO+DQgcaUbLqfXP5K39/2
Hi/iiE1Cu1gNzk7e7sGeZfVTy72hgSuH+T27NCy2HEzoemOa0YOOBdI8Qs6lwsVD3qaHE7jpyCEi
2v1BC98g0mxbvBB8OME20gncZwDA+VvTzAR8B4Ul+h948Ttbi7WHVWQAXKBg+QfFNcA92ThiVeKM
B8W/8nlhiOowjQ0LcrRbL8UCAW0mNvmofEB6iKLGOvW8TdR5lAIRi56Mq4yrvUdtxhAXoKCBHzIn
9BkZ4NaqiAkT7IBPYrlQF8vyKWqZcwa6dlECvVazgEd0GPh+zPgwrRVvs/3ITa6MYQgBQoHwc3Ai
cesM7oM008S9vaeh8dD8/3Lg6zxA76irfG/k7VugsC74AG92AJ2RnsrtzFRsugz1hc9FTa36pnlU
knqRlNvrUs8RDM3LTEOKg3dkHVreeIpDLnWyhORJBdk2TeU+JXdiht/2ks8RP7FOLok/rIYIqqJT
8ZAxa9SA6RguAT5QgiGZvrJdRMXYDCRBc141eBbaQq0qGPaWSMFwfmYY91sw4RBoV1JYL0lDDBHC
mfx/3YghcunxniMUZnbgABdYqhPa5zZbsw2RNRMHU6xRdQdQrDnGZrshEBulexQvg5BZq+NTw2QO
HONWld22GV863vU0K9wtJBe/JplHBLFoGhAM1PIpUJxtjAGB223ozm+l0E9Rl62BGuMpyub30jC3
hIJXiRI0P+sV5ZibmKyKK55r/EvkBzaNpjnL1RDZ4jOxrkM7P1Vj8ZLEHIG2h7uKBOhECCsl+lNF
zOh4s1NJOEz7R5MZowShLrih1UXwB+31TZr+s7YgcBozwgH7uanZ5/y0LFSHpTDFY4soeW6SUe4b
er/LpETj690VvdOPlpjveoiynPM46+w/EH+vYFBsnOzBtyLQ4Oni1aJd2ZvyZ6vN95NnXLMJA1jb
uBdZZhXMC6j5VOJyC4XqVmXlznfrTZuK+6qqMQTh0q9/BKOJjQTqFfP4BDrq1o6YjST1YJPp/5IN
vFUhTjE55w9Nk37BBFgJA69n6Vwj4yeV2ba0oy9Py7NZLRI3facz35qm3UWp8dolHP6Y5u4qI/7O
AaKPLC3dcBEBHWIleltE6as9ADUhbggJxbkPMudRQL9h4YFOg7mlYTGT9agsjLkVFsqGHpexso6K
eUGYBO0oC3OCZie9mZmqf+gCl3P5M+1xtwKp6rFHtlZ36fADaL/du1MAVRVju2G8Jma0L9hcxKx9
w9Z/kKyOFdGdoUl4IEW9qiacsgwAtiayW9g7kRhsqbl9MEnUMGE1hNkYZ12CPq0otWsZfWe2NCMl
RjGOXiVPtTRizNIteV0ojra196gzCaR/FDn0s5F4ivWaMF90lHlCFGbL4TCa4B7Hz6Doj/CTdtOA
dChQXKd8xB+H9tCQjDYJaiVRuo0WDW2mxqouVko1t6GjtKEq7qOZimkNE6RE2e7xu4SDvbRxbeIa
s3utbX4R5MFKRd0tjubYWY63pwXFICeXFuPKeQSi8c+KUEhdKClTAXMocdpNbJIwT6vsmBp0oouB
zw/tj16KtRtmMAVxBRHelrWzTYulEBNugZtiolH02MzjfuitF2ihK7bVl0zl2K7tgzvJbzseiTJQ
5Eug0oNdxnPD/cogzTuN4VfWlF+dLFFPvW8wYBt7ji9NT2l7nf81+WvesezDm5jz+pZUUzI6EH6M
YsyazV7mej+Nzq3w5mc/re8TNZ3ytH+cdH/qmTEEHqNJMULofFWgxNWj3ki72eth5PrfP5TNtYlR
p70w3RGtPSZDApGZFOlc8zWtNkRC3lRXHoOJPq863I4lorVp6UtfYKywJYcC9jii3Vn+T6XZK7Tg
D5UpFsETsn0PmXDAeuy6S5GFfNTFe70s+az+JFz1XKeCQbxd+Vj7Bn5Y02/pnOdjMypQyT+NTnaL
6zNsIIbx8YeiWI0I8VS6P9Ltg+UCAHPBqBKnXORxatmjWNKj0P3nnc1UQ0GAlsZhKUGvamhjnUll
pnhCjX0doCwU0NNdZWwGIpHoJvCb9CYm+BayvTIoxDFck8mbWz/SYF1zEudfhSnuctvcFJ7a6Opm
8C8Jm/o0ob6j6z9NyJVlRiUBrkez5yIqG45+s3m0tNxoOm76BpMDfdnrugx2fdFsEKP2hs/Cz+Yx
a73DkKavVWuvhM9XziZJn0OtKqTigkgDGCbXxg73lNGtm8T6jbik9PAZa53tuoHv6hDPjwlssTve
Ajtt2qQW4m0i1SENm89IElBlJShCsYPMdVUyfQs6b0W/xFq49pbr4lsYAotQE49/TUckYh+a4pZR
YWtkUPzT7FL2ArMsaQbaWYJk4I5dAXEYAGpjvBjxFue2q9bSn9f+6Fwt6NgqNxGq1ZreFmpReN/R
UcwCG2oOpQluVGxT4pgqYx07VWdXoM2ZvKhzJkdj7D+5McEph7yUZcMZ++rVNqLX2miOUV0RcfQS
fFw+Fqem/OdIOmXJOvJdD9EXcnBHDVmwzOheUE7/rLq8l5bxwXLjlJdqJbqa3Ul0GUJ97/f5K0/6
jq7bPb3fd/kSfGQvy3pxuNgdb7KQlaM9TH9Jh5SP6slVXdOdg/aYko8RWXuZBrW3yU1MIuDrRCSv
9aIvkzvZFFOO17B3nOrfFGcbSRDvl6/Qqiqmrzjjmkr7A6eRfaLpZ6QuWxGBr+l0Kt5tvyUPMr+L
NH7JkNUrPx/Wtq8PYBtvKpmvftjdA4VcmpGRTfz83UmXJNigL3bB9JACnXQIqVXxViXqocMJi3Te
v9aoXBBVnx2nclbOgKk48/ovHZg78vpvrrDOtcu1yUh/HYplK1PdMwX/9DVjJrl0o3XMjd0Sy64D
ii/nieEr94iHuazlgowJLmkwYng9vum4L61Ht4CWkkDW4O1LRCihFQ2XBgJRHbZPqmmKk62mpTqd
aXTemLwBopJ0BH6ZRkiG3gqnQQY4z2QBiya6jbn8Q97k6QyKF6D9O01aIGzZHM2WMtfaDrnyO0RK
mfOZW4fK/F28mrHX+YQIgn04CtwUtvdqEDOvCf4JT30LqkqNCtJuk3ZPGPcPDn7+MYshCscMNFFi
/IooeWjoAWbXz7GHFahQ87ubpF+zSfuKH14cGX6YDRFPnskrfRTvMnRKhgX9VwtLc1dNM0KX/LmQ
7Zhb0TbJrcPz/G1t1g+WwjLKRx/mL6FYSgspnOht90bNH0YoZd36ITo2Ev1w6n8dwRU3goFo0/Gc
uIxKofExxfEBsh/La3meXbaoVegTgRKXDvIFv0UuY12XQdlJfuD4kwqygktPIcjKxU83OEgOnK9+
BxxGDDunNM9eEO71MulGEtHLrr3vdNToJ3m0ycSSto14CVni0SwowoxizHC6Atji35wi53OjvM0S
0HmqReY131ODBUVIN2DRQUik+Fsj38nSvAkepcRzz1GP9MvBQow03c46vkzkvSKkwdTx7wx6NNKy
PDpNsG/tgKQ//hs2pBfDnf6G0t4l9JKmYXrDc7zcbS/EdPaWBnyJPqTpenFZlDqh3E30plcj2cUB
5RTD/J1qeTk3+XPFm9wliSvT8Jy69jpuQBSZ3iEg5BUEA4suomFMIgZGgdpPn9u+WPFDP3STc+lB
8+Sag9SpK4B6dEs41B2z8JkSOnf86hai+Q+aO23e3gaMJyEjaWK49y31UZKNHE8ZX/66xRw42zEL
HOHudBWvZ0LxTTgBhgijo8G7Szj6gCPuaZ5m1ioKwTOvDkjZPz65LfrSMUniyKxvcqKeAZYw32Sq
TwidiqA6lrqh34brWwFPTWRP9MUAyek3JTOJouEAKtvWm9or8K4juFyyy3J+mlKxmR0yJniJLqAs
nqcqP1Iy+1iRSeKDYTMLVC1JirMBA8Q3oiteXn7avqNxqFk7uTywE6QIKCcggVW9Mby9IQuMktY/
S1EWPL3YZvdaF94jZin0//Qb7Ppbqtj9ETUxaCwLkgnaVmpyYYyp8+63ouFITGDQLxiotmargw8T
K2B4L9T4QfcwjhYF1qFqQXhixEM2b0k1kNnDSDFVDnpScLZ8tF1H12f8VJ+Tz59n4a7K8JFOwr0A
lg5LZOfCSMsELfL8/RAKNraZMu/mIFXrJ/oL2Rx25N5nER9zuH8WoJHVoNvHCoN70k5sR8b1OOen
vhue+qq5V/SbpikG8lo+dnK6p22pAveJ3Y5YdqLsjZ/371E6b5BoNnCpVxrTq6PgH8lEgjaVK6eO
IENQqEPcwe+ruwFY6pzNBFA0d/6h/gvN8TWQaD40PO1csMo2M0QqKGlXibeiNAOTQXbvmNkpQqTE
FKmjVWlWjznuX9vGZ+nm+9DJdw3cGJrl7Cl6TSlz5Jn4KC12QE2mD7NA3pQFmAHfEvsRXt8AQc6y
1M3L9H5hCXisltPK2Dbc++0C/JsZMfGYZ6yBa3uBphDkhn28USYhTOmsG4BtWfGvqeNNXc7boWFC
nhr/nPBlmYsFac5NYain54LswuDoG+rcScoBpod75YwmGxM8OWR57BFka75AWCNSOZNF3m0q6NIA
zDD1n7wBSHtI/7fUGihj9U7z39HI+4M5+t8VtGRK2dibzvljPKkVcT9+e0SuTAp90oQqN+hCc589
zrT1WGZ4GT3Cp5SjJrLZVAVttDlJqLClmSd5oLt9XU7hnymnixBYb6lpvOZWQ30rAmAO8imM0DN8
jqmUeH4u54eAyk3Tsj7RImxz+GqpWS7G8m1WBe2Wzn3ZmOuR7J1y2boUxY8/41WtUQOBRX5CU+GF
qNxDvaS9FZ0AU/bFS28nSYDHdo6+6IDdKiHeDQ95WF5H3ZEqjk9FQNKUsFNo8syULCFHOYJwi8TJ
0+HVp+PUsqwXcDoUJ2GDCVkGmS62mBgzahoBEx/bX6tzN/Ho/cSS91lgE8/BY9hEaMpFgZI9fpil
+pwZxo04P2rNK37CJm75b7CyKewruCx7R3Q4tsE+YnH3bcvw1VPs9EdOUpbkU9/+61wabAdn3xrV
LjOfvKg5wFh+ycEklGNBWGogpMcsGtfqCEyHpi73aVnLWzrf25XaFTgdBLl94skbHUCRluapqf6p
0Fh1tFRNsnsKyeLbkmtrEt/zuTHwoLPSILmpumk3spvKpXVgQnkTwgJZUPrrOvg3IkiZAoSfJdRF
2RHLO8ghkX7q25Ati7uv5/hhBsCeRN4H7SJHyy1fbAyDCRCIUONM6/P3eobYRfYZ7YjNV8qQM0PV
WDKXmYnBwPrRE4MC+hFXi1L/OkBWV9T+kqZT+m3uqCxPxpu2K73mkkGuBOE/8tS09UsHFi2JAovf
PFlIZ6FKU4XFPhmnfze2m4KMEx7A/90VjzjVjkxkil3TQvmzHkaDg34urPfYhAcWQ2qefQSjGaBy
5LGQGIzxNe7bd/rqNy2L5Noxbwr7meej6tZ0KvpEu02f/g8JLi74mBzjEzEdvQFM9jhe4jo/eyMm
mKn8TGzJxstmI/PZYjKswuSp4/VnECvN5LLdCV+w3Dy42LuIh6xFTit6WbyARsfmxe7ZGv/1XXkK
MXf6BnYTssVlF9EejWdKyKOZAPziE5UoBhA272D8nLQ7niUEI7v7VOZskKcgc9aH4ERGalnkOB4p
eL0b4Z2HQ/PgdBHFk/5HwqZSUVYg+JI6NoyJSTUY/IZV52Ay8r2L5TnvsHJewr44codZzab5MRa8
hhNnxUQ2YvgI+f9Y+JvqsbZWszPsLD/cLMRM3/BIq6hNGcnfAAtlY2SU2Orwg8HvfbTzw2BxmFm+
wLXWpysvVoQAwvovEoTrx2DiDRQXH5VPqigzPksAR2Ex3NohJATYPhjEMNd5ze6Y6TnEYT+d4hit
CTET+k6xGYHokGJatwbJpugGc/a3HqZLIW4woo7ISbiAg31FsyOWtvAy6BQACqbutN1iYlmZxHHS
igbQgeKnMRtXbpMey6IAOKvct3xgKsI8H+fdfQnbXogSaypypNInp/BaoJfxJ5SwzRjyg8HgKukG
lHRAtZl/1jOGFUxYATnoQVBkZZX6onn7yWFaqyplF1rtGf4Zq+FVlh8ZDOw5Ayw1Xd30URrjixVN
d+aEPaP/zuf+nYXgcpoSeeW0KAL1SqXgiSzRJidAU2cn31PPXkawB9pfPZboCsFpoPrYRFCfe3XI
k/QU8DUUNqcobQ/8lHAUUry83IS2abdnPoDR6EKGymaMCi0E2V0IM5ksNgzHccwj6JTk2uJMoFpN
O9/CoJ2XF9vEduXCLaLiZV9IasYM+TuXiMQZ7oke4H8h42tSWwc9I1bAQU83Zrh0x0097jrSFVXR
P1aUY9sNMUmRjA/ChtnV0agAldXX2ac78HOXSj4ZnfsLa47wbRCq82B5JFhDgJ7UTNd+AH4IPTXN
vBe76r8VLy3eBQBIR/EXznoXjO+VtN8n37saiamPKqTVgjT3kPU7XoDDWiOOruzhs/OIK3fPMbdd
MYznxNIP/FxkNJwalEJpPZP8STduN2SsKSCG9Q7laghdpovfjjBCsfTGeNLhELU6XDM9q23TJ6Ao
uCgm47dnxM9mUTw5mdPykvL2PsH7uTZ+Ha/+zQqbX0Pzm1rZw5wgy9gp77Seml9eYysyK/fZ2H7E
iXvXjEP+/2qnkHBlnBGEHIxEFgDzLjfjTUtf/MET5mWAemBD+gknbZ0D1kGdYmXAfMrsDmQovkOf
2iQNe4LWJA4z9qaAsFw9hE71PgLuwYNgXmg33Su/vDpWdG93/dUm09BOapvj0SktgLA+6SR0bscj
XtSneu0Ssi0ayNcNpDrfumuzdB+7PpAWH9OyjXTpUoCVBB5P4rAJpHlME+8gDfc0jflrDGdSExML
cm/vcGTadbzVQ3GMRLZzGmMdOeFzj4ch7RpkpXw+uF58b3EetmR5H0MJzo/gnsDy4lvObaxNlmBB
SRY/qL8onFteZHB4CdJT+qNfZGqxNCUlWcdUkclq/ssrXrPtwM60acTRz4jUGeaB2Ci9Bx4Gme4Y
dkgEhng2POO1URn1scl+aO13tEL6BMNhN/F1mMq+Bd3uAVzEYFSalG7Vz0nOnd/sRwZAMEpBSYOd
U9+UYHWm26cx45FJOBdytmDB4L0qIs5aTselrAWfM5Gm/NBl463rF5Nm4m3sRB3Hpnz0AL2uhBnR
WgGjEfcU44W3G2qacY94QNGC0qo0XKxJE2+4STKxIKXE5WmiLhKga1OB0MmkRnVtJnDSd54bcWYi
IKP1VRDuRj6jI3/Ih+kPIIUjMcg+fZEdXbN5kEb32Ci9B6L7liO+DWPPcNXHF4cxMWrFBA3xl4Mj
NcYdc85BFmDQXWDwZTOAalm+Wnbuv/eOd0yD5J5f4aF2KiDDxBxYAcbs2GKjucUhcAM7gKBPk9GL
ykdSbO4qXHTMqn6KHeeULOtin+bmJtsOkU1fb7WfEfx0RhgexLnE+EPjyq6bQgici/N4osSLry6K
82ibzBI+pvyKJNj03RXTaai7LY16IIvo+aPS26yW7qwK32VqfDekGySpOBd/asJNuAZkn8X5ZQI4
aEXJXe2ShizkgxmDiBj9Q0j9F3VObPNBsEfYXghpx2l0XxvVZ0GVTN2gUA/2NU0RpNtzFQMNEf1j
KPpXFzmtS+igCMRbISx8NJ5A57JJCsMWGklRhNVkPXqDxv3DkfdTBwoTFKh0APs1XSDT3u4x796F
AwWLvFhJH/ChEANpdFb8qrke4XzFfs0u03HifwmLxa4lNJMm65byNh1K+DLtQwX8o0qzE4fa1sVT
aqbFdWKt3GXiJCO6iZk85nkzZsZx1ldz6dfBpKpFC9LZeeoD0FMNH7d2qmePyt0GO4bJoX2AnMl1
+2jvoofswSYvaFmsn8I82QqzRTLyP2MxRxxZeG49ujbYkC8LneLNpcPESGEQGFQlTBA144GW0JFB
J/QcojTkskT27rUvoJ7enZL2aTVYZOTaX3jAeBameM/F87EwIDmPPWDivur2U5d9DLPeuJQlrsgW
32oCyrMFnpnlBOovK1ib71ByqCvq63RIvAslZdfUM2Itabuq/FID/wQ0TkSK+WbFFp5szBKgJX0w
UmqGixQ42E/jBTy3osyJb2PeS7aml3548ArBKjt/jcbythxCKYkhInUIxuOMxJuomnKPCW+OEUMo
KeeZWxQ/TGGHbNWck4CrJIKOmvh4h3MSX43I3+YcKkIsKvduSOLPHj/SCtH2Ys+D5GN1v93aeuKh
2tUCSXr25qtRpMOGfeW+0/WBGP+d3Tz3rKfdDP5SXO00BRIjz8ilI4m0QXpJUKxyJPA7u5XmtJ8o
o7Qayp21eTCiCk/UuGknLvkjnSz1Wbf32s4vLaKFZW2w9wX2qZnxJOhVYLUHndj3gVmubNjJ2GAd
nq25emHXZfDv5W0cZObGNZbMFUFz1X+n9mXMOYwfbPkaV29g4vEz5Zi4sCyp6caKFG8gRymh56WU
Pjg0s7WtAZuZufEiE9A4vCH6uj9WPnuoYnofwJiBvTQJXgwWF0s/fAutcdvZKV02/TNBWo67caMF
nnw0pLwNNsy5aBWk/NC/w6eSKWekdNCkXYai2Y+6ro9m+t3Oas3xv1R0ZMm0tRb/KKubObwJ86sI
z6TPSTtpFg3QgQeH2vq3zr6O0yV2dh2cyIXKv8XjPBBD4UU3+H8tfBqxDcPzgCNiNtKDEl8TGXUZ
JJSb/UtxLcHy2ElUOxdnHxy6tWdA1ECbL3faKP5yEpZ+cozZ3RbavLpdQi7C3hpmRcozMvYY1Z8H
bskpx3w8AmYTN0u9CmrUhXubrK2PmYyM6B0JWj/5WqB+tQiOFcVkIUhicPMbT8nXOqHQpx6dd8eA
SIRHt6RpixofhLE7l+qWMjj7Yvwb0vzdVBFoXBtTVTN8C+IxKo/ZhCMkj+o840dkLb3uRxY9RrJv
WFBofkafEEfsbZfYti7YOUbhi2H+gWIlzuKT9Ld2ZvtITsgbHTiE+CJGHhzM0hUETxG92djZ2zI4
uorkvabUs1aPbdxtBmqwgtH/wF9+yKFHTJ4gwePco8luqhF6bDiwvs52sqH928r6OwcnWG66e1OZ
CIjd10AaJSWCMTWa7g6s/dOfIZsVIoUZOdCs4Qa8l8nWwWGgwVbLXYdUMnB85J119agAKvVf5HF9
l/x74ysQ2UNQFlSdUfRF+XsfIclWkKWHcdrw8H4H/OXl+GemFJDAhQK+sE3t9KFVyAqMnIq3iBWd
Xecwy+fC2lg5PUD7qnqR0/Y/js5jOXYbCqJfxCrmsJ2cg0Z5g5KeJBLMJJi/3ode2mX7WRoOcdG3
+7RfbZpkW0xnZr2p+4jLXx/ij977uwGURxZwskUryRtIKv0gSQ91RMeQ7GzXvNk+nEd+/YQ7teRX
5fMC2mQej9k7nukrLW2Gfti3KM5Fo+Ncf24AvE23LrsERJEdQ9/PZUx0zPjO3sitJ7tzlnY7W4pw
ldLwJ5IJEDtffgEQFO6ZE8ERi3kRmVm3M2yiAkH5YuT1NXP0tWbRzwGDls4+Fo6k0ZTaDbiNcrw2
Yyh5UpKtCSVQn8Kl0RNrTOHgtupHJ+Xk579jNG5Vx9VrnXsaHwvjkACxyyBZwXFyEvMd8sWrXz01
xBVigX0Hf6SStH5AqTULXOsOaaFTwE1pIqA6QfKpWWpUzcXi7GfA2BbmlsrZ0QsuYYccQdUF/Zwr
q/A3PuakLNTWrYc9uAflMWjWd9Q5bLFj/aiQ8tjyr73Yh8gtwUx1p8xWW9cUj9qgDh0Q3EjUMaCl
jK313RxZ9IzGe9cQQ27ZmRQIzgkn1t+kec2tcIgwkm8xLHsZY7J+qbMWAz73gojnWlEMME5MxuqB
mHaV097FVZVE5DydV1/s+/ZW0aiXCVAj0dZjjm4xVSvSPgXloRWeIxCGkkxs8VnkoEvOc8lxzour
oaS6Yjlb2w6/doCfjgdXz1vZsP0m3qb29DSAtR2sauVh7c3t73SKd7QOMD5QkJvIrW4E25otRqsZ
m9hoNqJBWrDpiklpTwcBmgIoT7jMYuXoCLNXb70pkBC0i0d+VDPNt4IlQsnulhz+jtpC3PPeXk8p
SvD7j5HhKGJ4M9Dt2GtFbO2BK6SSj8ClQJ5P0yc72evVuobQlmHY5w2rH+GarPQSOaQJ9um4p0F1
VenjwlQ8Hwy1CRGGZhVH+X0Y9A87iY8Wm8G0BUGJ92mUtFmQcpaMui6oKHs8tD1BZtIMLan5snoZ
qQaVzXcDGlvHngk2ZBlEAjKMeZd+cSySdiu4f8XZZ8/ts2IlozUrun3/RgqGHNNYxD0BJkQvkKuA
uRcNGS9pfQf5s5+/e6OCJIixR7703r3F3jDdHL7A/x9oxdpIJzKME0GrkStZAoq02yGnddEzv3/u
N6zcwFsCQCug/RAwz+A4zsCv2YWZtd5BzT8h5tScTYe0xwtD4sq3MX4NnGcOs7WOEk1W1QXoYpvi
LZf2w8atZVfQupU8Q+/YGlxSQ8paTTw49OoM1wiSEMPqIq8kYOVvZbyWXCmQJoktVlwt3vN2k33a
VD7gvZztko7fLZPyWS/ubkD2DAIKzjI+lwHKaMMufMKi55GDZlEzLsuefETyoDgWrAVYfH5XC5Vf
sz5f0gKzETEkFop/VV9yFYT0nhK17Kz9gE1Rb9lWviCdkPnZaBIDIVKIt5jog2ocRj46E4cROEyA
XUR6x0F99wk90CceVyCiSbDBqm96L8ToWMYsWHpU7PSoV3UODOzMJ4G/LsxVXEDOcFcN4xjuKOkQ
qsP9IhalX63S8lQ034bx60+f0t43IRVjR926SW+H/s6POnyXGPvKZD1HaMZTRz/a4KyK5IXuPt8B
qjT35i5DbVM6e9N6NGRibHAvS9aXdriOqY4lH4xoQNVyS3j2V6ejT+yY5DXo7tZnNreA0/5MzwHL
EyZMvBf5xci+/PJJlOgcTEzOAe0l10kxtR3uqnNNUyN1ddRKbQvrw3Gxe6p2l/yru12mDq1PuHwf
G+e03hnZynPeddA8NCnB2M38K+3SOKf8a2WyMvCDRVyhsvmn2tc35XzwioEk2rCjc5ZJ75tS+X2r
fgvAKHlyS7UHxhR8bIcY2mgxGZuxgfuLWb0yMdn5X73AGlrlP7KvVx2ko6bp9pP/4UTuTWtcgpUj
0HB72xXR3lKSVK8DBFZXFADX7wSkAxvqjlU9N2P5nXGiVbY8mInfHVXgwLtvyV54B945VTkj0ZI5
42wNJsz6NADXqCMXRw4+4Hbr8a5IyJCUgpSoF0xYz8gCgh7WYUc2ObIBPKlBYrYnzTBO7AHKN2Tj
ZV9/W1W/ctwLe/ekognuxQUKTxx+YeNA6kFq4nPhwjrhMp13yNNXps5ddq1b8q3kXasY/qH5bUHo
j2ici23ScTReYOIZSpgG7lNr/FU5+1ULY/i9YBnoFr8p/ARalpAQ4Wzqx8gE7g1xrGwljTCcPNjp
bIt1Cb2fdOtgFtnO4hMTWTZRhOp8tGSqMAuso8RBLKD+E5g3Z6B/HnAENNRWtF54HDXK1wrtHpFL
mczmyZ091XrJzpiRJI/mLuu9Sz7bFBE5YG+feAbK+SkytcswITx+j23zyKJ/WIU2BU459EWSN5wt
wbpumpc+AnTmwozbublif1JlstuXQx/Ah8tx+y6V7vtg8ScDUWJyDUwoNQEArJrRWFdPcYI1FmMt
A7LjhhI6aNL6oLPzSexbm/pSzFe5qZ/rwY2/spJtC5aY4tXwrTk+12rx3bAUzncRezin6J4nUtWM
hccilngJded2Wd6NBvHxX6vT7kI0AYCkPhQtCsGE7+ZgwYsgCECD6B8rQTbzA+2gzbadtDlp2lOd
wgQ4r8zp16OroeHppkga6B5NDVHKFy7jkEXJehkkfrqAV3mCjwur3I5qyRhXAYzaKgWqJvq3srYM
LK6wYWImzhe7BMxEE1dPVoWwIrk3M3zmGyYfkiPCPXIJsH/KUs9WVvQ/LZYkJ54b9OpVPsLEaAdN
/zN88mAZ1lvHGHuaEemwB58y/Do1vY1bPgj7WTSh8VJqMINnpoxfr2s7JcshfAO+sj+aGrkaux1e
dcMHxxOXbIrZMUuk3Rz2fh3670gnn7Fm3lUfAnJw7XtFcfCqsTBNNqFik6jkoZrvsY0RHk1WYe6g
HfMo5jtap4TO/Mybrzz2oUkt5iCBjwF6SUG3XvPAuTST8IAacrW9CNYkC4BEB9lplyTSPoVKqNxs
B/zx/rgrUcEJb8yvtGGC6d6ISxOZ30PnHuoeIoOFjXfZl+R4fApusUJiN4zQMw37Ta8NHYO/dvbN
ZCRQiNei8vVsowZuwFrtPlICZIkKCJ2UjEIQubhwwqgOTJpnI143khusPuL/BGoIjID6hbVivZ3w
PffQRTxu+oojetEp+9gY+kbLOY4o9MEnDGiD7+goLW1rlhFOYByuG6un3SkGG+SWFHgFMwgo66Kn
Tld4t3hGWKP/gP+YyP5gNVMjbiynoPQmnVR4j2uVo1tlDNyiB0YOuxK6afZqBf7BqTyaGqyTlmkV
ykJzcJk6t9MkKN7ou+dyzN/c0dj3dkBesFsG1iRforHMqaadTmx0Kb3UXab4jv2TJwJr6bE9CXzD
WmmqXzILroYKRFHPXSOPhopAC+ymNqodVAgr2TVZJnaRA8nCzqIfrBu4Bsb0lTmTuY7tuB/bajXG
Wv0hSSkMhX+dnfUFdR8OvVTSSn692NlWuk0gLKsJVuc2+7WSDXUAgTftv5VFGWvKOGmHLzKK3n0D
CoVm7GvP/Meld6sqDCClKfdjnIA8mBPkulqF5rdN+6Q0R5hWRIpDogmSNBb8GByfZJCahq8UvMMF
adm7a11nzZb0+D2NLcANfbofcEuU8+vc9HeFlv4T/d+Iocstu83odHsr/u6A2UJY8qAZF5Lv72Oi
BSfHAUNQ71j6AyNqeDEVkb9paKHJsZ49+VxnqQ1uz8Lrv9llvrg9l9CQRxjxnuIpbNhcy2bcMoyQ
KUjudVYF8Ovp++iojOHRVRids/ES64LMgHXiicfu4qyoZ+KzZtxOC0XrowXpqX24NR4J+1iz5xoc
/m6FZD07NTtuKNjn3MzbmpJ9hJAfHuUCQf2aaNNBAoNlKao9l6xo8WYOyIYxjRN4TFa8aJBbTATJ
HuN1f63G8ItzkN/yUHyGDDxGVW0cvQRC0coCFhV3p5LroOPoeLDET+RgsTIxE7E+fkoacoV8M3MC
0BUbHTEGeyT+pVlS7gQpAvtoF5nLoKHtz3aBZqQro4Gjj9vHtJ01+5Vl6Vn3VHePlV0sUy9e12aB
TN9BX2RXYxLEa+gHDUIWX3hBS3Y7vC18fVhSk7iJYd3Hbc2Lx/4uQhLmWgXdKjC6G2afG73GhwiQ
F2/L8TCQYC0guKVZ/+00GdKhU3sQUhq8SO3eic19VeQH3rF0PI3lxcshp6r81eNynlLGJvNmbeHA
sUMyiSrH1c0ODxxFysW2ShycmkRgk60+d1iONalRYC2TKHY+aaDW6+++yTWZ662FmBSGsEEiPI+d
PPvpbwAVC3ipJ9SRF/zGHbk6E8okYr0du2BTIuQyB7IHG/zo08R4XdDhZ4f5m57aR0Ez8zqmMccr
gD1kP4HDlx6eFCAC3UrQ7LCipchhMuIJmgp3Y3bZi9YraKXF1iDOga+JV1KDxMxIIESxEBnvHqwc
wEJ15q4CKKYg6lt9BHTzrayge1hOTzHDHz0gevyS6xk5LFjDyRT+Wg6uIkdnT4wsmWD5mPTLbJry
UpfNdvfOc7R1WC8KKH2gtZbeQAf6+DtQaTi0oKP8b0r88G/E25bDeSqHP7SCNbBMllu4XOmnXzmT
MYAaSdDCDLiyiI3eOchfW40S94zuxFjvOA4x7xczMUN8sx+g6dew/zig3eqz19q7MVjNskVK8mLx
vwu+JZvZDGj5HU4zW+JyGjr0rvADIM2G+w8eB5hgALpAoQj5Txso2TCUyr80xJ/AcdXKbfCmpMNN
RP2nYB9eRd+Ac55MkZ45Z16Ej9uobczqGrbTLg2is0ihecbKN2+GrLVV6/Hwp9UpCkpv7zr0WXeY
XOsi3/uDAbCnmbZeIp+aTt8VE34Z4m9Za3yoMNr0uVfRdwBWv7HTdVhZd5Pgu1Xol35mLXUgImWq
xLJ2fJBj4CVtvD9m0U3LnB4VWvaOHmgVwiIds1GG/aZALHUfnWM99AxDo1C7KXUIKE87Kxw+XGPO
4aB25pG+pC2V67EeLArkJtMv+lNlpv3CklyHupqc8wQhlRGsg1KTof2VX77Tffk1x3jOPxJb4hFF
1vuUiO0Uo8SH0EiY4VnrLhN4Pn160HGUEq0XoMwQb7YuuNExsz4iDKC1cwnDX5ftiN4+MERusoiO
LVJ+YQ2KecRqA+bPV0ygwXg1jV/lMC8EXEaiehvZlE/6/2zLXTeOvwoj+Zd1256HMOBfSLU/mKR5
VCGWTk8uhNq8fmlolFbpOm9ZU88jgSk++D3sMk4cF1ByNpNDenb8dkersCPMdhWrlgszNuTUVsdU
ISA69NECEu37ak+cbxPULq3tr0lPSUE2tqAoUR348g9nK8WzXQgNE6rTLMqC/JkZJs+MwNrSq1g1
j61PR0tJdaCpJEcIC8d0CHdhZ0IaUiSv8wKLbGn8+WGooKdAR7HI1IJn0TbSNb5LECarQDaM3I3P
/mpi1dNqaDUqAzY8j41taW5arl0uGyCiSH6yS3j/KLatu7rRd7rdHFqP8E5UWK9DNvNctIrylwYx
CSB5y96Npmy6irnisMDdxpis6bfGrmqyNay8gHSJaWX7ofN/JbBCLl0gFtjOss3n7UnMpl9HISNQ
m3ZvfZaeda6TZC+hu3E9fVHqJ65wEw/VFmTHg9GVhoXoA3P7gc7olV3AT7QxYmXgqG1Z3VpMpasO
nU1Jn9VZeHXNL4dhJQghOcsI18Xsf26JQYBVwMW0scfXjKCX4t1OhF+PA2AANtglqt0ATMIQ2PXd
K8HDjsE6q8BEVw0Rp5NOrWitgg2q9pLrzSZ3n2RALWYdEdMiFg+7oysfzF2sGkaYbQL6LUn+vDsa
Q/5Hh9omy35G43NGy0Wq+dQHGkkY8KnoXbgz9wDKKSB7aXaMbP+YLOnugn/Q4i/kciABxJjZa5O6
6yS8GgJ4mkOOitqztlkIe1zl2ldWf5v9uOgp7+rLm++PGzisXPQL9HKvv4iZB9Pjrxjwx9stcU/a
efqP2Y9j2nyl6jXOshXFNIbxFOB3MFmcOqHatdxDKwYlm/8NpIBlBt4b3lsFVLHTZ+bExnbePCy6
Vb8Pje0oP8LxyXEiamSAq7NJQzNnF7NMHAtmCdE+cz8z+Pz+NcIEW/Jpf8r6Bq+E+BztZHPToMQh
cxX0vfd3D85vTwGPCa0vFNjMngayLl7fMbqgt0TrrE1vA3zGgB7WjI2HoW06sQnlG81FEzO9FWNX
mkvdiBnlUBJAO7b5n9VBkByAlrIVDtuvIP1UhfnEOnQzTnLHebTKDB8CZ/xZxl9WWR9iH/h82Ip3
an4t7nflAEengUXlc8W1XLD4qvzNdLHSM2Jz+QTaoIN2hTrdWPAdgWayYY2yZ1APC8nFnk5h92n0
Hin/yJSB4MOsS9G3+jHrx4iPrkK8yCt3O8PrMGOgCr04U7Ot58cOGx9w+6WL9hvLAttUdu31/Mk1
nN3UGURSxKaeT6KGaiZvXDk4/udxdPDCez6yKwz6I8ChB+ncjePpMKfIZnOtcqR3knhO+G2ycqpP
jVBLR/vNA+amP0EuNhE0elXaeuT34XmPUfuyjPFoutGr14vTKOQqJ97EQMKa5aWyh9+e4qKR1Pcw
fOgKRo+HSXXGk0HXheyOvy0Ei4s1FdtCaxzzHCAjDxDuK6t7DsyPpPCXTqyRs/+bBUl3ENsGFXbI
41PdfjnBOmYHkzi8KSVQF7xkGUR3bHaOZaF2cAc1Xp3Y2WhdSTjqOZke1oDBIszjc05dT8UjW4/h
oRH65zS6WxNPfIc93+YmPAy/k4uPlhbm6RG64s0ZvWcr2rPsMS1ax4P7GOJYYvlmxNgByk7Az85v
4OyufcdQRq9hR9a/khfPUPuGdo4hPQAbWrh291RhlMq1/ubN9E+0dZcaK6dqN3Ex4fKm0S26pdkx
rN5r8wh4H2gOxS20f0QGOMek3hUIJ6H7bxgfjf+w0NC0qMIzs4vHd7s7Wu6BsrOpeysFScJ6Sc4+
CxlRuRSQS1lZLjWD+dX2zLWVuShWvI1wjuNX4WlnAg44T9tKEWiHc8HXJkq0S8GeaKqa1SSeijHF
on41bDy56U6fxEGEHpviCsZ29xPhoGjKdgvhbC8DthOifjZZpLB5dBY66IDU7R+drycbGwOK7pTv
EMdXBVemjIxk6uRoh1BB8p5Ao6S3NjY4fCxCyADIP/xZrhmkDJZNXr5pYvzn2Wj1tRn8Swrah+Ni
78EplxWTspUpHNLu91RbT7UvbjlfXlnnr44GpghHau1SPaFrDIcEafglYALLakJdw7TCsnLtR/HQ
Bc2AeCZsj2vWBBO6HDWEwm6XDEBAbMkSHxnDsnwiqwaeCezXERfs2KCjnRsRrVdSW+q699NNdCEM
cFDKDDyJjgAzav6TXzIlcy/tCLlE+GvLoL+HERIE0m9V20+TAmGXsGr3oRx4jX3rauiGLlixCKNq
Flg8ZJnAI6d9xE79VgXktu2u+FED4UyLPzEvoeeX1gXg/7uvjR8cVMYyBBhrmtG7EpPLgFMs1aT9
U6qoXqkUhiqN1W41d5fCg7a6TaTJHZ6Uk+tltzQghaSPAad2+OTEFTt3KoCyZtLOSYl+7mPjpXzG
3QcOVAkWwT3puaYtaFd3PuoEIbWRa9DAT6mXUrIpnJ0NxE2zuw/CUi+j6ptbHevc7HIbZkrxlaf+
jB4fvrIGJz1/sTNkBDG3794jhMElvpwAFIT+6KmSJMK7EaFjk1J00JA7Vnpsabe46a+h5fobiaO+
L0jz2/DR7I5XMDtDCDQZuTEzwje2cHNjpIekzuVNz8IKaKee2yfbRco6eYR2AXDhG/nVRWtMq0go
1W8tfRrlJvBCCHMAAqO/xsowMtVYSs9ap7OgEezWRz9h70PlceEOx65pf+PghwVL6saDQvjsNbHI
SkQ3+viUFeyLjqaCQyxT1v4wgkr6I4qcS4mKkWpBcgcvZRBeuyh9rqVMM9zsHZMiWOESChaFfz7a
9TdPHXKG51mZfiw934x3lSySaofrS/m7ziRQQzkcNd0kGQuOqnjqYveCbOzKTWGhR+9Ig+rslNIk
Sa96DqmmpNICaFCQTVgQApM8mR7m2rNWCs9ZFPrkfFB3knErUV2WXTsZ4Gu3Hbf+RQtR/4wiGJiL
SC9SkM6rlMECQofk/tcRyvPCsg4OKbfRJw5sohLszfvnXgzqubabCC+wLb7GVuTGyrNnFXPwmubL
MMeoPtD5KdNzJTuGYlcwNW/ystUPWApltB4BEEUFOqQ7j2IqnXq2Se2XVml33QnvEw+qM5dSa5nJ
i5WIeawvEpuFwgXwTVVc4mYDcmBILl34VHbnQoII4qQ89lR0lXcgMoFz9/2NHj+gVxC7ZnFRsQKj
XmdNpGGTOliySCDJxmQRI4k2p+ampnYewPctth9OFD1pJSaQDlcqBz5W7TSNj6UWfFU922izOcLq
/PMpVjNc1Aur9LHWB2qLyI8ZzYCJJ8doZU/Mah281FGk2r+4A6ozs/3NNEquYcmNvuy1ZsNymmRe
iMLaNsz2fgxeo5XqEE18XBXcadMKFQOSotINv5EE8ZrL8M0YXph/9x0pD3fKcYGHL7yIXux4ZM3i
PMkSjlVO94DrT1dBGSy1F2tbGfgeyjfT0ObRiHLwekwOyklJlkPq49MlUguou4/GowHBEH0KcaWx
9AexAHM35MO1waNF6SIzYWrKR25wvBbORZl9t0mTkDjhbPKHCrKecJTRAk1c/iN14WpT99MkzxZn
suZpqywWlyhrFzMR26KyS4vBNiE3mh7NseSFfOj+zHVLP/XX2SS3TJpc8LmtCRZ5eBqFCecvQCZL
RHsJjZIEltboa3TquSTCuOWTOlUWa1W2uT2aRUReZliPNd2FxUSvzsQmAPCZ/8jK6V5E/k6TtgYW
E3RiRamCyzs71Lt1bxD3DMjvq+JH78VSauOiHKC0Nf7OpKtNS9GwNIMZ2T8Nff/Jyu3ShNYv1dNs
4hkKZjxCU17szj2XIn+zWnzoqWeeXZ11v2nuTeEso6BTtOR6tHAOPAQef3aquUu8lh9ZYu61zLuW
jrZ2QHXuyFJRMRf1Zz1OLGgW2Jcqjq1Y2xZVeY49c+epGt8NOaiCXVpm1Vt6pdaVYZ1jELaaF115
IE6uFr4QeXgLPSi7JGSXeYbbRNdZSUEmgR1m/mWi63cZ3Sm6jE+5HV56OoQ0bh0W9e/xpH57Nf32
cfwaTQEfX6cTgczXHSVFOiMLEKQMRCrHKO5ad0mj9cAikb7TkrizYX5WORlEgkNQW8ybBVXSTtQ+
dpFzVUXEvGTAwecNZXGso8/KhvjfHcCRrEvcnD3kLpWPW3K8SGB5eHArzLP871zGNvhGB1n3+riJ
IJF17bgqIucW4bBoE/kF8vcoIx32SX0y5AhXykz3+lSem4Yzhvms1Av0YC73APnKGucto0cWwYez
6QYJIwZMW3RbLwhAD4HvjUP6diEwe250bVMDsqIDF0CjR8Ywbkp6LK2k++oiBWBO+LMLY4fY/MmW
AeZhB70hnh2g6jLK9jXygESji5yVWzzhjvG2YyqdZQCNZ5WhdIKz0r+bXONeIDeQUeCKZO4u9fvf
PCXr4LlIto4N8qae/rQEmo9rI0sT3GcbEiM0MDjBSagXIi7XzD8HAKBZNxyaonnr84gUfPIUwV9D
4rCRZnBeB6ON+t4ZH3pOdod+m1uBuzJzA2QDe85V0xbTA+Mzg2+DzMLGq5udH8EnCyf52sXkF7Dw
aNHsXPK6mps8LEYco3I1/6COslbTWOMsydZa3b37PXMVdThR6pDMAOVfDLsyGA4RyxtD03DQwQ8u
ZX8aUiGJFwUkpn30OUYJG8xvj5EK0MO+Tq0tZ//ODIoPB3Aw4QzeGEDVa29CuI7vMSVS2ehfB318
Hyx4uX5SjbuwDV9wBx4Mo7p5uf7EmvJYTvWLBKKpM26tsR9uA9O1lnHc3bsBx2ia5tuGd6MZ4C+R
HYakes1+dTh0AdTM1CI4PcWlBV3cuTVO8IZ5+j305xqHXv0EhvU06PUpd79KR77Ok8FC1Dw6UBYp
8XKzR1VOx2QCRNViYKOHgFr21uIb5rPYT8j2iYRA0nwnNh0L87pT0c0affZx/q+bOYSJ7HfgDEey
+7z96COFquq459AZ560eaM+xSaK9rev7MWjjOZx6x/V9Q9B77Z2YFKsb021aPDcm6JcIvdFudHoQ
i/Ju+/ndtSU3nYhelMIHmW3biF1hYdLGAsO0rUgYgjBxPVQl4VNc5bvBUYTclry6jimjqfh6d9R7
TW5Jfaxwrok7tjtDI9qf4oqlz5AqdFmJ8aCCKFwyh4WrNOA/OdU0YQkLxM/UVFj0pdiXRdo/FYM7
wjcn5UA8mxgtpU6cI8M9tZpLLiWwOWNlp8lM8ng3ZfyTGQzhoY09NLYMYFrpD5GAtVlNH6Fhbg2y
pCLDQSn1UzmSm4f4u/YiDSNmU9gEa7gwJe2UUivTQHLvpN1eMt3nRwngoDRRRXgd0XarpcgMhrSD
fyLNm6cks300jfGnF3qzCGp/WDRleTEsvhuipNOIIArxjLDmTjF1F1eRC8DdRlZupE2oDYNiWw4T
BLaQgH9mAge0/YShSPlYLgZM+V5eYn+GFj1p4tH1xYOpIVoanQ+TUk6vYTa8VAkTSOyWj94FCElk
7tDpVLehcs+2JCEVicURYh3ox75oeAOSFfLc5HNM0zXmqhJ6kwFlD1FEZWN1bRXEJSJaUND1mDBg
2AMQynCqlip7zXHksnplzeKB2Q2Kvx6dfds3qNiBenZ1OEUj1HLT/0oYrFlo0bBsA24YRnMV4sXy
2YJaE54Ag3YN1dVz+KnD/Oi/wPc7uw4ewrzseK7d5uxOYu17k3HXDKy6Wmm8JsyLPVanTG+2TNIn
gjzHnDaY0nfyXaQDpNLxJijgLdi3n7kvPqY6e66praek66VA/Wnt8dOgJqno+JKV82WkPU8hEboY
Xw4wrFtrMug4Acx5b7IgVOl2fsqbCqZ/kWdEdUGlkeGr3m1BUUHlZWcz51Y/yrQ7Jo15MT3/k4+r
uPLYBMuowjQUFZm99+uWs6qDSKiTbSZWb4AT4jeZHooIulZWiuekd7BdoH8PrGSG6EoJnCX3EjKl
PSA0sBMGS7KywU5Bxvzy23Ff2NEWnshrSQsw0w/Gp3GX15R55yWqgHlMcSKaMRNVYx7yPjjPfO56
QP7063Jn5eKc2WRQ+/FeeNzWHajOYPMLonOyX5GjO+p1iENFO2VFvzDibqdp0ZVjcO25qHbmPfVv
ghROzSLYZtwfE6hLMeQDfrABY7eIToj8jP118zFW+rVM/btMnluPMCgekYIZqmO1NwicRrxXRSBR
WoMV1+iFnP7wEq0KpuShb6+OBpeNGLakJhnhIKg/ZSuOMzjNity7EdBrSM83J6ItSHugAoTlcCxQ
lLOqvqaRXBsq2k6krNKC9M0cjsiw17XdWzQj9zVwYBgA1XAwWgDLDS0z7IxQmLFKfjot93mG26Hd
JB6la9mkpYtknEAh8HCwR3Vtf93jbu0J+9gsBM3WoJX0lplLwhuD9Q/jF2N/s+M6QUyJCRAT6tyf
btLRQMdAopZcxWygjNXNKtZuruNyopcD469mXCNCGxGrL/yFyLj2dmjomVA8NxN+yXLGOJHJcn1E
mfYHt9O+EPoxy8CwQfLGX9y066jdDLyx6XwvwJEX4OkfFTEiHPtBdmoIismKNxYuA7zemXvQmqem
PKUeqyhVbADacBlbVUaEG/AomLYkVsiUf2tCWalmj82esGgpaPxlJt1b2VZB8xfnHKtFtIs9orAs
LUT8SW0TImwNa7xZZRA6+ANkdg+5DDjnziR3c5bieyp+cc3x0BEtwr2iDkbfr2r5OgHYLMBBUbYE
z7aklecUdedIX4vpw6GrXA4nq9ma2lEo8MBZslM+FfUTmVzSFLy/grMiaKevCkrd5r1M2+SkIkbI
LduYVxTe+nYNGq+qtgymVXrWyLQTuzAZzpD5jIOoce9Tiau9YbpVHKHRgY55276Fw2c4HPl4YjbX
xU7MCwsYfgZFRPXDZ30Wl+qfVGfaGuwkPAr/2WzW8DNZFIbTCeZlYe/DfjkWu1Ct7Ij6CIkW2fKQ
4AfHhE8uXWGxv+U1R0t3zjMAsbcSwT6d0TPnnPSDKN50vijGM/Hr0gMVggrCBtkM9vXcwxlshxY+
FfP5W6XA/aOl2IAMZfkasqdWhzLeKu1U1KBCUSUXFOAQAj8j4EtoafZf1qIiOQi3BLGp/aRG+dvE
TD+cgCrSIJzxLBMxFM9FseoAZZl7so+GD4cYe8JSis+hZjFGjGkHICXNMJfna838V3FH5DQpz868
UB3uKN++1ICfIRGHN8FfTU+EQy0gZvZLru2JlfK0y3+o52V8891/ja2RFCWHLj4SC6BJebS85348
iuE95/hP43VmHyoN4V0u7eEURUTMaJZX7tUAF4gvV/qYVdF7tM+mo8aMzJ9CyuRlY5Lyn1ddJs4t
Jnx32KqpWM3bz9n3bnUgnROqk6ZvfTh6+BSU80POQco3kxpbQbZnVlCMReAgnBKRdDBZTOYPk59G
TDETzsbh2+lBGE74YRXf6Mzr3yPhvIiZa+Q+l+Fubq9LiIaQbc8ZP/SiXuZzzN8+e0R4/HNt3HUu
lr3HgTfHAEYuQ0P0oaANudTHj3EdbjpjeOOi95Wybyg3Hq/uXv1Znk/bzdfgtics/T7XFMM9k/EB
xAuSM/UvFQjhTeXw7ugJYVgpyk4mVmL4j7IzWbIUSbP0q6TkupAGFFClpKsXd57M7NrsZhvE3Abm
eVDg6fsjN1URWRIpuYhNhIffCRTV85/zHcz4arISsJIkLHO24vpUknrIS7x4P8GIq9irIf8waUjs
X4l48OZrY1rMI7gMSuN3FY43cW9cIveJuD9C3LQt+IkWSI5Vj28GDMVM3HgDbouLo15cLApm9DWE
oBxcCl4F2zXgu/19QKdJfGy7+D5BVEk6rDIDcZTG+YyUvrIZ2iUug0AUs+3Y/SyaY2mek/g7IFtU
FphMvDD3Njyl8JeRF+lKO9koAljCseBX8DiL5Ktj5zjlIqb5Y8N8xOW40kNQz8wZvFyAaWHoZnh8
KBh0Q58MDxJcmv1KjRrfgNO92y48zGGmKryb1pFhvvedPGIDu++L5T9QROs7Be05Tr2XXXYbBRFh
gBvHqT89x99JXC+Zy1i6r7OIBHkwcWSTzCu7+9wW14h4c1pj7McyrtIBIlOMx5yRLWlpVp8YIJ9N
sRyCHjHUuH2CNOSt0hprrV+njO0cnx7QMHqUk2AmxLRzKj993fHwphFJt+1DoMK3saHg0Jo5L6QN
G76QrnCO0y7Dy3hcd/THDCPDLbesCerN6NutWRyYVm+U/Io4NzWg0Js5fw96xltFK1GFUkXJWA/h
24bpneS8p6rTgAn0E7tmA5WOHGx2HXBe0HawC6JlPB+f5pbZVB094MZeazO6kXm7taoBsooIOUKN
H3bGIzyHPeX03TYr8HXl6WtSOQcTP1rBeMgNS2RqENdU45zMcQJikvTPKYUhiOXDHYmeD3CY16lt
TnY2fc8dBS0ExUEiAWjzNSpZBg7Vop9tZIvLUNp/TYX54rs554aqvaE0GtHORAsS7Yvfjetpit2H
dLSvPkkj2LQOta5R9FpD3ika+6F29Tnqs9t04K2k7VDvXdLvQgvsLBKf18yUZts7fDJj3BpMtdMS
TBnFotfJYldNGxjeXSxvSxjWi86Kyr29XQigLeR5Tk09dPQFF2viqzd5sCQf2uZXJ7iSmSqm9Dsn
DzjqcGN6nrMJMnkH0eTNDniCdQxXY4LQexT5B8fJOUTl45fsim/PZ9PphBjKm6Q/2rbcu9q5o68v
B/FRnCGY36R1cQPr4GOeJLUwzi/KYfNtm+OtAQIdF/ZWSraGViAlq5OlMOiC0GVz/kCjz8WM5DYc
LeQOQs9Ntof6ZZ2niLsLCR7gQnxjTz5djZqHz8So3qxxn8gcL2w2XyeiYmufIOFsTsa6Y4AU2SFg
jpRAh0uv1sqU/S85OwePKvJhDu9D6BobG6sblRPnqWk9wiG0TJDd06n/Grnx4ljxTnmf1zu4H2c3
8K+xMZJf4bYmySNo6pn3E2FiyrHvLMKkqd+T8Jz1TgmvZrZE6VAfuk+exN/Jl2Ul+bU1nsGIkUjB
O6MUCVVCULQ6aHbI/RYT63L87Y+6VsQrm52VyX1foU/PhPKdSlxi27khZnbK2xJqQtydZPpddAT+
a7+5+DaO68IE2F5QJqkCm0dSAJqCRECQRIdAGR86pyOjTw8irh+qrpdQTzN8kzbzS3/yKJpyvJes
msxNEIhw7xHfKBlNeSVrLBbZ2ArIDaitsJ1fU1LtehTtEF/ICpTGNqd0jZj8agBOGLsFJYnxm8Bh
ETtje1QRtHdE+CxgO5MYWfiT21NyoPB12iM3h9fOCbsDjAjzy2/MYs/MUf0q6Ip4SQLDe6lmAUsb
dmLxexrjlt3Z3B+m2Xgnax/BL6+LYwQBgg6Dvo9hxyvN6SoaQ6pqq8ImZW1GA5bXCd5aQvW0Xls5
qNmocM91P6irP6qr4dOoFaRev084ebvOcsLEhMOug6iFL4U4WZ1PV5YQVCKEvZoACzdgFtjeURdl
lD5g+bE0HkBqq1t4ptbN6MVA5xvYQr12g9+BPYTVibAS1whhcQLZrD2rmCz1jWLc8lb7tfnTqjhc
B57k4FfJbkufQgqMjuyv3bbhxiK5gLWLAMB9rFvxu0+N6Y4ymN9CpNwNdFpqav2WB/ktHrdzrt4s
+2Ln/bjKR+e2doxkozlI5jVlm0V5zJocowA8IRCWmb9pdHO2s/AyJ87OkPVLmgMTqMqweq36VF+8
hMazpsqsYxG1OccjczM52C0HO2WXCE3K2hseHZ+dy4jBGzOITppyMj9ICqZGVI179gDR1ozZs6s4
3uUVTlZ7UQbpuOAdCu9rjikpYGcXJFfRYNkvpfDu4dkke0IkNEXM0O9gmidlg4NW1QF0Hd+9NLXw
flzhU2aYqGHYzkGgrzQowPsU8IVqNfz0fNdAur3g1GOGI33swEqYXQ+1viJUnkMULLE3xQ1UyrUx
1yGNf66dgRSJA/si/ATMObfZB1OIl67vSwy5EZkUHlrOc19VS60aEJgnL0j0E/6M4IqI7+PBqIxH
Img2qKDU/s1Gg3lQAca8dGf51qgWAGStuSPwMkN9Wrd1FayjKbfOMgVB6mp2OL6PC88KNa6EuJwG
9qnpLB6KQeQEK/AXr5IGFn3oLiUVEaqxb34FYtnQSEEVF2VzfgKIA9ABBYc+5mzLR+xXt/HCvnNL
yEheHZ4bQS1WIA4+YH0mFEuisRoOtipcznq4rdkhpv782rfqjAGf5zEng0ae7JGyZCcvzl2/GGD1
E0W+HLlJeEQM/ZZQ9i9fc07s0aUhwW4Hi0Zugga30aAmMl5op5GVXWaHCWPowSnuDZMQl27tD99r
jpqegJTUme5/mS17RZIG0o2tnVeFhHGx0prdfAcrG4BeUWCcHq13tfQ1iqzPyBbPm7kMGXB6Z6ob
QN2iTYfeay57kpG++6TdkVFUN+GJCyzeST2R5xzJuQWx0ksmEbcGLhtdZHfO0n0Yymtmgrs0ZhI7
mmBmaXUnu6CK6x87rnpcvpjSf5h19T271FR0HpnhXneYXiZxId0P/MigtnXM6E+vGGjKeTn1imCk
JQ/pnb5dZhD1s6HsC7OhnWWIo5ub27Sii4fmpnacX2SPazmNoRLQKYCZ1XEPTZQC4TPs5McsJkad
pNZOVDiq89DM3603vImivPdddmQ5eQOydcFQvSVm+9niLRHNpwp+9bq4DIFIaO5jkW/t+lIRRDSa
lEvlfbTpQGC3xiiZs+6zlV3DEObJ/GFL4zCU84cjJXvmGJ+vGOhviVX+3SPw2dnDECEbcFA2XYeK
LXZeRRmTuGq6nVMECwLJs7dB1aIV4+glhGaBNSUu4JiMHZjw77P5pouxzFWqeGScGxI+x9WG9yfC
R1lPw056uL28kmuJc/BI+jXzXkKmMez6QZSdJ/Q/6laZhdB9ZVHODZnDhJ7hTfAfYbAYLrwVBApW
GOz61cFt4tcy0XfzYNDIZGB5I7JPJzPHt7JdC3rYBp/2VgxJ6DjmQpj16cCCaue45m1B2+lEAzCT
w7nhMcD8oockHjCiCoZfcaMvoq4vRRgdGOFcQMchSfh7OCjHuHY/RaE2nS6PRJpYp3Iipmg8ABhG
9vjGcquZEHuceJMJc5Pn7X7kfiZFQo/GxcEik2OBH83qVJfwcQFNbjrgXsWs0JLpOo+zu3bEDzTV
L40cN3Gx9NIGlIQHqwY3QQDnwwSls04lAXaGbem2Cd1vgkz6RJSaU23peeVNVyrQcAjS2BPWjdPi
3AmwyTZrLF03paleYh9GdoEDp+iMVVSMBxG5Yhe7HK6hI7McWsRhaT0C+mEE5BxuOutnQruuSqgn
fbBBH8CdfbZ0CecI98XE5jjq6mdtsfKrFw9TYhQ265zzsPDkgVHDEW/MvqvUMfXr/cxHy/DK+rV7
Yf906n21z1Jx2zgK3Ez7arTJlx2yLfWK6KEMgfkNGKcRGbatIEeY2qeWrr9G5XxpZGZImM95++CN
Pkft184D2CtQBauK40tmLqpRHt3HdXtuWrIlpLDNIXgQzDvSjN6DqfFIGPD95MOu7iy0OecKpQz8
95C8M+Ddt5ZpYuRkdpy0LKce895NOC+tf0l8zoT4pN/lk7zAUcGyVMCb6hmjv1OLmyLQIXU6Cjqb
lcZHGYAHTPu7Mau5vQ3kTCrsJ+2Q9a163JqnrusP2JKnkwIL3QVfbURpjSrqt1R1Pxa2Q6Jb5ABx
pRl2fca2Gc7WR1aVV52WEFera69RRGtNzNbC7o9dHhrwe6W9BlhZsw8tUrmGcWLHtQtn/2ga9bA1
FhOvmnmMCuXjZfCTM+hLzHAOTtuWfKPGgW6U+Y1VeJ/s2ShmiECUNB4ctXkHDhfLMkgMDQZ7rZrE
xuAbvFddiG8/WFbe3r4YJvyMKZ/nExb6Cl4WsKTB6rZ6xGCpamxkDQUyWSy+8/6nDxCoqGQiXVTi
a3CkvtqZ+C7aLw+wsFtG89WoGpCX9BpFUjvHIs4Orad3ooiKjRP2eivFVwLeDvz3PXgcQkcpEpex
aTFXmnrEPOPddOn0krjZL5qNqBNBnOliVK13d3yiJoEiWptEZkQUZ4RXH9JjiMFgyh0qJSUqOSMx
wn4RdPk2PWthUFNRn5iAHkwCFnX1a/DjPZf+rsfGXvgLWiM+QxOKLpM038IGT2i8FOdFTx5/Gc2p
HM2SGw0KjQOJv3U1ft0xQWPWL8WU3KkxvcDaNB/Z0oM9n7G999HAJUoX+CTzZaLu7/r+tuiCk++B
T2vns9PK+8wao00j8GupkOGZC0vRt0IsG9iVsyl4Dx02y4rhgdXcKL4au/Vuc1Fc5wjZ2/BIBqTO
tZ/sp9b+EsAVDW3ejk4Y4hck+oipeIkUhJjAOxY+h0ki/hJeEoUk/0AOgRQ6bkoz2PZ03Ji6PFnj
eEd8ezfwyIgNTM0CVbisO7q82QGsKuVDny2oJKg0vKehHeWmEtBjck0/9WQQkwnQ8HCsvMSyOGln
GfkichaLnkwucqth/k8U9wYwfVsTjmdY3E9WeBBjvcOlt555envNFYjMRdYq2fgMHtKWJJigrDjm
54qZvt9WJZJTX9pfI9yx7Tj7H7Mj2Qr2NUiYeO/DT2my8VRBicDDcl9lGn2PIQHLM+VyomCxr+kG
acgTMY+9l0PtL6v/sQcq1PY90cTYKm5N7U/YEAWqNmxA+noGBYnKdI4Ug19kwjnPtzVHH51esupn
mPovIyY5nHCcr+ryOlZ+viYe8OGY3qc7Mm/MzOmzIIUd406Zqo5qOzXhq2ouqY2juOkukhLVu9kl
vR77KZI/AffnLGIjJUnnNnKZx2VEqiAzTcjyfe28FXEkL4VvWndxgu0tTr1jIKoXvTgMJrNuGHaE
FPcO8hFXN+4d1zr4KbdtBCGIZ0oX4oSGBDfTAaLNr9G291kxSPTOeN7KACddBPhMZCSIZ9YGhHx1
8qyQjBZck9U/CmdwpVENcOspG0mvWgdUZvmG3HCGoESAHi78YKBlli9fgenHAvaATETQcQi9XaIt
yjqHocU07XzaU/WVzT5OvpQqFV1iCjeZBpBPeYHWDNjQZf/TlwD2EGvkJrZCfu7Y5o9wBY0jXcQj
2h98a07EDRxY86WcPimUsbrphvQPCGgybjjZJDlbzcHad9/xrVG9DXgN6BmeanQdKDj+aoZNEOTW
CL6meAcQ9rvMph1mqJVv3mBtZM8Kq5PsOHUz5tGfMbyPXLGrHnsQFxXWJZQyg+lYmRW4uelFNH4C
qpSyZCcdlA5kSDFmt+aMCB0dlsK7mHFoQn+h2fKzerd9cu90eBswe/WQ13rjxhxwGXxYkb2J8m/y
wyvDmnYdum2eZ/tUuAddPidg7ELADLK6LxHhqvEBA82uZQs+ohUZrvVC2TIY0yx8qmts4anqL/jP
mNVlJ9+AqkO1FeUBgZE+jpodn3UKw10NJtoApDzvTLO9LMSICYMaflLUg1f6uQGrFqjFFV4a5S1D
M/rKVgXBFMu+CxBXO5OemHxBdnfpyRNy57T2DckyMFIe3n/jUcpTH+ZbiG/Lg3boKM7gNLp0rVKl
RJZ325U3AEQ7xrSez33j//B03kaRvzfyANBGeee2sEVH45mB8HM2EFfCWjsi+JmU2UVhcVC4Efrk
11gvEiGt78HaD59L9mcDJtiKPtZkutpzm68DzVS18jqxIUDwYAa01pk9urErBzZaljG/uwyloNYZ
gCJWhUeprI2f3AbHMfQ9zoJOXVogQ3vRkCwzWoYIjm7xtyDwQz7rB/JsqJczqjencWZuct2b0CEi
1lW2tDQmtoT0iBslW0aZzV1sF8Wpxw2b9AXKrYYFmFiCQcpw8AmB9tFhGnhoeAs2lPlf1tyaDBXg
AIMDcS59iZ15ZAcaJGqn3fnBzrEzcbmQdGXywtivHaf7KmXHior+2GKxgvIusGXHDAz1K44EuoDt
SxEE8EoOOMpPQ/QB1nflI7hSTWG8SiBlRsL8nM4dN1V300wswDAf59Y1yGFlDGsZMDaCCoj+2Bvk
hKxZ36QoDwPbrZFjpG1E25FPWIl+HY7Y4YO8w4g9sSxwKiMNSB/SlDoAA41rn34m8XNZurtmYdGX
3RP1IPvFq9TAwfK8YStDvk6Xx4iuh9sq3DVwOYu52c1LGR22aojJlC2kafNd9ksrvJgxIBP5TLg6
C3oYU9zjKDTPvn4HIrvVA7w1s11NRFMA/p7HTj41DQUUT7U7bgZ89kk40K+saCF29ty7t4ONj5F7
j2KvpQpgX2cPY+N9tfKx0tSwQA9zc1wzDl3r/StZ3UOtyLhpvPww3dezSH+yiShx1dyW+fxij0B2
THbXDlRYMg4hVrpmLZzvcnqx4DTWY00A1QdHzfQktfVuJnlqVvLb8T1n1TE8aXiM57V16kykyNa/
VKj+bMc20q+++sbZUHuOIwK/WsFKQhXhaqyclDII+750DLBsRFXy+qbQwKL1DHHBAClU8dTaz1OH
9kHvzMDBtpbDIWCo8MTzKj1BvpAHw2/GY9KlPnCqcKtaR+0tr8O/Sq/Em3bMjW31gG3ooZ4IbRLJ
2JmoKT2JgH728Qr4jJcrLfbsR8ZNUer7UkxMYRj7yR4D4WAwMbDLhEuBxFrqBU8uo3JNb+s+gEHJ
A6RdzwO1BUVlnCjI4EzFSh9Lhoi1+zjEPyWF7DhdqED2AoCzEV0hK0QteTPOWDVzAfW/d7jfaAkz
Ny4++P3UsgJxcwO2miprZZTI7mPdQ/6pTXJoxZDaMDoEWUovxPOr8HFu2rb+yaIB2RqXqf+7V7R/
mX6JMSkY4H0R7sCjYasafaRAVlyq+SRiSJgNO58B5rrMreSZ/pXxmop+/FXTIsgZvQoHjj2QQOwB
h+8gEuszb3tnb5hAeqYkSHD5mtkOdDjchhEfU7DY4xNpRBUpnTR7qJYzkfJDrGctnl6rbRRRm6jY
TxMm93AqyLeOKjO+SzOleJtlgvF+bvdHo1TDNuJIgdUCfp7XSL0FlNVgTXHmS9vP086MXQ1CGlWY
3gYsCIEd+eVGSgxFiNopWIeEvy0RFKSFaYeba3At8ECVbc83s9bjV5u6r3NtUy9QngogGOs8xDw1
ZRFl1eODAiK701lo31k5XPfSs/11NsTkwztGnE3LdM445Jx68Qn5lzjrsXLV+L2GTGVsLm3QSj4p
0Cewbe6dmVK45IspuoPmhjmFjQrIl6Mf53cBHMBItvvWN6/wUC4TA5xV2dbHannQp4lP/jNroG0y
drP7b8ECDUOCH8+pqhO7LCwGSbyVVsGbHd5oysN/QwPIoYektwL4sFCK80+0gfdq1sCBJDnxYlN0
Kb1DofGahwkhMGjE33VVYIXIIEVl8DLwgowTq692rpbAGtThnSHpNO6VoYO9hdmPMcqb7lEiPIA1
H/QSSGKkWNhNghfSTAAgNQw06no+2ky1Ijs65wQ+9hCRIbWPlN0HeX+ZcLiGE89osRzmEf4qOtzr
iNmuugm74leZyXMUsqfgSTuYNJMWgUfF1nCTxD26fGVsSb10B0eFW8zkqAnEovt0qm8tvNmjcnBP
BbWxk3Yf4aXSPApy4RD4ZP5bODGDiYkHQJ/xS/oQeWP1a0ilJmmGpGnFCE0yAFacT67FETgoeWiH
EV1Ns19CRfWL9pTZETg1D4ynvcGbpTBjUhQ82jxbCOD442acgvGmzVhDleFl1z6PcanJlGKhrKio
6UmY2g5urm98YKLW5HTH0XCrZx7K09PccFEGvhw/LILRM0mZ2aHFOEPvdUuyo0aWUjPdt+WjLQIy
bDGzwnFIIKqyi2YXcSdNlMnKi3jG5UIBv5vum4oWIYNiKZaYiT1+4ju/5T+mYjqjdUAx1tcYvBn3
6H7f+DRNpMaQH1t6rjbNUDziOXA2cU9AWIT2N9KAuHYNC5QyZ8wruBjsikehVVAEk7RmvykJXGzd
HJahpdkEZVCxIH1DvU06N1nj6fuVSUy3zRhkG6Nm1t6EErRaSQMLUBVaIiwaTDKlWKCt7EF6I+W+
5E02hQnH3JlwY8suhkVWfoRVxwaBA/ZjWnOtKovdjoOZd8tvxM4SsIlZ5OIKuT37LSo7fZjH4N4K
BBpTM7agbaslqRd5nE7TaTNNLMeIqcO+iWb7qGZFa5FFc2HDEJZIUVs9dWFpniqoxbRJ5djGyhRm
GyP5TbdEfSPleDvHCYKdbde/te+yjWQkTq18/cQAJd93loQkoKeWMa2o3PwVODpjHNP5cd0yPjUg
QFAFTXUcVdHtNG1hG8Trfuf0JaMkdwyfcFobz7OFrYQHPrWjHUAR3iNe2tr+VtUcI8B3xl5qvirl
YqYoTQuMnd2+YeyvN1CUyAuqCcQAo9NVBMuM2FynTuhilCZChIrqxrursaFsUtpsdunkurezyofb
HgT8JZ4x1xdQU9baiX48D6pbMANzHyMi2RzusgZUOcl6LycWmMqBi8rv6kNkd9Dl4LtsVFHE9/5S
MBDUsFY7P/KYrwfmaSpgi+kidyHnASg+svkEsxYYdM5KmLAWNW87yXMOeztwIGKAHrY1wjI+7/c6
k+LZyhFV2xQQlmHtj+T3y/sAMzQT4NAsjsKrSKJNrqYsrtfHTPJZJ7qnWGWb4Rl9Bsx+FGHr0UV7
ILJPN6Pi1Gm0sB4tSexztuPxo6GAECtIRxSqwGC40qbEaupg6pa5TeND0hm/+hKTA7gnCcdvePcK
Cq3rAnYcwyP26CWHstFKmZlN2txlYwtKBN72hpMcRHrB9s7CYLydRu8nzCaAh4MFHlix4sQl5Xcd
xGlWMDGQckHOSbohPDOaoyksIjsTdnG8LsU4ZQBGsfW4kzk8CjXU5G5JBGcxK4zVR+ZFTEywXJeu
mJJg2IPrmcYPiK30Q1TUzoFXE1CtRjO9uLK1lh1TYaKguP66YMXbc2TZxxOHO4Yvb20Omj6PEApz
nxOupJBphAiZhDB9APsIx8wRoE3iA3NKvLEX6hDb4pOZlYcNSv3udDIeyqITRzwhNq2TlBKhAA+P
oFb8x9Ds3tIOcBhBBKQMx1S3bUphyHaApHfrivqX8FOKIxo3ehjrKno0hSvu0qUwZqrSrx4F3zFx
akBt4zuyEWNnzWZN4GdfJa41HNkZVS9RCFHa9qviVoDyU9jbBSXRTo20SuL2JgfAcpEA5J5dTCzn
xK1sb8sB3QCvSPWqz3mka5MPZaj7rnIfalat0Xd/V0udCUGsNWM4tlsFooY1WJep1jUTrvliDdmd
AC9kYMtwBflnco2PjMgR/csGUiW9jwPMk7gIs7tY0uyQCGQhqpMY5InFYd51FYfq8tCnnJipRSRH
4GY3mVfpsy3YbKU55svaxoeejvKSDMa91RvpETcJ8jikzdG0PsN+OLrRtB3DGamz2LbkcR1tb+qB
RmVLQZGojRHFLiRqAr+A0svEh3DHLw34Ym0MgI2CgH6tIWH331QJR5eCOuiWbKXR3XWNfxfRQkt+
m14khG7i7vP9lMf3kS/uQ5rK9g2EEsTDHPO7V1X7vvOw8hvmc1zIapOlgGiEWd830dgQOkm7d1av
G6+L+fzkHKl54zTTGJjQYiqV4WxBVth5DesrdhoAFrCp3xsb7GCV7vGqd+tQa4adYFT2Tc60q3WW
/UpxsmNEvzEmCBg4gXWjRDUScXM52joGLRgllAkPayEjC0T7Hisi6fPrVGnqBS1GWn2bPno+sHIu
6732McVHA4VkUSMibEbIIYlq7+C5HmRGVzfhi2jXdsZzlnkUkgRshgLO7JsInrlO4ieJjdyYum+p
qbVMnfEYSvMxnJT7WDnNg0UY6S4T9ndhtwXgbJfHuisRxiePIg3Fhdw4Nv0C9XtdYX1B8icl1SSM
LXz1Co/w2ngcxhMneMp6dcOzES0tTvGOQ9lw0m6+JAJAliOugSPfIrByftTvBb5VmScQszlUtFP2
VjsdF/6kD8Y4/ZSF2PfkxvSQsk7RN8HvfsE6hB4U8qw0WL+OIVwFhtAO2P5xTeKWXY0OzktyKzaK
rV/ppUUKo0C3jvBvJkCNjAAEYdS2H5XdVHfUmeyQds6tD3R4pIPkLhrm+oz65PF/iHMOwh+tI2ps
cgsRMUurLZ5Cp8g32rXlgVFWvZnJbZX4wB2dHfLepbesuowWnLVxWvIjLpi8khYifz/xEFBx8Orw
S8ghOWsTeweJPIJbuJGIR4GDtkCh+I1/w6jxthfiFWCy2IVO3r9GTlvR3E5mvM38W1bKo2+pz5Hy
x5RFORxCJCNumU5xmnIES3Ybza8UFshbkemtO+Ddicst09S9z/SnbbCXoajjN9yY9AdjqNy01Y+f
UB0QhU8x5TeVM7wkJU2PnGvWVnxf10uyseInl9zg9rrKmn0n8KqR0jyzwp/NKKWXtH62ywBnuLGL
qPbN/EDv57C8toxFNjEj5BXZHrFtSPxBgZD3yfxGv1SwmtpU7v26B/Tb+6/B3D+1aXkOmFotS8HL
VEzbxqXnWZFmiixr4/ndU2Qa47Njs82zCZZBjrTFxPMRU3G3YBws+uHcCLpyYtAh3E08l72aeEEx
oedZfFXusMNd32A6yDHlas45U8iNHHfAwWx3RpDQmJBns8mhGypdvIURKXvauphUS3sRiRMPO1Fu
d/KNXWhEeYhLqJL7v0a4sXFobUSQ2XBa20zvXQUto0zDiWNSDilhXRSGd5HY+S6dUzmgG4PxdzYU
2WMtBIkMg/KwT69L5RM1ioQVe+WmoAkGbEc901FOfl2XBOfShpy5kyG1anOKTudDzat2Pum9V3Rs
AraRadI3XTXsQ0IvrXlskRd4111bHdqmrj7tuutPNSeI8iavGufO7Pvuy88c96OVJRohbVDJTyx6
JhKzMYAtb3BOXYaoBZ3mmUG2LZNqfPTcalKr0jcDkhdtc9eWnJdzF0PSqKV/jeYx3cuWXX7qLMT/
JmciXdQGMQaCtVFcifepkK80UZULnUpezdSuX4dSb1jOtq5bded6XMa/AQadlYTafO1ND8nVpWfS
oTTQmB84/hi3E52MlAoIAHNR32OvEgxGrk0Om8dVY3lxdQ7jP8b7gs2w2bUjV1zhGG+RTqJj3lrZ
vm3k0sHVmZGg8Y/4b+85zbmhaBOtr2Vs2dS6ui0zDHZVFncbLLDWLT6s4lUnKQYLQA+HYtQYHwxc
JRkwZYH+xMPA8jYyCJydiY+IxFO9rAjS23Wt9omyWeJ3N7ELYBA/4NAv+wxOem/V1MiY5qS/BbgZ
5ps+gBDUorkyT0Zd1YKObicgGDixB+J4iucZyUfYxbHKBhajCucOHzBIPyq3+OVgmXj0k8KpVhzk
NDtCCj/IFJsFfS1cXQKlhDx+SPPhZuwnB80ybbyOm7PrCZdxWad4Ekol4aQzKSPXNnUgPY1WaO72
oQSuWVleu1d5Y4NQF6Lc/0dHvRmN4Ph02ziFHUkotGF3oMPQXf39b//n//3fz/E/w+/yysAiLIu/
QQC7lvAA2//6u/P3v5H6W/7t8eu//q5sy5NKSUf6ludJWl0t/vvnxwNbGf6w9R9s3JWjgCHD1J3P
ne/uZsc9/vVLyH9+Cd+x6GkS3K3Kccw/vkQxmxxqkYqAbsiVEo9G+z3q54pTt33716/0v3wY37El
VWyO65q2+tOHmSGeaW4SqBP40ZSYbqmRfvj3X4JTgL1YF11lKvePH2bQmJTqlJeIzOvYPLjG4a//
fu+fvixlkiwVnmO6xCJt8ce/P8uDKTMjFpwey8qiqQe4rntKi8ir/fuv5DqWjZVAKrSqP30S6Q2q
VHHJAR8jhVl9ZDhA+2EfSXf/1y/0z78/35Nt48ulg0R6/p9+lV76AU/aif0GaE7Y3ivTOkXdeYSz
Mk1ff/1ay5v+4+Xsm650bGW7yvJM+acPZTCBMLlJ4NBPj644wHXZ02r6L34jsfwIf34Vz1QeP4/l
+9Lx//gjMW0pdR2jVZHxXrdbb0+33cZYwfBaxVv2AptgAwiVf5h0reGMbiikXZOnXcEjWRsbvQq2
cuNu+vW//+FhZbmWY3uSwNyfPvwIhAJoC29rqGmLIo+J9nXz1y8h7P/to/Pl2ralfIsA5x8/OhZk
UxsK7b7eLh992AwbxjtrCA2refXfH51OOj44Zv4dEch/fPB0U6wBU6yBFa2rzV+/K2v5wv/wg0jL
FEtflUcw1XWd5RL8H6sY6lYWKCa5BGyO6AcWCQrwsvSbPrY76zY4GPnZW/X8CM/R6vHrX33v9j/d
tH96efXHlx/I9zJo5OWZHQeocPdKrovj+125BgYq1ihp8ZFSr8PnsIYMsKpWt9PqR6+SdfIvroB/
utW4k/8/aee1HDeSrOEn6gh4cwu0IdkkJRpR0twgRg7eezz9+YoTu+pG4zRCsxqK0qxmlZ1VWVlZ
af4fv6SrsgZBDk79/IPUhEgmlSgDrOf8AIfKQbMCWst7/5MBkHoYmSvmIBQ7X3dclI61qQp4nkwu
nMuT89Qm8T+ZMBvWj7kH4JrUPNcNzTpjZT0qZUScnK44eXlBSQ64BHSMpFuc8tnpMxIbtudABilK
Mu5EhnJTxGA56d8iSol9l9yOzEsYavVoSuCSZzD4bnkhf0yr2KUS8SErp5tqM92P0bRyN8hieS+W
w1J125RYEP3db5yYYVVTWVEqsRzdt97rbwmx78BuJf8A9leYAi/d72M5+6DSHlCj2cruXzg/k92w
Kf9YNpetYs12w1QaaYRBmBZR8axvADlolScYoVfc3+Kmn4iZWbvVJIyxZIjRvQN9GUx1vfbmt0F7
kZlsLdP4f9Rqtt0SMKTd0CFOMwAUSOnM2sAusmE087oTuQgeWD2Ojok9cE+xfee2HPcTYF0Jc5At
DYg1EDEBCOx/KsJWQa8yKfTwxKcF/VyEb/Km2jQqhcgg/6KrffwhIW35dl3IpRVAdkG4xb1uaAaR
0LmQIlXLTaNDrbMJpYNM+Ftl7Wd6L1aO4aXPQ4xN5wsRqWHKpvjzE1sHnVRhiM8mGSG/Zf1HqaQv
k0GhQl/Z/iU5sqzyLpdNgq75pQacAlElkwXQtzWwHlRUzhKPN31Ap5ny4frSXXoWAlVFY/NliV/n
BygMLS9lHJ5SjK49+MWL0XygunmvSuGuDczDdWEX+0TwjRGgk83q2cbsGG1Uql9ZZJhO2dnKfWnE
9C7Q0OUGjbRyPV6oxW2tqKaIKVXV1qzZCdqEXquRByKXU9Gwo9LRVd7Tl7XrtK8aI91/rJaiaJAX
yzarpM+PUVumaexLCMsjBpqsYDdxanvam/9YDC8JHQPnvNrG/BKwmObS6IIF8iF7DKu3Ce6tsVs5
SRemB34seWz2SCN4lTT13MS7LJ1oOaMiVo2PXfi1sI9m8nkavlzX5MKdEqsCq6hKxJEKzVOz51HX
qKMlJyDZMgFW3edDOtJQwDgsjdw647dgmyomdPFpz2T2dckLdsElo2lEchJWbwiPeHKEeZUl9mDK
ADUpWn8ojRHIrElRf/RmWd1GYGA6utpKK0I5Rvy1Z7ekhZpE6CbgOxL2OFvWMp3qDnpNw9lut8ft
9mF7fOB3e/G13zv721vH4ZeH/X7P75xb59A4t4eD83zg239+UPHJvt0enAN/fOs888/7f7sTf843
V3y5/NiKb67rbN2np5vt0/bmeIOsrfjGT5evG/6U/0L8fvvj+Pb0dvxxhLGQfzse+fpxFP8PPuZx
5VBeGhcFF5MHpMl8oWXps1XQWgDDh4Yx3ojpOhU0DJ+6mlQ9TeYfW7EKaDjnhKe+aenS7D6I1c6L
QPJjXhgYENOfmLcbjwZg1wlEFdcN6tKlcd2IM2NopobUmU6KbyVxajPBXnraxwpcTXND86O2Wbmp
hb86NyBVw2EqEioZsqUKuz6xW69hBnIkD0p3TgRB47cuiBlhoVsGFHW6Wkfru6asiFzQTDfYK0On
gZ6rSOzmichAjtVCjQIIxjryWmli2G5Fae2eKe5uxYFenkpVN2xblwAcNXTiuXNRYW34mk5iFwCY
2KBnKv7MKO2w88IS+IK2K5j2Mcks//HO6RiH8HYmNBdzI0lLyxharyU/09F0GrsjHY9xtvJaWNLs
VMhsEQvZaumF6sCEYGD1qWiJUUyYUNlCMSkW58HegmLj9bpmC+dMHDEeDBBa8ESZCU0Tzwu0DqFy
kAL8TtlvQwtWmFRvAozgz2VZ0OwYJHB0XkOz+M7K1SrwJ0LVkBK6vLmrlftJvSnpUrsuZ2khT+WI
R/qJNdpZ2wytjByIl7Z6+Bz5X+2UoTggDeu1R424BGaHjVe+wiAoIb9I453Lqg3mzRKZzF0dFU9T
7X0JB2/F4hdEGBJBgy3zZoUhShy+E3UgAMu8MOFBZzGi4mSMXzIvUqz4psvHGdPjp1JmhgAeYKsC
X2cyqgXoW/uzs18MlTwG7AqynrobhmzC9u+63uo0FV/fL3lZQx1PT4YVYt+ZhlHrj2SsqaaV8Uuj
fFQ0SVSDmR/+GHu3EAYY9gGoYrWEpuRu9A5l/3b9Ayx4THT/LX+mOyxXoRcKg0G+nzB2+BjFTDrU
oDQ/b3KT4u2n6wIXFVYNRSU2w3bmt5vcGWpuVChcVEB5pn35lXLR/roMsWgzyzRkHn0WcKNkPObJ
h1zxGQf0GTrzavONcZ4bKhdfC99fcf1ibWZioMk0VHyIQpSuzQ5bXIBAJEXMOaS9+aqZ/mOQwCuW
Jd9jXxtWjPRSJWJaZijIkuvkSufZ+E2vlHQdsU8ttDRlaX1Xma+DTOrr9ZW7VAkxvNnoZ8JJyfJM
pbELpoIWK45C090HQ7rVNAO85nHH43jlmfi+C+fLJ5wGYNWSTkbC1oSlnBxuW9swn93RPG0lSd68
mQDtZJ/LYMrBxamNQn2iwbMpPgDHBJmIOlXyo15k5i9gMpO/6MjOu9ukLvOC6YckG12tN9pbS268
5zqPIFalpCcf6DQE9qdUSkCgaOkTGFMT3U77TZEwhthpvvKt0xJl2MVNIT2FQGJ+2NSpUe2ur+rC
5olsumLTHCRzh84OWQvl3hCHpUU7Oz2VAVPYomUcGq3rYi6PlnijWiS3FRODlGfxQWR7YIkyg0Ad
kT5gNfsGS9TbdREL9iGbkkIq2ZJ5EVuzPfM7yBvK2racgNE7uQFrNNwzJWGl5YpjXNLFUmm/Y9pZ
Ea+Qc+OgEhaXakT7uF3eJky3VK/XFbm8KDWZBzYJOSyXcGoWkFoR3aVmFomOONXtzA0sj5UjD9/s
othL2poBrEmbLdtkFPpkJ0ijFLdtwGxpfkAbuy0LBr7XQu33IHd2rhRJ5Hl4Zasik3C+dJ0eZNKQ
pDTVObnz1z/Zd/VDsyW62hEKHLo9mCrb1P3Z70tqYTvvZbpLDv0RjDvnrdhKzq8flkuf+Xa822yv
r/rCrlIYIQOpistcVcRBOTnyU7ghDV3nmM9AW4xMMpjfXxdx+YYUtZffImZnrZm6vocmmPOV5jaN
TuDcABbWu15Kc7ZE84sLmwIt2BOtjdclvzvH2cKT9JKJ0bFZkyLduXaMatLTajE+1gUS2X7lU0qP
Y1dubksPFM1J+57QOKFKNfNOAQPHjas0xUogfXk+DQqcGhkxSyIpps/iTLuaIpiyQeDP0/wroh/I
JW4jyXgGbWPluX65l+ipGaKmxnsdJz7TNi6YW28lIBIZy79PQxgyi2FoV26JS9cpKig8TkmyiMy+
OFknFtMxL5vjdQCv681da8E9zjjdRs1fr+/d5QFFjKGTzOE9wMU3cwdxkalw94KamzTZL2XTb1Op
/MLbwHfloPSYJa5urgu83ChTVrloSSFxVglUzvWa2myEcyoGSVJ5425z6WjaBqEJLH624knfX6Dn
ZkkaURN5HDJV5PpmG8X1VqVQSgbu8Qszf45PSuTw/bO7c59WLGIhmAXM2dRI4BhUdJF1rlRALOYB
1B+4yqHakqY5HO4pAjikUFYWT6zOTKUzQcI2T6yiV5UhHkOA+qGjei+1VpRbIZfeQXa8BdjLET+B
+3WOX75sH+zdw4e9czsIxQ8fv2vOPS0uWwBOdvruu/ORxiSHWrfz+bB7cW+efvw4xis+6dK6ztdl
tgM6oWgnx6xLT/vrdgwl4IiJ5eDMY7TczOnggYui2K0s0uIaWVxthkFJdp4LSbyN2QDpw2ZMBuPm
DB6VzSFLQroQQ217Xdaygr9lzTzf5MvwXshCFqM1U9PsJlpYNCuEuEm7K8zwcF3cpVMgMOBqU0lK
kHZRZuIKIISzsAXLk8cuPFNx5tC3erRU+eMfyyGKIr63dZNOGHV2SMNoo/lDRd8O3CZkPCuKmPeg
+F4Xclm1FPWeEymzUIcusXFMSoNBJfIcBuMRcfJzKD805V8qOM6eMoAsWzAgfW8PjwYkOU1tCiQt
mGYTcIaHA10aK+fr8lFo0/mDW+csa/LFG82QxjoDcA/45U7/EGzUD6CmfCdHzVAyjde2/GVilIAU
7p/6RMbUFUmxZY2LSyH6Oz/VbWsnSRcwiSLnBSZkZf2LUlfFFoRfmmVJobxdX/kLMxLy6Gzi/SuC
QWvmroZea5sIKDY3k7R2Fwe6dVDj2NjKGug010VduHtEEfgjzDK4LdWZByCStuq+hl91KGky3gRP
xTjtJ5VG7k1OXu26sEuLEtIYZKHKJwFQNb/NpmqkrKIZTBjXskw1J0wKWj9yzWMafcxDwzWMCvRJ
fWp9MOtLI/lr8AgdDonaDfVDnNl18yGlAjDt9I3vwyxZtEHpxnUYBbtWjqIG7vMyalecyMIaqRxp
XtQSldCLInUCnhuzw1Xkhn4Clpq3eaogQHnyI/rvQebrV5zIojjSmpw88qmU2s6trYoh1271EnGm
cVNEGdNRuWsU1PW+X98OcRmdXVa2RNcFdS8eMxj3PBuhTlSl1aCG9hb+L6gDafU3sy/XZSyYMm5Q
tOyRjKDLZXZ0JLVpyxwwBdccQagEC4bZqjpYicWWVkyxdBnbIuthzevHpgpcoB8qkasU3wwQrrpP
/vCx+PNaAeul8e6jhkzUh+8935goabi6ACsXIEfKYaxolfC6EkyADMtciZdlcVXMN0c8ArlIeNRe
HMxo1Muc/lV0CnrpTWI6SlAwW9VPLa3sn42ygYAvMibtb9jLGO6HceAFhNXpA6/K2nzsKWMBM6dJ
mbfXK/hDGUaKNzZAGNL4CqkdMAcF4G79yklZsijSThLOUpIpPcwe+l1I9bhhfgZHuREA/gfJ83fX
DWppr09FzE7HJgeIfDAREUAaDQ3sBvbjqGJEBuyY65KWTJd+OQrCsokffndmJ7EcHbhKMWkgx1Ac
1g3eTlH4K5YtGAyNABd2XdhFoEKqGpcnKkS0wWFo57ZVA95XQbUO9MMAWNjkmZvjFPjfNGOIHJWp
HCYF7bXixoKC/yQxeBnyMHxPP58oqE6MknSaBeG4KSy5ehjNBCRlfcWUF3bsTMwsjODhK2VmxABE
078UFqhugIN1xouZ3V9fwgXjO5MzW0LZi03GyZBTRSXQGfAkAUj75yJoLuYhYUPOeHETFIM0Gb4M
QAe3xU4Lujsa51d82dKm2GA9GvQdM1xmCkM53ZSO2DtiJMitw1tIaaF1IcB7+WM1RK3OInAkz0l9
61yGrkgl1OstLLB98xKM4MG0ZCCvy1jQQ/QI0HKK7+LJPz+nqubXlUEjOQxyx7yznHI0D2kT3F4X
s2BcuqjCyJIkADLn5yYroNoC+CYGr4MRFsFQZQ3A9PwdGSsh94J1IUgjrUwQoGnzQlnDkLNEHiV2
I3DCcoCfILvYX9fl8plKJ7BOVIQT4TSSsDnfF3vyoGbCWzMaF+1G+9m2Puk209MQGoTwyzNCfQiK
N+CtKulQpkwUydLKri1pSY84NXECT5qkZmfIAFVBD3twiO3goE8NgABrAed7snd2sZGk/S1CfIQT
A2+B05aVGhHFd9ptoCEBzSy8z976b8PXtd7fJevABjEMhcIOOZRzWfYEEEmSI8tqQfpN7pUkgtJ2
O7UrVri0bICrSzKOW9zXsygnaUyz1ywQfJOm+uTH+m0Kfc5141g6T6I9ThiIQql25hdAmfMxbUQU
LXgjHaPXFIj96l94Blwb9xAzCTw8ZooM8rABEGuAMySFVUK3YONbMfKFpaIERhQtU1XULqLbMZMn
iKBpGkvB44TEmdFZZeW5trBUfH6DRzjZOQMHdL7r9dhPTEehhB2HEF9L+9qgo7oeVrJKS2JEjwob
TweCMU9pSjXTx2ScYjdrTdAB74zoGwmV7R9v+3sjzH+EzC1Yk8CLjxAy0oDLoKsry68S2Hb/Qgrv
MbgGWC8K5+crVkipPFpwVLuQQ91ugKHQpmjvNWvpkYUgh7Y30WvAg0O7CHLUSvG0pglgAfIk6LUK
yaUl4S60SYrrAO7AI/vnhwaBxLqMcJCOuXDaXuWNvolAOxx3pflZCSDZwd/8+eqRw+G9RoeDKB6f
r95QdRXzDfDKxnJ4DELjrtI3h2IsD9fFLJ0ckpfkIJjxhZFwdqMCsphyBcK80ibSowQskJGmK4dz
yaRFYkWjKV/klWaapGZV6s0mY3CPKZR0Cp6LqH019WpFzKImJ2KE2z65AkqIeVLdQEzX+hHVHfpP
AMDPq0//YsFYL0IcCPhovT8Xk6lgZcgyYkgL31LffwjVasXAljX5LWKmyahDsQgNaMLgbNiBoQVV
RiYH+Yoi4m+ZXZlU8X9Lmfl+qkZh2NhIATuA4cwHSGOD+BWc+BVtls6nCG7JOeHOaFg7XzBFHWzD
HIoE/sECVF16TkCdiPL0prKmr7IF/cf1DRIbcKnXf+WZs+fiaKlA/nm5QPeLAPoQtIuy3vzIPO3n
dUELj2n8mkxywDDI48zDGvB46t4IYFABiOlo13/H2g9PYdDxY1JMbrM2ELcU4pyJE1ZzYt9Gakmt
VSIOXHKwNgowzyHQImeaFl/H8T5lHj4HI2XFDV22C9nitvut5czeNbnwJQbxEvAFJYCFbir7RY/g
wbz3ATLJ6xGmuGxf/3FT+Ezq7AgYHs1pforUTQyPUg0uLXH0QzpAFHR9ExfP2ol6s1OgABZi6plY
1VZ1yzrYA6O4ImLRIE9ECDs62Ti96+HLAdjF7cq6AEcLhB9F/yn55u66KuIgXRg+WWym/YiFaao9
l6P0hZdDHgN8qxF9aZKNBDiE8kzh6BXmzpvO/wK1FCRL14UuKgcIs+j0oCF0/urrFFri2qIBw6nu
vw/jeCsL2hJNU1fe+2tyZgah2+TKSxvlKKnvJ4BG4SXfG/UfN2IIu2MWgYIL0RcdLOdrmJZ2ZEUD
WHQUsSyBtfNThlP9z5eMMIW5ANp3L3vCwgremSboITsD4FkOjGMH1XIiDZ//hRimwijoiIT7fILW
LLpNILcdAURkZK8ew/HwZdMN9QYQ1r8RxVOIFiqCFX3+UgkTPda8YGTVCshrvMxt6eOOSDJc12jJ
wHkPGYRF7A6jx+ebs1GTVFI3UwKsFUSSWZPsfDkuXSnX64+x9DgNT0ObwzAElPl1we8lhPOjRdus
TDJAIf9ITDaTXNoAQIJioAMdBubKCBPJPYz19hbijL8GZVI+VWUb3dAqBCS14Ck1OxPw58AeD/4G
7FSjhvbk+ke69Ft8HpZC40HCjOP85darRFUj6T/6EZ779qvcrNTpLqOD879/5rQ6yLMiP5A1Z2qe
+uFzAwhy5N0niryytJfn+lzOLDpIo8yCCBI9NsPPTecBI3onbdYm9S57VWxsE//EIwSgDG3eV6HU
TUclTqEQLkAWhi9j9X303vSBOUnzubS/xt5dD0p5+JyG9oqCS7JFoYcuRjEnTIb/3GozE0SiUoX2
UBK8L8+y8W3QDxKdJJYZ7LS43tr9J0v1903+GOlr+aWF5UU4rRdifMfk4XguHLZkwxo6DDdt/B3U
bXTMO0XzKstPvvXWqg+VFe4lnjJJvreKYwhFQAg16ls6Ql2hAyqa75MRaOB2O5itG8Cp3FukV6DU
TLRnqYYU5Fej0VEWPmj64wiIzya5U4JXOQdZEMx+70FWD7X+EATF1uwcJb31lL9786UM/sqytfzj
ZTgm/MJvVWcWy+SzBpkiqlYqIO+COkhN6G+/N23fnTYvNtjb14/gwhE5Ezjf2DSlq61HYB/CcaEx
ZS7bXO2w5SlrNU6xTTP/cypKncW0Me61L3xEDTQiNtBzK8ndBCVOANgVwP0riq0YzbwRQAVdjrkY
CKylQHNL0PpKRaBzhisnQ1EWtTJ5E5BOEQMs58bpjaNnABMNiHlQuD1wzsqx8l406Q28T1v9qGxu
FO6sTQO+gDTCX3LoqthpeEH0VE5S/y9g4V3w7uGOp4wCicRaT4my4GRZ9t8fUPz5SeTmpUyg0Iqv
g2pCgTE5ahDSGbeA4ex0Y+PY+VsBdlYNhncLj20Ara0G9pf9OdLumdUVxWdQmOF/QIHB+FgAYjFV
j1WquLHi/33dFhfCdKyfbmZ6plWTfN7soANGKw11zVqmnPIQuL0OqBdDSgXIKqSoED1N37vssOkp
zAC/el36osGcCJ8dPaU1wsSzEa5EigMH+dZUjoP967oQcZwuzsCJkNlxkyxArAEEFbBYmUWBYVI+
aKNSbsmv01TdJLaTg1wlQJKyQ6bAAXZd/PIKGzIdpvRwM9c1W+HBot6gS4ACTdBQpkCXNvqvQv9b
UHOAOJ7QouLDq2B36S5r1gam34O1C+VPhM9WuEuyCeJ1hI+Qqqh3CtsIVc7RUu6CcLOV6n47ac+W
dEw8gDWAD43Uz6q52ck9qLUBGJ2pa9sQlTFRkpafAVp3Soh063Zli/6fNRLT1pBHMSAmTvzJgZka
aFXMHugyjo4z6bdWeh9olIk5LVEJW3Vhu601uHVyHwA5dn2DFo2QrRGoNOC4zK863+qMvAsnHfAJ
IK4bE6qhdNP90BoAZv83SbPNAK591OQKSWUD4gfTVGUU3iX9Wm/vmkIzgwdsP4aYDzGt7blZXroK
1RnYEFfW7T2TeGlb/124+eViW61CzCpBJggg1dS5ulVBhvLRUKDw9CHHKL5n1kelfJLkGz88Ft2j
1R1J420Le3JBSM7Np8LWKIZYIJbvcuWtKe4M40aO366v+nIgJfJuzOdRypzPHhq5AH+j1A0ZhP1r
Mv6WAWwz481LUqQwsHf97TAUn8M4/xv2lIPZNMC7q2t3/kIWBj978iFmXkAfWuBDqbg5RgOkTtK6
ZvurDI5ZDgp/3gqe61r6mBJ5XFd+wRao0YhhGPSXmSk/P1hVBdcANKrC5MDUiTYPHozucdauVLuX
DjByTBL2opRy0RlMPwct0Cae3A839haUdKitGE5wDJjxgLrzvhZqIh3NtoeMHEx4pyjb2jHiae1G
Waha0tAv2rrIZuBw5yO0ieqNUQDmtZNV9d96Dfh4DeNBAuNkUxsQ3Um3ng/UtmzfZYD9e3H3uvHS
x40a7vUuXqmeL2362YeZxQFNLsdNo4vVVyXH6J7l/mnqINPo76nsgtoqQXzzuik/Xd/zhejjTKqw
iRNnmkVtk25ClmAa9BsLPvdS0w7XRSyalSLWGcdJbXZuzW0C5rGGYkAvG/qdH0OpXK2FJiI4nfkX
namT/wqZucuMobV6yNCjGj/XAD3DQ5dXT/V0H9Rbr/+RtM8A5lzXayFWOBM5Oy65EUeAQKNXvalx
mdIBxDsVXtXw19DSrQuO3FoldXGz8D4Kt48pSinnm1WZcWpp4HU7g2XeyGkM+1t3c12phfcGPVu/
RczWke7AMRmFCL3UHa39psFhDhtlvjrZsbhhJ4Jmq6fmcdnYBRdPXIt4+5iZUDh+TwI6vcq//fRn
XzKpn/wbU/yvUFOaPXES6GHlJsGxJjb94vQpFIZ9k22qlTBu0eJPxMzqXRNJ0lFL0K3Sn+n79IfP
IJVe36frpsD82LkpFDVMUpnAb6WVhWdKAZ3c5+sS1pSYPZzy3tYi9ODhlIeHgjEbK67uyDPvrosR
BjU/uDSm0OfAzKLojz5XxC+Z6rcktqSu1J2UA8OcP+TBJ8g2oE7bGGt11aVAhLtdFAnJlDBAKNQ+
cXi6V5UqvF660xg/tEQ+wqnQc4NLw9fA/oATdEae8in9sUF0L8FW0erPdn8HxbBTt3AB/eit7x31
MsYjJbndd/7DRvoZM+ViTn9e07LOPqk4qieflF7HLIE0HL/ZJ9PRk6A+q4fm28bSoAP3mujbMMX0
q1/fjoXzfyZ0th1kkcxOyhEalDBhKUbDXaT6xQ1tm+PWb2D4uS5vwYmeyZv5G2MzQAUMX60DqHMW
kCoDTRS82JtY/tmCYml6b5vVbtilqxb3KTDNSFgpQB2dr6yWD2pmDNic3nPl30WJ5VrN3nqEYZ7X
HXmWQX2ujDUkjaUE76lYa+Z9jLjJDL1D7DS8tP1Xn0KDDNlCE71O2dFn1EOeYHS6UQsYP0Hyr1a6
PhaXGsib90wI7VqzrTXbXPZAJsbCU6jRfN/Mt3lg6Pdq5Y9A+NG2PVhD4ZqFzPsaBPgVy1rwJ2j/
W/xspztPMduoRXsxIjqOMLpIzOh8v25O7/H5zJ2cSZltrQwCBdS6SAGW62YDBZMVfgUq37GkryNt
RxnZ2I10GxrkE+GKqK1vDNi5nlqCac2Rz1fCErGkl59GFKbFULY9T3LpUe4bwciSB9FfqfKF3pRt
CZ/P+CPp1vrf/h/Nf8ua3QitrxhMiikEB9Ffo/k1BN0BoOoHS7ZAlja2ZQLnFMNwWQqG9KH2jmaz
7wAe8cYjKPnXd2FRbcaIiFIk4dvnlhYXtexvUBvcU+L7EFaKFrrvV83+plRrdrUUxYte8/9KmxnW
pHvpuKlQvJuqG3MDlUhLnmw/VV9bFeYU7VFqbsMGQh0gXdgBB8bcHFqu6yov+5STTzEzvKbgzdZE
fAqz+uJ5w601wMsHVvcwPZjxTjJfRkCUIzjF/ze5804E8NX0QWYsmNQktPT6fRhV+7F6IohKtX2U
/wribxQz/5VQWyJNJdp53l94J1dTXxnp1DaqeM1/DgW9eMEAzABh7Kth3epGuB2sRzjCV8TOzYrp
NDB6aGvn6lYIF2YRSSf1Vl9uLNBlqtt8kBi5qR09+DR1z3l+t6LhPL6ik4SJb9HOzCwTD9VZmCBa
67sJhFv3y/7b/vbnx++7xxeIPdd2bx79CDGWuIro7AASZN6J528g6QumNHTfdIfpTse5Z57ScXc3
a75/fq8LQbQS8bDWufAMW+h7smOKpyRgeMDaBgTYw/7Lwz8/9iB/PQAAJr7+AfMSgF4C1esgML5u
+d/Fz/cfu52zy5z7e3d7A7zXLxC+jk9vT28/3m5Wln5+T/FR6Uelg1d8WcysnH/UtGx0jSaD0AXz
1gWYLHxHFXNv1iq9yvwJ8i4IkD6GF3BTWNW5ILh50ziFlcMVkGPgoaH0zvkXO0w1maw5HaMM8l68
2VQ7TcsQQuTYOR7fjtuHv/aHzwzMft6tbPFFWuVdnRNJMz9IA7bs2QGSjg8PbBvTyP9iYygyCtwN
Gskp45+vV5jbeVSHkxCw3X552P90DpiDe7MSEr4PPZ3emkKRUzkzReQuzYM4R87DX399e319Jcvr
vDJqDJoaqMfi+yuid/c79+blV+G+/HqhWsM/v0ZndALxy9N1zd/Lp5efCMBS26K3EJd6rnlFm0UW
iFnDrTgutx+AzQPIDry7GxDtVtS/eKH8o/5vYeIonxzVHtykQS+FMCD6AOd7BokPVW8EiN51vd5H
4i/0AgWAIZr38fLZQ5VqDlhJNqwFAhnwH0RAce6FAxBAfe+YfWtClxfzROgsUPHtGCa3kraULRQu
Dt9iJsxT5w11Ae93fx4+Hz7ef7y/363s4vsQwjVtZ/dHW3Z00cYIxgXmzn7/evjqPq55lYvxt/ft
O1Fv5mlNX1aKKhTqbR9Mx8Z9fjxgqp/W7OQiVT0XNDNKymGVLL0L+rLdA8/4uCbhPf95sWBgVhK8
0nRzgfStRjnclqKBiO05gpHn1Lt2t90z8F/svmOVwkZuxDFYuX2XPcCJ4JkHiFUvTScZwcJCYudL
6355q8FA793RbbYCCR3olf2zw2UpoAYaoAacw+fEGdxmNwD7bQD8nXFAtyt30zse4LUVmV0ZVkZ7
gqL9s7niJt0+/Pfbnt8/PHBZiuMqvvGdH/f8+n6a3iEyWSwO8sopFgfmyoeag5puSq9spbMP9f7R
9tt/7m/xKcRnEVCdu/e7dO0TqMKm559AkUioMIorE8nMliXP7UTXKgVDYTne0UQFoKjACv2M9o/u
nXCU26f9WlhzIZdEpQBaYyKMaO1i1LSMy8CqbORKciY7pRk+SPq4gkHz3mp/ptxMyMwfN1G2gY9Y
5drLnQ/wBTvU/NzO+cnvYG/nuy9ith16Oqh7uP/oPt8+H253zt2d++vX0w/iutu9OEFvT8ebp+3T
29vx6aZ1fvnb3vmx1kp7ESMTF4vFIIRiVOkCVVmPaQagtMOw15SWtUultGDgixizc4zct7eWp03Z
boJgbOWpO3/eE5Ab4BqApsYUM7jbM29keZtynDSmY2RlkhiOQrjqecoxmSZj5a21KApMUnDbaPnX
lNmtVUh5IkfQ9UDp+Xdm/rSh8/StlVbQi2TNuz6QtIDCA6Qltd7zWzjQaFDRhJDO/BYmD035IOs/
Lesltb/UTHwM2edBdjfTB0t9HOQVk7sM5cRingi/MDkqMrmH8DD24ASFKL6/ybKPI7gVtCDWx6S4
T2FoTPwVwYsreyJ3FuG9h+M5QDAufI8enTnhvrSbB3DuP6+4rLm/mOk38+92WANXwLwwQP1QVuT3
1ZA6sBFL1tpw8qJC1J0UgfHHK3i2i+WYNBvP4jgEQ+l6wa2h1k5XvV3XZlEIo+M06OP+QIY5NxW5
mMzEKKFBHqrCqcoXs9or449/I4NpIN6j9GRKMxkpcEnQHUxYhEXXnLrV4doei6//m5BZZBZUgTdV
xsikHqXYeBdM0AfDukzV6TAOWrKWa77I3LyfMaaq/qPULCArA2UqQg2KeIuZqkBzPGure0fY1aLm
wQ5v1eR20/y9kR4M8yHU3UpeeTEt7xugUQrdTEwMztbU0H0TBF7ET2HhTrCPMZC7l7qVwq6w5dn1
QV/+bynzRVX6VNsUmKCSbI3w42D93Rr7MvNdyb7J7f9RpdmKkvEe26JEpZ5sdvysjxvHXMNMFs7n
mkLiUj55n6gNhJR+hYwY2u5e2Th1/krb7kg25ro5LtzuZys3O7xRXniVlbFyht8+B4m8a5Q1TIaF
6/JMxMzRKhAxlnErNmfDhvS3E21ePq1l9mPb7q9rs2ZtM986qn4FbSfLVgCu1G3uzfTFW03Mrekz
c6zlxtCjdoMQIPOmL94vhm1vpm/JN/82v42e8U6H+HXc9t/+FCdTnGSgRZj9hjhbcFXMbCI3vXLK
7RjSZ8MJy33erSU6l5bvRMJ7/vXE6jZ9nA81WJkMeoJkHaQ0VcfO6P0pUddMkfeb+URMmQV20ZRC
EcN6UaEkHgj2oV39EoxP1+1hyS9QI6ZdGkhJZi9nR7U0I4NyjID/Ln402atNT7QF9WPhtvoxXEPm
WVy9E2GzMztBU8LDFGE+zZNlGLiRRl9T/S8uwlOVZgfWGzIlLQaktEBYm+NbCGOJ1K64uMt3r7A1
+v4A0dIFnMHM1oIwS6W+4boFAModOujHQgYiTHeyAF5SdlbwEtndTVvtGvUxab5f37XFhfwt/D2n
eGIflCdzQ4JT3c3SzqmUnS18oHG4LmTJ8ZH7JIAHko+s98w0tJqFA6Kd8c/hk209htNKfWZJCSJa
UZqhhVK3ZytYSB4kuinlRyMHo6V+SSDMTdZgJ+ylewLsR5CTeBigxMwaRrCTqFkjpZZU6JI1e/jS
GlFwV9TWdIMXSQtHbaG3jbTCA7iLB1wddMEuDot6ZyvFxjU2bbmNm6rchbbfPNAF5u0BBMpl14Tt
yukSAJUnuERgqaRZhKQBpOK9JyvuoNHEGCXBY6+kQAKORoR804M9FdLy8ihZnn/oEruk6q949xA8
2ftUG8ZDIUcgurYGu5vBCQBO+jdTZk5LkgjszCHJDmqfvBlaadxhl7B8N3F9yONehoVynB59hZEx
2+yUHbxTVux0ig8Zc6n38nFoYAqFO6u1DoVdq1st0IdtTZKPkhTUYQ81IFY7s+7bx3jaFK4emxZA
BkP8CE1JDYi+YtKOJhe3viwfdWMqHJjhJKiEy4IeQWBPe+YEPqo9ncJKUhxR1XAtgzGUTaL5DkTR
8utQhsQfSpkf4z43djboX09dC/dIlXfTMSpMwZktx/eweCpAuxr28JIlknHfVVJ7sPOmv63SUM+d
VLabW0/WwsoptUw/SlD/rhXTFu1TBQkB/BXek3P8ota2krqumffLyurOzATcWnFUpDUo/EUDPREz
uyw90GTGgrEp1xqswsnjwZXVyhk669in5kpKa02l2ZGzaG3UrA5ZKvySE9yrHc2v3tfrfmNZIRvQ
VSrOdJDOhPhpONaA4XKu9ehnCzwaqH+Q1Fcf+0lbcSFLLgq4YUFyRO4YcI/zC3/sStUoQrbI9mHA
tXr6RVeaqJYl0JUpEL51aW4ERSGLSwtlyspv90Vk/koKXVsJMZfiJTwE7IoykhjIPFejLbmwQALi
lc/TqqGbux1f9cbaql3jdMPrv9ge2OIE/C64XPNuAMiA23ICat21+04VpejbIG0bNxyDXZT62+vC
lpbPfsdIAtmBWuks3IysTI/6kbs4ZVQ2sx69dCV+WRRAWljWwA0F92v2eooLQOKBKaGHJZWgrr+V
x0/XNVjaG1KKCoBPUFXwsj7fG8iEbZiTmRtL9aNmx5/tRHJ9P3zzdGPX5rfXhS1FY9CeMSSEOUCk
NTOEslCCIIgiRoz75pZhNmdUv8DQsf0/0q5sOXJbyX4RI7gvr9xqVZWkltTqfmH0Ju4AwZ38+jnU
jbmuQnEK4R67w3bYbSUTSCQSuZwzKsdZ7txCDe/LWzuql/KW1b2II/oq7qcaxFNe7lQ/zC4YECrp
kYleJEG4JBLEHdSGmHU/J1BsBuAqkUGmDh4fpQY1uAjlY3W/QBEBBGsLqEW8QSDXMsfFBJQPCUQC
3lBYnkOmkzPGpkeBVDB1g0C1NZ8KtjA8auF/gArGGUjfd/PQ9hBIe0Bckga7Vc4/UbcUWPriNvkH
Lw4RtgtNJigUc0fJ0Ys6VShm69V59MzomEUZWrgwm1XsOvlNn0+RqP1gddMW+DH0OoAIhh8z0UEP
gfAXmsWR/Wihb2WI92m3AbyawAxXDzHIqOEhkEhFe/a1GVK9Tyz4QOBzKDoStjTdRjGCpfu2vrpP
F0K4DEgmW0Sli2EwkHnQ5oeskRerFElZVQUeD1j1S3zO81FLgPseZwn+aJK6P7nUPSXT5P+FIhci
OEU0mTI0DeAsdcqMZ0fWbVWnIa7RlJv7glb3HxCa2BO0NqEx5HpbDEuTylSCIKuMVC9J5q/ULnbE
BFFPHrPf94Wtbs+FMC4MYqXW6TFotuH6DJ9UWx1/m/N/v3QWRj2QsYd/QJKAM7SmVmdWRrABazIQ
02PSsda8VJ0EpraycFdiuB0qllt+KoE3M6NpPet6D9wIXuWAiVF+/9erBhAMdHSgU8XCjcHFWmYK
NKZ+wONAa+ytkSAOV99YNP/Nsi3lV4Sp6DyQuWsJnobatAS+AnIDng06Vgow2nYWBdwrrhtBCXrF
lrF10CxwythlJwPCDx6OWK9mU+7UYGc5gSkngqhxVQ6MQAO3KLDaPosuF7eeLJl1LC9AHlqnAZSb
aG+FKbkFAJDdFLyPpi7K/+u3rhvUAwuXqYb8FB5y1wcptixm2dES4tPqUa67reI0f7FFFyJ4Crm6
USsgT0EEXp6+qe9JW4Vltb1vbTfthchLgRwSPWlooAWa901eyjG6tpoXPI9szg4MjCSvLVHZYSr0
JzWPmycp64dfEi5Kv0kmPHVr5Mie73/E6u6hFoY8ErqmcclfL2ZvZ4SVgwpjNEtYykMx4xizMK2o
28eC95JIFneQwX3GUorpQMDfxyGbXxt61LSNVJiIkkRDnSJZ3CFrdAvXBmhBPS2PvMHAgJ2WnWYS
Uvaojx/313DF2aJC/s8aLgZ7cQJGqx1MB4kCrxkQl5eUfUly7WEAdqXAE65bzIWk5UsuJBkROusb
oi3QW38oO+pkl8kphsy/FfQPM4Bz3+4NUYv7mvtFEG2iqREgGABju5Yp21WTM4KVlMiL1GxJJoV1
nLip9e3+Kq4VSJH4A3cjoMUWWhjOFPN4jHopxTJOiNo8EBv2gQQCqyAiVun2VfK7wVR/oBtEBulc
nHxMbUQCamr15v6HrJkOOg/A+YmKN95CnH+xGn3sY6ovd+cYWkZ10LNN1oS2lG/sURQVfD55uUAU
NGL/lcYnH0HCFbdVauDJRc4dmH5thh7rxaO1Wh7q2nhkSVgp/rQx05cqO0ZaCNqx7LHylUyg95pf
hUdCeXwhUMPE2PVGkxTMFJMJvQ2rCbMq3xtFI/AAa7a0YHmi31cF4K/J2a+TR0kttbAlUy4c1StG
FbA7kzWgv1iSMHxeaMXXv9jMC4nLF12cGFAX5CoiPHhyNJ+y4lffverDQ4msgIqW5vuyVhcQBwSl
T1iOziOy12OaL01+yC3OHX68EzqtaN5jzdWAuwwvCNTtAcC62O6FOm2SzbS2IMKYvjrZC0Ygqfn9
vhar5g+ESgNFbwWUONweLRyczFzMv9T0R8ydHEAp9GiBhxqsTadJF1F+ri4aaO1MIDBqeK5w4uQ2
HtrSgf3Pw9wdFEVyQkKl1/s6rdrdhRDOCvpPyqQOQgrS+Jr6gyxdF85u0AVrtyoHcNyo5YNdDmZw
vT2VPca9nJkAG6uks2Q5CPPzL0o7564lJ7/u67S6T8DmgfeArWk8CEomy5nTpg5uON1E/tgM4jrs
SePFpH3vR2VzX9qaZguoKMbXgPYJQtNrzcCRNek2ifDeU3Pt1KkTJpucyjmw1NH9KG7/ok6MnjML
nWBoPQIsBOeMzCGxM8qkwhtQ1CJ66bUifOu19buUsBjmxVHSx7mRhwQS4sxMApI7YTKaGwrSHztp
zmYaiwLy1dv7UiJn6jaIAaqxgEQ7LoEz8KbKD/qwI3QIa9ufk9cceX1iCsLzT5Yf/oK5lMrZPsO9
NUgqds4ufMvcSrFv/OpDM2hD/Wn+1QAHyPYSj3ryI1V884uECRMTyBFu/GJ91/bWU/kiPWRuIrCn
1dUHFhv8JAaK8Ei5Xn0pcroKIJCIKoC/L1sBHb8U8+8aFfsSbIb3bXdZV34FkHQxwdaDhA+yItey
GjnrZy1ZnKaBN0mbuRVqRUbOgvti1jzZpRguvG0qg8SNhasGE9xPqKg8a2T+G03A8ItxONzRN5DF
upQMld4jRLLoNyUJAQFIRXx1q4t1IYI7FpIDNtF4eRBoieHFQJZPiZd3f/5iqS6ELB9xcfaKuAdF
koMdUeYiSPDGaiuB2YvU4Kw+xZyzk+ZQI9WoS7tzEn0V0nGvbTgocQCSiBnnW9xMbYJdy5FdgK0o
/SopRdA0VSvY8TUZJjo/Md+zzPjwb8QI8Coz3jLYDq2K9203l17cKtnr/f1YdU3Isn3y1QBvna/r
YsrNIt2AHAvQMb+1Q7zta8uVx85rIrrAVZ8jpwzL3vEVILncl72mIUiYQC8EYh5D5nsmMGY2oPhV
4s6cWx0MRv3oWkUkMLg1d3MphLNqI06GQSPQT9IkIKSHUbEb4ObiUg5YLMpart2Vl8I4626Lxp7y
GKX+Wm3CtP2pR9sid9Ba1QuMY3GSvGO7FMQZ+ayNBNxn0AogEgmATaddZiyoUkUX2N07S+1QG2kg
xSKc6dWn2qXgZbkvzq+tSy2YISC4RMl4aL24K1xMOc/2F0o+bPsHqw4lyutEBAmyUtGxwCWNqh6y
26hSciuLPGCS6xrkJkq2jS2gZtHoqGZfUN3LzJ9Z7983zfWN/Ecct76ZqcSVqkPc0OWvGKL3Qbu8
j8r6Veo6wVaunoKFshqHHG3I/ONLzwaz1xuAXQNqy++jTVVX4X1lVo8A3lwaCq8qCDW4iCpJZ9rp
KSSw8kuN6WmqP6sZwVTtwyiKOVZFAdp3odVA/xh/4cpZpPfA0Ma6RbFn4nWXhVUXtuwtMZ7uK7Vm
EEsNB6AtJlK3fEV0tiuUw1F08xril05YzKc+P8czQ+Vob3UCc1jbo0thy8dcWD0aO6o4sSCMTDng
M1CzfLB0MBXfV2mxYf5QX0rhIqM8n5leKpAyG6+S/WJmr5L5F413eIQvoZcK9gt0Y3CaNDZazUEY
5xkNhozjGfFeH2Ts+S80uZCiXkuJ9RbANhRSMvgCSUM7uHzWh9/3hazZ2qUqnFnXZg+yUAIhs/aH
as8tMokgpXCAVAek2784pOiEBO4k3sdox+DcXmmRGIS0SHWXwLSM7W2RiDJ8q9pcSOBMbMIVC0oa
SKhbyQY6iXVgY31Mu8ZPFfVcJH/RGrmw++CBBXXgejiHmixseZmNFHTpzD9AATm7Ri0f467f0VqE
ZrBi2JAFkDDAkaGSzJ9VNso5aOwhS45k1+5BW9Wjhauog/sGseK0l+oaRgOQxQLZDnd+0syY5syW
UdDTwPNH2cbKc8W1J/s4VUwUkGNS9va4LiuHCRlQFIMOlLO/nIyqPmvYMUDHgTkcwYQcAMEF48cP
h9o/HA7qJtvVy6hQiX/5fsAv/90/PBzAuIuZ2+WvvV8dfep+Tp2Bexi/Eb/Vx/C4v4xwLn9ijvPh
3f++TKYtE53LBOky3/05zr2MdP8zDhZ88zA0iCm+I/4oMB+2/Oktw2rBJthsMC/2+DnCFmCIDWNs
ysY9/gqWwTb8ts+/LdNtAeZwXfz6z4DZ5+wbfurnD3GPGw+/0Vv+j83RrUD6enJeO18LtPPHq+hW
XDMZdBsiJ4wEB7Ic3IFD2T5rS5gJkjVfpeI4jQAYtARTQSIZ3JFTTGlotAoy6kZBwxiykpK2lZi2
vW+WK5fH0jj5X1U4syRlQwqNwvpnyfFG+bV0RGNi9xUB2dC1u031SlPIDEVS3El0JOBR2xeiJPFa
OsFGPzCy9PjLLRusipIj02o83CM1kjRXHboUMLu6OWtHBagoX5k2AQ2SMkb1DZkBBBbISWTazxL+
VRykWSPZ+65x4DmnAs2NblVqsY1OzjJB4m80K92b0fkxAU9SKlSvHqhs7cClhReQwqrC2oDON3aO
XSM5LLRZUsk7s03L4aFDmwrIV1FDoIGG9KUuuJbX3ApaiNAfh6c3+qO4K7OZxiQHfzPcihr7Zbyr
B1Bq69vCEEFErW3jpSDu1iQKA93iIoiizG1qTzZ9RduZQBuREM5r2cZAnQ54Zp5KgCaCDexyt24F
k2fLyeEiGYADgVwLCXGg3/KDWkpuYCgsQTaUjqpnW0erUsHK/DY5X0xkR9tv9w/Y2hv2ShwXrVdR
YYythSRvhP5tB227qhk0+p82OiSAo1P1nZzvx0EQgK7NFAJsAhUNB74fprGs9EVQaCkDRUd7W3pM
pg/y1B+67zN57AjZAk32KE+12wKlJ56es6p+MABghKnWzX3NV0zz6hM4xdvaLlBUwSfMRd1hYrYH
6t680+Opc/V6frsvbPFT3KZCWVx3S3elbPH9qJGJ1dXLoUQvdvbM8jIA3RTaGCT5lEj5HyBO7SIL
zJq6LYjz1t6cl4J5pC2jVJDHBI4EQIARyGzRTdM/JWSk2X5KSH7u0V6dneW4Z7KvtnRGjalUAM8z
INn6hoSHaGJqdR0MjN2iMQkALPwsaRbPTZv0I/CRraHbSZP63ZA0zNc1+UtB00ej2MwMqJjKKMJK
Xjm6aLNAF9nSFIP2B+7okoERY0rl0gOP6VtTSaCt6E41FSWeViJRoMssORkAnCDg5fxdp7W1CnSF
EmmZGjBLeypRjOmEahTIQmr35ZN5m0JxQVHRqSIvXUvXZ6gdBoP0NhA+jfkxyUIKAKLhPGinyjwZ
mAIo4tGVtXOR7vrmu2ILDPp2PZeUMB7ewEyFeze5+18uMjBPywXexQnGnMbd0GPMStQqdQsAgotx
4bFChRvoXCgNXasoFU6JGwRWCbSRM/BPXl6eEVdhiP7L5AIFZyuaol/RCtPiYIBEkzWeRzy6yWhj
GnFES4CHx5HbRbVrZV8J+3HfFywffb1vgHS5EMI5HlPGpesQCImRfpqqo96LCFSWn3ArAbG8CWBH
IPtxAeBspgMa4yFBAVdmG+cusZ7suAnqQjDRuaaKBrINgPqAEBDDW9f7k8yT0WlyBxiAUaqeKmZY
u4Rgduv+gq3MOaHKqVkoscvwnZh5uhZjxaitjw7EmNOrUcnhYMZPWTP6jtl/G3HfW1MEwoTqlMfm
6LL5a2qUu/ufcOu3liErEzw4oDwEwQ93X9V0UqdSZmj2abLTpNqhVH+Dq5+8asDARFrPr2OrByYw
1e7LvfUn13I5W8liyejNtsYlBeaSSqe+Nipo4SPVH9JMP5xMFKiuHQDUfHBH4aaCf+Y2dMjTyGSk
QZ2/+Biit0qdfDkn3n2lBEL45o10wBBykkIIpfCOsw+uJE8XFeTXTBPdGEhxYZhBB+jxtc1kUiGh
OQLXu4R5BmqhHDOJqq0rsRN250IG556KdsDczCLD0WZfVo5ydZwZkG7QDRYZeI8qexirKdJsxSbw
ikDjFM43AJj4qoPq2AAN0CnBqNMHGLL70dkYptc1R0DvB/d3asWRLE3EaCyCPwS4HXfFVOCvqbS2
Ip4hx67lPBETbBpz42bZXwlC7RphAVov+XiwIdLY6yMj6M3f9sXRyTACNyruIL3fV2hty6DRP4K4
A5Wwrq8jBAMeTXd58kD7bZV9tyRfLbFfCHyk4jR3grfyivMAVSoKXritgVfNp3DkKGXMHhvi1UXv
yfbkl6XtDSlxFesLaSqvMt7TXjAztLpzFzK5+3kEUq4Jdjri2cBvZ9pGKaOtpe1BsSY4zCLlOI9h
FH1dakMNOnjjJ4C60cr6SORTw15NNvh5kvnTJHqyC3TTuSc7HaYKzZfQbZi3Wqu6Vl6F6fDbZqPA
Km+fYsjzAvdEcxDgYJybu0enUe7rPlOwiDQNtAkP5fooofcqZ2PIOtDMVKLUzdrZvpTIbZthdCmw
SWXiSUq1acYfUrkAGJhhijFvqRgFe7cqTcXzD4WNBQOYO97oNcuSvIZ+7Uj9iVjuwrOTgkdHjd+I
JOI5wtrdxCVIndsI/pEBAT0YfxDmvE1mpQNxT15njYz2HmOywXE1FU3vytC43GhqFb8SoANr3qhO
deOyiiTsYDaVSb2IURSvdMBw7AHNDrpZdIup34mhUtQwIhUsPFNLC+KjvKy/DhOjCV6REdP91kLh
3B+MugBSTGISEy2Jas8w2a6ZWZDq0eicc4dgHChHsDnvLYZ1/xLPRVH6QHAty8BsMqXxs2TsrA/V
jpTIlzPVOiqNbRG/0mLabYqSTtkRPUAKKGk0BjoP/KMUbWUzdaZDPVEpCyp5sMbAnApj3jgN07Sd
pLNiY7cOrR6Q+8nMjeH0M9up1SBj7i6xpuY5Ntgwh3OTFq+4DKjkZw1BIsjqZvotZ7WDERyrxphr
Uc7UCoDjMbVeTpkzYdy40wfPqKhKQ13SMtXHPJJieQYdLT1s2yxrHuXOqNvdlMnt4HfdRH+pdZRn
rlWZquQ1mC5+mGVkltxUyTQlVJkjYdq7doZvpa0CYXEgXdM/yyW17SczUuY6LNNKUU8li2rl1JoN
2JpB3pwMIJSKkmiTAlcAcLsKaxp/whNc81CErek+TVqV/IpQKXjrGgVpOGXGUB1aKYb2nZXW8JTq
E6hlp7Rmv5oyLf7Y80JGyIBccjAxbi+5eT5qlo9uoeSH3OvyGZRnBGkMpSRBC8v5QyPHig8MjRpv
hCbM2DbgLEndmRbpzxRDxO0mK3KNBCmmQGQM66ddHpi5XmgPJbak8uOyNYmra109o5FYk3s3+ozi
q0yN3TRRNsqo1WBtmwz1GwwTc6COXNeB09l5dUDEpjs+VYc48Yg6TOhcMiXw5kzaCKo6lWYo4rc4
B+gQpkzLXUeyq9iXLH1o3a6ZR2tjTLGS+glA4nvPcpLuI+ln5U9e9kol8Ao37Ecqmk0vjynnhOYy
orqdlqUXZl/KhwqZ8e3h6eB/OP52EMS3N6EgsGY0A6lRc3ks4yl5HaXJRLVGBzAqbkwit6OvKEy6
tFIEGt3EgosUsCGjKw6P1ZtYUJ5U0sURpMjmewfS7ST+fT+s+AxZr15cnAQuEowSvWU0AwKMuZl/
pdtiF85bDOLvpH31lno/wU7mma7sw9OGiSC6uLmkIBoTCEBCkpFmRfPM9RIqyHvONLUAb9McGvqW
5S9S3nrVHGRD7yapqE3j5r7nxHE7VrcNRUYS94ShP+tyWBi/7DismmMKDg4QMUuJIJBZs5BL9biV
xeXQVlO2qMd2reSjk9+tG0HKVSRj+e8X2cisKkt0mkKG2aK2FocZAP876dt9G1kzQmSFkO5EBQBm
yAUT1hhNVrPs00AfCw1v2ebjvoDbIsPn1vwjgTu3EQAagLO+qLGxjrW0n10pgD26GOIOh80QjFvm
K4HxZHjkIPkY7kjdEbSpbuvJW8CTAF7y/geJNOZCwyyJ1MRp8D1TC+7EGtQ9qfr/E8GPHHVV31jx
sqgTfjQzX4d2e1+HddPAaIW6pDcw0HttGtGomj2gsUEfmjVuToN8fFfN5/sybrPhy8YBTxfAyDYm
ePnXD2jNTcnsl417VTfvvZ+/odFq2CibfEc2zZYJdLoByFc5eZxSSIV2slpBXh8qX5T3/l31nnMv
anz18Tgc1aPloyzrC5Rc/BDvIi+V5Oy/YGiOm0ysZA0s+sY5aePsNaWfGXuz9AfAf9TZ+9DULq2f
2SA4GquWiPFRdLKirACQ3+tdZJYuRWMNhREtJPXBnAR9k6Kfz528Bt0AVlXi56eZ7jnGEMii3s9l
S25X7x8NuLPUVblZsRwS6vS1V8IxPmCSGEj3gWCXBHJ4EP1a76RsiCEHqV0r9r+nT/Ox36Lh2Us+
yAF4smEZVq9M0M34f1jkf9Xjc9lp5KTzOEAs5lum56fyQ/ZSoIum8mH49hUP5t2r45eGwHl8ZrNu
FhVHbxknRAzCpzc6GQBh86Ls7Lhsb/xSN9PGfmAfrf/yiNnv6ZzgJMR+7Wav8sEULfXyTL0nfTkw
F7cO6NXRsxThQIBZaE4C+gb4XoCuRIG0Ub+KOsdvJ6aWM+8Yn4lnNJfxTYC0xOD+XEDX7Mg+2Jvq
lV5xMHfKZnym7+MebJEeO+SyawjO/c2bD3KXgQRrQQzA9A13tyqRUSv1CC0phvdNw+9B0pS9oVgN
igZBmLeqI0DJ4UkB/o5sLSeryaO+qyToiBdbF8gBQV1vQw7Gc+EOxym0Q+dp2I6bLMgEktfO/6Vg
zqGWam+AZx6CrQqtexl1VSaYARNJ4DyYrOgkwkIjehhfiyJx5V4E170aw14qwTkxyQJIbYSuaRf1
Fuaq+yrUH1vXjY9N7Juu7b5ijHHzpO2MR9FRWPaFOwkYzEIPhI7KKBrEOOXUsUqMuQZCI2teQchj
y/7ovN13bCvrBxHw/UuPE7C+uFQHgKJYq7MZOySBE6VGSUT+t5x0uFWRWDTBSYe6C7rDOBetmoPi
1ARoGFX0IMdfWuNFoMLyjVfLhCoL2BkxYmaArwnTS9cOA49mo0koCFAPo2978dY5a669yfwoZG4b
poc8aA/lk+7FQP5uvfntcdgYJxNPD+KWj80ZjuUQBfrpNG+Q/tyB2sh/FRFn3iwz94nLf7/waR0y
LHlFisRTrUeiPaWR4KJY+/nYvQVaEVg4gDy5/vkgVUSfXE+QQWpCuXgmIgb3m+sP3w+EHWC3oKYJ
chBuifW6RaK0B9lJp34b669Dux+SsJwFWtzYOyeFW6XYiXAWYnSBqeD0HKI9UNfQeie43W6fA5Dy
Ge+A2MNC0yp3qoq5adA71YFWyzffMB4QVMc80E7fQQ6PqzXetMd033vlDj3wJ/3MXpxd6eOa30gv
NDB292339qoFsyhQMdFGje5mZBq5j0FfJnVKMiRejVR7YDRB8+Gc0+cUyOEH9m6e+4/hSL8hInyf
wqjzzPC+/JUVvxLP+bYiw7CJnEC8Pm0N46zrwCrMBQ/xFdtBcwFsErwyy0gmZ5ta20mG1kIGNWO/
ycOcnQfptc4ExrNyBC7FmFz2G/gUKi1GiInRrds1+14XCFhbK6RLNNQrFqQN/sbW84YMVaslGNAB
lNVXp8SsvCO4MG8vG9jDpZBlMS8dBWl6NpgQIm3LN8PaVr07UjfasOeXx8n/w9xHafLQaVUboYao
cytCTLqtKXMfwBmkQ0C1SAGq5WFaXXXTxlWDyK+CJt5MAAuEf51/3zfB21ceJ5GzwdgZG6UYIbGW
wvRNQibbQ8f9IT4yxF/6L8P2Kl8gcs1WLleZM8lWmheiWIjs9kR6qNBu5f1BH6Unv6doG5lcpfQl
DMnfl6rdvPR0oK0B4QZ4nXChKFFe720R1VXWNUbiJS/GTkM2AjH9R7Sx34Yf9eMz4j+Pbdo9cVNP
26QeKPCObNdtYy/yUl+a3Myt3zJXEjzRbslWPr8K839AP1+QPrmv0iRz7tEqmXgYSDmhmunae+tc
Po/4jCHMPkwfbIde6+ZHcvrQgsE9oTnZtU+l+2Nw45/3l2jNHWKJ/vkYzvztumyMlloJWDwyD8Si
ia9PLujAj7qX/GwDoHuC/NWjfuSBKRjnQtC3seKqrsRzxq9ZmD/WYojv652VniyAZ8aV4dqxQM7n
VnMhy5UgzuaznKqsmbHoU6AtrCknAMIHxQv1yud2q2znzWvv6WHhagGqNCdn4+y7LfEcwd6vHANQ
WgOZb8mULnQC1wbZNFGEOR4HN2GzcaTHPhVY/C18O2wLdS1kbhRwQmE+91qAMzGAmMzASrAf6p38
MJz6yp9td/aSxu10L42R+X1rYsENf/ve4cQuel840ToGREbaQmz7CxMp6MAqdukhDuxd8nM+yWdj
g7ngJAicnSK6zlfuiCuFbw5TylTWQ3ITUKDFv+sf3WY+N5iL8owH6Ts7NiliCdE7YW0fL5eZOzWz
Jus0ViA1rUNaPprm7/vH8vbnoy8R9V4sKzLpN9FlmgyO1tQxgiAUrfdZ7FSHArAK4X0pK3ff0v64
UPfhjoGH5BYP7a5mJgFl38uOmp/tymAInADnH+kpV9tkH5ghf+htb3Itf/zVeZ2oSXHFFV5/ALeO
qWOWWoSq3EIqFGIAMXWVo/3RHt9/2+G0H/34MB70DzXQUZJxySF/0VU38+T9qZ09FiFfLCp7ry78
xYpw/miwkjjWMiDWacBCU/RdBJKD+4t+6/HQQgZwCWwvIhpUt66PigEsNCDpRsAYby0wRKduhylT
Mn+P2Zf7ghaPdu3xIMhBqgPdpmh853vVcmZkeqJDkE075ynWSHYwjDh70oihA8U374NuniOX9UyU
zlpbxCXkBwYbOMyAfXutouRQu5csLGJXp15kkcCRRINWqyLwNsE7FBNJ6Mm7FhFnzCwIMKQ9NCE9
5lX6FcCdgtOxLkLDWLWBaxq6XIsoR0cfug7Zx3J+GJ1djfa6+xu0evyWOuD/SuCsvyjmKu96SEg0
bwgwYIcpidYffiyFkrYMAK0TZu5b/oIMYOz9ltHlIfiCJeriTQQdXLgvdGA5gI/lWkXdHqUcHfeF
16e485egQz/Hj4MQLWLlWlIADvOPIE5TpmdFoaYQZHwpjhaGaFxWuNUh3ZXeV/WXGtqOGwnO2Wcn
5D3luIOWl2Q2GnPZP7d6kfcgQPrWYT3/2OfUw9SzW/4UtRMuP5GXiCcl0ODQs4sqKLecpV7NqPti
3jgGRVClAmHlMbJAn/LYKtv7prP8pFtJCGkRQiwUllwSSS3jrB0wT+P10X6efZWcR1GD/EpkuHR8
IgsB/JbPMeBr47BaJlX9J3L19/GMTCLb9CHyO/023gAZp/HnIBh8BMle6Yu88LpsZMkAR7hYJp/B
ss16VFK7BRTvNutcwJ6HwOLBGWm8pPUkj/nOH/SZzA9xOM5uc+j+xnbQafW/8vnig5yh21AfIb/z
oidrZ9Z4IqFTwqObOXyevSHxFU/grldiKKz3hUxuT9Oxz7pEX+ob1M12qZvvrXeJuj9zj/0aobyf
BGMQfa0eRDnjWy+ARgREpMCH0y14bO6gtKScDTbFORpURwDsb3q0cdp4gyA+7XIQleHV8a+H9pY+
2AuRXDRetSOYBDWIzE1516m/0ZnhNpagmL7yzr2Wwj86U1WJyAwp1VH7XYfze7nXd9oDgImNQA/R
9tgJjuWKR7+SyNtN1jbwdDIkysgZfKfb0c/O00P83G8Lt3wAmL2HkveTHKavCoKqfbW57xZWbOha
PmdDJFMiOTUhP9lJZ+dLjPIte0Mz2dF+meJg3oKfhXjsRT0h/3xf9K1HupasXnuLYrYB+SQnYO0h
b0T/MwxZKCeCDRXJ4C79OkqHrBmgXdonYHyLf0r6NzszRYf/NkK7VmUJDC4eM6OS5Hm0GKe86Y9y
tpW9zE//TI6Lk6CeB3/cqwdUcHzt5S+WcEnbAa4Rs8j8202e036udSxho7xIdFvTt376t8Wb5dyh
e8DBLzR/8H5VZXEv9YuIUonpRib515iMo0DI6jb9I4Q/BBMqbTk6CWCE+fc68lN5dCsR6sxt+/S1
Jnyd1koMlPk0CNGlY6T7zfhTR8WbOV0os4dGCebqlyrq2RYpxtk4wPscKAeZzJCm0OgnHSD0zA6U
bhRBl9wGn1cbxScKStDBjBbNoB479f2PToRmLvr5nI1PWaGCCiWFIbQ5pjhw24iAqG6DIWiwEONh
HmyZKl4W8+IUAX8g1qkBDayZeBnATbXkbAEfzEGbh64IvM/tW+daGBdfUlVJbDJAWAMeJbUOIuV7
RnakyP3I3LBSFOitGsKFbtyNaXZ2XDk1xKXzQ9E8gDHPd8of973BmkoQ4WBuZOmJ5qdvm7nLDBJB
hqR3KV4GTiAPkuWOVuYzWfGlRtuDReS+zDWrWDI5mKazbYQD3IXJ0siYFBUyR0pOw6h9p3EnyICt
Htx/ZOj8mHsMGEqMneVLl0/l2+mApyiyVXqQ0LCc6mCoKoysNN6/h+2Gw7iUy12NoDZK7TSGXCut
34xKCntanEpbhK20FkzpCkJWDayTyPFxpjHICd78GcTMTAKnnAZqdKTDkhmVay32Ymqd60TayJPm
39+69XW9EMyFVEwDIY8yQHCK6teL2sr0mE4DOgxmMD8QGRi0KghEN0PatXtMIRUPo5RJgoLN//ER
gHv4T5srn3BXkqJE3Q0fwUxs4+j13TazfkltOJFAqmrfIh9jLAi6Vo0WhUUDdBPLbB63sSr4+/JG
pojySvsBERDGh4kgrlqLCACFBPpeIIQsZCTXvsxI1ZKCThSts/TNzje59tuRgvJfEz8sFoq1w6Ak
ShUGD0WSpFI0kKpGwsas9l1sbKSa/I2VALwFLsXC+M8NZ6lVVKliZ4htdAqMUSPC+zSeK/XkaOyP
Gg+aF9UGHueWZHtwqQzPdEUROJm1E2KCjxCzp/gIdCpcL2ZfSLgwaoyT5E0ZFLX1pKHjXSata6XV
LhkiX2myQKK6IKxbF4u2V1TsMfFxu4dR1GZ2AUohGx2aqFweQLPxhCmpgIBnJiwcG1Mg8bbr7OD+
yVwzHqy0jT4JE78czj6riQJDaYJ9Tuq4m1QtiKLxREkf9roIF0okigtQqt4ppmlejkI2M5c2g0/j
+m0c48AQDtGs3YGXanHBeNfqRtIOkNXaPxyQZ1nVGxX5k8UUrtMcKhJv/yzdcvQvYojKAaFk7UAG
RikcVC2MeRc5PjouxkFQMl/1XJeiuCNeSYliTXGVA1KL+eMI/rHzjERDnLmsPPcoIqiJaylf7pvG
+hqCaxIIkXArGnffZkOV5r0J/cxZRZYqGrzOdE7A1BXI0W46/OBaMEmBvLO1xMX81HARdaakFnAt
+ib9iuyv90aO9EFDq91BCiYv2jnH0deRfMSUhT+70cs78/TduE9fonf2Wxd47FW19U/QN4Bhg3ri
elunojPIJMOdkshCj1e+x8SNqxvj0/3VXckAQmtkoVH5BZ8wgAmu5dAlsQEQdIQaT/qzEtJ9HAAC
c/TUEAWpMPerwfVEfUdrui07CciUpabCz5HQCu9v2rQ5SNj6DP0dBbh5DypwfdC0LXe1qPK2Kg7p
acjCpA/67q5V7BRnaqjc/w9pV9IsKc4kfxFmCMR2ZSe3l+vbLli+jU0sAgSIXz+efZjprq+sy2bm
WlZVJEIKRXh4uONxzj5bEtu5V0b078v4u/sVvgG4+hxKQSr7ZZPmc0m4+nCRbwEakDJ1C+MPdf3v
whaaIY9vRGxQz3+JkLo02aI+rNWRVD1JYbtoJp7KPncp/ZOK4u9uAWCwFs4QdsV/SFXk9WI3/SKR
nnWnmd9lHtXa1rSjYjpo5m4Rb/++dr/9PH973C8BOV+IANdnfZi3N2HdquFQQZFDLZL/32N+OVBl
VqxZPWMB22xuXw0l5dCNqPVwwXjdH87u70IyjizqEmgY4x79ZTfo44BUcsAbwfrtqRbOzpqcUwvp
6YJUIbxF/1DY/X4B//txv07YohFaznkD8+QVs212t+ub3DXyP7zTnx7yy/5LYaTOzQwPUVgbwvpj
SCkkWZc/vMrvVu4vPY9HtwXamr+sHF9rVa9KA9FoHG99Pft4sZgu7XttEZAu5j+gML87VH973K8r
Z05LaVcTHrc4EtU9bBS1ncK28/h/CUF/f9Avq5cLhDzks/AxrmJkVYoClIzc/32D/2Ht6C/nyFGL
/KEAg7Wrv4s+MmjuTuYAOkNs1n/IBH63Gf7+Or+cJWtZ9Ek8HoXhVzrfC5K5aveH8/oXn/+XxAYe
57iJsbMxyvNrb1avspEPuPwhisYErqJJb98oVYZvRTeGM7Tm9D2MmcgIl768PS9kxahy2pbyw9Qq
oXv/vri/CfAPJysNbqewMkIb4J93iFzVDtPQqAn6NDRLNB8t6w9PsPE//Pq6j+ob5TCEXp2/2j1/
y+N6tvatPgE4Q2k2JMJqdR+t8eyCcrzxtBm3Ze60+7Ve/qSW8rtXA9MTwlMQwrQwXP7PV7NY4ZDC
Qq3hwPsXSlLeMP6hmvnNMcOt5DzY1kho/uMCnlPIVrEceaNMIf/CX6yxCLhzrf6Eff+mhfrAFP7n
QY81/vsa5oZJJqepPP3iEFdGcJlx6VsbOYcVTbjnYef49A+kqd8cBRMcIhiiPFzI/sPbA6oiLQRg
H+mpsmNmVNCv2g7/fe/96RGP5f3bWxnwkFfyEW81jpu13qfFTW/O//4I8rvdB9AbMx8EFz7qzn8+
o0xziwwL0k0Bxp16W2D061J/At8PjZid/aSii6lsx5BF/+uhYopvButDaNgAnfiPScvZLia715F2
q+t+sHf68l7QP+ROv2ty/eMZv+yLtqmogHHBo1thuUWcBdpbuhOhE+GiPELw/Q/7/bcfDCPMqN8R
M6At9s/FrDkt4H34AClIkmafZh+12du/fzBMwT3i+a8B41ERPVzikLv/KnA8lksPjWYFjbrZxGQ/
QvAiAaZ9tdql5Ps0e+raDbOjFONCSziWkZ4F7bTPRaSMrjJHJnNX/QbAybVXFwYCVPq2uV2M49xG
Gj3wYeuIDaiHbu0cHSVRCRzDg1TdVyOSW3du4hEzX0tiWI3LHaSKULn0rPJJcEyifQG2lDUaDt5K
96PcZanbknA0801OQ4zC+6MNSQ636na2kmgoWtM+NPqomu86j8UQakrUdJshT4iZjMJPlVcrD2x0
XWESlYX1sDGqfV1c6ioxjZ3FfRNI0/oKqKQc94uEBoJv1zsdXNUl6vEX7I8WhvGtFs3O1mkBY7g6
Nnib576EPaHuRCXO71Qnsg70eWcQdxlgqowFBXsKAiJdc8hZ6uoSHlkYOQaI6GWsBNMLgxzyrPRR
Ke62us3m0qNwN1/UT1XfgDRfVpMr+CdcGnwx3dZSRS13LSb4lcLdTFcDmW3ktKP0oLVfqMFcTAD4
WZvvCnhqLI/VOxRK3A7v/fypqc8pg0Ay2+sUgvCfDtQUunrP9evEX4UWl9mlw8+pM82VPURJIULJ
N4/nD+kF9wn8tGILLvP6Ie92mnlNyabUCndQZh9e2C7LRbLqRweaviwLakN153rbTV5m1F66lN5S
bhcRiMFlXTAKz1G2ermT7COfAtpsdfEssLxNPnh2sxU5yA4Pl3sN1P3ItL+np3z6WovbyCOpvGQg
SVTYbSokihRawpgFiEV56dunznpLrWC0b069JfMXGNdDluhWQt5tUCbNjaJuSO93drRQ3wQx9bnF
pARWodwJayeYR8cC1vMbOV9QT7tTDct3Y7tas1dUe0g2uD3YcvneWd1mVDa2EvQYZMVoyizebOEb
MszQslSO87jXe3+mvtKectWf1Gg1gr9kPQC9wavNZzCyBJXStXLVTevIpHngWKPb2beBUzelm6l/
FXaYZfivjVNjn1p7ceWe1sd59qfMdZzTZFjQlPVl+cQwJW/5jLoGVH9XBvcJnNswW1+zwoM8wTDp
Prs44NMvoXofxI2RgKcXWpTeoERVPbhL82UqAw6XN2Qx4Y/PAbt7FxKZtNgqbeWOZjR1+0bCWBS7
IijMjSRvfRMroHSXkMoRB605kzpZuM/KU+Ec7DSeqswlwP7Vjda7mQwJC/v20M4BS4MUMkHQ3hAR
XA1ZDsDnHY4POjSmaOwgvlS++SAm+6T2oIYv+3DsLlK6WgMbL0/pcJh/bHGnUFcgu6b3YUTUsHDK
n0pMRvXbKQetvIzqMerbmI87W74K6WbFFxCJoTty5ZM6+0bFNwj7t9HZTjRWwZZfzsx4ZvwsK9zA
8TJuitUHz9VIt6rZhfm8BV66YpVGw6eIXCQAk8tyzniY8kFEwEArg635MwdzsomNV6CdsolF5w3n
9rL0m2IKaQ3/J3foQ4bTq2q+PmK1fKJ7UvUgxD4ggHhOHzZKUqtVmKbBrJ/teYEqjrsuYQ4es7qZ
iht0soDouGkbpuNb30tPiri3UN9EgmxyO2Tq2cgfmyyzL5Z5Vdipge4NOupkDa0+wdmcKcSh0Wuv
T+Ua5tZVml6tbpU+yGGWXj/Z7MfQ4hZyNc5+yZ8wr9PrbgXL4mkK8BXRMJdKNEF3pfOLDhFQvJXL
dtbdVN/Y+YHx01BsbcMd8ZJ16w1yp7UBsmpiPy0wV4K0LZieurMvbB+9cXfuQcDP3BJR3Co9Zfoc
yMZUA310jTYoYG9IPNbWLuyMU8NlRTgY4Sghuh7iLUi91chmWF/zOeQg0zP8RnNn01cw7dyGHss8
0ITPjAFuKYmFw95h+4zeJCFagS/BfF5uaxLZyquTfms87Fmoqa8TrjYzf157vOFGdu/TFDb9Vmuv
JndzKxFNqAkLO/N7daImn0Ko0PvjxF05vEkotQAahNPYWdKXAkJf6nyp6ItYhdvOJwsu5AwOYJ1R
eJZ5dnBWqkQdDhbIoUUkuy+i3SblidjXdmpCU+Kc4mZI1NJyzYLDV3Jv18dm3aU9XvK9toNZAcdv
35Fnqz7D/BRSwRkLFHp0zM0ERRsBlTF5HpydCQJXH9HMo3nYUOyvzK2nG8nfOusZ3ntuaxwtZQ8T
ir2VHwCmWVY8SPD3VyVwxhfbwq/XrqAP+4Mt9pinmvMfkltRyTXg+1uzu+gIj2Wcjj5ZNRT2m7YZ
AoBlfoWbZjFpnBmnfB7APDosGgaArKBgsRwPYk3a+aejAy6cAnfjFySFlu5dSfc12cJTHXPDQYGb
RFEB6sjKt6rGVUseMOW1glwnNaBlBLkE7OzV1AOhnXAqxvalk47XF7sUVOZaor4LB+Wna74sCyGm
+xyGd9Mxd+aSjKpnr+8zplvZ21TJoNROWS03UxYRHVS0bYXXt09Wc1DTC1k/J2ebwRhYqoGA4hT0
BXX9Zg6f6QqRpUb39LrxH/5uDXkdH6PkayzncOAfSn9dTeI66o+TnR5/gdDLWrTQAfU56+ARGtVI
FVjjsXJbNQFbn518qyEsT0FVbwR75ELnrCh8YbeBaNFSTfp2x+e71kHIasIkO6STSI1UJDTHSDi+
Qk+mxDhNs4RZdxjtHS25Z7DAIOGqEVdBWlVuWnk2bJ+qV6d6MfWnZgQB51QYsShu6nJsxtzNoEXN
kzatAxt01XE/IEdRaohtHlUIVa3qtUWyg04jOo911M67id84f2Iadec5nHCvsGbHioc6Z+vJ5X0B
4Y7hXh/miPZbJlwtvyplYs58Z1gfhr3Hby3qNARxGsOgnqLskeG4+bjXmrCar3O5VwQL5hY2p/Ey
vBZIIY30iYyHvgodcpagD1lBOaCxJve6sef8GX3jqCbKthNXJW28HDvPEPFgWGcNmGTd+qq9H9ir
zWHm9KqbMRx3XXOZ3VEzgqYdAsgEcmy6GU5wgw3BRe7aAjrsJKRkp1ivKz0UE3EZgvrc2R61Tsgr
piUuyLOwwtIibjZdF/siJg1Z2RtP/UXz+fRTkXdtjcspTtcPZwl09imbFWU63Ctcol1sXI5G3OXP
rLC8XhLkF9D6/aAQPWXs1skvAYGfmsKCfX0Dkuwu+T0D1NRQxOn2ykkyka3Tx7KrDnb+Yig+Gxc/
TWPJ94txN9FgMWxYF8PJz1yRYO1MCIjJxNHgsP5h4VIrlMec4YSf4i3jmyk++25xtawJ+2mDLQaW
dWhXQdfcKnUvnVdBY9GUbmkcWzMcFurV7ZlpL/V6WumLKaJxihsrtqcwq1EkIBm2MojOIScgaTzO
4bwmeb0v2yOfnmgPnyLybaFDs+a2y3Hb2lMFWR7E6uzQ1LsBjrqYd3bwts6+Ss88xz/O3XSNiRqM
mPAWdcwrqJxtJ5ksRUBl6a8L1sV6iLdOvR1YdSLGsJ+fmyyAZeysHPgMlZw+gaMh2lG9iAp7B7mQ
vtoR9XMh+7U6C3os4EzBo1wJZRX1auM2TSjgy8H599ifhWbi3t5l+kEliaZ92ekPZo2jDhmZzGI7
3ekQ9yOrHQhEATZ91+OmWhD99msaWd1npePuenJwpGz2BhdR5NBcAZmgAp/hBfHG7k5t/0XEV9Z9
zu0uazvXwulUlnApaYj97daNg+s/dDD3a+C/7w8FBvFUULPgORBk07DVNG/UxY63CTaG6DUXKvRw
D9hAC93TRRdU/GJzJTQaTMnG3GhRnRxa8xWSn7pluyYJlvYN/xjJRwdFVWFYSHhHV1aDq0ybSn8h
XVIoHPcquKzD02KsHkwjXWLfWQ1vqxxV0+MrLbqrVFqwph8OCp+BQXfNND27xkDyWvq9gcqG9Z7Z
vajC2eiYT6PrHp+spM9zuXHoMXtkHbFphxV2D44vvC7i1Ci9tPsS8lrVjoeQ3jVPLaad5xfJo2XZ
CiPSHFCpy6PiMNdakUxB5E+4gKCZDenR6VLDdl3W30537DrdqzOUnG3cIBlFWWBT2yd9klXXLr83
VIGtVVQMh1wv/XaMe7UErSZa2eZhHEZ5SIhHUVKNNOS5AQHmpOMvY35rlmeB3dNgWp8fnFyi+dKh
kHib4VxFmw3lXy3cn+yyhM4hsr12SynH6cNXGF5VNeypHvWa4ZU5uNFdFqlr0rWFP0/+MswY+tiS
VgXmAY0LuNaXg4VIAEbBU6EEiv5OimBOP83uXqfuOn+p1pGysElxs63JpH52C0ZSsSszhjzZhlgp
6GkE8bvb4ddaduxML2bxwSGnZ06oUKARmDuuuh5GcDQL5WeBtUPZvKLk9AjMLWZjQnGHq4Esblad
UnIq7UtP4FmRLJgFrRavNqDgLLbmigSvxg0lLgrZ9Sjd7ea7ENS1248MGkE9rvm5CmV3S5EaUeNA
AEETA5oGTu+qUNKrMUhf9qephBoz0V05B0JtYhU95JZdhjmpHCjtU9Sc07c9ZSg3n+v0bmuziyHI
wKjWwIC0E1FHX0gIps3487EKKk0Ea4PyW3ZoSl+W4r5iSKPHpwVzr7WfULq7GY0U8Wri9sqRoJEZ
AWpFlRS2zXdFk1ZHjDiTSsXpA24uDmyUnlbiN2df1nKAzLLbm9G4Hsv+orI1MBEKO6v1VnI1lZ+M
gAUyQBEGktLCfu6aH9n4UP1j6l5J3bL2tTKyy90InYdy37ToGw+JVgUrDRfML2s9rEDyp7k6qjTI
uhuU2bNhs0JYsLLOXLz19plOsCfNd+iUQfFzywrsQn5qETHaS16MSEs+1x4ZMsBbWp6FuhGtA3zg
btqBjsgMcUQ4kZw4pmfleRRRZbxbxU0se1u7S8ReSz1YWmIiOiJ+FrqyLecNU4IccpQQe0YtA7dP
4EOw6lhQaFxmeV6hBynPM9t000tTap7Sb8iytSwLk6nHUrvj15njQbaZ2y0btny1eAohH1V6bFd/
5ucM6Iox/6xQDV70mOZ7TSZqvZv5M6UvI+htjN5UiDKidBm0iOC0LgkGmWpctvoVxmsQ3olhc2/j
As/GcMUIwMhu0vk25n0v45z7ndWFVdZtiBbCYKzIz0MVNWCaW7bPTExEQI3DYm7RbPk6uZZ94ypu
Lu07o1fIZYad6pvkphrbdvlh3MDCftvkJOSnXnzMKtAr5NDwWJ7ddvIfon2i2NTkDm0zt1VjMX9h
eRa47PRqfyBjKOw3w35qdXDKZg3oydmoEodcej3CArL8y3EOvUhUDbnspYR25vouM8BSeDejSoFL
7dLpSs3TmkU92arqvknP+MPBfG1InhjOfJnXq0F7b8C0X1ZtaeNgWlyi9ro2RkLy2cUX5SiICaR1
7DAdUMmQb00Tbjp9K91mzO4AZoF52a5iP3F6X5o3rd8YeJv1kax9jeW7ZiDBgaR7PiMUT8nY7Ud6
QXMfedKXmW5Icx7A5k+Bb0yWx0XvIpOBQOwMCdfBPOu4is0W+MMF8qk1IEXON5n6ZmgfHFCQpBu0
FKXADEv5MSP3svIvOFiO2UZZtsb6itowaG3u53b8yCcyNTHGNKlTzDeWUNYBMs0Vv0LgRV6tsFc6
Wq6SRqp5KMFpVRmQuG0rzjrG65pxuzp32LUgNW6TslT9CtzKcjGBAVi+pUBYGoqWfPnizoXhxAvF
X7nfzBBFNbe9lQwmhuBpMKVLVGURR47bd/suv87WybaOi/5tLtFU9F9Oi8+3ktBZoTWankvnxIW4
CP1StqdmPtvp6LERe9R2BaR8NWgnqOlR6Xd8QCbLDhziXdNXqWhX0/EU9adCEj9A6ZojwGTPOuKT
YW2BDsrpMIwtAjCk9J/sEXOpUIvKOpSedaylaQ6s6UUXR5qdKaDJFuQtYWN14c/Ch88p9dSy88ye
h/mKBvXW0IK6Ptv8UDgvmnbq86NZOm6v3SigrAlqCxWCMmptvcMuOAKOsbTZk93RQQQz+xlEEQc3
UJ3Mfb3TclSpqJhQfhl+bSXUDNsFFwc7VUYTyxr4xI/dfgLvawAgtNCbBb0tX8LUWVyD2sHqAK2h
Z2MpfR0xrcw71yZ7FQjd/AlphNosocvqiemFZxub1a5TJZaRPuC/DAUpg3EhbvG1gCbGx2zHFRK7
7smwOlQ+QGVZ0qSBzvFrkJxCS7F5msw7ijRvbg/pqABHSbgTPKRqG6T/uTFCAAWlIaqLTHlfVKBm
43JsAdjZ8l7oucvt19a5O/C6Uta9xg+k/dHLOdKA95rtnkBblrdFlLebtmA+LbAM+YY7e/nI+rWY
Zd2JESMU5id7YM0UHxSXk0VO6gDVOBmNeuZ3WqzUl8U56ixJ0xWwneVrRXms1xejJe/OjLOjk6iA
pTWVL01fh9zc89z60Md7ri5evpQbvTLdVeEuRIoPjvjCFHyQaRcpDun0bnBXN/VQzBROqg0wdoGg
JRJqv3Tgxw3TtF2zZ1svNxTnnzZlDjOlV/AoEMzy+1ycbPJWioslMcQAtGooK4g4R1P7XeEsdvLF
Znehaf4sk4klDNnclD4EBKOpfOI9BxR1nmx8h2fcp9DONfFdFr0MS8gfySd7fWXdEUU9wXFRhYD3
u6/RY48hZxX4OQxuVYxGZyiOBZqLLdIalj5PkKjQgomDdf7mYH+MuMlAx2Dy2K9+5zzZ5R6AEhTW
kFXgZPQWZMDmwzIRGCqGaw/jq09F7d2+2U99EZbK3oG37YoCqX8tnRsY2AUI7fUWctjQqdiBQ+UW
KoBlEuT8s2ZJ1ZwRIY0x7nCe21B55OpNyJcsmbPLbG7X6qTUiIT9RzWDO7eg7SB8ZBma4Rv5lSIR
ZOvLSB8sGAlYOHerct0M2V6sfpGFHGAbpixCGwUm4cKrNfBQl2cz3871mgza6I3V3sBQU9Pgwhij
kYfdeFd5oLDvZX1fHkdm8kShfbW0ivICGWu3qUAd0fMEoJhPlGcVRbGYNdw/s9cyRPUSqV05/8j0
3cY+14uXodtQ5IZVOEOLFJiNBnh5sPESKaC9F4kkvOFdWKtdZMEIvm8SpJT88QzjNKAxQ4ARKDaA
EiSmE4eiUTvuagDCfA2m/I2Vs08q4XPYufNi0zDVZeU1m3HF9c5JKzH/axqhZRUQEZVAhh0kfZsB
Qtp0OekrPvpLhZlxglCgQhw7N8/AVh0oc6L6rLREIs9RenDceiOeHja04gRSpsrTnVw3Kn45Bpkl
nAZyE6U24Lvm0UjrhswzACvVcd1eh/RcLHE/nAXu6ArqRIux62SWqGiSAEgqbgrcfNgcjwDYxjHp
RtNXnf7bgVGcvQDEVKxbitmvUlUPqYZGD0PpwhmSEwFas4lE7KQuuNrAhy8Anj9GPEunjtAacjNQ
xs0irMo5JHz+ygqIbi+47pcm6SC0ywt2JDzzcouFi4mfcFEs86iL185GjtY+UT2BfrPLzAIKqZCQ
pS8kHwHHajuC5LBsD2Sd7uDIB4pBAzHPuAJXa5PlMAxEttRO92zmQaupST3+rPDfyoCGziuNhnS4
CJDqrBrWWH0TMTBQNVaGhg5zKvT9OdEjFVUeLDLczEg3XXHF1nAbw3SldaWkcg00Agsle9XqhLGj
oAYaFnsKCN1Eh832VIP5yhSXwweZt316BjMNDcqyO+WEwygZvRaF+RVE6tO290YFJWsXO1a3y3oj
QQc1yiv9rZLHFGxiRq4WqnX9B23ZWb3ScfZMiqYYwBcemMXgW8idJ3Qsy/HJrFW3gABq2vTx2Nwp
eyJzfctABbfvCrlM3XGpn3IgF3OGXgkcemVEgauPWpBV6OGpvuHchdxkOj221sbsNa9oR8+ykswp
4tUZ9y0rEwRzt0edOpxT9rzoYzDNiaLj0vG4fWjHD2y7LgPoQp870sdUjZ1iuTsoFWB2EKQKKJrl
GKN9vx1VOIappwkYkWIfuvmZm+VmIbu2S5oqBMQ5otmWVXlUyduqn/u2iVQWMfXGMH3UAxchjYvQ
0SA1ou8lRqaZsavJm/pYTlw94tijTE6VcwHT2TUNnU7bjQPyYAteNwCIp2NlZ16RoscXdn25T8dj
wWp0wVKvWQ/Depi1pzQ9UOTLM/iLjnWThb82WuJMl1KhoC1dOhLMDKd2/Gbyig52qbyM5DIA7eqL
U0ePE/0uWYAOhN7elPRASqCbwCd49lQ3hwECDkodwF1IwQyQBUHv6oLyb54Q/7UQDOwVWVK/Q8Ca
WuBAebpdVrSQ8cvt1HO0GBmGCVJzj5Ak253IJl/jyMqv+kQ9hZ8UDqczdiM1cnaU3dYzeAu46qi3
1Fej26/thoxJluEXKbvMCjigZtq/NEgolfmerzVKIetEEaRwf7MqVukBC8d4G2sg9kryXBuIZJ92
EWTyjva21Z+4fi7aYKK6q+OwUohwppQhJDiJ5dzMHs3aRnVN81JWM9Dib5JR+MFhC39MuCapEi+4
IyskiN0i7mb3TtDhECngCxos/CZzgUWlngC1WC92YHjOJFoz1Je4BdmAXl6dRm0KvHJWAq37GevB
V5xrm+8bJBMQTAPEKQsj6QArcPumT19KSd1H/7tChFHQd5CoHTU+J6gpF7AT9JqFs75fjtqbii4d
8i/cc1MWTrg9e8nhMlkk9nzpcJFm8mfAlrQcsORMB8G+CFoEPsvcwCzV1ZCjybHwxxzIPNqeTMyx
YWJkF9+iMbZpdyuqFpFSCxdtvJQCUR4pAGCcER3fqnjOJPWdEd0U5IjKt6bMW60/OcYLsFC/R3HS
Ks/yAciDkly+D63h8YUlufG5qjvNjoj8GJG92MLeormbWR18KSDCOTUAJc2gmw+0JBE1ETdkXKHq
1a0hRPAMKxXdYTAHrDbzHmoiIGQAKATiDbABwg6rWzqeNbtK+V4j+9N8FZgR4CB0mVU17ht0QXHC
QD6AR4EViGyvDp5mHwr1YAyAMnKUoa6mHLQq7IcE0AXqYAR1J2azbywvgNeluKGA10dPVpd2DMBW
ytCFg3HH6KNPZ1zH44gkFdJuAmIrmHD3ieWja16P58IJFgdRBj0EQLu5Af8k38ZkNvyuq1CZ0LqK
eOsZOmo+wPJe3l17C8jM5cEsUCdchx4CHNN94gDpQPxAiXgzCp9uJ/EYhJbNFh+jHzYqokeFUIMT
03Rhq//k6hMjPvBMhAR7CKxxT+GKZkCLfYcLLNVfrT5cpm0BhRvzJoVXjAfwa/UJO85w8XvkGkgk
UYXq42TAqrV/t3RfUdBwwlWelJWLtB5dAY2EqgzkBzQpZlxdIAjVsYWqCB6LOBGtv8jD+qMx37oX
HyhKwEfhgNnR93s0ml5sMFH4Jh+fsno/CtcEQgEovPBNHoE2Blxw41ShdU17P4W6hgM7Mo87B4pp
L7Rd0ELE1UWC7ozWcS6TakjswZMWppu94k1mqJ4n4U7G58zQobOwXJH5BgZF3z2l3d6xYg1sGOhX
ow1YBtL2UD6ZEA7Ff9H6oOekSEhpwNkLqrACAjra0WqSGcTulocWC0ZseL3aYfX1XQk9OzSXlHf0
dcv88eX77qtovRz99e/leQUSJNzsW4HI0YcFhgF8pysrmcvIQS1lwRspBgrU4U4SofJSZ+hZomhB
o96TbAPCwJDvGfA3JLokEDnw8SJMGeCQXTlFHVBRze/nLV1RkeC7+gWsNm4gcJi2B9bb2rvpMR0C
7WvNdhOJsF2BhGIECa6r5rRfIZ1PApisuGgrt4DjM2Tj87kAHLR30tHFuSOwF0c5nJaI3NwV3UGt
/DKLFoQh9ZJ+CRLBvN3WQZoGqgjQwqe17q48zvs7aAsOSESvwzdMk2AiD+4QAkYP4BtUudrPH5I0
qgtDYpBU4BEKOgEddjLdDlVs9ftCO+Eal6ZfN8D/EO0wY7SB84S72meMkIG936mR6dxQhKhqMglg
srjNmgjOMLpzyF+Q+qNJSuetLl8E7E9Ehm6H3yMdVkOhPUsWodOuEK9WYl0mKzqK4CHZ4E85j7J0
8SuQfByL+WoPBxw/r38EWCElGoUgGjmxpYV1+W6U+6J/VRSAIX/5rkVFj6COtiwNVSMP84ZDoyVU
htfSug9Vso6RaYJXpIft+uogpUMrdLLCTo8z52lCypPX32z+edRCAJ5w6DrYWlxxjDr53pZvD9OX
YvtfHJ3HcuNIEoafCBHw5koCoPcUJfGCkGt4X7BPPx/nsjG7MdtNgqiszN/lnBxhmDVlh2MXybU5
v+dEk9k/QbMJysNQfKbKq9fdy+wHaoe7wUuiLEFS2TirwcU1uxDm1fZS7q1YXSboKoruLM5avht6
r6ZGZtYup3mxq1XrQI54abnRyWCWzH1m7DLkHm16zqKdkqGPnphgY78yWSlmkl+g3wZOx7SP9Hmr
JSezv1NUqbl1t6qGfaGdAuroJG2cUfOK5PWbFK5i7IyB/Xvo26SlyWe3IS11pHlxdBNAe/E5qPmt
a7J8markkbctK8npHDFPZftQZryfkmU4VR6QByhrhBSPrSBx4JVU3omZJ6UbS1eyHS3oSb2hGUAK
Erer7sHkDSoXO1PJTMxLf0/Lvyj8N8t/esu8ZB3D9MwebpCar070HCk3nrPT0E1ugl1gaca55+gY
Yuv5FsCv9Wb6h0fGnNamnlzybE1UHltx/irgsyqSNvPY+5OCokO3lmWabwqH2DzZoI7+1vatEJt4
3FfJG7txvdBSVrIeejXrTvviZJkk0sjmolGeVvodtnsr2urFyjC+FWfTYZnpiRhPnK85eih8Al0y
FoFduUn5OfGT26nLdS2cbate2M62ie3h3CcPi2Pv6DeNteZsfApLopbj65wSSZ3tyuSWikPfFmyy
eGkZ0+Fh5v9ycauroxQY7mtsyIWvG2upqUF9DgYlJ9HetfQ4tVc2taZ0LWOws9N1Tueep3c5+bAq
r6gTUnHZtjxqm8AoWXzM/c+8NkleFmmLClLQPpoA1m3duFGzTgZ+mpOTnMlTL4giqiZ3pE2EBZyN
/UvrUH7M8U9QoXvJT0Xwzy4OgbTXpOtoJAsoFzJpC+MadkfN+JXFph72QtZcg0G1GdasXPLRc7Cm
JFmMQKhBCyhZIuTgA/YKUgZwqqzdTbm6aPSTFfULdmXNyhXH1cLmGaj7WMI9z+hc85jeycBbqBmV
0Ja3uXFM5lMYbhGQ6ANKS8Rgyqajts2bmSk1PqsVULI+LRyQyRYtUQiLfA8EQFm9D7lmaPKMfC1n
xlkHECRFC8qnuDotf1DJgGz/cIZcq707wS6fnjMltdevTrCfs30tPttipXIpMGJXrxBB4acoP6rP
iUNaqntVRRFBKn72Uel+OaxSyFUmMa0qASpA1jqwGVgfTf6KcO5Zd8M5qdHZpp4jNLQNX2n/yvi3
Gn7M9GzS9iQ+Mg29W5cyNPhbFMH1yG6M8JHUROl3BKc2soMSbypjrUWXlCYeOtcdGlDH1uab7gYL
tSh4ia7+G2V1yf6C5Qh0Z8kXI+MzyYantiuLBqfVHmNzHePRm5DG4itwhXIY5a2hXVhBtWiHdsWS
FF8CqBlVIJHxnnDhljZbqBM3BxxLq/cesHXmOQbKo5bWGeKPlnI0dhVSsXGhgdFk5rBsko5O/D61
uqeMP2X9U4TZQg3+TcgVJhNkIWSLmFyzERhRKbNEncGWhcDInW9kYm0zQzVI2LTkWpEubFckRgb9
Y4DUTLDKWNKKFcYFpjenBHca4nUcRqtBzU8GTWI1/43JHmuSj+fKbQD9mo67TrPPqqEvVPA0pWld
ShcMr4ZaFexdd2GlRulFrh3i7lMb3+vp/urspZwFJC3Bqoni4fu+a9o/xXSzwbdH3vgRplejbxj6
JbKuGrGFSK6iB//6G3GSKcZMcd9MbQf+t2O7AdqnkRV9LAac2RkmgV6/yLtvRXlv62Oa4u8EhEJP
YncwONn+BULUPdCRwbSTR0KsIHgvGcBCgLwsLVCdItDSOEmFZaFZyM+ij45zUD5yeolxXMit31fv
8atz/I5e84W6iy2dDae67zTnQAJ1e4WU9dt+2CrBIUx/jURZau33gJY6p+5qzbczCFYdVWtWM7wp
DfmrneMN8q4W25y9UfMERJzfBtXcDvG8kAcTDnbwdIO/uS1XZRuvWg21dnuX8vVs2Asb8niWQClM
dhrrI7ugNAaMYz2+iY6BAoJB3bY1aKNK2K7xk8KqVIDcn9BnC0ecDJEshNxvnfafFkHR+mXwVco7
q0LgeoiN70jJrvAPKPZ4gYa/ejqwDs2fwn43MmSY8OMzKiuk0W1ResNQ8Rt1y0nTlgIxuc7PSvsS
4dEzY7cn4w/SfpVNtl9YGrf+XaoB8bln5xSqMej48autCgxkV5FvcwkM+qHQ6Rv0N9FmKxM8oDV1
b8gb1wRgdpKjUrNc06Ed3ps9roaXSjpEPxBVCxEheVE/WmpXEnyUWv7lSKjg0ntjE9Mv3pTeT7iy
hnifkV5nod2cgdGHSkcWwh+t6oxBJYfEBhGz3ALkYybXwZjcSLwmPI5ZVVmeosY7aLbYUf/GKHdr
ALsyQsrzmpeNqz27fVW7SU6W9zeMgq18zQb3YGytY7tav/QYPYWtCbm8FU7k6+OzWThnOKxfOkuK
hEQoZ1bCdLftKQ0vo/4VRCyXQm2LSouBvvHl8p9NRyxZawBvM/ozEC1G1tMx6mMB7/wKXh4n+UCr
3DS3KIMnQnY7juI3j4NkoQwszoi6gfBFMzEWVjBpfktXX5FNmkWzR5Fyu3k7g9ua+iUNI+ofBjvM
XAMvI6S6kXTuwLRbC9kXtLON8hVMnwXhN9kl6OWXeMpBDCcbf2MO2u2o9yky9mVib14FNKsw80D7
M6gZ914aTylTTJlZXq6TuAe5amqf9aCOiy4KEOXJ4XdcJ5uRVy4Zz4kCOSkTFoPQXNGexO43y7nU
r1HNeziaFYHXXY7+wjonoLY57EDVbGEXr2ZSLQYkIEXIy29Gnj7PII020GrtZ+y0VCYA+ND05vpD
gld1VuN87uqQQGikANp5BtLRxWJEbIETCmnLuGh1e0MOP3/it6b+s20UFX5YP2r1LSjOqX5Lqvda
uyGDLQxsvmGJLiLYlU64s6PQzdOnk197ZolehBu9uKe8RgF64L5aEmmydPSNSZ5Bnm6x1dL9CS8u
z0lyzxPDS3rnJSlOw+mRtEyi5l9qXrA3I9ZcWoGXgWOBzobJP1JYD30S/iqRvGvC2mNXBEpbtAAj
E738qyYd9MBKed3B8NXjsjVIxwb6KfRu2djbJqwWnUwLve5paJqdXB0TwuX0HQnakdJtWIXHOgOw
zWkmZ7165JHq9+I4SM8k82dmwUmLV7r0KzBHBOWvlinvig3NRoNd9Vybk/It1NmtmUc6dL0qene1
TReR/ZCAEwo2Mt7H33kYV/j5QGO53PT7LMXeZNyipKYhAZGwWfTYKDGHqreAN3q7tJdJmFxnJwlO
basxjUooTCIrRBDeBiMXetXdRk1FVBpbfMeKmad2AEAly/4I9Ndrl8HMtKONvondESQGQreUQ/Vm
EzKxKAud6bbVJk/UrKFEYclxaPRxWUHFrgZErjyUyh1Zu31Q4+BbkqFlDK0P9oGG96XoHdYu5f1V
KjvdlcsR+NIEuJYL8lHlqBbX9LXUoDZFue1mWV9PBYfESOKATy8SdyzGeY2HMPSttM84qQpjU2h1
P6oI6PfGnqajasRVcsAj07EjVN2IiSBN1EcvqYrL7mwdOkqrfX0s+uMUgpeMSZO7NkjFmngpCXzO
+Ju7tHCxsRPKWqrZuo+CL3WqOJ1Y5z1JzNBDSBQWQrL+CjxULhHO5RWVssBXYAIF1wEosRlr5lGm
iENoRURll/SJmg3b0zDxQUJ3I+q0+q9Pe/XaVHG8DaxsXqa2KS9ruS0Pgh2ivpLLv7ku/kWZ0flB
PwV4EMrhy0lb/tUkHC92hYxX1uTws3dMFrU3IC5VW9fKtskq9VkG8gSPJ9uEbOajW80YH6QiMTEc
ac86YAYOB/MyqkW0lbKqd22hc8UbWX4ipSnyyONzVsM0XFtTGrZaW0d+380QVkKuLmasmn4UM74m
ZoIDhf98jyorWjTNKC7phEMgiFhxgtZzxLcTK9OvHKNNiboXnh+HXAWdIreXvNVAnJrQKnFOKeNW
2IrmDUpVe04QRz4rWP5Mlg3uVEGHzDeUN0HG3ltpmgpf0yvEjlHvwOS93Ay5bt6gMx72oAx+IBVP
CTcPYBUpFFnrsI0zsU52yaZ57LIsYEjKat0PCph4pgEbsfNspw8DwrE5qL1aVbpjim0b7qlvV7Y9
frXqUa/kR5no402vxhl5L0X7Fb30Enw36S0xOGgGVDn9IiCDLoPdai/dopJml0GuW9zMTGNaYrcY
VXSA6Tit1rlhzQs+aOiLvpqpt3XPVxl/ghgtbDcKda+ntnQQWHRia/fy7kyy7M6O5SoV1z56jVDZ
DtJIK1vuyr5ehOFTQ2WhRZAfBhvihxiwSJuXSjEerahAY8FIjaSa9FxE7D2aZ/ojr6QZbvtNhdvR
V6QkZgtatRkkw5vbpwgtFJLw3oizK61Az4neprrAQSSsUejBA6qRzqx+J2rnBFtU9i8lh7kM1Icu
7TLGygjzjVZKyyGxlmJ6VkgnVEzehVEtmxmMYrzKziUt2ZqknYaXocnTYvRVQWwvClDYvFQWqf1p
1W8p0uzUTjZDbLjCSXdi7Nyy2ykiAUtA0xOS41JmrOtuJq/F9iWnZ3ZEuLECJTXTDUvHSD4H6BNa
qNKkT7zZEreYVcOB0DxpVI6jeVXxE472X0trqufoXSyimpippfp36Bg9W6RwU7McwpE38N3Rf6yE
P1g5N5mA/Ma+NG7zV+3tIKDNlhb4r+begenAIESfaFteO1crm4XQtQ3tYalnuWAN1vjOe8eP0iE/
SV0j7BEVz5Buucv63SCA48flozbx0S5fGUosjKtjn83UpDm9Bl/zEIK/SrLw5vi7KXFE9o0/WfYq
wjulKL7mlFANzkurKJY1+PLITT33430myDuiWFbMEuWcr8hPW8II+wm/RpbrLE/ej6m5ngGV4+7M
Vlt3UqCYc1cUEpLddyO/Nv3gRax1aHmTnazzYnqNccwX6mR6aHNCI90bhbQcuzc9sl15AH5X281L
jxlnoFtYYqKXEW22bR+qpVrmA5LVpNqwtPstwfmWY11SwCfp9Zm5tPAhhdG71JWeCUNBm7VI2+i9
Lst1Ze/TyfG7RPL0oXZtm1WgmrY29Nzr8/nm0NkK3staBWGId32xIpJrodb9yrKrhWMcbTosgzE1
Q55bpbcGYbpSRe9l1OARAsCR2zUblTxc9p4aT3tynz61Dsgh5Da0UHFLzVXtGEoBOKxCW6Vx5EVy
vY5BINt437H/Mr0HiGsICFtUQwpxcrQBVyX0xLk67nr71mufubDoreq1nX4YPS2KGE/hlK/DQXAP
KosSZAjpyWUwngKhmLDRp54cvtSULvSX62Jr1M6+nSc/ClsID8gVAzx/dBU6lilWVh3fta4CV+tV
90W3aXp7ZuvbepoSX1eZoXJIh58Gdb/Rb5TxWRoPefwlMXk5KaVviKuuvlNfbPNTN7dRV/lTjRsP
9XjoPFX7O0n/DZhIZoGFsfwtlW5lolZrxnMI/SCS1tcrUO40P/HOrnQm4Jmzq5GOXqEREUj5hazu
0iT1cIGhSFtP46dkfzMYbvT5qRfiij/SHeUWEAEBTeHqKKpD/TrQzfUUm/k2ys2y/pX4/KDPSsE8
mv4LS1hqUqUUsTW6vzgnp5JU0Vr5lwT5UhWHBNbLzPbclVhcVvOEnuzLYmOtHF1yHU8dX8BZx1Xq
q1AhnfXea8x3VEQqfCR/FxU7fUzkvF9zqtA13x1tT+/XYjKTsmsnHbvOWOpATzSVDVaJHMxu3jhc
fJU41xCVhYDX61ld+8PG9GXS7+c0dUuxyhNrIV40CogQ/1hmTxHjl2TsjcILCIzAIYgELmHBd1Tz
a8rQ/+VPK5+k6mYgljfqW29e0/hXDD8lkFyQeoZ2mJqtLs7K/CVXDSuq9UXRT245VYs0O8oc86DD
qGowXRPH3bsNFpIJRIhAB779T2OBZk2PAKX8LJDbQxHFybPKew/Gu0uvfXEl39Ef63wRNiMBcECn
4bgWNu/apyX/NV2AjuHRZMcSzfdLL6muTFazJlsJO2ZasItWb1ygzmEAodcDtMDIZTFqvzi/YcKP
+Zmg6DSL0tdUeV9iQjXBWYTz6vpXDQyK2leLOCa7tQv8ALavTE8RRFrOw6nDY47PTmvyRWflfmDI
+6ytNyYvCXeeLw33oXtY7UqqD31NmgRdCq6hyeGQjG+yelTbWwFsG0HM8PviRrS0TW18Z+hSK2dn
gl057ZfKUqfGoqsEqu+/C2rRnNw7Eyl88NbTbNfglU4U8moO/kgT3L+w9Nqf5/S9FJ+TnPsSD7dq
im2eTmv+Z9fI8HoY10T7yeq1LIllhOJmOsXmKqhx5r5Yi0fSzQtAxTlCaUmf2ZuuHv4bbAbH4W3s
xj3hHfDC4yLPYIUj+VAq37GZenG1LQK0racxTmAAzE2eK7xyYpF0JxqYZWmrqHiClTZ4wyTWLQxW
PQCdlhJyeNxNdCVWIVyNsR+7t139WMPDEBerQ/EOvj5h166jzocTRzD6E+KGtZubSX2cpu/Meqs7
Fj4ige5MZyuDsivyTyP1qwZZQ1Lf0PxX+qHHIOrkHSDWzeo/Rw6gZFQot3IInJvuvKk9nCdjNXQV
C3FVdP040CvWSxrO+0z0rYrThz5jQrGj5ceC97MsXaN/a/qNbXFqoxNWpcLca1azVtSdOvsY3Pvp
YhiMYc3VkNeZfjAg8Tv7Hys3UADiBHMgAeF1p1+kSQaI21DeMkaGjuDq4KEm7A3kBOkaVRXJvDlT
phyc0Y8BSLat8Xw90+rNQsABeuIH1s2iejIaRmHgqeMlx0Io21+menNEiFY09AIQgAoAff5AKA/G
sZqya6g+UefpEI0SWBPTKL+cHn5kZCAytNcwarkE78OZmDCSb5Ti3pQ9sZYojZRPI8Q7Zr+Cq2xX
Q3UzCQIaS6YqIf8j5YVh/+oYT0P9A46qwprZtn0B+kP1O9VvorzndAU8/VZfJNiCAalbbKl8Hx1D
gGa6ceHpkJAQE8NzcDzNLHfite2zstezyBEESbsZRcEQbZUWAN6YGCRDr0A0J5m7vP2ubBe9BJXu
JvEqSIPfFd1WLpcy+44cfgPY3kxbO9D36BGS6i3RUJkYjKj2p6n+KmB9xOoypiKei7eZvBKta7af
5nipyt84vybGZqz+5fmnlX8U4i+lc2uljVH8zf0pVqVXOm0lAnfA12zai5hhhu6hThDer6QBlFJd
muB8jbkTlW+2X3q3GuaJJIhTS+q8gj/VMXyd7AIlVl0rfGPdlYUiTtHfVdkDXnH6tV7+mAwPIQxP
jwZ1q2LhKSfqGny/rB0Uc5m0rsi+HAWCCrS8Tp5W9mkl59Gqvbb/G3vKIWr5pjg67S6X8WOhxi/G
hRSfXisq+rRCpfKnMe0JNA1Zf6qKh1Kf6aSM6pGxWzlzoWHJqpWUrUOjDIuJADA2Ek8ZHim6C6O5
pIKYiGZpkOBbCeyDZwX3RfsVGCRKzF6l7Kx8JQoCan4iHRiecAa7oRx81tNbmDwElPpr14G9zVJ8
10Q8tCdiuDZay6uEzX3yO0xfdbCV+3XK3KXrN9Mg/aH46pKnGf7ggRn4hwL7Cj43m1yDEDVWDIu0
EylMKpPOdMuLjRix6LQfYVu6ElLEsuYFtLidIz8lt5v2LZWRd2F0Xr/uim8CHl6W98w1BPavhQnr
CeqDGm81HxzIGLTkmBUpwDhghwXWn+anVd4KfQFHKQ+7DpVB3RfLId61+jEfNrhpJjjsZpkj40hW
ZnWIcS05C1hQTKmEefSKx9MhoKF9K/vNaBzk/Bu0cf4OJoSZpUukAD0qhDDjnGaoS8vYKNqjsbag
nE7r1paHYnSoN0hvG/2N1SCUsQrKhy1nYmWZWAplVGxcUcEpptubocumdVl4r8ZTftrDHd+pYn2r
80rSfLl62BKuqNuYXor20ptPlMWTqngYSdrkB3Akk48S1YQ/oFbQ/14MCIBiiwQea3ZkHDR7VbzS
HxD/ip2FDmqAwjPGaG9At9jUsEJ8y9MZrnV2bnaPnIOIFHFwBALC7rsCuIFEqHhRwYac+QeuaVGO
dyU5DNgKxgDJo2/bbxm9kWYBnNgPs0k8KSY9xfZke1Vq/OzkOYzTPumYf3RmWwJOzEn1O1BME5eF
rO7JIFwn9Xs75ksZGYuEvjELecxIa0fGGqHdFcBuDTS5myp0M9JRHmrakkVPfAYWLs8iSSO3e75c
xKCKLp85MMwRzcFyacZHE+zi8mIWb7LMk2LkbJVdrlJiZAqq/NCIhdZp1aP6G2TTngVfGG0veH8x
L9u029bkQxewWJ39fCXi2ualTdqvvPBjBkxZ4l+E6bDwhPBf2UbOLuNFbX7/HxmyZvx8icQcFF8v
f9oA6cWHROy+0KNViaCrMt5jTB/VC4t2tgGpbaCf7WV63QtY3MoSybIbNM026BIIuUfX+5Wk7OKg
XCgK0pCXgJXHaL6YABzhbg+ibqg1xMfeybZ9yuruAH21SdiWQDL7njCKRvco/KLvVOUvK1j1ESM7
FTmtek848Qp5tBcjtcnNrz4Fw+bGbsNdjnoubTw1+TaRYDfxuqdhePkNx2E7mIdc+0tQt0Niptbg
ywpkVTMuKoQ9WSTWg3bshlsXeUm9aTRfcZBvgumg0yMYRdJueRRvMpUFK795bjNm6DA/+x58CJNJ
Hnt5MyCw+lKNnWYcJ8GEjqrxdaCAucVBFNcm+bXqZx+hd8k4cKxnJFZgPgLEldp2njaBTEeMfa1R
GP/QM/YYXR0/w/SPnEiPXbuwEWzDb1Bzgvguit+mP3TUJUs+xDUnBjuDM+G+HR4BuQh1yznba9Fx
arqlAOPW+Os4Mg5GraLcZWyo0biIUaEX9NZjA/i7MARUY36qyVhLsKVPFdZgLQOveiD5cJzzxH4S
5dNSmBtMaAD4lvaoWi472XDCUVu7dQZzGb0p4VZHTzA69xjiNSIoFv2nupf5dIK/k+60D85Rj2Js
PRDrYemPwMF0N9AjIAgpDnnUcTjvVnGOGJqch9P6tvYxZR8AmwjA8LvE8B0D9V93h+RtjrpNqc9+
mTSeTS8LT+QM1KtfEa1LKKuI+dtIHIRECaOgF2oYszjHrwVgVnTuu5WNPzI8BP0nQLhXSL4dcGaM
QzlvA3VTY4Ys/bbc1VyaZPh7srauZqwqgjlgk0v7EbJpNM9hiHpOA3NQ9013kjQU540ErbrWhrsl
MUUZSzYcoHv9maA+7IA+R/lkxzEg4nsN1ZdmfoDmfih/8kCn0HPw65VKXxvFzwwiP2WgnQAXCB72
neKOq9Xm+xrhRnIOcwTgL28zlWZ0X8u4aX32aGhYUAB+KviZToIdLN0sRN7ZISI7dOUPc3QofRTc
EVm5T3EGdY/uV+5L7NY/IcQZfLja7QRXfxuhGh7W0ytfhkU4MXJBHjgPDG3DxZhpdTRWOsFJT/ZX
F1+FtApyX+tYCsgWXNQDcQcZ2f0pXFoWybO8dyHJMvIRBAl8YN/ite26I2uymLSYZoa9lK9s4kcS
2gR93AlGg7o4TebdMHZpue5AsZJyFYqvNCPKxOR5YOaYPnL+nynf2aDDsZk6gYOOAzFOs4Z/w36E
zgMBZ5VdHP0jlv5SLLNTw7PqQzeSOpJtTITyaGawx+jmvlO+5RiUdp2Zlyn2ZuVXNT4c3CWVQjyD
44oWQfe+pVHXkNENOWyv7o7IHhJIlFj8mfJl6E8T38cxvu2XdcI5VtU2618cVptlfgxKGY37Ll2T
WdCldL6oJ5TNjMoLbUwtU5GYr3AXF3kH+2cv1RCZiLEINbaR4VK3NVgM8yMyUURTQcHQyRfi7CKD
p+XiDl2W4zoHuHkZZDNJnM3gp4eozTNQrnlYFVLtS3jBHeeUD/myt20vyntybxiU7GZbj09TSW6h
8UkCU4J9m/eEbj5hlE4YvXRaiUkYy07e0VH0ZrHSZqCI/ISJEAectoihu+l0dZhjHDH2+CNYjhpu
Q2KDXqTvzgxUyGrEtIeic6tin6prEpLmzht7yp9H9gh4fn8h5KOQiYxRf9NyR5ASSV7sBAauaGmF
0Mm+KLB0VycrBJsGDYw+rxoWw1or2pNoaRV3ekYm9kTQTO3V9prIR8VYWrjAGD/TCw4Lznvn0O8u
gg9n2Gg2uV1IgU+2s6LzZgu8RpbUwRKn4aSjdKepNA56iRliaTcnEW9CkLjQ1yVQSLjpwufblCRi
Oe1JQ5EtXIMFSh6tc9dc42KtJtsBTW3Bn32MuHMRqJpfzowj/mmRakI+Eag34jJ1N6vbKMF/vFcq
ZIPEstMwfSkTilVUMSgcZuxJoHjHcdwW1652ieQIdtDOsLl66HKX2mIrkwqEt+k+lO8jmo0pvU/y
Pgd59Qp5Z4bEk31l/NUotkgh0J2ToPkuVyC3EzygtZrMLbkHGilHnDdzlz1j4TXYBNs1FoIu9jJk
/E60npHaSmuG2uG9oUuhfFYujVQ6rIZuE96Dd5sMNuHK7btefgYofpuNlpFVsSu+KGkyQSd40nM3
hrdjcP7CvGb/zLdsK4+elXqdgbFp/JCTZ9bTJ5AuMDq/VaG7ujKsJCz1yAnpL4LRWmZOCddXMDbs
2oCENlcfIODKU1O8Ycut+sGVkAJ3xq1gOtEI+ounD4ND2B/HrFpDfVexr90LZCDd4IZ/8LIj8i2D
9bAKlYPlGAuuYCiQUVmSB4dVJvxyfvN0bSNuWxJ0GQ/cxfw4W9TGPFTEiN1MqBHe30WzVISbfpMD
xSMWbkue2ykGZEeW/NcdWbUhFL+d1gnyIXUJagUk1OGjbc+828aWDBrBShAwKZVJbT3v8dzA8oL2
gqqA9tIYdRgbE/Bk5xig1oZi/SNXZ1qGththVS20K4wvpr0BcZbbsdc36t+lHEjffjeGXYyFFJlR
gfbeUfdV+GUOHYK/RyN/hxSgcFpFSkLjsY/rnyneDtNTyYnxsjdUGDy7wGp1eqNPc7ZxuSLZRkm4
aDneGEvouhgvlMBriJ4adjVZhhzcmbtKP/BKgnEmho+umqhX8hBativDGFbduQw3Br6oYWNEpwyx
YwZ2g0pXnbaRNhG4yMLpeK96kbkFCIAfQ9opmED9EkPTD+KEOTvEEGbpxhZ0Tn74TJqDcta9do0+
3DCvYP9OuSj/ps7jtQoucUnuyEprd3a5jJtnZG/MN4U3j52nPyzvqhaYMipnYf9jLpYANRKPnIkO
kcB4xZuHpkjRDyBXOQBVuK7hv2UP7xfZRyuLnn58WtbD1El9cfXeteofm5ijM1rzpPC4+p2f6G9i
tj28FNmh8IAs2X9l3spb15/x4kstWrFl/l4ci3f7ZB573be0RQH5j9/7r32XPefXuQzNjsJv9y4o
s9LdNfVmONeGuzh6N6lbKRLkmbVyEq7YDQJbDSHWgpcrhl8nnQqwU+for1pjm10sPL3lGuWgYEqy
4OJ8+8PJVuJLzAeQU5nAQ4r91pBR239Mv8K5Ib0GgOYp6sl+xgaBIdg+EWfpgNkCFLkccMW5SaML
UV9qy+IyXrt3mIX8G/4Q7SCpigpN+owlYdXax8DYOsM9B96jY1gP7P2ZXNjeRW+hJ1+06UWk5xG5
ofRpaZ4VQiTqDIjrgbc1HVzBHZYirCrxNYpVCkM6t0RRxs+gRvvKTewS0xTXq/SrBsWzmMH2cBym
pwNrcCgmKGktePaQZ4k8rIz0PUiB2jMH3SUSTa1fNxodgVyu4oqwOQi6Uo2vinq3RLIv0kfHNYOW
NjfrDy2dUNF/G622sxrasCl5yST171A/xBbgZgMiQLU0FQp8tewNw1ebejOWr0EOMoBIh3Wsqx/Z
xCLCxj6M4mvk/sjnejkiIi0cibIqeGwGAi5AV21AKcKcN1deZmIsqENoEhXjHTGNYDY6lLWVgvCx
yyHXiKSrfEuFK6/ye4/dEsQ0KKdDirsm5xPUqZfgaraBRUhc9SPd2I6S8awkaas1NtkL9jJCtB/q
X1LB551hQNJzH40LuCRfC+3/SDuv3ca1rN0+EQHmcKuck4Ns3xAOZeac+fT/YAGnt0slSDh7N9Do
i0J7aQWuMOf3jbmTWWthuHCCTeYfbKIcVcRzlPi/Yx46C5U3Ayes3XRnIDTKrTMPMhmaNI+4kDLA
lffuG+lI63APZfoIy3QIn4mEoS5yOTxJ6ZvqPnVtwBtwXtrTiI1fBRAoETTpubPmJBos+0st3yN1
2ZR4P+YVSdPQhdepHW1loxDvJBlcKquKUIsqHQpkX5oErkdb+dFKyEzwHSD8PoJyZVmbuv7UuRkg
cUZT4Pa7TpqSgRx5GNfTIfnjTvwAQ07NE3PSxfG4kPCLCBjETSCGAr+fi56QvNZiPdMJdcgZ8Zaj
5SzU/pXy64TQ4GuCNshNlzzh3NXxMJwd4EkJEv3aQEZDO8UsJWhDgSj3yU1nPloFydia3mslL2J7
m9RvcrwShzxaNPNFdQY3TQufy2RXIcsblHFDgOG5R8pC0lNXlnQMTp3VvHn1l6Tji96nfcEj9mDk
H0lxton58AAFeFC0Bz3mXVV8V+5EDQA+PchNjA9y5vFawX4Twa1FwILsHr4Q5qu+JB7WljM5fYjq
c8MFrBioYvuW17BnnWrueGYuYRoiae89EoTB/TuFPQ98pABEVI4stAM4MgjIzNUco9FEND70poHV
0ZCufUYbJonPgrEOOm5iJaP3YnQvaT9X0AUWu75cBgivmCVJB04Jyj7vVRwFOui5c5sfzBy+5TFO
9xpIFS1dmwxBCv2sfKp14lnztn7yg4OfbeG88VM+NCTXQ4bBaXdDvjbZpuJUSp8ac2uQAst1Xhyb
PDsMICnFPuvyIpM5WA4O6fSOH8m/xsh6lcyFckt5+WVRfxfErI12UWSfqrf3ifOXFokVaGgRsd4o
aKcaVglNXKtwevW5VL1oxashf2PcajwkjRtHe1M7nBHpMrUXKTq5YpeWm8Z9tNlpDXcRW+/wq3P1
qy1mEUKg3llxReDxGI7b9KRV/tgPV3rwInTezE3f2viAgGtkEcOVNVRUCFB6W+R9YJPxw11IkXeu
oSSm++LdEa2FJVhTnGM9C8nERqlUp7ZadmwDivQQVodaUFD65pMgPGnGAt3NyFD7STAImMh7E8sw
qyk6dpLH1HQiFNyQZ7dHMvWdYesIyiZINrK08gQuVu+m8xIMoOHoTQLapXZvmbGxzbVb7oxB97NC
nx0YD0MKOiRzHSg4s6qnAPJebM0DY2N5y0Hd6M0QgY0Uwh2m+OJ6OwdhNZFrUwL+yT+0/A97XZO8
Q6lK5BfyOVG9kdCISkdQkaBgFWstBsvM/UylQ2TztWtTQnS8ZWAaoI1QDaI1Zzsm4E1hKjI5YGjZ
+pNlWkyFCJtfi3t/gPI2qCnefFTt0P/8V2Y1876HQpQxcWHyELjV30JgnIKxDZE/J3jRLfyC6dS2
Nh6MplpbCLzEHBlXoVbPyizABE0aH6WzbVYHnxSIiYJDaB8N3pyVCfLxGOsvbflZcn5p8GuUB5yw
abBFFBS1u96cdNrKKbhnkX7gCY/WUySepx3CmpeTiBLC2QSYPPLkyfDOgbVqtFPYHjX3lJDHDDda
c0YNYBNkUzWQRQfJWcBvjUDrYktUozlxScRQXPROAQYJqTJHvCw07gqZe+SK22Pg6wou32cpXqf2
s9+9ae3cKOcy0d30kOszTd6lvTxOvFlbYEt+l+wVMEsdi6YBcoPkpKZK4wFpbSHGFZMCOtlbCHgQ
2kS1twjCWt6rZPS8F1ZDQLKAKszNuSaYGufjnFNJsB9Rnxs19rO1ydnXibzyAedDQFMaTEotKFvA
qfhW44XrV8K8k2CUNl6aTLJGwBDU2/q0Vnin+LrpzcQ+rRYS9pO57mj1pDC75iEKraUY/nLKXz7X
PZMXU9l86cSNW0uZmlDX8MRouTetOYISPXsy+mLZqtIUq1LDMzKQ7WLUWDvZfnFFfeya/tSVDlm3
kiqH68mXiSbTVEkhcTpSIH4p1kQ4JzoWkl5zJjwI5IbNqzGnJqljiZNfyt88JZ3xI19sqTk6iB6K
AZ0G09jgnYAkaiOKTwroZZKePQ97GzNR7xWHEgV+xk2wjXyAnCTQeAUFJmLynrCyPQ26mVGFczz4
84xILk5fEdmfb0kHqUWOI0FAqRAM1Qm6iXxfAbcwAyI6PnyJ5tBHxDnTsxyJyHYh/eX9g4z8J0Qq
1gzx3dJYRIRAOvI2VYC7Vg/wQAXuzpKhSsk8UWMi47ZMhCR3H+GoESz2FlWkPGpGPVWtcG070Rt8
DYgVGBM5ZfAM10hosNM0IO4o5MIw6PKrVJ9bHywAtpB+r9bkFKRxHQoLP+Q26gk4TEVhlXYsD/K/
TXEYGIJl/eyG5D8Lae7WaP83nBhmDLvxCT7cXpbIRvq4kEsbgRc7HH47Xoq6/9FTkzNeS7YxtdvD
kAIxuPUlAusTUUSZKCST3oTaXHlWPw1KMvs8t+zi6MLcwL2iCKD/kpQ77blEXM1WFznkqYJwrLEd
uvmHLLSjBF5f2YA0D7cNPMUaEUEZ9asuJ1f93PSbsjuESjT1yrPCN2Yb/iIOYRLpbFQJAEQK9EQ8
32Te1rLT8xSIptUwQ8gB/KwfRwhUQwUOJ8GMKo8PWY9WJ1pI9qFt+41ZLQ3uK7adz6Vk8CAlUwVj
c1gcYN2OTRIoMs9utXtPyKqX+peERTUkcVdz2FKfAZUnoVrEATIOWpE0vebERwlLeA7LPmqwh9oW
uDybqQyJ/ZQtguRKXkYt4Xspn9bQvKtY2HUaJ4pwENKXnCya2noQ4UDRwNkwSpZs8G5CwOFjtEzK
t9s1T3YU8ei2fOedL2viN+Hcyi24Zu0klEkO1MIip6tNZGzqlOKqhj1rAaEjNiWe7C5wpdRchk1z
mXc2KfHP0H2qufkRgfY5kzK549ZozQoejULzqiYoBcUUrPprXGpHKeZLJ/0Dlebo8WLIzZeBgdvL
PSIMXsdhjTiGPIgBSB6IGY9tV1nVGAZDyZ/H4U5ieZnJzIjQlyOQyGDDuzg0zRBZvjnT3BQO1RaG
UJPx0hStGXqxlgNI/YphALBmkdvxRkMwF227eiUbH6pB9s8+eDmMn0NITsJYSO4stV+MUhmZIExq
7Sjni7aFsoC/vk1JuLwocYOueue2NsgaYjw47Sp/40T7Nv3q22dzAIQ+edmrR8k4eRvo2MLXtsJ9
wpg25leuPoTGc6DvPRyUg46WSguo7HaG89BKE8osYBy0KxFfK7ZE/dngSQ5NKGfXNddQd1NNojLe
KieO42cJl3HiA9O4xZwOPuKbOq69/2yJswCbarZVbNSsc7tfwsBBfK6rE7YkYjgoGl10mv7pd6ih
X7dcTBR16bc7YpWUHgntWRF9G/2XCmQhWGqk3hIbJ6vZzaE8qCkhNvVT4qaT7IiSWty+Q5P7BdT6
mhv7UgmevBAM8QozemGfW+Mo5QAXt1mztaCChpk+tSIby9tgLh+IN2QwMI1E7SNMdMy+3HN5/ZbR
RnOeOlQKajgXDGLQJpbdlCCpyc4PlUDQxzmTqRbzBH+ZgHosROlNHmREhisY0gzaoi053+dZ9WIB
EefBUpPHgCOnRHO3xbT05viso3SVYBkja123xKH2gnfo2C9UFee0gHmr2lUSoQc7mCNGn7UOS4ga
skmXjVrh0BkRZjW4eG06Y0+U+mgqmRsh1nnbYCf65XMLTCoLudIREgIp0kzd9j3mT5PHgTiHoAQm
scQvmetnESx0mjzmLu72hqoLpNjdN5GMtZbDhSBYmS/R6o6z8GUYFbH7dtk1HBWZcD3Wh1VA1lwd
W320atCZasRvGhAP4K9B2PLl6fpHiAg0w3bNVcxxd6CpU3FZ2rjfx3H7LiPQKnnzRoQnuoNYegun
32qEwknaDh5gf2bj0ReQ/GACyLOXkFutkhNHZBevzkp0EmABuw00D/e5j19r4V18hyGrObvGfwk8
DjfU1pb7WJYcucDPqAM6JmOA+azId6ayUJBPOCTqMNvz/uqJ+jSYWrbARMLoxCMZGEWkoRx5ELQJ
Sp5Ue3SqbS2/l/6n3PJ/RTLbxzVwGS59zjQ6FXAyrWKJE5nBJeQXlIu4ij5iPgGf4IAaGaiMhhee
aKxcIxnVA7il+LT8b59csJ7Gc6rskpRmv4wdOJ1zcLKtfTbyz7r8MrWTmp1x5SkmoowYYKbMg1HY
VqZ5ctGEG66y1RxlFjHULQH6FL6+KLFEe2LgxF4qgQAECWXDTec9EPKIbKr3FELPIjAv+EeRTHgT
bXTbnDjwFi1S+mBMFlxZcMMNp6Manoz4l5ZxhDviLuH549n6yqD4Sg1hryZMbhJ579E/+gOIQrIm
HNyE8Gv/jLwt5oTGdWqgKAmKB2zvmU6MksMI/QGENHMemsqyjT4MVwLYtxFQJBC/0I6ayMszWBfV
UqeuigPExSPKywZgoNeWiF9WvzT9jNLDgATiaAtTf1RcyoNUU6V91LsHSP06ka4U0r+7zZlNhicf
MCBUIbExtEijHOMdSe9KPuv6qcfwrSwdHBnAUMJVh5FEsQ+mtMaGj96cI+Chz3aR9tbrKRHys1ou
LeLlGjgVHXpfDlvCXRXaqcb/g3GpCB9Jj1UE+Rx2WLQ1SO2NaF+137CMSgxVxsI2Z4a5h7ysEMNG
oFiWBvL1J8RbWAY8ax+gPTczIgxcsWuO5tSDnGItqQ+Sqo/grTam144lmL+UuATGIE4aTPx+4Ex1
KCQGEPoESpOyENsHyt0p6bqJN57zJAPqC84Gcc3qQ2cQnPq11x898yTKv5oaA6iJftfcQZ/MjKVd
vQhkE8tB4UpQRTDXFZpeOPHYXXhfblFrV7xL4/eCrdDtSxKqEQLaQyW8q3ihcFNUwltQE1t+rrRf
vkAZVIQGbCBNjWYtXhgInyPlhFeIGCN8J7bYGJgQuoTmPUDiPSjRRIEfyT4lGt44Vk+iMMnLVWpO
oZQJ8bkyH8vg2+gwVCJfdV1oSys2kdxd1WxjaTytQNH5GBeQrATymcpvvPdWYrfhnOJywUdfkaaS
AQUdGv3RyUFBLLxgllTPmrRNSd5r+EspnSOmFHB1ETcWRzgYS0XaFt0vFKiFcIyRZFjth6ouGXun
/xARYRHxspGFytosGFKDOPiyAGmB8Un+ycXvVSdnXoc+WWtdfciqNR9k7B/b8KUvF47/kRljW38u
AgjZ3gLpuBe9FyonbTeue2nZxBS18VZS8yaiTJcfYgDT6Ljab/ToYrsBnCHLPDmJOgOrRPcjOceM
LGAvbjXOG5QbcvMwXKq5MPvPXa3wJl3DG9q5COgAfDnB3gO8Fx4j5xRYj7n1kAR42jK8AdDvcdJA
cXqLlWRsO7s6WzTBJiZ0YiGP3HlgwFKMF7PS2AjmFrJhFTRk2yk8oAJoXlPVfpRhQWjavWsE644U
RkWMUcq2JjF89yi5RAadB8mxsQyivUD3nX9U4knH2a25x9R4Z63J3jkGni7OPZEoCxtK42V8WO68
B0ciUz8Gsj3HSS0fdfTF9sgMnnRvWWEcEPtDmusoTN/adB4b69R7sijuUwBMWLArjTye2pbxAtWr
NTcxdkTRheH70BYoxRDNjWJ7lyinOEiho8G2VQAAAOQtwZyifSLSXeCOKfk7ONbGQUUsVjhrwjLm
CVWK5BRwKDxJ1k6qFq3TjVTv1AA2bR4ysoHlHimYoY/bmOpYa7xUnnG0vWlgrGTkNCog1i17YYLp
kIxWGh9iMvhyrm1tbG5DOT9jiSoMX6MGnElZJtXcLYkfa19+vA2sudnMPWMOa9YhmidKD4EwFiEb
tNEDhXnsmigDGZZkng/YMuOh1A8mQdrsJTBnrbTsKNzioEzGgQ1RmnpL5r4j9GnNi+zcOCddGpc6
ATgBtTL5nQWTzYUY/uyxAQ0qzcvgEdZFZ34PBOgqnQz0FY1LLml2QsNT0hwVZbgESONZpiwSAkst
N3mohaOoyhDxkKUlkC+/WtK6B93EBuADtT6DSzE0VOlOMvKKjhP6oJYvknCC7xZ386Tn8VWNDdKX
MeE4UeCRFB8T9xCaGw1OW4ubr6UmuK4dLJmAvQ3LQK1noQ/apT2gK5m6CIbi4Bxhd4l/DTGlVNxG
3bOKkwf+z0RuAR1Qsifkdy36ZEsmEKmYmhwKopiugBDl3Q4f8adr4DCqWe4ecwvhywISEKhtKdhX
OsvD5vCptn63iLxu6sSnGM4GTi+zeFHj5yA728i67UMH/sjWiIZ7wLMoL+ZrjyqX0poQe9U3CDaR
4DfTvEduxldelvRwVQgY3MS97SE1JonACrQB2JqkCWMF5FahPAbZsmMQw4SSGPyUJnwahMSAXvFK
TiwXE4XtTlt0QoH44UgHt22megMmL4UKm8DamYfaiUD44HRL/XXl79sAXPVHLKwyBMyR+ElBXCRf
JUJBZdp5OvJMLjfkN6JTEB0jcrTiGP/ZFHkY5H3s7RBD61eVqy4RPbiRRv1Yh+uAaycJBkaujheJ
/iXohwplo8gLmvopGcTiwl1p0qlXdtRQqOtjJxzCkLbmJIItFf6GRoKFnL5KyE9m+xY2trtCy61b
r5o31dI3u3uzKQliLkH7yOK+sA5hd9Zd2H8Q18h712R/wyFHJD3GgwZ6KcQ7HuaR9ZrFXyKYTgEB
Hvwko5rUxb7HKWxUyzT4RWK0C5YYbccZj/HUm5faYyK8yN2sJQRMtRoyeNs4Pxas4Mh+aJ1F2bzz
bpO4mrYl9U5QVDlPorKMC/Cr0xboIUdWrQ5GfSpQNt+Sh/UG7bnDg6F9d0PqlFifOsenjoA5ecji
b1t0t66hnXU77HjXcsXIsnxUYih+43WLFE1LvuJkTksWEkuWDmWxxEkFQiwCQjRPSfpCZ07nUG87
QGyYmLgaSMtCXQTtZ9jvk/LcVL/079qY289I6QSgLw5mhAlVbGBTuconRL05Uc1eAFH1rDkZ+FG8
EhMtOfF6kIRlA6wDBbf91JyHK/JQ6B3p0jy3tmh8G9IMOHXIzz6XORlAAv3UGxTx/U7MYt2oJH5m
lo0YSMYS3RFpmMWccM24TL+UViD6g4EAxMO0B9KuHK3yycZYbY/NZN87bMUncP/KL5cqXvbUT07A
1jRCVSZx1KpcCtTdQp4VnhtECgihCx99K7mwVTfQswogkSt+tUFSpFlBf++0Lb/Arr+wu1fG0kUC
5I450mx93aDqcj8qg09ir5GDruCcPvTqo55MkeXWIg+JPbQOMDw9kZbutYVl9pUR6PK8B6Xhs0XQ
z4140ndwj+Zyu2hsyjmAWRtXCDXTKZEDstdZP8NSRRhSDR8F3j6RsZKyoxnheh2yKNTbmQ24XBti
G9ebU14g8DTYqbgbCSvbP1FJRSNqFrI9STOdSzJy6P5g8cFn2VcZPfrWtjOh0RwzdRH3MxiwYbWO
my/Mo2ziIKU0j6vHVjQfa5AlFAqqKGKylaGts/MM1qZzBtBU3/Y14JgPPaXg9xwxr8/2RGYUMRhO
MWp0ddYG6oLuLrDtVEMcfwHDOcZtlVDhCzNDRAtzDZScmuzqZh76OywOgQ3Fahz7O4uXSYKNA3WU
QgRv1rQnj+/RbhdIveIPw5kn0QFgkaZQDYHqMgdYMjGmRoP63RLccTmglmdqLA0qi0gtFiv3uw6X
ZRcjfqEIT77tBH5WNs61neYOuDGLgl66jUUDmVM6ljHi12gP3LF89n5xxuJzk7xfZoTPda1BWJNn
CeYJwEuEPxtS4i96yq+1KeM39rVzL02M5jGrVq2KZnXE7FjJtPjCYERlTCBqqbKuEdEidjHH2QdP
ZvSTRvrKdT0snlVdmjcmKOs55grtt2jOmTtdN5LShwbVH+RcDlN/WifvKeRM7cxemOXb1hjeatwH
iWp92covrOYCKzepnhRV5PZzp+asfLVmr0m2wzIUct3mRTVpXpJtTt1ZXuojNLWz/KVc7psp54U+
h2Q1MbBPjZqXckXf5+k3fR5bT6o0WlCQQ5rernV6pbA1XKB/fspFbVrX4zKrmDZMixJAtvAS+m+4
HaQOOLC1uN3U9Tq4lmppkm6KoihdtKWquez4+lCFGQ7CCD8J6VKPmDeRpbV7YJXsKO3ADeBQf3vA
dx5x6N3+BVdrx/74AUO15h/FfutCyi1F4Qc4ZvgWIrc1GqTypnSnGUnk71xWj1VFTdYsXZQ0SRoG
/Uc7SOWVQvJ/zy90ZwSInJsLsxoh0d97H7f7dK248M+2LsrvZjw5q1agLSvyJ3q2IItXgbRy1HUQ
iDAc0jultKVhcd7q3EUB3iSn9GkS0SCJeWWRf0Urcutj9VOc+NN2Hj/d7t7VRaOKpm5pmqEpqnkx
lqoIwscWKA4uH/MNyb/lHiz3Fi8YHt2xfCBuuoyht+ycvXDnMx068ndH/2n5YmStvMftNixX6h+m
y/Db2eD9e/bnxuZ2F+WhCPithi5GNLYCz0bXTFQAwstD8jzr50hmRoRhR/oXDrWT+0Hxn50Tj/Sd
fK7uTei1LUCVNdPQVFXVqBZ9sVoNIQc3wYRuk1O5N0mcjaRZhmRpzEiP/bfk0K1B1FmT6Hy749fn
9kfLw1L78Z1olptY7rCUyhdTG+0F3LpzHVvNKPk00QPP8pE3KdbeB9UMKBW2vNP61YX8o/WL7cgT
yHe5Ma1nz9CWnMUeI0L43EzSFfC12b1hvrb3qIpsqOCvZJli3H/21c6MIJNtJtl0XqjkkWT7LJvf
7tG1YvM/m7jY3qJKN5PC8YgYk9Krn3A63P778r0+DP/+Y766RJILWx6+iBkeDmTBn0xblKzrjffu
WIhAcR3AOhuTcuDZ31C+BJXMmRhZQsRW/wTJYL6836txfr3Xlk5pesUyDfPi68ndQvB7b7izCAcU
3rH+L4rQa6KpcEpKui7pF3/flMS+L2uktGJub5oUuaRDhVEK8t4e3Gtj+6MZYzhTfoytH7a1EvCf
MWECvdgn5kLy7vTk9wF7udH8bOPiSyfYq0WSSxso9Ae9CgUCFNCv1KEUYGKo+a6CferQ1aiXtpmj
zXO3nUSqvPpvXb347P1Md00xHsTJyjOl+KrsMVLufNzXFoUmmbqqG4opydrFSvUK13NLQKIkEREc
+yeteLvdh2tXOI3LG7kMRSFpeXEsFZpYwKqlDH2Elgn/L7dfcB4kRG43c3VVsGHo7FOSpIkXu0Zu
eRUYOKo8ABmhUhUgkLY5/rcmLnaNOlajVh4KSbgBpOrXXp7D+r7dxNXZ+NGLi9kwsr4wGpM68K7w
ESR7r7uzMd0bpWGyfnw7uWRWRTp0IaeSMJBhM3nzDGN0uxPyMNZ/fT0/enEx5dCOXEfXaAUvvzQR
Ts2UujOo7CblQllj690Zi+yp+GXPskN+ajYIRkNMpOPwP87XxbWkKlSplNRhMN25g8Kv0J6j/uN2
X+8N6MWeR9LCFIyErhbCOdAexOzYC3fm7M6a+H2H/jFnSRI0nZ/ThNAdXHxXdXr6F33gsWGImijr
mnExXZ1YBaAqUC1G0lBYNI2+RXt9u4nrG+qPNi7molaobSYimhvrx+g92zm7foFbe1LNSOwAw30X
F3cavDpqPxq8mJgg1ExHHjpF7s8awUdaHOo10LiDMn+yJuLm3uE6DNJfa15TRFFXDV211Iv9Rwyr
sIwpIUvS+yVvDm231RC0VE+RcqdnV1fcj4YudqHKjOQkd2hIDucuqecWlVhR3NmHrj7MNE1XVVll
L1XEi+Hzw0jT64hW7KO/N5BcE6pYYVeWp8qXfWf9XZ2qf9q6XOC6GaDX8WirMqlMtjP8f/MBGVT1
kRWJJ7V60ZemLJq+sgn5yPG6afAyeJ+3F9vVKfmnAe3iRqIpVWdFLmeoIB484ZSle9m4s5ddHSNT
sRRRViX+O/yEH5tAaGW2bJWDxsF9z+RvzJj//13QdcuULY13HI+bP/++2IZBLtYQZwdjctUuHNxu
nXhnooeBvvxGfjZysXRFwc+hsNGIW5TpppaRGQVlDOiwyz/ZmGL869VQHzU3h+xbO/oXXSSMpLOu
RcP8/bj8MYSilNtBJbMjFJW3yIFPYD3MrZfbjVyNWHGV+l8r8p8D2feeavQ6rTjc611YqMjTRtrk
IRqZx+Bdm/UzJH+7aoeuaBo/x9/uIGcEwTwSUXyMgqV/5wp5beHohm4QXlEI6l1GBZQwhF2rDNsF
aMtuptR3Fua1tf/z75t/9teKLUhrLX+/iLAFEtuNyRMoeJvujKt0be2YhMIM7uWqZlwsUNWUYtht
tBPL0lk02pncP+WlN5VVGegCgmTEsC3kYQPEjhtQllMRdlrYUmc8Wliw5GVKHqs64VNkJZDCqc6E
56N/vP0rrw7Gjx95scDLOqn6ahgMy35P8Rb0pMMSCtfdbmUY0r8+ox+tXOwFUekSDyBQPXaVgqg/
SnHlK6mQCS/lZOHgNrvd3NUV9KO5izujUTphbA2dyqVTk+6De3eD64OmMKUqsDwepn+uIMwFkOfE
kq2HukbKgqIIUPe88e1OSMOv/HvQ/mnlYp12eqK2ss+gobaiWBvk+B3uxCkVNSb6HgjwJP72HqsH
895Ben30/mn34vCpe8MV0mGyENp6u/Igo5lc+aMvyjhNhAmG1nFwZ77u9NS6OI0sqbGrNKHFkvKV
eAul7Az6j/z9vSG9vg7/1zVr+GR/bKh2Y6MCt1gY4bLfKGtlguR/Z43TKUabT/FTHuEZXGhoM0/9
4fZs3hlU62KTtS1KvWYyS8b10gUZy3UdCPPbTdxZlZdRqDAGyJdYjKJOBcmkIxeXyKMmr2b/rZmL
HcMoRU8pbcZwKKxkNicX1gGVk243cm+4LjaMXmisKtMZrr4Ip0afU4bqTmRWujdcF5uEXzRqIer0
I3i2NuqRKu0ze6lsm9dybc9AzZy60b1FcK/Ji32DZ1euqAUzJPA19+IXdQZHjZLf+Zqu3llMQxS5
FOmS/NfuVOleq4UVY/fS7LJxsAkOVOQZe+fbUzT82L+2J8olqpoqWxZXlD+/JRC5ftSqNJP1DjcT
SvrOOmrhuG9aZ97p0dVxs4YgnSoqpnh5lZRxOQQ2xdjHjrj1sXKIGEPANt7uz+/Mzd8d+qeViwVR
+0agYdrhXjCF9vpAIeSZt0rPcUq5hzEGpmX24D8JkI5O98LVV1f7j/5drAtbbyMY0sPmYJ5S7Bh5
/Xi7b/cauDhKmir1xV4dDiw0UQJOrVK9c2rca+Hi0JCb3iJYO7RATqyi9rQtL2734WqMRierKhmK
wYP19wf9Y/OObEvu47IlWDtG7HWCoUYmo1/ozzMcpON6q7/gT+SgMmfF5gkb6eLOnnT9QP7xAy4W
iG1rVas5/IBuurUn1icqtmU7srb60t8hY5wgMVvp09u9vj6u/3T6YmkkmqnqSYTFFZ1tNRUCQ90E
qJzvzN7drl0sEEX22lLPaEbfEuk3nIm192f63DvGZ21rALWac9WXpt7MmNzu3zBmlx8dFCji+yRO
dM26WDedqriJPEyqZbQPWhYvjdRZV8iAMg/T5+22ro2lQUZelSRVlozLgGsjRI2cS8NYtp6WzcQm
zjCMewZGvn/RkCLphiFJOvvwxdaYsEwruaJTppGNQnFb6PcClleH7UcLF0tRS+ooBgXPsElfRnEO
ubNU+WNlvN7uyLWNl7X3v45crL627/WkGZ6/HqWY7biYqhTZE8Ch/rdmLlaf6Otq4UU0EyWHnqJl
ybNSL283IV17jRkKCXtFNC0qKFwsNBWHZUF5aY4rig1t1Cm1BTfCL23VPFZrd367seFv/bWoFVNT
hwyCTgzkz6OxMRWzMeue3Ln6ZXgUCxzXPsCP+JUaK5A81PhOwuL6NP2vPfXi/iwpvpoJoOzHZRlP
9VYcCeihJNDkt7t1VR5AzuX/9Uu9uD4HrYc9MaMdeZXX48cCLfJXjgF2TmYJyybO39ntFu91TP5z
IBG1SlUSszAMsJvqwg1WTn/nHnivCeXPJrgfq0TDaUIGuhAtnW7t3NMEXd13fgzb8O8/Di7D0/vW
iURuzIB3UEw1/j1VyvCB/LXghouYJLLAtctwnp5TXYLNiE4gP5YK7izlCJDooOsKscVi7749L1e3
H9U0NeJvmmRdBqY0owjTIqY9FfYcfEWpbsdd9uhXr7fbuTo5P9q5mP8y6Ly4z4eRi3C0QclQEVqe
b7dxfVX/aORiBcS+L0jVwDwKlHmmra1y5xlPSrdRLeq1rSRnRllt6uK45p2Vd/VCYyB9oVYOQrG/
btB2E+lSZbP0KkmVtjGPKuCGqTDxqdoIHDDWHEpnUBU5Tcp81Wo4dISWcgWNAyuf+oTUdCuRUpiN
7q/7UB68k1B2bEVOx1QzFCYOtbO3lNRpMYZbGDQlH1llEEV3Nrurq9uQLRGlmSwCzPtzdRetnLaq
pVC1sNvF5iuOttvzc3UN/Pj7l0dd6itKE6jculpxmUQ4sxJ/F/binSV9r5mLo05p9Nr0epqRSidf
CRVqdJEXwTQ0o2hyu0dXb1vGjy5dnHdNnkqdbDBkJ8rianv4/a9gu7Anr5UjZsCpfGJLXfyb1+fP
Vi9OpaR1U+x19DCiPqcozygaUxjb2127sxjki5OoDt1AlDPaiKG95wgsNefOM+3OPF1uPa7Lr4+G
XgToYtt0IcMj7bT97W7ca+Ri39FDdJO9yQTp5oNhzmzu+P2dRXB1CzUVmcuVzI59eUd0HFHLxBSh
RBvvtfpbsA/4i5p7j6ZrBwOvZt7NbHCi9Xvv+3H0SEFL6TX862MRnbsWplOOkAGgZURUh6XQ0/Pt
cbv6hiZPIUqySpRNv7z5xGrg9l5CLqE5WjN1npz6BeZ5dVlON90E/2c62uTjilIxd/bSa+uOi72q
mqqIMFO8+HptndJSgk3GmRIW716Xfeqls7jdt+FPXJ6xpmyY3B0p6UZQ/899Ls8gTaU98SJ34NX2
6wgPmy+CuPhwufz8i7ZUU8O3IeuqZl60JaRaLKfEKsdqy67gC2O36hZdjeQKFnWAqfR2c1dHT2OB
sFQMS7+UWSV1nVONAtyqAdYvF2ce/vDbLVz7oDjhBm2wRd7091H4Yx0Czi76MifyZUIDKvDQUwVi
HvbJ7HYz1y7eaB0tuiIZpI8uL6ipEbm2xgsvUZ2jmxc7RdenkoZq3U2raVM40OwKSoYrd+bravdM
2eT9qpMS0C/mi2ySX9gmj4te+WztkdAfQ/nOMXu9iSH6wFdMjZ+LJlq3V2JP4bIgxuZMVgbmrkp5
rO7ORF3blkzzn2aGf/8xUaISmokx3LhEEz6lIg8gNt85af2dJXevnYsP9v9Iu7LdyHFl+UUCtFLS
q1S7y7vdbftF6GWsfaN2ff0NNu4Zq2hCRHuAmUEPGqhQkskkmcyMMLo4iGsHVwmzBpMp5Jqa6q1G
H3pv/UeDuL22jyOnGieMmxO1kCR8nNUHjZJ9n35bdz2hQS67K0PYCQ1k3O46FGVfKBUiXwQmm/46
jK/Qqh2Wkt1PtFJdTUVVGg6Ols7vfpPZV1moIEeZ1xkUSPYFOv/X7ZAhcFtfb8wJZImAoJD8Xg0C
cFLLopsMgjtwD00LpbKchRuwvWnjbT1JjoyiXQ9lE5btmkgTorbl0olTdQJDF8VyLNFyF+XP+fRC
p9tXK78ZJatSNOsLJP7ipSd5SCqWhxnnFuS0ID+/scBdFZuSc5Vo9S9xuMCWlN2kWjNwVLuO96oy
oX3ERj9cCo3AL8z/x9hZ3PyPvelqLrtya2CAJQ3r27lfR5DZwk0/GL6TMlBgC8TdYly5wKtFp/84
L8wFF2FMUbqRJKzpCXd7EEqg05b8BC15TiS2SDyNfwTpSenadAAOnnL8YY43NvozghhqicamBNvg
ALqM9dFjgZE7huBpx9A0PL24SGRyo6fnldNQG1tcFJCdUoE2/FrRQS0Hvs7AkOSVBNaxZyTXxb8s
rnFBOrDKYXQDYJnglxggkN6AZMmmIFkCZXg9J6ALlB3kBAsKhR8EbEBYuyZKYy8njvSdlsc69gUV
r88OLHS+R+qbFUv8Q+CDFzDsMxb+EU0mVhQBTKAmp8ZMb1qzfp/Kdrs+WTJruAEsocQaRB1g4pLs
VVA1JhAusN1rCsL7dSShW+hQgXVcDSVR/FQpMYHHs327INZ3E/QoUffughMi6u6nwvr238C4PVUx
lcGqWx0rGL2Hbv3oeQbKRpL2729htorzPA6lRMO5hxu9OLGdNmsAk+TKdgC7v43S9qxKJY8fQl9Y
wHDWWGg+V2oVMJWNSlKoH12BPmd9wIR+4FgWrijQlMHp6tLd0pxA6soGKUzegYw5Bs3d44hL+NRI
Nj7BzmqrkEu3TKSdHbw+XOJoRZBlrgOcdgYtCDkkIKdat0ToZ6i4c3EG0W2Vr7wNsdlNKFTF9kAt
MDWCk/M2ah8m9DLKMvaiMdNUtH7gPI1Rc7gxC8NRV0IQ+4AIp3gfbJDjqzM9hDHJPTeWFROKBk5z
IM2F2w9iD3/hSgaCe2sFDQrSoVtXz6cRqiKR9YVwsERhJi+iThuGGbQlYRJ7Uqk68wxV6mNYRBsa
l1/wBB0FSugswIvHp9tqk41ZW6XI0BJKH20bzM0TeVh3BdG60SFKiZc0h+DWxU1QjctiVsbIxIQj
mJiUbZKckJj8bxjcPh4p+RxMI8yA9MKMZvKJgNgw/GcdRDT5S0OYoctpicFGiE5RpJQmCIMWw9Yk
sl1bPFY2rtZYN9anTsdS0ZSaGkgoZeXrkNy15TdNeV+3QgbBhTHFgBOgGheaKcY5htgNGGKI5PYh
KhW1DRXfb9rovrEMbqSqsc9TNbEQx1ACn/2uzvHDdHpS/OxqPFg7egUiqhNIm251r7gJd8rVPUjn
PVlroWi6lh/BraKsdmerYR/haK+gtQOXqyTG6Wyo+DPWEoHbeIbJbew6BYLlQalpi+7UI7iqtv3Z
2oH6Cm7Y7KetR4+g/PLR7nekxR5kAKh7OIeb9keUekSymplJnz7I0F1btwzbNPnc05jp6Yj6YBxn
dYh2QEUIxPpxdwXu5A1UzxrJWUKMhkdSpNMsTefPYBbagIc2hPmVPoPg8SrBRaMCaQIIv9ZdVrSZ
sMa+/wFxMwnq1iysVESQrCwg0aigSz//peKFNOraXW/nX9iFl3DctJoUZcUBwSgGlQNpLR1SReUA
3iQCGnvoe6WJZNZEK3KJx69IdKlALQTjONvauB/U2dn1mqruI3PSN+sjKYRCfygrjnKwPXMbf2PH
jQ1RYZzIuvOMwonC2Sjgql4HEb2ho+SV2BphragoL7sMlL2uzCktYZCtdjcGGCOjDJJeOsQ3e2iz
Q6K3BpdeFuqHzoxOZV1Hkg8QWslyX5C0IkiycDtO22VxlhF2jBod8ICC0QXqg0U0SfxEBsMC0GI/
MCw1DprGxjbdJ9fmbEBXFDLBvay0R7jMFtZwo2kafTHMFNYQdXoCR9lTAvk2UBjcKLUpqT4VNTOh
+OFj5LiVlus4ZM8xTGKcAl5p2G9WBcJwC6rKEyoTrOAKOTLQrRvXxBg3eqIeqDM+jLX9uO5CwthN
VJOo8FVwX3M2xyMITIoOHtSAW9iCekj/hadp9LV8IHCWhkjFthnEhdFs9B6ChQiCqrbjx7EkdAl9
ZAHDxRJDzdV4ZIbQTgN56Eug614Nkqf/NlxcBMmhch81kOeAVu3BQh8qCOMle53MDi5VVjljZhcT
7Ejz8HtQuefRYdIPVHKVE0b6j+Ei3LsgBLKNyR0Bg7olXE+nay1TbuY6eOh7Yxc5IIhaHziJWYSL
h3kCLscyB54yMNIlsPWAQjnsTcnoid3ZwK3BUHGt4+vJ7aypLDfFbahT6a7VMwip6tt1S4RRAjQu
/4PQL4NRNcaDpQZYuQHuCkkfXWlht8vqcdugdeK/QXHhtTRajNoEa8wpPLrNdCwc1dcKB3UrRDI/
zHE/HWhsU1dNtLihTIqbHzzRRPYUufAHSFDr+WsNXk0ViWDGFrdNZFlaofct0LgxtPq2xesdDKtt
qN+hJm+CcIXVH3GGAg3fVyZsAcaNolp0RhEwdWvSGrt6vA/jbhPmz30iSVsI3rpQCPsxhNwuFRVj
NDgphrADKzNokAOI+MR0G8QPhvKQ6SB4lmwiQmdnlbfM1Y1Pffc1Nv/BLAGIG/ShrrujExiSC4YQ
Ar1Smq6ZJvKOnFvMU1JmRMcF2eqCKwWddXbffMEK1rjjqrZKVPRXXq4nMPKalmKWGRR1ofkUtJmx
qbKabtaXkmhyLFT/oUHZtnSVT/iEpes0qgUUe6zpUztBVtke6mmfty14rSD6NTpduSlK+GFOKmu/
ji4aRgRbPPub+AAkgy5trFzIKpltk0FCpDzGBCRTdfq0DvF5AeMNit1m2Ss/Wjy5fQPtJYGRmj28
r/7mFD+q/h6yD5FO/biHSFIpibOfwznQkNdCpbBho5yB/f3iRDYXtE2zAGjDBB5fCk3ZowrS9XWT
Po/aJQh3cujVKNSbAtnukkDl43ef/Vz//c+R/PL3uSODYo7IKDFRU2sG7xv2Iqgna9U5AbfuOpB4
tOB+KPlTXZt3vslUg7FrYUhd3UXVyQzQm3FchxDb8gHBxnIxIe08hMXEIKzxO5hZHUiitz+pIQlx
ohlBUZmNmgT0+Fp8VQcOclZe9yMMgRhDO7iH2q3+Ohygh8/BhQJJMixTvmBlbmbE6wB586q6LZO3
VJaRFc2Fg4Bou9CkBV8BN+ldVKfxn1S5Zv9s4Lka+Cjz+QsTvgThjolW3416ybJkanZqs5dMvcfu
IFkd2ueQxoImbnMs+2Ph6elyysfJaYOcIL9Ed8Gb9lI6/gC5DI/c1yDR3FTbdtiAslW/nXElnPzy
qTrdr/vcn+zS5aEBVxikC9ATDCorFE1efgFR7Eode5yGsWh25PiGvm97U29BSox0DMofvW/X+snY
WVv0cc3e9xzVyf0JGRkPUpxotEq8H8E29KPraZ9JAq4gGlqI9Kqp2UiX4KZ1+WUUDUkFnlmQe2ud
hz7N78q4PkSKuZmo89DpxkYtFVkzI/OcT6OBCivNwC6D0MiNBu2yoAF3DRZHDIXeOLw1Imfn/qNd
G1EoCfaCgkVUzuNBzsGOho2Fv7aVZZamA6svJm2QvNr4Dwgq7BBU+qFltINXjrRqULsxjdfBWI1Q
+mvBAK1Xu8CMRoj7Jq77rgUVSP9iMkI8IS2C9CeaGCCOtO4jgrhk4YWFECQpUR7BV9WlaVH1SKEh
Q5CD7TGd9gZJ0EwNmYDIbiRYoknHuwSYgkysCjzJXk66rQUFhNBw0LMDZFycufLDKttTFaXQZXxu
ZzCDN5WkDkCIiTk3wVllYUPkMMc5bZRuxgHJdntIY+SHrFChqFWelc54tkZQGlfh30dIC4teAx8S
dl/UHl2aWSC4zei9QqgPfw4RhDYa2WVAEOZRqvXnmQKsTui+v0Rw7LRqqj6AJxePbvLkQPF03SsE
3CDGBYJ+ieCSTlEVimFTv1X6Nnw2fqqv00Yn1yYe4SSxQGYNty4b2yjpGAIrnw/4g2fMzxJr2Nfy
K9/Ao6jhYjEiC8bNSEPneKYNHqsKC6QCYwuZ0k4jZ4IDOhRBoBZYRj0I/pS29ousTVCUNpb+oIX2
U9/O03b9axjYp48BHaZhgSnLQmnk5dBS2vQkrCA8U7rTxtCsu4qJORa9BEY8hZZrquzKo8MbL3GM
vsmQ9MdqM1xIUpVFDuqJ0XDvgqqb/ahMwNGdZenJicE7X8Q9hMJn9X3d1D/VVZ9sRRIeax2LHqVe
l98QWE40gjM886cqAnntFFdQUGzcknyjVkCgPGwrrnKide0E27pWu8Iv8gA5vSGzXuswdqEIToce
Og9NFz6D/ALiiJkFnZhASRKw1WidSY/5nLvt1qZgYg/HqfqZlCUurOuGiKIkOFlc3A5wuCIGZ8eE
koRcYaoEeZLdNdZ0M+Adf8qtYxXJOnhEAYsxT7KNgz3ic1BJT8yhs3ERat3IL+ynqP9B5m+leVBz
iBO9fsEuxH8bT9/oE+a3KSeidWNkEMKpqLuzuhZ8jKpfh/2h6KkkEAuHEOdfC4loLEW+ZHaoU9Qh
DzTzkQUElfSdqn7T6dOUS87ZomCCKhjTQbobEYzPY6mVE2YOkhe+TaD1DDGpMVUlEKIFvITgYiMo
F/A8UQOCFs3G6iAeR26H6WF9ZsR2uAZKmVl1Cr8vg1dyDG03zvD0Yv6ai4LeDUk3S64LwjlxXBcv
ZHjORRH65fJ0xykYUBCZ+SbK/uJ6hIj5KYLaJAQq1q1hTsvHAbS0YAkZLl6v+FrPbnDQe5lhyKAv
66RMIfIMPngV6ldJK3Fp0foBARRYzlA6wp7ZL21KzLi0wxB+VsVnI7wzofIF7nE0BWnkpmgkWVrR
LC3B2McsbnW6BoIh24ZdozbvtBb8kLrsQV80R+y2hcHDI9KnjGmQ5Llh5JijfrqpQKcH6YE5vYFw
mSTEibx6icN5NbUadArg3IrMP0rlLGPXxpCzgEjN33vCEobblUYQOKpuCBgm21aNd0zuJtSg8pv8
Tonsmif0BUZ2BWZKkM3yVeaT4c5jM7SZ7yRQjjuH+uBF5N51b6AL0IH5c9000YUPtFO4ueKhH2Sb
fOjWarDsUwPHjBqU/xXo3JX6XqUQ4o4eMvO6gUhc+Ysqt4Z6IskZkoJzXR/y6jGbD3kNzTPIqKrh
bv2bRLO6/CTOQcumNpQyxAac0HunuYUCbBL+XocQm41LFTjFHBPbCBdFoFfeaJEFsym0FYsYoq43
RQflifTehTAxpA8qqDZZtbPRIBFX2g+Nc5/Vv4LsbNM38HSBzsnP+3/WP0oUcLB7/vtNnDdXblkY
FbM7IwfQ83hxcpggfd3GI9S6vxAECCh38UBngYCOP+/XdRIFDhMGnSPVR7YUr4OHdWuEs7hAYDFi
EWbSpnKLMAUCiPzAaHWGDEVgS6ZRhsHFzRp68C468DM/7WePWrcqCNPNWOKOomnBFVu1CEGOF8+r
l4ZMXQ9dtBLxcoZwppocDdAXmCgf0n5EsWTMBFDY0v4U/KJEzeY30GicGlwJAaVhBwiVuyHdGskL
KByx0W3Xp0cQZi6guOkZEj3MlBFQaXKsW4gl18Rz0sTXq8cUWlhoYF7HE+w6F3jcVOFiaCm0B14z
QSi7zjYJqozXIQTecAHBxQ0Su2rgsjNOq7eQvNxmGe591vM6iKCfFw/PWDBIUiHR96leNURjmq5P
QKnJi0uuG+Wogr5eUzda8hhDtzvpvjF5ckJPaXagYbQxYoJWgT1U0WdySNUdSGBOegOGNHXbQ7WK
7tc/UOhDi+/jRkG1waxHY5wlahr7LoUkYnSqlbcS0raOTHtC0FV9ORju5dpIoMecoYoKXhSipqDw
DLf1RouC1e7Osq5N8N/V+kMSzieI/loQE183lf06d0JbTIWuqhx6MGl9pQJ97tEkASloaE5ZEN8Z
ne8dhZIBE5bqvuRlEIZA/w+uPEiYXYJaUznTtgBoUUONDpIqcwE2xZ/rlgld+QOE77C1dVqrcQyQ
IXtM82LTz/u56yXDJwPhAhuryaooCwF98lwXz128Jfbfx07W2YhmEhVPOw5fSFxrdQUxVqSVNAui
PEgZUjvbjCmkrJ5KGRWjKMKgy9Zk71UoW+YnZtT7Eu4+4ZSm3U3ubWz/9bMlcrAfv8/PiQOa0Cqu
8ftBcJeFrwGRXDZF02HrxEXfn4okC59jmd2SWoMy4OCX77vsp50cIbO37lbCIcIbCFGRf0OPJheE
aZtlU2HDBG26Skfw+kuGSJS/AcnoBwAXfP4QJkLGDmMEDi/oxVo7SLPp7a8ASfrxnIWIDBCIXzdK
OG6oe3WhMIL7Gp8ow41qcBVUS/pBepinX60GQciH/wbBbZZUbRO9KQFh29dFcTO7W6t7+m8Q3NS0
cW7HWgeIJH7L67tA/dZ3EivEs/8xUNzkNE09jqUGiLRBjKy+T3q6WTdChsDFxlCLhkRh4zRkECBv
3nNyXAcQFCdiETK+O9Qm4+DK345IqrQayldwjDCgTBqQTU+aXRpBYbIZ9wTs1jWx91kFya4oPil6
L/E1NtH8jrOE5xzBUJt0yFzAu/FzP/2TZS+1BQnp+nHdTMEejpYsSwdNHZqcUc99ucfEQaVSqllo
/sQtMx/PNfQ6XdA5QJIzb2VDyiaFswm1/dDHQMITzfV8V4SdKxMNSoI8odd8637kW+OnsYl+I5lc
efERamXh78grv7fXztUk2YEE/gJoGwlKlsr51OgauF3UE2wJfgOCzn7nyjyeeTRvGlojoIuj2iCx
4dnCkdqhNIkU/H6Fcu1xnwS3E5Qkne4mKW9KGWemwDnQjPMv2p/guLjxuNh+rH4IMr+zoMJVoVDn
OHdnNX9Zdw7RoC1huG27V8PQMXMX+4QS+tCWJ9CDXkcQRNQLQ/RL90sCY3acGoYM4+zVuIO438vh
79N46N1HlpCVlmD+uXjXxVZIuxRe5wbFWS9tv22QTyDknJO/55ZBOckCiot7k5bWrCwA0Rsawkn4
E2HDa/NfXxizBQgX+iIHVKZDAZBRo3gNggp2SjzQ/khWjKBrwcQrmu0YOH7iAsK/TrhRXTq0Df88
j++h9PpU7qcTPTZb5wgd6efYN2/DM1KUN8obKmi21T45b+CRXrMNN39d+X75Kdy49ugn1Qob8ksl
5F6rahPU0BKSNdV99kWA4OFbRUaZpfs5by/Q36REI+zVHOgRQ6026R/C5Gl98j7HCYAYKEnDSy/O
eHwPYtO1DZSd2KAav4sJna9F4vVQhEDZC3kw+2/raAZbP5dh6RKOGzitKRItCABn3L7FvvHSbB+T
Y7zvtk+/XG9+iR9+5c0WlOA+clDg+DI38bnyslP5GO7mrbG174q9s13/ps+x6/KTOPdF54ka9jk+
qW+2tDj07qlpXxuZ8sk6isFf2FA+U0FJFyjISKW571CjgW5sgeIyBHAIpJqRI9lJBUUNS8NQwHsZ
y9RJC4eBAHLwaYlGn8h3t+3PTPXupg2axjcoDm2ulIOM8VLotqaG7RvckNYn1q9GdYPIhqgVaoaP
AQGMct0O3WZ90j7v3LBtAcKGe7HhTNaQ6zYBSAtOjRKSl8jhqKjEcMqDkb/25n0jWyif955LRC5q
27U24hUDiBnkWRM07EERd90mwRWCQbB6Cw0XbBx+Lo0yx8SZ+wwQk3tj/2jKX4NzjirqBVDMjp9G
yI6bkmEUz9W/iDyxYtQ0CXIXbK4GsBfFflLd9LmsdVsGwvlhM80W6IsAMjgbYkB3F2/AP9eHTuwO
H3Zw27amKJXdMRXCYrqxxiut3OY5GMfmZusGsTfj8tWlf31nvZgsvgZVjW2Ic2iwqkcTmTIE3ji+
BbOMaVU2dswrF36e1F2uUOYSaAiqjNtU34xfqK6DJYj/SN85SPOanGfTrhqTzgXGbP5gZ+222CgQ
qF2fIaEhCxAu8Be9oleTDZA6j7yU+AGFRrbssioIskQDbYxh6xqqgvmSsQAiZFqNF2XQuf5Eh5Yb
6Z5J9gWRkHEJbIGWHuqOLTxZ4BWFGzDUu/WWmcaZb9mQtb/r00en+HvvuoDghkuxo1qpJzyIGDm0
fm5IEfqj8rA+JbogpF2AcPFmrJEpKdmjNX1Jf5h4H/cyr/+GtOkuPBs3UKT3TS/6ceqwWTcnI/He
39W3TOIXmnAwbYQ8nHPwTM/nMCZwTjljh/oaTfOMzjP3zkn9AWmy9Fu5d86o8Z5P4/vY7HRv3XoZ
LreDxFY66nMP3Fy5I9aTaaDYMpMcEwWHKzwrftjGOYrZo5CjIhjgvPpF3Hcbe5VWnojxriXXYfD3
LMPsEfMDjfOZzJzGsU1gkTH+Yyq7DpOoSgwSLrAFBOcxVVaVVuXAoCx+a8gLMR8DXMy16fkLcwMu
OpYPZA91xmXUK6badEDWnfmK8T61r938+AWiKQzWAoILrKlLu4407BVwfuyzR0U5rJsgWluYCgQI
aBSglJGberuNMRWgKf1DRmml77EsZyoGAN8cWPSQ9uUv+AYa2yo8QWC2dWXj9tnDbMlymkIIZGNZ
JQPqTfkC0E6ptCQrARGUv4LxqcP1bn2QRGuQpXv/B8Bt25k+KQ4pcjYJV25cI+LcNcOvdQyZEZwv
9Y7TjmUCI1z6MhffaLpd/33RkljawPAXO7STlbVDU9hAq6fQHDwHKkYpLr/NVwIWsn44WBtMKotw
huioK6maGaUYtN1OOKTl+T39ex0FhOAFBmdM14GRRjGAkTn7KcRtUNZWI5zxBQD7+8VotY49mIOL
yrykeorNp2qE9k4kScULMVCHxXrvUEfJJ0q7VLFyp0OVnBlsreZKN3536vP6pMsguM0jo2GTmhUg
GhpvauXQVfWmAHXCOgqLEdxlGVQtqILGwziaQ/itsTaa3OrZm3iaHyDt45PkDWzNJHpNQPi1DiU2
6AOKM6iZlbILZkBh4gftYLavkypZiDIILiJGTkzbgL252ckZPI8e6kLT4QvnZTBrEY012LESIm6D
cmo3R9sQnoCN6inVQ9+iv5NEUjAuNOQDg1c7bmvialaF0O6OuxEF0E374hqPX5iPBQZ3Z6qLKoin
DhgJWkbjct+Y48b5e9I9rHYXT0cg0UEDEu9fKugpkhiEi8j9eCYO/hSkCpmsNl0YfxcgnGcRtcyb
SkFIUXA1U59HGcu44OrHmBIwq4y3Hyfyy4hiN/aIpjYUjblDDTIP7cpJ0k1SKztrNK5jBc0YLQFT
BGoMJXVEAs4BE0WrGsviY6dHo+AlclIY6I5oZ1SG32hX+R5VixtV8VrP2hujF2znxBslkH8eWvmI
sITkjngoP+7qpAGkvi+O8cNTcQwbT/sOdRg/jT2kdfbRjXavvUEZe0MVT/n9915p4DjDKG7ZP9xY
d3qekbjA6gqzU+y+x93WlY2qaDtFNR47E6Ahx+GpLUu10pTMgeNb5rZLrszwOYlOX6A1xNR9oPC0
lg1qJ/AezZbwbPq6c12mL2Z9DIY7o7g1vrKpLsG4tUyDKp8NBmY3R716G1RZZlwUkEB+xOYFNG+o
nrx0RKr3czVXWAJa3brtRnHrudqUtg7VMqtTXRnXsWhFL+D4pBHuGU3qMLiAmp5jHhvZ7ira95YA
3IDZs1XY6QiAmFRe4to+IddBfAepNKRxCn/dp4XWIO8Bqkl0+qAM/XLwRmPW8IIGsN5wII4damWJ
hi5zyp/WcYRGIUQxZinca/ieBKOBtgDNgBOGg184p7D4EbiZV5DHVEZjJYZCAhbvJHgrUZm/LA5Z
am50vet2qINyss1cdSDkAW8Nzvd+BnaepJl+rJsmHsIPPC7EV9asD22Nt+8gP7XDc1dI7lJC/3aZ
VDCeLfEAxPk3SW3oi2QDNsO83HV95bdZe2i/kqdEu+G/MC5XUxVoA+5xBGYYo/uUudUzRBmOvTIf
10dLHMQXOJx708KpzWyGOfOtGvnhQ9H7LN9x427nm9iPj+GTuweT0rAZNtEWz99H2WFPOF+LD+Cu
XYGbx5Sq+IDUeILghieXmhNuygsEblHZiporY4KhHHfaznqMnqJo02/MU72vrurEmyPfPvnhq/qC
RnGpqI7YPPASoFsLR2e+hzDPoahBIoCbyXtntH7hvq/PoHB9oYTofwDc+OFK2RsR83caeGXyYtSv
qXMbgrmvlJGjiD0fNWTseMEu+pcrWVNjOhvWiJUMHuzccj3VOCuGrF1KhPKnAwP94aCm5dnXSOpM
sZEzh7T6bVoN2xqlg7r+bX3UBBWTJrg10Ojx/zBcmIgjJSl1ChjlEFyXPxSQRDyYdJue0Vh954we
ZKTWEUXzBCItaFQhfcGywpejB9UtB/IwE+KS8z1BcaSalF5qnylYA3pJvpYdvPiDGVpI0QCEHkFQ
enJrGq05RgD1Lewi9THR/Vl50aprszsO7jGTZblF70SQB/wA4/xPza2yi1qAFRo99JFyTcws9vJG
3ZQzaTbgVvfKJtgqJd3UdH5dH1TR6jJhIQ5IyD2hOvxyUKditPWC1QFBv8GLQgtXBltyGZVBcKfc
yNZDvUpVxHv7oZqPySxJEAhUPOCJCxu4ZZVr0zw0Go7R6j25145QBNTvm3/y2msPyTdH2yjPQejN
fgw5YNlrsygyLqANbpNx5loPVVaqiakrpn5TmW9ZcBcWO5UEG2O6VaJf6/MlXAQoDcRFxSV45Oc8
E/R8RU4DDOYQfLfTe8V4040YKutbpZGtN2EcwYsItFlZDZfFQTldljcWGsf8HpnCLLl1ChVFJ5LJ
E4KwbAjMwXGXj+5ZFzZlmOgodZ+VWxLUPxMVdZb07yVL4SILGG6N9agy0kCLh2BV5L4+EnQHyMiz
xQFxgcHtkijfRql9oOE2R62rzsY7C6H+mBuPVhk/GwVeyBStP+FMeU5AcEvq/GD20XHdPWTDydbi
4qxYWiSYyhrfUEX7Lrlpyyt7evkCBEEvIU6ISI3waeSwokXd9Sjp05PvTmN64Xw1y3IywmckZPT/
BeHmK8qxr2FCkZHbFi+4Hd9G/a7xnU3YbnCegtSVDxrV8mcn2WKEoQotZMgCgPfW4V8ce9o2INaF
y7fTXandjp0sFrJN8dPGsgDg5ifPQPVGKgBMQY8C2YfaQDVH8Y/794Tx8PcFDvOThR80Zt6RtAOO
mT6aqLdPskdTkXUtyIzhTgAdnlz0jm1co/KWpC9jFYIwPNuqsj5poVOjRdqEHo9jooTq0piizTsa
zswYtM4Dp/GM6Nu6UwtNWUBwe1QN7p5wVBHH4yH3ov6uJS9RcWjUn+swQv9awHA7VUct0oHJH2Vs
bu/BYC8e/llHkIwVnwoJ6yxIhgkI6TSjNHof1Pc52a9jiDdcHGP/PC5A9oAzw6wmY44MtuHmV/au
f1G3KOkFT2fiTXeF19xZe/LYbX6gg1WyPoXWfQDzudopM7PGKQA8psqx06pDomT7LJ8km5JwmhYw
3M5XtRWKQRIGY0CwMH6bpM2q7FzwKQ4sELj4VqOpODU7IDjFe6JlXg7pg/QpKu/wsNhTxyvUo1Nu
16dNeHRYYHL70xj1KjFTYLb2nHuOihRjrZNtGTNeOQ1H6uF5HVC4qBaAXLBDG9tQWiEAU2eTWG8D
WGZciEDKHglEs4WWXxTfMlYWsNtchocpG5sobQn2CttXNNubBhlvpnBrX0Dwq6qw4tApIxvZnpt0
O3ooLgh28fMMGu30d1+g81Di51JAzgNJiVOlyopwk3P3XhyDU3+FRsaRevO76oFIStmtT5VoYS0N
5PzR0sOgaCMHN9P+uZp+afZL1h/WIUTesITg3M9tdKgtVjBJ105pgr4QgvPQFXX+WYf5c2PhlxZe
ty2UYqNfC700l+6AnW/QGqTK/Og4ba1dAWYAL94njzbSp7mXp/if8sWYvHjTXRmGhzey1LNfs2dU
bV6bO0hsyw4VQsM/PogPWvqcdRboPLEMxrexu0rs2WvKZNO3gcRrZECc05iTppWaBqAyPZbKPh9U
cK9vaJdLcITOsjCIcxYj6qy5GICTaycz3bbJoVY367PIJunTJLqs4hQPpijh55ylbRWTTh3Sq+Bt
jMESRIuTmk/TxoUW6XU7dupt1dTbxOjuusSSvTiLxhEvaUg2gTwMLFLcOKpQD49y1vzjKjlUQfGi
AHFQQ/VUnKvXzRSN5BKJG0kroU7XUCB10GHKLZBL0F+1/boOIjOHH8uhnLuQNWTlU+/Z5bBRwvwm
V1KvI5rsZCCKxXiKQU4IGRrGN3O5+AwDpV+Q28Eec9Y2NLgCDX/2DVmowkNja2l5oCPw50fk1r5g
4gKWDcHiuJtrVQQFkRHbaffsllC0G3dTpnnRV+4+IHRi2lJg9USZ5SXOCDWX3h1MpGqSN7XcVflV
MkrCpGgElxCcKSYN7bR3DdzgksRX1GifjarE60QOsYTgztPUoWYUJbCiTA/ltFc6UAD0Pk2oBEfk
3SDjwM2ebc54y7ocLYeO1hixfqzeab262RldsLOJrOpIOGAfKHyzUmEFvd6oQOmi2Nd7cF2YEu8S
IxDUI8O18TzM2aG4ZmsOMXYuc96i1C/Vn9e9V/L7DpdEcoOugYAqLFCNXa69068oIeAyyNQ+QUaJ
Vn+Ls6BqmwTFGkAYjd9Dtq+MH5lxQrupF883zfC7m3aGedPGd+t2ief/X1SeRb0LnXCI2SXeaCG+
FD6X5WvuPK1jiMfuA4OL1c6gVE7bwDIle22Udzu8X/99oQ0uk6pgdKLQxLr0YcvIjAlNLkg6p49J
86hBcL2WTL9wOS4guBU/damVGyFyU6CjJOl3vT8g9eENo6TMWWebCb+nQgXjX1O4ZQ8u7I66NUu1
dd68sx9dDzUGiUci7+7sff8++972vN0S72BUX1lAC2Tudk1V0FKiBxYBZ3zTwSjsji/rsySsfV7a
xjl4kg+JCwUuuNptG21GaPwoN4pf78Nre1tvauw6W2/cho/Dpng2IXsju5gKr8SLD+B9vXAoJLkU
+Inzpj2GNxBM2qDhKXn8R3lr7rT7U7ehHr3+ez4nluT5d0p5vjV9KhOldYBaFv/Y9baq7vrgOJe/
qcxHRcsAgsFQG8MjARKp3BmibIMA/DpYZqAGv3Wt8HlyCPg4aknEYNPEuygTGWeCKWiN5pkDqNIP
iZ3hZDmiRy4nhWdqhRfaeB2+VuOfLqWbTGaZ6Fa8hGQBZnF0MJO4VIIOkHo5edhCUOl5drSdPt8U
jqwCUPjUwzJY7E0JijR8fjHJCz3RWhc7Sb6xjdjv6LkZnrPxbBu5H0Aqrob8eCV7pBCZ+IddG6Vh
FriSuIWfOU6RFwSobmEov6OphVwKeAAe2wAiQr4y2sY+1XJTptUhimugfkUaFfxp6PDk1qTbpUGO
SkRGP4ka2hrJ6O96BzED2bVH5JsLHP4AUNtKXUQumnxB0+Sb2u/EvaHabj3AaCxE8Z4JqUoVtBns
qYy/E5ThEIRFAGPgIeAFzt+V2/hqvKp2BSpS/fhsbwcs83lLbqKTdZSAs03sEzhYFV1GW4pGPG4k
taFsnLoJc7+M/N71EFzO6XU9PKZH1MbtpcQwQn/B0ydEb9DS7PIJFSsFG14IHgd/ykAplv/O0XBV
lb+K6q6mkg4E4dx9QPGJlUCl4H6PYBmeoPw4mc85tNxn3JLXR1AGw50SyP+RdmW7kevI8osEaJf4
SkmlWm2Xy2u/CHa7W/u+6+tv0GfudBWtW7rug8EBBmjAWUmRyWRmZIQwjoUgwUyV3VbSY1IpVO7G
hVtuyQi7f88iCebVInCzB6mleQef7OvxRg5fr/sxl+2wpvR/vgyP2MvJ0OMhCj/kFPMtpUJz71+u
FBcOyzYaG5mtFNG3hrDCgaBDWy88DGY3GHhxoTXBIj2fjsammJdFFaWW4FdPSitMVGgxvRqVlqm3
bi03f/GmIn/s8ZczxFQGWSTY0NWgOqrf3eRBu5BdzX58xqLE9FLBd8jtsNho5ElJYGKKfoSNSOPA
kbuP619/DmpkMKlhCZ1fGYeTC+SpnlSdWJYpRoCnFdmrlr/1f1Xr4Nk/Fu+oDyr3ZkHlDxndMTS8
M2QFm/j5+m+Y8fPiJ3CpHIZsfK0UihSK7qOnooTQ5TIguV4og2NB6wf7urm5G9OUNAB/kOKDIJ3v
D1dFqeujApcj6ck34ZKWgkvkvR0FxxMMKgsPEaYox7pbMDxzeV3Y5Q5zDYEzcOVUqWUov1CrtxTx
VhR2meBe949Fbi6yX5jh8qo6FCRSBjBTeFs1E4AfdJThXTUekuKJ5Huo134/SF0Y5M73ZCLieiBO
RQN8J2BGR+g3i5xfM8TTwKCffTS2ic4ioZ9DlTRO4FVUrUmzqaLBSqJHT39SkhW01O0Qpc8gW3n6
ptccEORAiswNpNxq1FPQP4r+61g+ZF1HxUBacH92vXUNYm6fIuE8yFsJ47QMB/yytnhqyEcIVWMP
ImKYw8i9d69XbF9e0taZ62VDMtJAd4K1rEF7eLkaSghhncDEko9b8Zf6Wpa0W5e2ZsUPmtXupE3p
oFDrOdc31tyDBDQQEJaDoApSTr4SF+BhkGFINwVmD5Kgb94P2ZlAygDIpf8ru9FX6S0pLWUTHZd6
F2wH8VsaWHIMsRkgwtH4TCnBbAKwb3VqxcIpBtNqsBDMZzKxT84kDNGgxmjwlEKBAbJxiPkiAjW5
28Z2ox7kZCV7CgW1bCN9/z68sMadF1Hsim7KYW2U3Da8I5nbf580m0mUYPr4Pw5xp8UU+kxJaphQ
jO0UHRrIrlzfC7Nf5MwAV2AoR8hgCCEMGLItTMdGWbgTZmIloOqA72BuAxO//HCkqpdaALFLNODq
0Bnx5T00UUAKiaHPhcRhyRJ3+5gdGSJcs6j1xc9i9A4iYVBLi0s50JwVDJ4D2giAC6qX3DUb5kUb
1x2aD0FaW1X/UwfTeJS2tFl6mM1cphgK+mOIc2fEHE0j5DA0DafGfO3J7eT9vv7tZ07LhQnu6VB5
/qSUDHzvm5Y4grWQ6ht/b9LRXNhkc8nJuSW+zdXWOnAHIiyFjfGQK/KqDiY0n2S7EI66dBJzWoIT
aQgc30y2uhittFqD5vOj7Im4HaDSg5dNMOl3tdfdJuBQub4OC9+Uj0pqq4uZVOPXtTHevateeiKh
DYa961ZmVxuMqkDMQU0NmLnLUO+rgVfUI2ZDRn1SnzCAp76omZ68FODv2smFXAPsnumgbxHjgEQL
Ln495hD1wQgT0kMo33zh8/SaEXqLfogernjbGxutX1937utu/Uc0iJnQMMzNOZd2RVh5Ef5+jWZV
BD7WQowhg/hy3Yo06wbwqChTY/wdti7XsPdBhF5qGOWulCciWOqw6qsnafpZe7faZEN3wrjpBsfC
u8T/PpIA+ggg42ckn0izeXCliuaLmMjwsIqkvURGJxGHnwvuseBxeT0yDQYdIkjgXZUwTX7pXpNk
UpkwiQSUm7QH0e1s8SndenvjoFVWQ41D+pFZ6S7ZLhH5zDCFw7IBoQEdnFsEbdVLy5MoYgRcRPDM
k8LLqAaO5l8J9I4KWjXl1FkmyL7uwSAl/BIzvSY0AX58K4VhfhcJundflrmMeYYk7VTHnLIY4ki5
6uu0M3PQ00ZKrzwSo5Du5WFIjYW4//Vc4acDnQxOKxQGDT4igzYl0dWoYqwSEI2GYK7m5qjK0yLC
D5A8TaDliEGSUZyWej8zuSxM493BFN2UGcy+lxD0onGko438w3tTaLEXUNcllrrx7PylQ1l33fc0
o9v0Vr0Jfi0hM74Grgv7fHVLD7ssgcA79qTkU1/feaHbec+i6V7fl3On7sxNXi5tyr1JayFaA8WL
O6lKqCe9XTcwFz3A4wJUIuTT2dzU5e7T8XJMNLlDkysa7kg57P0h2+letPAOn/ODEU2YmOE0wYbP
Jdtm1MVKySZti1EC6xh6HNH9XziCAi7SHabbxYdBpWiTMvdxk3h16vi6YWMAwSMLaedclIB61X+N
sF1x9oJKu6DqFYASrYFsO2839Scx2pG4pkXw8RfuEMZHh/Ii0CFcuG2NJO11CR37NHjJsnVrrkfz
eN3E3OlFnv6/JvhJLKMMisJkA0qleKiyYxftxtGJyT6RczqlzcI1OEMsCBD2mTkuwnpCCtkulZm7
qY/iQIVHYo1O734kB80+NAENbMN9ltbU3xRUUmmCwEEzCwKBUOULvj/Neflr5MsvOTS5R3JIKllj
ajedk/V3XbewI2c3y5nD3J5vZKEdBjaBVkPgrrvtG0s0nVJzcnUhvZmBpTFncCujBoTtwldjinA0
SiEEzqJG6Vk7iNOLHK3rUEGV2JGzjWC8FgKaynJuDfpSBjd3shGDkXoAmo28nEs/UI5BL4EtpARS
fA9iF4tDAnMhCrByMGbI4E7EyMPlpzJStUsSHXjFHHz7Qnpo1RAzYAtX2QzxL6ITFhE0sUyRhz9w
SugJasTGYcp2T6QT2vFCfPAbJ9dt8IsDJ2HppRXop+tncG6PnFnlz2AMtR+z72B19AFrciXlHTTW
mfQjXCJ1nV/E/7rHayKrqTzGJGKGcsWJghxyRo2btKP97/zhjlVvZKrRMTNSrVN9ui3BiBrWD4OZ
UGNpQHB25/35YnzFAbPLymBMsCUaz9q0GfuFN9rcFY85b5FRwRhgU+FCcFFoVVXiAW3FCUBFYScL
dKyE2gHTQmjXaiD8xdqhnMqEgCCfBDnZy32uilBlFGtcxcF0p6j7IbjNJTToNlX/ev0jzSycxKR/
PhkpwHrCOeaZRVBrbARXNsvOjpqmXZkjqv3XrczsOAl8RuiLMAVr6Uu7KkIhKAZ/khUW0UjrWHTG
QV5NIkYErxuaO7rnlvhulTS0yDk0BIgyjTbT0AANlLlGo7nVqGy7oLaJClqXRg6sIZDv/WypyaDM
7BT8AGwT0AaxiSzuy1V+1OVGhp3Y+6KcuTJo6n3a5234AXn6/pBC5/oQGLH/E11MUBiamNrF5OfI
9B3KqLRlWQS1fCXHWUbjhJED6sIgv1SSWoJfLB/ejabBmJLcDE2GOyQhNqSEBhSltHiF/5PUVJiM
5FWY8m6bp62wxSB63FPND7onQS3Tx7EpylevLqGQg2DqYjYaVKFdlA7HsvODu6SC/szSR5n9/Jgi
Z7wdGKvlOy+FCnVXNQfKKGpxg6Mhu873SmQVO2/ty5S4WkEzF5iM5+ubYXZvn5nlAhA2XD6ZzKzv
JbZpHiATtOQZS1S4pyKYb9A4Z+PCMkQCL88pigxdUwYqclmtjBvLqOJkQJclJ7+7xiDveTQ04PGL
AK4bxbHqaFlp7W9DybKHBq/oZHXd4bl1Bg2jhukopoDB7z2/FdUuZUgr0x+DdSeHxns4pi3IhcgS
Mcpnls57Dtwga6XhwfdF1CpMCwQvA4gF+dg+oWjtKDKyNnEDJc1Vjr7AQ71Q25j7mucGua8ZNl2X
QW+AlTD3fratF7fpkgE+R9OHRqpNZoCItC86SwsXngyzFvAkYTzkEia/uWCr5qIAZXB0bs2xX1VG
sUlL9en6FpgxgSYGIi3rZCCesyTj7FWSpV0Z9XHPOtydXYbIVJZw3zMW8NAGdzVmvFUIxnIBzisC
BPoSTuh9byvQ2smlJVTqrAkDUnGQPIL2It9D12VfEgqG5OjL33FxaAD/v75KM60XDaCXPxbYLzhb
pq7vyyEaAUgZXXICVYds5ffGLrn17kKr+Y2WEyZv5FVEBbtc2AMzGD9mGuUrfCKmXsmFDFWJGy+O
4Zx00k7qVnUEJ3pXj+/aTYfKmQXp84y26zGlIKZQrHEduf2SrND8+v75CdxRykfcE92In2AY72V2
S8K/SKAvfOSOUiSGnRYSGNB+Yjag8QBj7Bi1uIx+odO+6wv8/jPQn8s15T5nECZBFzGMSrBpD7lO
M9vbT64KEOU2o9JRcMfnlkbWk/KwpKY5Vwu9cJU7DgIePIkqw9XqJdqAIsq0u2cVIDEqsY1kNffx
6vuB8MIiy0DO9q4fhphcZ842fobswJm070+PXC4nF0QiMdKblPmUyfEmE0e7M095seDGzGV14QYr
SZy5kQ4Tnnkj3FBJszJJbCv+IS8WxgRnsjEN2TPo4cBP91XnaJyKEgKhMBINp15KqdL/aJQbf9AW
AsqsM2d2uA0IOmcfJx3AoiS/VT1MJKpOLb9dD1rsduBu3AtfuJ2mAdeR1R1slN5dIZV4YO+a6SBX
xzDbiOTNHxayiaW14/aZDpEEITSxC3ptJSS+1ZaiVeQ7ZQm4NxuNztaO2215J/eq3MIvDBfT2kto
VC54smSB22pDBMWBooGFfjqouZsbS32duWzocwwKRAyoukDn8nIzt6Yc+mqNtarbibbESnWkX5YW
EapU92b+ViUnxdyb2abKC0ripYLa7Kdi70WCgSjI1HHxVuwrDJPk2Oa6jjo3oBKZ6lsi6SEY9359
E85AJTSNyOzJiE8GXi3uazVaoFdjiCypsgfb2xTvGFSNS0qshPq3mlUcxHtQjC7prc0u8LlZ7hNG
ghLBdWCAdRfjzOth5VNa7QarfSlP5c74fon6wkkuUet8X40zycDLoXAL9eAv3sBz8eLMHR7upkD/
Ww6ZAQzq0Tp4CvPbcfi4/qlmM41zI1ymIQnlAPITGKmp7w7oyxErujVukNlENHU94NBefLuwg/uT
sq3Q4LX7CvJ8C5Fx9m4+/xV8sjG0ReMF2DATBEhofJjWtRWciPNL3tQrj1ZuUdJ2txter3s/d+bZ
XCJjJGAqK9w+1cTGLPGWxijFBALXD1Vd0oP+P7bkHwvcluwnqMRUIxxrVp2trdsbgCXfUnArebRz
+/Ui5neutoFd+ccgtyvbSiJyLcGg7ErJynOHB/+YvwyTJek0AK3X9QWc3aIoQkjIk1VWLLwMaYkh
xqAXQUjT1I/M31fSVhce/sYEEnwVb2d8Js6hKQ8jYewRtiTjLWDvrnvdXF83MbsNlP+a4Ae3fAw6
es0EE0L4mKioglffp1tFQDyzwK1Tj3fYGKW4XAK8SONwL1YLOczsh1AxQYKO9Cds4PJDGLGYBtC6
Q77XvqRAjVYoSrd/U6PRCIiqWG0d2OXPF9NZOtYqkeGPHs5Law0/G4SFlBorBHYqnyAtZhXHwaoX
nkKzufO5Te4EmZncdLqPLTas1N/xrndMe3LzfXJTbhrLX2mbpXcf21B8CnVukNtwidZUutHBoOj6
9+ljuI83g1NY4v31Tcd+9xUznzics7XUijDQ+4plA064biNarzS4073+OyvcxouyYJSUkq3eT4Au
jh6UzfBeVTbXrSws2eclc+aL6ctek/SwEu09N7eC59runHC1dOPOoIhxjP7sPz6FaSW18aMBdtSj
hAu+2VWOR8eXxO2P1x2ajQhnhti/nzlUd5oZjApzyHPHYZs2p+t/f2bBGN0oZqNwiwMvyP797O8D
vDpWZGRIduW+ELZpbThde+9pB6JitltcqcrjdYMz8QEGFdADs2MLSVfOoBhOHcA4eOPoHgV7jdUU
AVWDhRya3ZfcnmbZniiKMsiIv2hbSRAGr+WUCWmllUtKTD9G4SoeAzT5pmbvT/FCojnzmS7scWmD
mvtC3QMLbEEzgk7mamh+/sWygT0AM+lAVeg8kqhqvSIhaK1bfptiiE2BLMnt1H8/duPP/zHCeSE0
gqkJBEY00zW1u7iFFsnCAZ39/GcmuNwfg/CxIEUp7h8DCXn+0Co3WbhwZpZscGemU9qpbUy4kfYK
xEfeSafQYamHN5dQgZYApVEUR9FG5svXHua3PVWCFRVfRAsL6om/omKdCm7YrLXix6DZY7arQ5B+
PQr5wv6edfHMOHtinR3bWFC6SBCx34Y0czEq95Eo2i30ZBauhpmX2oWPXFpKiqqCMA98lFuw3e4S
7TBIr1OxlJR8NYMSrQHuT1UlMgA9XBBSgs4X2smILJSAfRqa2R40y1bfFevYW9gbX+MdAxqA/R/K
mijV8gOhDfRcm2nSIZg13BDld+bt8va+nRqrVzZi40bjw/Vz+zUwMMgvTIk4tSIm7i4/VO/3cS3l
BuY9ooc4uFenpcT+6064MMD34XtxCA2IhEI9rY9c9K7tvn6JVfe6FzO5zydyWZGhNwH1LD5qexJB
mO5MaIBJGFU0Cyv9TWixqxXaVNT4AYrRU2zn386GL41ym9yXoKBZY3DXqofSSQcJQ0gLfs08OmEC
LPLYD6C+xI10+XnKpvGDsPQgO+ZkD9AMtdJVBOp8QIk2gAHkVrZWsifDLaxjT8k+csl+aRZzbu+f
/wIu5k5F14x9iF9QddB+XEuVK9d4Yvqv17/gjBnAv1gbB7PJ7ExzjpJaIV0TIpec1hrZddB/Gu+C
JcmwGUgoOA6xQwhGClXQ7HA5sljLpAQnIZ5hNL2Pn6SO+k4E3BwFM902dD07AdeVFR06x1+lp0XE
8ky959I+d9zKZJJrcJ3gXbCdVpKdrNRX6WZcyTR5NA8fhvv2cX1ZZ26BC4N88tyKU5VGJgx6PzSJ
9qIVP3U7iUIG/dCC3Pp3RHu6YJJ9qsvchlGGfGqxIGhq/PhPJI5CpQ1sx9jCKborb7pTZNj6HmT4
HZ1c8kOyYrv0LEVbfCrMRDNIkjH1BUC10FNjwejs2tGEUZdiz0cjyih+lWZmuKA1TjbXHZzbqudG
uGOvKaMcyIoQW2hkb4sy31aJesoxOxqrf3HxQCoJ00y4EqDX92UpoyLwyhJfTx0FmmePufnY1Cu1
XmAhmFk2TGkhwIBrGsqDfBNykADaMxjhPmmj+H2aMvkNbAXh0iza14ec+SmRB71ykDh8yeV7vQXP
FBszqRq3nl4GsLtF4Qb08aNfWEO4VMYFzvvrTkTsRGcVAHBMk/N4AvBTpCTwodbUdkI50QlNyp2R
kTak5lCJ79mU9u5UxboPHWRRWaueT6DZOzVoAfWVlj8ViqdsclUdHw0jjwea+UO7DsIpzaBeZdYh
VY2RmFDdHavRNiD8IVA1NaDZhF5oc5uRSN/WpJpWfTjGW8PvajuGPNUJLBbmbgjNejNmyfAAmkL/
USjjIaBtpRQvNVofb1GepzIYM/3wfSi6YQX5rPbdqHLwCgWpeENyPT0qSR/eA7eQ2UpomoCqt6k5
WkXW5u+eEpklNTFa4oZS0qzAFujta9DSPA41IbXdykV3V9ee5NFeF7R9Bc3bH6qYxpM1RFW+q8RB
y2mip8ZtLRuQN8vrqqnusI7acYh6cLnGUQftKNOMjMMkjPJ6yAvptwpZtwFNciyLJQi5sJkKob3R
tVJ/KsI+OA1+r91Lahj0jg6IPc3qJHLCErMR1O+T4dhUQ/WqjIbvViUkg6zEMwF67yS9HtbxSLJf
edNA4adL5OzBwzvtrgJI401S2nDl9/r0ngA6Lq4g0qTU1tR4vdMVo/ZimrJy35Z+++LFvvKTdK38
HGdJsE8xrwJ2I6VeG6GqlFbTkA5zAkDtCAtBcW7rQwwQ4g8GUMFAUV8GphDpVyCUOYqN6YQJj4KO
fuuSdlgbseRGUn0TCUtt6RmKGPTqcNUBjoYptS9Cxl1aloHPUHbCqQMkaP+SW8ZE04P68ODfdLvQ
0k8a2B2hOnSXvgeOidwCRIvKgudzsQXNHODuMNEMQgnO8wRTor3OdEMGzUkU0MvlS3IQM0LRcPTM
BBeQld4bchMbA4L0K62l8mG03lEwwLA0xhdt5Vhuwj2EGjZLhakl17icpdNqqPMy6aaySSh2FfXH
b3dOLj3j0hXACqp/BvMMNLrkfhu099fvshmAM0itQW9hSqDLQlDmEpIG44B51oxIiHJZ+GF0Bpgh
g0SurFBRq3QlxQoAUOHgy4qtZlr3MQ5mhgdkWO8mMurPUlvLv67/pLlV1RW8WzHHC/kX/s4LpMr8
Bz+ugnpKALX9kqLi3K1wboD9gLMkIfQDtS1LwCflKX8CdbmVN6WteO+VXi/UK5Zc4fZ+aAKkPjBy
wB6aXoV4NPKlAa45XwzUkFAgwwkHBobzhYRCKjNsdV9WdqUelHofCXe1uv7+N4FAk4gHIqwB3Xpp
RhanzA8JsH8gUBSNfVL+xT4///vy5d8naQZGhQg7zQ/yNfAENpnS1b9zgSvsEFUrklyAC5G8JyXu
5ffrf3/2S+gYawagHqkND0QKu1HuEOXxQouzFRQuVvWr10fOEC0xKCwZ4taqCMA+VAroQ5Iscztt
Mya1nYZvRrTQT1iywy3YICFhiT30iPPBsxs9tKvhPUwBWkgN5y+WDlcVKiuYEQTN5OXX7yJi5hnB
0mm5SFHXG/QCcDjAPuoFZNOsS2eGuJNfS7E6ZiggYjQFIKrOJspLBoRR8nTdn5kmLXp56Pygo4+q
isZP73VEqwJAHpF3Oq1jrMnpF2AmP3H5ol0GKJziiut+R9bFS0/spabM51Qj9/wCrp5xx8uq/BUW
WXXAQIcajDcrgjLsCWPQCRXJDdjR73NLFe5E09qEwJE56SZYhxsU1R/AI0eO8WYCH42xBqk5vb4g
LM5d+Un8I1TUUcJA6gzm4eEUdxtcGX34cN3EXKg985ovlKRTNZXxCK9rTKHsAeoGVl1XxoW7aeZp
e762fPumKQo/jBP2YcXXvvzwcmDTRJvIz2Avue7PXKXgwhR3KKIyNSWBvcnCN/Ig3qQ6nfa6jTk/
H9RbgB101LwxV+FCFJt1EFkaskZgUTHXfXkUJ0Uw0rwFvx7B8GWqWWp5B+YlK9c3w5IW97wptMNZ
kQBMN5yDJJCC3s9VpKedZ1LDa49eoJxUtRVtCdiyEA+L60s6Z5BAXBV+icTAI+TSN7mUe8XosdVN
BbWsqc+3gnIHwUEIxk+1ummDYkHuctbgJ4EghqwJ0qxLg3juqnUZ48rBpVF3tIb+wabVjeKl68Q6
sJKpqjpMv/Tk7bqjM2cBgyGKbpio50JUkcvpYkzeeGKP5rMWTwAcPiJULETsmQP9j2SIjukTgJc4
zwS0ME21ZV25oCF2RJiIOiSFbRXNmYXYMecMun9gWkBJCeGUc0ZPEpMMLGaXce+2Boj7igVnPovD
XHhi9UDG2QvyC7yV+O80+EHK1B3Mzh4d9RDY8ka3vP24wqCDPUGFBQybFuovVp/bmWu/bS3TWUgV
5yqTFz+CrcN5VmpgKEplghyji7kOlObeyc6z60O4yTfkYNLyI/61l2l8W9jm/ff3y7n/7GufmW56
JRTMEv5PKH9EGi6KYaFk9rmE15aY3cxnJpSyMjuTSZnhtRRDy/HHj2ilv/7UtuYtEExUPzb78Ed6
zB+am+ldD6mvWpLj/cW5OPeTCwCjZ0pmo7AlJqOVpv8f3Mfcbj03wT3Y/ETM0CGFCYMmr2VM9YEW
7+njHuNCv821et/EjvH94h0bTGUc3WAHkj4vkrOl1cYWMW3EE8DXXgyAJdVmiWx8LqW4MMF/PWCk
M4HNA+aJLd2WNBJWtSNQ4/YhMuhPkQa/9YfnigrEqpzULe2+oCaKWbid9Bvw/y8VU+YWWcdILvTR
2VAMP5SbEk/2y0KBx/KG1G9tOSzEnM9n0+V2ZdBPjJRAVtXA/7igoyVpO4Ysmc9BjWMnrRBmKx9P
VccnQZvbTVj0v6VMDg9QwApjF30N3bC0rOl/BVomea9johQeLaB/bkLODqJ20OQMy2A7amEjU0yp
NUuKHV8LTPitGBSGsB26vShoXR4wb4x9r6rwi5VYwzxgn3mWWtfCRs28CsOVTBZBAMQ5mIrg+N3o
AcugqoAqHPBtwAZeWlaLcczxPATD2ATy+wl1oFPdQVDyupWvNw6ssHFHzHpgFpu/SwcSYfQwAi4s
acFjaUhZuAkKIJyrblhqYHzdXpjlANMWUKNEgb449/GjQhHyPmF8XkZhHEOV6faSTsb8w3WXvqYH
jHUFSZZmYigVyrCXC5doHdHrDixVRbwPxHvB25n+Y1lsOlCTXLc065GBOSPFQEUFzI+XlnxZL40s
7tCNb2SnVrJjmE4Ld8gMnBLe/LHB03Z4BeaxpgY2xCGnQTBaHS6SqbjphV/TUGBq2emTyhFjn5bh
6i/cA70wQDumQr6kCG0NZRS/gOk+BFbcU+6EaYktZKZOBveQOAHggjlUeHq5hC3mb3o/GVMrLFdV
dm/Guyh+QvzRVJtI73JwN4qY+7zFRMHCt5vhYwENu4KvBhSUxkBQl5b1RjPiwFNBZnYSWprTYW9u
nNiN3RpyD3RckaOAFKGnU0sfBXeJa3hu64CMEhLSBOkRmkOX1oFUGOohQkMEaiQ0kAzaL3EszFvA
YDaeAJjl4wvEcRCSfPhkuSwfTOVDXRqcn8EGYAEB2kAyjBbRl8qMitKMnko6nuDaLu5tQrNVR4dj
eFBPaOGUwupNXpcLBTOZXYn8DQLyHDARoueFHih3uKdCyxutxLqltKbt9qWGagyFyimGqFqa0tvO
ll1yU6yVG29djY65QbixDI36gDYu/ZiZegRj8v/zY+TLjxhPaVUkNX4MquMSoVFHPctH5aG5i1a4
rsUX4z7EWC+6cdbNx/WzOYNguLTNXUytmYVSnMF29xL/Hre25DslVe/a15/mx+QOgK83636vGzQ6
Gm7OBr0Wpx3m7o5z99kOPMuQ2lKNiop9i9whJ+UFc8OWctBcnGVrcITDUT4WC0/NGfwlZnlxGWOI
BJXZL1jsFtwHvV+h3yM17hiAjaU+ZLvxtq6d+G5YMDbjHsuCUHFiQBGDhwxl4J/K8grEl1rjBElp
CeAV7b5PconXCW4OFv9UpFzcZzS1vAwLU4IR0Aw1goV0YyHQzVQ8QPctYdQfBxVFOp5nyPOyAGPI
RmrVN7UbPKs9BQi3peLpLn4BiV60Rht8KbWdOxoXRrnUVhaCNDPBwQ2G4dr11xIF5W61rl+LZ+Mg
r+VbLaLVKjikO4mRlF0/GzNvPniMwI6EDfRrIg++MghuRi81gUW3Pbc8RBtz66t0eJfvfGs4Zk+h
rW3C1/g5PEVu83rd+EyAAiEGOgYG8GYwLV4eCi31tBLk3Rm0nldZdhilU2luinSJq2ImujPSKMgV
g8cM9HZcHEwNqA1oKIlbXfwYVi/5EtXSzOZHMqigQoCJwK95YZvGIdKeLLMi87HKVnJ2G3ub6ys1
k1rrQANj57OOFC7Cy5WSAaPU+67ESum/UtP1UDs1qoZW/e3Y3oRL3am5gKnrCNZMnBrcFzxrHXAQ
bV8XMNdb2QO5zdeDrUl2m2Dqt45ovG8cbxXvfde00VB18Kx8BsJyITWd/Wpnv4F7xmaoAwYycxkV
cypjArMHYcr1VV0ywa1qlNe+ApLgzArlY9T99sanf/X3eaFqLQDMVp7w931fWtVNswpb0fm+CZCw
IBziP/BEsb15dq8YvZqVqgcTQmSs6sw86nr6cN3EDH4LFakzG1x86poqyRroPQAAmAROdJc+mntx
I/uOtCVuQKWCTn/x/rkwyaW6dWgE6G/BJAqUNGsfw3Bh3eae1xcWuO3l41mEqAAL1d44BZCPpqql
3au2TtNVb2MkwjJvjS0YWRb6P3PR/sIwt+kg9R6SAdp6lnlM7jqbqde8ajsZNAXmxnCgSroiT9JT
dyCY2Ln+IeeCCBj5QVeB6S9c0txe0RoUfuMalvXgWfHeSuV+Alms9lJ3br6Ehp15WCJbB50n0+5A
2ZSzhchCkrYCow0UnUewivuQc/Wzt944tGQpt5w7xtihEPEGXwughlxeMCpJ1woZJEEj8rM10TqS
FjbLTHUWf//MAvsFZ6cMAbn0QwMWmpfyBgXKhg4UMm4qFe6TVbPWQUeZ0HKTUKmm6a2A+xqdkeow
nWpnMUVhlyKX1RvogUORhAmLyXwWVGuNKUMhPrO8R3FbnCbJ+SmvSpOipLiQG7BvdM0S53VZ15Nh
eH0GYl28IYJTNA5WTpZu57k8FTPWyFShTAGQMY+bDlMQV+jdiMVt3B6ixsIb6exnGeyA2sIBmEvv
LkxxkUyY4kgOKpjKoPx4kx7Mj2Cl2+1KXsm3FjgKD+K7+OP6oZt7+l3Y5EKZlJej3EuwmTsBqGdz
vMUCO0berxyCm4ZuzSXQ1aKXXGgTRGnoohZSFAZeej/Fp9i3wFa0AU2XTRzvJFnJtt0sMd3O5HIX
bnJhDYTX5UAGuClMd4QcCwwpgCaJ1kvDMXO30bkh/lLN007Tm09DUL12QK9dW4alnrJdZN8Zx/rk
L2ya2VMASR7sUKSpEl/p9fxShj6XiOzR6K2uCixJec3lpZY5O0sXZ43RPONeAEgU9SNkxPj3swiD
LKTqWzFEV9eALoF/33cLzZ0vbnAGuE1RtH4aFwMM9EVEw/ZVlJ/IEif9nA2TaXQiCAPwx1cT9QAP
7XQAi3SWFTRQ7IzcDcnp+nn6ss/gBwoaLJcHLBk5/eVCgTIYRFUy4MjFINlZaZsE8NMneXy+bmbG
FTwywWirYQKPzaZcmmmiKJa6sgBOeKyoHyLgTz+KbvN9Iyq0a8BIicAHaOalEdXLzcJkVH0x6e8a
KJFB3XXbT0sUenO+nJvhSi+FWEWeTGBGJ/HabE1XELyb2K/W172Z2cJsYBE8nrjzUYnnIoDhJfLQ
T8C0SQZeCINyINlSD2/OEw0vE5lNJzH6wcsF071GH9HJR0+k+CnVGybGpCwxrn/JXED9DBEC3Ono
KWM6g7sjpEqoOrTu0bmugxXqnrtIiS2P6M9A0dntOC2UHL4kZZw57uDLgxFlRQ0olTQhpyjvp+jB
MDvLIE+ef5c2v69/o5nTAwa7z548MPag1r5cwMCoimZiMNVWbK2oL5xBJi4wYvdNpSxsB/YtuIgG
unUgqiQouKI3yG1upHmhkaYAHgpVuSoVt9C3bWgn5om0vz2IEWf5/fd9A0WjqqIyjoc4T/I+xVLT
xAXy6TY9aWNAC8m38+5mXJpUmFtDkETjvc9Y61Feu1xDOYuTqcxhp4iEjZn7+7pqaxrFuet12eq6
TzNnCgSLiiRi8Ar3Al/yV7O87rUOuyM1pAAza5N6J/wPaV/WKzeuc/uLDHgeXm3XuGvPY/JiZOh4
tjzb8q//lnJvd6pUgoWdc4CDPOyGWZQoiiIXF1NTZvIijXRULVwV2DdW37rUaNLdTovYLFw0FASq
dusYmCVi/qPK4miRSaCRmjFD4KV6lSX0vJzCXFAgBNOggVlZ8e0CDInfFN7DZHpvAwUUpYhvaVV9
rC+jUEHg0KEku8H5yl1R0mmJauAINbf5qWXFDj0Aja+ZdDs0tiSpIJPFtvTsJq+jvqTIKgBmoDvf
Uhscaal70JwmmGPr57paAncI2vU/anGnWelMvfQyrOdCs20fPWoa0jKfjn+QVUDDM57bAC7h2ca9
rgjpU9tjSJ7UcDaA8fj9aG0S15Usm8DtXojhli2Nx4nYEXSxnORX5c1hT407DTQ9cTdvXZBjfX7p
UFhlTVqIJ1BnvdwlutClb3MK72RsqH6rTUuwjLK3msC3o9gJPAT+h5o4f7+Drkd1BgVor161QXKZ
+T15sYrKr6LusUm/WY3krSEyPZRXPdbchMZ+g1NKo/2QjDWuRyATtiD/2NjZcFQbF5DmL+vLJ/JL
4E3GLY/QBUvIOffKqdJOYePtiUe+Y9BpMA7L+7oIkXEjADPwqEcghsEklztEnEQ19Q5ulg7a4zDR
r1OfB6oroywRikFWGIkDVtfnExULNfo+dYArscsd2rj83DtMIPBd10Vk3IjA/hPCNu7MJ9hmWlZe
A11UxUbjGeCIJcZIApOBjtmm1tAGAyr3SRZeyqRy5tCxipNjMdX67KDSY2xhsmgUWtUCVJ4EASRc
RhRnkP5G9Vv/XZo/07CIBrSDGcDDzLqNMYjpcLI6jIrJK9loDqFSZ4J0bikxisyz2JmKyszX3Aj9
ar+iJcerbPSL9ml930RmzhofUR3BLLkrIg41i9VGAatv4Eb5Y1mX+6GSzToRnVlQguPIMrIU9E9c
6qPHVuXRFiK0qMF0pKylaAimtjNH29nQmsQneVn/s66WyC/hfWaxriygi3QujG6NWVGrCH6iMpct
GhRfk1bbJ6q2LfJ+j/bVoEtljwOhfbAiCeaDYGwZ7zCSZpnBnYdAximbrVlbe1dH651rSZo4RBEG
doq5JcjC/7nVdLLcImywNChu/Lre4+ryo+pFW4hvKIcmenYzCShIaCKweNi8yZrL+LVEjt+lzPDN
RfG11jyRxZPk4YQm8kfEFXTd1VI3tSBCHc1Qw25ZwybPX6tMcoZFcjClEZuD7CKI3TlVYgusI3qB
KxjdFoAKR+5Pr5mcYFRQbUrnbvd5I2SjlfEKQT0XL4TLrVpUb0yWFnGFkZBjhM5W4jrEJzawp5Gx
0Zfii57nn2b1ZCWSM6Gc94h6w4g6C/ZRmB5gDnGP0pKeB7YhG0ApsnfkozE1A2Eu8lWcIaqxklkW
iwJdFJl8xFegc+vLY90Bwbu+jiIDBFIMnsNBpU7jGz06s/XMmdEszVn5JSrph5nrkqecUBlQK+Ot
gysS63e5VXqPHjidcWGa1c9mSgP00e669nldD5FTwrsbqRY4JFDscEJcotAFuQ9gjBQtMo9doqjN
7VAsNUZltZpO90u/JGOIJ3t6k6apIqM4Fq0juvVxS6PV9xpyB3aawfVQiscpKyZAjAoArFQ7XFdS
5J+QoGC5KwZo4st1GdqqC7eBG2zs7qH0+qe5LraqGX2M4DMNlijD+EM0zGSqxEtdH208IeF3sbrI
zlzxyFvGZE01gpCg1mzfSyoMhCdh3Ft+VUmuzOv7GZJcoCfAHoOzxodtSNxo4+yhrpbqx8r+6mhf
CutYJEcyy1Km11Z5KYnpfBZyJPnikMqEpAX6dN7GA9RlId/WN0wmhIuh6iUe5oKpMyjvNYhpInIo
ok8fLw19ychmMXgYmHA4X5G6I1rdY9RZ8roN7WLcl06xNZTy82KAzMZ9D2oKOCYeQ6BaeaKUGhLZ
Rql/A9Jw50RwuIMqg5RcHyQ8d/7I4WdSlihA9rXxu/wQY9pJtxnbXKKKUAQmNLAbFwEF3wtq6ej/
V2ob+AQFx4YoMSCJWSILza4rU/AGQKYg48iYWoD2vrQwXVOs2ck91O8xm2gY0WAyvBCUjizlpkke
GEt3ZPQgGZBoJzhCQKng5YjMMFpBXE6snXZJFqUQ2+TZ92Xo7qM63raqsiPN9LNLHEllQOAbGO2G
zUZMYZIBbxejEWcFcNMkiMBlNxrfqzraz1O6pda0XT9MIsXOJPGWMSu9uzQzJDX9E5rpEWdsYqPb
DXSL8fP+uqxrTwtD/6PVFe8G1ea4bCErQ5+V9uxMW9O5y6atrb+njrtRXVlHgMBTaKh2Y0oWyFKu
oyfTSDOr6HJM4TI6nyaPs07DopO88IUr+J8QW+UQU+CaVuvIZlppRuiVjJYcXaT9h6e+uYqMQVRw
yqANqNZhhVCJx4/mA7KgdgOHUSjHNGONJP+s75FgyUAYz0bU4dZmcdLl+Yooqixdj2OsRihVYh7L
V8NGM6y3OMNmXZJIFaRsbTTdsWPF15hRsSqUQndQyqY1SgYHq5cAIEW+Ar22KMzDY6D7gQ9fhlbN
8zbCoU2idjxOzvJhZu547MiEUT4DaIiK6UjaWd8ZijkFsWqMksMlVBFNk6xOiVueB9hnpWknep6Q
wFb0W3uan5CGlB0qgQww+YHgDLklJJj4FHuDXFrRUwXYA0RiVfzagjlyfaMEJgEJYPfXDeS9QeF0
aRLgxWrKmsagJdW94+Lau7b7PlSHdSG/a8SXtQmUB4A0AF4VXu86Zi7MJdM9HKN5Cyb8u+9zWH7r
/DZ0g6bzd/RH+/7E8D/VzSm/b/3i7Vl5SY71VyekEnUFXgo/BPzuJtqmriPrIWsqzcihrkGyABOV
Jt/p5/3CiBTaIaRR+9RjFLpfKDLyT+FOAjXGRCPq4MlgSNdX1WhCcN9ms9/p88lYYgnUSSaDC9Di
QnMLFSOugrbW/M6kdzoxv6zvpGj9GC0rOkoQ2l5x1+dZB+qkCBtpz5jScDdWHylG0k9oq/umOQ+p
bEi5C+vj7eZcHPv7WciZZRj2NKQZwTS/b/q4RQV6rA9t/WM0HudYci1fA0dQw0LG3cCbBDaKsTmX
wvKxRm6wLSBsj2l+7qO6IYH+BTG7HZpheRh3+Y+f66spOnznEjn1wI5I+0mBes0y3ek6ejrS5KRH
s+TFKhKDkha6INBNglQe9/KP0Pbmor0N2rjdhkbToWm7cNZGSS7oul8GCwi6QhxzdHWgZsV+x9lu
9d6Uz5gYRsBTn5zmLZr+0d+gfSUn80fmS3F9LHXA28a5NM7aMQI6AsoH0sB0FSp7e5futJv2ZrlD
ImpGz8X6VonOluFhnVTcZ6iFc2voUcWcTa3BVgEG7KGjSQqO/f1Su1LoTART+Gz5HHQD43EAEYbm
F4f+Qw8WX1WAfbO1MD+NxyX4hqLQp0H+2DQT14uOlgUE9nwGT82aqCV2h2i0fSLZj0GGg7nGXzIB
eAGBSQaPLrzBL9WKrFaP2nkCb+Uhu3dvX+yf6OC8W44q2DkDjCsJAzxdlDRc3y+RzQO/zehFAFCE
v+KkalaiN8ZAgrzTUY4x/NSJ/KKTPPOvaah+K/dHDDObsz2jVewkbT3CZ9xj1Pm0qX6SwH1BB0O+
c27JqX2z982Nd1gkjuN3xpi3lXP1uKNmYQJtVZdQT999nf0xXO6r0wSftTWeQaH/T31qAHobY79H
O0PmN+/KcTMMQfGNhhjIfpABQq+bGrhl4M6irWR2rNr4OX23sfbOcxeMN3ZYb/TnmoTddt54oblv
Tul9/h5IR7cItxooKJT8YGR4hFzuQao6fedVMDCr+WJYOt6IrwQMcuv2xDTgFhwYK8ZUg8Ze1KW4
Be9sJ8Pg2r4OEpqE6BQOe/KALLHvzarEW4skmWCSgToAgeM5fKkOm4eYxGioBHFK9mEM1U2T9q2v
Wdi6TlY7F3g1hgsA6oqF6simX8qqDK2OklQlQT0Q64hD3ASA+8nuH5F5gHsDvdUo/+Jtw1NHZIkT
2+VEETW8ul+dUx86ABFGD17qAw2KCTThctQ1n5yyPeZxre+byKteyOZOaIMCTzM0kK0H3a/yrT0V
D8ZNCZ5E2KWHFGBgNH79qr6vixUt7LnGnLm0DUA/ZQGpWXZKwf746dFfiFHA8g3mTrg3JEu4jcsS
24imBN93MPtbT9/K6BjJQByigOhCCHch1XkOhuUaQpQbe9eftJNzs9x4G+WfLqQhmELVG9mESnYX
8KcMDcvIiyATwxr9L+3RychidBT2WKjZ3qz6bVa7vlePm7JRN24xfz5gZjMeMQcbETleV9wugR1/
Ah8mBnnbZbJLVHLbTNFm3RAEATMb2QoyAMD08PLgNirNZtCCEosEAGdhvklQpAezO4E7unEp7qPM
N2xJGMZ+NL+G5xK5XcuteZybyoTBR4tyxFzc8Thazltu1K/rqskEcVesRlq775hq3Vhukr4PRpTL
2lR2k4v8IcMKoAMbODoEEZc2QT2VprMHm8DAXgxmcANtzkMtvW/IpwnscajOJP1OOZxd5ktWTHWZ
g+Xdyt19p5phVi1bNVEkZT/RuoHWBkwWqAejwMOtWzmRuWlQDwgsPb635+x75oCxq7He1rdHYHkA
coByF7gRdKDw66ZmkVYrkQffPmm3cYSXd6XfRIq+aS37aBR5QDvjnyQmEs93TQrALuI/cvlVnOfR
LssB6mVEe5/UdANyin1TAlzpxDfwZhsw1gZ1X2/BBvVkp/puXW2BuWBqtI1kA+gpDEzxvTSXpEUl
KOpALpxHjU+8jyWyfD3+PslazAW76OJKQz4DgCM0/XIH29ZAKemSFNlwTIzGdGxafFOLl3VdBLfI
hQzuKBda0qRzlGC8DoqAc2oCjiN711y32rDtOtODs0aQqsyq1kEP5bmtfP2BfDWe8mN5277TzDdB
6vJjuc925bbdKjfO5Jv3GM+sb+sdRr4WrzLyTNmicpd127Rg6wIpVzC7x8I4TMi56s/rayoWgecp
qAcZEI1zJ+WkVZPnQl+PPrjt19n6KJaP/0kEP0G9y127Ji1E2MXRjZ7G+LGkT+sihFaO1Cp4KcDA
ApDlpZUPwIXPqYWFQgP1U1EMfjOoDRDU9Ibq2V+sGMtIo98WQSJahi5lOTOgimZZ1UGs1WHU5U9x
hw7EXntdV0lk7Ahq0BaN9g6kyTgx/dTOnls1dTCp02mmyi5efq1LECwasjqILTzkKMBoyruGqRt0
YHHw1NXqIlxoDqLZVkeb0Dy4DzPK+o/r8q5NTVchSNVQmQXigq8zGpHeRYmF+Gmpbif9WdFuR7BA
r8tgv/nytocMZFVZozLcHu/l00gzho4ghKmHD63ap2jfjIe3BNHacFiXJNTmjyTerzu9R0Z1xO1I
sr3i+rn1neaSBbu+snSkV4CFQYoFc9r4qoGjq/B2vY3QJd/TaVcjEZe8t/G+mW6qZO90X9Y1Eq3d
uThmL2f3fdtP5oIOB8Rm0xxQ9WCUmLkB4HAXP+hZI9ko0fIhgYQsO8iMQLzMmXc36Qks30VCQilu
kqZ8olO3AxJBUhe5PkWM1I7BhjE+AP9yNt6Z7gAIPRxDXKc+7RvfGPfrqyZShPXGo9cU/5g802Cn
Ke2cTnkdDO0Piz7Z5MuUvayLECrhIGnDAJyoeXFr1S6ON9o2RNTewbC/KBjZty5AtPM4Lvgy43xC
zHe584WZRfHUZHVgeDu7fnW9n8MAjtSD0Y8SSdc+R1fPJXEpXlA1K25dsLtA0fzEO3T9vWXVfjft
1jUS7Qrw3IC8Ah+MLBt3rSW10ulqgiWL6NeuPtGcAPws42UUCmFD63HnsNER3LI5VYsZGUuBu3O+
M0e0Tqs3lSaLSGRCuBVro16NKxNCUB8pNPAGKi9DIsnbiQwM3UaocP4e7cQzp1U1OoDyFDK6Vh8O
XZW+KSrV/uKgILuClBTI/wHb5raEeFk0dBHuTRWR22IBWY9NQWky+Iud/08MUE6XtjzmjW0gDw5d
7A9V+ZHHN9bnn5Qw4jMR3Hm0QRsyDBNEaO4h0t81a1unb+taCM+JbeB6RkbDuYLIanTs3KQqkV9L
Xqfko7eOJbnXZclooW2hz0xFYwWOPt9lmJhRPRklFJk6TI8o081SVM+l9XkwItbrTAx3sbh0IsTL
Iaaa3qvxoUBFcRh+rS+Y0ITPZHBnkRh9piBfUoPXOt3r1vSWzLJsjEwEdxJnyxjzYYAIlTyU2XfP
+vRD+HKZuAPSWnmMpAu+H7VuGI3fsyLeeq0kxyM2rP+2nA/GQY84dY0JIdpgP8cTBpdPeVRvutHd
aNMgQQ5LVoy/5ClVdGtRcOStwQMW/1RP3/6nXbf0y8OuuiUFnSNbspFsiDGH3hCuS5AcER4fn+Wj
aTc6JIzt7ehuLf2oy+AAQhHoVQQuE9kJl0fQYhSKmheYHRPkVeJbmJDrgnEplTN6yuRw9ptoUzo7
I+Rg2vN2OKZ35I68ohqxBys7KJdyP38Y9s7LX6wfaEpB7oiuWYR7lzsUtXmTq06N0CJ5NUDgUv4z
yGbQCU36TASzwrO41UkWR10i6NWRtyF51kfVJ9lrYRmSm0WQysEBPRPEFvhMEIoCXV820AX0vRqG
nn+pbjBZ7xbTJENvF39fXzi2G/xL5lwY5zQ7w0aJzsD7L3ZDLfphpEOoADPe0aNtH5pZFo9fcyzi
ZXYuj3OgeT936DiGPJXuy40apG9mEINlfTy2+/zgvSoYmDZu+qOyM3btUxqijX9dYSZgTWHOPJWh
m204cFhKm22s5G3CmFYLz562BWX/IHGD4rPwxyw5Xzs5daLMBoQtBpJh9fCr8+rdVFcyEAWLNlaU
+o0EOjMZxXJGrQGOIqDJM4ZU1QWG7sVhWd8OKJZZ497EdJdF9giWKMcD5xZtTqzahlCnqB5q3QOT
PfLD/bL/nzbM4JyvgTu3sjKI0RLl0ClJ0Kq3evdlKolfebInivAq+XP2ruryy79+ZDGor9TFU6E4
j+v6yJaN8yP6kGoJKWETmGxQFnsE3n6dfjp5dHHK+LrpVEzUATEyZKQHp78j5KV0v/xvanCOI7X7
ZZiYCFLdWNZthJnkstMj8U08cHJ2o9jORohw5/5tocoTBqH5ioOpzQXdzEZyAPHtx7pWMpHs72cH
KV4A1HQTiBwN8zXJ2pd6WjaOQ4+FmR4TK71x63i/LlJ8ryD6xoxqdLTyPYVVNJSD0bN7WalfBl3d
pOq8dSi5TXvzb9wRAgA0LuCxetWMlAAjVzcpjlI56qHdTJvOpr4mZbAUWviZGO7EmoPbehnFIs7m
HMaoAYxKfmd08dP6wglgILBydNkjnQxYHN4wl5sFN05SswQ6IPqqJD5jtceVddvuY2QYD7hAjsD8
aV+ygyxCF+7YmVxOP0wI09UmgVzUUfwe6Su0ZSyQBfyiv66i0B2dSeLCmo6MaA6JOrhYWOLwmqkS
cxdehmff53yRM2hRPjb4vqf/A1a9sTMwHdAf8udIk0Q1Ypv4s1fs72cHK58yhZQMyUGHb8r4C419
HTmsLxa7TK8uwTNlOI8UVdWspRVElPGtGmO4I8bxnEh1mvVjH4fWJNFIZAWoebGeCYy5tUzOVXgq
mKLzBq8OQy9+Zqa2Bagw94ul9LNKVvYS7RPLz6NDHENVMAfkcvWo6S2KOULWYtc3qeZu3QFgDjdF
KrP47tW2LBskk8fppilVRVSW3Zj1fJfEIdCiIYh9ML7lKZVlhWSyuBipbNqq1BPo5uI+dG+U4Vfs
PQG5ElI73qxbCPvZvIWwDARGOACSiQri5TJ2UzvmKsAVgU1upuqt0oMe3eouZjaCvGV0mnBdnAAt
j1bxM3mcoxhmK9a8FvJiEEo45sGLJt/wXqh7P9d3c/1al+Bod0yJWNFRO5fKOQ0zKXqnNtjmKbfu
vBtJ7jvJILF+mRDOc0xutNjgv6oDtGPmahAbd0r9F7cVK0roLnj7Gevs5W5hLlmOqBa3VZKmR9qU
vllYd+asSdwG+6VXRnEmhnMblhUlcOYtNMnnPUkxNsStJfG50FWwTkEwyzOGEc7EtZFEE4bQQhMN
RKKuP2uvBcWU6O3f2Nt/cq76ZqpIQ4l1hgc04/br0r/ELNc+pb5qtP6CLuMa01vTDPOgPRnRiHAR
AchEeZcNtOL7QigSuYnWsb3KXlvwoekS1cQr+Of77O9n10czenZM2Pte09o9moTvvBy0e3YFdDqR
3SNiWR4btAGAnmFwu4XjE4+ZCl1U5Cp9yyo+2i4NE13ZD5YuueCFxwiV5P8vy+TSyEANGa1rQtY4
GGGeA3pMXmJdclYlCvGwNdUoByctIMQqMMvsGyOaTSQpOAHYEK4O7PvILwFgA26Cyw3CnGDdHQHK
Degj+Deix3D+QY525kfb8lC9x7v5WO1omB8ABz7KgLBC/c5kc262UrqeuiyHQesWhysBejsyc19R
rPtJejUKdgxcduhfxSwRQNJ5HBGdhwR/clD6tTfm+DgqGy/65/PnGMht0MIAiMooHjjPl4Mayi5t
gIhMcCCYtNwZdr21IlC3tM6elvqjEQEa2LXBQBKJqxKpB5QUwLaMIAH/Xu6jvahTNWXAEWFy6xCS
LM4xGjZN92oizRQKfAa6rICCB/gAnXE8DlCvhopGGlyUHdevvQWOYoo8sWQpRfrAKlF5+D3Ohq89
jIvV2eWACl1j6rcFkiLuPN6adXN0NCM5xa46HECaHoUmncYdiAGqEIBqAH8HTd3oMQK6NLYQ0cna
XoS6o5xnggwF/ep8zT1vExDyGNC96Odt37ubXG+266qLNf8jgp2aM5c5EKNVaxsiqsTNdoWaf8mI
m4QT6/D9G0moGuNNiWcffySysvXqtkMEl6aTsyvNApOpaIqWsyGVJWHFSv0Rxdb1TCndTjOl7VFC
rDHMvjG2JobiDTJOP0FEio6MP0LYjzgTsuhgzEhqVMWm0b7VjRSJoKPrUJ8UGGShSDynICZFhAjO
Vbz90eDCn/WkX1q9mKHRkJBqQ41ufDFJunPjhYAmLqc70o7Zq9oOpSS8EmkJbhwX3VdoegUt8aWW
/Zyn1TBjhEVsOMRPWwyS7zCjcZugyQFU5z04c5ZZltIRuGr0JKJHFXEQhnXwXdhpi2nwbQ5tHYp5
bfPTUICv6cdYS2xflEM/l8P3YC+kNK3UZMc+c1H+da2wXka8ZMYHu0jDXI/eNRtswcBnjory4hij
ZFclevIvjbZWx36IoSemTlV+Oc9+xhjR+lIHzapsIpRQGIAh4BzSkNzhhZWWF6sWAwgkOBSq+6Gl
eTiVX5MsXD/nIlNlZOf/yuHuWdSjuzEzIMeNpvC2CkkVB17zoORbV9+sixKqhFFMwOqC6xJI7kvj
XLy5JakFlwIk/KnqHivVO/TVcf6bQ8BIrxhhE048D+SKrLq0NFYUM9URrivqd/ivQXg+d4o/kg7j
wopMhlAQ6oZ0FQhDkT64wnMMXdc6+Yxwpep3cDJ4cviud3B7SZ1XJoZ7w2d5ZWA2KcTMLoY9e123
RV898VuybDB79i9MwwENPpuODvpeHnTXmAUQfgxCWnn3ihLo6Y+823fTi+uUfiTLGLAYhHuxaefC
uEtAJabukQzonix3/ZF+N/EUcLX3PPuSD7+q/qTLeABFtw5SPbjeWLcTOmourbFO0lHNmEBFg1cs
7JuMWhtQZW0/b/SuzpqPVKwiyJ8vxUQggkoUiwUFYGOuxjIEF3do1N8o8DjrkkQrCA5uhlyEzVs8
EovYeoeMM3NPOMKKm25Gej8OPwf7GDtPFW68Kv65LlG4hIwvAo1IbIYSF1f2pI+LJcISNkb+SNv6
HpT/x8zoJHYoSrngLP8nhwceuHMymlWONXTiaaP27Q219O9G0b/WcbxJK3JI3Tzz48J8dtX4bV1H
kX9k9LUA6YFQ+aoITSZFmXOVXTqx7Q/Ti1oenOUhx1AXB4yz0fAXB/xcHHcM4tRIAeqFOMN+1dUD
jesw7j4iQwZ1Yt/hj9u5HC5QWIy2GA2GC8yX+9b8IJ/nptTx0gDMGWUJnbVmXJp9goaggbr4fuXq
j1NaPs+TGVqpLPknVAPjF/CsQpwFTs9LMZBcZqjoIYVgHlQv8dHoJHln/6aou1qpPyJ4CruqVku1
AJFh4NwT8Ied5kO+ow/Nh7m1n23/W/0Lk3Y3ZNNtQE6OTOBh3fyECoLFhw2odUDQwbkPfSaxprMw
HM2UQW/Q0DMkIaPQwM8kcAFAOxaG26IFFgmk18Y5lEWoLy7y30ZQtB+5Ea7rI3QZZ9K4PKbeg/UK
/A141qPMUhX/DM6+kYFihGvmgIEDTGxAqPMo+2aoHDdmGdpqLDBhHoREgTnKpsQIFUE/Gkwc+RGk
Gi8tr5y6ZbQYomueh2XnIK0U6qB93Sh6JpsoJArqXQ/U53CyCNP4+BpNAxNN2BVi0Hpj2w94i4GT
4oeK+Vb0Y317REvHSICAsQeTwRWHyZLHfYYxTLhDQNJY/awziTdd/z5a0C5XjTaLWxYuvq+l31qS
Ab/wuq6AaFv+KAB+nksBiW2SrsoggNpbL3usitA2P48LB7vVv2uE2OFShJk3ako7iGjju8ULZ1ty
IGUqcEekHsc+jXR8v87J1q7zLe09v6yzvwhMwCaEeBzAXTxW2c84exCnHWbX/C4/tWbix/GhNMuw
VG7G4ml9R2x8h/ef53LY38/kFKmBfJOJE6/ihHS/4uJYRnYw5BIcsoAyA0wjZ/qwU3Qmp9FpTusJ
yzYN3n3Zdpsq0cKoNV6o4txMIw36ftw4RdkDf1VviyK7a5tZ9iNER/X8R3DxeaEWXWWyMs1wVO69
Z/qIKVk+hsBpju/t1EO0p2G1yV7dd1dyTckEcxchNa1OpxjHECST9o4TdqdE2YFSb1OT7DCM1eP6
pkrEudw5Ttx6GkwGbYzT23n+vjzFxYmCO0F7Xpcj9Bd/NpVvzlrKrrBBqYTjnJh7rZxuzFJW0JOJ
4I6zrVV0IQ5WjtQ7U42RJVT9dSWuB7aB3PTMKvgRo0vuLXHMrMK6L++K+37b+EX4UG3n3l9i32Ho
ye77eNs2viUbRSg5fS7T/uJUmBiMwETjdtfHx8Uw/aQ9qOPbuopCn3W2T5wzaRZrImUHMc5k3GDc
+w3yio+l5/yVL3GRWAMTKEb1cFbeNj2hDYNrOnoZHXo38gKzLXTQJjXNqYvGQpI4F9gGXr94/iLw
AiSAzySMbpQYpGXog8UOJ+IGVeFIjEMQfkGEaQMCgIw5qgOXG1Q0U+aB6x4WXmi7zu13Jgje0j4F
DfS0mTXlFa1JstyuWK0/MnmX3KcpolqoNRnIo9WIWb6sm4PAPUAp4HaN39PZ+QR9ZddROiuojWbN
YzaEgw9KcKUEtFbGSSGwOzTtYWwTG2qCJBZ3VwKHaS8oByHU6zY6PSbkbVF+rusiOEEXIrgTZM9m
Z2kpRNheUNgn2pmIWw9pIfGoMk04O6C9SbOJYE/U4kDrr4bxOIyywgk7HtxVjHG5eBThMYvJynzK
oyiVsdPzBfsOEPLoe0H1DT3kJx3zrNfXTHQZg70K6RVwj6LRladpz1PbLkiiIQV3C/L+J3qXgppO
OSDKgDRZq4CAXUM/l8YjZR3i1eAWUJFjOSW77FSfkm16i0Gf23i37KxdK53+KzpAWD5Q0DPKwuva
vzkpBAQ3OLTRM0mxWZ+/9pAq+ff7VzX/XMecTVSrYAzKwzifSCvxa+L9ORPAhcmusjhTNDIFHpeQ
3iGNbf9sN3QbvSdfla0SrpuDyLbZ3AO4KuSy0QB96ePAEaePmLKHZAPayIKkAcG9TdwcUacpI/6U
iOJrBHORGInC4KUNxmyND1X2ruSSMoDIY59pw2fm9UJLHcrQ7otj+0oOKtibItsO+Vcyn2oq8aQi
S2MEF6ivMGJ7/iABEtYCkIYSvNl3cUhLrd84i2tJLiGRj8ONCigLhACyypkDHRBneeyeG0wazjg3
Sb4tTNNfumnzeVPA3Y+skAMGZFj4pSmUdgue1AgJmybujw4bt14YX5xFBl0QXUB4/LGuGLTZgzX8
UkwaxYaisHgkcV77EQxe7btposdW8a3o57pGMlH6pagxMwtwICJ+hPWDm/9kksdB6f0ifmyV3boo
keWda8XddrbNmKM9iMrJwzgk4L4kPigOWx3RAkaP9qXEjYsO07k8ZpxnwWM75SMdezypgBw8To73
T5v1e8NMZIhY8RKyWg3m8QAszRlFp3lEmSMcWhcEIHr+Vpu3SfVLS/deIolTJZL4ZB7BgCvi6JBE
e+U4xPlhmMqNOZiPdg86FVdRZbkb0cmCuf+rGk/FkNcETNys0aEvVH8xvk0AZyvpbY7dW7cNUXUU
F+4fSZwdYt5FViwaVPOm/iPRzNZXgZYlOT059bwBZgMogfiYa0uQ1MOdY2I+1fovEFoLY642ULEE
HQ/7+5m1uFmNOJq1B05UDdMyCjta/ExUGTemWAwSy2wmAGyFO9pDFCl0UuARiYuxvs9DtlsAxPwL
VVhMoTE67KuuedRYqJcv8Id6BqaYqfY9Jwv+YqIhsocIHjRHY9zLfDjWJx7VExNScsv6Zyi8k+62
YZelx7JOJCdZaPdnojjjWMiykGFAENujT9RvMADd0sbj4FZ3maPdu5qMq0to9mfyOE+V4Iq0TAXy
nKG5BQXBHYZS+IVehkMm2yvRDXm+ipyTSpLWpIPLVpEe+hGPXInLEH7fY43UoFIByzznnOp5Gs2u
GvGWqbUg7XZKIqOmFh/dPyL4oAU510KfCqxWSjfaNt6Ayyx9VR+saFNslFMtG7siPEFn4rgT5CWg
HW4KaFRaH4Nx7JYZ0JDNX5ygMxmcweWRNZpjw1RaDlNyLLonVVYqk2yMw9lYaal2bKVQwwFCQo9N
f5JhLEUSME2CDe3FmGTQgFx6NDTbUCSGIMHwMNhiE80S0xKdStRO4csYpzAoTS6/H8fdTHU2PcVJ
Fz9OHB+DpoJG60MQD5VSBnRdqM6ZOPZzzhz0sPQGyvkQR3dzaLyPN+aLowYeCbUb96GcAudp3LxO
qq88dL3f7ZWbIL6vxk3z3Xj5tHFAYeRvQE6A2dE8PKoBOiSPR7jwKmrfu4SMvpYsP7Kll70GBBoD
hGgCWABfzjh5LzVWkoJWYBmGoLLeZ6g1JR2RvAYEh+lCBGfo0dQ7lTJBhFF9UaxHZzk0RPJaEzjT
CxGcoeuKlyblgGxKyiom+muVI+eqADmff/6WuBDElvPMQBa3IbGzQFBhtC9ap2xdUqI5zxgfyZgh
SyRjgpWtHfv7mbwyMrK+Ynmowvg5RT9j9SGdJRSOMgvgjphT95nlsmaoetH3pYvJqZ4uqQfJtOCP
VWqSuYihRTYbN9WQBErW3YD9SbI5MivgSgvGtHj/rw+gzr+6/XZudT81Yt/SZIgw8ZKBrhR0dng9
8RcerdQ0Wjq4bswgCckc2AsJ18//7859LhEFQ/tPBH/hFaDYqWYWHlhbYz8FdGMGs1/dKK936v30
JT4Zgf7S+sZtvYs2eevn38tfuSxHJVGTf8YvnjtqKUu85hO6UKIUYD5JIU+8Y3+05F1DbvRJRSAB
eV+/Mx5jzwvU9rGKntaX87e/XFtOzkGMtYOI0YGgpvCtsN2Wd0PsG/d0U23VnRX+H2nfteO4znT7
RAKUSIm3kmy33TlMpxthokTlnJ7+X+xzsMdmCyZ6PszdNOBSkcViscJavU/vncvpwr1fPHAW380/
o7vId3Zl8MbRw58EtTdv59JruecceKBqYVg/H3+XQWzE0SkPyQwCaIavswbm6Q3qYcNOSW+gEiK5
kqiKCStzCInKCPzcDQAxfAr6uvMrrbIZyZuQdqR2tkCKQR9APO3VxvfzAlYigpODIfmSqljQOy9i
GtMNKH9pivfOsL28f+2Sn+clqVSR3AlyBkOk21ClYd+r7nuRbs7/vmpDpNjJqAE7Rib8fsfi73ix
Xeh58dJVZHtezEpK5HjB5EJkmrM664Xpt43lae7W1q9HQ/PteleYh1rV9LGWaT4RJwUUvKFT3lP4
+inauHu+0SvPuCguOfIInm369a32NBH0gAbntVzdLABUo8mHoKlbnjXTF151tSmCjKYOaNXvE5sr
9uu8iE8pZ2pHicN7oZn1hzalRwF5f16JVYv4Twmkgk/9wFS6tQ7gYVgE/1b2t3y8dAdF99zq8TkS
IXncjDajFpqwhml4McLQQweIi/IqY4+OqpNlXRt0MmOmBDkCuW5X0hR0CM2I0BIDUQNol01cxpP1
cn7N1nflrxTZ4YQCgdeCPyjcPXPuu1oRHq09PYFF/1eA5HDCAaQS+Qg19Gm+mDNgaUceRU67GT09
3pjOE2AjOzeYVBCYKsUk98OR+XDiDopV4fdpumWq9+eqXzjSS3Y/WZ+0mtAr7L411Wur3bn0yly2
fdZiWsj+l9jsrzQmtUNoLoirYvCX+2Pd+Kb2WBqPGoocrqMINVcjiiM50hFyG54iey+MzgAG3hA0
0zszcxByqGbFFdbNpIPEasQqSP6j6Nk4Hq291okhTPU8Wz2uAHRHbzkgcZH9lTyCHnISibxHUl1P
fMumn9y4stn90t+fP0ar6hwJko6RbmuuNc9wPVn5xPXNMF65jWJrVg36SIR0kLSkjqpKvAPd5Tru
0Ob0P6ogHZhmZMhQiCjKxPyqnkbBol/w4ff5dVq1ryMlpFPTDW1RgG8B8c1IgsLKfZYE47zpF4Vb
U8iRb21jrrTZFfsRxw9VuC1gwwU/cK5ox1Lsifz8HxPa9YXIes7DN04xMd8rNt0U5+BT5P13wVzp
nAAEv84+EsWO4bELPCTI7bt5B3KeO+OmDpIXfd8GWefZQXv1Leq8ovbqy6/TygtShP9OkdxdNPbo
gF9EJJfoHRyD15Jk05RXFblU+4W1VvwTYWLJj4L5egbNcSnyeu7oestiBLqxBOZQ7lu0f6VRuqWM
b+o63+ZAcT9vnMrFltxFHJaFkXwksbfGlbENU2/ZmpvxT+4nY0D3y668Ci+bTfGsb++jH+3h+bx8
hRNxJSfSdQbNPt7FTtHftKTKvCUm6KgCnNv/JkhyJaYd1VktNhScCWX4B8T2o/3+v4mQvMlkc5Z0
4o0PBOqhPhTdQ+xuzotQHT7Jlxgh+nbGCme8obuyvcU8sGKZPgBSzhw++dadLacqmXiNJVetX+6M
Bw7aqOkOjQXNEkTX89YlfvVibsOH5IW+6N54Yd70Pgu+WTu0uqryCQrzkOtSVutOKdWg71LeVsa3
MDws/du/LCkmbURdG68ByTCcZDBylHGQL44wgeXs4kThz9b37K8AySz6dIzGwYWAfhjfw9QavcIt
FHYhPvLTrqELBJiOgKhHkknyIA1YzHILoUXbomxt389gj7amfZxggCM4v17r0S16Gmz0smO+Xx6+
ymnR5lM+I5X10D63mVeggnOF4UYg6d3ZN/+WHjgSJ90Gs87czHCgmqb/sedDpava3dbQsUD89Fch
KdMDsIbCHUsopCGbM2/0a36wyiB7qd4x3r5PdskhvSO+qpq3atpHUiWnP5GuqHkFqX1yWNr9kl9S
tlNslQiRP5kFBTIysvTAdv/0nrKzKe409KZ19ZORbkz3pXUu22jXD09RcTu3r/3XeURFX+dfiZI/
b3pTSy0NWmV1bl3FllNfFVmlAvpePVJHUqQzW7RN3ScL9EoH5yan2jUw5RWOcHV7jkRIpzat+yxy
W4jg5vVo3y31XaSaO11rGDtZLMmb60VCyoJBRlZOFzS+Gcptqu0A++zyy358zMPLASU+HpjNv9RX
HDF+CpQsVI2k9cuoPRWEoGhVg+VsBtXr9aKCx1j1SEcipPXLAWfRTWDk8PUi8vL8h9sZ3sQewnk7
JAptVgPfI1HSMjYxD0kaQpvJeC742zC/l/k+yrfnD9OqzYGqDWhYNspfMirw1IZoXBabxaPRN8mP
VPuXe+JIgLRivZvwMXYgoHN/pO63sVI4brEMsjNAGgeAxuIuQhPG6R0BrAEtdiM40nTJkx0gvuag
XswU9CJje4jtll/mWtxsBmd+6yazUviitfOE9ksXfXcYjyEyhkllxk2alxNyB/TVce615KUpFbHs
mgiQzQGQAvRKmCyV7KCj2ew6kYUQz16Cvmn29egEIbKkXzYENA5iHB21FqSo5BJ5C9B+jYOw1u+0
HBn/Uct99Fmlit1aUeZEijDHozfBoudTVlBImcL6rk3K60Qb7zWq/4My2BZAEWEaEkQTklHQYWkT
c3IyP+f9Vneml6whirB47X6lpmXrQFhB5/onMiA2LyTnkwtVsivqAE8m4Lpxn7HHZfpdLe9h9F6Z
G2K9IReCXr/Hvn3L4k1NFQXftQUFYx8mPmF9MELx96MFdTjNiR1rmT8AtGpXtFEDKppZn/+kLSGK
1NWqLLRSiT5JUG/JOC/DYNbtUMd46gM5HHOTRYAGcXuT0FZxqlZcH/1AfQMmClb3I1Y7UioEvGam
6Xnup/Wv0eQHo/xudqFnqxhPVnzHiRwpCMssAv4OG3IcGnp5fGG1YlTbSwbH4+VNZd2k3eb8KVu3
GgFo9/9Vky0zjJKynQAkM+apQOMKBwbs3Hz6PjEtuo25U9QYlGKmviXDyFBtrOwIZbCkosiyDtzB
l7GSu74zWBG505uyIUE4pU25MYxYZeNr1UKMrOIUoTEWuAdyfXeZk4FYfZT71laz/XBvBACG8qbN
TyOI0H7U30cb6wBkHC3zTKzbIdmD9naTXwygUp4uUVTc9V6/eTSv6sfCVyUe13bv6OPkynAFFuAI
2cfcXzCVWFuPPdvjI3VtC/bK0bnO/gE993gx5CrwGOFgaGIxkrgxTC+uBvqsNYC17c0s54qztlY+
OpEm2WaVo2U8F9rR+ybeGJfmxg0G4Dl75XbeFjfhRg/+nLfNlVDgRKJkmk7r0oSnQmL7sJCd0T+c
//218fgTAZLzt0lJq3aEAOfxFSQge2SB3k0/vr0y/Lvl4k4cQc++4ltrEymiHOVqSm6SLKxp0cqY
+/0f52l5HW5/ABp453rkcJfvJj9VJRzW11J04mPuw3ZkD2a2dpiGPVyl5SYeKe6MSrGYImySwh50
gVI0rrkmsFA+5giPXGTSxbmWNvD7reB0JHtb+6XbPyv9XSffaKaC7V/L5UEcY4BpEMNanxKHU5u1
sbANfTSDxOIvTqQFhVvvOjSvDHXNkWcYAE2XbIuB78/bzdrTXKBpWIImlFAi33FppndGY0E43kfR
1kroo2GhBjCGmAlYKtZt4tSptyyl02tTD485OEc2xgwYmvPfsXb9HX+GuLWOlnzQsnlKxPWnD9/H
OPH08HsX//oHGRaa3QQ6rQ4eu1MZBUBm4jZNch9Ds8Z13DjuVitJpPlhq3WqZtL1AwmMPwaGXBCC
yMAEJuEEuHCQZmaBTbz0e7QJdw33kJOmT92l9s4Hz9GvQZDwWDUBQIRiX6Hv6jk5+gLJy8Xh0vRF
Jb4goV7b1p4WPp9f0dVbAiS2aCGgCCaY9CjsxyzlbZ3mfpQ6GL1xqwu9rvfhnD9j9Z/ifLwpsmVP
zNfzYo3VA3okV/z9yFoMI4mj3IZcJwriJ7fyktjL/sybenNrat7LGESPxuy1e7YfRk+VnBOm+Mk7
YDpCwGc5ohf5VPgQtflgEwQ2nf3LdZ9xgGCt95ESR0glR2zvkZLFlOYFs0QAxdLAaQ2gFYX7hVQH
wlT1+tXTJ7rf8cQG3raskhbNA1gkETjhkTR5HaikfADjJV4VTq3ioK8ZJSCkwOaHPCBh8rHgERAA
O73IwZCUeqP7ncz/EN/ati7mXjH6p8vjDyibOXatVfAkYFopD2T+44JQ3NJ+K2xQ2LZsBsdyJI+V
1xphC4OcOT309rVVBUzbhdX3KAODxtZafvJwT7TX2vSzsffMNgj5rib7QcnHZwiD+/wljgCIFMiK
8ilMwS1nzg6+JEP3i748VfWjk97R5pZWB/TBIu/f9xtjeoqHnfEvL1sMTfw/4jlQEwsPcWSkRphr
jWW0uPuHafDA7YsxEATbiofY2lGw0f1NQcuKHg95jtnlRczGtEf05NyExe9lZP7UY2GtWWWdq5Iw
CWJjJM6igKE91cdhYRQ3FJLaTRaUF/YOsdTWCLKrwfSGC7J9HT1j69xyj91oXousqFd4pf8Wbyw/
94GPe2ls0n1x42JK3bvoXmdEXMPzsgu9exDNXseb5/NWuHaaCGzdZjYy+Miun35un7btROwRC6Pv
WRp7Y68w83UBwI4SdO8AkpLWo+Vu2YPUAvmKVM8xZUkO6OtR7O6qDExWfuDbCQi4UyXGNCujTEzN
jW3BuMdh/ID4mnvH2ZxfrTU3hxF12A+6HCz8OxWUA3xtoT0EVcnVYt/W2vWkErFmP8cipJvJKgiG
1whEJOYfLbxi2gGtz/6wqKpcq3IAhoaUEpYN/05Vcca4BhgZ5LQTDItF1xFP/FQfQdCs4ghSiZLC
iLK2gJ4KiFS/iXuvLQMHWZCG2F5TKZJxq4EwOVJKMoSmdmKtHyFpYW9L5HhzfD+473H9iD/AzXp6
vU9LVbP9atbgWKowzyMXpi9t2JSzsIp412IQy9qM+mFMg7wGI3gAbIttmV/RCnN8zes87ofoVasv
jOzHedv8SDXKXvz4M4TxHn1GmkQ8SiYonz63onDa/KgDhOD+736Xmp62j6/IXbxxN/0FvZkV6fDV
E4j8NGhyHAKADcmaOKpzA4jYcz93kYDK7zvQYp9Xb+3oIQ4GFjvB1B4QcU+1G/G4H4uS49fbeks0
fhExbevEpkLMWkAKrmCAhGAkUVQ1T8VEhA7IUsNdDXTq282ST9ofbWh6RNl2OtNAp3Xe+fY4/crw
CHD8SNMcR+HOVs0Y3NVwl5hWgrORPsJKAaOcA/wUxUGQ5wB048dEAwK2+a1WeJai1XJtYcErDHoj
gR2FXPmpxgyjIr2VDogS7QtmvdeG5wJi++ubdyxDOpexm2MOH8PpQLT0UvMiwVF0VenCta4SlEn+
KiIdQ9SoiziJoAhvkOZyvKHzcm94ey13uYdeyF/lznHQWO9nvna1+Afya75QsVWsriVQYx0UsoSZ
ShsHhLoSkQ4+wXamX2hTzKtN3nNFzUYlRLjbo3Me5dqE5wOE1CPosisAU+9zQDF4eNDo2/P7thai
Okf6SIcuLFNHiwpEB9lTW97Q7nZarvXkVkWItnZBHIuR7rxqyizbXWAeGrtNAcvC0OrBgaHzLzlJ
YBaANsIEz4ctj+nZw1SY0TDhInrNS9+Nwd6YHMKHOfL+odAOqEwdDtFEKPiJgr4aTGM2dUhK0wuB
726ifVmxN6tm8FfEhxM5MgNnNJalrbE3Mxgvh7d2ualUsfnaeM+xGnKizAh7rYGvE46o3bQechx4
Kve9B9D9MtkMl2DW2tm3PGgdz70Z70Of7Z0dmk20AcNGCh+ydsUADh3YI1TwLsgsSxXmywZOjdwv
rN9kKjxjUrjdtZzAR4lNxy2GjLrkpIbZ6EllUuyZ+TaT3QK4hBwBi1lFSFh/A0yMQqG1w3UsT/JX
Y1yA45VAnjYS4J1edVHjdcNlZDzmqnGHFVEu0Hswo2npIN6Wr+cBIALhkrPcL8FpNOiZx/LfHcu8
jj0OXDEs9ZEFk+IQCEM2BzEysfHcOvVPgMWPet6EMEzf9ofHEWMvuTfX3vjML7u9tc0Pi188QPqU
efUd27NdX3gsoF6ysVtflWxZSy4ffw6VWrppGaZFo0H34srdUb94ijbpdXjhadfxpXXgj/rDeZ+p
FCjFQqDUq4HVB/059TBa4rlBdN9dYCDrcXoO/Wxf7X4pJArLPLPi1Dxd8WXEAOaQQuKIkQxP81If
w2DbO0CJHwoQ/arKxGuZyZMllU5K3I+jm9eQ1wXdlXW1DD6YnT0wft6iwvO9vIm8F9oEN9hijEKj
aqfiG1IusXR0irgpaVt+fEB73Zpb2Bjd/owOL6hzhY6HhFrvqaggPl5Ep6sMECxkKYFHz+CC5KhM
NLgXzgAEELgJ7G0YpKUJ8oLogvAHF7mukbxWSBqyKPbBN5fOuVcPF5Ve3rOo9kG/SfXnqC69qC82
WpMFk6W4ED7fouL70D1O4b+IKTtIq3arsAA1sU8whx3q4Jfy85kCOOTL5RNQiVCwPSHC0QF3J2fg
WqYttI1p5ht12m7L0RnAbeCoamyf/L2Qwogob+IW/eSzgKBU0YKLCn7tpvtkSn+lQC6/OH90PoX7
EOKY1AT5FxCrkP46PTmD1YXAdMSrgha23/fWdaYh71fvRxSGCisLKv0C6Ub/vNBPGwWhAmgYpXP0
chhy92fRaVaG9C9eqfR3Yjy1VeHFceTFhSre+RQiQBDgKpH2wgSw6ciYUyShM+UYC/KXjj46UXTb
WNUTb1XDLCs7hSyCAIoR4kDDc7qIRVfPlq0hI2vQ6C1z7fts0RVLtibCJAYwHMTN/ylNZbT64pg4
Uj5POuJnetH4eq96pazsC1KEqGChtmAhdJMcd8PBHQoYKugBiB8Hs0U0+75kFzRrNl82APTwAOLf
ELB6qECeLliDvhTg+9u5T6p7mj9MaLJf7rr8x3kpK7uP/LWoM6DpzsZROpUyEzwPeEnw6Arnuzku
/TZkl+k4Kp7+q2LQ+oQUHw4p8rinYjTNRTcPhRiOlhZHb+H17E0JjuuvayNw6BkwIjHKLp/UUMv7
MBvyws+T0HPr31oE2HHgq5yXsmZnICmFgWE4C0QZkgksE0mTeYaUyq79Oelv0Dv98C8i8EJEj44J
cgdpvcxSb2KbFIVfz9EeFXdAxAzVz/My1ixZjGIhF4NXPdBbTveEOLmrLyHwZmj5053uK+etRBeG
DVnn5awtFzZEh3XBmpH9OZUT2c1imKQpgD3SX40G2J4yVU/Omnkdi5Dehpj8AeARh4jK1bYLb64S
Yv+KGPlqFgSJFgTjeLOJkhxq6aeasDkEikAPMbR74MWPhYXg0fnymNyJEFw6p0KyuLVrMkCIBmKP
qtpXBtlmGGca+cOkmmhaXbf/FEIx61QWWM2iuAohK27jLaYr9qldoqaQB+ctYMXSwIdiECB4AfwR
ALunYoop5BgFxow+XJAfYbCQd6MXWs+hCv9jRZ8TQcIUj567lGuxYc0QNJRx+UB6URyr8unSzsx5
e16nTw9BBLco76NtkDgADZI76WZHy4bBghOwafU0hKbPsmb2CFAVbBZehXqImWoVKMiaemAaQ8oI
YYH7KYGaFUBdruK+8NOm81Ca8uYsASnJ7/OarUmB2Qn+GnEtyIUSbg0jErjwC6Y2YFbI/cMzemCl
ioJ7xS0AKhaBlY7WZSRSJaPAuElYNCmUmerZt4wHgBVtziuikiBZQ+KmJaPxAEXaeZeN6ElirsIK
VkLDEyXEWh4ZnNsRPTRyKGFOZpDFid+C5HaMNxMw3Qr3cmoeQP39dX/KMMuA4wTOOVwOkhfqdB7p
kwG1AHzxZDFnQ6Lx647uWIQ8sTlpIemNDCIyQr0lJD9KI3lifahIpgjPf/JYwhn6uEJFMQAtDpIm
rTbEUeMuBcpY8SbJa6+M75b5fdQcD0y8/2INNmrXFOkG25btrbZKe+EDdAIUzX3YNlflokJlXD05
RyIkgxs4C2nvQgR1I7+IAHQFXHTNmXbn7XrN9ZiEAOIKHJ+IqaVly1nIgeuHQaqMZlsMBGCE/65s
k02tDUFON40qWbNq5AwMtxQvRgaqwVMjLzn+Oy/B7hlO4UPGfjr5Eljdrzy5BHC5LhjD8k6h4ppl
gPMTlCQiPjHlUS6eDWPRzXPh8/CupXcxfzOsd31+7g1VB9WqJEFODe1csBhJJxg5qrkvuYHe1iG8
IW4VWE2KHiO6tdCua+edIvG1tndgSwXMJJbSAavp6Vpmy1gUo23DRPQhbDxmVWSfDqFxqNjQXIAe
u/ZJYxsoQVSv563mc8EIpw0NeAhYRWUaBEqnolH/dsfawjaa6O5BOwUaw6bolmn2ZZSWl0U076ew
v60rfbdUkcKhrK0yOpDxuiQ4eTDeU9kgom2qOEY8a+tFYESLVzTWlTG88fbKtvzziq6dQodgcgC3
MrMR3J7KqhytQ3tOBjLaZgx3zpKUQNzTx5vSymhwXtTaDYNaAUNIwwB2LZ9ExvKoSBnUShm/Havk
ZeiTb+dFfG6dxO87kID5ERQbP7VO5qwisy3iQT0ttnxxDlPPXliTHQhJLzJa7Zv8uaqaWzy7gmxO
6P68/LXYDSxEWEb03xCUjk9XE/aqa/ksEpXmvRECkW4Genj32i2qa21t28CuZDniVgNUqjCho6u0
KIbQ0ZsIR774nRTvDgdQ/aC4cFaVOZIhTueRjDbpSTyVyN70y23U9l7jhMBT3rFiVhjGqjJwzwzX
msiAib8fCQI3ZB+5SN77vAcdFeovGtjCqP5lJBLYBjC8/xMj9D0SE7dWWoUO1sxw0DGQealO/Wa6
sMZ/WTe8eigeiiYiA2lvIjoK2FVeoEnwEMbXDmeeZuxS3NjnjW112Y7kSPtDtZZlYZpAnxgsOsul
Zm0XLVH4hzVfBC/4nzKSC85TjIy4HZQJmy0zS5+gFIxBxiZ+iOOL/0kfmRteb9u0bzSYQQvo+yJ9
GsE+H6ZfLfUKI/irj3xXdrRALppAH8oei/4urd5KFajbmp8DhjsGlAiePCjbnNqZHWVDwnO8q3io
75OB7t25/gcTE+ioDGSWeHbIXht90l3aU2x9S1D/aNCJs3S+oDY2vp3fk49Moxx1HksSyh4dms6o
k15jkOSAeCv1MmMhC+rIY5NudPToAJwkKlixodNMUZgItY5vDZYbb6Qbx9pH57cx+1GIPsEnJ6rb
twUVQb4Pm67tthi8Ky9N5Llva32YLupchxfrySQSXz0QWb06RlexF7pu8lbG7pxdz5M9x35EjDq+
Q5MVG66Z3WV5gOd0vLdBr84Ch9Z1tGFmlV9O5WSADa4cFnQrYFzV0qIgjzoN4PB2WWTenIN9yNPp
1EyBrsXs2em5+5I3bsGCzFq6R15jem/XuLW77DqECaPHxx4U0Sbjy7QllZuPgdtGeripS1KFXtk7
9LejT4z+Gl2n/pNNfKkvhg5xzDYnfYra3RLOj+HUhZUX2qy65m1RPqYtjQDK1yGFvbGqdnqNLbQj
eCZPXBW88ZpLP95NydP26IDHz4onv4nkVXUz8rsBfQ5N/Pu82ay5JpRNBDED3sTgOjm1GjZWhlOJ
jJxm/TK7wnMBPDFO/6MQyZ/PZtEYboikAk1DrzLr2Bvi6r5hKkCQ1UVDoRe9B2jpxJE7VYanQ0MY
Gr/RXL5cYNODCT3Eo2686KGruAnXvC37K0ruQHAj4GmXIlnKuO2R7jHLqE+W6zzc9tO0Ob9Hn3uU
QUKEZIKYFBBBptxX60YM7rapsUlp6fX19yj9Qbvas0GcPD80S4Ea/QFtt57jBHG3swrty/fXqXzz
dF1rCj85RpA/xFkQ612QtE1gV6oxls/uGGIwLIrZAEGhIKsJsLFqJlEHXwnsBFAJHWxDBRX32dwh
AuE66pgUtTW5KhSOA62ypSwwyWhY97mZjr5WcXpAKkzFF7MS4QpZFJoYeJVgEPx01UIDMwFGigg3
r585+53GGKpIB4/oXh6919GbZj/o5W1jfD3aOJUrXQQUj+iZWtgtx4kuEoO+dnG/xWp/OQiAGJH5
RmIXU77y83mqedEUVotDXXCvj5pgKhffBTPDeeNf3TGMAGENUdBBguh0FfM67WH9wijy302b+ujy
CArVPMKq5R0JkQy8idO2YRS65MteG4DAo2qMUAmQbIFXSxjPObSwjDuSY/DOVHF0qNZJ2vWGRT0a
GaFCBBj8di6ei5n4CVnez2+HcKGnUYbY9b/bIT7jKMowedNjAAWKdONlN7wmGApepr1GuZ9lj5VZ
eRjtUFjAZ6+OLm280zD0Amo5kFWdiiRabfLcRTKy5V2Q5z/d1glK7TpRTdGu7dGRHHlqN04bzmKR
hjYiNKzY1m3OVcTBKhGyMU/ZYPc6RNT5uLOq9NCaqjbMlXwIlgsQI5i/ANsurvbT5RrrseK6yNYN
UOabYefkF7R2Zox7jfq843FdWpsMfBCaVyWT/d479nCZLEk4/8Otcfwh0qEa+2rJUE1AFSYr7qmW
fwcOe9AjfXjeIpUKS2fLKIAaM4dY1AKxi9E+GeAeyLor3bmPuxTX5aEorqZlc17q6k4C/xwJftFa
Jjv3qOJpFZtIVnLuhtuk1skBb2MVMPC6FDxPkVIzXYRop3s5wOJ1bkCKPmoHt0xukl6FMfo5kAGI
FciyYDMMhJRyIiSti9zMdSSrc7Rsmc4uzxL0N14N6Pqm5rfzi7bmo7Bg6OpGyg5hjLRTmsb0uZqQ
lMSE8DbO262djBs+9dvzYlZVQnJVNPxBktwMNDE7bGpuIv+evPP5Gj3evpY/FuMh7hTecFWhI0nS
w54lZa9bGSR15u+JVx5dar9QAaaJH5FdLu49BIAMIQtG+U+NQFsa8PEKdbQRN0eL3oy+aw/MKndR
i1ZQqt91TrQ7v4RrikEkkjzo1RGmcSqTc+KOLSaK/KZjWyT/dzkagyJebc6LWXPtAkEGpTIXsw3y
Ti1uyiouCrVF45q42hdnp5XIW4QTGlxiB0+u8/LW1EJ/GNCp0MCFEo34+9Ht1WNeQbeWrPSTAb4i
r22OUNYEQkWp/fkHSWjdAsqLIG+XUWG1AlxJDM9mgDiDun0zzekweSU4bKcDJucaW7GQa9eyAxgM
XQfEFDheJafv9lFWFamD2sloeIvR7EawIQIy2HLvKvuW0l1EVDXCtVMGNCtsHsDOgBkirSXtKgPd
b7TwXec1Hu/cXA+a9mYkaOtSFdRWXTzCTDxQCfCzMFx4um8RMDnNJedIalm/4mjfjJf9cN9h1qi9
Meu7huh+hUfl13fQRUHahr2gK0p2Vs4whRqLNdjmcuNq5r7X7qu8Vezb2iKiSAMsPBuXMNQ7Vcxy
465LMyhms5eluSf1SzMB6jt7FCC5X9YHBxrPKuFKUGSTjrRZl1U+d3Xpzz1JvlNnRPd1GRXmbYfZ
JdUbZMUe4TZsUD4yQL2jDedUL2fstFbLIMwBoCxKIczRvLJCduF3bA7+2Jh+k6pYosVaSX7SQGiK
ohdmy8WxO5VZur0dFt1Q+ibmDsI/JftmaSpU01W9/pOBau2pDHdCOrqtIaO39DvT7L1MM/xwpNdJ
aB7mRXvLSPcrGYcvA/ChZ+GvbrjXTuU2dUaszoHc1AEyf0QPrq4CkFt7r6IS80EVJbiC5XaWOrPS
fgH3HTjpzDTfzG47Rz5eeRyeJInoqzHM0QOQwKxi21J36jdaahjjFjhZ+d4E4ob28nWDtSxU+jFM
ZKPCJx16Og3lVFo2KttJuWXN5IGLOSidRnEuVu4gjOfi/WoKyJ5PjH8DzdPZAUWWj6zebjRfndry
psUB98breX1WBaFPTOCiwErlBzO3YpcVPUH04+hbilQn0S7ThnjNYCm8ypok5L8EXCjO+qd+QVom
WWpGcM08GQErHAUlO1TuLUBRzmu0Ep6i6REjIxCBmr88l1hnPO06HbnPAuRyHvBBQB5gq2Z9PqM2
wvZtFFhR4LJwtclBcDFQW5toWvoV+z53WzFAZ2T3ZW17brPXym+0v7T6+ya81r9MbSZJlsK7VPSq
zDXCBV7OXkV2sHK/6m51F+m+i/NLuXbFoRtaNF46YkJLbixPbIByzHqJ0aypPWASuvKmoQvKuvY6
17w0tHqjtY3fzHw/kvrtvPCVCBOy0b+M6xyp048dOAqLwJhB+noqStCohI8aBgqaJUbj17hJDfpz
SNu9lhXBeZErFx8gYMVcPJLOmGySDrc2zVYcRlCXWvxxAV5l3w6Rj6HU/RBmG1qHik7dNcctRt9w
9SFcQQPGqQPlPXJHrMWRSKPXOa6CzCgwnXFbDzvH+kWKXZIoOiJWN5SCnl4g2CDalOeOLAAKskjH
cS/aiwg5pTrZZ/wh579C0/QsejDL0uuM7fllXbsD0coJeJCPwrbcXY0e0aiOXdwTk8Xj+yStkhtu
dRXgDQxTUdlaFYUeFttB2zjS09KVZFhNkXGzK/1ct1HMmW/5BAANI1KQe6yIQQMnanTAhkeHqjyU
LCDgpqrUEbLr7sbQ8k0W58GIxoDzC7d2+yFaR8MDZCCd+THofnQGXN4nqF8hYJ9ZH0Qj3xjdz4gm
fqxrAVLzmxSMxS2wleIWpEbJ17sExFvhr3RxXI6kR31Dpko8FzSwZ/Kh9ushDvow//rFADG4ewRt
NexSLPaRGA3IkKj54aDPLl6rKIjdoav0xibOVWxSxeWwcgmhKd6ER0HiDgdPOuEL2BcMI4dKjvOt
Ha67GXSM8YO2fL0vRkzIIMcOBFKwwMgvrd7NwxbHDM7LrTqP08ICMs54nYWq/rS1i0g0pyGuBXAR
EmuSRu6UY4ZWgyQnTfwmuzD41TCZnj5eWmQHquzRBFPwzoyf6vHrx1pE7MDkwSvIBun46b71Fpti
bYZk4rbeZEbbNL5kmSrbtHrU/kohUnBL65Rjxkv4ZDcErNdzg5K1DajS8ydtTQpe+1hGJJsEMu2p
LiF6lkcUjUu/s4BI0XILqJbsmrL66byc1RMNr2FidgYzR0hZnwqaQ1wxs22UGNAaPExmes5ykfa6
Z6UH0l46+aM2vOQ2itdK8KmVuAgJm7+SpcznwOYk6VL0YOjtDPCiaGc0hsL7rp0uvEwZcKBgj594
qJywAkBn6GIVtWGD8Nl36RDQSPPMpVEc5LWbDL0+olMLo3+ik+F0IUlvgwe3m2EXjZ7sQt0pPG1O
jQd7HLQgbv6PtC/rjZv3vf5EAmxZ3m5le9bsaZomN0aa9PG+7/70/+MA7y8zijBG+wJFbwIMTYmi
KPLwcDR+9ikA4mEwJUD3N6BPLLI15JHk/sY+4h9mh6ERSqxTZ5Nq9nGHzQRgU+dp2m0H8HZjWJ5r
sXxro5+EF3a1C7p2xVylZqTrmglqFRTz8Lw5195kY2nhzQnXPE3OEB+65Be6cEzNrXrtx2Qqt2y2
n3p1up6jNdkyO8LWgvkfcTwiNMFdN7DeKJlx9xmBhmef0XTbyJrW8OSyAwl/tpDWL41Znwtwcimo
ZoPpc8u7L2Z0Z6nhLsY4ea23VsxIJga1QpR3dSQy0WV+vo6jopEY/XgYuhKieyl4/0OsNf4g2Xot
GFRE0SDT+pZ0y6dIj9tlTn1TBI3m6XEUxh7watZaQVxmjfbyIgd0EG1sYh5xiPvOt5YUDakPReHB
kZXzux4aqOttq3zbZCtYqO9dx0tC40Tg4g5O9ggjPoveTCBwclS3fg44efidVDy5snh3DEGjdXcI
/5C7zjHdbCVylu3bqWghNLEY5kEpMcaC6fQ/gKh5at/QVF1Jti0/IuRuzvQTXlo9/LAO2loMhso7
J1UNXqTtpgN/b05CF08E9/LdsCZOsMWSjX2i9FhOizzqVc0XDBKoDuzgKQ7+XBYF9hyZbkiko3q9
8IyJYcMcZ7GZa7hWs4lN1Z4lGLZzlY6zjRM3mzrmlia6PnJKmghkHGRs522lZDHbGEU/HPtkBk9j
Mg7WXWpkaQGwSR2Th6mmvcIx6qEhGBjvZ7Hb60FFuNXGxdtkk7rbqeFQgtdbJ72yIWYzoRe9GZIJ
QKihHJwkrPKPcaR+eTVOhf2rBx5eccYwU0BQ1XTTfKQ0Nww+hl39Whc0UnZapYEkP57S0ZvSVnkt
zdGceWyow2OtZ1p9rYcVPfhw0Ck4HUBKdhd11kQ9mvvdyA1Wo20xgR/oXaTg296ttCD1PTXI0l/E
BLLZNZq225nDZJeHwKbTvvH9EbTNRc5MTD2BHR71kNYtsKA25twOxqi2TtumfeMEZcx0Z1Qi/bVr
1PyxiIrZ53MJTXmvT7n5YHUdRTKkn2LEh2y+6ubGesoGpYK99drRCJXsAxMUrDdQKOMyi20WpRtM
kSmjo+qXjXalpFru+SZFD25ktW17yJrOf55yddkeqpBry5rGn8wKpz+0nvyc+8B3MUfTw5RhTIzW
kluMbx4f8qFtG+6rZoFBV2NVYdBPHifdkeiz+shqINF4VS1IOKoVVL0b8BogLyNtQosXZMxMniUD
mEAuW6n0QAAOg2IMfJomNjPWdduWQ1YitCXzToteqHLszMzN2Vax1prbJbIQpyPRgB6zZS7C8vcT
X4YMkT+QGBcqGiavgMyCsYwGT4i9qVIfDqB/v6ybxFlj3AzqYMD7gBRfzEXbYWqVCe2QF3a2+pWS
q16Eqe0A9iFJ7VK0RlwWJ4nMEPmhVRv/Ie4UjztOJMsmc0mj2kFDQBdTmw99YCrd1lfLGPgf4sdr
MiU+Gm0lNjqn0D6jf2vlJ7qaVmVLEKOkt0UI5ur6QdG7FRuR+DHk3yxUiykm28CVne+bD+IDJSgD
zLOoWYtbSO/jyUO5OP4H4AAqWQiqlkZkzDEQBGHaNIF3WwQZutP5uVP4/j621ZVLVbZRpob+Wobo
FlVpQcxk1UVoY94hhvsuwKVbtaEOoT/8tXL0d8YOGIHFEMJh0XDLiQY4IYGhlSieOmWNjk0P4NP0
j9JGfgt+vCBRdxn4xxuumlr6K6H6HPC50ZVjGdZ6w4dZYeDViJUu8KYJyQhguvtwjcZPdiTxfWCc
WHCTAE+eb63WTwOt0cvihFrDQ/IUx3QLQ3ONHLXYuvmHE3IqTVh4PZoSpVzOYF7Zbgm8ca97o7KL
10iNJAYLygRmAASzABzEKG2uQOlYKggHVSsCupgdMUVkpQFI9jo4kyEEZtRuk1kLIMPUd+jD4rNW
XaENGOQZ9yW4owJabzu/8PrioSufLzuaZZmEmGmpTaKaAGrXJat5vml1pZh4dy2z6WLlgZHwBfj/
g+1PK4lMiW2ciREeswEmCGSBtYhpr4HkcVhyFY73Wv9sTSupPsmBhCQog+44A+TGgl1kFTJWmd5g
AC3I3JTEuMlot2mjYmP6ayw6UlHodV/a45ZijCDKnEC8m6qINw0f07mmyNO6xC3ZwEvV3l/eJkly
HVSGX6IEC2kwImcspiV+np99C71x4McM3Sa5LtPduAoDlO0WqGzR2IRjDFIXwShYEtE5HDDUqA9f
dRQSotDFbeRW3cfI1oq8Ms3QJQ5Eig2SdlSwzw2QKHlUhEFSgfmCoa+gevSVRnGmyHfIQqNoo3Mg
y9foHWRWjyIlCCSQc0a8IuxchkYnu1jauH2ao/eEXAUBCjMD6Hsvb5tcDoh+QMwOnh+RQSS1o9SK
W8gZs9dZN3nNXqb0r4eeofnMQAMK9AFo/Ru0UfOR7phT4F/M+leTm7wCDivCfNXLqkgCoFMpIrBR
bZKm1BQAgmn+3GCHSjCUY6wMAUlskX+0oxcVK9kpqVs8UUzMvUVdbg/9CJFqpzmDVW4CY9rijN2a
GoA9VdTh2ZC+2lEDvkPzrhzW0kWy8w0UDIYVLJ3YqFGcm6ZvhZo6T1jYYiBPVZZ4QF1e0RpEsN3f
0/MghD0RJTxdAwy9QfJ8wTBpdFtOxl6N1kgZZIcaAGig1jFWEMYi2PxUW3qiLCMmS5t1vGzoR8KS
x5ZOXhi1V0RV7y8bjOziPJUnuCywqeU1SsdLX1TJ51rjxtr8HtnpMtGWvMzBQs1dxPS2E8hlk2lB
K2M0N96KeBfWvI/+u6yHzEGdSBENH5SoXT8PQIaGDd2r1vBIDOMqyg2HmOnGDNi2D8j2skjpVn0p
Jhr+nFEzCROAXnX6p4gSjyjbyrgNAT+01yibpLt0Ikq4mOM2ogpaXqCdfz2mP4L65bIqa78vJD7D
uKqDZlm9jqkdZ6wOeRsMK3f+2notH3HyGCz6cVIHG0JY28IASh5Y25rd69G7oXuX9ZHa3MI7BQwU
uv7Ebj9whjJzKrBeJI4dlo9OWKIH7NdlIbJkOUMF/39SBIXMQhmtToVCdEJUWzcb0iaHskw8fwrd
mKovJGw2nWY4WrY2vV26lieiBTehF3qrpjNEVwN1MrrJrP/M8mec4vYPVq4U+VqiFQmEpOBTEQda
TkFjpdSEh5gNpGAQFQ7Wg57Qv39xMrxoQbiHlASAZEKAoYVzrnUZpBALGUEke+gqgbn0ojgRIRwi
0DygwUSDiF5VXZ0UXqJdBchN5GvtMtLTdCJIOE1mPCNnUENQ1Qab2lCP1mTuVmxvTYZge0Pe02kG
VThaFOP93N9Z1b6eN761rbrb2XLZOPHeOI7aa8JuJ3AvVe3zyhcsyyW+SU53TDTBimR45H7uGE+j
GxXYsU7X+VBXvMw9G9QQmB+Xx0e/8VBsuCxcav6mhpGXaLZHf5dgLQT1S0yQBbmGYZGfBZK7SMBd
BVHqRKkJurm2WAns5Ucd+ZCFeB4wFhGV2hsUUxZ9hGxUNfaa1nMUj52mNt2geVes8K2Ky62FipFB
116dSyVWXGZgk9TP3itQTwmqFlrXG6kFVVXf8EKiuUumNsxRWBlz5E715NcwIFlptFd1VqzNb5ad
/VPhwpFJlaIC+zLUNoLAU+w/FrsiKIBf3kxpBHkqRTgvLfDEZTQs8XCNrGTxZqjXTfweNg+pz9wR
yWNkhk1yB4TBimuTRctLWP7ZcIYK62JmJzdSg7xMgVQuXBv9b/B/2eOtZW1or7lteOi1hzlYiZXl
y/klbwliTuTNDMelqyAPdc+q9AzMnA9dAMXS+75Xy4fLy7ombFH+RBi4UowMRK2L334neLklHeYx
sJUVvCwEmPRzIUDx+01WYuu6sNlrA3MwkRPV0zWC9jUxwiGw697P0VCCQzASdx4VzAU0rydl+Jdj
jsFyaPJBMskCdfq5OraZFegrV5bMx+zEU8MD+09pbBKMGjWKXdc8FP4tDVfwSLJ76USoiMXAmZ5A
FAShaY0GdgWd3zaoxduHtH+5bBEyr4nE1AJpQQ34W+Z/DtspQfkCkXjyaLAbGlxTBTUT7TAoyYpd
SHU6ESVYehASdaQ5RAF4kZibtu09i4xuiHb9yzrJkDoYx/WllLBlUW+RLlUhKc96gBr3dXujG7vK
9rJqnxdbwJt5honP83sZ/bwsWnYFg7pkAbZoeNd/zi09OWBqA3iqnQG0PBf1UzBPdwwTri6LkNr9
iYhlmU9ENGphtqAdQHuTWjnhbAMZV6O/d41SWSYGWVosIxjzMKxNWEOTZjO6jtCsFRlJ6oA2IuGt
YgxepqG8d1kjmWGgtwlJf4yNUphYfQIRX4Z4Gq0WLRmAfEO+uw2dpi9ujbhwL4uS7c+pKMEGtZKm
gRZAVEjQjZhorc77RO1XpEgN8FSMsHgoP8Z5kkFMD357ykCZRl5i/zlSnv3+sdL2VP0T28dGP7J2
JV27spafSIIT6wjIssomJBMj5lq514HbIeyl1P8ld3Wiooj/HCOLNV0QoIit+y9+lmx6RJlqWXmX
N0yqD/J8gL0B9fONmJjh2WRn8PTOoCv7NjDdRpu3Shm6ar02cX5NFD0/WENv1ZWlQZRC1MPQJhtC
VU81xv1ct3/v3tEzCiYSA+Ph0SMm3F0EJt+0FnZJaavW7ft08nTf4DkoKjFAOe1fLy+ixOpB1oTm
KQuPDOQCl7N+YhR52RlhloEGWS8i8lCX4E2pMNxyc1mK5CpBLQ1VyGWQnoXZmedSShMDD3MG8HFr
ASBVHYFEC+1ny54wr2KNR/z74Cn0ZoGpGrluTM/E/FVBpb4w8imrgI1qwha8ikzdwoB40dpeVw+b
nLEdcuEHVU3dOVa8YMyfk2Ry7IFtUjvZKEHiFtZaO6PEZeKbgL3+5K9ADuB8AQylGFC+AEitbRqA
GV6T8M2Yh5VHsVQIWv30pS0YMCchPkV3cxeaHerLCLGcJm15PI8g/lpzYbLNhIj/iREd5agQy54h
xs+fCzsEMOWtKD1NucmLNTSV5NyB/BWIMEzSBYRX7CTUS2XMQfEF6wy2AXjY4kR15+TZArjksoHK
BC2stoAfwJ18q5iVftMaajks8OfeoZ6mR65dP+TTj8tiZDt0KkbwI6ECOjbcKRBTbIn5lINWrC7X
dJG9Phd3uJDCaxTPB8HYpmCsaxZBSjk/lkguqlPNWQDC8wIDRx5qQHi77CrMHy7rJl1CgCCXxr6l
UCdYX44MKpnHsXD65AUdjZho9TvA0Avt7bIY6RKeiBGsD22MQUt17FSfWiiHZz/queBz0axkH5ef
Ed7ROENf2ggea7LbRlE6iGGd7k05PZCg2sSh4RkVnhRx9SNC5HhZM9m5OhFpC48j6k8xG1ssIJzb
e5OW/3UAaZVa90gCa4PhHmuRyHKTXFDRFm+atEQwYkPFgG5ZviMWyEf8HxOezU34hBiEGT9C9bVf
u+Dk5vm1tLZwCJqEtqpvQm6pjm5gp9sM3QYDZjEsXExagrxQPYBvbN6YVNldXuIVGxXzMolmTMVQ
Yomb4c1sH7sKI42DV7NLV9ZWaqSg/wQzPxDJqnjfBWna9qoGOaRBni3h1N+qye9/0OVLhki1p2Ps
/WDqkGGbtZvWeP/tAGxTtce/FrMM/kMTJFrPMJVBOAhFjBGVqQJnUqdAftDmwW7IsU0sThTz7/Gk
p6LEl21g1lWgLW269viswxby/AACXn5ZH8nWLHgvIMbBK4AwS7B6HbDDLKsRHSTzbVF0PEwPU/AP
TTtnQgQTN8yQ0VGDEKt4zLMPGm79YG30gyRyO5MhpMFiViphtIQ5Rh5wKxmXBMTfBxToFlPs5Y33
2Tt2HrXk1WSniYmoRaluNGvmYfkRl2v9ftINQcMH7l0kGb5108doS0siBULU+EGJf0fVrTK8X95z
ybGHHl8ilqU8CXI7o9V7w4cIo/iI1Nfc+hHWszMGK95FcmeA/BStnwAWoYtFPCpIGBZlQiBm8O+6
/kHpez7Qn4Z+nwOQMPYr0mTrhvqyiVZePNuQVDhXam6MWrMmhGF1qrtRgDzQrPBhaldc2XK+hVvC
WGZuAo6JsAg4tXMxVhMW1LcgJuremHbfs+uw+FWoj76x09v3BOQcl/dKphbsAIw2iFwAHxH8TZqG
wUJBhCA2HXkNs456djCjcnNZzCfY8pteX3LE1zDy54leYfqDoyOz4GOr0uYAZgeXzQ9KeN33f/Iy
4hr1HS3YJ8o2r1bDtMUJfP8CvE9sTIdHIUsImJoACOsx0BEMtnX6kUYzrbhqD/k9crHkzidqaXhm
rI7DkY3+FPGsTxO2afW57X+CggXOHu+ttSqlJAhB2Z2CPxVYUdRKhOW32n6My8kEJHaZiVdvo/i+
HiuO6XW8K7oV25IKAwUEugARczMxEkgalCuyBsJS9j6VR0Lf0KMBX/ZazGvT2WQuANVCislCC5Og
+DYirC46bdELXdbGLx+E5K4exscyDftbtNqvsUHIkJ2milnYCMHxFPt2OsNUq6I4BlK1GHM18xSV
tBOiDmIjV5ZRmBubg1xB9K8C3GN1WkdAVhLUIJwx1THxQFSO2YAYeKv+x7RYe61tFRD5y0dActIw
hADZUFTE8DoXx+EEHZi9auy2E5jDVYO+LGWsNoBnr/gpycqD2gCwPRSjQDAiop5LEthjOicYEBd/
wIQwK3MX9vcYFXxZG4ktwRPC7ZpLizwVm7FKUyVAy6OJKDBLHuu3Q3gXGV7SVNuuX6PulZWgIAx9
ROgJ1kw8d86doq+QYEb3VenM4ZNub6bqEcw2JRmdpNFdNYx5GrwF2s/R/HlZSblZfQkWcStdAALL
BlxBTqi3R9J6tn03lR9qEQOFdtCjH/q8Q8l9jq9j5TYKXtTuYeUDJPXFU83FwntgVGzydXxAWdqb
EglZUru68habjaPVuwQcRuTGKteGgspMFbEniB7A9YgklXAJjahENZUGLO1g216r30bG77A3V86D
5KbDRYcTgXa+hSFP2FT0khf4K4To9q6LbmZrbyW/taHe0A6ELsAks7XeJknAsNC3YRCZCuIpSeui
H+l5AgBtaj/F/X0coJUP6E96T+notmwtYpSdxFNxy99PwiDN6LV0toCi1UFxVRnmXaW3vE0nPsXW
yltWekJOZQmXG17JKOkwyDIZmnK22bwl6G0pMDiwb3jcvtvFAynu2fz7sn3KDAUB6+JolhtVDMEQ
6NVxmaLCn2HQ5IhCcFf9QOfMiqXInrDYuP+JEV8qFRhP5lbFxtlE46W2H9LHHpU45PFBs82T/ElP
DW6uUj/L7eVLrHAMSAMMtBpAO208GtUxbbaG9sH6vcIeCusfivlnOtJza6EzwoN2WUofowOKN5P+
iOhaeUfmtE/XUYhhfb8fykbBOjblO5yJo7JjP9/Ci/TVf5cNQ2L7FhDxiDXQygouAGHpkromaa0B
/dxF+8lyld7ifeaDmPwfUpYWUnzgLwG4VAM083zZOqMIB58A1K121abu7/z0xRw7p+g3lxWSLB0a
cz+JdhEkf8tYzqWvozdrRCsMhk9X9UeGYRgEZcwBsLKXy6IkZgceX6Qa4KTwCBADBbVXDL9PVXjf
sCCGU8UxelWQ6/YDrkTmeNBbZgeuGfRW646qma1URJbXmRAnn4lfPu/EbVWzppbgf8XNHlkvflDv
s3ZtVJKsZoA3LpqYQMLEFCBDz2VYuhbUaCKH39CnbWYQr6l6LxqiXUaHlPf2eDeMqHeSaDMk47Y3
S7dNB0ehs+ubzWMQlPvEHraXl13iyxDPgJ0ATVWgHhGJcCq1SGmVxQDRI945+gpi4tnu/ae6L7OV
wrFkiYGGNtHABce5TLY/V3+IlreABdRHOI4GrGlOlvattTYxyRnEEgMXiKkKCJ3EB0+UBr0dKjWw
JWG4LRrdq6zYC0r7pu3W0rcyhTQdOHO8kNH/JhYO1GjQp6iBqLDJdqiCb/NecS9vj0wEWgBQpQM8
Qv1GIuGHRKkMDSzHXVkyTkzaOHmrxN5lKbKLFD3xGIAHpwIsuRiVGGURxnaFOQwx2jyDId2jBrhB
NXCvK/VOi4dNODOHRdoBNcMNI/WK35RddUCXA1UEXhPsnYgwL1mpG+PCXhppnWdMtRtH7XUBllZ0
896oie9hNKzXxtk2tjDF4bLysiXGDiIrBOQgKL4EXzqxyiwIVWAwmH4EMhDTcKk6GStpR5lZnkgR
L3OMvqqboQdiIgseK1Lf9eCjiQBxMckab51UEtSgCxUB+kcET9aZ82SqPq0ACwTdskXfhzjaZ1O+
U8c1AjaZKAu0HOhww4sXL5XzEx3VdspmXaucNDTvpoq64CpwymIEdOwfGGExJ+JLlKAVyG+0IEB0
7jTdaHp+XtaPylSUu5kFdMUgpKcBPZMYJoaxbEgWC37anwrSdT1mhiVWs4voK6sQk+RGcZzz8Mmv
zUOn1lddklzZ4finx2SzlchP5pMBEV+YHYD7Ql/k+bLmVo3mUNuE/ID8KpJ4O4b0HrAK/++zYLjT
/yfn81Se3HnTVFoJxnxXDmvLzi2mPLttKrtyTWKtNcTIDpmFeh3q01hXECadq0Sn1tIA2q4cZBm9
wqhfwt56v3yOZdcrioKIvEC/uUxwFLYtIH4TdgneUJmyo7Xidskut22uWk9haxzzfG/qR9+uvdhG
390Q8mzeDf2hDLbF8OfypyzanAcTGMmK1x0yEhaIfkW2t1LvQS7SoeO2MECyNmyDYmPVaO5r3iJz
JWz6fgQhCvPLMJx5oZcT5xOMdq/1NZC+TpGipaomzpgGPNUODG0ml5X6bpWQBK3gqD8HPS5/P7EW
rCwGwkQpWvuA7CmGH3SqHKtby2l9NxS0lHymgZcKORUBbPaos8HykchRKJimy9lSnakK1vgGZKsG
y0fG+ZOiUgw2m47oTR3iSdCNQ370VYXcsZFS4BmG5yqr1vhTZErhmAFk8ElGJlomYgelb308+kln
8yZrDl3QbC/vjlQECk6IoTTwOogdpWkaVT7mL6BNtnFD9kqStVeUXMAyn/mTz0qsBKAGVGpDhidH
Ztzlc8sVjKv8FxW+JCxfcGJgCe27SluYXtC+4hktO0xo878s4vsjA0lnkAfYGLqHaoN4MPXMV4Bc
xHsGBNxXCOjcKqm5UQ8enee7CGxOSgFam8syZc7gS+Y3OHKbWpWBIVfwOWSHGvsQoMvd2kQYWVHV
f59tRU4SlRrNwMAs5KCFmwOEHUlXDBqW0Hwi4MZNQOFJfl3W5xPZIXg3gIyA/jfYglMXS/qTEoMM
oUVMGhexO2Ei1exnLpDLnE7x8+znj6T6baSdm/j30dC9jDk7KN2dWqWu0qzl7BaFLn2LkD+wjQQD
wpb4OMXMMZshTdgdu2i+UcbmgxWvYdfe4pn+9xOjweQBeK2NqwztXGKFn46gS42LESug1E/IcU2u
zvqS6zaYBC4vtuTUgeF2KVqC5BZUusKdVpRqFBGGNe7IoB40XwcxcJWs1cTpskzCMiLYANEiiMBR
KBK9h2rXuTWYbe3kV/R15pYbee8vsYsQ1UuccFN7oMzyut3TwHV+v9bqrEpOJU7kwv2AFw7+E4ID
ZpEQA2m62gFdXVPz4Ca/myHW1b3gune0n1rKx214k/3YJZxsLi+wBCqLLURCG9VUoAYN8QINQOND
tALctvS6vNK4dbD2ifOM6uMer4+V3ZQLQ7kGvePLW0usH4ya37GoxTqTx8YptpabbUcn288eOoV3
8QrByKo0waGGqRnMhg3VKs84BAfCw1vMz0o5uX5hxzxe8a2SRxxW8kQ5IUAw7bRS1R7KTfe1W/a8
4iM3U9fcYjTfSiwiKayey1ou+JO7wlBjHM8OsoZD5/0ej8m2+1X9MrgCAxlv1wY1ylzemWqChaqs
Qx54Ua391XnTm3nseX/AGC/G0TH62G7rp/s13jMJ59q5isKLJwfSYFALyLTusx0YG3jtTk54ZfON
lvHKbT22GbcvoYeGtu3PlUOhffcH+kJziBwVnkDgHjxf3iG1STPVkK2+2x/J28a/pk7Luw1uzvlQ
7Fe3U3JHnskTLFWPOiUpl+1k1yTjt4OTOjHWunKCLfho6O3sFG56HTvD7rKikuvjTK5gsu0w2Rmp
ILdzyg2gab8f9K2irJurXL8lvQUaHZQoBftJVVqGKkZRO82Bbrs/2bXmhi7hmWM7tde/Rfu38NAd
UU24rJ6kkgcbAonE/5Mr2JCda1qMITcg7v6VvKHjEgRvV/Xv2lOd0SsiGO/HWvptWTHhJgHUG8Qf
eI+iDC4WYo2ii9V8sRwlbDF4u+X5pOwbdc2TapIb60yOYDH9jGkdOWi1wUjIHPuq8W7V/eTcPvzy
XX8DxB83b+j+Onr6Y/DpZXBDHmy24TFy2Y3948lacUdSpW10qaDzE1GlmD6bR7tuEY9hNqd/5w8O
6x/VeHt5K2UiMAdHQciBuwqn8vxEzhkmTOWJjhNiDq5KM4f518MaOFTyhF5YTinSRng+470inAdS
xGqR5Kx2MkyKPUS7mdMXzJe8N0K8+HjjVlcKN935bpXFQnp5IJrEo1lD/xJkn+sXsqqrmkmpnXHT
W7vyLkDg4Rm3ZBut9e1J3n54X35JEq6OSMkiNRshqfJ65gA9x/O1+FAqAmCwBegN0lrxEKhjPdM2
xWa11lPf4/rTdlW0j/+eMPkzijCAbFl4TcVogrFxKMkAs4v7O1rtjMor7YfLZie9hZCEwllWKeh3
qbBaiZWxxjcNqPI+uoNj8mRregE39tYVIonZaw8hvxl4sfOvm52yUuCVGj0iQxC8I6cDFu9zo0Bq
vWahAXNUivnaH8sdQ/k/D9d6fORKfsnRBFB0NqtZ1Y2QMx1o5vaaU1JOHHULYpCHYYuWDpsbzIOW
HlqcY8eePOpiW1eWeonlRdep2p9ku+DuA7nQubZdHoVqUsBqjOvmzXoIMhdsIZ7lTu/mpt6Fb9rM
gdHxgh/KLnXK92hj9yt+TGq3eGQs6HpwK5jCFwygDmzUEV/gs80w3vu4i9GuOARrDZKLc/6u6Zcc
wXmjccaaihBy6qLF2Fhr+misFcOVm86XCMGfREjmx1YHEYTEGCU3od8z6n7Y5vPlTZP7rZMlE85H
U6JcbixH3fTf1PZJKd4a4rYtdSy6ny2nHQ2MmFiJWj4LhcL6AbiIciTorxaEkPAqjLVqIshlwE2D
odbadxOYm5wM5tm7xbY8Vlfaa3XVbfTQoakzbFovN3i0WYuKJUsMogMTaCvkAdRv48trI4rVkBB8
Rdrw2XyJ08eUrKgqC/SR1UJEsdwLS8va+aEoaQAYRhc1EMLVTXnL9v5Gv1Y+Wq/3AFC6prb79zt6
JlHYUZNOnY2Bd43TeKkLiOLdcGc3vMP4gF399zOjFpD4l3ZCXNgVQVi1GWSlxu/EdEpMNMdwnssK
SQ7bmQwhBqR9M7dZABmlvY/L9zFbOWmScsm5EoKXzsrR6Go7bJxwr99ibIQXuyT1Bvdx2pofl3WR
HTcT/VOYrbiMJEQx4dwc5qxJlbqIGzxMsCeEg6cWFxEwvFvjen5ZEUa/uynEc0urMxAQyPgItjdG
wGkFeto4dGvfKt589De2U9Y8fot5vEUEcVmedKNOxAmGx2ZrTtssb5ykqF0NLWLD6kzoZa9Fx3Gq
kWBvic/yWaNZ45iVO9yzbVjweAMKLBWpCFxyrafdLy+SkhdX0X/6j8v6yV4jZ+spWOIYDJUx55AO
pMqSWbr53W8Ux78DUuax+Kidvx8uD8M8WVDBMAPwyltmgQXV7MOYbdI6cqY1FsxlU8QVXQanUKaj
Cw7Js3ODbA2zQHa/QFnevm7LXUU/isjthxXoxCci+pIYwRQpodVMKMRg1Bvhw8HY6t7t3a1S8nI3
8mCb8gMmgXTc91a5lqTn+1RFwS7nujZpa0N2cY9Gcm47/m2y7b3/OhAGrrh7mX2eihLsEww6NB3C
snHYa34V3rY7ck3umxUhsnvrVIhghm2XhSB1gT5mU3GtcpvWHeY19J70jsa8VNSP2fIyFHEordnS
SE2qRZV50zgtYEyc8cQb9/XuJdwUv+xr+iN8mI4xkgLJbzQHr5y2xRV+N5mvDxDUrIs8CMYBH9Dk
H2l+EydXU/E+YLL98M7Y+9zcMN/V9Jo39GeyGlHLN/JLuHD06mzuRltZtL+O99O9sQXh1BZ4wr3y
ke17Xnvhpuej52/UQ43QxNyCEWE73tr8p7k3vMsrIfOrJzthCNF9UTMUtSd8S9hWIKC6XyU++0zf
fFvqBRRuIOWB3lTBbDG5u5ojpW6cHqkHhCrbjHc3IWKVAFQ6W7aL3G4334GKb8WSZRleEMl9CRb2
OCeY2tGA5c2ZU2feK3jSKs7MI8d04M3BZhduLy+l9OicyBO21dRj9FSmkJfbyMlTBJ3ExwzKFbWk
xvMlRcSf60Rpc8XEhkWmEzXHIHd9ywv1g64VYKX/lyTZ6SKK1dk+aOK4L6DUa3CAR/iTc4qTOjsh
R7cCRy/Bmm9YzOGCuZhL3HGSvM7KrEWhHfqBDSAv3Zrd6f4+ShWOkQz/X/slPujqaaIGGn8ahwRb
Wt9S6hp0BTgpDclObNAUbkB9rLJOVyEjvlKc7o//Iz2SV3AT3Wj5ijbSg3xiF8IlGKbI1BYq1q0k
P5rghuYrdidLf51ZgnDTpQZrA8y3wHHahHs8ng45CjR2wFtYQrJvNjUfdvSZrQTQn3ma7/awNCuj
+QBjCRdPfmIPepUmiCOgl/1oHMyj9mwjM9zwux6JFsaVTek8w1k6KdK2yk5xweG4uWwm8oX9+gBh
C0tqElsPobdl3KTaPea7/sPvo7CHVDSgjKBYOFdQG2IrH1soSCg0wsSFjKzA66TvRHjfhVcTowHw
MjgXEaL9R+ksqGBsUe1y4o8w5OpNdEfc1Eu3wz5wL6skj4pOBApr1sVW7Ic2BOoczezTwJ9fKG8e
p12xW0uXyA3kRJZg+E2FDF0NInyn8BTfM7zOSziGpXC2b58nHDWehfzOv3svHwKvRVY/udIcJeCX
NZZ4ZdCVg2wTyX10QH0m0U6sNElqP60W0M807whLd3kQb4yy8YwZeWE29bzR1tgDJI4SSHBQn4F7
GJkGMSOWdqycicUqByxCLjG2WnvXZZsZ441z4/mydjI3BkQQEMOQqHxvVKtSZsx1CISaavwfad/V
IynSRfmLkAg8r/j0WVm+X0JluoHAE7jg1+9htDtTxaQq9c2+tbpbeQl3/T2nPhAOPPaxnE5yb4I6
pmsA4pwPrm1N71RIIdjVbuiAK4b1m/Rl879s7pDm1AJOZOPaKSLaGYFEYzsoBdy4tVc2dJkAAlw6
anso8K3sd8MoYeWQIPFWKElgao3sY1pHd8p6iC9Soxb3rNLHzc9bu7zulXpDYxq8IvQwoJFBX93e
bkhobwHuys3UsLfPqv1aix6IVL9/FnN1bV/ErJSMFmPJpgYxsT56OjlnUu1joAtcX3cEx/qzsCvn
BQZLIP8YmI1Gr81qTdQahN5YKOhhEM5c6rGdm97k8bu2cV+FrFZk5rleJ92E06qJ04zMVdU7zVGl
W71j13buq5zl379cvrmoFWGmkNPQczqHGRuiXt+TqnDauLuhRW7JWl302mjFVMmoSNatah5aQFco
gG1CT2HZ7auqQQW/7G419C6qeH0BUXdFKgBc3osN+r4+bUo6cAhCpknDOX3AQOqNRV27DcjHQm0A
LxhdV6sNZIVJRafMuOHmSzu/S/WRjQ8/X7hrvslSG/hbxmrjJpoAXLmGDBHSsPgzB93ufUaVwvT1
i3Yfn+tQi5EG+1nqrYWtdq5sSwXz4BBa1L+H9KSOb0y7UeO5djj/rAuJtu+H06oJSadyEUGPSRPK
NPh5Cdd6N9DJvfgEC4YbBoS/C4hLc6YkU9GmdqosV/aLwxhO8Omg9UD7tB/h49sefPzmhktybe++
ylW+yxW9NnO5h9wmRsrQ/lXUzJP7G7t3TUWg+ReAZ2DNwej56oB0E2xuMJ+tm8Z3CtO8WXsZMUnf
m7c43a+v5m9B65hsVudBSZfVqC36I3JyYSmMlcHufj6tW2JWh2VKRj4BXBIlTQCIKz0Oh0kbrbb8
n8Vc00JAo1uaxdEqjv7p72dTDoxPsYLVTNO9OSSAgADV0YnL7w2/cUBXF/RF0kqHK4lGuiyFpHyw
rFepts3t3JqkR1bGFP+h+QIDT+izX/o/F87Z78vSO6UbWkyauJoBZMfKmey91Ec/b921ZMc3IStF
pDbZxIcSQkzFnXbNllwkN/WNzcic+a7fDFtkWsPplXzS/7KVgLkGFamOWvB6dbLGRGUwbKVQhAf6
uhSt9b1fkFsjcddce8wRYAxxYW4CvN/qEqaVCmw/TCG5w5SdgCbsJUz8ojM5JlYnO+AzCeKCRrFd
7Bo6HoVxk7Hr2qv++gEr1TG11TIejw9gey1ML3oURzkiUa1zaaTdF5tym2BSKexvpUKuXdavcldB
FFr84fejp9Wt4gORdgrbF7dQy28tbTEHX3yNttAMi+tQ93asORPdWVLlaXVEm1tJlltrWT3xJuvM
pF4EtewRTCxIHD0p4+fPb+Ga7fq6X6vHbWPsaYxr7FcOg1LLp1Z9/lnAtUWA4YigtIAxQ5Qyvu8W
aKq1rM2xiL75mJsqAuslWpL9/z8hqyNpyKgkk47b1uf3XIodor1m2g1H4qoVhvXVwTKEfjT03n9f
iYaem1TMBMfhmbYzeycepqaPU/HrA/UB+wR8ae3yH+qrtonIY2EQQ3vv2va3bYzhPhP7N9QCGDu5
r7f1hd4ErLh2qb+KWb3XHIMRkljuAe1SN51rR+Ov3fCYMdX7+aiu2a2vglb3QZtLI+GLIFHl7pTZ
jpjUJ7rgpg117qVqc6sp5eoF/LKBq7shAA3EChkbSG1f6b22fNKa+5/XdGvzVjdDUsxqljPcjHTK
LzHvN7mcPWPy3E+Mm7xQ1x7s1/1bPVjLmIANm0OWeu9pW5DwvKi2R+95MLtig5pnwMWNE7u6gTBZ
6C8H0u6/ZoSnpE0puKJx75sO7E88bHP2ztvO/3kTr1plICn8LWe1smomcmZLuBlyyC+WO/rDjqDc
UjpaRPeDi8kWT96ZG+Xys9yrG6oilQC8XeAQrrvnmZoW8HDgr3FuPgx5/dbk9Q3VsfgT6+gNIfbf
IlaPi+iV1bQ5RPSz/tJOZtiq9WGapbCZlH3ZFS8d6x5+XtW1ZBDQzv6RuXpnakysuQRfiqsa8alE
cSXVuF9KmZ8MIopL6upaHuij5tXlLcSu6xfmH9HLjn8xkLwqx3xuIFoyMA3RqU7JCz9hNzKyVx/d
lwWuHt0oYQwKmO1QjMoHSZ67Cg2yC4Pj688beWsxq1tZ6CxrOmPZR9lrxz1VQX70/rOIqzcQyFK4
fGgPMtYdISoraztfkiS9cpDJzsw/fv7965bri4DVgYgZc57FIkA7zC9m76jvDFMGx3TbPRub7q6+
GDCZv2+2avwbAwlDKWjCXVq3gUq0HlFMY5ObKC+jG9Aa/ek53bZ/eP42VMtIxTS8ieqGX3/VtHyR
t3Lr5VHrB1ZDXpNFjHxMeg+cv+c2O7egFf15S69dPrSUAgcCeGyYxls+5csVF01RZ3KLFz0bkdBf
tfJizz1yTbcGi67dvq9yVkuqdVWIrIKcTvsY1Z1WgXP51mjnLRmrALyItTlXE8hAhjNIlGZbiT4q
7Dj4ectuiFnDB1RxVYKZF2KK6RHEKaAjP2Ac87+cCxr3MeQLYst/lbHHtislMMIjg1omjpUfjXEr
ARKBAlv2P6zmi6DVwZjNONLEgKBKD2y9cDQRWOOtSeKrW/ZFyOpk5oKo8aQvQjgA+bSDDarzqf4v
IdMy7PB/92ydF7G5lhV0MYBa2ms+ybnp8rQVF23ktwawlw9eG8KlnRyJZ1PXkTP7/mwaNo9jZSDw
NpLsya7Ni5jkhyIZMHs57swm9ka7uOfkFjbn1de6oILAhfmrevddrGLPRQy0IejwLvGybCcokI27
KNNvjKtdPS/EBgB9RyX0XxMOcUVaDUA1SKISecPGGbBXsVuLG97E1dWgZxUjAEB4+NecQWrCPa9n
bGKPsRslQibIUSvUeP/T7fsiZ/mOLzounztTFtNyWP0+7l5NckDt6OdXdK0pDLMmyNwjrY1u4HWL
Uaukoylq7Nh4sI8gPSPPWVRH6aHd5o/EBfl7vInP1Ke/7T7K3m8Vja+mSb6KX71ilSdcxjWEDxFU
xz53EHyU7yj+h6nHo+RWK8O/Dw65BwLoXkAqY8xmTbigFBLJuxSdnxUJuekbyTGWPKFsft7Tf19C
SAFgq7IwCyKFtkr9KDmsoCbQ8qmzt0E5cSuSylsq40o5FyO9KIYjTycvgFerhyxABTkVg8oxbiCh
DxKw7w5Hg5R6VLZ2gEaxKuQqyv5AKU225gYzS9zF5NKt/PS/HSd8BQqBwCJFTwUGUr/fUBRCuah7
/HYhHvL63MevP2/lrd9fvYAJlLFNoWOVZfWgGofRunH9//rA7/rw+wJWboQxyFYnZViAfNftGxcj
KYEaogwdpm4X9UEcJm7tZ2GJgrjkMV/fyKHla4dbIdAVBxGN+Ap4HQBdhM1cuzOamOkI1k3uxk/t
h+GDrHQ+GWHsSL9Nv4zYs34g21tc5Vf6Hb4LXT2+VLenVFmEdh/CrT3TmaN2n6IjAIyfv9qjiH4+
zGvv4usaV1c2l8ZUk0eImxWfkz9W+WQQ/2cRt/Zx7eP0taI0HNCR7lO9sQ6mU9xJDkGxYf9sb9P7
7kAO/3Ox4dsergE/VTlVi3ER2LCI6RtVDoHL9vOiln1Z39Ev+6Yr3x+ZKCqT0hwizHv1uXMMr3bS
hzI0bxBJXJlg+r6UVcA6yXPHegE5bNNWDtkPmUuCPNAe8Bb8aiMCDO9bfvlXpzBNg1sDkMpy3X5a
5ypIio2Yany5jqNPMaSsHbuAvRY+gqTddBmipSnFxFuUN+nm+EdcyJ3izX76TnFRbxVBbu7FSrFV
cslU2uFb4qfex6Athqj4nzKw/WyP1MtL/YQGjuN9chhdFt6Koq7kYb4fxErr2brQ9Ww5CLE1fBqi
18neCZ9ExPm9Vxzrg7zRkxXd6uu4pmsBy7MYFPAn6OtgUUl1UBwRC4lo2wwb1dqkTfc/u2eLlfhH
xErhaHGvSPYEEVY1hqXKN30OX2Ocb1RNr5l52CMZtRcAtGPO4/uDMdW866oO3uZEx3e1G2MHLvZ4
HhH/uBb6Xd2f3+diI9b3FuPtgBpCa5MGY/xdXDx2GKIEbojLpF8iPXRjG2rEV8adFd9iZ7q6sn9E
rYcMaaPLAqhi2MBMRINeH3UkdmZpQPNWwW8EWNeeI0YfFsR3VAP/ZZLaBtNa4GRFnlgfwKTIoymB
JhX18DCN9NLLg8cq5fnnrbyqv78KXd0QLjdNW8jwB/Ne8U1D2udG/9H31CMxUEviNACRfO5UQroz
Kn4Ez3w4m3xDRbsH2IBXZ/Hl5w+6ZrO+fs/qbJsOrAJqge/peimgfXvEqJ5D+lvrvnqF4EahyKsi
RFp74QKMROg4wsOo5ANQixxSJ25vfXJTcvJbQI1X7xAmcRfELzj+8so9pZOaMKSKkAaQWy8W7KXr
S8di4Nlltffz7l2zXMg//S1qZbnGxDJH2kNU36Z+wVDz5C9F7vE+MrR9LX3M88vPAq/qsC8CVy8f
DDDCthvsY2onkZ53XsHs/znrCR32RcTKShEltq2U4lmAD8DhOVDypRfWq0By/99TXN8lrWyQiBXe
Gy12j0nCgafmzQlaeMHqrXS3Cp237sTy718iTYNNFaa6sCi7uVO1CKTGDtWe9Na6oVOun88yB47h
O9teY4KYE/pMAAKJxHSK4rNED4CfvuHGXH2x0Fb/T8TqfIB0isCvhvKvu0z2Mr0ivi0zC8QQmun9
fNtuiVodEBKdydT3WM2Ixm6wR7LkRZMK/2ch17cMbM4WUKKQn149Vx19TTaVcKUFtyNprNEnewsm
5qr2AWUKgJssoJGvmyKUOit6tJ8tSaHfrXFRm2dzArAI7Gbb3ULNu2ZVkE8FKgwwszDYtNqzUp3R
UJMgBE8wLlX2W2AsUil15vIshpf2VmPYtRPC0L8KBEwA9aF2/P1elxr8WVYiFK9iokdDGysnO9Xi
XR7frPdcO6elFcjUbdAsA17ju6hZz5vZbGMMCvaJlyvpYYIK+vkqXFkNOqexEEA2WNq/cquxMcp2
yjCFq1lHBUX2qkEDd5YFP0u5ckLLVKyMggF4Qcx1lX1MyrQae5xQr+VebsqvM++C1JY9U62Ik9i6
22j5488yF0xS7M/KiwJKKcANgYoGysZ1mZ1VViH0LONuq3003TkF0nLaTb4CUJvyU0fDXaujdxrI
/JXp203nM7N0mom6BdnMJvGbLHUq7Wi1yDpXe6lRnD73OylUmkeZReXSkpB/WMDKbvhnVSteZ3+2
XI0KEBvmpQg4KXYc1SV1fm6VJ0KYZ2kALhmw4PKtNSPCdlPzajT3XEyuVM5BiszKnFOUZB81Dh7o
Vzo9dLbtyeW5N3dJ8UpH7mjm60DChHZuNW9hNdAtyBzZBjw5gObgxbWgd57Jk2rDMB5LXjtobZbY
Q809MR+aEVUNX1DTUzHWhlbDSgtJv41T4nTak7CfSuA2ZYdOBAa4Q0Tht2hAVMhBTMJXAUgyZR6j
b/ZQO9wgDsoJTldFwDAwmk+evYxp6yTxphG+PYRoP3IF1RxOIr15trX9MFYOgBycoTxN8r2kRlZD
8PEHap/ikQJS8zx0tU9TFmVlmABBl+zVKqriO304S/LZKiAQ6KhZ/6dQ78px2w0gK4503e8oJg5+
82nPJED+/R6si6xuANI5Yf5Btw+JvNek30neBUMMYsZuDyhnbEANLPc5UqcX0HmwonIabdMnp7kI
LDNQ1N04zxjn+aj7rVFNYBjfmEjFYkPS6mIkz4keDskFrGZcbEZ5Q2KQrQcqlBvjmjOQ3yqPFLo3
4merPNuKg5mqSIvB4ayrbkO2zYK+yoJEMx3bCkv5LaN/FCtS+mjAyEQHUI/kXBez05QnuzuORWDa
qV+qvdspjsHfZjtoW9nNs8HRLcTRQKcGOQeMBLUBbFZ+aIMvdZKX9WcjvctkBNfTU56Ehnmvk0vf
H/L2feJHAQ05DWdBPL3ystcYaBSomrt1g49SowrkgJzcp5+i1rbteOZsE1u/WIW+Nsu1ce55fVem
Z2q58xiaoM1t3G4sAw7cuOGuAewieTOZO7eeIfu4BNRqnZZgosxCn2Z/33SXot7jFnT5fqyfBuxF
hn51TT00nbLH24pFOBSSW5d+ZgeK5utDkKCjPbNPNPMAPJzNhxZSx2mTz5eR/hp+cSOi0oJswYA9
seCNSh2YhTA0ruzZ8ECrM1U2qnWynjJxSceo5NtpAFjaY9qFlhpp5BH1Mgf8k55V92iZOkqtn/WJ
q6fHBg4SiF5J7sbjnaS9z6NvoPcuHzdcfswx1Qgy5GKvSBfJPpTjJlVPWuqM04vGMXdjHkbbADdB
4bCPLntXjAfGPc6eM2OL0WWPSapnahcO2XHpWykKGZXqWtOZ57nTQh1U2rOWHIeuBxZy5eTmFrNg
cKxnZ6qeCuQPyLupHBv6kKJPzRoce/LrVngxOgMYL9DLfqc1YOaYvan3czCB9JMfZxvNPNrDqc4r
2KzaG4cP1Wwdmt0BRU0CLBV5m/k25+BLLUJZbNH56In2fSguRAO/UOmQAcwHGmam/B4YP5gm9kt6
MpbtA2u9OV/Y4GZSZBk7YhSOGsNfRuwaJmWUp65KMWksApJC2UUTWtL7ez71uw5eVbVtc6idEy1+
5zVBbdS1k8AmHkEDZ2luESlCuYQgMTYS5kj16Bj1vmHPVfynIp5pBRljDsm8Cfc325PiTpWBRiMH
MkprkoqXqXXOOEfMUMEVF/QMn9cWbgn444Y8JtWp1ttQkkK7fjOUqM3dPg5o/ntS3Lq4GG0wJK/y
sOPZk8gvuhIW9JJwT2qxg3dKogBAl+FYMFq4l3NfiMssuYxuLc2zp8AaSFDxwOJnIe4q7VRDbp1E
U48Gb/pB2aYYfxXZOS531vBkSI9a/8fA9g6Pch2Bs9NFvno7q8Yr8G7cUr0v+s+hG50kSwAQdTGK
EAU9qTjl2V0SX2qh+UhvB4ake2b2mLATVyy3ze6r9E0y2k0iuRZ7lsDRIh2MHv5EDFAYl4NIyfJ0
+xMfU2V/sjpM0IOUeY08+0zmHqtrR27A2Ds65kJejcd5UdrLgE2fT2a5UfmrEYNEel/VgSSpboal
dcKXhweCWaxZ+KUe5Lrqt9mO4f6mZIpI+loZu2RA2U4OquljGA9aarsZmp4Huh2h5O07Y9FHI/GK
zCNSgudH3a4bvYL6Qp3cpMQoMbU2aj2HSq2GjI8Oyhu+NEEpWVZQJKZrKyc2PwGPKKv8jriGGWZT
pJT3DX8HTToDht9IU582hhPHzCPNrzkL89k3KlzELUkTh+XvUneYcpcyr1fw1Z5SbSeTQXEj0KXe
WPlC27WDW4yWk0qbqe7c3vTa6jFO3TzdqaA/ranH88ltjXAsgG3X644xfnANyspyetgMS7zLVkjG
0ulidVNWFDYO6DxmvTPr0LB7p0kOGAxzKv2uFedCOTQYNFOanaxyKI83RQENQmruUhyF9q5gk4Qt
+VQ2XWZtEv0I/95Rs4sxv9h6GVIWStaBlb+EFQczktd2KLret9FgwZQt6SRXbtCkFcfu2PR4qv6Y
QJFKl7L8pajP2birRp/lEcswpjA8tSOM2vyqdEVQQZNKAyCZjFz2FFiIWPd1gfZTM0LV2NETqNuk
ULweVrPHcGDfbbXY3o4AF8ztV8vwCiOJ8uy9M07UOlb9rqAueOrU6sKqB5o9ZbGvJ4+keBHlzkQI
sRyepXSg5bSjueQ+eDMzDU9CnDEI44JZyuGxDUQ6wN+mx1Ha6tm0seihtM5GZQQ2bqRi+Hqzx/yS
A/8I+r6kulfZs1Onx3oqXCCeBDKnft5ZWNOTVJ7QUeY0puoAztiv4XEJGx7OqwlvSAYLqW7sCQ/V
VvPhM2olKAvjequbv7rxPk9gpskeWaUMapBZoaIf2PhMYzR+pFtAvytp4/UdeFWmMJaZoyWFm6Tg
S08eFXosTYItsr2+BKWmsZ/H17lHOUm56+pHdEYp8yfNZLeONU8UQEAvX3TyLCaM+ov9KAIdpjc2
u6DKDnNPnNQEWCfb16jETkBlqlqno3e6/sswIsKjWgs7K9kgIQg7cVBBC4GR5qT/U4/nYthMczRp
O0wLHwHWsm1L4g1p7esWuj39otn23e8JGzyF43AxdIx9yO4Y9/uZJI7Zv1TVnoo7YXgVO471cdJy
RxU2iHQ1F0yMQdE8WXMMxLijCeOaGWBd1GcH+LcbaeF069y4f6TFVsv/6HruLO53+jkT5M3iRw1q
SdU+kXZaVEdSaq4CvZWLByIG1+KXLj5b5U7F1vZ3FCSSOmdu0e0wWahLNByrDJxVUKGa27GPpD0Y
9msms1OPjcqHXSkFPV6KlBcO5SkUrewM/JX3aaTGSYBmFWdq7xiJnRRkvZxbrjRKoMzZj/pnpjwS
/mjbz8Q6Z3TyZGNypuWTyxCj9WO7MaZPTJ05tIHNrYC+vSO09AfoI7CEtfKxVbuFV2g7Sme1+yOg
O1qxGwvd79GTUkk+A3plocNMpx+1CXjQBwVuT1c7QCqJBH5mVoULbEbH1LkHupQse2jYEKrpWeu3
6QCW6Y46NUwlpMkG+sfYPlU3crrF/xjJBmyursiIW+I+WspJQcdfHCcwkVumPOr0oJpBZbrgIvcU
qGkUIcECg+hDbBZ1UjaHcugDQQC1CVA++8VuVNcgL01awQ8p3aEpf+XE0eznPs0wctk5cXdmTY+d
+8yMHVPA9qM8MVvZ1vDDBxSM4KEUxuBjTI5aQV+/Dq12D2bhHrQv811C3iR9lxYxtAuSnCV6QiDE
tHdLsAXSvEnLPLt5lpNfKr9Pi7DEDEETqBJ682Tf0Apw8kR1GdUgHkUsYSHYljDmOhrM+yvEaaF6
cF0zeIHGX9j8v5LOOtTjK6MRzR80+RXAXG7VvxM4cWP3KkbZmQprM+j7Svokswh1/kcwOGIjRpKT
32mGWBGtTHWymHHZ5ZrsS22zneTxUGfl3sjfCZ5DCSrH8cnIZMdCbCdsn6PBz5oZegzAYKemDh+j
CmgtkjfEzEmN33VcRmkC/RO3gcFgO/PEoQSPw0xdRaBpJdllwwEdo1p6zpUH3h3spA3RQRQUNInS
XE+AmbG1ErSV0tHJaOOWaViAeIO2qBqLYaPMwPiJ/5jmJoN7Btuo97qXtWFGQGkJ08b2KgmsegZA
huXmXDrJlATKNLt6/VYPz1p7b89V0KNFAi6GTY61Rp2iJK6VAilLCaz2YuYVeH5OFaKf1K4d8Kl4
s3kXC+w+CGLtVvNGTQdYyhzMKoxZDCKZ1EubbIuxd7fOPnQC74NdBAJlQamTJNsW3haFOjFbxJbn
jlXO3Pl9ftfUg0/iQ15GYvYsxh2K424M4Iii6d9Cb6GpvHbSnwmKHHhbTpp2CCv2IFKyyycTLSXW
eDcUmqNpzMPwMhhmwDohv6CFzM2h9OIy9UlaORQRKliJZbs/pLY5O1ly6AzlfQK5PZ/fbdQdyhHY
AFqBMFLd1KxwR5jzthHeoF+MdJvimAysIbLbZ52bXtL+IjH3k6xzTBY7oknclNVOyRYAA3Bx4hWA
C4/DuZVSf+CRrs1hLoIi22GQAmPHVSDr8MLLFCkRBCLFHFg2yq7ztKHz+0hSDATqm7RMtjnmvWNm
uKoITH4yFClMoLo6ZQgZnIK+RIBByIOoZldKztVyVDP/K1vAineKSq6oeZCreERS76Gg9JiV5Ust
MV+hD1Otw7h6Gdy9JptBPAAuMfC31fB/6EORRWoqe1qLiCgHJTD0y5C3mzqRdUzbkw9VsoJyUEJd
6451y38l4/CZMynqJHYsFUaD0X4e8j6s50PZaaFBnvHtvtTMO6ELOPV33eJbdzsywnFu213B2kPb
j1urF286N4LJBBpxGsOBxk2BqQmI/kdTgHmmIbBXPkHsiIcOIpNLYbogaHA1NNaBoCHkFTx+HCdL
+k2rfqj6OdcNhyr3ujAcXibPAJP3shEBKflMMvtAS0QMNSYJbCNvvLRaHCMWmtzvxMssznP8bvJl
ddZDWu9jCUj+9gM17tr2ICv3pnSi/YMBEJ+uhO5WfAtNVbOOQKwuvN58q80/RgbM+IGBes8dzGCK
4xNSbW7V9Q5IdVxDbiI2lL/UJYVRDeHQtvea3YdJWmzyKb1vi8wtdbIt1P4gTOtlwnkrfeFKNMNw
peaW4zOxH8wYKYffWhkW5vQ0UII57cCm5TGV36baAnUi2J3Hxi9h4ikm3Q0B/IKdHj8iSihBIDQ8
0hLxGcJBE7agTM7Apw4zNGzZ8uzFlgZDxvHn5wGGfRaBnegRGWInmx71mOwVdE/G1rNp9qi/6n5N
Rhg9qEm4OzUMp84Snw30NDHjXbGTT3C1+FNHNhh0xD3D3EONhkRhv2fzQzt+MONTon3QIe2G7fSK
jsDqDnfV+KaqaKhXP4V0LIzRsyrhzA1UQadRadfxml5iuIzgPhscdRw/5RlBaD3kktMD9EypvKY0
qDtx47mNtYBj4TotTxLKu+6kUzfGW3ZEZ/oyIsVskF2ZYJBvMGT8LVzPV87sPJptASxpPv2J0WiJ
F8+IY3FsWJYKfCSSWQROGGFQfI0hnRNzPrIu/sw6tfJKkaeOwTSnXWpLah1K8nNqI6NiDtxTOjSI
VxxptUESbwYwsT30viLB2GgZWHuQ2ajTEp1fNtqT1Z7mbsNbv5ftoEJuwGUpzAPQ56A3Mwte4njX
j1VQyPp9XEim17XInRZaGei4BJ1cOF2ZImhqlkwm8L4NBdQ5RhNTP27ak9Xj+hqyMB/6BuXgiSt7
rQVKNxi4M1n73WdJ2JWacIhpAfvITH/rM/9EJ56XM7qpS7wNBEVGlalI/mS7qs3cwZ4DgtC5HU0v
VYRf2Cx3+MDueSbtKgoWMEytgbE0963aCphIEaxmVbbP5jlxbCnZZqJQnypONt0klU6KDEMPFhGH
JPKdVSVRgeqcGyfiD768wMyn5nIQt8Dx+uhBzUXl9IHb0hHQ/EFczVgjjPUEWCCQOV50Vm0rZTxY
XRpISAs0cIlHngYJm4OKyF45ToueLZ9tMSuObei7WpK91KzvMDYIwFQpyofSnyv+hzQTMH+nxG+n
zh0Hy+8qxc/U2Jf0BuFInHuxKk5Aan1O4D3FSTy7tG09JSl69LGqL4XVb8aBcgRJSD2UCZIYcEaE
mdzNVNpqs3YsG3amsfICjX1oWbyVWzlo6iQYBfUrInm2UE8gfp4wiIpE81C26M2n4kEBLZlOGNhu
Z68DHTNYjd56JMNzGVE8ns+2ZfSY6/xZNrpLScyTpYKARe+YT2Nkce06SEiKnAz6cpD4Ipn2287V
l7IvQbzMm/Os2+dmYO9Dav+eJgGSiqzaI9vmpfW0RzkmFMBTEFO9mZnxNgw68vNtdlGyAqnstPYA
L75LFPx3yRy2KdxmOsiIkGioGs1LUSNf2o0pYlUd6YMOuEoVsDzztvK4bf9qB7jA2tgeYzN2DcpM
5JxVDTnd9IQOYqDNFvk2jS3EcTAytRVpdhUmcrPt+KA5PWez2+nLc8elk6vYT5CjQvyQct9iuN5d
hQBjFk7Cm8YrZfo85jpyvAByxLbW3DHNEqStGtLhy1xC1Q0bihqDq7LeS3Pt0Kb4EV71d3lZnWUD
7CRjmfmDkQdDT54qTcZUEGoWzOx80AdvrRhZyRhTGzL/P5ydx3LkSJOEnwhm0OKKgihNFnXzAmOz
m9BaJfD0+9Uc9u/hcpu2e5lTD1EAEpkR7h7u03OvNJIrrOo3u/tRnpcqKFc1c2eKA01/7xPyevKc
c1P2s9Q8mHpyh61EUHJUOGqEV4vykCY1LgmYgdSWvMvb9i7Xm+dBzndqkx7GsTiXnbgZGeKwpG7d
2EP/c12cypeZs1UnXD7bOByUGah4sMOMQ8KkACJ5D9Hi2P6WCd9ylba2X9u2qTlN2PX1q4u/Csau
R84vbELuVeACkSuek2eXxk4AKPT13iTgSI/GxM9tPqt0Oat99hgv3W9tGvaWah+JJLxJO5oraRFn
awBqKtOUiqw7xjEJ35aEtbaQ+6Belt06iKAorbcaAngsMjL31MNcWchxo3tpTF+SmuKJ+hRZz7YV
EmlusWdYc9jMpNTU5X1DRVcqUjis4wVX4c2ccsIpVh+IsXxo4uKiDN1u0dVtsVQvVt68zAbHoWVN
v0lpbF3Tpouzh+3gSA9E+m7G2tjjJg29Bajdr5MXUz1NhhYKmTIt6h6aYdkvWXcv9b+SdfW7RN8q
rbUdVuvJUtdQm5dDNRZviWo/6RX7YVdvZU0KpjU5t1aEcFsymPNKmh2Jos9ZrJwL3dnaPZ/3Wg8q
WFIrAwUb1CCkx7h5rn+oKhRQEx+kHoBkGKqXvjHpbdKX2VEvwikyrymAta2l3/Z5RwpDzv4pZO25
TEsrqKz0fgbHiKRlOeSSarBy5avldxbUiXXqhT5v0m7Ya/ZysZx+Po18/eug0SK26HmEkYZpYz7a
ybRtC5vy3vk1xc5pSpYXkcCjlXzcjep8RNH4y9SnypWoP6cOd8Q2eqRT2sY5Sgg59WvZfpCL6blJ
JH9q2FFizmEpA9jsgpaZ6n8G8PXOnZbxEGnxpS4MTy/601TJXqtEGX/AeDMj/XZZS+aJ05s6isAt
00NtLs8KoGBJU+Tk5aaw0qeu60mUS9pLkzU7UWShlinsA9V5bfOfldSEnTXcrtLCZt/UQVLlYV3l
W6eP/XZO/KGiLgfkBgvQ++ex+1U1qZ9p2iYZ1Y2W976UGgc1Tb1K1DcKx8mypsFo5C+Imx4KSZo2
qoJxuxh2aaZ6iV34UVm5VQV2As/tzmN6klf1Y1ETWI1paQKs2Omms/m2FpEJfkW/EU+9X0emuokm
65H2x7NNzLGIAISNX1+6qgU3jlZuFgjemqqNGsd7pYk+kinZxeaVex7vTbn42cyA2uzg+ykxL6uo
L45VR96kGwfJSDNMMdo7fSju2jH+Ka1k9Y6R8ah2hkeruMVgpfGtPD9Li5KETdHdmtFC71ZHhstK
2w95fJ2Fulcn61yOzMuRhsBuI/NAjP5XvKrPWZsc8fu5WYT6nGb6nej2TptQO09bPYXTYZxb3bA5
eCmVQFkPl5x2rTG4qWUc94J9PUrXS0O8mFI1odJO7BXlrSGiUFak3SSPgHlxqNk5kdXqGNal5i5q
w4NoXQqAwxDPftxj5wxMjwHW8zItPKkkuozr5Oq497a0LuCot3h6Apaa27hzNolKjqpqnM1E2ye5
eZbYDUaGbpGzUWbZUXQegDK7aPREVvuRWhy6ROIEI4bNJo2PY8x1LO5oHsJ+trZCKGGkNIdBgb5u
sDzVKk+fGCBbiDuU2qBZqp0CCdwXyV0RK7ySRsLmvdrmluUrwwy1PG7M3gz1IT1OxLCZU3mIsnLX
iCpk7IV9nqFCd+3Ej5URvnSw75NBPveq9LYW8UbPrKBMbdnNiEV3m7mgGhpIM9Uvw0rH2o+HpJUa
CGn+F7xLXC3Kbi2jfEyl2MsbxdfNnj4lnk9pX1JoWcFY5bdZhkrDtP1pVne2oCdX9YwTe/AiZnWX
NN8gHn0blPZQ185PnY+7kMyfcf6rn6b7tmt9Es78vEz2kQwjMWZhApw2KSZ6U9Ut5ewiMjnobAmx
oB2WDCDNNXRNbIVjuhxUWYKnsLx+UM/lbHqi6nwtno5qnlVuVk8/k07brFb7VE+MU3S4TPURqq/p
Rs80X0EMpsAQZasI0igB/50D1ah9VRpu6ri8TWD6Y4BzGJRtN5j3xNXThSebKJ73BqgmqPNuNYtw
0Rkk6rOwyvRgjerTOEn+mCL5dtiL9GFxNVLpXPJYvbJwnjSl31c02122hq1VwnDGx94Ai23k5cEo
J78fMk8dm1ez6EGq5fYk2mzvGLiAVYIo+9mTnIo0r+SFDu1OrMxxCDXEx+FU5uNJixjBcfJAz9Pn
zGSRzfbvIu5fTbJOWkmc5Up5HNTymNqWJyvaoTDT7Sjq1ltLCeB2PtuAA5LC1IQGKZL/qqouLFe6
tibdN4tEa5mrbl4nlzpKL7KmLW4+5UFepse4bj760jgvlprvE4sQc/BYupd0BedOn9sivTGExsxa
dd8sqG0Uh0zY4qCMMzspvD/coFk7d2WX0g/0zUG3CbYfRHVnjSAfiomIASZtxJl9o9Ud45bmuZFo
74Sjuevk3DsS9QNxxJluLxv+1V0j62E8dB6D1UFrsMPnyBNW85eWIvxrpYujTxe9aD/wuabXIz7M
dNg+a+lg2TRy7cQe3GxwPzxEER0hmH6kCVDu4se0lIBUEqZf88VW4a3W+NLIti8BXJgck70Cq5dG
8KBTdZvGEdMgdbqPK6jATnVImkbpUbfRSx5XL8VIk8gvyzac1Ls6M+7HaqF/syDgrLbYz43xkE2S
ctMaVJZSRn0/NFc851rvJtJ57XtvLMQOQxp3tX+APXgiLl3FWAhfqrxFNj3ATY+02sA27xdVferr
5bFQy4PdxAHKpI2OHicWpV92zXOqWJglLxtkn67VLpvFBPucNa+Ky6CDslpw6SJ6xq2I6evq1Uv1
cr8IsFGn97PKPhUlX1sC7ToJcKLYW8c9Hhlu47xylOGXl23HXIH23k9IUCarvCNs+YxyxKuiXSJr
rjPO7jjdRyQrU0G70izvh7LdiIWwzvy3ma+uqc/Arw8RJ2PWPfRpHQzOQ85W3IsJ8NiinoS6Yasy
R8Ja8shN54c0z24NOg2EZZ7R9Tf0fYHFvqAr+S6JF99GKzJOhUukZdBSjTL2CLs63MlwG2sXg+9Y
14YXwBKMHDwgGdPQviLCFsDgVXCn/NCVHcJn4GSFIt/a8JdcSX3tY+GNI4ArZBEDw95EUzs3AyoC
ySN/lsd77osXZEal/aNOQbPEQwORCQHENNjvbrE8U0k3hpG6UfI+xSB2aJk49EVb7al21exnLEDJ
2mgzZxTRyKI0gEKzKkL0rm7Rxn5nfDg9jU23bHLwPzwgXXY1b3LQcAxorRyCFafXLnp34keFOjMp
HuoxDTKOIMec2OEMt4FAXKdkr3T2PfURhZMKRMMNqPjPgwfi8njs7NKL6ueYD6U0Wq9JLgKtQap0
WxMnqhqvl+JSRHQTFnABsmI7a31F+2iM4rBKZAYu46Mt/zYHLXQm4HX0Km1+GCqUMH20sZTKpxfh
TFC8eirQU8h7zhkw79iPHZbTdI9qFCh9xAUt9bpm3FY1CjGgW4stJFYISFHH4yIf5u7naow3lb1P
CtXXZY7PBDqjb3dODR+/3ObyR4SLLFG0qGs3y8idq0qoGQKYtXSTdOb1Re7AGonSd1V/sXh2BciU
2R/mHEzTsLdrY3lV6ymZcxhQtsRN6xmwIZG+z5x3qlY3sR71Col4W4BG7RYBMp8Q/WCLIJJQV8YP
w4qS5Rm61xX6U4z4a4liaKd5a/bPNrK0bjmNkLbgpUDbMM9JaFDxmGXmGdRNXQd3hd+5uryvKITM
eHBBGsCv4iBen6P6LobwH6xXu37tp5cxl1zbeO2se6V+NGpmYiUd0fcKR0A7NM6n2Mlv8drYNA2L
EHnUMndHq7l34KCakag+jqi4HjatLEAikpd1KFwdKk+vZLcakFNAspYoXSiuKXUT/nWJPN7s2VCt
OwtQzga+6nLhFWiirDV0ltaPcrER1sQ2cVc7aEvW4k6bdWw2n5kE3RAnu5nIOhhYirpyVyqXiDJO
6mfKGJg3kW8MZ5utN9ibBgVLktbGTHQaobY454NSc9Dp92OsbTMZpCpWjwVletbFXq1i/jy9sPGi
V8zmn/as+wKaIrXy+6bKyM0YkNTFzbaAzKQNE26uq/461z9TYH0zsaZQUl/kun7FmwdGNhqe46L7
VS7svkCfyYKXJ/Xpk8weqUd96IxNQPCSQAcgY08E6JuNSKAkxSOThDqOWhqlWw8UGiWnVWm2FaKs
SZb509KuXalpFf11YCYvBoh0crpiHKvQwrRnJaJjTRcUD/Z9k3MOW8q5bZAVLMuP+EplVYkFKqpd
wZ1DCVGnonMBmd5nCj7ydKFLLAe5lO9zYTauKKTfZSY/mcOz3M/+ELPwUlozgdCzldrbpb6q0eyj
VkHg8+/bKfKZ2rnL18IfgbOJwPZAYAJnBQUqyu0sKT6VbaCjHCvq8dnWnd95xmc9WAeipmu3iWz8
GavWF9TfjlhByspgYZ+O9PSt6pKRyaD5d6t0XhEXRVDMq99OAmh/8SK1vJCkhzKz9uLOKjZmM12E
1YZCS38LQIUOG6gyKwPSWPcWn3PctWGdvzFNfRQLLPTcb+uSv+PkO2kEdxkilJi5sZuBRwxCnJdJ
3SWzfm7q7L0VzVZCQZ7KJt8B2rDawe7E4nsisci2PVLpg7mTZtfO2XllmemipeZopIgvZbRPDx02
v0NCU2BdrRUHhDmys43G0VsmDRKkv8eNblM1w5O2KgEQyd7MnyqOiTgfNxOYlTx3t43Jtl7V9iFq
lDtrirwVitSsSARg4S99+iNysB9qZigEySttRAvptI+izO27eifbwhcZTSQUrpRE3tirvmQPOSgg
UWSNfLf03aFbcTYYJ29qQG4xm6oZv7YaWpYMZZYgCjl19ovFIVfbpwhQeyiGbeoQ9iBX2yEGnoPA
QZd4GExmfvTMh7HwVF3aKgvnZYn8K8LhXGdDHOPdxAMaxODpHJBVZQZlNnES1vyo4sbsI0R+DbbM
7WjfS+xPS4U0zqIErXRq0RYNmlRKbsuJnZblro/7Bzm33wdpCmuletbL/DQX4z4pO7+Q0uOSVY9l
p+yttfYzdHv2kPglXGHHeMhMQx2p1xaphhCNpo0+ViFcLPWK2Fq2sYkiAlcGCV/4fvBLSlJchW4X
Lb0kY74VBnfSz96S0QRXIytqOMSqxEEVHxJKWxcz+G2pqmHPTte2H4z2ualWnet12I0WpYJNo0Ov
IbN2hjXax2O27TlP48YmsCQJInMO4Wx8mUMRYcsjsKYrI3LI0fv2EEyWiUeY5TxJSat7WgycoVKV
D3Cm6qXMhl0tKjbv6qfZlR8SsDMgeHbpko7Sa3HjEhUWRO4cDSfdgH93jMci6QOKHfrdHMVcPj7Z
hX4w6nGTIVeJO3GMku44TmnAhkdew4L4Nt+lvHcd1YDc1LFbTsy2p5XvDEaYxsIfRwp33XxKbdR5
TveWVeMm0autMDWKT1DcDKxD1QBnE207lHkoTHFKGvmitvDFChIUADAesI3kl1hMYipHXSb82/BV
4YRRWfjyMoe5YQSNmnAmx2z35Z7ucmvrdZBeITXDPCH7vZnTGoVefUZFc3OF522NtL3u95QDe/eG
16iNl0a6R0n5c1zkIG4b25Vl+SR1RtBBtCI+BFtqwtrOdxXYsujEfhhHmvNkNwsnwmG2/6UOFCbw
uzdSx6KmGGsi7WzEpltcIYcBBHHOzaOJtKkcutPY9w9oJ6+asWNkWUEUK6cJhWcnSXd65bxcj3ii
GQMEQDSkdXaXmgMfNBMT1tq+GdfBO70ADPwpGyzpKNvghhhWNjOx1fi4pKObDc3JKqsg7tbtZKtP
Sdy/dE68nRCbR7nxQwx0+bZAAqZuLDoHCe5f6/uzZOZB0ZpBbmdb2bYOVU9QsNX63Zi9CYW/Z6hu
UQ+Hvi/CeqhCIWZvRnjc1I03dsZ92U031gz+1lLQt0hHdGu6FFN5UtT1oU6rk0jSA+lbm0jCssUW
Yc7DTJAo9AhvNPt26ci2K43XcSbwSGJXLeJ8EymceIp2MpIyMDh7KkcKewqMaMi3qUTCGgi8Qzjr
oKhb2+rvak6Va1XHIRhkdXszmdhs9W2+sRVK804zLhXeXirL6oq+thSGetXwSdRweSjNm+Wu5buH
hm3cIV92klNqvrU6d/FCamSRwm9FUoUaE2GQpPB+2hT5p8pJg9ZnLVAL6IufNpkFIVeNHs4CLxSh
yAQ7X8bZ9bCmU5gIPpnChMNQlZtRqSymF2isgN2g7n/QjOE77sBLmI2XzN2e3uaQWsV+qhqUFj3+
Bwh6aklGiG77EKR73GkgioArIU5/LVNCN++8LZP0UVv8n4X0MApU6RikbEZTPiVV/9o7/XYWQDn1
4EvWcsSpMnONiBm2Do+oLLtKzziJGvbUVVIvqYgXbyxnNKEP7NC8mLLZGPDiBfGnzRhtR5Q1zZr/
mmhTHQpyi69XVmhUs/Q6sjFLH0Ud35jaGsbTELRK6cHquA7zDsWY3ma1TLtZYBmUb0p6PUXnUQ7D
eYXfHAt+BqaICehk5dS+4mytxrnt4+hscVNah5l5VPtG89FQgLTm9BZP5W8Kl7teM3OvqCnAB0lH
RUIlhlxNB4XudZ6bw7rH6rihiLcd5HF169uSFjZQ0gIs36KOVY1tQvZBEVfBii5VX2NmQGL4JZT7
mpyF5tqAoaZo2a3hXo1oOdrOU2xKeGgpS2tPSS699nrjl4rs93FDwWlLxkaTJvY2a0E+mQpUr5Zd
7FphvyjOqO3aDvQ4KleHjVZh4j9hjkZS0IEyIS4dIpPtKVkbsZVjFXJ4qYmBWmLk5s00Hca8pzCo
usyfK1vzHKeR/VqSxlBxwCnFOPM+4gXXgG5icFekzHFM9A+zAWLfSal5/X7Wo70C9Wt64RDZTdvZ
dCjXJGdQ3jqbjyZpaZjL0ce3LWH+oWBA4erVWx6aqis+lFhRNmlROzethEjeLpBLZN2tk1mnTqmv
xwPouOl4gl7oZGWq8xLliBh7wMyN1DlM7mfS6BqL03gMj2WbKWdoaJ6L7JiXzXsnFd27WCrGcPp7
xaDrhle3j42tFJdkJiHTNnddX93EZf2Sxeq21VZalFZ9tHT+Xkb+XZMCRZduugyHtuVPF858nheo
oa5gum6u+pusjtSDIoTjd+BoSK2j5c2Wh+Kiyg21YZzCvbX96Dn4QG0XRuc3nVZdZy50DRoPvmop
+d127Az3mrleSjh4O79Y0Tme31c1XOdLAQwVi/cYzrNKrSAetGMmMwCzMjdFnJf+pI12qMv7pteQ
QsXuaE5bC/FnfZEyRJeTb0MoaW3Db772r0+lycaru3NmbeRICyLqdTQkHWpd69wiDMvyxCu1k4hs
LxshU6zNEJ0kHiBElg34XhS/bedRjlghQEA5cnc7p0xtTrUc1gu//ndGj0We2qKflareVxW94fTW
dKt7FexgUJ5k4yal8mJaIMeigCSd+Azb4+vRUWkzL8vPhrkzkNqYau9KEt+x5bW1Cb6YerMRVMNy
WiP6Hn3TTbCwryyOjZBeR/Td67SckuXSJpTFxSUG+RjeaELRTTLWdKjbadM1MgQY7dKc7SOwkDl2
8BFCIcUaYsoiMpBgqIeMqrNufkTMIqlohOwrwQ3aqt/MFNpd4snRtu/VjV7slUnzbPsISytPEaM8
d04X3ymJ7fVQo+11t5crGLWcCbCMNiw66NoLKSneOjxZfGCzaR1lRi2a6scqfrDdqoMSTKRq2YP+
k/HNXWYiTlWOTfSzwwI9QluRQbRFG+gDoJ1tnKyugSqEKrccAjvyzP6OulIfdk5DOiWd/7BogboM
QAqPBSMGtJFAL4FAHtCdgUAvEN9B3iADQfbc9vGmS0ofHCDomEOpQDmRfMrSrV1bdyZMV1TF21Ly
WkMFGdy36AgScVjZA+030QMyIQkX4yVDjmSmSmjaP4a5CWT9RhOc+dZF6+AYop0UOUFeWTvHWcNa
jwIGW4NIrjezGS6FFBCidjEtZSuA85eRfqHPHmw5PdiU4OpkBkP/GOnIJobRmxZ0l4v23K3LVhEV
rWWNPgRFStW5zD0OyM5wyjgxUh7ksMKS2I2I2EVWeQXjBk1VH3Lw2OLWXOb9rNDqD2GVH5wxqFao
dXHVNQec5kpHnGmk8dZuZpjOoX6T2xtF/mhHVnvuV0q6q9PpYUYSGcuoaK+lWMvMXz61d7Fec1jf
qNYjl6OCklEUwQP+I9wfW11zDdWAkgPOPYJBWOjU6h7rwMx3ottqPtXSjr6viJKDjohrQT4Eq1oo
QJs6h5kDR7aIkV5OhIyO+IUW780y3qyY9UXIPTNq0DjaNlZzwr/0saNGyJHMOaq4s8eHIb8KLW+4
F9Wm2ClO8KoWGwJw/SGRh62QhpD1cDYEIlYLfq6zGOHR0PepGxIg0ihsp2fUeqgyKYXuR2N3bUj7
HnLrvrb2pdhX+V63QATkQ1EozJXl/nViLqXuRI8OdhNxLKgNAweoGSUCQKWTWp/qyZMMEMKH3HpS
k/sUt0vV3I3VSanRxMCQMYrg+DaC1vkhMUbmOAQAGt4RlZ+mT5l4bTVnY5Y39frUGoSMyok/o41J
yRKIunkiicFiJCrynVSDXiYMUHov2+1aPxX2IVYWFy3HW1Jk+4LBTA3+oZzKn1ZebHUrvhnkxxLl
CSO8MnRUzoeP9kA3whK9A+YWN4oGLFbIhm9mwG0cUTWLEwzQvq30s6W+Z3TrCnZ28USzIhWo3NlQ
8ueI8bFOOlbrWzIjEECgLJ8miI5ChiREvXioGLRKshCa2pGRdwfpsJOli0EZovXgONYYxvXCgMEN
gCdQgLLJ2xutQvN+X+eHZt3Z7bEQx7U4FCoTbcXREHfAPooTKP2tKj6E81HED2jWU+XJWZO7VRR3
tjVRam+Jr3QtZd8n7zrTW3G8AGO8FLwD5hOy+opE+IuhpQyAJwlS1ZgkaGVYqDG0brrNtaJ5TBfJ
eW9lXdr3w4gzloSeaZ6vJozqpEX3zJK7hnhbmRusPnL0gtZ1rSO7fx/hF1dFCRJKb4MX3VHYRKg/
HWb4ZOWpsgp3VJHB2zGON8VeaOutHhteuxzW9ifq3lsVApj8mrh9EBwLZd3RcX+U5pY9Z8ieevtx
zm8icyvaR8l40e1LY74kzUMbSa6BnkdLGNUfU8BJDiz6oZWVgjNbfUa7tgGd7qpDAppJcPlZANAX
oZMC6AIerLSq63C1yg5tBo2n0ltS54RITkD+chMA14LC9yp1huUwGco8yEkw2NAdTG/E5QnBnqsh
hJqus3d27c1j40nk9MaHtuGIRkBQWHyvK5xSG84kDnVxaOaYGPQMPAGeVUg406Ai0hMZfKd6vfzR
VS+T8qGn3XaErCyZiHQW7KDVY8NQIkMtZW37efGaqKzj5tpzAdGlO6f3HL1lU3hipVVCDjPYNOWR
AaDeOvbjr3klNZWTre5PJqhsjSFkknGsMz41QIEhAwTJ2lT6DaobBYR4Er8VKJCUAZw2vlMZ6THF
s2Ye29U5tKp8tCcE9snD30fTla+m7hVFwXXHwZpNlj95isyOVRp2T+LwMqIYmVXUGisTvYyKZtBe
idY+9KvwstJB9Tbej26+/2nO5q5pzW9+yRcmHfyO//yQqwPBHyYdtaIgNcyurXkjXdiyQDQ0Ggmh
0YB/59zy3bWuD+WPaxWKVBC3x7Vk5kvnqfPGZqQcGPMnW3O+M/35avSf+8KsiRPH1oxPLg2S1Gaq
5TD63y6ESK/9XaP8wjL+Vs+Xk6imPdA54/SAVmn0jXvbF6YNioJjk4UnCHY4/9gD/nGbsVmWFPKE
Cs5dcVtbyQ+Sun/8ff184YHzr0t8slZZkmnEXoPcvSVFxJwsoUBKlTFpbT3QVYlkDy76f7+iKl9t
hFTN1LFZ+fe7c9R2NtWuZ53MSWBU0WN/xYr79ve8tHQE8IaRcmmLb+7zq8+EAGsdwygcITX9k/9F
woyipg1cVe40d9ZbN1ZRqTIx9Peb++qNaXihqLKCk4tmX71M/nhjtGW1SNTl6h9yK5zaZbr17xf4
6j7+vMDVHuOPC9B/qWgXuYC6UB467UiyqiXJwVjKyzf38uWlDIVAC4w20EB/elGmkpe9RMITZdEL
Zage3y35Nwv8m0uYn5Kx2imtcPzlEiJFmKruVdth5vUbS6TvLvLp1a+9JeejykUY2m9qcOdHR/lm
TX9hUaOQ+qehDGOnYLjg329FWyVjyXOFS6RJ6Qpj2umLfFOpjJUny32kw1X/fRl8tQGSMYKJq8xi
0+1P7yYdRkW1VhXMb6U+FKYrJavfFwgovnlDispP/2x8wtmi69ycrZqfP1coSjyLmWbYNC+Vd63/
brpnqlO/3NW/MASQdn+/sa9eli5j9atYio2F26cnKbpxxaeG40zt3uX2VZXPzL/83y9hyJqi2Q47
AZli/35ZlVxNotNYD2n3vjCk12pHYiK/eUFf3cefF/n0nSKDwR6LrgWRSHcusuHUmnogdP2baOKv
9hvTkG3bsK9f6WfD7DF3NHuMWQelXYetpm6tavx/vBETv0VStzBGwjvo349rmWS96WMWgDQCnakz
ZhkCl7FNpeIp+vc384+LzufFZl4/IkztLF1xPj21hcNBMkrnmgIrXixmJEv/MJB2q2/WQxMwbXap
tpZvPeIj7HJqdPvqGwvIL5/nHz/g03c1O11O+ckPmNBwmPNL8V1Yyj9bwf9+i+rnMEBnbjWRr1xB
2oJitP6p9Ief/SYKcazY1e/RQ387P3ev2TcukMq1Dvyf1zXYpDAvUg3j02s0LH3sqqums+/c13UL
+Za+Jsom3t3TgKhbprS+dc++/sm/XfLT29TidZ3ziFuVN9NO2SLmNW8nNEGEPEs/zK12Kx/Us3Qr
b7/LvlO+2h5NjMMJOHMMIpk+FcUq3EUCo40cOBRH9ZG50MxLw2iLZjtUkcS5zKWF8+Hp78v3q2/+
z6teF9efZ7MRV7p9JWJaPYhtfzUaxqu+yyi+rsD/+VD/c2vXH/HHRVZ7EksWc5HuyNzvdMg+qqc0
4IBRfv39br7c+f+8nU+lIax0n6foNzYlqsHz8FLhMiv5tQiM0NkPYf789+t9984+LVAF8MlMFi5X
d9g9mei9f88IvHvj9e/XUb7+xv/zBD8ty86OGkthWGmD/+IZwfum9V+wwZB30b0cvAEKfHNjX0Tt
kAf+x2r8tKnopkinyeKC2juNfnmiP1Nph1/6h3j1tIdvbu+rdgUrOboGHd98rN7/vUB0o1Yyq2WB
LIU3vPSh+gOX7pN9Y+yN71bIV6+MdElu7lrJ06L8+1J91rfX6IRhg/b+TrufvIKJp2P2glnIna77
48EOhrcsdL45Jr78vP+87qeVmVamlsc511XeySt6qjyw/RRZ4J1lesZGPeuvmeTKYXL6zorwujQ+
f3yWpmm6o/If8/NZaNLbM0vGmEERO1XqDX0qbhiXIy+nm9PGBWAoGq/ULe1Br0uh+39/tV8t3D+v
/mnhtmNZFpQQtINmg1y/2C7zdzvnV1uYpZkIO2jRVNbsv99oK2epNsN9bfJVvzo74DwzR7k7GcnP
/8+9/PeFnE+V/2L2WTIJniRS2aAuLVTRTvj3S3y9TP5zM86nwj8x1dFeCm5m3jdH5VcP9sHhJzPU
48a/j9JpfSs+ZHSA35R+Xy+S/9zataL+Y4ce1hqGlvFXZmxQ0mvRFjw1wMZ4QzDIdUu7SJH+zZ72
zWv7nCK/SLKdRCtPU27OQ/vcSvty+S/Srmy3clzXfpEB2bI8vHrYc5KdoTLUi5GkUp7n2V9/l+ve
23EUYwtdfXBwTqMDbJoURVEUudb7ZWuuilCJguQM+KqUT8yzchwM3YMxC6B7m48JuoTI82URq/69
EMH5t5Z6UheNs/Phrc8o9qWyuyxgNQkC+CrB9ULBVByfLqO3sScYqkQkvhk2ATqSLP2anEtHey83
5r7dDaJ72qpKuBciR0fFA4b76gvI2pkx5Aj9ZvEwRttE+teEsbgoaQSkxURRZaZywb6t0kTBOyXy
x1YHwhQgSopfFROxJq2uPbhCiGHiVoZi11cthikhPeuhRWLeUMAIVBjhFWzWVRFA88QdAxUHwrtX
gDEASelwavkagKLMelui5osqsAB+d3U9FmI4F1PwOJQX81HcBBLwjU6GLiJxESnC2QqvAH5QJvOZ
iJ6C4EjwJCviJxaIULnYqfZ1O6YSbFUMR1L9VJOfpBb41WqSBHIYlLEAykepMX/DIohJGBdW+zLA
GMor2qkATDocMJ1HtxhKdjAABdAS9ElmNn35mx26kMsd7TJaNmStmuUegAZ5A7QwZzii/665atzG
bl5EtlwPCeBow39AWCNTbr1IVnlSXoWNHZZnuUM9v0RaUZ0wHjCmDxL6aYHuVd4DJRPN7R9GKIpI
q9nap3h+LTU8WPvARWpsXX9nxVPr3QPdKkbXDcn3TXSbYu6iSRyBkVfztoVQLirRSu510kJn831U
LfMpuEd7+VXsW2hLxPi/HWPU7Iocc/RTC87GOYn/lkAtJHNno1+XXhtnMTAr1AZQxI9DiyHLmzzP
HeHCru4Sc46OmJHWDMZ5MImCuq8AsGED66a+IgcMIQ+HyR3P+rbYGffJFS2s9Ea5E9h2tt03DU2U
TTVdU1Di5vyJ5lkZswkO3DiYhbc7y7v399f1EdByZ4GoOVhdEMX7TtQbpu9N0LB4bl1tW16zt/gj
vxpvhsoaN0AnO8cb8tN/CSzh1X4+Vy6J5j1o7Gnezlp2Ds4cK90mR/0627388Oz8KPSa9Uzu06gq
5zZyh0aX6o9RN6Yl786dHV51lm7TO0wK2fopuUrfRCQr6/7zz0LyR6sSav1AM6g4+lesPkrjz0FU
7Fw9jeYiJFguNTwscS6KYXkTOQoWcFAldODIADQXFfFFIrh4mocAt6IR4ksXGJgyO8Xqr8teuBZL
0MNiyIpGGEM/NzxlcVDERZemho8dTQDRlnvqXiZ4Kcfzeoamisui1lZkKYrzAozo9X5QQJSPN5xE
9Tdh9QKs6MtCVgt0SylcSoVxl8gPFVgMMMx7IDeVO2YNOIQw8FYd8SCPptyjtOut7HYQbei16LgU
PS/mwpYFUA2ytoRodcveFcxSgkU8dk1XReeDbd6qGzR97ScXnb+iO4toFXlP7GlH4hSmBQwuBpQT
/aH3tzV5u2xb0QJyzoiZR4bJVkjJBzfzX0iwTTuBO87hlQ9MGP4GaZ+hgIedpwkahslPpLm4YzLX
lzCrkWHKEXDhMToO0Z+dRgddRFq5ZrulSC6njOQYFZe52Dii8Wy8J4DzaoHMGraVddl8a3vZVMAc
qc/vMQZf1QSOd03aAallnx0V6Zc53P633+fcT6rqTpHm38fo1dmoSicJ+s1lEWtH1lIFzs8wccJQ
OYEIxb8yk1dA5fj576E4NGbvsFbgbisLAx+gClF0RdZxfHzdThgEJCmQQNGEHP6U5bcubdwJSAnz
/NFlrUSClK+CBokxMhEk5HGhXxto96RpuOvQliB1rXNZ1IoPfNGJi04omshmqEEUYJwx9Uu3vtoK
1kikDecGMTr8oqyBCE89ZkCUQE/RaG4JEDD+RhVNo4aGN2YQrny1WlWMieqNOGAV76woG9/7cfn3
V3wNpvrn93k2KkCBellT4HQdDcxFANeBtO3e6PzrRo+2aWwc9DYWXZtml+LCzxeZnMv1UzriQRsy
pfAn+pP94CqUMrsM0cC4ZxNmV9FONZ4Nxb2s6vqSfarKOeCUpEFgAF7ZDlF2CpniyJN2GtBGq/ul
QNS8Qy9pyDkgIcn/3ZdSTLXpfmHFNABk9a/LCq3VzFGBJERXwQasovbw1TloVADKyYNGbCzxfqpe
NR47TJi1SCT/mbbNrQm3HOJ8X4X3l0WvKriQzIXzPDUkU46xhB2wBF2VVeFdpKO3t5izqP8mitsB
nY7SkJlCSYppPVyMHig6spnuCfKm1ZihUybjQKQgFOWWDHM54UAINGrGe4wADomgdrPqfYvf5wKG
MnR9Ogz4/YEBuDHp7Ck7xd22HEROIVJkXrpFfiQrQa8MOGvBPIg3Ke9K3tRXoCHbKmcMJLGDuktu
RXUpZV3m7IMaWhJUyu1oExg1chdCZvOAPmkHU5s7UAoA/Cy08Yrq0i1Ap9x0g+L/QbvGH06B1R8p
pnIE0XKFChkn2UxA838fwu3xMjZ6vJHhQ9hNYj/GRyDyphjPbhyMfViFPe5eYwfRWnrIftB9IHCh
lcz0i3DOheRe0koDyFx2TG66+j4YHTm+nTQgxzYiPdf336eenDflQxWbfT4bfAPEXmfcPteD3e0i
B63qd42L4Yhx6wk24upRYRAK6iITLD/8S8Fc9mwSkjS2ocTnoqCnEGBp1KuuPEDSBznmrhrRplxV
cyGSW87YZwMBoAxOCvoRosE7Rdss6wXLtu40CyncuoUGpuLlEYqph+x0hdeP7hydm532gKsMkEcs
agPB65fk3Ebg8vyL4LYQza0jwGB8YF5B9IT+ewZkzyCZQNZoCpZuJeFXyEIMFxPKqlExng4xaXbv
6Zld6bsUAzxAqwGwym2l3pmDINytRgSDGrLB5pI+z0CFXwdEYgmJuIZuM4zKl1X7ctl2qxF1IWL+
+yLQlUwLlQk8oYC4xEWi2EwTIIMxBydvLstZV0VXmMqQhTE+BQuNuokZSVFtZRgRKuttlDKBiHU/
/0cEn4X1wAWHohCRjOconJv85WR3WQuRCC5E+0PJkjTJUEMN7xjQDtOPHDDll2Wsr8inGtx2NQo9
G2XQswMXVk/2bRS/eAAkeBp7jCHlIZOcy+JEKnH7Vs8ChrwIVvP7nxj1NsOHvnm+LGJ17ef6EmEy
Ogh5tnmm14YZjIiziR9QcDTMs3GA63EvS1lVZCGF8+QQfEddkSDMhaCFSTHOpwCyXxH1FK9LUVGD
mpt7wQ78db9olV/o5RxM6w7HMlBLfP29r0Tp2rrFPqVwmeGktgGAXOADtOxRlkGBeRPV5iRY+tWz
yPyUwiWFCmA5gQsJXSr9bkJTwURcoCEwFRAuThCoAmlrlpNBY2IaSA3Bo8tZDg2+VE9C7J3MNE4k
xshNpJ+mOv6LLSoTNJGiAVs3UOz8ukDphPZ2wOc3tmc+ZYHkBMVodQDlu+xsa2fBUsq8gIuwGYVF
0RjtLKVXHACkjx1GsjBzRnYePbP+xxQ/Xha4br1Ptea/LwR2BTBuk2Tepk1uJwzT3t5TQztB7Fm9
DMmwm44MRdYQhL6KGYAfgRc6gA+p9Z2C/kegOgLeHEQxoXyVAoSCTDPsmygRm9eEv+ktpXJbN2NS
j/kDSPWBIdIyYGUFIFsHHjSAmAF4T3d1D1D+2L9Ju3HTAd6nTQAMpYjKa+s2/lSe81Cv1Qa5leCh
cfGeAGgtfIpb9y+WEU0NKBahQRIJ4Ff7sr4eanWECE/2wV7ijcq2r0H8ohijJ6oQrB0kaBL/RxYX
RLpUn8jgY4bel5SHrE23qTZuy7rcpL1u5ya4gIznAgOhuLVhmjXf4+BxKMrpRAWwQSefKi/bXtZ+
3b0Wn8RFHDy9NzLI/fDuqUyOXAKwB6jB71V8KLvjZNz3mM5vBH22q4sqo8cX1UwTQYGzOIBxSzoS
WKGv863S010IEOCBFYKwM//MNxdGvwpCDhq+v1VMgW2dYrAH+5P62WtRgP9LDm8l0JB1enw7ToHA
kutafYrj4g9wnCetQ5nRDvJw2wD/08dgm1RmgjAnEjP/fRF1JE/pYmD6zHXazJHqzlU75misEohZ
vTzM3T7/bz0uAPQAV1KiEeqUoHZy4l29bX+HO8lOT9Uu2wGz7qzcG5bZW6C42413l71SpCTnIUUG
ENsEBTw7BGZajZFhIIRvJUyH/jcx3HYMge/zv+dfXnwEGPycgdswrXlZyLzul9yQ22B4eqs0aYAh
VUDdoI1CA/noZQkCa/GDNDltiIfSXANmpFst2nbm9RgKLLWqhMIwAYD/wXM653W0VpExTlAiyW5I
v6/S+8sqrAZGIOajZxVDCzqfiTQVLaWpQkjIW+UHlaP7TA+2ekhOda6+XBa1aq2FKG7R+0nvWuAl
YwMhDSnBq5P/6plgMkMkg1tzQJTUsTbMcd681qYO6At7TbRH5u/85lcYCwSB9Nz8xZ9bcQ9oCZWi
YQWsu61V1y36zfVDNQTXwQAIM59eaUMqiHGrbmCg+RUcyWg84xmy1Rb443mK3Doy91r26vW/L6/N
+mmEhg3korqJdzXOcEUXYXZUmxenMhzTf/X8Qx0+SuhOiQCQMQIdG6BzvqBQsup8n0L5dtSJqUZA
AFhqG9ONoVxXFXAQPhLjL17wFHkhhrupBkXn+QaSVLsDLFSPnw/Y7WXz0bWsDeON7E/vN8PM6tfD
IdVHjLEHDeZLgHFqk4N20PCSrY1WuAutzor37KrfXEeHl7PnYNju+b4+tk5yZNtyk1m9BeorW9Q1
rcyXY95PF9/EN6oUgO+rgByKR6ubZ8nFem7jq/w2eaJXxREcM08Al3ZBL2yxM91LDgbhByZKodfc
FrzdTEOXl4mrDmf5uCoympotHmkD1MLAa+AETg+iERtU3VZ8ppaCdvHLS6Gs9HZhxPVT5myWxTk9
Jl5XaWCksd/AlyKfhidyHs/kuXRewCjnjDYaCpzgoB5h9R3bXxa+1jLzRfjsJwvhvUkj08w6KHzI
d+oWiO0Axt1Kdr/pz2wLsM9Tcg0QTZGdZ/f6ttQLned1WIj1cdP0ihhipd3kANvJzg8x2MTt+v1U
Pqg36EFxgEbngNdzWwqSvdVS/dLe3AnVjOjuHSnsTW/kzWQ96mjyfbsDLtVGc+QDOZMbwFZuwW1p
xU/37aa3gAktsPpaRF5+whxnFup3WVP1modPUAAFDhdr3DsQLG8k+8/WAxXKc7HVD9Q1HYHgVbvr
Cq7XaHiXCd8bMHTqWPsd7I42YFgdvG4WKBCf6QbEjxicK44gdAE2Z2mnGwDsiB4nVnfXQjq36l2P
OUvZmJ0tf2TeVhomQX6zJgDtmfBoopsUCcJXu/ppYaZdNqDBvQEEF3i51UJwAqxmu6oM6ymwnqzy
wyxylvRRCPj6eUAO8EY7ROjmDY5zfM8eC+vD3/sPeNo5tHbyaIjst5YsLGVzblN7ipZmJmSjemFF
IOFlgIELRe1Faz6i4hELpzYGeY0/R8fCObWuquJyghQKKpx3YI3hKSl9BQ2aDUQai1V2aHd2/gK+
PJCDbYURaV3JT/Gck/R4hky1YTbwaLH34Tm+isC7UNg+SMAtw45f0dRlpze/Lu+MtZMds6tQWKUa
Bpi5e0TUdJFX9hQNQfIjMFWA4eXPL/Jo0LksZ/WQWwrikkodgzNBF0EQMCvj224H2sebzMmOxT7e
9YAsppZ8zTBKYwNO/X54jFwfB/QP4DVf/o4VfRkuugTPE5ieNr4ddDTQvKzEQ3kMLG2Q8AJTtiW/
jV7gTCuLiZIxGqxMnTHj24uZooxGpsllZWfRWIOYG6iHo9wSlJCreHNZo5W9b+gaxfs16l+YX+VW
MMsB+xMQAHCqUgIWRuOVxqogaxKJ4NYuCzvk0mzG+AQAXgO4/wbTxZe1WDOYMb/g4kYNVOtvT4x+
3fQMJMQ2A1JcKQVuqT6S/uOykJXFN4BQgmETXAfmKd+vYTLt2lSq2wYE3NLVMH7I+m1JriFZcMyt
mQuPNthRQBnAkD6XTAVe3fVy20KMDwg7r9jXeiRY9JWDFJp8ilC+aqJ7BGiIEUTkiIg+eBzANTqM
N81w8kltBbpgLmR1dVCMgiMTtIrx54sZG57EjB4alVe9BNyu4G5s/2ZxMOEiY3nQ78TXwDMAGec5
usIAv3oLgF1bT2qQLLzJ8dtlJ1hdnYWc+e+LMA/k6b4Ho1sF5GwnzE6ecIB2Xl4uxwPggKKhHo0x
SIxXfxUg6WEyeAReBmCIUzj68W40WsUyjLGy286sdhTjkdsgJ8VBGTFO4HtZ6iIqiQ60P2+H3z8E
iKxAkUFvBm9RWc2oJwOgwgYCaPqLgbb7KWvq6kaJQ+0dUMgaKGVLw/zZoXvhDaihOdJ8rQvAeZCN
zY1eDugGNJJYBg3LNJ19ExwrvleqwGgkWgXO0ALsy6zMVBBU9BiyATpub8kR4PMc5DvAzcwBGhin
ZF8BOAFMRhMJf4e+XP9qQ7CcD5oW1s7lpV11U/SJM9yOyfcT3BtJxUoDS9unzSmRq22X6NdJrQmK
1KtikCFouIUrqvkt4rJBNeNwggdF+UnvB2dimMgbFSq4Ia0kJCawHvBeRwCijFvZV0eaSrkHNQrU
aUxAwJotyHZrYoQfTQq4a6L1kw2iM0C+TToOMS/u7y9bcz44OPcx8fSJUUD0H86J0VfxgYe+gYjA
fcBainZd4Pbm1+CtC6sHZcgE8WwlMn+RxcUz1QuQoY+QBZjgqD3mJsP4PjIuKXUvK7WydqaMijqS
HdRPFF6pqEPXwuTDphjgMu5YUMgY7JnoD7zAZT8ui1oJNCbQbpBroG9GI3+gyRaBZtJDtQB7CGI0
YEg7yTuVlS7wEJGI2awLER2aO8zRRFwBFbjLJn9TauW/D/3QAk8RyGVwovEHc1VqjRxFcHYAyCpg
osWJCYBiwem/VtX6IoVb/2EqUxLO65+N94wA8zt+zsheln/QZIsRUWtQAB4qKjetOh1aVAyi6+ga
50GvpkBKsjiZVdPAjKPueiAx9j6oF6kgIVjdyEg7GDqtAbDFD4imXSk1YwXtpKLf+z7wBIf2RWrK
U0jLI6UlkPDBLWskgg28NrxnYvYE03tI7zG0Pn/Xwj3kqQGMVwX3kGt2yocUcKx4MW/T6NUD61E0
NXdDDLLgEv0ZYOba9H23jwLAENfNv4+YQI2Z6UrofCZ+a6aIRskLGQygZ82eyZ6V58NBzgUn+0pS
9EUKtxvCychaNgcssy766ykNg8CaVC2rLTBgteD0MbdgnwWFzSBK99f2oYKw8gfmQUao/mroSA90
wDzDk2QAD2d+f90EteBGIRIx/32xlknCggm81DBhF990JAXNbiuA6VqLjdgNM6QZ0gVGuICPEkk8
6W2GTTgzQtWGm5ftwQQLyuW4SFflUNxUMBCFN2XeWiA87SpFzXFMx0MBNH2j1e67YRr3WYrikasO
RvEEZvtGsyUVqGHAJi4p0PdybGSr0LXKBYBNUxzlxByAx196AM9kBRguQSRWG/KJ1kr+AUKdsLWn
ATHFiiLwT6FxJHidMImONlWiND+1kdYYPgaLUII5BKlOQO1Jf04DQ2GjxLMeKhwkwSDRVJggmqnG
gX0UZZNVIL5N23QPJufAEOzXtSU2VBz5iLMM6Qtnf8WU6izRC0TzKsMJBXCcwQTHVOiHghUQCeKi
bYL6eNEzCMrV4kTT+p5Uk+AdZC3kGZqCSzaKyVThB6T7QUHPACoqGKwjoLlV3lVQ0gQGaNlV87XG
qJGkkL0KuP3LvrUW0jEViMswsl7M/HOX4YAafpLXuHez6ZyjC1lBFSFKdphrFpxYqz68EMRdidM2
GlK9gwnRWdWC3FnqNnqYmmc56grBzhfpxEXxkAS11OYQRcFEBBYBKbeLtPY3ADYIT5Jihn9RbjOB
laqh2ReOiMrC11CTg5YVHaMQmGZlZsla01u1XuZOiS4UgSeu6WbivodrEvK/b8iA6lCilVnFeilJ
gIbbfER9KEtQVpQ7sNCEwfAf5XHLZhaVTNu5LqNRAprwDAiUvpWb+zTbX3bEtS22VIxbtKyPupZ4
sKEC7p4ybS2p+IvEbCHhz/PK4kAgvjRWSoodlubXGkDxJeNa7SOBmwvU+INItxBSJKOCNAH2mjCx
AMgekEFV//4lGN72jwv8KRwuRBA1Lbx8tlTDIqAey05PXUVYgl/LDZZSuBMaEA65WaRQRPYLFPif
zfrcYGXq/Eeob3Xv9+XVX4sOS2mzWRc6aXmP4ZwYa1NpbzJgm+PqKmgEdlvdOjIBMs4Mn6Ly2Sum
+tCHUEEjExqB0y4F6vgAbmL/L0IqcALmahPKWQC4+apLQrtBAgk5wk8MHkji0M60UwKSvcfLNlvX
51MOdyjVEfKqSofNShXkKhW9Y216lLT82EsgIrssa+1qu9SJ84Z4aFs90lFtbLL4XfNV02JdDtam
AcxWIFEwbi+LE6nGuYPchPCF+TCMMZkNljrk7I7JnitfNJQvEsRF7obQXNIoBKmMISca7abzT7k/
oSOgE7jF2gG/NOH8KQsXnwAtnfYqTDizNqAPKQYve39i5K1qPrzhVwZP+W9G5I52fxzNirUQ2CMJ
K3IZ5F/5fagFp4AwQfIiMiN3SiQZTvLRhCgvb9DvuNe627IebbV8uqzSqhsCblKfb2hIhjmVJJC2
muaAKm7WBqc+JU7Y6Y4EejUtK5H+CWK5SBqn1VBo2jh22Mia6qhSaREFQy6xjZZUKzXp5rJq84/x
xSMUx+bnLI0AG5c7/5KcyHGQIzqVKdho+/gdre57Lcw6uzB8Nw2LnR/G28syV6sIC6H8MIUcUWXo
pzlxCZsdKdQDSozAJOiPRZzvhibdj+CO6rV55uYvGuVQFsedydBxgUKR/Ot2GJKyicISS5kCWj8q
KVjNMIoFIpXLKq4eLAsx3Brqg2m00Vz3T+LSobm8Rx5vy9IgeO1dF2MAEBx3NBRGuDhi4P5c+cA9
t9sQNAxhBp7SfS3sB13dZuj/wL0ZZVT896vNDLDWSnqHV4XC0zbJCDzwaMqtkRmWPiWC03I1XH3K
YuSrrLRkmdnh3mnnLLXl7r3zNrV830f7sSzR9npOwFH2F0u1kMifmyVIjXUKiXHiWQqg1JkBRJ1W
UFlZ3dQLKdypCfy0TKHzy0wx3fvSnWZeBep9rbpEf/hv6nBHpql0SQDAWghqQYYjOSSoDhQ83Jel
iNThTsq4kOaGW0gZanKcomwv1dIdTYM7OYsewVf0eFnc/HPfotTCepyf10qfAJ4C4rpmpu+IQc0o
nE6YV+CbDNylVIyRzQPGnOFitcgxdoMiXBzt5OKpDx68YiPrD5GxNesABO3nRn9IGrDRyn8TLBaS
OWPSciwo2jYQLPzrHExsRXzMo1wgZNWECyGcCcHqHrEeNI52HB9oNbjl2AgkrIYJXcEooYq5H1xL
v25dcICFctTOla/grsFh4huvkg+u3EyQFM6/822hFnLm71hkNIWZj11VQE4lfxAGOd5rLILP+W4t
FSQkBFVQBWVZsDZyMuRhRNkKQcHU45sBbLtRKirufFfjqwguIuD50acxxapPioEBnxjEc+MAJjnd
M0XtbN9361dRnGsrvd9I6fyUKkXgoYoe5RqF5f3YHUzv4/JG/e4DsyQdVwBMROAxgpNUJL4eMYrc
pWETqC7Bej9UL0SuQB0eiaadVw2ooPIxA97Bs7k1UowYtIkqysgtaEAjMMo2YGkrqej1QSSGW6eh
ziRdjghydT2/TkDI3OvDvSeLGl5W1+gPVYBGkPWbnFfPIAo6qpdYI5q8SQ0xraFKuxNGGyNwlGX3
qt6InmHXRGKzAnEfMyV4eJj/vthISSFNgzyqSGsn8BWrBzbkV6mKbvL7kNxd9ouVPk4VL2uYUmEA
XdW+3U7bOkdhN9VQZ0HD6POG3IO27xYFsqMGKnQLXO3Pvt3iDm5dlvunT/hrsPgql1s9uQ5jY8RQ
CRoKH4xDcprOtTvddJtb2U7w71or27b416AEMK0H5mJE/6neSi4mFV00T++wV2zNImgxzk+gHXb7
J/rr8heuNFx9/UJuyxg5gMILOn/hTbAFG+uT7gY27p0uvuBYuL3TWNPBsJS7zDqATxYgxoJ4urZn
l0szx8KFG4RG1UvJgA9Iql1DXzXw5JrePstfLyv6/abxVc95ny3EyIVSd94EMWCmktUrOgNbgQbb
2NTjpgDd5WVpIqW47YR+jSgLQ/hbVRTW3AqDkktsXnXj82U5a3uIapgvBDq/rmk8OBNVqjCmko5j
dQTDJajCUjBoldrWKB5i0eucSBbnyxUmxEuqQ5auzjSIG117GfzKmrxfk+gO+j0NRweuaaA3Duk+
XiW50DAUgxQgH8bL/nAzkn3Wv+PdtTV/JeWG6C+Gur9sxbUYC8RkOr8GULSWcTcM0pRJnJcQ53VO
WICd/CdTRFQmayotZPB12B4n+JBVM/VdEp1b8NiXofYYlS9ZWVwZSnH0c8WdBhBKXFZNJJY7pfJy
6Iy+mVVr2KZWlQ3J043WoBBD443u+27SThZIwAT3qDVfWWrL+YqvGqUZ59C2nUbXV3439c9I39Hp
2Q8EkgRrxwP197pPG1ZBQaCdWHjKdgoQBeKR4LIZRfpwQUr1hgktALMZpWwbqqOtKAFeO3y3InZE
us1laWvp39J6XKxKejVQQYGI3Gy8rkGa2iuJQJ+1aLiUwMWnAZhhbVJAQtQ1oaWlIMb1mhMNJbBR
sjOLC7tXTcEDlWiluE0dJWojo3UQhaXBd+ResfQGROXCM3ddDMoROlioQVXGHWiar4VBN8H1ouCu
VDZy5IHQWzQpuBbfVfIphPOHuqCeN2Xzbq4DxyPzyHp/bQaB3faNoMgiEsU5Awsb9GpSiCL1XSaB
SjfaZ4WtR9rustOtR4pPlTiXqOuYofQBORRP26ZnSfngmNF9zj7C4KaamW1Twcm/7uYYaZhpqjB9
x8UmY6jlfFJ9ML10IXqF9Hiqh5kytegE3r7qEoC1kNE8xPDgy7mEJ+d9yyIIyo1rrXjNUzQIiFBo
RTI4j5ADgAhjdB/AcWB1T7wXvwSnrKkITLa6SAtNOGcIaFIXaRFgRER3KNOt3vxAP5yVoq/XHJ6B
2tO2gl27GvkWEjm3yOUS/OMa3KJSH6UItJ+VM9bnHCShVBcs0wpXjooRzM914iKEkXY98zTY0GOg
OcZbZXZTTe+kytxRxkN2Qqy6uK8VtzIP0SSw7Oo2W8ieI+YiP6SJ1oZ6BcumneoEA0bN6jutAxiO
oBK3ehVZKjkv8UKQB167MK5nJbvxZSD6UxuYVhEmjkzS41R720FTn7S+tGLUbMuh/0Wl7rE1plut
NzdZMV13kzBLWAGqny0/Yw8j+yEYffj6UWNUmVPUhJgqIVdxNxMXgxUWkHB1YNfpuVN+oMOSyS4F
THQfWpFJrC4UXUGVdVf7/AjO1cAE2ha9go/Qb260l9EOtpUT7UFdTizVbo4Fs3qH7HP7HTBx1u8K
5DSb2JE2CebAppfLwVD0KZwnduWEocMWnzK2Lfqa+/gnzUYnS9VdnlCHtth6lwWu3sOWK8D5X+L7
ZlDLkFg5upVt0JP28dO8Di3vF+bfMHSGqSn8vzbzuPsbtpf+hmXjqw9wjknrKgplH1/QmQ9GdRNm
oudUqsCL+NvwQkd+PjjXujLCCALmz7Y1OOR3yha5x/6tctI3ZtFfo+27aOmSLMMJ99mhc8HDbvcv
9O5dBsBavk/s3omdVmB5FBrWo+o/jseXctq6oUY3f1daPubKMW5+a/KRxXhoGI9jB6iLAG3b2zp/
GsB0jUqWVdSOl+Z2I1u5FiAQ72qG2g/ZF+Zdxra157bdY4lLEqgHYneSf1W1t6cKTm3VrrVDXr35
/sH0b8boHBl3sXoapT24zf0oAizfuS7ulOgW3Y8lee19MK6jY23EY1/gWxLI69UQ5NAuzQN7jNxi
3KVgm9U3rbSLXS9xYvAeBDvAtNLjhH40VKXavQwgPifu7QrPWjQ9qdVGwyU/fEiiG2DU2kOyAZzQ
8J4gq83ssE3tOrlL9AnzV3EFBUFq7Su2GVybPSbNpH057rtf3nhQw1+atGvLDTjCYzBITXe5vDGT
bTKit84O78roJsg3Ze9U1b0MVnqQ0ne/x9LKprvqZSbhHg4alr23igxdp1ac7QEhY9W9jfO/DWwl
vi37DZneQCeDIawQfb1e6rDiIA9bfJfUWm2x0at7itQhLu3hqdFv9cSdwKaZA+tpn8YYc3oKgwad
g+DavpGrTT9ux/cabGjDlkaHINsTfE1hMe0EHgX2g2gPXbfzeyctNqZsGfgokOeECnoP698zjK8O
5vfKMrKT1j7I9Ep6myKbph+tcs3Cm2YEs8d1XGySaqMD2VF20SsLbkD884C8MDxPEsQcaOfiZFMA
OzxAp+s42vfFqcJLjGYpqaVJ9pjtknjLqGM0ZxC5lt2m6XYTPZeVFR7lFzLaLLrOItfMr5rm4Acb
lLTUaVvTF9pvqO+q6IOuk7cEe8w7ZJLrKSiFW6hLFkBsnrpHrwN+99ZH9IzckoJ9dFsETs6ejYOa
bVhk169wVLlvHX+809KdoezM5tDc08iOQ3QCWtE583cKejzU9zI/RNF7F9spu+rC60HakNGqSrcF
pJe2D5VNPNlqdNSTbR0ogLdFl2hkDaDHwHtyCeqg64o5k3yfK6dsxM3K0kPLHE4JwaMHINSBImJF
bzTamaBBB53NCNK3cdh46h2hJ1CDWmOwVczXzrgeCleiWwIsFaK7ubSHFvJk6ek+7S1F3w3EbmsX
IxBht8nbx9K8IoUlxVcAZ67MrfZjMva9jFIx3t46twLNerSL282obiM0fDQOpW5MgdCiPwbZjScf
WLv1S0sNT9RTkSXszHiDyfRWA8Rg5PYBcROsO70h+cbMd1XzOhT36XCtNNtOzZz2eVIGy5c1C5ul
TZ3C2BB6T+SnxvNBPWoroZUBpVB3maq4lPRWvDGabZOGlpJspPEub5zc32X17zz/obWtY0ST5cfO
pDlTsBlrd6ivx/Qlk3NLNq498AsC2CqUMaTdu4n6U27PzXhXA2nGfDUHN0Hps9mH5VYGgXv9qCa2
8tSnVtpZCkbM83Pi2X59aHIHdeE0fylww8ZkX5RufVSamI3SbXFnai5ez0H5UsVXc2hKUWnAMOrJ
Dw/yuwxym3x0CUNL+VGW9vhn1bOp6iqPsE0wbbwXfEi9H+qj1+9LdteNKMXiao03UPiWYUu3YOYN
Xr1feWEXGI9QTiA1MsiVF+00A3MtWC6nqHYq2BsbK+j3KnER0Vh8Q6SPxnvKu/tAf2nQd5KbVyVA
XvfKbZo7UukAcE5mbhsfqxcvuslCgDDbBkhEVcCdEQuUPZbehVYtfdDqONCfsk8d4jst6I6uitqV
jIdq+O0bp0y+DjU8TB8zw6p9Z/wfjq5st3EcCH4RAVEn+arbtx0nduIXwckkEqn7pKSv3/ICCywW
g804ltisrqquljGeLsXyYm2LYptOG6P2rWU/6U+V3Ei5MeVxFDslbg24RxMirNtjESy/tfnFSrfI
IiuWkGlblPBqOGbFZWw9zQwXfdOu34k8pGXgSHcpvQx5BHksDfhKZ7ebo0x4mdhgTs1Y4u6vPb/q
2I9WXyz6np9yvGOaS1JPMzYoP7o6pnqQ9FfWRhn2uRQoGCuG7dvisHYKdWlvjudU3bT5D46BsdvZ
5ujqXdh3CYKm/mzjEztIe8tL8bWzINsOW53/kiEcjGsrvuh6KdJY/aVWlGBFaGP8GMsZY7uLBfvI
6Jugm9J621IMXwXltjOj7Fo4Lr0zEfVPjKRnBcEblnoL2VubMgus7NjmmLvQdrkojmMWknRLlk/N
Cdv1sLbv9hJnZGNU+0ZtO7qfxIepb1G9y3qHtRO9HmvTuTfiet6vfNsXSMW4CfmgqEXW3uliUqPm
Y3nr0wTlMR0c4N7BPNns1pK/yoxspIsU2odjxO0bINnseAmGW4hEePYYltlPMzobddLruMQ/5aFP
9yR/FdYGt3NymlFxcxUY5geGCEtja5GwSmLsNcUEnCN9Ja/Z6LdjqH+DDWlMt1ljPKgcsMfBS+7p
+F70kC+fstrPoDAycczNTUs/Xo8vP9ia29EQNWpArJNeeLYTFvaZaQGZNvjjRl2W4byIU21XrqZt
G901y40z2V6h7RbkPDueRFguvt4el7f1I8UDp1UUbqX70zezg67HCicwsFC8PSoD/EknjmvhGZ2z
rczrqK3bgkVDrbAaoogbsw6nlzwlHEyAmS/eajeUb0UNsL4kmBNA6Li1cazSHQfg+XYIy6QNCYaR
NF25hhbwAUl8sxYszcNxXOZ43Azobp38zPHL7NbwqH6zz1bl97pffEvmjjcMhGcZBgGiFA4DDZf5
S55XH4QHo9yVya9EDJ25yQmevmvQQKit1X7b/1gdOrgExa5SETCUFVd2bGO90eJLFSstouzPKHZa
E9gNHtZGFIeEeKm5mRLcw16CgOjxPG1SehnoXq1xpflTfkhN7JiKOaL1FD5UTFDOVl8Jiq3ABVDU
+zp84XKHxoSCvrqNAtjkxAWlHqExi7qp9RIA7lF1YekcxsF2+/G3NWpvgQl+tU5LjpN4n1nM5Lku
OWDaaTFIjLxAUgEY6VsF9NDwP25/qtW3i8ghHgDEwo7li9jDLZHzFUsb/vruKme/GJkrNMxtqktB
Mu8l/Bb8bahQ/MW9JqdsmdwFD4SUJ9GCFMS5aTpQNOVeka1urHiAHiveMtOzxHeGU4ihmX58wh1Z
SzzNhZxVayLmGnsiettdyYb3ARahcGAFwiKiPXuyL7rO7brWtfRbRX8TK/EHI0p4G+vIJtIcdAPs
iGuLpZln4UuX047jHe4BkrVego4oXZY+8xECef+9OnJD+BHLdsED76fuDclbXpLh3SP3ltwK4Oa6
++cYnb/qYInlRYP9iw9XqgOrMvxA61fyOazXU8dyr88uwpRexYRL1b0kv+Vy0PmbtB8GWV0b30sl
vxrtnIwt9hOfdLXvsNcmAcYBnYXjr/nmitVR6SdK/Iq2wu6uCZ4Spk9Cc3jkOLh6HQ3muqWFFvQi
djLrpun3zI7s2ghpfuiZn4t9pd9oeSmGiI2Dm6p3CQvegMEoIzaWwVVt7gqChhA3gnJu/fDs+sNY
f4yQgZiNr+G9KMOynqJuQHKRFq5ObKlbhaVzYhTeQLyWn4ssWnvuOhUamJ1ZP0sw23mXBhUj3oTd
dCq5VknlEvsrU3duIS1zP6x4m8vKV9qlbm/TXPlWPvrG+jWvoYmhoDlJMIZ3StLaw4ZO/M4Ang3e
5iI2pluvpW6LH1CuTZSqYBneSH9M5H1pML9nQCYrO0CVlQT2bAdM3aluYRdjETSALElSYOJF80iH
zTD9Y14fTXedkmvThI3+VZmfLUqhXn7R4hsWxniive9Up5aR1x0kRzRQGpaJIQArXW4qOdX0lqOl
t7MYqeTYMYhMiaJBH4PybX5iDnrRf/vxZMo7ckO9pCwiM/X6ZfZMsRPlv1wW7spNYM6dLiN4NRys
hWoDOw80rHZeMCFotf8Sxg4j+8rJdsaJWbTVn41nh8RwKd8S2wJwOYv17IyAt9OJtpknOnAZ/Mzp
O0BsVgbzn0CDJTwk1E/QGfh9Tc45LpziU4h3NgcJRwsaJsjI6J82A0um/TIDKojzVaPhSviW9dHK
fSCR1fG0NFBVONJ9ca/C2YkxDvWKA9PLZ4PSoZlnM8Og0/wwJabRz0Z9btNg0mPMjbslcXEk0y7O
ACZNv9O31eyqOZxiYKSk2hflphYPrLuppwtClz0M7vjG8A96l5s+rCUU8JY0oa625hTnxC3pLuEu
azcWCV7F/Qz51cbHXDy5hK/+iLl1c8iw66M6GwvW5+1VmrsIgdSHQwV6Isex3bRIT4VFelcMR6z2
q9ejwKgimsMlVspTOm5KV3sOWShIqBB5mGeYX/RK0G6q/LLsd2wfKLJw5neT+E4WYopNZwddAhyh
pYkNzeNLLOivSP56TQ9LXM4CB0WaEMuqnQBGGeR2hNPd/CiRxLWem263VmeiRWh2atOv2cnUQobl
P6tXAx+822Gvufwl0rotzhiu1jG2Mgg8fiHjQbxrRmAjyQJH0R9xIOXBMjbzEqOv5tV2dvAq++RH
kXCRbln+1eJdlBHyGywKjv6CPrBUu0EiDMEHDKy+5Zc5vpvpR/vIuWvE1o/Dt9i7xsojrsEiCTkw
bjqPMNxWnganI2PEl8mzZeiR8NAygk+N+EB85LxeXKxLcFMAVls0/lidqQpGvLNteeZYP5+afqpf
GHotiok4YAJBpqjGOnBrV0//GPqZ1IgzazhwpN21dYEfvCHmo0mAiM0I99dgQkVriNctYUlrT8O4
hTb+TUPm6yYGbgq8FHdprW5Wnyw09zw/MVS9qQ0oToLEgUS8gFk+a/tnmg5T67iCX0hXgqxbXDYE
DnYWkjnCZJQ7ocFJ1y5u0jdWoj9E66NS32b+JC81OVMMgs3JHHTYMNMOZ0K8yuE+hSeDH2gKwdT+
7Sptl2Tvw7LP9C62+d6AFJ618awS116RvJPkGFFCCzcwd8IRdCoj4gyLkhl3sxzWD4Rw5hSWqxXe
YpTZUo+7cdfYcV07wEB1mAw/aX3Tko+6akKZ78pxM49vI9f9xXws/NJg/1xRR725kcL0muxqjU/Y
g/zOBqR7anMdlmYGdHHpAdQEsEDdupgVdNtityQxy0Ou73pVeSpBFPqHkfj2+DFneAEfjvhHK8Oz
p2hIQFWk6H/sDTeBdbnndDspZn9qKkQj7pdm3wrdXQEmqy+I9wGR97ZET226rY1V7EvtGclfDdoG
pXHq4s4meGp7he3UzWUpazfBht2BtPFgguNiqDZdWINXGfXVLeWRoSi1xtegD+CdYNRpruix0/FU
2cigFtseJygVUM7bOAEkFTgtaINp3V0djg+d3EZJA6LQYq4o0SqoqxHF5TQV91R7jpR4FHsNjFRH
JEXmSUsEBgs09QPrkEtoFqfrgS6Pft233Pa15Tj1ZtRap1Hbrtm8abQmItVfnjqRMgY3N4ewtXdm
ulHjU8HR2PEAE3h+0tkYpXhy5lyqxoCz99HNW0uqzUzPuY1WDVADqy8vei88tPn6C56Kyh0BhgQL
YCwL2mRntPuSjgG1v5lxWZJ/Ojma4mdOCrBhA7oJ30weLL84Wizptq/QaPeOqy0RoHxfHkoEyq7J
O8Z18OJVvrMilLH4ROp+hIRbqu803FYK6zkWHISZg6YMlbZJhhfw27RV0Jq4VenOSAY/G2skCQaL
fnXUZ4c+I0csuM7ek+KpFydR/5AEUFRF3fyFHBF/RNgyLkc5YRL3R0JHrAj1O3leii0BZcZyn1mj
S5conR/wJLhoUu06JuuuQYag3frL8LG04fS66MXktrgaGMCOY9yrjnk9UJmVmL7VfhKwi7rwxLC8
L+RSoa+YrX3nXLBRFMHl7SvCtUL7VXY3W9OClqWI/V6wL2/xCDyuBT7HxG+6c+yy38TAIaFbHSdy
6idQPsyFpoYDN6F6wYqtFf687HWyr+bEVY3wFyg2XYkrH52RkSZ+3R6s+X3CluJl+VllipNyEDTO
kIxH0dOrZiO7xzLdub3v5MZG46L/9fICNO/0WKJsBesY90uk2s8qwfFD6CgwEsG4UY7oqRyCSwLS
bkjAl+rI+MpR0CxAIuILE3stDAtP1vZkvgdJAWnG9Ir2ge7XSW/YEL3FfjhZwC4/T+gW/98xpYnc
RzfD641VzDGDaG12bWTLXZpv+Jj9DPTPZvWRT7cOLyXL0bHlge0on2mxRkAxK3CMxwwcrgm+aQbF
3Ld4S5SbYpporU9G9tWPbxnLsK7L9jIwRkbCgkoQ36IfVkv96VX4+bEonwtFY6De88z2E/DD0s5d
ffhuXlSddSwbFenmPRnvcHAGBf4iG+9LXwSqfEOosrtM1760Iw3NdD58JhPYEVCtcxImwnRNZnoT
3Uy6gagoUNSgE60qOckVlJ0F9i/Dz35BhNrwa33cO0mFQInrlIL27fHcWWiA9GDAaqwHFgChmMlD
w3Ft810O+c3uarcS0cx3VC1xa1AMC77x9dPSToC5RXPrwNhroNKtArcQuWcYWjTbfxz0tzPormZn
oV1hmAfPTWquweJerrHS8xBzh7g9gkZ7Uh1h+PriCzQk2HKzkRNw73oXiX41GGjasQmwKDTozXVD
0ZHYNVYZQhsyli3BNTBa9a/WFW+i3ROJ/Zfq3UnqQDXcz9Fr1H2spUfJj2SyMCBFPC1Jgrr0dXvP
2XVA3yR/hulS1fIgcPE3oJckPkYDZrCff3qsU+BnJk5j3/wzwJgYEozhGrW4H6rpmNlGUONkSLBH
fQOpwgzEjD4F6dMDSnW17sULPeP5aH9wHu0XFOSyEQHpP0fev3MCerJV4P8dtwVV3mI5VFlveoxo
m/Xeet27cpdVZ7P76Js00MjsCtCj2HDmkdovce2AgaitIpzmxmdwzoyjHll4HDmC8kq1IQXW9Rjg
6rAPws43estg5z8t0+JScjKTf8KGLwo6gnZWDBR9MXtO23hVFyhQoy9juTGDEumXzfK6eogNxALe
VJNuUrOgVCTQcZpG0HJpOoUZ7hdUIVb/9HCUlXgZFP/Hy8++fle88vQZOtIRckQOsWmsg7ZX7jz/
aDRqXhtxJMSwtwwBPlr6bIHkhvXi1AikBKGjV1+1UcGCxA7NfK3xePk2gwvA6WGxhmbcXzKIIcaS
e1k1R/Zw1FHSCpyGNpv8GiTsklxXJ7IVDbGPSpvuM4kNYOG0u7acRUVzJvlOxyITZ5CRRfDHf3b9
7jRhauDkNXeBWGECLdqq92TGX1K+WThOHfq7ElXEEN5Y56C0vC4FNZa5xfo2sl+nvaUCLXNK4jaT
aMQekh7n3MD7tLoruJ81j0vNOEzjk6EQV2ATzGJbdDM0o4PCPWQ17XYSb7SpcbucEQ6NkvDWFZWX
QaQRoF4rfd+AKqCAx2/9/JjLjVj8KbMDGzvAVYaWx/YEP3ECYUM+RVlCrgCmTPhFyJtdbITUfcN+
5/RCUIabORhKfHj8OkV+ztEj6uraWOgi/zSOhBQcXTKcNQzJzeYmSc42xK5BzODdPybyxivMXDUf
q8V9xXxMhHkzOiypHeFQAdB5H17CkhXNRI8afMDxa1a7KvtS+I34n6Sbvsi9Ljk01lEOAXCTlwFg
Iu6x/7TZZQKog2kfzcRXrW+R/YDXzQT5dim60eNaFyWoUHQ9Vi9Upr8yWzx9THxMzSPQZfZyRBua
1XtmPnGS0g63C0apUxpDGbJRT3va4vjilWwPAgIZXYN8PJdg1hukrRUTBXpBAmPhF9RxO/z6dV/4
OuZIy/mQZ/g9LQAY+OPA7+HUUhEUVRUZLFx1LHM03pVEcO4YYU8KpkKvmHSAOvWpO2BFdESH2T7c
W7jDAGrbD6Ed6uaODmwiDwcwiXRv84Tb+qUVtkHehrrxObQXTp8F/xihc2TTR1mXLi7Isp0DkxoR
Xe/FUoUVyJN+/GLFVs/wtYDPt9S9ke8UHJVIDjleBfhKzSn3a/nQHHCKaN3WMvfWdZPnR1b8roL6
Rgv01j4EP1ggt/vsrM1vw3pYQI03otz0KKMsv0IAYvrJwqQ1FB7H2TTFN4PNzoHQmsKBfkJ4TqIf
U+Jz8zSKPadhyiqvekFQEtYUWaJTjOZWVmeJKztdQbLeGxOBonCAUQsNQOopvm6GHrS6eapx1dXk
j+lYY5JtbXnX2ocNOltkGzQaPlozxjaVrW9UWgXE5uFM/3T4ybWvmrzlw6+W/K5t4ZbQL+sMbQh6
XIa7qUCAY547D/DPdb1JbVyHYF7yKcEugZhXTwXcYuFINE7uISnVrRbu6fRP5SOoElTJ6U4MG2fn
h5l+Mkq3yE5Sguy9Kyq8Vt8aaIBXzBzhP5IV8585CN8Vjf+7VgVFt4NbuiY4q7/6tC0gxyBzCq9a
YMKVhoYwNcBBoP3W+z9sZXJ164idaC8ZuOPnEVzFrD0Newo0o/fXkYYIT/OURQ/O08I5SpFulCe1
Z/HQri8lOWNBr2XAVYG9IEYVEYO6WCN+GUzl1eo2DuoAzD5Nm2zeCaiGOkhNfNKXqgY+1Fw+yaKH
A6DhWIU5TEP8refYLBzM6GkAlBS+OWElYFjAshhvytz0/wMQf3zx8s0/e9h0+Xe3fLdWBKFnai9T
qwLJNp1xtHWP1ntIhxlW4CIyagM3FoZyDde2Wp9mdx3/ryWihrQhZiFxdrBP6WSTUGJJb5XiBKaR
0J9V8pbWbxqmGUtYVw41+jHMxnjFiiuvdcA0npZ1J+R5mD5s+KysOeTjNquPBtoXjrBXvsU87rq8
NQOK035ojRhJhIQFSMsK1i4DvflL0y9lQm7JYqPX9zb4WZF+TyD5QF05amfRO1FAM++gV+wuStFF
rHJjlOveTvRoyXZ0/GqKa2vvW+sD0YIuHf/JNu6Kvww6C8aDDWd0EVG1UWoO4Dw6iaILTKC02nL8
xtgZaturOxZMutR8DOXWTkCAriApxy8+7dIBnwwKLQHeHhK3sR48OZZc3yBINH8VSU2ffhnY2yJf
/aoIWyeADJeywBqdOJs68HloftFXNCzA5k9TnEwGCngIDJx4KyDi3e6oS4wtRdcyowChqc2B3rE/
wn4RA4AWaxNCYgbnZ4A6LZBdytKthLizAks4KRrbFGHBQPEdn6Ii2zYsCxg+G3txgwyC4j90++Wr
IHffTv/GtDQkoGlQAgszbvoB2oByE5AolRYVKAVgQSr+V62nXv1UmNteaZA7B83IXOkEjAJsX6x+
nyDfHqVEpvECroR0yiuNfwPWX1hwAyxYhym3HOQKgbiiFsRBokRBTe5seBLuavhT8PBghCJv/Az/
muitSZDRzduoWKMZU8Bt81QQ2LSwHz2t+mDr/vUV2Jd8As4+pexrao7zeOj1aMQWzgmnBcAjhZMA
0dErDlfTbSbVQAo+vY5bAvRBd1zHkmvLT+brjGXudPYplioRIwSKoha2aYp9s8itiUkZdqX43LV6
toly+RjV2ZdT7cb5POdWOJABnCuIav4U5JNzmN34DJSF98nL+bHjyFxvdq1xJHS/gjosxKHH55P6
vzGPEjBvNFjQWYP0cxhimJ8O0Ao4M8GfKbRuzsLXWqkGnT0IcahryYoybBzr9GlNXt9+Dv0O24Ub
4EaR536Ld9KwR8/B9lc0n7fcPr76XBhIClm5KdQyafxbMbLixBpW/3UxZeE49HjVw4qGE7pauCNo
s12hbpRj5dl53NAPBOi6s0x3KVLbTCsk9JkAnA39VYFEY+vBacvQnAJI6LU2edRQ/gJyAIFhZr2j
xinrDxXUoAVkDGZPNjmeEDf+Cus5gZcBJ5NBV0AoCsDg2km8lkOQqo8SUmYLBgySD+wyLUQsguvK
odjB1LuDsXgIWwTSkFux3g1QTGwNJci2JUn2uApqceJJAPdHIn668dbkRyI3Ay5z0/iUc7AK4dmo
Z9MfQszdhn4LILcONddJCajSb9QoAsJywIKAVwNAqDebsCpiachADjYY2xTwDlgFX0PYGTfH2qsF
L4LhpvIFsPrcm2bbKxu6QTrUjtrBLJCvXwB12zi/evvauumyDGJbE3ZdFqR4YxCb0UGnYTIY1yRM
MQ/g4MBwpwXvZQEC8486+Wh1EE5Q342mA/xnsa792rBYjwW+XqZ75gT5bcvFQYDDcMpuZ679ppp3
Hbst+aNtud/yaEk59sgjdB+q8prEdHhRXmNQmTsLTY8wig/Mp7faewF1uqu2HVzpeKx+wq4O+RH8
2ggQyRzS73yVpYnXANUJzb9O4hQ7TwpomyUA3XjLETkr1s+x2Y1o+O3sM2vipNwv9XeBa6VOet+a
XuANxbuTwZT+MOBjkZBd26wYgIRmvX5h4RC8owe9LnBoTFiviF+hN3jZyjs7yIE+0zIWuJkz/u2A
qSnKGhT9vaENUpDnwO5vVYkNvFa86FqQw6ux9lDHSaD0q1md5ItbG7eyWMO1x9dMPFLsdfEawYTf
zUo861UiEAXptK4i3amuw5zcdcNCD1HEtfiw2R80akhIMLSB8WmbB1QZrUw++vme4XqVFqy5wEIM
ZgsBmFuLn//pfwtkOCbn62OJw64qCIm/qwZLigXL1rOXVn2e0uHYtJjSttbd2PVHssIVaE443qKH
jy9fAfvr7tQ4Ei3KMgOsynQAQVlZaOcG3csZ9PNEyW0x6w+5oENCDm5smevnklAwDPPNHP/paYq8
uhcdzdBVYZ8vem/VXTrznGoUmYVLYGv7lFjPEW+EprQgrattxsqQVnkMdLuCy3B4HQiIOg17sukC
o+upSW4TmmyZ1j4MimV1outLeo6IlQdpGtlj2PHdBNiJZnasUVQ2fWuHlSRQalcKRAVRyzyo/GqB
J4tGbAYxDmYZSR1d/YR3RgcEBIS6gYaccRSG8deaPswk7mZ/7gKSB7TY1vDakY90Oq+zfpzg/8Tr
io60ba1Yz561CMtUB0W5HWys+jBIpKYzQ3MyZPvBgbhPsRMF/zlbujuPUGHZuauPutm6i+hcxAF6
q/Yxg27rqeZ3/c5AdyYbhoQvEFf5rLkz7QMDI7wGplIq+dmh6bOnPHCwuo/kf4tmoBO4Vqgwk/ZN
Af4Z2dv1fh0+IKe/BFET53lmOGE3hUpX2dFCf5vsBxoX4h1ANFlepuJmUnu4YDJc461XoV0U3XWR
eysFa6e9TajQEu8U7KU6+bGmsEHLpbfXRn7WOObLCNMP+tfG1SzYEAEJbbsN8ciRhP5A7rJrI0g8
cXosEztXuOFQSocGWOVYWmQzwquDwBoPIdNYhhnx/Duni2+wIhhB5udoEXGtYeyftQg31QFOgSb1
YLGLbiMd55lnEBQqhOtEaQLPkG3nZTANK/oS9IrxOFlAR2qBsNA2kCwa/afUHRumsmSOMWH0ektm
8ePMeAcd3uc/RY24TSQ8rn5doaCoRIIVsoz+r0CY8NfaK2s7ci73Ns7E+1SyMZ6aPNt2SM+EIgHT
HALHurcxKyAHshIU+4gPNTm82jt5r7058zhHKq9ho5lyCnZexdn4gf1OV4K3qsO6hHENS9SOGgYN
JRovMXlkLI9hfgcidjkY39LMo8V6GMW1SGHNpCbS+3aLvJlsCBcm/VQRkMbf7fSh63XY9F1g86pC
Zc23SC5UoQ0aeNXtdlNxbb2AqZMeh8tjny6MbZ0cZjS5TCWKNSt9jWFfWl4gRKXoSB6aVBK8WKOG
BJLpHx1kFqA9naLEGobDmELw5lMB/0YxY8tah6ri5HzezmM2eZbTAlegevJbInW3A7uvDWWQQUfv
zHzfLQQ+zGaMKGQNAvdt2VIJADgdaryjmE48WxKpP/yQGiRYFHQdBlckpcQVbYIvQF6YfMPLeshf
2oKcQuTYbpGBFCRm0XnYl/QoO8jGg4H+u0MYWewkTYtRDvaT1fexop5WnpQkIUUYoS0uZQHsB2tH
b2RXASBlDp9FdoP1w62nHk3TzVGTm6XnabkoNP+8/JsTgUPWuKZ1ziAXrd3kV/Weo622zONinuvx
swCJrKW7ztwUsNiuiCactAousN7VcQORJvVrQDVVP7PuRpZXOPaGo8tbd339tCVSXzTc3qXY67z0
e/mJ5ChGDZiW4H+FTTKD2QGPy53mZZdbcPGCy6j4EGYdzgMzbgUWpuYgAyfjYZjbTn7P62GE2Jyz
P8xwuD3YcAfvnco/xgYv/3CpFy0isDbO61uyhr3NXRNvnkPfRnTPnf3T8r+h+Leiii4FGNDqqFtN
VCYvLtjYdIz7AzaNONXssRQhNUCRenXIJeLia8y+McCM7r3gf86IsMQxgQ25dnMbwbrVBb4gv5oD
CqvnSwRy6ISrOt8WigBjVgAxlo/CFeqd+knqNHLyKnCy0nNSC5qA8uBTcMw9nTlsRq2rId3SwZWX
F5cChpa0Rgdrgi1/YVF8+1TrvdxWnmXoWG6DlUbi89UsIL9vkxZ3zv6gOXLjSgQJeuihPZqhYd11
+Xo0YUlv0URneIzkjULGUfN56rVIwQmAmUyXaA8Nj9/MyH4eTPjfQZi8ptl7I9Rhx7CEvhHwYXYg
SqfGPrYjlH7HgA+ijBLMMpdWH67y36gLXw4tnPUmjil7q1u4lmwwtq0ZvDby6DQHi4LnqUPf7Q+Z
Pcc9NBkuwHTBAdvO0rfWANs/wym/KwdW977xW/07gwVkSdaoAwovjBnEv/QWvHEFZ5u5QOckkVFR
kJiv09YA6URbLBjCU+smlExw1oLXH1DEIaEsA5rb8pwM40cmoD8DF5cA19hxvnXWxRvQgZrjA24r
SDED/G9JIAku2yW9UjZuDdhtW+HEbV+8rYPEapz3DL5xtFLVsMTrsvw2wkYrmvMPS4mNYwNC9xBJ
UTB4XLcFRhcE3lwCqmf+7KmzQ07SIR+GI8Y/MAuO8YD2c9nhrgCrpMZ12xyKap9jSRqFFQL986nk
bo2yA34DsJVVm9HEHBmeFYdJM8XPAPILcQowtI6n7nbo2BNj9BTEhap5LJDUhYI19z/SzmNJbhhZ
10/ECHqzLV9d7a1aG4baiN57Pv39qJiZLlG8ZBwpZjGLnlEWgAQIZP6G57DeXSXSa2n80L1yU3bY
NLlwmnE+pVzrPZlsBrfcgsHTOz55e9B2MTyIkBqRV79kpwJcCfpe0Q8++HS0g8+Mm7So+itf2Pbu
Y6aAa6gfkBUvBH4s9VYAwWHDrYnc8w5WOFR6I7DPytbQtQuqFF78VHCsNGC+Wus1xe518L+MOHVs
9peFtaid0ffgRhB2wGmOztDYDFF5j8Ve3jZanMF1YOZdH5JJMiyyIybcMVD7WLW6/yqqGaUw1CrC
FLg2lQQIXEDPbL7hQb/vmwbYrbvzzXdZpEHQ49AsWflOcA1xHwdyh7Ktsg9ce6txPiZVdiMF2NOX
CfVHA0ZG9eg2/o+E72FWa5ucerdpAojye47QIsX+S8iftIHUGHpAW1SLwmqu79H8UrZSTSPTuFJl
/YaPj52f0HtyeusUBuG6a8qtqsZUbcy19T1SN4Z407TFxpPf+NIBvkx2rf2t1TKuADzlnnyR94Qn
7eiu7LvLKvpZSsZjKwOzv1DS62ZgPrSfaUTZ+ldtMjuoFbflmALVU1LwCNQ+amlt0roJaMpx3Dd8
husVWuqfIq3y4RMWAV/mHd9Fn1ASenMVc2PWDk12Xav0RGkMGXEEQUEB6TO8Zu3L1DF2SsvZM5T4
7UtuDYyporGoKBehv5GZEvPGpn8fAdRVPdy+xfzJ50xyU54PwgsZmAPCjG9KA4yHuVKbU3aXaclq
6KE1ZAQK0f5a7ahbgUwDnZb15qb7qX0UPKhU7bOniBleUURVkpr+7LvnAEukqKCnpxB8LvvCoi8G
GwKb3PxGtMDl3averS2vXX1FPoflhV9dGfK9a3wXhY9EPFFJ7sMj/TjeNYEMjOnQemtadCrvOe3W
KC/S+hQr0i6mUxLoh8rdcouR4gvtMxcgKF1yGsEl4uyo3a3VXhfup67im/0SKjnPhBOA8Mx6Unly
I2zOqbIRjKMC4KZznzvnQq62TmUCLFc2bQhU5HtSBoe2Czg1aYzmH5r7zc+f1Lrd+omyB93mC/eO
QXlQt/FHuQpS8K0DoUTHiEmLvtlWe+iFU5lisXzfVtcQ2YN87ytwH+582zy6DeeHaW/UtDnpHc51
3aVBv54v60prXgvOiphuEvRcyBwr8bP4mcNCsakO0RiGhbIxgGu0QJoPWkHNdm3Z6zxbK3zqLkG3
OuGhpD8cHXxPX2W3rvXsOK9ZtA8Krkrd3nR3KZhPNd2nfJ4sYcci2z18HBpGrnURmK8RnW7tjopL
iJGtcUiFO0P5jl09wD16J8BnNONOKSGdXNfSq1pnLPcNSjK0N/dt+FBXIU08rpiXSRFtHPNRJ7El
/7viXavqybEvCvUW1VBVBGVwKZsH9qpqv3bGuju5/ELF+AbLmuDBSUMshPpOKnUgbd4MCyCDtHP7
K0cqOe6Haqdt7XuXxkXgrl3tQVRBjB87DRzWUQOKmpxs/9FTdzIqjdDAaqff2lSsyqvG2ljFJU8v
koqqsCeVR6FJdwCJU3AX1qckUmxrYh4Qe68p3xURHLpyqYS4bawi4UWhWV7pJ1O8c2UX6Pmqfkbc
lUfCSeZV6N+2ob3Xxa3JlTrgIaZwaPvRhWYfdHwnuKeb+I/s5IFVS0kQXB0AB+UqopVc87+Uq53I
S8e5GICpBT28G4NruwTEg8qpu1LQYE4Na9fY1OM4cTeQE/JrJf6RC7sg+zTSR0f9pvORgRrKS0mH
LKedJHBUoJSHBnMY0lN4d2Em2dsauGW9c7qtVlPGjE4dVTBe/fmPjv+rTlQ/eKvla8BX3BrBfHDD
7W87LGIC7dI0wCdQD9I46NJ2X7aE7CL66tJVLh1iHnt+3nzYFSWs+hSBFbS/1w5lr0tLvZDjA/bI
gDFaUP7SqnpMuNGiWOcPd2Fhz5txwHMr+ltqd8BrX5P01ukEahC3lFHz6s6q7uoGTsSdXfNQuzTC
W8n5jH/QSyoknhPXcsbcU4jbZs2Vz24Or0VpJ2T7jkcwn/lgRZ+J60gJ7k85ygBSq+YBWCJQX2D+
8B/eyu7oF/elkqx0+8pTn/mfUOahRWLduNmH3yGDXfGYRvbOMna59t3zDbpZH9BsDD4AeQ9DDmQr
8vjrovkQ6II6irHqhJMRg7DbFwZPOza7/uoAT6V6t3aCK27ZKQAy27yOMw3oiL+CI6L8dPW19EAx
H8IF2pL+Jgg/FTSOcsoHV6X4VMWXUnktlB+y6PIsttEbdIAewmzZm+azVx/cBlYaPU4xO9DUhvZg
gHhx4Qgc+RQK1bOm7CnFwQjM+4NzEWXvicVlQTVOmUWhLtrzYI3DB1uOroxOPkUAEz2BfxGAcIFH
dCZAG023nqhvCxlOZShJN2ILRljR9n3E3ReyGoVrGrzXRSg/RMZrYD55PLNgi6yLTqUuk+307E6I
YO45vGC4Ie+k0niozSHnKXMaMBilCLadxmXLkC6wvNo48XOZXsYCDYCWpwDNF74IhmddNxZF4juu
i9a1lh3MD4fsV4wfDKHf5Lwa+o+Oy0Z3W2lgZFZiDqDIgk+wqm4lSpFU3O2D/JaC5v3Z3qTJj4LC
JdgG/6P29pr0OTRPTD9A2YKzu/8hPPLZ1jnQPzLlx/ACy9p3aIP8JM3fVN2mk7al+xS9uE/ts8LF
+Vqi0rXR/XLT1uvQOmLcy7gMcacMC1KDOvZemIaiozGEMdkBSo+qvHAQhdY+UDfRZ45nJLdEVT5a
4r5Mt3Z+aVR0B7nhI7315HEpvxo+Jcodf/TdXfKk3cYgJRIgyy8QAD31oQMawLOz+slmi6sTd33D
eYj0izIGZio9We5tUD+XfJ0d6Yh9WeZfNNXOdO517RJ+pmyvwh8OWwywa0y1y31P0MvhMyXASL6w
7R3l4yzfpulnAWAnuaipPjl87teYY9DrrpurJN96PEpUaLGQdTAp5lkMqi/elBwDbdXAHQ7gxRbA
v/cOKMkBLvbJudlm36zgzn30niDHUk3RcHB/T8tVdV9/AwwqrsNbOThJcFwbe5u6wKf4rueXXBDL
eisN7CGLpvQKNpvxgDPvKX3PoJ60N07EE7c4Jaxe6BxV3tYcyBkHGhfi+w5M1Yt1IX4vLzniByKU
uTJv2htek9aPSljrD85b2baPAbCt3KKHKHwU6bsNCyv2n1Q0bXmQpngAyd/TB7XaQhbN6SiADURa
8Np7Sp51ikE7z+S9taKxAo05+SnTUqG6BnjqAIy7aK/BHuQgJ3/KlzaLhdvaBVdsun0qn3lpU15y
qisbw+Nf/8Z9U895K+5UH14pcGfwjOtKxR6AGrd44gEQ67c8sQv/GAL8gNH7vf3eC+joreJto0Dy
WJfdhjKB20KmvKAO4cOruhwIeLcdOGMd0taquDOkVfDQ2gfnGrJhDJ3mgI51xwX9VgEhVkAY3VIh
RNHQPoTCXvCYTWga6+Bb+rMXj7V76EF0QZ331g0FhFQ8FMLJF6qDklFvTq7t5rms5BtXucqyt1C4
Nf3qVSyeshx4fnSqS3MfS/RIzKNoZBLnpAkxEyoU+Vw22xQOaw2iXt8viB8MSi9zwgCDcMCZJoZK
oVwJRG5N8pV3D7H7u7+5Bea4eUd7YS/fJEdv89KcjGO3c6ngLAgA/JLemos+koeJ3CKx6kF6wdy/
VZz+B/eB9nh/B8rqtd+aW/8OYpxxadzY17zsofQt/IBJMSZL0lVdUxX890bxqetYqurACZDLRF2F
gnBTaIj1J3jssKeEk2vpQxe9ThYkT6bjIoloDm4yijkS/QhNP8K7LuImk7JBIp0XWODCTswVKv2O
Di/Mr0IZ1MlhfrknpVasr7gjnQ+n9wu1dYjb5NHlAM532cHOD1n/1wGOVDww+mvLgFvXOo60a1lJ
L6w8++xoGIBV2Ve99TB4Gf7fx4aDlzJ4opgmyqC/Z7IQBpbWqj6o3ubUd9h1pduIp2RFPf1vApmm
rKuo1qjGKFCZYk8ptQRSU175Ee/BFLyoDzVkQWBtKks0hPF0BKJ1YLPj7FRtsDIZkyjUcPXCq1aA
dc7LxlB3HgWzNl84DKaElDSUmjB8UlRJM0aL1lZK7koFL2mHiqRuWzvHhxBvNQvDmgyj4LqqyiKB
5NGwnFqzGsx9B0TvMQCBEWdAwZd29lKQkShUnBqKpcgE6WwI0r6pmSDASAU87aPNX+TD2XhGm1lU
0V83e0LVyr3kUtnnQZB8iHwQ5+MM0z8+LElvXEN4jWLyOorjoc/pCwJx4koH2h4Ut4UU/XA9GvSR
QDGdysS/BRydFrJURk5b897qXWUNoBWMtfJk9eljLdZ7GZeR+XCTS6bqg0YsyDES8fcNbATcNemR
IkLUvXTJDzTq4FyaC2Ma1v2PSdR0PNhFzntdHuW4HDlZW6H3Q5WefkbwUxb+zx5tqNPpoqLrosx/
xFF2dygW6UbCKGSxvshk5imFn/59fqqkqc/2eZRRevsl5dayIYoHr0vqKGAmwX2XYDLDjcS1zZSq
AQK2gJlQ3bwRbEtYSMbJxTob5igZ7VTSpSTiy23pPDK6aGP73osQygv+mUthRimomtSQZHsYp3JB
rUzV37CZX0gJSZ7KCX2QwcNAU0QI8ffEsyMX+lvFLaCvgg8XJJagqWsFRQELn8CCkgh0HQ2mdw3f
PhHf20Shgez/nF/SYSR/JObXjzBH/gdJCPFHsIYJjRAoPZnyRaEAxTeD7Xyc6Rk1BqtoHTswfZSf
EF21hm8zp69t8E6LwVnDyFLM43yYyW+X/hVmlKCF1Pk2RT8Ep8onWuExoIba2ZuhuS5bsCD5wqgm
t/VZuGHUZ9fYRnZN2RyW0NPABg28Bt2F/D8/pqWpGyWjEGauIyCJQSPqugU2qEbfSspB80GmFLEG
R4/Bb43WgD5KRhOMhdAWXNEKUNB5+6H0VyZYvCr47sTHGHRMmjZ/s5dN/Jgl3ACBwI8uNLGbUbSX
k2KdIkbjFzu3fE9Mbzc/rsnJw3uFVJJE7J9HKxSUndwnAUEQoFg14VEY1Ddsb/tvUUZLFJkqpPye
2ZNUZD66REdJrIQwEIdO9lez9jWg0ZckUTgQ2pTbUhDYl6Ll7QHHnZzUXdhIk/lwNm/DRjvLbL/2
hFIdwtgR8kY3ifaQeOkNcjEbi+qXY0EvLz/nJ3HyonEWcpSCgj3YlWeEBLe283L92k2gW4NXcQAy
SAAdF1J+8uj7ijc++sxSDg3DIzVqyt85FNUcIFZ2HSOSND+whbk0R4lemrbnpzGBrKC2gB+n5slz
ZWdte0a8Mzv6SZVHHSyT4kejdv1/SxhT/n0lQ/pRbTIMs7OvHVBxCo0FE0G5+TFOTiZGcGwxUzUU
aXS+S2GeJlXH4oU2Vc9dJXwYfbzqoRfMxxn26x/fq7M4w4l8lpeO2jh4ZxOn81BBBYZML2HtGMJC
mOGf+TOMOniso41pSMPPOAuD5moodBWTJrfdLozS105ZcnGfnrGvEKMzQ67DsBeG46+Skqe4Nh+z
BN6f2B4joMHzk7Y0mtGZUfhCHMslkwZP466M4nKVBdGCzOnk7sXU4b8zNjowHCsRgWVQaquDJ038
qShYL1BnT5xnBwDa/HiWpm50UgSG21ZJztRlCnpaDadti3xNDDE2EjpvIZg0Hc3kZgm/gVv2KJrv
RAIWpURrjORT5UqrSTq9K+FQNM1TrNG30otTa1dvhfwW5cqFUFOjUwekn08jrrkOA2E/P/7JWw7f
zf/8In10acMFLhObkrl2UlBfVBwrqr1BuZXFy4yuoi+8z8eb2nS6KGmWYYi6rCqj/Kl09MKxOGZz
G5DM3FjfKjpsfswl5+NMzfR5nFEOJQD7nKLNuBHTBqlPLfVhmGEVMi7zcSav3ueBRkuq5abrVyKB
4uLgV9ctNBSoVZV/3cqPhQdkKb8qELhQPxUoePOxF+ZSHa1dU3ZB20SEjiyLzhfYNfBx20YsjvNx
pvY8AqeUOnRTFE1tdIJJqZMoXkKc1Kj2ih6/SigKz4eYSsPzEKMTzHIU3a5kQlD+gkB18ng2ywj4
oawRPNvij/loUwfMebRREpIYsRxLJL3SgY5RH3qUTYruoQNoVLh/USs6jzVKRERIfMU0GFkIo19s
N44g0z78qxUyuWvr1FckfTSgLHZDKxTYVSWefS2GpnWd3M/P2fSG+goxGodb1k0lq2CgNd3ctvlj
lIlgWQUaX626pJA/nQ1fsUZ7qlfUWPRLYvWetqrp1Guoam9MoG+0kwJjOz+yyW0ka7pqabIiUX/9
/QOt9I2jqQ2TFyCv6AP/LjW048rX+SjS5C46CzP8/ewe0KaBEhkOg/I0YFyEEQA0suvWfrMLoHKZ
9U6PbqzkPssPYvXcIwziPi78BnniLqKf/YbRTnb8Jgr7YhiqSytrI8fPOvjI+64DjEtDXN7qIMlM
9cZc2gWTK3oWeLS/NRCbZTHMsQNkNGj8dYQwFyJkAsD3nn597z3PD3VpUUc7Ai0K05E6Apa0o6Cn
I4IQZuHfbDvZ4khULQpy49t47VZ5qzjIXzrIdxSDubSgR0t5M5zi4/ujfhZkWNOzvGnQPjIsZm/d
K88NTKx+myqwQWnVWehKl9foA5RLhczJA/Is5mhLZEJm1uUwMAGENebsKO0ifEoNX7dQ2CuWLHsm
s0ORNZDwhmhQ1/59iJELu9joGGIk35kBUCpA2jiqUlkXywNt+PnUWIg2/myC6i9lPyaahJ6QbrLz
QJbF0IQVemYDciIIFyJOJqOiWVRFBs+y8RPAEXUnkDQiBuZDb0ENQrAZS/LD/LiGWfojUc6ijPZY
LSpxUVcAjj0RNcpCp/8HqhPpAM2IoNt8K9HK9JF5mY+6NLbRRlN4qSWKS9Rag/IEBMDLj57lPP1N
FIuOh0rH8Y+aUtWZgBtasNlQcj3rskPHOV3wSpk8nwnwnxDG6DblVHGWVBUhsrhDtQTRR8AK/zSK
cd9NG3T6hYYQUQvfLEgQQrxuuoUb9mR6w1+WGcpgATnau6IjAbg1CaLp2mvpi0+5Vh3yLjz0anDn
ZSFq6UgYzg9scu7OYo6+bX0eRb0HCxeClrltvOpodsbCWTtk7x/ZfRZiyMOzY9D2w5SXEMNy0cMS
oO+ZZtCuUKrY97a0sE5LsUY7ydas1jeHVCg191mR0KsCuurBqyy1aqE9MH0twJ2Yi5vO0WCNlqty
1cgqe6YuTNpDLFe3VhBdqQgWaiKkuFDaKaDd4za4awIJImxUvKkNdyG8PhK92f3NMlqGiNGhZWnW
6BxWW6+rfM2E7pa1e1EQ74NmaRmnM+W/IZDP+n0ZkYHTwt4lRJZd2vVLCF/hX8bAy+z3AGKsCHba
ws5INNRboCo1Ubr9txDy7yEctw7VeFgy03lAJQIg1JLbhTT50Ve/pmmUFbFe9mJXMgoDOesaDFQD
eDAILwrg4MhrlsY2BxzHF3ph9ia/IWdxRxu5MUNXyETimjlkkOxFhunS3GkAm1z5TsmuS+djfi4n
Px9nAUfbuhRsvzQGMo0UPGKLUDlYQDjrv4ihUUgciol0nUcxgiThszisV2TzRpeKo4mYrp3+TRed
Xfy/MKNTow5juXP1IQycoqaHeo8dQxRfxfDH5wc0eT6dRRp9c1W5pwTXESmVfirpUYbfGdY/olDa
/Fuc4VNzduYiF9YUHuIFazU6+c1eAp4LK8PLXubDTObA2XDGx45YW72FgdK6ThGRDLKtXCo3WdA/
z4eZnjVdo/Q2dA2V0cmguWbgCx1Hj56+o9MkBhsVNpsNkWg+zvRwvuKMjocyE1E1NogTB+0hspU7
MbP3QRYvfHMnv/N8w/87nNERYdq9LrkmlngBLiLZtWrHENYOJdobGSZiS03XyXP7LNroYMjcXAoy
AMhr2C+wwleBtuQ2OfnmOIsw2qUUnsCqtUwb/oLOq9dHP+hpgM0Eb47fQWw8KPR8F1JiMiYfIdGS
dd4eY8CGWglu2TQwQAT1R6IiXIwA3UVjVSuN4uR8VkxO4FeoX0DCs72URrDV/IDh1aB0w8ZnlRZw
GwuDGRt/W04dZy60zbWhI62OHY7aHwokkZPq4NNO/rfhjJJczwWzNyryoXQ1ChXSk6hL+/kQk/vo
bMZGCV4LsS0VBYsj9letAzu/fSvByM4HWZq0UV5HcNewlh92EdZtAsooAoRCobqDzeosAWumv+pn
IxqluG8bvqTCsUNd90WBRGd2xzTqdxJo9ba6ibpdDOEgCJYSY/LgOws7/P0s9TqxyjTB4Hy1EY+K
86vYTvaVfqUTdn4yp3NcUTFKVDRFHN9lfd1Fl3mwm1SN5laKfFTPDarS80GmR/MVZLRiOTTUUrdI
i0g7lfK2lfKNm15qcG/m40xnxlec0WIVoWaq8WBzKinVZShba0dwoO7XKOkk4laXIcTMB5zO96+A
o2WSBME3RJ/Zs0TsNlCDrqsMVdpuoTOyNK7h72fZUCiKqxaDYbGFMopyX9CWEAoVdgoeIcFufkhL
azW6QLihXJluxJAkd6MjCdQYuIAV3zOE9ecDLWXe6AqhJUFnyIPHrix97x0Xbob2Nh/h/7N5/7s8
0vjlouWOGsXGMG/GMQveI/8taGpsxW4a2GGt+Oi7Bw/9uoWoMqvxx7NX/4o6urS0gh7qfURUDRuY
JsZpwAnxeIeCLHO7LPN0r0ftKa3tXWkJr62a3XaRaC3M7uSr4OxHDD/yLGVc0xehy7OMcfcCZUwz
71zd3nT2zzZ/EgEhYsgyP+zpHNUBQSMCIYFo+z2gInVpmvM25G6DE167RScEsWIO5/5CQ0t2Pthk
khqigpEsRZM/UKmVadSGnXEqW7BrEqhcnJIm1Mrkcj7OJORRPws0/JCzabTSPgH0MHygTfidj4V5
U+fH3r0pe3AB0jYL71KrRwTubj7u0vhGGz6se7n1asbXB+bKDp6LJkGd/MOFsTgfaPIAOxvfaLfT
8y5koyBQ6n9Xk6fWuu7r43yIyX1+FmK0zwvL18NUIUQdwCPVqg+pkheWaX4UNDx/X6VCKAQh8IZ0
QJq6cC5y+abRP+eHMRnDpAGuSSiZWPLw97NMMC2U0DCqouBdRjdil9znpXajd+bjfJjJlT8LM0o4
UZGTRlE4PKLkVnePOYonbogZ4BKfYGk4owyTO6EoEDHDNtvWb4rYfe/l7gqdsp/zw5lc/LPhjPIr
6qS6dUqOIRu2UopCdy7am/kQkwfPWYhRfkWWljbmL0f4FEIVOrTYZyTQvQ1EljTDPMxHWxiQMkq1
KGtUrx2ecI6+MwcJKKTI5iMMU/LH58NUuXyLhjm8e39PNEofcUl/E+ydc6EWn5w6doghW7rRkBl2
5YXZm/xOnEUbLVBpqCEDYoFE80HOn/T6JFvPOlYDyrUUvXja0gthOr+/RjdaraCwBTVJGF0Ww8nt
Tp6KYio6eegCzE/j9EL9L9DYfFZIs87RZDD3eujSs7VPrSA8zIeQFpbKGn3p7UIuqrhlMGIo3rFV
hRVyXNUqFu1s0zglalFI3cJhfirs/tiJQLkds7nxBmH+PA+xjQvjZoUT7Xtc0/dpOkResFAQ/uZj
+bXE1ugqgKZNV3QpvzJHZMdBiKsV+is/QMGrl17nZ2Rp0keXAMMU/dQ3yKYAwbbUkJEnShcSdnq7
G0P9keYjRmO/b480bAWrkxhNKT1biFToAJaRcdO0h4an4PxwJtfX4lGkiDKl9fHjCM27NqpUcgjN
lpUDJTOS1rX/ImpXFt6YRq4uxJvcHGfxhuk9+8Zk6JTHijowEzHwElRvmyHj6FyhnzI/rqU4o2+Z
G7kdgplDRmhvWnEwSzRF9a1U1QvjmfzIwMvXTSbP5H35+3jCSipjsyYd5PBFpwKVJvsAqYK/GcxX
kNGk2a2M4FdMkBhh8KEcfSzQjq6DpYfRZG6fDWY0aSFGAnYeEAdNFl0LEJkVF0YyPV1sEpJb0f+A
nYpuraN/zLK43qWLKq6G/FVgL22gSUQj/SLAjAA2ofr9sYPqIAqAtaxLaoJX2j1+nY/FtXxr78SN
+C1fofmL3eHP/m/azmdxx5/OsvY9UGlMYBJdBP5t4P3o5Zf5XPhVMBt/PM9jjE5kL9aDutQYG5KH
K+RZnZWDmTwmfrfRRbRPT5givogr5FN3zgbjTYwRhIW76NTeOv8F8u85j5VLIIsqo0TbtGuOYvVY
tkhOLXCxplLlPMpoZ2mRFcuNQ5QAMQM0d4z6JsVqYX42J79v51FGW8s0a0euB/IfL7qrHpHpB6Tu
WhRLMFp8KZ/s+1MJ1X/tbX7YCP0f56MrU6fvefTRhpP7wBNrn9MXM62d/ajf+i94/G29Lcpge4fF
u/M35gbPiaN2n22E7+VKP+6LbwgMr9J1cYA+YG3MtX88KK/5TrwTTt7Shp06EgwofYZuyRBY1dFV
DVOwQOlDiGIBIrQozcvIlcxPwnQEUxqg9RC3zdE660IhNWHHFyGrXzNs+ip/PR/gFzT/zx3zFWG0
xjCzPPj4RBAR5/PfOrNbd+gy2x726eWmMtZ45bXuMxqijbXTOnEpx6b3y1f80SqHMGXFyBgoaEa9
NRCl1VGx55oNLwh73BbBNNX/KYrdJ0KDmNgh7ec0+4AGl+OEG0UXr/yYlZ6flCHm3JwMv/nsOwxM
AUPPQZ9ASK4aIVv3JRd9pKjmo0yWpwzxa+ij9KmaqNCkIcEbZxcKu7551ge/kvBb4T+hcadlx0L+
MR9zaWSj676QtlGpDwxKNRMuNEO8xP3uzmiWeIVLYUafmKzSLMU2GFnXX+EChXWTjPTGPw1lfMFX
Yjnree6RuP6LDGrbVvpd7Cr7+SjDL51JhfEV34pKXLGaIRWk68DFj+1Fb/ZGsQlxDdWuJdNeiLcw
c+PLehOovui4xIuTG6yRa+kuheYyP6aFQ2V8rQ0kXUnMhJmL0vpgZPo31Ufz9t9ijI4VH/1IXx8o
z5Jgbyw9fSo7tvJfxACap5rYDsKjHR2OcWFyOg5HV6p7965oh8+WmlTv80GGTfhHAkiqZaKFIJvk
7e9nAaKyvdoPaiHoFGwc8cbMQmSvwq3k/oTVuzCipWCjWcNzlNZmzQdF8vHk0i60+spHQM7GFfiv
zrizcQ2JeHbGSa4vsPSEapFq6uSHsv2uxPfzczeZaGcxRudoEPqY+uXEsPCsF1FQDEp14ZYw+fk4
CzHM6NkwotBPcxWFEQR1H5QUYaZrK0DEbiEJJgciS6amG5ao/VHcFivdTvCbZF0azDdKqHz6YX6q
pm+uZyFGSx+rMgYRARvGvHJv8kN/SNblMbrCYw3oMI8OdPU2yjFeC1cRinaIRSJsu9Bm+iWC8Ueu
n/2GUU6UFSC2PCDX6/cbhavzMw4IH98ecdMxN8gSrrW9se7X3Yu5xQjxotfW5U5d+A2/gLVzv2GU
M30btFHhMA8VKrF4m621+/aE8v/Bf8ve3Ttli5wULnHSdn7+p++6Z2MfJdKABNKLjLjokdHrglR2
Kg/yh/2BRBDdGWtP+/8tPCo3KIYqxjZaQAJMv8rO4o++zANvPbA84msPVwivui/2JbqhMnjqHZaC
99XJvpev7X7lvM0PfPKDcxZ39KmWarWXlZg1l9qTpF7huYR73D+F+HUPOtujfiDGvjmU4qriHs9m
q0Y8mryeDzJ5dH6N41cn5yyIrBW24g8fHM2JMHXh5Wfrn3JWb7LS3fpKuAA9Xgonj86dTsvLrCOc
ob9raYvmYbaOontPvM/8fjc/NHn4x2b2xJhe64BEEaphArt1tjbQOlwb3/gvN90Y10iWlttX8Q0b
n8fsFO/LJ3QywzsEXPfzv2IhUX6hYs8m2I16V4RyywTDIFJleWe6bE97YRmXogx/P4uCeed/yrZW
2ay7whrMoUvP2cyPZeE8/7UZz6KUTlkqccuExvG3zH1HmGohwOTb9SwbR6eJJrQYxg4naej4mLAJ
yMZtMP8O2n6rGQ+e8zf4VuMs3uj0cEUpa1qUzdZRdtmGnzpmR/MztpTvo2OiLOXYqofjsXURvn90
/AOsD3ovG+x1Fz7pC3M3hl1pXe5V9bA4kbkVqm1gQbm97NvwEGH1TkVgYWRLX94xCCs1uWF7+bBW
Rxtu4QVKm+llebK22E1fFTt/VSjr+273FO7ri2aFwdFCrix9en5t/7NsRPyqzczh08/BqHsn8dXH
hBoTbWtTaWskAFf+Vo9W0q1nryXvVinXCa45C7MweY+CzmPh00EtdazQUleChmoW9ygzea7co2Gd
yuzZ0m7ns2gpyrAvz0aqZ1FvOIOyDs4lbvuhttc+BnTUcubDTB8iX4MZHSIYjZRZOqiy1fUDPlFa
Uq4KbYEFMH2EmAYNOsWUoUD9PhS7VVvX1dFlaWlfRSAcknLhSjA9WV8RRnvaTAQraXTysksH1y7v
QkK9NXQ0dNWDt/kJ+wWk/fML8xVrtL1NzXWtbKh4SJmI7r3yLU06Kn4G8oRQFxwbB+ONNFzMdmbk
fcsNrqdVecFVObv0vT7NIKhEwltYmAkahlXaxVsMobkiQny96r3A3/p9n39WVtk+CU0ufJOjVseH
FnOqG78M26PR+aaxszpb63ZWIfSXciPLTxpaauVBwjlh6Qk8fcb8b7xj9Q8MGis7AyjNTUFEur9d
qc6zbRwT7btaHDzPXdji0wn5FW5Ulk79PNfaQZ8rRHN8MK/18aju6vX8Ki5FkX9PyVZxbU/2SUkd
JVDusLb8pFSP8zGGRPgjURRUwEQd+TqEaH6PAZVXjJyOGL37JBk/Awkfhn5r+HuheHMbpI238/Em
F+os3rBJzk4Mp5EcdIiJl0c3hvEmgrGT40eBBkX7gObIwsExuanPoo02dWh4SHYqRBOEV095x5Jj
IRGWpm+0p9s+dJXMIkCjndz6utXuUzFc2RqeNO+ddRO5ykLAye828pQc6Qg4IO70+/yxhGgbDMpO
QoScPo53hu1dxW50HYnebVqZCwj3yRQ8Czdarjzu/c6X0Rpp6h8CuvsKju9LpMnplPga0miR3Djx
Gl1gSCKWOJ38IeN173kDuu7BxskiXCpRT53DFH7kX1xQUZRHa8YRrNbBkBRylNyJoM26Ijma2NzJ
bbzQ1pkMhT7gAGxDSWcMoovr2oA3ifhmIdZXWhM/+br91ijtgygtYXKnVso8CzVshbONhREGSss1
oRSMALTgAbr3arBbmt++SwMapZ+Rm1afDFGc5BMvBTf6JtsWBojudj7OpKYHFBEamroEvW+c52Vo
iZ5roQ8Re99l/Vskb4MQWQB8BFT7s44+fKSPYHDWfJ/KRYmnybk0kRUlOszycY3QicoYVzDIwjHe
jwESz56GTWK7UISa2sp0gP4XZbRiWpN0sTIQ8iUMTL1+b+GNbMR4O7+01vP8dE4um4lUHz17mLtj
cULHAnwo/bJcgpMsusYWEz89/Mywep0PND1z/ws0/g7jV5SE9iBPlZr2mxLWF7KUrqI4/oumLEXi
/45nzPqXrDQtfItjSUIE3eXTmHUld9CTZy9xRiYHBNpbsjQyQRnnIX6gFsorLJIoBzsJSnJqZ1hR
Vn9xrJtnYYYFPNu9ZpDVneETRo6v1fZRc4K9jj2IZhwL6en/vkQcthZgYhGN4zEH6/+RdmU7cuPI
9osESKKo5VVbLpW1734R7LKtfd/19ffIuNOlpIkkuhqNwQymgToZZDAUDEacE/SgtQ0UEAsQFQLP
6AZPoPdeiDJQnsdtUZjcBZJAtKQtjlBp3QR4mc+UoxJDbuLHZWPWM8KmL1sYpprfj9MyawtgwKa8
R9fVjRZG/mUIngdsIZhj2ifRYuQ9IKrk2ep/q90xagWfCRHE+u83uw8N+0iOZUBM0/xbThF0MFT9
LZyIYOu5q7VOX2ogsgS3BPOlJdGiabUGooAEmmZSAUnCKhY8SHL3HaSgf8IMqOMYiKorkxmNR/Au
DU2VrZTcS6vaCQlLyB1NgmjDyRxAA6munow0DrIZ5+tmlvjGWxkkLjLlRM39bY+OJ13HqNUXJprP
gJjjaZFFBw9OixEA1ZXSX0oievzkLBsAdNmQwcusEjZRIF2mV70FgKCFfOlo7Eiof5ua0C1qTXAN
XXeAOTLgBVUtTDmBb0dmiYq6AjN4c91hvjgu/Ax6l6km4dH91J2mScRYxHHsMywm1YLCXDMNErDi
4TYMLHe0fkVhKShHc71gYxBz1y0w8Ju1EUCU+lBph8g8SNAxs0afFJoDUlKB0wlsYkkqOqrGVaUA
roTa9TzbaXdI9fvLMYdzrdiuG8tSYZFiDqoGGFGbecGUg5MLEh39cCtlCx4tf8lj/xgrRPTIy3cN
UNGBwEql6ME+P09ZOoLIQe0biFMONoQ4vSz9CIefuXkojEJwueXEopWe9h+s9bdsYl7aQe0WYx8Y
VFP2SCh9U+/2lxeRv1GfCIzzVVBqqbQF1sz5sSrAPXRHW8H1iLdPaBTCWIVO0X33V8NQk0VdGIwI
dAVqK3XfTteKEc3QrNMNb2qDzK0UUJhYmTLiUqiImq95FmJaUdYotUwdKcr5GvZ52WvGsOAogw43
CCFuudzQ4PflZeRt1BaEcYoW5Z52GmacYQjxZOF7J3qR5/FvKFsExhXirIN4UAYz+uLXymyGJG4y
kQ4fY+va6sA7BtXdD4n4RIdGqD8a75cN5Hn9Fp7xkwDCULhVA76FSrCcvubz4tbJN4h0G5h5uozF
i/MK1FCQSYIiGfww5zs29002KpXaQHoswQAN2EJ1exVVlg6XcXg1aHRSfAIxWYuF+yyIvQBUQRkS
41tj9BLL11MNecWrqN51ySlLr6NYtU1yN5qHcTwlhjuR1y7/2XxlBOLsxzB+2oJ9WGp6BTPe9GBm
Dx1EITCB3YBgECLTPVi9LxvPPRa6Ai4XTUPvi7me2k1o0U0jyCQDcG3SNhDxbCW/ohV6yjsqavAg
3NOB0hkhwCF/Nd9mSR2lFRoHHWrDa7zJpXZrY4LYTm+gqX5Y7NobvfjYQ9Lxd7Of/fiUvP6CqMit
ehO7ys605dfMiU7yXtQWLPhhbHeunnZyXw34YbLu62Zmg2Va4Mu8ZcZsIJRSZWO9GTG7upBxzrIC
zLB58xI21KnyO0UVHRieGVsQJvqMmhIGPVnNgFw0NGxX4dPL3iJCYKKPZC0U+q5AKHUoY0lvQyR4
WeCd+a0JTHwpMd6bTutOSO1BM1606rYKUIsXXIm5ZkAqwgCvtg6lF8aMdkRrbS8DJWn3Vv1IUsFT
D09mCTIyBNdgjGoYGKA4P1WBFlE5SrDdkCs7tj4E/Cy3/Yh3r7Pb+7jku4EDKg/QOEN6eF96oj5s
rrdt4BlHUMAZR6TVPhXigIRe94pqt9bTZV/ggiD7Bo+9YhJ49bmNqjFGI3RKQKkg38XD+1JAr0pI
zi8CWXdyE56oPvQxFhodrw0U3JYHCXNukiRIfnjNqEjjQAFgQAyFamyPwahmPYR6UakbjA5NZy7K
Suly2yDgRimoVtXbPAE9TuZdXkDegC14KlGY0cAuLIPM89w4NB6OGG6dce+vXqje2DX0cPXhfhWE
VLMfk3rbTO5QuglqvJeROanYWqQx0VeN0jiEh86BW6NIG8XScPHMdSeTb6ImQokr9YesQ9eqP1rQ
51X0t8ugnEOnriTS1IDAEsGV6hw0Toa2my19JRQNe6jHUn+KRYyha3hg7muqula6kC2gFmkxhsmj
oqfNEKEfJIIOMfFNCLuh6G/3sddCnC42/cs2cdzzDI8JV81CSLVMwJOrxg2NGXWP7CY2W8E19M8H
iLUL/dzgvQbjq45yxPnaRaY2NIGF3RmPYKH2Rwf6tTbqrKnbH8sdKGeh+Of9QKOaTR8GB7q+DoQX
3Y/cTU/EkW0DQwCXDV8X8sIPYr+YSRJKuDPgBw1La9OkcPTRDUFPNM8fehmKzifPdYiu4YkeBIHQ
KWJCzRDSUjMKoCmKbdmQXtJc2PzRvkV7K7Xfx9wuDTudBanRHzG6v438hGWCj9oMqAyCvsN5yT0w
GITQL9+VmMgIDtpdfFr2lj9cIVmwLc/6FoFawf5uHb63e5DXEDv02x835eJ2/uwEosDB+UqqGJIC
4QBunoSyJd2wi8E3HOCHBc9I106h2330tW26wSn0FGj9rmNMTn4QdYvwt+ETVj33wqoiKFEQwM6q
htrR8yhi7uY1YZ4Zxmw0kUc61AYQpo/BJXvNi2/Km+StfY6d4JGi/GqHj9ob6gi2+UNzj5GX2r8v
O7bwJzCbnlcpDTO8ajiD+6P34l/tjeaWz3f59cd7dU1342vgYKMl17SpO1+ZAp/jNeScrcAacTYf
PEsNQ7yxYAWk/fV0m/82HQxD6Hvz8PFW7jCBFBS29E17NB+tnXE/2z8vW6/wz/XnFq+et4GfGvTB
aDGsp7e3pqPvhh+KO6EhNLz/UJzK6TziNJMtCG+8qA1VLEzlqQTfJTa6WWkVg1co7Rxd3qcQ3DHy
GvSSL6N2IMHjJKq2cz+7xNDwXKXK+A9bCdBporXDiCVeysibaygwRzJmaA3Q+ToT2Tep5kTKaTJv
IupeXl7e5wK0yxqspATDU8wnMOssPZp7IGNHSbQrMHlQm+//DYM5pKNOZLWVsYNKau7xInMLBbsF
pT0R74TKdRVMBuhgPTHQF84YE4GCWKGrq1i3gYPKwy64N73sMD2ZT8qO7CFi8CBdF78f6c/aDf3e
Uf3Wne3JaV9Fh4bXPwzFxs+fwtiMLnsDA4FY13TGqRzcrMXlMvGh64WRPWdCHmwPO9lfjiJ6UF4i
hVxGIZjAUCBvx5zWaVbkSNGSDkmU5lOj3cVh56IZEUOXE73R+/axkGNfbUdBmOBFYhSkobuJU4OB
WSbPmdJ8bkzoXqzqz6byipLPv3cina7JBk4I7kfM35dnKEaG65evG008SM1lKile35Zy4rQQ9BN8
z3ifsy0ak0XlOioe1nog2yZwpbUBfKyO6vrCS0T3cO7CwS50rckgmGBfdYLF6GRlKHECa6gjD8Ve
SizBFZbrE7gQQQ4INSXUO89DKNLPVJHUCuFFR7guaw+aolfVku0LsNjXIOWwJsUzhkxwp/1D/sdm
K2jHAx854ovx17OIOuQhGfoGh2DMb+sGkxJTc13N2SGBkHMT6V5YxE4uk13WzweI+nm4BRxngoqK
VB5yWXO0SN9D+MoJNf0qx8iSwGd5wQ/UBUhiCdUQ6pmzokQ5JgsX/L6xfCGj5ljdQ4c3qMuOy/uU
bEGY71fRFiRuW4AQGtvg6LQXS0Mx9lhG2bGJTwEN/cuAPIfaAjK7LcuBlozTChjHz6qR30FlWGAT
b0xV3WIw56Odm7Qz/xhVv4WYP06aHDMxTmC+ptpV1/0KS2gYo6Ct/FStg76IOkp5/SVn+Mztow/1
cO5XGzPLwrjvVd/FdqE/BKbldvqbmT5pBKMa5nOLVpPu4fL68k6TgbKZjviq4dWSnJ8mKQqLxFAw
dhRpL2pYuUoIdldkRPYY7zrL68GCcRlw3bC/jtEGcN3wTQZEsoaSUhuQgNX3MhTYrWKyw+gKynM2
7QVPIpwjYZkGLqt43VHQwMMciXnl+BhkdFe1ZeqGmnE10eSojZUgInFMOoNhD4WRLu0UoWmsijTM
72j7MnjW5odUvTGJwCJOKAcUmj0hl7Q2SjIW6WmkFWm7KkZlpQchCHRlZPftYrlpKepr4T2FWLgB
4U6MDg3tr4axKqbqMlA0tjR0r4JvWppfWxQO9fs8OVTKc1DeaxIYsb6XamaX1kGeBBGXc/TP8BlP
ieaRSKGFZS0U6bUpmtK3OrURzNpwXWRjJLOghOZLMfUwMqGLn+Zk1w+RF6Pd5bLXc/cNnWMWZknx
9dCYI26A1TqfFuybFcveUuMBNS0f00g9xUp1uAzFX7Z/oCjDIlXJPSSvV4G5eC69qcp8iFAIPjWc
rwB2Bo0oGF3FvYL9BJtSlEVhgoa4MZxuVSPyk/o0yvlVMEI/XL1K8kkAyF++T0AmQhP0vfTWqrVZ
5MYOmgV4svLySnGkRfK+sHqWCuERC/w/iIhMeJpiFaKe0GcKFAnCHDeRLGr55HrcBoFx66GwoEMz
AmHudFCvLRLUpjSj0qBsskrgXDaHV3q1zA0a49/WUI2DFQNNiSTQlSTpXS5XN1Zp3lhIS4Yg8qQg
3qdICmmjfOE+dgbOBMZmmUaI2MNP0AcxS81xGHNfHQVhgusb6K2RIbmjGSY7XZJAfV3NVpB58Cw8
azXtXqO3kyIiNuJ9pmHNJxCzcQG64syxx1IS8wNkOjt97vAOpMcvZmS6utnhQahs30J1spXC8ifa
eyXI5S/vp8hYZjuLdh7AyY/fEGZXC8rIgYQvNbF24D8UeA7fTT+tZfeusUgcrKJoJaZyjdpdUHHL
asG55oNg31ZxIej/MdkdGdUi0GM0m1Hwh3d55veNpxbRV2I8GLb+h8JEj8BU0jFKILVV0rcApOFV
mtpRNAtQuHF3g8KE+JQO3YAbKbozi9ANcsOLwlHw7sVNND4h2NCOSSCl0Fe1xBnMjfF7i+EmaVZ8
A32taLQTuBoPDF2ghmEiCYBMEbM3aYA+uV7ClzEvl9dujm9rMuHrX/mpntxZkPW57Nk8V9jCMZu0
ULVOixwhfrHaAlK2bb9rUa3GhLoS7y5D8Q7RForZqboyoznSABVVxW6CMywDpOUpOIk1zbsMxXOK
DRQ7bzj31aROqxQraejNRBSkF8LqzFoIYjJqpBX/bNRfM4YqKjM5Qo8T9hEKt2T2SF74QxR5ga57
mNtx8zbyjXhx82VyaCO7l23kL6cOtS5wGKDcxxSqTDSASTWFVzaR4dcqHk9m2TfJ8DAWi6g3kb+e
kDVEdWGVpWGw8Fik4xEe8Q+AI95ci9qN0CD2pV37RFHPk4CgCpIwyIBSVJQ4GiWJPzalaH6Bl0Vh
Rg2PLgYOmcx+uJQ5ztWUYN30GnP/qtzvjNhwo3zcLVPgxCVYgUdDEKS4pwwVSl1HW+xaJD23TF+k
mBprBIkrDQOf45VJf9WqSIBYhMKcZU2R+n6aEQolaAjWBRTAkFoECB2XHY+b3Fgba5iDTIpQWrI1
5CbZqWlANdM7Xf0rG37OwXGon7PAzhORGBTfNlSXVR3TC0jnz1ewhuSxZkFf3iHGuDcDC6+5nUur
WJDVcB2dfMIwLthTfZ5DbYUxi2MzWLdQ0BV8TfiWGArBlxedy+y4nQrJ8HnWsHq98lahqhFkT1Ir
ojHjBgc8PvwPZP33m+t+VcjwgxR26JYXKNdEX+wBRALjF2Yj8GH8xGEcG9JnspGtLjeH+W4atEPe
9UcEEe+yy61/5q9Yu4FhPLuMylrN1mmcTvdkSNOksWEv5UsV/u70SfBsI9ofxrvVIu5SNcZwxDDH
ljsonXWXLiCbzfREE+l3cGMRmgfwbGNp6zjf+TaBqReNxDmwojJx5QKbFOyy/HfZPmbVb1lErMO1
7BONVZme2qUacnSoOqVyyKNfVvoaDKKhc1691rI2IMxBxTNfHcjtiK1ypcwJvXgfuL3uYBzXprvv
0vXstreLl7vho3TSBW4iMpA5vVGYN2FVAjsa1B3NEj9Qk32TxYL0mUdoc2Yjc1tdqDLkRQ+c9Lvm
6UfV00wPY58epEMeahApYiB4J1+JrnW896Az2DV4bQ51OOKaZFYr7EvpZZEr7QMP6nQv2q98V+zn
zJl7p/mdoHPhKyELcRexF02cf3X0zGRpKxIAuDcwyZPZc+stWivIZ1Zf/+uMb0CYzQOBaaf1q+NI
xaHXruNIdxU1dqfMm1TTkUy/k4Qruv7NS5jMRiZDPVNpNaxOj3QqMK1+KofHuocwqFXspOTNGPHC
1gd2vxx0WVSB5n5sNhYz+6khN8xKHEFnMbvQnsoRegTFj8uRU4SxHpmNz0xVUPWgpF4nDN8r5V6B
0Op/A2C+NDRDXQU1QyQD+m9d+1DHX5f/PvdMo/cJcgNoEdLZN7tyMI2WpDKKXumxmU9S+5B9yb1N
iscbdMnhH+YjNifBFKoqsrNu+TnVxtFQs8qfxkIk5Mb9im1wmK9Y3BZpgYk4ZIHEl6t0H3WBPaKt
Rk8qL9HpV1KZDRrzbcmpGc+6CTRJrqitmKUfzvQr3vWJwX5RogJPCUOC7/JQ6J7V9S/DvHxhgB8z
Iv/sjs58UNKi/v8ywhyPGDNG61tNc1G+JNgafQ0Um2MyZx1F8MFiQdrTDebmpk/bj4qm+0xvXZqg
ve+yV3OD3Z/xVfR+oVeSOZZSv8zZtGotV6NlJ8F70J608Kkj+Egapd0nd+DJEEByc40NJHNQ5clM
MP4LSDWobF17pMmeLG5jDrZMb41c4H3cBBQUuoqmyiqyQMZAcy61WImAVlr68xQpO71QruRxOkK/
bn95LbmGbaAYw5K4NmVjVZLWlAAvv9Ne10Mb1QwvGnMnrB7zOD1cRuTu3gaRCRhLo8h9vy6lhn7x
jF4v0Z1Bfse56YwgGbJeq/HpMiA3CG4AmcjRVJ0elwMAZfCqBNXd+oVKpF5wSxXtGRMxwoqEITQO
cJqrCXq+oduMoauM+1b45RPYw9LHLfXaS7Bes+gcmDZ4rl4rOXbC1vIvr5vANVgGOQl97D2tgBMU
d43uBeEBl287wOM5zX9UYublNUz8lU+g5kcxwqmDKoeJVSRs+l6GHqwzQ70abWFOOoVuXCkPE4Z8
QIl8CBaUdK1wpw/dsZpit7FMgW/yN/HzJzCRLAto2lQNkgrFuo3CY5lcy1CqKC3RaB0/0d/YyuRO
bVZptDBhK62SB62lD3JaHKZC/pja0OvkAA3mmU9N6VGfLH+m/VVt5B9p3fp1Jf2eMs2F2EJnK1H7
M45KpyrCh8t7L1oIJrtSojrLC7rerWhnG/3vBnftdv7ZzYbAyfjR4HPFmVAnDegiw3UA2XF4UJP7
FpJ0FCmjXN1b5UOMzv4vzd1AfuETcrV987mqF7rE4YhNDozMVeb50AU4tUT0ZiayjIlzUdDHNUWk
c9TkqKeukV5b1n3Tn/KldZv2myYJ+bPXA3J+gCh0QCl4iDBVhLIms5ZjJMmStKwJeXnTlZKfJsdx
kCEC9dvKvSbMvTmCkmZrN7GoC5jzzgRoZZ0ZQ9ebbLCPInURR9Oy3q7qCTxL4xtBO5VeB9AUyNF3
P6EiXjhd+qp3aMSLbrNGpLb2d6Z+js/E+AFV8Epe8Vs9io8Nib61ZtwLfPXvwAsQiNWibCVj2JSV
pYcsSlPh/0WeM11l2j6sn4pB0JbBhUDXokk1XEdlk3Gauq2QpIF41ZGNFoqN8c8ggShFo2v25fPN
w0GbIOSkVROFabbLRB/GKMpWU0zlmMIdYmMfVaImJd6mbEGYgzbpVojWZW0926CufJdaUQFNBMCs
FtoOyZRRWJGZx3i+CYdf/22VGK9amrbPJ2ldpfQYg2lLNo9y/3IZY10E9tBuF4nJG4IEVHPqAIyx
eMyUZ1JgvPQkpCnjo+BNHQUItB/qDEqlxHG95NgK8Or34z4MHuJol9ePl23he9U/KOxofxBDLUFO
gZLL3wLo26j1U9OIXPfvuIoEAVrHq9YhiI1YqofQiNEFuy5YMISktNEDPOBJuwroTz3pi9dYGasP
tQvD32OG/7L7CDo4l83kut2f2RMwi2AEh1nMfIJwW6TBTFC6Qws0dlKRzC53ISn+NJRvcK1m+QtK
cLKkxWKsTWAf5jDYEpos2uErnrcBYZIdSw6tBP0BSHb0Ix0flfjJajN7aXPB3Ym7XBscNtfB41co
EeDUyjGzUq9eLAHC35kqXGKDsP6CzRe9gB5s0PZAyLJnM147u55afa/qT2lymvPD5d3n+h8mOFcC
fHCNsN02kkoCedQs3D6t63zGePQD/i+7iX5S+akMXTn99683a0b8CchY18Za2oAlDBFidCFG1+h+
rAsuL9wFxBjVSt4JJLaIU+sNcspOQroHOvfgLa0wy2O9G9qb3DlN+O8nhmHQqomKmhQowtjrbTHI
c24uIbqhF82fE7IDwZV3eZO4PreBWOPhxiNGc6lyUgEiXXYaJlAbSSS5qoogmI/PkuiqOa9WNH55
U++CQ/iNhuBVxZCVl71QB/NvN1fLT/JouOObifGrxGlOyI4uG8rpeFwXUzNXQkNkfuzcF6nBrRNW
cedomaseJzf+pr9jnniPd8RTWtqFZz1JlQCUG542mEzk0NSatpmFEcesup5UL+v9RpQ981f30ywm
aNA+onkWACJsX2YMMI77y+smMoE5VH0xLGFj4u+DwAesCl3+m4rUHrjfXMtUDYy2ruVR5jNBiqQx
5+TPIGgKyjN/St+atrNx0btsCm+pQIYB5RzMZawfxnNfl9N+CpIIgx+aNVn3i1bLmQOJDpJ/4Uxt
cZhd7zDbk+NdqAPH2l2eXkFj5LIdvPXa/n1my8u0J1Oi4u+bhddGiV1g9Nmad7r874XXKF7CkUSs
NxZMCDFA1tTLna4g2iXrlHrlgJi3GUVFUZ6DbUEYB4NkwxyONcKDRD4w+NGHjQ9NBfcLS7axZP0R
mzAXowVqttBS5Sz1oZDdpsbgafq6RKLHFr4x4KgAmSQlaP44xzHzYc0WgDPL71IFFazUMYWvn+sf
YTNhHJV/QJhsO1yiQaMhQGrlfabuiNcWgvc4BcMFWi/IGLhnBmMxuC/jZQSMjucGtQrt9UrBmTHp
iBe5e1J8v7wzPGNW3s2VuRTShSx9gBlMldHTBc3TqRLa8ohKjwr6jcZSPImYV1TCHMplRJ5JW0TG
4WLLAr8HXo/Bq4XcpCpug2QSMIVxjUKSgA8rqnQGSwwTRktUwEGQJhCkPGC0Hl2tDVV3nYq+bhsy
+oU29gJQrl3o/Vk5f2QNDnK+VXIWGUMYI/0BVYCdkeXUZoEgoedFHoJL0TokhUlylt4zIRPmIyfc
ug28zRrQFMnRQYVxs2YShFDeOdoAmUyfez2XY1TpACJyC0ortKPnj9KESVe8K2iV6HosQmM+DENb
lHNeIi1eIoiaTiS1R1p5fYXx/C+4HkpO1EJVBLTAzBaRQgmUCRQHMKs4aDQ+hqXotZnneng/x1iH
jEuXzM78GFY/aV2BmC3TEawYfRVitqlcfGUi78nwOkX122WbeIu3BWSOU9BpGp1qANZx7iZ9/0yN
wSZa9e0yDM+7MfcG0UQIKYF3g0kSgoF08tLjLlnp6S43dV/LRRRAXEvQdop2KQNJG3tqLUMqCnB8
43bURi6eGouk81RNEO/+ZDNs9MYQJR6rCNgH/s5CWtBcZG2HoayDte/e1GviTuAhextvUgci5OoH
SLL85Ua3n4tr/Xa+m2/fwSy3t/Zgo7FXCYd/v67bn8MkK+aUq8tS4ufEeFNVUXkiouYAzlg+RQPk
p8WM18dlTtSgAwTx6U1wjVH8u8419sZNfuzfJXc4Vte6DZEMWJmfCq8T8X7zjsQWn/HQUc4gCyUD
X1J+ZtkpSlBs0V2VEDtXBdkyp2txtRVPgdB3QCBmh5oTTPmhLwkTcDibb1JWYKoaYlQL2UOD5ZDl
+j6q8aw8DPpeGSHNdXkveQ6MHllgo3aFW866EJssJwuUpdZaXHGStD+qtbSrx8GfTW3332CY/COr
QdbSKoAJst8WKJrKysZQxhcwECgVHbVXFJNXUzem6KFZ6aCuw55NfpQ/mfqPJfp5GYLnFoaJ2XdU
xyDFylIZkDJPRsjHI7UJuo+gBWPGXB/0hDwO9XgnmeqPy3C8AGZYyAvRjwnCIrayKEmqikcHDGoP
auoMFCKz4xdq4hsEtqoYE71X26RYM+ngMUzG1k7zzJ1JLMDhLZwJ/5U1NKajTZYJxdqSZ4MyIVef
c6X2O9IOXj3Ig71k0wL6JynAF0ctBZUXnm+jjxqjing/QW8zE0RCEK+G+oTXkij5lox3Q/5LlR8u
7xDXLtD7omUbLaWELVeC2iIuJxVxYsreq/aQJO9K+D50P3r54zIQZygZPe4anmYpmloN/Pe5d0dE
M8N6xFBwAOKvfvDbfAeZlgLfT+2gUJ+Qg9E+qNNV0z/RVBDwuYWQLTgTDjETAX4z8Ek5oF34OTn3
0r5tfPPbg/RiNpiO9JqXLxw0k2Kmf526wz/rum/OchmrMeYMMYYM6Xi7sg759Fpkb4N1I7xM8M7Y
FomJTDOtRtBKrDqLc+pU8vc+FOTY/J3b2ML4fjgZZDJVIBQdmjHBKGtndnEk9yigt259VwdQU7vs
LAKb2C6GoEwyJVkRG+gWx03ihePLZYQ/0z5sSoJMRIPKB+ixVLY0trRGOWjlhMLITneUvfLkl45G
bPNW+RY+Lk6yq+8qkEXby/tlYO6Z3uAyuYfe0KIOjBG4w/MSXA3hNQkFYYMjgYejtsFgjtogZwQE
HMAY/Ey11Zf6GLjTwTygAeuxfFJGt3CIAwobN/yeOVfgf3JErWW8S9P2F6wbvHF/mlqNbGZYXYn2
d1Yv+Xk37bSKgixnOlxe0D8v15d2kvlsztToZn2Ctcajvis95UO6DVJbc8KbKLbn0VVc+NBOPpi9
vaB35C3cLUfzQ/6IXkw/dgU/Zt2+v3/Mmk2DHRDT0czSd7ER6kuEkC3vqF/ugt0B1AvglPOVmxqU
qXboaW57Ir+UQ4hDtEt2+rMuOK98D/v8CczaZ/GQtrKGT6IWHyzVU/VDGQp60LjnE6orK2WkBgU0
JrpFgdU1UgErrXR0e21xzV61L68k14oNBBPWijbTh6ZeOwVGTHKU10PX2WErIuXm9iZgrxRMCSAv
MtjcNV2gMhgFgImr5B3Cbt5QkdNk0CvDKNwkUJ1mjq7bOPPMIMWwx3SYwvTpsqWrJX+5zOYnrGdp
c1a0Ng+CQa6Rk0EqFd2RHml24zCjbLc35Rvhay93YUFnQ9BACKvZBklE1TLTFHwKZ0k7VmTVNXpM
8DJx2ShuXrFBYYxKCiiyLWjlwBvLdWId8b92cvtGkl1nTP5lKJFBjDMG6mTmbQMoqajscS3ZZq0d
DabAIbkhbWMR45AjSoJTH2DdMl33o+lRlaW9NN0GIppU7tlCnQQBBCkj+kbO3UHPhtgsK7hDHE52
DJLsIhMECJ4lmC7HsBBeHpDUMguGfG8ywO6BK1PyDRpaCUjUTTTLtiJmMS6Osj5yYFoKyuNMiWlp
ymTsA2yMXOs7elLDyE5K/doKqffvPcDaADHf1CiDUpERwaBBXXlrX1aetOwrV6ctCLMvvRnoQ1kB
pLK+m+3tOHvYJDuvXVM0bShaNyaALykl1kiAZOoV5ie8ishOnp3W7qzL68Z9ptzatB6tTehpilSf
8z9Vgj0UpDsQll93B82zHPW2upqc3M3s1FG8ZXc0b6OH58R5xsOlYPNE1q7/fvMbzLHN5qqDtUZb
+4lhuhgZsMvem78wnA8dgY2bMH7fYMwnSUwgTdl0rPTascwmdmrJEmU/vCNsgZoQBRgFeGxNYrBa
LRt7pK9J9i1oQaPQCcaGeNF1C8DEIh2KnTK4sPAaktMjHrLsOLia2tyrzLtCVEnitKNi2TbWMOl/
UdfQNBpgTQlt7d/Qis7fiCvfk1dQHISDjWKr9DK78l69wcXYD67Dx8teyl1NVJWMtaEGBC2Mk075
0Jv9tBIspVCgSSU7b1//GwLjgsEMBsthXc40gd5a/wtfR8FJ43BIYhFBx2tgGBHaw+xDRZPTKWtC
QOTF3ZSa6Jd9a4udMX1MZmUH0pWeHGnyquaCsgV37TawTCgZmhHtSAuu9xpIKvvWcCXz5fLa8bKX
rWHM7ix6KTcxKp0ODpejzacI913JtCf0BC90dEdZxACz/kE2XdoCMps11FQLLbTsO+r8rC5vYYsS
v2DVOBAgMsSjPDo5QbP913tCO4GkWQFEVlVOSFUvzDQ7XEbBPY0z7Yi/v8FhdidMM3U0CtxcJtAU
PyqoJu3ja4hHXWt3TWPnB3RGXlnviiB4rAvELOAq3wCyazxvr/RN5wFXhVYQoZgtcozxyjILW2/c
UopsjBy5l12Dt4xbIMa8qGgHKUsBRIKjOt5P9Ioub5cheLWJM2MY9zO1vmpWcmNks3el4oTjbVJG
hyB9ls37ZriixV0b384gFJUfRkkAzrtnAxyTP3gcxHAbW7BVWpmipRoPxZUb3pDbHptYftech/g0
nLp99ND7ORqe9+mpwNPGMXpuE+ey+fyt/PwBzFnoDHMO5hQ/AIxmweT3wUu/3OSFIoARGsp+OaF2
nMUUOCSEestepjaol35G/q/09JH4yWupuPEhvBvt4tTb8VO1+z4KAujqK3877aelzBcvBhWNnFrY
Z9zh0JrxNA3/vi5ztpfsVw5lNC2GsIdTNiezPyhaabeIYZf3S2AFO9VXZOhINusVRL4u629EFxzt
9Ueyq2SA/gy5PTWReDNGUPReyOrKsm6pPxXtVBN/Ka7mydXITTTEztSJ+m3/9IIziGBghvODRBTk
g2yOH4VtW2V4fXUM5ZcODVu5duZx1zSHTH2NKAIbcrnMK9GLC+210NL3eXUVDtdTfxi7B4ncTuOr
Pt5r83Ve7mZwPs3dQTYiryu8Ub7Ko5ulUe1ZOyRmgE+kBinoFOrelkNGy2mnlyGqvKaF8DZkCXLw
p/TdFRg1lT73ozKzQ1GPP+e4qWBiVsA/hu+4yn4XUAgpcaulKISqp75+HqH6knUnRUkEgVOEwwTO
OB6nFmQn+P50u1Q5DD0uTs1dWO8ueyPn040BQnBaQ3oEHzv2MWhUIrVfVMBA6BFLBwJYkG91yps0
4q5xs9QiPM734AyPiVYZJLXMesWj+q0MBi6iPmWh9B+NYkKVTroIJDcACaEcPpuRCwkqpzI99OD5
lWEeEikSRMf1LzJHgCgg7wXpDW4XfzHsxfCTHqTX/coIUkMhsS1/DVVnN1l+WEzv8pbxsDDXauI5
iOoamHHPv915AS0tK7RAC2N2NiZNugT1gTKxI90fC0F6wtkudHN9YjFeWCkk0lrZ6J1C8qfsOlOe
YlGXOSce/h9nX7YcOY5l+Stt+c4a7stYZz+Am++Sa1e80LRyAUhwAUGCfzPfMj82x7NquiJcmvCp
ekmzSEl+nSBwcZdzz/nFxNntrbp6WOoOS1d7elgijynmC6HctxYAYEBlD84JEs6/LtiinNr1TwvG
+/bR0du1kFby+3dyycTZ1dT71UiX5WSie8NkLvEuqQ99+yJ+eoYzr25WjhYECgaK5rntYkvpUQli
yt8/xQUj5wIdAkMSIL3Cq+DONhDbTBkhdS8lxpeMnFWETKsdLUiWnoxgCk3wWOUQNrrkpr8r6gJj
9t8v3TJ/fen+eFLndWFG8uHFot66sXPAm8Z08qFtImhkTlVMa4zhak644LYYDHH8/XJ+41t/+Qpn
B9WGKgWqyVjOgN/5/Lar0TQbtrW3GqtkvBSIXlrWs5Nq6pkC5zye17PaNOtswjEhObz//okubPPz
Snmr4ZrPAzwRkLNXs+4nkO694EkvmTi7IAobKrZSh4nSv12sXSEuDRdceitn3sAt2QIlIyyUq4I3
2TjP/jL5xG3ACqBVCctA+T+w6Pfr9h085petcOYfOrAaW7rMxnARqRc0gHmmjXccvNXgbmYUHDp2
xHTihaX8JhL8q/6Eux01/i9VflWOU2cUpQyzGglBCRmQeLIr4rvEQXXc2Jtt/PvH/O5mgkwfyKmB
kjS/SKRJpaZpzgoZUllvasdaj1x/NsExMy555Kjn31v79oj/bO5sUSfhm3VH8XzlVvZRDyX5Xfvi
7bPbe/Omf+MXmKu+IQgCrumnpztzwX5ms8poYE6+6YfywbulB/UB1uN2Cw0nK46c9YNzzP+dnfOT
1XN6zBZ0KRBVgFXklfH0KcFpu4cGLyMFaS/FnN/5kJ9tnbnm0u4g6jXDlq7nkdV6pLI38t+5yX42
cuaYl7pmnl/BSN0OW1tgcr2vollcUhH+zo/8bObM+Y5G0Vu1OD1LCdkATqGEeWlDnD7iPOj72cTp
K/xUtcYso6dAay8huwOKyrR/qu6anRE1W/5k32Lyr7yADfsOr/DzDjyvNWDER5f09H6G5iF/8Yj7
Q0QDAaUzMITCIdpHuzXvZE+CI3v4/Vk7ed3fPeqZV540p6Sig+Vu/jH5D1rPSBXc+JeKDBef8Mw5
SwXqCv20Ody9BZTQD4OIbblxmmic8FT8adnM1xTMhMRM/QsdsUvuxDlzJyLQ3GI+PSMLoKpHjCs7
1MHl0hKex886GvWXTsI3t8IJ1wU5Lky5QQzxfMg6cPSmqIUBbK/uRSY9mKDHKatb1e1RwR/HtPBi
tVx4k1999Mkm+PAAlUf39xyc4AEY0kynQV+u32layKcKtH8eQDbH0r0kn4xZmS/75ldrZ0eE+7lf
olqDAenuwTVLFIivZ/NA+bbmu757KrK1Ml5M/jZwkBzdD/l7YLmgA+MHMFaQIYuGwY3EeOtaebJY
XSTK+05CZemhN7XQUzS2Jai9Cj10yocM00DDkDZORcbxukJ9veMcfWAWZRWSo6KImJPHjkoEBYeb
PDRVm1rmR7W8Bfr9UO57eUvnvds+GvZb22jwGUcuV3ldEleLg5pHwXLNqquGvqhlj7wuqHZBvfcl
6hK3mRepMm38td3cIO5yVRUiISCeQSO/X7XiQPM+alEQbDfteOPyXUMfu+Vdn++FhA7ScqD13uKR
0t+16WFG2SmD+s8QFGTOQWBVvg12aNp7w0ylZ8a8eu6yHy0ojMCTF3J/b8i7prrV+IulhshTM6it
vaj1VWh39qZjOEOolFT8RVcH/aT5nLZcHExZrdpuiCt+n3WrbkgpQNjBdDN7UDPemNodXZ5siAhj
2FyCc6Nz307MK5jOdefEttp1KzGFnqvUMa+YBYiUPqXNdAc8TBJQxLiXhmq/6UCdxhdP6hC2ju7J
+Uxo7eRZ7xQjGsltaKy9dZ+ICFJrhO0GInSiX1t7776PeR/d6jmGKX/v/74z76LqYweBAflLKBH/
6us75vCxP6HRoOscmeEU0rC56nWSkcdbF2J6zeYNo4KPQ9xduGX+wkT+6npRP//J8tkRcrlyvR73
zMktDVlsbjqyPEJWsB5DPbzxYm/fxsNOrYo1XnpUpdpM9CiP7i8swDcn+ZevcYodfrrsCjlwkU/4
GmaI1A2ms8hN4RynhD/dI6AlQeTtKHkK3n9v+GtM8uvjn908RSDmAAqraJrxggg3HVogFeqn3xv5
pgvzq5Wze0en9dR5zqk1R+qDHVrbIqF4yi6SqYiz7bAaw+xCdH7R5tl9U2NGKhA+VrR+6EixbhIk
bX3sRkP0IvYHljrhdGEvnbbK77bSWQQ7zdT8O0y0AY2/u5qWmwvLeAoQ/98GAv1sfIlOXlnmAx7J
5iMamRKjJDbxK2PbjM2dMp9GTXWkG4xQYbhprC6R/5pfw5SfX+MXHuMgYGYbnNrUiMeOcJ9W0qyr
iB6y6JWmc7Tc4NYh6FCQIfGJDKcEdc8ITVdy+/uF+PI9wMsPajZMjlrQDPui0dMVBYhszEyGfQX4
JfTXO+NzYFfUv/u9nS+HA3ZAcIEszwV/GSarfj2UVcFGSm0w9zFnIFn2xtVWvzT18BU3fWbk7ASC
ewQA9wFG+pL4J3Es0hFegRMVQNK1FULqiKPrU/+re/XM6tmJxAaRoFasJpB9XVfmvcPT3y/dlzjo
7PPPTl8BQOqgj3gqrdL1NaNd/SicrLxmKCA6pAyWAke+Y+rCEfluZ2BSxnPxyhzgGM5SrLk2BpTV
2BRa2lHKdNbvJ+vd9S7si6+56l9P908z50mWbcqyVVi9YAV0pjEnbppvzGctCPOdf9vctFtnT9dO
iL7J75f1azP2ZNmEthJK3s6JleLXLZl7SzAFJcWWXOPArT2dPPZExlaKwQKoyZFLg7oXDZ69yDHv
xrIfYdDdi10JVd80CJ2j92NK5rTY+IeLdYCTE/vFyZ094ZkX1RzVTF4Bgx3UqCMErsQ0SO+HdtKE
UJS6sJ6nr/8ba+cw+LFhXIIzB+SckXHlp/INTa1BxWZ4So2W1L0aEAMVoXjBCJtaXbqkvnUwCNDB
oYkBhi/jSH5eLbq+1LBeaDHG7r0Afnt0Lj3kt6fCgsqffRpCtM8r9K7wvTbAsiKuGj/HVAfATNt1
m/Y1u/bivgvR0L7OE3GpQPb93oGECvoCp6junPd+9Bfo1PmwO4bGm30ESjzJIvZq3i2hE3ZX4+uF
l2l+9zJ/snf6+U9BlKOZTBQFn0LPBM4DaGZGrLBMh0gHSIaMOiYdf2/xa9f+tFl/sngWt3pjxtxa
wxP6P3JFulSWSZNoklQJCKAVGa5U5KXaGqMOq8859H60G21X/av9l9N3ALuwAR4SrPQXKJwnJWZv
4Iz6YmsbnzZamb9/yq+J9JmFMx8AsNVUQ+AaOVMHtkOVgRyi9ug1pOseHFmnktsR9FVF4jsSZTOt
vJQefA3Sz77AmU+Q1KedbuIRNXft/pheIK0OgPBtu7ppCUar3+oEU/D6ytrMIFOKkKFFt/8yDuTX
rxCcxV6FzMQYnGKBzIbAjHGr07g2Hii/pJb5rUtAsQL6cjioX9RQByl0vwNrcJgD7GW5IyioggQs
Phc6j99fYaAQMCBX62JA52znzo0ncnVys5jPdQyE5eMhcbZWTdQzpgDunI1Igdwsk0sq9d8/3z/t
noLon86oxdylqQfYxf25EqW6nkexy/1LvDyXzJx+/pMZOTsLKrswU2ePxhJV5dq41JQ8bbrzqwP4
D4BB0N9HEHoWa3htD4UdDW2FUR9iw6tIMEO+JvVzBTDGQLwy9P+do/6zyTMHN2CY2lS0w0GEcxM1
EEKXdH+/W7efLZxtC2PKIJrHYKHJ9mpO6/K+FhcqgV/SJJykE10SyF8cIFrO2R5YB43fGbDJkLfv
hdgy8XbBXZ1W4cuL+aeBc5YHPmPM06MwoHs8S70eBQuHaVnUyOBRoBcZqupF2sUDIJUHI5i3nsn3
ObS//42vAapKG0qigId+Ic6AFEtnyQZfg34axIAuK4+8gfDdoUor1DGEfiGk/+7VBT4QMlC3gWD7
OadKUMvMVS0qW52LUVlKUGaB4Pjf4U//423+n/kHv/77Mg7/9Z/49xtvVV/m4Ln+9Z//ddV+NP9x
zV7ePob/PP3hf//i2e+lH/zwUn/9pV/+Bh/+D+PIu19++UfciFKo4/jRq5uPARrsf30+vubpN/9/
f/gfH399yp1qP/78442PjTh9Wl7y5o9//Gj9/ucfIEP76e2ePv8fPzw9wJ9/7D7QKe+H5X//r/zL
X328DOLPP0z/b5j0AJka8McY+3ZxRU4ff/1A/1vgQvkH4yaYL0a+ihPV8F4Uf/7h+H+Dhg4Ggr0T
DhaCqfAgAx//+pHztxPqEYBHuBcQmeFH//fhf3lH/3xn/9GM9TUvQRX+5x/AcP8aVUPX/jSJhHkX
3wjA5AJOnF/9oQ6MqDLcwI2kvaRFM7bbXmMVAc3xDEIckW91h+ZbTS+IqtvNEhyhQh0V/gJqz9To
VZiJdT+uM9XeiCwjqBXGTkO7pBl8LXTBkOjzwSTV0AB2jVYoDRAI5MvoxsaooaLFOkSAaABs9OKu
butrxpjxULvmlZ1jCMugT8sAbiZbog5Nxwl0qONOaXHhMBfQBX3YqtF6ZOWih6BcWA3glYu0kUD+
IkhZ01wXBejdmCW2XYUqJdVujdl9ZObSEQkGMGJSx9grfdphaK+J7AAwN62LRr3YNzlHu7ZDAsft
JOitJ8/VhsRRph26+hgLZB2DBZ4FHrw2JX9Z6pelst4hsZTYqKhbPQgKrBLSHvLe7du1PakyNAsL
hSWNJnrOjiVAga7bRG3GPmrjeWYWBM6DBTgF4PYUl1h/lr3kRbt129eikWTUssNksiPXNGIVy1qg
VT60jx7kUk0drShEOdTzUcmy0qafI98APZeYQ2vR9tzmcV4CazzV1m4w5pr0GAJquBbZPF8ZdZYG
7r3WeXPcKbSoe1pB4s1NKwd885l8HfKE0RoaqX2ilx0nnRRpoKN01oiHaudX+kfp8evTIveFHbmB
ehWBEwkoIo5ZmzTGvJWNGVO1EMMriGa5r1IvVp3HVtW09aS9t0stmjyoDxaz98i0YI3hzlSU80pa
Vihsc9171lFWHtGKxYp8Ows5dFs17DqbLJm/ysq8JpCCMjcMv4S6HkXCJEJhyB0Ie23iLc4NfQya
+w5dgWWEneqaeRDh9uttXjqRNPFBzNXWJQjgghqC9s2ccoyqVjbEN6dFxVK5YeVRopXNC/OWxCuc
OapUcOey3ty2FiZsTczOACeLnlVvbKVt30tZbpaM0PZQU5OAVv8NIwqR5ymi+heKyged5Xt/DzXw
rRjmu1avIt751UYVPNLQBiHgvR4Sd6muHH38zMBJbdNCIzzjxHT5HIvBPMHcytQq/GMmHEbsHGTz
Rb7QqEHxNmQ6fSrmmYa9Yf8YMIQZazKgOHv6Ts5dkYJFB7Avp2zDGklgInizHVqTNFMqISs/N03E
a5DqtuHUy0iizDXKF8v50WSRzF7LYUp5zaq1LLzyoDv1rgbWfT1hNgD1camOTRf0a70RKJGPHTpB
LAvWRnOSuTf3+kB1LHgRRIMx9gePlfe6Xdt3yCTs2xHYJA9Q0qCQR6GBb7zvQwnm0EkPW+MmiNlM
o6LD39Mfi7EbXL4tNLqdx5k4Bb0bR7BfyeJN8ptC3wOgFzYKPNfojFDbXdkeiIKzcIEiFTXm+3wQ
pz8iysOosvjsUDLRdQbdEggdjSp25b0DxIhTLWQy0O3Q2rCfzIPAuwfpBlkaoByfJiOIlbkxvBhB
cwok3a2Uc8SyjjjOS6b3ycig9U7fmoav/W4hLWZ1dZPHmZ1FPsTnNR3OsQa5q5tdywFdsCmGNmDq
dyOhriRzr4VjfWt0Szo3A7pQfcS8Kh7M49w8uVOLHfDD4isTjRgPHPyZvBPLtqUZ2IR5XOmHLNev
l+Y4HIesS0HYtXGET2zjXnNkZLok7w+oJSWyrE8KxalX6GltaNty6kNuXQVWAWaPHkS6z8Vs4Kyp
I15TCCGxqMP3K3NLpI21WgxOyvZY6P4111uyGGGBapCz1IpAumqAK2gem26+4y7ahRhABR9E0gsr
0kC81xraiX6NWJqqIhHYD6piid74wOZgQruKSpZB3kA91CA+6FDWcj8HW260QIEN98Ty265nUcTV
PONyeeI9jVX/WLp7Hy3JCj+YkwbQoh782apkB98v49kv00nlD/lUXtM5WLMhHq1NSd86HwroebxU
Tlo7oApVGpghDcKmIhzKIJTQ0cG9CHBUR7zBjsvZJHnDQsHXTGxohkFBnmMi7HHyy1uhKuKaLFrM
/LkeX+oOoJHaXLsu4nLfWIgu28iyd3nw1OUclQGZ1FB41UF+UHx2ygsX9TmI6q2jFVGzm07lsTS8
u76BO5wLIgMT0xUGmWtOpGmEePHEAaEo/Mkw1YR6NgoaVWTXn4u14AZwUq1RXWj048Echn1RjZGv
V+tu4Mdq0qK5iHLlYluljlCcLGbwWTns+a//FywYH81UMlbdtSuNxD70S1mSStcE0VWGAckMQN/a
RkLaWZ2ZUM5Cc5qxUsWDXEDe+JeEMoMPov5KKPQQc3rrsCzVanqYJkZm90dmPGfAtNUTMZtXIbqo
xB28LD0RFg/98XUoHxrhh8uEWB0TpiNoAeE7iDmeAOCaSTokPJMX8upWNmMUUGfXmze1O0U1e3Cr
J5yg2B3ATCOWvd4m5bw2smKdA8I5GvyVFm3qNCKpgzFC+EYk2tmi3vFyjqfSJFBLSpWf7aTzDMX1
sNaxtGVP9FFGfoykAQeouSrR1l4APc3mkmg1JAkNRlfKqzf9bG3QLSY5eskZXS3WkI6iTWpXXOkK
QhFqjn13O2jvAbxrgaFj4Xw0cHm8dBJ/sJIZ07tWr55qgTaf2RO74WGAM21MiQ+Nz7yeYxvtba53
K1zv6VgBxT+3Kza4CecUIZsTYph5XZtyb2R4bXpPXzMrlZ18dkQQgca6C/k8rHIZ3PDZ2HUu7qAa
F+MCuAluz4o7SCWDz9xGfTO7rZoi4o4eubV5s9emugxb270dsuAFQll3wPG9TiM2eAGKHm9WJyZC
0DDTIJ08rQttcKj72Kg1x2A18nwa1qAiRxyDQBL6qEU4DwJuQI7XFoBzMedw0RPIJT3NqUOe5xuv
k+BqfV+q+Z0Fdp440rnvcvs6CzqAmAjApSDzWkqLaJmzYXLejY0LplJD3uTlEhpDWqgAV2S+Y15f
xqz1n7S2Ql/Fd1e9v0T5SdFk0rApytvRbzoCltB3Joc8DMZTNOc7JAjuzaq7QvS4yht14+nFzmbB
7WwYoZxRYwumBIT92xHecZGHTt8Ky/zMLf9dNDL2kH2NvQKdqfYONT/QooMvBpqwgndwB+OWt7NP
Sv/JBpW0j7jG3wCc4LRu7Baga5cZT4fqzamsKGhY4ikTylfdo0vfR2mtrM4NRTaH5qABdO8gWsYH
jHM8OnnI2dZWNXYshDQKSDCh/VfUV7N61cqWqOKI8d80a1oQebJdKzHFpLVXYGsAoqPGVZ5ZxEAT
AXN0kV87z1nwyQO+a1m/mmgZC/3g6GJdA/xQAeXBPQMusd9qy0NZmFvoGMBfw2W17QpOGqdgIDXm
LQMMmniZtZ8slGDwAD4NZ7NNu8qPOn4L3MyKa/ODh/gw87KkbADO8ImH8bJ5qvaF5YbjQ1f4oQze
S8bTappQlZ9WS6dvcv0HeN9jO2ixbe5Mn67mjq0zQyVcqBXDa6x9pPhS4iZmdy78hsKeK50X3ti3
BV8vNryrkaERDK3XBvgVusxAVNwyvvL8O/C+Y3XRbjcbCDFCakfZsZw0NOf4XWlXG/xhwrh7dHH8
SWb3yQR0YjvawBiJqLPbp8nRoix/wzHdaIC5DEsVjpO+0hDGF5Y4BiPih8xeN0brrLu6vTJ1KPlU
Jv2gE3gC/PmmtjD6NeEyKYHgIyddTQfjRValYQhYk4DvDB49jqWSoCGnJeEL3GXl2PbGZdqTbO1n
H8wDqE1q152ygJNroyxzRqIZM7Yi+NnBkJKdeObfhM1IvVxhRJK0EqGXaya2KMMg0AhgwVGZPVgj
QlHE1rx4dzG/wpHFIcgJ5g4eWw9PawfXGSrr6Ngcc4FmWGjvDb0XHqRx2iJcuipZaLHWAdzB5qW4
vUC2jwGm/EUAd7xkNu4kjGXWK7O7ofMGcwMx+K3CrPViinklx95Vo4ELYxtw/+CCBkmna00pBF0t
eAX5zZQxonlZSAVCF7qewbBA9XGP3R7zBifFQwfOddBNNaNAoXK7bE1wmNqWjEHZfN/NMkE3LaKV
F/pIcU0jD4ulufIGoKMlcMql2AOBJK5wWeJiwT2UlSvdzbez/ijcU/CLFr94oQodo2xcl2q+yR1j
57SfeYWB45OcsB9zXGoCzkI2n+wFrDU4/Xa4VHdzlq8sp0iLqiYtr6O+8Q9Di8nuIKIaUk5Trpgh
VoaP41Q52yHnqGxrYYMgpV423mRtmflQuuWKekBUIRLMXusAWCcqVwZ37nUdW3U60aZ9VowmJWeH
osljr7kx/JehL4jfQbbIeusbj5jBC+TNoGWV1qRkiPuTJaHWna8711VtAEew1kuKfPN6lA8tYjDH
2VHoIZQ9oBvOk8yLeHFxY1fQRBdY1awOR9sngY8mgRv6wMvM4k4ibNargeRwFYN260Dvc5qQB7dm
YoBTS2pY3SEgOnuEvBYuZT8yGK7U+VnTGNLTK4X3U3lAqeleakNAWbRuyIcJ2VKe9IVMW71Oe39f
68GrXBC6MCDGmiWmzapCeGWqfUtzkATdOQq6Z9Z+bF5dil678Y4Rh0RraGgNq3LpUwAs1miUJYvH
YifI9z2kyX1hEQoxpGmEjG4MoNJmcQLimyJSgJvjYITu8uIhhDeZgYm5OnURYHlNvSrKGZFkGwqB
rGcYdtBjIT7cjtr5zY1TAtZqYTS4RRU3wDCyF0FU+2Bg4t/R2CEogudRr8mcUVzJPmEIOxSI5F3g
+0zVJxTvcOTjehnHxGIPpv3Zs2WvavQmaJ+24BwpbY5gC3Oy45SF08hFLHi1NoP+NL7bJD3UgSyp
vTpVeWRam84ZvOQEldLMsQUKEVoWQxPuVplVZBZaOnfyEZpHNqouIDL14DKqpQundjr2Xg5dhCow
o0loVwq0c7revdXefdl42kr4QcyN+kjzbOtrHeJD/T5jKkJLIjWQvcxjvcmszx7izghMk8Ebj1Ug
rnsEnEHlJ0tFU61Xq2lmCzohV7O7E42Li1MkLZyf7Q9pXiK/mwJcLdqqQ78EZYPjacyxn+xUUMTf
qjmiXkbU2yDWC+ouFrKrQUR1xYlmwztz4813MB9F2cZSCA6bdp1jhVDOf57gW83cjzhyhMDZGktF
luXNYn68OPXGzmrcnS8z9oaOdWubrUBan2dz1AK10VvWQdfqR/gE0qu1WfgfnA/pZHeRAzqMDtAV
o62jRY4haIi3Rd7joIyh1tJYmBVIU5eNYsUhU08gRamIXJyoaSAIAWiwaAnqvETaVZJ7Tpxb6m6p
/XVh9bGdsch37pgPZfjAJNP0HNgfir0rvUoxx7waHOc4ADs561UCfbGoMUOZS1xAHLPq3bWHalDe
0MgA7rHUxhdw74Gr1iqJVCKebpjuXY2MmFPMAz8sp5cJ2WtvAKnsdRtNOCvaAgwq9DqZpoCFLZdL
mDdxpk2fDffyiInOjRrdlaFjjBtlG/p2X8LBfUoR55q+vnO7+8p711UX8wlhZ29iVTQ3ixlH4lqY
S70uAmPl5poi3KK7wu8+LPvDqgxi2XTnIdWexZxwS8VlniF7QN7vLguiEe/aVX3YIUYHPeePkmsP
TuXjZsBUA473jNuh1y1k/Ok4rTkbNnOHalbXJu4EKOYBEUaszy2CYpVqo75ZNNQoXflZgGFM7+31
aG54D1gg2mc6iqFTfV129m1nUSze7dLwleG+V9RJMUPuBG6q+VmEwkzsy2fX7ohGK9y6RzaUNy7O
wWzjkm/nCNJNkiiXH8amwfdgBPDNu8xsE5YjpGWB/0N1eRRkG12aoe3xjaiWd6TrIIZoIn0K7vos
7AYdzfDIHXda99ji2s+0T7cZdnX2ZGpFghT7r5tS76pHbajS0kbCqbOV01i4gRFBOK9QE68IU4k3
fZRzhYjRQ5So87AclmS0P2e5dzWvRQUN8+mWkSK2P8z9qSCLFM1bnjJkzxJhvmHWUTPwNdIhwocb
kymbmLHEB2E3XIuWoqZWzC8B7e5zTc5wXLDla8Cc0v4BNPQvPZ0+ul4Qq0dmtrAQFWyr8UOn/mEu
8aSlKA9GZpaHtd0mugH9lHLV4axkwPaWWh3Tpd5MjgJSDngSBB4ow4at0z82UJGxVbvFn2/1ij5M
SBl1c2XOwcoNdqoSO0+hRC32c+2kyjAR0JZR1/NwXsqjnd3WTrmFglRUiEcaBxgUlQRIR5LVbN9D
3HoK7eG964eD7O/qDHcnctraRrjsLSGd7dt62gM9EUE/Zwt6eglxiq4NXROcxZnTh0FbrMxcFivf
oPeAUyEZdK6Lvt6aFG+cATvdOK8YW9xqLIiCjt/Jmb23qPhoJr9tAkHsMo+HfVe9jVOeGqieBQVo
8jjKSKgANGvQF8dSemlQDyEWIkJzcWs7PoK8HuH2iJeGANa1kMu2ILI62vRh0DlhsojM7oEX3ipr
ujtIP+NsvNXOj8EEsJw9Yzm2QJKq5sGx76mDk1rZKDy81LyLFcW1hdkNs+jIoOuxWch97qBoHYA8
0d1m03g7UfgJbvsQIAiBGwPNlBkk1RIcfMDAneBH5R7rRQdU7q1C0aNaGFw4pr6M7sOpjchmG5XN
qwkgMxeKnEPv7xyjDA28IjO4GXpgmrXp3pKpFtAIDM6RQHBCHVDsuDHzkFmVbaSqHzl9WJBzFM6P
wIHz841jpmEupPpo0FCo2JIwp0nGHB0Rv7gNWv29nMq1K8Z+PQZgrW8Mp4+o64PKlhJMz6eD0aBm
TR8K0CKp1twjRr8ezJ4SlnuAq2Q49lbrboYGd+9kLlrCmNbjcsFSGQMzkob65kaZ6GgY1r7ytUOX
+3fFgi4EEnGcvtq+6oFEH7Vmz+Uwopjne7tRy9t15QaPRiX4oazgGcrmCUqeD2JcJviX5tqmyazK
AoUM9TKBy3Hpmw0uTXUcZjh4zBE9esKwQcpfIRwNrDWGi6C1hMawZSJqriFJEgsYAGLhFE52KAsx
hCXGtcbhkcciKdV6KgZw00EJpweEvxxPfx3rPY+bk9LtnMsUfas099XG5h6p9XxTo+KkQb968Cwk
oN4jqq1Dv0CCVABzBm3KHDU9r3pSpra2hdkSrWEoV/TLY1trJyBVsf3rP6imZoRV+q7KgmNp6YgW
zJ3T93SVWzIK3DLVEIzmHkuMbNmb2biiskg6623CjY82TQHVojYdiwrEubp5FbjtnQuv0m9ar0Mb
t/Ff3d4mTTsP0MH+P9SdWXLcSNeeV4TfmBLDbRWAmoszRfUNgpowA5mYgR15Hd6Yn2J/9t9Sd7TC
l47oqKCoplgFIDPPeadTbq0l+ZGPrPziJKv6rc20r0VPgFlC7QOCawKJJhoURpVWnN75/DLP3icv
HZqtOVICLma9SaQMah/QqUcQ7YlID9HbbOb6INRARcrBaqVBNx/bgWOuzU+pwxYk520XT2cu/Bll
QJhlbzWMm5+LbdqorZWaYTbUoQJ8JoV9q/QBJ8K8QTIUtAOe81QPBJI7ateGYnVhQQDxXFo3yw9Y
a8XGVIEtaZatokj2y5yehFMnO1OMD4bSvsVa3gN2c35paRyf3bgJld7759jWy9PgTne91q772Oib
jVEwrcswnpfbKp6deg/cLwIpLqXttc8FAzpSqwAVNkaIt8KnCE7WAyJVMOrZB+JyYlZGOTl7rbIe
86RrIpPY82YBMFxd3kCW6mmUnGcRz6FgJM9OEO+TL87jSkaFKtyvzO6oQU9z91ocehXbRy+uz8sc
CSNdznMZVErFd80af567ljmvLae5cundW/v08aI3LHdN0fTpZf+oZ7p/ctbqxS5eEumWT7p7UM0q
A5GIB1z9+Q7GH83WxZrGcZ9644/edLxNL4ZDZZRWwLg0cfGQpMuJeYC9xv1RPoiRI0oOSn9sj2vn
m1GfQVUsEBujKhgmujCYFpmgoa/xsWjkuHXdihiG3lqORT8EI0lvF2Wmya6OOQVcrsXWtrmEBU/7
7MoXkbrq4GMtKawkPhNIxup1bTwNSux4a69DP5ihngvy8Dxrk7vG2dfifMMDzbIu6WoHzK0eBfjk
kLuQFK0K2mUFO8gWCBaFe3Idi/zUVMOhdOcy8q0fHlmI4dAgo4ylA+o4N+8u7GZe1TIY18mNPGu6
E1XvHeNSy5gFm38lRmMhSYsL0Ywz/y6P/cmT9lvl2/XZv4FQOEVx3diUV+iXADEviUOtVFBtNuOw
3q+N1hxSwPPYm3FwTPpr2Vh+0DJLIJhdqOna5rkeU3PfuCl3zvR3voTVc6dSHpzbKm3DybGHo8xr
wcwTF3dS4fu7fsguWupv8npdT/fWGqfXvFp3+Y3uypLsC8OCrShW1rfRfOdW+K+FN99IaXPrJXXN
kPRvhHH4T4wpm4gCEUPVRnVMZLVlXlzBCVDIV2/U7J2f5p+z0UD7NTDB3bR5Q0U+9lxO3qjKrPus
ZZ+1c7vYFx7M5TDX2a64pLSeFSCGn7uvpK1pG60/jS48FyF6447hgq9Dw8/FuoaAyEuzsCva05w3
696OjaCo028N81Co9EloS6jBEje+T/z0XTOgJH0CuyjIAOYUT6GyY/xPFqNka4gzPzXv/WqdtmJG
HDA36ctoDZgMB6aL5yK+732TfT8fyr01UACkK4RbklQrxWR9HyedjHxfvWeuN/zRtfVGCglL7SZy
35vam+X2Gog0JaVjFuc5Hz7VbhGZA9a0oktZdavzVHjivkxlzhBP5nwl5nDI6wkJVgL53lZpvJGp
U4Vk94CD6T5BNsvyg6kGkc2TfyjlGugLO0s6WD9sKHIq0ek+sbQmkp1k72x62hngiI8XK3V1LrgC
w7XvJ2O2T/0N6xyy+quWdD/mzZRaT0sHNZWl8bFtFWXpgd4h3VvpTOseHwfObdCJ3kQ40TM6052r
oGush0kDq4pL4NtZ9ZfRCYYh90LMjXLbEWmXewx4yXK3ORN0UBmxu2U7pI0dlm2l9QkOtEQ7aEXb
hb3thrFTa6E+tWHJ5ynmPEPapx2bWcV7zWm+d+vsAsrV6tEbNPBHpR1XPeFZS2Mt0h3mPjPQ7NVq
YwVmVBxbRpqtalAnDa618FyaMtFMgUOs2iSHYF30IahtwXmbVcnOy/FPjUO59ess4FPlOyJ9Xhox
3llN7HOeKHNTaTqu8lOpFXXE3paEJKyHIF7VcRzUPm+bzzGTZoLYS760ZUHNgZ7XrKowWWw3Qify
XkkVR7Gn7uPUqEJ9SCHU1vaWJddQLtFImxYYelkQSe3AUVmIdIJ5LfyIM6TfxV3X4pD2tnk1cKGl
1xByNIlNUYoqsJLsTetlUBVae2hb79MM1LQpTK/Zk+y7qeIhvjNQqZjAEExYdp+SqXtM7ApoTk6H
pKq2q2vV9A8FkoyJKFu/sYgXrUxGkLVE8Q9zkW5bqPS9a0Zc5+zqFWQypYs6ZVknQqdFDqn1lvHs
WHHYxpN5sJNRRZrtPmla/V0bi+GxcQXa4qXgkjQJ8XmL60eVp9VPZhYbj4IGZqt66IHJHJy9asyd
Xwtxkso/cAW13RJXaGf88Zp63YuWe/2+bqsF746w9qVvVvuZ3Ra5DuGX7opDs6vTkmBF13/IxyRU
AgwdyMF4blFF0QcWd8rU7VDrVvFWiyhv4vmz6XdiX1kodUbZfI3HOPm85tUfWvPNHZv0sqxqeS4V
SVrFwB0sMvHaj637bC3s2fGYIqy5/VEu/kz/OfShZmdPWWWxw1Q5pVHWyf1oCA1IDHpOdukbq6nd
tYv0olx36memce0oiqHQjE4yArzgoxdTsTF0RfD8LJttIXwRJZah7qmQg8zlnG1MO7tg0s8vooqX
INZSnA9LrcBeADR8LTWOHy/u7asM7ffBS69CNO5Rb2swYiINAwTSVmRU+pfKbFJrM9VwLh0UwOIN
V3ud821hx0cOlezezc39DO58TCp2ghZmK8yUIU55mownFDoF9YdbX1bGOlyM20vVLePWyvVsH+ec
tkO+aFeH0SzPUxpHqe0vz5ONvEY475aWp89olSG2Y80NM2k1YVW3ImiMAnjeaYwjioR8Yy9i3k2i
XU91o+5HQ3OvAtpkJma0NM2jbIEFlpbWMVvL4oE8q53q62+ar9pLwYBzSQbUk2sWQe9o+Tnr8xTJ
TLlvh3G82nR3O0sVn1fgtXgxq3vsOci19LS+X+X8o5IpqX4l9o44q+vXNWmaoEgmRvhAExyS1BvC
yoyscQXpcxM7NOXcPtfK/jxZDHrta1EfmDNcvQonT7cMdTEOTgpjrVfNY6vlORk7oEOeUz96xVg/
Qspuy8lnCqitt/tczO4zIWSgp4PASOfWgI/xVB6azAlka3rJJk9VgGJriMqstfYOKGzUSEl2ONLW
o7LKH6udp6d82GdEwd91plqDalwv2bwsEXGG6ki59lBNkxnNHacP89Gh2poxvXq3F2e0/lhncwlT
aKmu1eK7VSrtzri9FHMjtoVhv+S0BtuZEuq+S/X53swdsCeYJJv04vuP73vuQvM6ijWqF6LVZVe4
m1a4YF4Mgja2WeF7tPiiuqBaO3Ev5gfHGecH4SXTydTs17XL/dDSOUQK6fcXu56HizRMNFFVle1y
plYlvrYwy9cFDZGNf2bcJf5uapfQ9ERHUOBglZuRQjtqV2FdfWexwIhjM3JqHd6+X8zX1op98LFq
X8vcvbcW7bsLYcqpVZp3YvYdZHo5cN7Y/LEAQauhpTfMiTmdfZLfFGbKHtQTkq1q9nqxlqGjd8PV
yPiLsUw+wTB00WQu2ueebjZfu6u0KWWnCccOyAvMPfoAFSdDKF2tOs5dnjwPrUBEtAjovbW86EXt
b1AeAKotIg80C1WO15kHQ1JmO4OMEd9Zb/08dHeNB86VVIVDhVRPZ9zw3UZaSZUGCCDdLY/MelXW
sB9s291kXT7ddTIzt+jesjtriINCul2QrtX6nq5NyMYdf1oTHT1OgeaQ9fsFOS5l2tTcFbEzvbor
xwgn0D63/BZKV7j3i9+7934MUJ3kjMRROWkNNkq9Z2axiyez3DaFgVnRsNcTsxM8rOv2vjADVG/6
RXQ9VRkCsa3TjfS+Q0kx0dgLgN6c0HR7ykOLNhZRynBdMOFe3S/jpA5azIhvmRqQQwBAR2tq5Vt7
a8p86O4ZIeVaZcu9W4Bi8E9Ou9lbrEuVzbuu65JjprfGrrXaP9LYsi4aDF1YuC0At59XL3Hmtg+U
5M9JpslTj24tkrEiEbtuS+x7HSTrAGy9xPEdkX2bpAQzmVWdhY6VV/upnp8KM35IvDbficGD57UL
+y3LzF1eg8EvojU2tiyBesy4hRAdv7mqdN8ShiR1sXPnObPYpCMcRzJnxb7HvrtNCpFFpcppHEPH
XBcyCOygmPUxSnvve1vaj5Xo80itJcPHnTGoONI3zSzuJ3/9VElaVydxZTiNsRdYWkVyzgxv06Og
2PSci1E6LW/6PCGs56lvG/1OZpl9x6jrT2bcvNex/jkbllcuULbNk1gHjrfOi4cwJGluyYzldK11
6b84VR+k/mT/sYzG7cjh0Jxr0PKkGvwHR3fD1dLcYGiktrE7yec35MH01jP1SBqNHqktYhw/m82w
HtvYNpGYiefUHbutVk0GVJlzyXmPWr7KTZHWYldqCcSrcfaKgkJK6WjJusmhLwK8qNgN9CEe6clo
P2Rtr9u+1dG1mXp1EqIsd/VN+VWkKb3CYE9RZzXV2R79fiepZ20oNEaUw6+INKB3b7eysKpgLuS0
w3pxWKrp2nkjlhF8QIci/uT7vXhIk3ektK+du8R7OXjnRW/GJ39Q6B04OdtER92iWxSopzbPu2Ne
oNEZ5jklIeOpSZpqb08ID9zevSBBYggp0+oO0qtQ6A6ZFc7WtvABES3qcbR4m7YFKmcEqxMW/dmr
2Cu8+JNLe7rV3cKKFtNMTh18fFjqINzVOFrnQtI8jtjfqNBaiwmTYL5CqZPV5GuASwpuPz54SMwu
iIYfU3zboJk063gSpzBP3TpMUPsjBbFaNhYoAy9lwhxzOpjSW8AfVSI09QlFWTroaF7QcEqXGZOi
5HFejOyuWpL8bvCuveIG2EDDm3kQMQW59JnQvtaHDL5SlMA1wl6ucvW8cF7dEzxFJHjD58x4Xxqr
vhZSex90p4v6xSV4enLb0FoXLyrT7Mtc9vqx6pdD6c87WQIA9/XZnfyR/s4BudATuWv0mjiPZDxa
48M4M7K90GzccerQzPJ9dVCBevMfxD+AYSjju5mbAt0RGGaeo4Hss97kf7zTi1KetBgWwbNKxnXC
iZ1d5d8Qvj4PCU5rj/7cnvXRv6sa/XuvazKMF4j8HsByXvxraaPlEykHI/I4EbQZFFMK9uEA5Gx6
ewAtSr2X3GMfjG9xzYRg74q+r6F/Zyv0MoOLZizaE9AT2TyLuxG1XaIRaG6ag6I7gZ8xW1qC5k6a
sfLsUX6DjNhuBrO2GkSq10O+72rqUXr2a9etCrbHCWLy9KOVNppJF5YTKad7aeflhxqG+eyn9nzW
bi++qUVSOvFekZG9KSjvI5kvSZjaFqOADWdPeLAKKsd6Hq3mTLnc7uyFfmaqJMfnoMzrapjrpSve
bL8KMzvOo1kvHuEMMMsRLHbXTj04Qd7Zu6bz+zDHQrNtAOny2rwkhjzFSdztZ3tIePA6wlbs5Ydd
au7DKpT3oDWTiIxpRq+jzdehy5IDUQXpBo7LDo1S93YAGYeqmEgWkfp2Btw8Ws+JvupnUZKVYA+f
zRHgqfYMZrJ+ZyMnrcHrUPKI+T33oNZzaX0Tzkvqz5BR3rDercSM9m/pNDiwFV4VZETzm21mhOXS
I8scswJ5pJ9T3dXIEmmPZx1ZhVv7IOIc4Up2V7bzDdLf+bDAoRcO9ckaf/XKpjlIw9gwYbPYrpWh
b3VTdcD69NsyTl8t+5MuEE2YI0za4ERmj93ABsLLHOTjg7pWDgoIZt7Qs+ICQStIYS9sOqtJyw+5
ZSxbMEjwjZYxwdWKx7lBb5jlbIGaqk6T3Sl0RAbZO3Ueg2/S4BilAtglpSxUZmMjFciv7F1TkFXQ
3bF29j1lHI3KeTLr2dv1sufell7kTyneDEtWZzJAn6A/43Cxc20jEto/K2vOvRc/S0cnHaPmg3ho
sBzqSC0l8MfIRH7ffx3sCDzdvJTIXQBttwS0zjvGDc4H5TSvHpDSbjJRaFqKgb2Iv7kat0Oawr1e
UVI2ccbaKsV8rs3qZeztRzPP+jt7Gk/WnFzY+/8wu/VLpq/ZIaaum8v83N3cCcR+kxBy47iLRjNY
MFuuapSTdhTZ9Te2WS1UCW6LcnTknqb+3AAqHEcKFmTPkG6mtQInBXgGWuTbI4JEFNFocfITYu1q
v4Avda2B+kAvRqKFnI3u1d9a5H2r3wZWhZTFzjjejXFyN/2wG6QzHkSZPJZTy+FlVOD/XZeFPpVi
TKuzMZYGBj9rdsl6ZtjR/MMdP9eDQWecVz3TWL4nTQy82C5Ueqm+8VeziKYSE0IGAELqT01FttCB
+BO6fhcKYfGFCjrvIa3KjEo6fWmZ8rJrJcv19mNskXrXdGd/LODHrPh7ZlYicKaI091AmZNHciIq
V1+tOejj7tuUkGgnTaPauLamb5H3aruuOmT5sPP6DKWSsbaBkWl5UPeNEU4uXGMK77Rd7HWh6FOX
lprqlBPlsfZ2GONl2Nr5s8pUvfXdxN8w07kIOoebPy8McF603I2mbnw2FG+QuZ7pTqzyj5YJwtBD
vQh0vJIenFkwybbA0zI0Qb4m30ecDiWAyNHWDaZqESma+LJltPXT5PHAA2qnUTWIO/yYZTjpaIMc
+sFt6qC/8PqXOEaVSvE1bvSx2RWqBmeaODa8b6PldmxHacZu91UWGsFMCuEFTAe9d+YbZ31Nps1s
ZDdR6SdVDd7HJuDVuU4HcOtnAYvTnOkfaRPpx2ZCU5Oty3PWrKRke0DKiC9I6TARPRXo4jvGWCq2
4s1sAfZVagktY/0Ujw73GJSA/u2zlpIk2iffOydpz9pthqEoPQZ66+PBzMYvveHIG8uj75dHszHX
YHAwtqc9cK9Xwi4KGvAE7smdxuY4TCNkKRFCAYv3D92s+tDDg7qN4wfVK0EhlgwAEdxuf4w1eL2h
usZef57Sott7Qr0zfxtbkSTAgrxqVv7SPNsaewWwARdo7Iyri1jPFl/RIbxmftl+bpj/aVeu+O7G
2sG3nvy86e7nLnafAe6+TGxU5wTXwDyVD66W2PsyqY5mEQ9wkFPxlDILdcAFELhD6uzmbia1dYb4
HVGHl4X5PMzZ8tALaqD6xWuL5dmJYR18uFsyX8Sjm7WEfA1DAJzSfLHreuvm93NurHuRcPe7G4Pu
9RPSR1rB7Yp3N6DITLklwHZ+hRnCcjQd5Mgx9mZbvhax9E6Go4md7bvp1mxXlJcGl+TDNPgf/+JP
xrz/64n81Tz53FT896++yUv2tW265kf/r//X/0fuSh8L8P/4P/7Fv5krr//rf1bf/8leefuxP92V
hvgv3fIZn+0y6gczJO7FP92V4r88Rzgm4O1tbqxB/MF/uyv5Gcc2PCLFdH7IcbEJ/8ddabv/hfaT
OHHmjmCJInHm/8Vdaf4cr+EyEB3qzrAx+jouIWrWzfD8F6/56saVtPo1Q/cIRwNsRoMFrbbRJA6C
bmWKAJBdF5TDIi+EWEMYlTfxd4F1MTH0g1VZkcrNLov80rlYCpWpbeTp2dCYTKb70gw//uhmcbEb
2ulbsSbdHROZZdADZYfaah3+cvn/85T+ZBf92UD98YFc5hGh8BTkdhBv8fMHcqeuQG7MZllL911b
7fjk314EEhHPH948E5XLurgcU6bWBX4fj+c4aaZzvGL5gnEa2aKyfUZnkXfJ+Kw3zXIXq+6MR4ie
oIztnTREFvTr6G6BSD2S7tBpOLbunVEOyr1KnSYynGQCRIDEpurfpWO9/mll/snJ/NePaf6c/XL7
mCQ72ZhymTXg+Ewe/vlj9vTFnXRytDwWdFxr6cW5lOgMtWws95621wcMhIDN5qV10IMaeb6edA2F
BgYAa58u83u16HgRzaa5qmVIIo8omUcdAvAyds6F/bPbeHISp0y7JQOVTXaozSELF8S3Gy/rjBOt
Iz7D0vtdILL5c1LYx0fjctkEEzsCR/hHbslfHkmJMHMdUXThD7TavW0lUuHCqa5T5sa79AYxu3Pr
7mbbrWI62cUD1KrwQaK8P2odSKmU8Qp3nCnkm34TzCb3wPHMt2pJ46s+Ces8m10JPbz8Zu7lL2Oc
Pt46gSKeA18gLMezfgkbQRJGuUsBgQSjCjQ1Owd0juXr1DQWNbR3kj0WDx9Rz8ZbZHISM4hDlRbb
f18DbAF/DRH4z9sAZ/ZNag0c078s6m6eUGOiCMMYqWB+yxFH3VL2J2MClu2T+hz7ZkV+Nl8teq12
XY3APwPe23jukw88Acx2bDzbP358NQvYwI+vEscdAmNEDDBqQ3s26EQDyliFsH9adxX+9d99lH94
GFzbcXjeBWO1/zY8vqsdrCSSdgbbxxL2czFiWnmknzCOH38YzJ7v3L69Nk2752xa9h80xH+/rGss
TkvudxuVZV70sQUxbCvUpvZU29Lb1F3xm+X5Tw8C+zrbqcG7h/P/5UGQQ295C0DQ1h2toIZcpYrH
2zvmcxEmuFUCdJDfqtZg8nMMae7YP3St+M1W+Ev0zcdjwKHDNDG8Py6g7S97xLzqg1NaqtrOMhbR
qpKvwiuMwKzhaofe1s9+giqry0ycYQpCJ1Xjb26f8fdtiuHkTKrk6GOXsv+2IJasojZqy21RluKU
GjdTZVc2lwzzJM01uuqm+8KA+WK3+FpyyjrIV2t6gN29Cb7k01wz8sERZEIoWCV9aoplgxOu+E0M
0T9cKlsnWIPu1+FEddxf8lBqqzM9KJoSFwiVmaFZ7gXFxXo0u9szMqizckfY336wz2n11DZG+ptM
m48r8WdixS3D4XazeE741UIQYmp4v27ormagnzSRMq/t3rCT7GlOGVVq668FQsLPMDjmtlOT2jDm
8WVxkEY5i2YeIDMYp1YZZ7eDjAacIR+29nXa4441b5lpqMdzE/rssptVCOCf3nnUu9YNbde3Dyao
eiRE5Ei/eXNHBjqQkjCHhp9YL9W4MA+uaD6ZhQ0j46z21WxRGWZzV4Qf2/Ds9N1vckDM2zP582Ug
b4LT2zQ44W45Qj+fa4WnJ00fL/gq82Oq3BUvsj/p1xTp7hU1xcVfUtrZoTwOY9eFC6piA9fpi2Es
p7Vsy6M74vU1q2QEil+Ti95bxyJDL9D3JV7yLPV/k5Tyc5DO7ba5jMrlFCalgjidX98v6gE7nTke
0btyWPZMwto5iPDOrYXhyMv9t6l3oF6L5lq2449/3+dveXm/Xit2GEoL9nnbErf39peD0sGLlec2
KrwpG/wdKVrgsiDnCcEPQ/XMW2Yx3eLh/v23/pJ3+/GRb2kgjk/4kkGd9cst6mMiJzLiJ/i1Go6Y
d7BBL0okmMXso5FsnFY/t3WF+G7BDD9YC82Xk5+y8iZ8TdH1VV11hKhYg7nDGkiZ+9SdxrJtf3Ma
/0Mh4ZIyKGyKVE5j+9dM9L7ukn6WXJ+UrKov082QmrYbhajgJbfSKkKYg3Wr6h5yDc3FRJrBttXG
3TCqHCF1C48JMtFDoa5fpKMKplK11R0TmDU8U3H/pK/4ymakBf9+ff/hrromkSfYE4jW+9tWpODK
nTp2Kq6TXkZJRtIGgykuHb1w0JpVul/LyQv+/Xf+vWJwbuFrJO/ctmvzbzlsg5uv+col3ABjs1kb
nwc1YBo3Z6JSsZ2CnW0rHI4bJ0ZZSzZVYGd4XzzM9ExFWDa1V973OvHkXfLFLwgtICgmWBHqWwWp
Gb3SdkOc0f2izSZLWkeBI36zDu2/LUTOF9clVvW2i/IJbo3OXxZDw53TrHFmHBEZ8c9+7e4W219h
AQa5QZ5yatq5vOooik+IMNvQWJ33VSTjfsF38zDp7lMvjeat12ZzV5jeELRo0HrE2swh8PST6Rc9
JhG0bJrENrtmT6LV9EfVak5gem1zsejwQqXSO7NS9b3mV86mXgr7voZwRVmPV1hidcIei8lmnryz
vPnpiPG402xQ3kY31H7s3e4O++CfhS3pQssmMYnjoXYrHqbY9PYK7P4S6/Ma/vvt/xjp/NNOwjJx
fNdBGWnaf2+arKbw+2XUli25TyClOaKLuBn8I4JNP5BrHTaFjgoSoG2Bpd8KaflRbdufYyKoj20R
J6EFnlUOGRk4WroECzsSR3a2R7LMbK0EIxqzFg65rBgcMd/IRSBshX0J1bCaqv5BDMhJPWNGzm/b
sEwlHczkQs5Xif/sLRp2e0JEFOoyNJdD9puHhxyhX7dSlz5bp6cyb6ewY//y9Ixztnq5Va1bQE1j
ozWOcd/ECCR6Lf0kJNU7CUPGU1WJeiv7dXpry/T71KEOXTNQWB0Cw8TrichNo0IJHblASnn1ci1s
vw5zA58hUo3mfmi141Bp8/3aquV+MI6p63V7TSTdQ+rwApIF89BIk+cMEMpVBLe39Zeund66G4Vf
pJ0ZzO2kdpogCGUw85fJR54/9h4MSg+libxgty6N8dxrhkO0By1bcnPJ2pbRHSyJ4KXMk6epQjQJ
C62drVRvToZfwj67MjkqNAVbdHzxBudaf3WmjavISzJuP4gXr0D9XeqHge+PgzSOtiRZgGimes88
Ddzaca/fOdWwHuZROITsEy6p8Hfc+soRZJaJKOuQeIdVli6CL/NLVuf+HTRe6JtmeYlJ5KnaG1Fk
cJYKa8YraSd/NHb6wxxHL2IWLka60u+CJL/lphDo/Gc1WRb2LTdnZAoAYCQtnmFcSU4jfWasgrQs
lrfZ3n8cksqCFwXlTfbxMGTXSfPu53hxQo6Q5poKRbxoMX1Z+qJBB0P22pBaON+XyTh/vMy1Y5wr
X39cSjdFs5EcU2fAGWlNLzHteIAGt958gA6qGeNT0787BZ7HJhb7cekoDTThv0sjh3dbLG8jURYE
axeZksUZJrdTahgqsbWVS+a/kV6zLrvJ4BknbrHnT6k4IlSBa5ZYClLnpkcazeW+HOwvbkPCBGRa
Ei2TDSabNd8Qoxm7ftRncrOs8mFtvy6GPPN8wkP2NbYBM5Ghr+IusDyAgbxR6UM16p+yJitCLff1
ABh9wouILMcliWaXyUpdPGQDSqeB3nQW2vdVecHKpkAsg33Tb7Tqs37zS+fzVc2teFoXolkLjROg
dXysM7r54oCYRqQAkKGRokwVoMyH8iau6kbXQQXEvMTWzfVIN0exRW2niKIhW6dJpuKc1aqI/n3z
u+WJ/bz6bR5+jzH0IGE+cxO9j7//y9mRc7D3/s34ldsgDotnP7QQ+Dsv0yIQZTpFL2UOWZruSisz
L6NWBAsI8+MY2TO602RVZgCzoFtVHdpiLQOSuDAUx34SjjIlNGCJz2kqHPwu1UpeQHkve9K0yEVV
GIXGOjKS9mFdwdXE6EfceP8CInMYDUSgna19F6jNayMLNUfDf01uBrv1Y20K77GzPQ5g09u0xJcG
9aHJtWMB/3Xo4nS46Zf60CzjfovWoMVIpuq1Pw3ChHrQu3RHy0GsTX6t4qw7GcPb6LCRE4iK7WIk
CWqSq7VVVr6ZbAR+SJQ3nT+91C2CC0um3ztpRWhLDUJoRi3QE1eFvTb8cCb6WTev78oK8QbCAzz5
p0lq51q9eEhXnx7gcvC4Mx0zpF4kZb0rncBLjIBzrTpYZr3gNmqnoPTfEx3nMI0qyW+6wyRzIkpS
m6iBptaKDQqON5PtOux66pbcDSsjrw8lv7Ytkvlkr8b9rNnyqd6WGN+s/MGNsf0klvW/STqP5caR
LIp+ESLgzZYA6OUoQ0kbhFzBJkzCJr5+DnsWUzHV092jIoHMZ+49t480s79a+pSGo3L7uJTaNlvE
dkTU2BSeSdJgg+cjYfeg2RoIXqM9Tg0rwWJ8Yk2E5dWw200lkxEuhYFPFQwCNHvqBUwwI82T2I/e
MMVasFwLob6XbLnZKlFQaXUx89VSn3tfUlkxJYkZLyUZNmpaj34Gfa5aHGvbA7Eru5NpavcLG4Xw
Jmjn7k42qm7MWNXYc+blnAxoC1KjQuUDe4IL5RsQXR5pBquWquKdxfw4uhnC3mqllCnzaCwgRA31
15DQ8ittTaJWjPFigpvplxy9he5u/JKZDtMEpr80xJte9j7BJIdV6vaWrRTPNRa5PMe14sn3MrOW
ba8Fv6PbwexoKZAsZEQ7nv8RIETdhrhLZWoAWiv9TRZYf0HlX4QKKBbK+jSefE7azVyqp0ZOBgAB
/gVDvTyZA5YCZMPfWetsEObPKLz/XOjaUW6WFda6rNymC4+4qOxrl6JVYceYgXBhB8Szd5jhI5Wo
cJB4RHrtwMVbBSIJC2oN5/DeyXMqHXgUmVU7EW6On7Tgsw94kzdmVU1h7bsuDKGgxOFfa8fcwfU4
pjiUsT2w9xyDUC2sc9Kl/hGq2wfpzUpkCBMdF8YLk7ecFDx9q62o67VqWnfJsNphV3Ocd7K042EQ
8z6n7pT5qe85TwKFjHiMnZ5VXcdR263Gir6ofB4pQeMsE1ZUgclhbq6VrbsbF3GQ5YJ2yvSnfb64
TURGXBNVmcV9P2NRIK++CXviYlZj/hUenhMcmEXWxOiJXQRDXoxzEICPmb1VYwK+xCUehbtFHGkT
VFTpDkqgoiVSFzlLSDEcS5c1nwr0Z6u+YXsKzYB+aDaRyCoDWtL8ktk/yRB0G+n+srwwwsDXXzpO
JBIIqGpKhId7v6SwyI0knCq+maSRzyUHzK4oPf3grx+6sbhbqwBwwB/NbG0yeQJ7obBB0Ccxbfg2
KSeMKV6yWmVojIfIzQ2dZxTJQaIOVpMl50LrtoFbY5eyLLWd9R7ek1206EY6Vul6QuKrMZAltG5b
QcQj1Ec4BvWjDMrjmFcvZnPIM5hYVoLqYfIaHjNt49fgZaSm4etvoyy3q6hgWBoXwQwLSgIVAEfy
liBNLrLWepcW/0XjwRXBdAapl++bZvgZbidFw+u5pgNkPQITtGVmYc4eI85V+6XaYmJlOY9ne3A/
nf4WUjyvn1n2LytKjAtlrnBEu3QgYsofVa89kmhMkJHOGrsLWHd6i/bhB90eoJL96LZjFxYVFwj0
TnWWmXlozbU4MhZeNoNTjNwL+aU39HNSQzlwpfM+FMp74PvlHFwXmFvsSTynfNfn2tgW80c19O5T
WzUVht882FKebuQCzGiEWRbNlA2ribDINCrmTniZEgeSeFVdCM5KdkXGpH7Vymd9kCw39epT5CgG
fPYrdEw3qXfxJ6iEn5beOQ+JxOmfG1tvwsdujlUFsRBkWwAfHYVgA2ypxkdtsD1gFkXxVTU3l/ia
gjtbbMHulIVzb1fXCTMbyi7h6AJrrY2Z0+sPskHSPwKnsYNsQVlKyS6d8nlpwHV6JHxtiqQ0YzGm
P/8txbVJjLvG+3Q0xFRZP0WOe6a+hTJjmvLYN04SI1TTnfrBptKL7LH6Be5jwbjR9/NCc6hU/tXe
Ho1uNDfc6KAiRt35yFKUxpaZHwJjPI9FIbeWk95zVR4QNG5aKsvQmdP3zCAAD//XHNd29uDY9R3Y
MOdM2vAXgy4Hl00po26ZMan27rl39HuOKXHp52TTmfxcEk6iYcoz7tIrKrwXxrQHvCc5f5u3tQIr
wq2IxHYx9mUuV9TlcziUENcsa3E3bc60pJlspM9tfmDXdGfgMNm6HuDFUnPP5QjzyZAuHprG21mp
/oMNw9sEdPqLhZhd5MjXsqa4DqoDQuTz1zkrvrBwP5AZvsTkBu0y/GT4dr9qW02HodHGsOpWnAgb
ZLpDVNRtXPagUhJjlBDoDHrJNQfqoeME95b+Ic2ajMdcmTu706YYGu0P8jFoiEtgYpTyPMTfHHf1
REoIusa9zat0BsoUbLzbM6orXHRj82Vq/6oBFQKgEy4mBcpn1iqfRgv23mT6F0Ybd6uR3CQM5New
jN8Et5+yGh3xpI30dtYZpbT1wY1XAV0rKCO6CWIolAbbZfxFKQhBWaAfqfln2RHhUZyPaaUJdvm2
d3qZsRR+ywnjO3MwBD2jz8bVg5PVdWmcHpu2eq8t47ks9XnToNRJt5Qj6Wrt5eQeHLP4y21zDyf6
K+1fF91Jt5mFUEhxvCnfiHDDxKLCGOxwaqO/eczzBOYhfd1UIr3pWDDGWcoxr5cnVzd1RF4Nx90S
OrjoLqC14A7B+VPusO8WnmBVB9mj2ZXos3n+OwN4WO3Mu6H3AxQyy0OQlU2IggjpvbQlVW/6M1iu
AQdK7NO0e8DzLAFVJWfqtM8C5mvs9u2dlc4fkxyxbabVIZUdltCG2lSCCIO4jd8OC7Weu9SdGMe6
9TrCfJuRgG2MZfg32us37kqPElU7ObOVbeavRJQk++CaYaIyxFxjbjxa82OtafZZa0Evtt5D0CEG
dubsWY763m8rrBh6EgkH5bHWBdaV+eIL8vwNplzr1FpuGikd3OEaF171IYKM6qoGhKMB/rKYHAnd
G++8Pvlwbq8E7pB7DtN6h+YLDbqTmkzUhscJBh0SLvdSB6l/Kf3m1c7N7lBTd5DG/jgXqx+Njh9J
6dcnnenLCeKKpNCe23zPIasxjbHUxYCusFW5PkeqeRR+HxwKE481gpHk6GFnCppsVxhWJJQ1PGsL
ASS5BkmvcmAa2zfjRKF9lGjDHxpj745Cp8pcq7NL/403kVOO/VVY6OLfyKR3qQRvR7Zvuvuir6Yo
cyZFhJ3XPNO37RqQgfKRdSGWiVxLY2VgOuQ/C3q1yNNWfD3292JoDxYuXNeQJ8xdh8Tq/LCfBfUd
x7zRD//SDnJx8ddzWuv9fV06tDXUg+Zo7ypJeIupn0tj3tOVPNpQ2truxQHLt3HRJ4If2dV6gghU
nWZhfLJNuVVoX4Fh44d4syYPrA61z1QfGDToQBeICqss7QI/4M5y2YPrskJCyHyhMdb71rm5amto
KHZZHlDvPFHp5E8dddWo18axT4YrTUk5NeVWo5WChDBScMyI0axgPU3CONYByl5cdLeCvtnBEfiU
RQeLaVQegCqAWFQxMxhAp7JicgUw7vWF9tLX8ynpHZ6qxDcZp6zW5vaTwhpMDwHv9GRm0TyWeug7
sHJU0lxzmWxdZV4y0zjXxU6viSki3XHTqjZsBv03w5zZ9EYalT4YO9tg8lEbRjSy6+GO/kD9YeNh
Y94zOdnrfEOuMsex0zaJxs5rQs3+00vnW9cXLBx6AmyvsNBGAsZKgvqOzgc0RBd0N+D5EziRM+6u
KV5tn+lAfa3K5JU3A0yqizHA87/t0YlK03y3+WQFlVgmtD4sk+LVTWFHa0Me6/ljT+nP5rTZYy6a
4VGFaXqlt1Sy+xxX9ZG37dMwoM8epWSOgVWp9GFq0xjlhxJ54Zqvb+AXr7hS7rrWY0qGtJaDlIBH
2zp6soOnnXgE5dnGwdBpgEEAhEKnJ64NgK2G+ZDnHpdfBWLGbXO5A+oFBKluAc6ZKMCaSj9qZmIC
pTNurKk3AIytswXAlR7GCchNbR8bY0YUibMGHEv2r84x42nN+qZMtOWo9HeEGFxaS8BkwR3tZ+0Z
8bN/5M7d2mbPvKhmYIeVG9wQRZ/bgDidgoANU/XV9dqHsSZFLAb7r9CsWFg8O5xzSWNfyyD78TQ+
V+7rewU606QegVmd0noktAJaGYTV0uCE1xARqiDfCeuZsUi/pwV/tsriMArRhG52G3xZfDVeCgVM
r9o2rFcKHdHrhyzPL6ofvvLpjqvbneYmtJMkPaDu/DQLgwXCbTSXNcGxltq5lHW0atmnpolun5lu
EU9WotHwDSOSAXlobPfSCZSOFaV+uwfr6Md0nXx45bz30lOS9cg50mzbqAGPrAfIsqpzPHGsIlLT
e1YVNnIX+Ay5lhWnZJ8znOaQEQrbXVIu2dW2ZbYDb5tub6OYGCmeRKu43vkj1uROlVrEqanTKTkr
/364H7m/U4VgbNjdsD7J9FS65rw3cY5g0M5rCj9k+L2/4u136GmrGnFsm9y2rdr0aINLcMBSLCJf
T8kh9+we50DCkh2+psX1mAW+GWrmdOgn+6ixmNw6Vf7ZmcNfAkN8Yyf6wzjbPKbZVS6SKq5HSclu
HSilndSRU3l/DaQM7bKyD9y1CZrNjqkGonSUuVY+b1wfJ0vQDht/9lBwVuMTMS/HrHFHvI/NYVZj
BNYGVDcQyJPeCfgKLY+RVqeQdwqLbNm1+VcZcmGy6UYp5qqN6gmbXTL7A9P+QD/J51wlbx3L29Ab
uWnmEsRXVt3ZBg+Km9p1RA0HK80FRTtVI+LswTsmqt96Yg4O1jjfYcP7WWb8d20BzX2B+GmNprvr
8v7RBvCRap4BigAsQ66Z17yc9R0kVIugX43Z+q8vAUx2s51t+9LCITQV8P2FtlWal50Ro7xriwwi
3YaG4zvpBVCF/9K1NXA45BhCfiuHsxUmfgHWNRdxD1ifGEkutwXd+yhhPZfaAVv3cqqHGTCBYJ4B
/2aDORtBjU+DOp2rvNhOtnbpaz0ipLo7VjPjT4D+myWQv0HKsG/0kk+LZI6pMiGbVu5vfYN2zmyF
sL6mT12RvlWwnkPdvh1m2BNuuUR4g5fxUyMN3jCNg3LVbl00joHkLYPjNDbVzp+8EzPcb2qaNMzb
8q2tyeMQFd8OgAvNyq6+gaaFWfZ5/kSKRPvr1M0ug1eHXBmtr0uoMDkmZghyMvSCpo56D0OC334z
MzikQ80cBZRwhPCNS1QLDIoPrYxlB5fccvhAAB1tc4fdcjX61HscioD2AHM2LFhJC6DRw+5IdYq+
rwL9tIrYIlMBtmR9UN2td5CMSM28xWaseYDYCG52nR58MiDXcu3NbUfPwbJvVxscWNnSkqZgtxS+
yeoDe42wZXOtOprY6/DwNi0V6ZSAyFlTnv3SgesBWnajWxr2f+O5CrAo56aLI2nCnaVjsaWeXN9m
L/s3uPaV+Qj4EPMzMOeRptCF0jXx+mAmDpHVsLDIBeSLaee7DO68Gdja3AHY6+Hi9Gb204z2H2cq
uyzFl4Z80HzQ6VgrhTPHghseiu5miXyqa5Q+PB5BoCOzXoGuitq5mFg9qqzvD3Uy7brMvuR18qcp
vIiygm7pmBAitdEPM3M41sqn0EmpcnTmFpUFdUWKhVwACRQ8G5h23b6Pzh7ZiTBHX5bxMhtQ9AOj
e7HIBTjS6qWnSVWxbJ3bHnZIkMiPp4klTMQIG99iZTGCyLUHd7nLTY8hEnr9uEjyeB7rFumItsaO
ooCZlRfwqPFgDnN/aG7Ms7kXrFsY82jBZanXqFPNRYPaf1jyD1ln2Tmt+9gdup25CHLUuhkPvsG6
p9SuQXl1u5dRIb+sVvvJM9A+syNeG6c5iHm5JmtSh4lUzaHpNByJ1iG3Kv5KKt/pKQtIFKxSh06+
dtLa5BhHMP0Nd2uifVs9qYJyLuJ10EnUmQu5KXriCfLUg16yNHuIUM2mz/bMxAkftYbXjm6sdeb+
6DWsjoJp2oKQ4MAzdeYnHWyi6RrgWD1ifwzStIlaj8lfMeoHMQQ0lUGyqyBQcPGihPOTgrBul7DY
jHeq8gDzt8PVktkvC2y8rJYGxL2zXLxsDlihOT9bcMvgdN9reF6axA1ZIx+qYn21nOYuMNnFVIm1
3q9N34Vps2SQPQww3PZ97xlLbIlkZVrHlsXx0Lo1bvtTKwV/bVNuvcRBk+hW7L4whnTEpOsdCXMd
TBposhFFLUtqY0Jy6bAsqEmCq/S13xnTeHbNj8VmL6aMdQA5vNrbql4fhvo2kQy0n4FaoRMohFfR
+Jgpia9sp1vB1OFLroKKu7ib3vU74hW4eFPWKAIiRqaTwFq2bOupZU6aLB/wm0GwnTmIaMqRhgUE
3hU2DtJ+vGglox4HjCGnC623qMkFyVHVlD2vOZUCCd4VnAV7emWWNd8CXgC26oYHd1L8wLzJNiSB
PGk2wo3GhLRPLES/cUtbD7UHXkXqJMV4nefXnwd/57qFiO3eCML8W4n1t+EbwBLHNr7zmdTmNr4g
21kO5krAxLy+eLfAk2waDnbCbrGaeCrMNElB67PHkvQFA1wgjIRfZgIPWQRGwutUkCviUiPVXMDs
AyNN1WwjLOatSwsPvFVbfTaa/VQufqwacNGMxyUrKDJPbYxLZcU00ZvXCpf7QAQCWi2km/0dY4tm
5+nztxb06S7P1qNl8kwpz+7CpbG12HD9XxorTmtIsrIqtF0RLL8InMSzSp0oZdcY9i1IAuSz0N8w
671BOlMTsdYDtIsU/lbMNNcnm729jN3A31NVRxm4z87g/XCJMEmYUFt4ZvobzPJ1IifokJvaUbJS
YZYm2Cr9ub7HWLK52j51cZa89bL47TXt01KQtLQkabYusTmLN+5S/hh8kOhl7QF7V+YjpOSeA9bu
03q3NYO/xrFg1xsMulJFCdduYXyU0QgIdNvAn3ImW8A+hd5uLm6MdPCr7m4mpPRucXniZpzKSd7Y
kDvwOHuKKDkDASngWy70i0svErY8qdPwssI8zbIyOHKq7bQ8+5fO2YVsIGRQNW2gn5gGG4/+T2oG
9uy0286a9Zp3w7HDKdjWfEGVSTSZj4A2ydbfSt17UnQ86XDPsephOtXBoZAxz4t0A1b9pbeGbTGJ
sRApF9+NPBGBVOf2AuCHRWfyWFng7MWOKu1XHP5UmTUnElc1yfF3dVD/AUgYCCFyfxXTiARwG8NQ
624dy8eWAKCtBRu3Xn2UmAVDR2kx7hsa5wwneavLNMDkjPrD6PjR6+U6DR0LxCFLcdmgLBa8KqE1
9lt98mKkAr9weN+g3+3LAEaBu6RH60E3D0uAaR2Q/JK8MNp5RirWbJPZuCSj/T4mnMyslDdMG4+K
59bh+yqUpcOo0s1QzTBol0/Pa6zQNTQbziLBLlMcVEDtwG3WSIwMqYdWgBsGtdIuN9SPrQb6YWb3
rW+/DaZzbyare2SRcUh4G+AMIZEvi/3iFek5l6IH/EWpKlc+ZHfgwBA3jcX8z7c4pHDv9VEyDxfH
iiutvqFbpusgeb9dJJXA41+gfPBy8GtYG8NtD473cvZpmbwC3NHKqSiIEkFoIYKIVSk4OCGhnkKu
XFxGnX4Gma9zQr7Vgq3EvDWwpW50p7cjWPPPLVbezAnmOMNQHxYGyPI8QUJBoA2ZoKl10dVgnmfu
sxbnFBVxrceO6K/Jzuyzz97Q5p2dA58wy2neFnmmoKmI5w5XV2Qz7gpnej1jIYnFddo3q/REGLhY
yKsGy3+nefgXv00ZUBS1HDaaQq9TgaajVVSbvBPdoSuQgaGZ5fl0x60TLEacMLuioJGPtdnX8WDp
SShdcWXiau9ML2U46nhlbNCAh0nzWzEzxlXMbAdkfLox23a7DixZoO6AUJXbgnjbDQlVDx6Y1kh5
DC8FLgzaBp3Hvza/PEo6UkQgJxF1yNSYhTrDkOndmTnzJw8gtK4Vv0B08Yq3Mxj+VpyYBd2ETFjO
PJrjNWVbyloO/qV5agV7qmrI+VHmCbQwzChbt2zWjTCelsDPYqPTQdj4NhlI/o/qK4D8fPx1QSs0
FlGWguR1rCEmPwQoyMqweJgR7VWwKlcD8LyAEQDU9d9sm2ZcVfis4RuZTQBVCdqVzJhaYX/vaWfH
G1DVPEJggVE/zfxjc8USI9k4tuYBXe9Z4PRq25XaMU0kswuVRaoqjihAWPxa5QPHQVSS6xbqzSr4
7Hgqe6QBQMRcRgF7sA+mkwZAfbWr3Q8/4MVItU2ClRWn9o5XNRS+/0ak14NfJyPqWX0rsH2BaGRd
Js0ArduSumHVjuyLAtQOjTecYYP8QMKAdIIZOK/te4aJCuPbjKyKMb/bkpajxp+FbXLNDGtWv8bA
KSJNGodlITWFVLYY9PRtl31nVpgaZx2/fLd27806viWFdfJl/g9c9xWwLbM4s3lzg24GXlgaodbV
0bwYgmwL53lOwNx6GYIlJ/fCrgHkP2m44G+P0OgdliS4W2zEXCZQGl66PBymgtcFevI2LforI+gn
S5oPC7PxjT6/JXa6RAmHcUhCCYXAQp0gkiBmDBrs/H5mS9j8uE5xRBDAq+55Z/LXseLlajf6w/NE
4VlX3OLwSYKYwcfHl072nKLr2/klITn6LcQAzDWezORJufDkADKxiiJWDXiNh251ROdtm9gK6Zhx
HdE31Qs04qy0sU2u746C4JU1/s9U04yja0SBFfx2AJ0co7/KPsFcntvvLadIbA6cSQnASKJxooI2
OjWeqkr60UQjXhgN7eG0py5O8+qa9CTq+c0/Se8PRe1FFyui86J+1acOKbjvnAkVfCEe7x2B9bGd
SBuQDgdz3TNgnxaX8lMsT6rp70ypu/tyZFQ3VQssqHIzdS8Tbn987Da5FCXuKT7OEGrDprSfGHK5
xyQFE6xSkrP9SeKgVbggSWmDi/Y3qBkpQxHgymZqBlbhYIzEr6Al3K0pb/isiefClH9+muoRG4JY
wkvIaoYOfa93W1HyuDWMe1FK74Pelbt0cVwGkuT0+iakj3V98hSYPp5UKOLzl1OacEI0tHJIlWBy
U582qvhoyuGJ6JMm6vmutlqCzKzxq7BX/7U2aQQ0jiRlZqyeJe3bKg7RgJLPBtLRsvp0arkf+vq1
F2VE12FxHCcnhdMmDCSfn59Te5C1Rd3PTmozGl5waMX05rETYFQkFi7KmeOQdmBB7L4p/OmAMS9/
aaDy6EIhoK+fkp6Vk2F0X27LILGpkTY7jgydHBFsDRViA7L3x8x+J1Yde+IbwpQArWxsSd+YYojo
jExoBBI6AM24yMTbF8x6qTRcyj5M54hjzxNtnqO4NUYt/y1rc9owVeBaKMFH4Dt6XPundqEDcr07
pxaPKKhR9RCLZEu1oQfYZSMY50zv4nFw96vOrkRRcNVJ/l60PR0jc6vArpi/eXhqK+tQd97naNCf
SWP9clASJvLHD5hUtcZQRH2pzshjFjLmKFaMgnl2panXFAP7tmRx2E3BeUzA0M83t4Stifty8U5W
2jwXPfv8gKHDZkjKO4dxyd5286Owc9oF5Lvbhq1tYcGSrOSusPjRmmkawr5E2cP/X1unJ3tKdyCI
G5Qc3duUuzLONK4zPSxXLggHGAvEeu/Yt7856KKGCovdhfNGVZjB8dLJJFLOYRkrBgyt7iPE5mcu
SW5ykloQqNMDTpgmlBy9RKXs2NsmkU+uvehwwc2thoGLD/mhbySjWaiCcd98gZQw2PpwjlVF9jq6
k3bkDoagax9cg0HaxORb9sK6UxrvmcNkpCU2E1nEi5n/9KVxMeZm4Gi5Ob/h/GYk1O7YHv9lWQI5
153fh5rveuJu7+kn8fsXXxchIL5MnnVpFRSHBAZMVffvkz6+rnOBDOJN72jCQNoZ033hAW1c4UM0
fV3H0AoO+QjeFcDEBEfHkz7264BQitbSwrzrvU3mo9fMUSeuYvwUFoJLxXbmFrL1nc7IkZCF8bjC
6WMkJAfPvkfZe8NZnd1sPlKI69xfgxNnVf5WFvpXGpS31Arjby7hgzuzuYQg6/4NWrvimkQQh4KX
Q4zrtFAqITeqeVdG8aePqGK8wd6kXY26vZL/mPW4U3XpSC+BWUlUh889HugkXfmIFMCGMmBh+7nR
x/pj9Oon25i27lTk8dixPigrXkfHTuLJeIVmE7mQuE5uW+2cCUWFkQasa0wkeCOduikAJhvS/NMT
NbyXZHiouE9sEko0+zlXnD85jLnJGd/GonrvSsoH9gYvbblqaJDw1iz4cpnHMLGlvMhcL905xYfl
qWrru+WnB6MKWCduiWZ50/2WpQ+Hd2R6HJsCnklfkPJVO4bk38FYoWETT7FFhFprAhuw8h+nfvxr
UN+SyYYi10EKN1rFdbIqJM8xNpjllAzGfzz3IpqC7oqmFYEytP1IgwG7qRESmMK6yY+sqKWNur0i
/9q8fTdKlNFrMT6mE1N6r1zhJEzPSzcb0WJNU4SOqN/UWs/32D/BLd0qcTvAtJJciWb8SwKP/SOC
nkPvWzs97zkhkZJFplIfAUp/vfLOPj/M3ZILE42x9zFaJhjtVh11n8iP5ddvbOeEyui7W+1xVwdN
F8GpuE+F5cfz5Pkbraeun6S4kHNC9ad+AoyizNT54iaGkotvUVtDw/Wo4eF9w3+Y2wRij0sc5jKi
oWfg/m1kyW3jAdVch8uyIq9EQRtsuTcJkjGprzBKItDtJwhnT41Olo1FENUG/96PMXRvevWdu0sf
AviCDaMrJAzzwPyGvZQgLDookAw0yL/zcd3ktw0eg7j8ZHhJtcPLiYGns3aKGESSmZr6tkB3gYWQ
KxKY35oxlMde99fHGkTe42RlT41hvPm6n51VNdfPRJe/oGCuWIHpNqrN+Sh6qR2MAFdbNhcPRuD0
TIJR6KQFax4h+mMnmdguifUwZvNzSdSHVa/ah54NT02V7VbYG5G1lmy68MkmTtbdr6U85yb39+QE
H37iZpGet8jyaGq20qDSk13GZBz0fwexGj8Ga9wAT4rjMSMlLYXN1NTtUh3ywjIL92GxLXh3xpOh
MRu1UwUst+36t4Yv1m/N/rwW6h6nS/nUN+mWhfUJ6pF9ygIorLleUL+uV61jZIbLJOUrR6KVuMxl
k2X9Ax4SLYX2nDXleRoy6nWfqa6fW0fdKRD1eN5dvZLQBbgxiEvHuVRLEdxU1Bu4PrAFVSoPqwdM
SMtXAfITvIzjTAyq7OVh8dRnNRp3iwkKfizWaz8H3dlnlR/OaXEYcvNbesC6ZGLuXV87NR0TVquo
rBDz65ejY7D2ELaF3ZxeRobCUptjHnzkgPW5W5s85ADNTnb5M00c8KThPng4PDmDC31DKTZEkoGv
+YjyM4kZEB5W60aGfVgoiY+Gnw9Hp50mgLv+Aya128w1JyPMYcbp8CcsOElnSLRagYOo84F6VsSz
rdV4Vy/DHR4h9C622MBs3TWZaraNQ+AdIv6+nO7g3ZQP49rtndl7GkZ4v3NplTBM5dYY1gepSf2U
KzGS4YacqOySo2iXG1CHvXrbxRZjLwYKLoeEI4LnIvlcFOYesRdSkhaVvnRDcLG4kjbNAN7KZ+0h
x3XfrSlqAeU81pY4teZwMNBfqUI9+Pa0TZJe7XBzAyjXmJsNpXMVDP8JSG3Q3GmkLXbBbe3A3Sdu
ZNA2t14NE0A+hNTsX9lubXd8Z2wpAEQF/mleKNWmWfybgzyN9ALLvYnuZGMLDf730D3KpTP3hpZv
wUmT9DmTpaIorSJh0/FlzGhbPCXsyxAmB07ys6zrcVQieySmpOS1yNz9qHYen+yfL42LTxZAnqz9
xWDpexktIFS+bVrH/35rcceHi0Aq7iSNdjJTHbF3QxyiLOEKtCLRH23P7e9aPdvNfWs8jrdf/v/X
Le+x9UZ1kpaPodOeHJbO7UhqY7FPV0IDRbdkz04XEEMxaNAKXDPfdZ7n7KmgMmPjmYJQjobWB8x9
sHVuv/UWPd1qE9O//zM6iY3nVA3KO85ti+xPfhk8hkW+nTL2ZhF0bsfXek4oe9Osf1jyfEEraLUX
NOitPeOyW3yywxN/fcPE/NWYdXL/3+8qxHtTItKnedDD4WaoLJP5gQvcvs+Zlbz4c1tybo/u7r//
MbfT+lA4d2ZtBxS10nke3BXPjM3Cgt+kLVez6Mr7ssijGiLBxbJAHest4YdQn+91IyMHsAeRlAk4
ZiS9kBmhO8ujfBaSbSiQ+luwHZW1yuoPxuAv09yBSGzhVo3A15iDQ8s1Of4P3PuMt//DbiBXI8XO
gUxKNMty6m87zf9+KWfFdrMjxq/oCVG6efn1m23kP+/If7/97xcx2ne6BxudB4nZYFGHrnCCYzBU
DMz+sx13HdyZ1kt+2lnJJ/PDdR0C/pJAPjnATcg+xDBsfihTf1gHRqno+d+X1iYxuOjGIwSf/J2Q
gLj3hwmdRp89KirHmD83udLOXJ0ci32hlbXfc22XBFb65mtvyO/x9jtPrUG0uMEU2utM1/w/rs6s
uVFljbK/iAimZHiVhGbJsjz7hbDLVcxzQgK/vhc+EX07+uHq2q7JR4Ykc397r+3GrwVzhdNQeSF2
cs95xK+9/MrvS9N19inP+zfcuT86LrbnqUekMQgUvjY5HY6S0d8tr1W3czpqviJyUIOH3Y5carW1
EQUW0eK18iI8ZsSv1+M4NNPC2p9n/6FEUHhAPbAf7AfXqPwHYtaSdiLGVG2jW0su2Do5cWudRqf/
8WILCVkgXLhm85zQp3013La6drQpln7vn4qW9vQId+YUx1uX4ej996XLqmM51mjUS4sDvCLyoBQG
F6EUpH81+yMvd2TIp0/i5dq2hJTx35cz9ncujjGh6Y+tkZu3hLJdz6dqaT3giN7MPvcU/iy6XBtq
uWaCGHRiuO2LV7nlWsuEfK2zGPNChl1mzta4x6NzQ0PqOwVOHhnkg141+Wtal+0BqmR91+bkRLwc
JFmhMVBxx/qQA/hqfJHe6Tx0t3EP3KvB8sxxX5g8E7DS4AklKRR3b4Yo/X/otK0i+qr0gkeA4Q40
JmG7JXY6IxM56oF2nb+IFfbGt+nOVQZ0rt87jf2WeEI8yW2jf3JTWiopLt2yfzZOGnYgalOXD39f
LCjDJ3a9hB5SWmDH8E2LPfOJU378Yo4egBCdVo3KKLfUtwxB7sG9UKq1DiCT41j92A3gTI/MaeB2
wN/rigZ1nVlP1rE7JP1mmeepfy58p18yKmzlXdlszZbIpK1EejZHSR23fet4otL07Fg7/r5ub/eq
f8IZuAJet81tivx+X7KpjP/7qKzUT0XN2N4hKrVysyb5JtWLr5S19V7QJ3Yc5NixObeiW46CyHT8
S+Gf+dH9kqUUWefJwZa4cwydZgUKUPa/6zD98MUxIm+8gphvg6HPibAk0TVqB3EXnYxuOPj/jphX
riqWPkBROrgw8J3cjhVa9weH84S7Y6da7LSJ81syDgsxTQ93v4uDWlaFWfFDZPS+pSJxK8BUbUhn
ANEVLUWKo0/bToXiU6btq1kKTEw+G/qqohgm1IGqN3GjaL4Zknc38T5EXlFE0Zkc3+qpO0VUjp6s
5aO4SbYhmYBbxHGfWXX94bqx3GG3t7e+i/ewm8AaZR5zxF4qHb+iVdx/XyzXftNwx55+PyNHxO0c
QQVn6fvvN5BimHee9qcLLSapPLWv1A+qJbhLeV334CSatw8z+2/dlEetqP4Uddwztk6SFwmYHXrO
AN47oiKMP0L9MfZM6L8juwOEIVXr1rcONw4vk/ED6ZA1MckwsTf2SNlRPV8HKl903a8+RTy1Gz8f
h6BJ7X+UTOWbeGCgSIkF7o5QUj8yui0xPAN/Y1vT9acY2oGu1Tq0XOta64N+KZcXM0OrWv1+bqsy
3hLutv771C/6cstc08GUEXUPw0wrKrUz+XEQS+jKre+E0lI8OKDqNYvTbdl6OHZsPX4aSWIAdOT2
9Syf8duCsxgmMzn9/pahd/Nz4uBS4XKonDe007fKM7vvyqueK+OUMgS4ODQwPVl2Y+wtl1Jz3w0h
FmM0orwQVed3lcMzgZ+i3fo1PuY6vpuyzPfksAGKtv4C+gEo63Y3FefTCaFcSWQT1Z3/+1BRoJoZ
I5S3PMZ/1mfGa+FOxn6Ou5EGQfbkRmhoQVngKdaTwr8XcdOfzYpzVUzciomY94bN4ibDwr91vsuI
KGdfyxMIaS1m9BqS8urUkxqEA4eyYojoxxirGEVEfUWaZvZnrEuQ+iR1P2N6dMD+40on/+Q6e6OI
vlhOIOl+mHrP1RgeU+fzfiAD3X6DgctPBYhTn1n+xvyT3aiE249vkGHzetOiBf0UF8q8T6TH6IF6
ow2i84L+6qM40+L9JyThjh0u2RgyDwDt1eBeHzuaGd4bpTOlPEYm7zBfD0n1YVKDcw7fagPBBR3y
jx2qrw4eT97f6Z/Vtyr88hjt++V78z7TtLrVMGkVXRzE8yYdp10zpVVwkx7gRAzpQcWG369fa3TW
jpOWzzqh+y/dNz+AlWVVFzQTdHGYeOviktSPtZ7iMK3b71SaDCur+o+N+ScybwNGa+9qfTA/8Lx6
l7GkFDPzXDh8OiM1Cb3AMOuTuOsa/QcUQVRvoDnm1FmjFZNT8f7BOIFk1ZWvJhOSNXHX7XSuv31n
4/rjq+U35b4W5ZfDdq5JAwybzjM1dOhqugCvx9NqlRTdxsN/IvqvbkMfeRQk7qEOIKknlDPva/3Z
9YYdvm2dpyKM/f6csVmNQCwb7vrPmQDzUNwoLm6QT4Ai2+pCrnFXotb6cm+487HJbiYuH3u0j2ps
dsLkoBVw3j+lm77TdkUOTm3VBw5qf2tuNCqVLP6rq+oosmHbjiesISeeTtg8URoCi7qvQKuYzhzq
1sVb0j/7ywOWLpAPWw67HG9ftMq/tW466GgunO7esr9RxtJubsObdzM/zI+EDhGZTYzvamLKyFBe
TwsAlR9lKdfCsFZdGkCwzlGDvGcaJac4ekf4hFZfG1+F9xp/c2MIOu8jZjGb2E42BEVanHj8O/zd
d+M6mIf8NOMxZSoSTmf9xzu7L+Oj8albpC7he1/Lae0TTlOrxDk3Zn5sIFzj96MTjQavaUDcxfQO
eRbLPe5Zy32nZu+bupeajKnK7/MjVdpYgpH2dAtOahgIyKbaFqeBN6wB3d6MZFywsGMw3aKzTdWq
MfJuv9MiP8a7/sP/skzjZJtr0XGrNWq1vG9cGWw6YtHfqVHn7YOMIamIu4+PGTGDeBou2ut8nW7m
YbJWzg+28DgL/gKVZ43Ct6Ddx1Ny7HcUfx+n6DEGe32FR1ys0tkgnJq89+DAixqxJsc/OA7Gtj05
h5Xca8sasTRBZRj5MvWY7SQucfSM1NmHyvoasgte+cXChZuVJqR2jWV04OxD7kmuVpV6DMXayZ2E
hlurOw40HiarmlLc5CU5dNtwG+3uVnGIdtEu3Ef6SftaLeNpSq6ZD1N/Gm/6d/Doxrxp38wfqnYM
/eKT92TJXmuvMl0fCLRYxd/WZu6/0t607CxZ17beIdnpB5qRm431qW7TTVyjl4mzs86Ebk3m0eDg
P7/7nObyW9Xpu0Qdw2H9V/bFzuiig6lXG0QsWVpbt72LEErvHrZVhi7YBol15RoouSNDcq5baoFs
/2JOV1rg9QM9FEhlayYfXcHlsS7OJdRZrDorrEHMe9cmg8Ac73aJYZcRE8NJDrnGqaybNePiK7n8
tRr2rX8wyu4JTz9Xqqc368a/ZADXU+FR3DmtpX9KZigW5dmCqMJVkjB6ghGdvTDMtWxqyKqliA9q
7y2qtj2pptEYjsgZGwZ4qCc1BEM6XBNsPDNpNyqiRxGQmkplfI2M1wEH322W26q5uBSfz/QcuYus
sSxMIXhCOBteA7XiJ2qPlA/jzGVCi4SSD9+uuzEN3gwOohGkQgBgK0exXU3v+RLq4I+ZWrn9M2Ir
ZuEAvRdeVI9xXUTU6pL867AeJV9ssHjHPPOEcQ/niUIHpoq3CQ82LVj+3Lw5ds0+ZUueezNm7+ao
7/0gBcubsXJoBk5F7YAJeD5+ye7a5V9Ke+zo+sVyBPNeQ/Dp3mIHJKVFqkL1RkqZqtwr4kwfeSTU
WtNdHk3Yc9wRD7lKZBgAfaovZLv0A3B2sfdmONlAU2vG8VP2HKtlBJIb4go2A8SHNr6VSNrf1Kn9
98HyFa1ieJVEROwIZIM2x7u9x5XrP+fxeO+JDRMywuMuZ5WDQyRR7Q6UrXSFab74jq4uTRY+EW7a
Tog5df1eJ5STd6iga6euFwgFTwJi/hTRkiBqSk9d2tR96yMkXdSb8YIuMe7mpIUf39D4UxjL5gsG
9dNojOLJhrchOu2ede6rTdwX5c99shyIvX3KDLmgTPNGvPqjS5lZJUP0LB1TPtSS/DIPz6ffF1KG
jwqG/Qnwp4cvPGJx+P8O/b8n/9+vYXV3MYr9bQajfiSFT4o8yYo/2eDtwVhnW9kqubVG9EZHJK/x
kgjxDd5lNv8hdTqGa21jE8ycswg3A9u8a6bLb9OoOHYskLLfl3DCH0VP0toaLPUwTq2zTW3EK39q
xE3zVBH4lXkyDDc+tZM77CMnbdcl8xh8AYXcT8tW09DK/sK+VRA8O8Y6bOB+QD/C/3CNo9i4+Hgr
Q0iRnzSs7OOWH0vArLzb5x0XZ0Jw6LMxKODJM/+l6NL5UPbJdymqi5lyetKHwXgwPQ3TUYzwnMrp
CrvA303jjG2hNPUgd6igCb2Ek4vbgI9fFIFai8eHFMwZK7jiH+6Z3Tjkmm5g3eTVUx1doAYn+AK7
6EHqjMjMHuBKOxPOnNqao3Oix98Z199gxPa+WEpJu0qvLrJtqotomq1uN9Px9zMj64++nmeXqXlC
WndvaU+viOZqTyOhGzMB/w7WHwOISI1bW8RR4Gc0hzXLp79f8we2+mpYYBLTAm7N68Y49ZQSYfJW
zVdtTuXOXlp0fl8qx6mOiu8gpsL63MkHjeaYxVBvn6ZeGrhVBQ2HvjeefJrrgwYeysYLe+uA15Nr
vw4hP9f9VL7x9uBjqqbPJI0Fd2leHkIgx0fPwQSkgOJu+JcE4QXpPqeOOoNy4p3sTBMf3IAmnmPx
hCDLsqRnqVp5Mo4vLijbolPJR9mSitONEpO9Xuykobx9azrdU63TpQGewNwIauDh9XjFOant40hW
Gi+Jd5azA/CEsQ4NsN1ICLJUxcPcnUIS769WA5IjH6bPziKUG9XOdIjFaD86tf+SgBuANTb7QCh6
5/pW+D5mN0NgGJmFoy7M+q6TTMCMwM/J91no/sVJThWvFZkngsjvGEix2uVDusV8jMw4LO3w3Uz9
ux02h64H8dF6OQQCwzKdbSGufh/Nf+1c4Foao+TKuyKxNTX6HnTBrXTt6GI0YbmdQwOCE366bezk
7qkhGYjEzvkDr+r0aUke+v5k9Q8ZToIHd0jvtur7r6oOr8aUsYgbA09zuvzuo50DGcyn6VyGSMqh
J8xdNGE8jGWt78AM4blUfv/w+xE8zuEh9udn4sPqWDWMqVwnhQK2rHvdbKpz0b6HSWZfG0Y3e+EM
/6KUz3413N+vD0oXuzimdhq3D/uEChuqXuEn4hqC7Yc7s6SM8P/+kqYGsPFAEiGSuCYN9876l4Wo
LSvM70dWQnky7LXXro6m0/9e5qH+fz/tMoH418Pr/O+3JLhaa7/pVv/71n6/UzBP2jqOMUn+/kJP
s+XaMKb0pJrwRKHq8GlYrFMZwViG9Fmyi5w5PoWtnM69wxZcJ4WJc3V6nPNwpBi62VRNHz+EcuDh
P39VjWweI5NfHy3BW6mxL1p+o4iV4Ao2ITdSXnakRNMFEnRrMFidq+UlKWlWXf3v8wLntu/kDxoQ
ky/Dc8mcUS71KH2mUuNAwU5h4Zyd4zmA6/yjG/ZzTGMD6B0mqImpDgBzPvA3Almx8RSC0eKIY4M0
sdItlzOrtC/odDGTZIvoe9Ac6ynlu4yix96Mh+dOGz8p5+VpEeLuhnHPA+3iCv8dm5S2i8dA1q59
8Z002oEx9da2uemxGa1rO9P2RT4az5M5kFfG+NMUNo7mMXe2qq7O6FLpUekpclpWzgdD8c57dvVJ
sRKkWPSifSQlBwOnpRg+kt9VmKt7mfZiTSbxoJu5F9DjRRAGx2VC/lLrT3qleYHvEWLRkzk8W5CE
z1SzIJMWGQhpPsMAuweU8BrCrl9DDBQblSA4KFUfsza61VQrcNSJtY3JvAbJYD7VBKILPdn2DWZ4
fVzqity4CwDPPjTODN9y2Za785snsHEIC19H2h4Zj/yzdIxIdk63iZDRa11Qpa1Dw5hkj/fdldnG
isYGw1Y7IgU5oLJGsFJ0n2yApq4lc5Q1wAJzzaZOLqfykQhRDBNEw4iU5kcacCpGF4Rw4xIwmUEH
RMd0qTCLLqjNZl9G2bfbdzfq1SUwqIfIat4SyA6PeldcpD9cPEHF8OAwa+ARRo6N2toG0ZjNPh5T
qq7bCdIKcaIBt62uXvpl9G132DdN9lEbyFL1OZ3FEdfLTOtG1C0i61pvJvWM4HejIWNeph5MQnX1
ZFdsPFsjIYSp+brcU3iF5e4sUtynoAM8tto8sYS24O+hic2tjS27z61Llry1VfHazB56so6ruNEF
9Yv6uXSi6N40GHJKpu6MAU7MDx/6kJxXZXjq6BU8zkk3niZzsgOW7uXqtFZhLIdN6Ej64MJBp17V
+NuInSOwAI+dtM5VUR7mhvauGsJt4Or1rSuIsmiRvIRd+4cq4S+NWPq6j1S5F7GwOV1HHkGTMVl3
rfNN2Skhs6Ftg2FS7U7FqbnJki3JjQZBqvgTzf6prxOSWPjZcbGHxNFi7FxFxtU4gwj0vH/OMP3l
AY/Ua4q/9VdTeO8j0w0yrMxM28m55DrlFdQZ5Iz/LZ5G9kzItkmRMh2+S/0jiqAekfC69Qy6yTwV
n6bjTTjzVTAa84yNpaVvG2PoAaNhoDX9T9Pr9SOmF/7CaTrh2FuzTfIIcTXM95u5Oy5XUKmlR61p
3cNCpUP8YKPP7b/0lwl0DDVRDVt5MYfEfmlRaUCyZ8ZE1gcz30KYePGU+ThmermbkuZjKKd0bRnA
omwZ9huyFdUm7Lel6XlXaOnoF71DFtek1qXW//gSKRpLD0EplYNnz4Y9yJRiO0dZ0LcGLEKaQ7Qi
TtcU9mxJycHB6UX3lTUAyIkf4VWc31qzonhkyay/DqXI9/jDfcyhtR34ffkklOgORRpds4HGG5bw
cdPZWJtc+vZm5mCbOrdZF4cnwwyttaacDT2j77bsT/5Q7FRbHYau4PEvCwPvHse7MQUoEOL9Sn1c
u7qnJjgymvYY0RwfFzsKT1h0h3EGjxz/C4m5HrG6lihDgB48VQZDrFuHjC6pFefYgMGKtY2UhAMk
wTHk1nM8zhq+FlqAqhbnY2yiJI3IQKaOOJuIbc2ZeRi0nTNyyNelShD0w1tTG+GS1hTYlTmta0q7
Tt6zFrIrfoKQBGnEp3Yx8l8nRdN7VJLR9ZSzdvz+09c5nnX+yXZsuY86wA0V3iXubB7iiUZDOuXG
dR7NR3CJh1xhCaPGiEpml+0HNalIkxX12eVEMofu0xOlKl+YHTNSF/ZjbdGeqyhzIRZJeszEa0Ea
MFyF0nvIW41qs6LjME+cq8c2O40m9larSfe5aeXoUSyIuHMxbsObSLF7sYyxYrC7dBK6DwouCJcz
CTfJRO5riuRJSnGZaAO4mP2wTScjiMz+dfAt5jjUTHP0Be/TVNcwU/bGcMXIMdgsIbomJNWXUexQ
MdPPOwtCh0LUcXLZBALDxZrlgpM9+wk88WSc6ZbpnCg7xkPdnDFdvIPpPE0ligYlv18eM/SmZK1b
nonUj/INQwnAf9RGWLPVzrc+iix9zGLyw/2MStfM39JGZ6Y9uNq4df8dKhIzxVSecDvtJtU9WR4F
NrSIbwZhN9tJHiEEoPRMTAxhO/knv+2fs8J9r6aY8oDhue4a2o4ygQM0dxnvy/rRm2e4mBougqGo
/+WUI6W0PQaZMZgsdJtGo/UzawnIIeXvixIBEJMPe7ppGWpzzKkS90EqdyD13uhbL1v8b6lDQ41p
GDdBrGFlEzCcE4XZJR23rjBJn1Fa76NAsBBg8NPIt6/4P/x2HAbKJjCbMD8Zyc+EJL/RSOINpebd
DdfEOUVcr5p1PnNuBSvvJlGGdaLpj3FBg3ZFnn47iQkDMxvm0ueM0xJGKCRWGJskFLGq1gpqJ3rL
Y7IPkfeSaOxKR2Ye3CbheCgjfihsx7oRl0sVa59tznYy9SE62Jn1NxEMDq51PIaX9MRW11nrcUxo
B2Qkj79717ScaBOybjTmgQvGvEs7gz4R1fN8ckKJ1zQEOeI+SCilyyoVcS+i6Xg56DVNvVWiad86
s3yGEfkU96hv3NI4DTWLrH/0EBfUzpThdKK3j3KtFEXem+SltIv6wn5UkD/3uwPQStKeYkfGYjG5
fFsqZcsBGQ3gUh+y5a++a32uHxvDgwCSDrCaogRluWQAlZdFMCznYyuUcHEcL5AGuSZhjt9+Ytxp
qbsOojMOkTV+tpRm9Jlv7d3Y+HSe6LF1bu7o41ZzYNBxJuXJYzzOxIQ2biMetcxcjbSQYacBLZSc
zRoVrIm4pro2CX5ZwHlIiZtGJtCJe/3W4fWuv6TTag88jJG3BAwXah1xYnAsqFtnR1oIx/KNEgdz
Q9yElSJ8raU6TY1rHykcada0AP/hVvoZsvfMk1SUayb2WgX4hvKUa452R8R5nYZDz83QQW4wGdIV
VYvbKAtm3803BpmUje31OnfhSEkjQyyl/H9mqb0VHcyW1kY9HG1EvD5ljD8IRmtk1P1Nb/bEILvu
nPQJfGIHTU63hn8DqwFd5NgUrQHwi45rSkXkkLQOZ2xvHStp7uZSf1KCZcoJQ2+BuFGqDMwEDgv7
NctryUwaayvDDkyixtppYfvHd0aSJJAhcRKX2yor7VNtp18GzfIsy8FMg9ls6+/SBE+U2g9hGr9C
ski3YoGq6TZNsV22Z+nHAOwwzKcRbqMJArrTlrJxAPKVd9Q6hAKDQ5OdR+02mZwEB2t8nHyeq5JA
GwL7/IduRyxzLc6gxDO/sHkbq6HsH/QpdgnOZkhrVMlQOumleEg0nUzHONxVzp3pFBMzpRg91jES
/4XOV55UNZtjzNzx15ALIijp8KrCfF8W1XjIq+HT6+Sa/mVWemZgHK8avhGyQmFhH7BsFisE0QgK
Q/hR9x+ejpReE6vDZxSiiAzmqezgypFnwVCMKR/c5cw6XFk7upXDw5DMT/gWMUsn/nvqaf+AsFbb
NPHAhtViF6YY9erU+5icjCNXcXfCeEk/JIR2s/zQWvnD4Hf/KmW+xKyehMjDcNuc6FXTzo0DMiiv
P7IKvUjMe39A6GcYYTAzYOehj/ehRizuiupIy/1EWD3Z0R5jbIluFcSuMfhl+Djd2PlKcIdv8jBG
+Bhe+plCgjqCUtuzb2LXGovzTPggqluii21Oq8lUfeUWwXsFpkXBrqqXtraXmThVOWEon7SjVx60
xjN2tluZ5Puqt8k1HhuyfgOeeFja2TvMVIOTBwYUf0LsNhvBj9KoyDaTeQ7RGjbm5wxxlWchYRIK
59fAWi/dUD40Gt2enD9e2MOg80scE67HbctPLijHF4iHauGsfuHvMu92MnxHGuQF3cX+jh5vC1bI
A0V8LaAbOLj6sic2RW09uqX34XUFjvLuISnkuG4KGe4qzWUymuufzvijoyunhvOWGujg9D99t1W9
oWjjl0n4rJo+IeMQPXuGopoVaT4yFVHe2VluhS7oBo6ogMgPnj49Ab5ZUW9xC3nWrtPFLa6ktU6c
6ElAfmCiAADWyAi/cFKpJdbyKSzSjbIorqzYNOdujTEmIp/QDu2uz7kB54mcGpEBsuApCUBJ4HSI
YiI30v1nzIyY+vypr00iiJ249rjCDFRF0BVM4bDa8pwbnLNz4v3a9rgEVikPOdBFnA41Zl6JT0LD
rHqQJ5W9HQwOMX1WNUEk6gAGyJPmkYwmFoxritFIizbLzk2HK2NgPTUtaFNVgnUW7dBJB7XxCqJa
gBoKH1qUFoIgUOOJyOGGn/5H4sMNG/v0S+ubXRhBhXUJEqcie8HMEbgFB7ohIflSz9+ccOUqDGf+
fJsfHYTeHtR6Ha49Joka1ASRfClJXjBLjnHXfkrKQFeu1hEmyLM/kNngMUMKrZv4Snc3N/eOZr8P
sydxi/vllnj5l58bnBUlKYd+3s4t4aTU6L6LsTlGWX/u7F6uxm64QC9ij2w2T7NmBzYFo+vIGN4i
UoSrKQ3/JfO4z2LWJs/kYoEPQZ/QynXrN+Xbl9Bkwx4bNgvleO4HO9raqlvW5j9unARDfZ61J71F
KjLNkk09YaAxu9fKP9OkeJzpbWYcXT13wn0tOkyaMwMc3CT4d3P54gCyKZCTkj/I4w6WUuaEvla9
1iPHmsZ+0XpJVrxCLjF1tTP8oWPSMexAPjGHjGSFcXElR+Yfnlne42lS1D0mR7qCgsY++OyTIn66
Gx3z2X6S86tRtOVW5zlJ5toqHid8Ftz5Qd1gcpiWBQSiV8pWwV5ZrV7CXMV7VkNEWbnE/ek+IBJd
ihctZiyHhLbypUmDDyv2uQdHbJXwaF2dXdrUoEwWS5Y3J5J/sTUpV2xt27WMaoRnt76NPhmCpum/
6lh7QxVotmE14tMYrR/HfSZpBSim56dEYM4IltWihBlJWRAFnJRDc+IBF0O6Ira7PXIq7ebqZzFL
RpCAtqUlQJpShBm6QxSw3zAxvRFAb0fnde77Z3x5gC7d8tk1inMehw9Rw/PI1b+t+B9QbSb5LeJ5
XMTXDPsO8Kh3XEdqXaRXhWEA/tCLxUR0VhSYmi63E0HRRZ/x/2gt4fu0JafcQoWgqcK015SXFlzA
a9dwuOyN5NEiu4m2oHbepH/bjnweSanNnE1SNGPNru5xBPOKbmvSFiVkJL0tvj2t8yknFwDthfGt
JYxmMpxCGzHxX+or+wcZhomyRfozTNtVX3BwdJnTcCn5vA2V4nnDDrTU7nHJQxBvZUXnMuc7w5gp
76EIliL3QmrJplbhu6mTLItago61K4KQmMwD+8ZjXg6XobH3WkF9Wu4fPBftvFYfRas/mNjbN9jc
r2CIblZPA7xVP9s+iWZw6bwnEPdrMRBRh7YOFBp+q+lRwjCAfFp3Dv3GTonFVlrm9seEoRt4FjSv
Jidx0k+i2bHNNGdsg67RXhMHFKQb9fspZ/fOHnKCQVH7DI8/FzSYRR/5yhlxoLN5fJ6j8oeAIeJo
OhAazg02OPiyJGBFG0Yjm7H8r5jFl5HLZw51MHRUuoE3fQ7bDjCERgLT4fAHY6GF7MRVT6c9j/mC
20wHkzd1objmHIoq5heAMWvD4t13NTQzd0eq2ieTd8t17d9c3jPIwztlEwrxVIKeKjnl1Vr6mGL9
mjyJSOAMq0ZM9qYrrZtbl38YFtQbMcRPEbbziCoiFqEkkHOMR8eLrEMHHyvt3Le2zz5rjTuZgeam
cM2LMZl/7R53pLokoBaUAgAHF88P2gpkmYe9VB/JcSRgNHD7QPKdavof7Pi584W91ktuxGpw2c04
d9MUcUBbKSkzL3lNwjI7yUrUWz+B66wrFzWxeUh8utqtqJiCbOaCzG3npEKSeLTI43LW/jABrfnr
91os9qUv40sjCn4kIc/jhBpWKKhMbKYc80pIZTj3HBuGw+xHzJO0ZTyf9W96UUVnXLCgB9m9QIg1
Fk6bGE171TjGrnW1m4Nj7Eg8ZkEKd6zifeKvLf81QZEKwFCVq2rhrDX+R9ymqLqiQcoexV/SV/PK
5em64W7f4gxd67Neb7UaO4YzI3bOPkCQgWkSoCAMLG7rf9k6rrakuo0O83uWM/pAoPvTRe93AWs8
nDPCAnlYJPAredaTn92bxrBvSI+uMzcEjqGfZ8+8l8BuVpHj72K8cHzbrsK0Yg1LAdmqhKoD+YdN
MyZNlj7Hsy+iU2+FxUa+L8gqEeIDppGhBUwJ0lbj+T+YVcF5Ne2J02h5LKrpGeGvRhM1z51Rf9Tl
xHi7xeE2DbeK4gtlXBrunbzz8GfNOkzS5Xbten886r0VCKPnedPHr5F+DG35guWpZW1rlqv3GpvF
q4jBW8rObYmR6DCHs8S7kM2kwZhEacDm67WSGNgkZGHhzO+RbaIsUL089OLuGhGebPruhgKEs6cP
x1nDzOK111IbxMrXmR+nE0cuHZU6UUTpJrbYkyt0mh7jW+Ho3+HAmZrl6sgtgHXC7i9GX91N3azO
xRDRREt6AwngwWjSL2E1TMY0ueDMHomV1ct3KxE6jxlWhUD6kc7F6m4qBnJXuPUxUArtuy3Z2/he
gInU54GbrMaW1mPOCJGYXpTrSYozoNpxqEiheG06k01en0cs1E5qb0QvLg6pMKDIFTqy89y+aGm5
5DC9kdKB4qz3ODi1fuBSi8ag9QXT3bES68jF2Vdk+T7N5Xb5X9tl17TxzEsGXGUzZxmZEfxwQEnM
R0y9HgGl8ZNiNMH8cQu6MShje2Qryb1tCgaVI6IlkgnraSaoOpYtkosGcbHpOJyE2Zaz244cxE3M
2r8Sd2BlgmLmYZNiCXSXIUJ8KrwPWWrJoe1ANYJgw5ISQXV2SUZZsX8hxRQzWOYnjSS6NR3ybdgn
ieoXOu+cp5ePsz3EazpfZnawcDjqGDHCjRoO3T05JIJw1nagqDOc5XUi3ypKDFuz3b1VtEkFYbJY
QrWjlO7JHMcgavmP1HWiY6mh4cvrLHIB5s5zZfToeRwXm4QtVsqz/ssW1sMY9Rxyh0eseO0htryT
tux6qUKatwNokJUm1c0fkzyYO3tPhrS/JlxaaYOyPkgaGCI9Phi28W+a4Q0YYliPmi55qtbnSJeI
RA4UeB+lwZTrrIp+nM4JYZeCurK53zeVbL+xgyDOpQyw5pNte+LY4zv1ovJm+NbbUgRQFT+2wVPH
st1xLa8xXaVrwctulsZ+6LLXzov0d3aAEdm58P+wd2bLcSPZlv2VsnxHXjgAx3Dt1n2IQMzBQWSI
ovgCI0Mk5nnG3/S39I/1cmVWt1JZltn93mZVWaUkKUYEAPfj5+y99n1jG/0tx/jxXHhU5lmTPjHU
1W9Sd3KPngK/WeOjKavXfMS2PzXfIIxJpAHtHex3ph06uOI4jFDT9c9GJrSzFdU3gP7tXdJGTBWq
isXbSDd6yhLszbjnnKV1EJghnUnIy5ify4HhTYRCaJXgyPBFxZS9QC9aPOhdlx4KUng6ZjqcbMHF
4XZYdtNslBudxFfWlXUUErXZTsB0oC+fyqx5N4uhwA44RoqBh9MdEuvG1b1LDKOqrXP2IEtr9rqL
4w1VycYbqewGy3qsYmsXW46HbDPeebQdq7mUdxmEpUeeLYDf7XOj4UDJaJiSA47C3SvfJ5Z9Q6d1
IYVgEkj8Dl75HkF7MbG+BoyR61AyCQURAyr9Le3rp2rwbkzEWpV+2wKpCOc6f7ZBbnIcGzm/WuXA
nLteXs2QzoIVb0HhzWujGwhNH4ejAfv9lMqnqLOTowxLG3layiQPX/CkFGpguTOc/QCYZth+M5bG
jlaTW4lN3DabaWYZ0efQ8UUUfZJJ8kh8hK0SXNrjhJEt62hoOiFMjLppvthjG/l8nNSdaXXSkGOq
/22TyHocQ3g2yhFp6Whoy+iDMKCDzaFuYyznlunQrjScu7LxbseQhrAYZvMUD9ZyAERFfxgkGbSc
EMRk11ymzqL+7NJkN955i1kchrL8OmYoBcVo3IKeMHz9O6JYUtsNYLUwmPosVyC88aLuqhZHYJjX
96nXl0/QhV9CX5gAjzkGYVygyRxWCztD/zlyPOzh3FGcs9/sEF5gpw7XEUtlJNAY2kZ0IyJUbJ0z
ro0jCbgcLmbQjjbmu44ZP26U+C6WFA6yEeGazfs9tZ2XoE7uU1EW25lhBPzr+iLovCFyyNbwag6h
zoyNGoBjj2mA5fI2GhU7fZnpyIDEbi5OoGAwM/YyyC1QwVqsVLMvu9mCNgKQSDPS7WQ1Fzt7d+vR
uqOv1iOPjxel7M2C8mbU3XsMD2dpxvW2Lb5Vuie3ba+kNCwlOWUeBmxWM1mWTFOyij5wcJ+M3csU
is+FtGlBcvTNUues4SMOAVHXLfPSKaRVTT0E2pcZBWujL9sXJCuQPXBR+eM4fOuBsG3QMj9hkJjA
tfF4GUP6ebF5JFzaaxnu/KnK9nU5DjAIqJjDOdt3fXaX2K6+aSoltUJWApq/T1lQzJZPKEa3QnVc
bfUiOYxgAXPZBrga7Us19j7z/RcOItewp4RdWqSEujHvmrYGWTbBCTKZWzidvJ3aGAzQ9MXKkCG3
tXcl0+zdUmILx4I63tAD0Rt9oLUDU4j656NcmseBSLTGob1SZeQGwDGLIbt+4K/C4t27y0qwOzo6
KkYmjrZl3ROSXOp1vJMWJbpbveRoq9YQ+CoemjmvXvE3XbEabJsZhLTOm9UbFJJGMc5sfO5lssTX
fNC+ido6xp7sboZpV1Thg+NMe777TuPU4RdBArvSiKcN/oobBPbqrpEavB8GF6HQLqDCvPWiTVu3
wVw4DqQ3V/oWa+UZDQqACgZceJNyWmGQ9AeUCGZXfOSjavt0SAVc8yMYzG+D/rmBEzow/NjaDZEM
UetZfjEC6Wg08c1LZbLRXTxVtblMfrbo4yFBDOC9J/kDfrKX1Mxa2juncmRI62Zzsq8xeNNFAuE4
cTiwqPEm3b4BWD5k4X3dLEcIRDpjHvKTivQ5yGxaTSzZK8BmH5MGts3Mx3SNFenixPqzxegFwYN1
Z2cJmzdT8iQCQY2dMCL3Z552oLxWZbhGP3MXmem6rj5KZ0+eQbwVTXol+JuRct0jpVicZuN1smYA
yAHbReFNczzCQ2ESZpFyBu4BPGm2hb6imD/rqX4a8J4sNOZ3kYeV2ACmFWLLQVQXf2PodcLWD9pE
07U1uWPXmkRawMf4g8OOf0OpCa7rUbgF9tEOV3yvWrqWs01Qunt69KWx3QdifbbL7EYHo6vuChQm
A9+3dgKmpCGgGbuseQKT6IV9H5dBuyAP4YwOxXVkMUgAWrreE/D39hxErOCiEcE28Kx7UVNkGM1w
MjzCc9y4vluw+G1jlfzlgUSxtcrXh4jllwxKM3NedfkJVesxd6Yvc4ycr1QGl5jRCnPzuiHaAO3H
LnJqPwwTYLG2iYGZSQyadwitahDWE22nloCz4SYnUBFdkXywnA6Mgzey4x5I+tHcRRaIgCIGithm
HOxNqBU9thI5kjgQcBAiRUXp4Ia3FuB4gbORbTx4SQu8cQ4aYYPw0+MQ+hz/vU3X8RLtAQtjYH5k
ekiGSz0/aT0fYo3lBzDcZ09McAnKpmAGVPIXuvO+G9N7J6NsHFCcTOOMJDFkaKstxH5hJzzPU7Z3
+n0lvJTZAFrwKgWLl/b6hpNeiBxCfEVDivU77jocNGSkRoRvnsrAurdRCsUjbs7ONL8FFR0uOAw3
pgi0/bjgGzadXPeduRg/0cbqmvLkoiG0E+Nbyhy3D8M9XZtp5dCBxFKANYf5ztELhVybTiQ5F6CP
z8RjkGS3fYVituK1FwLziezNF9OqP839aGwKWAD3C0HfsI4OUWEux2yR+saaoYVCzeiEfqmCsKdc
j8btPNWvddjm+xh5oU1u5o6y+s3EpYFjEI9VW9wxsq2PS1y+egDooYoUOzfy3sGdPC9gqpPEvM66
Oe+dGQae4D4Yh9RlBLD4wp4/NcYA8pEWQVnL9NTK/BDctnrmfjLG5TQ26M8lltwNgILMb6qsP1WV
fIDr3z5YCs42Ow3b4TLQJh9tdWRGXEDReS6lB6NNWNbWFYWx0YVenJqSdGUNw3dRsJLgGct3pbTk
bqJMqXINoT8algWM57aKFOOE4mk31ZA6PHdc/LEdcDMZmsd5uj1Jg7DRAfrERuN2X5maqpiso0KR
ksdjnACwAwnCpL7uYvCYnV7tCEPxVgiPi9uxxb/dHvnc8EtoBl+nF7amqMN1YA57EicfWfWZwDPj
kFajHwrUyyvXFlBPwTCmAXOqsoiPtckRTEfwBSRg8vvIeGl4kZtBp4mriVichIbOylhSeVuhZQ7i
avAX6kauyW2UtsHJjtOnpJ2OSZ7ScMqVYaAtiESKL5nL4HBK8jcIlNtpGHYkCD7ESNbdSNuTHFmu
ejmVd24NFc/DG2HzaMMGhIDhjfMWOCY494kedmHB5bKnjzazbpKGfIQB2WATFPEuCLJPYwl6VOc5
8EXsvouwOo9WZJIlkB2kWb6WxDqsXTrVuKoZfjuoH4xOXJ3AGEEdprRDum0sKgdp+GBspt4Bu1uF
H25aPGYLU7JGDdVNSh05eU9eFL8FkggzE/fdypt4Kgo9IZetj1G6sN4QuwNoMuFqkpTBTJylMdUE
xnfOKhr6Ggzge4JmgAQOiWSh0G9ak6WNYhsUV6PTlLYJ48M5fx7D+XG0Ytyd0asXotld0hwWMvY4
jBE7hwKeXGTbD1DddlgiUbq69nFMcaS1YrrRy/oE4RZ1DvrUnpHx30Qf/jn40CBmWNddBw2Q47mS
YMQfgg/Lsu+sATQr2QIkbtZVjTZg4mzIvZPs4phGLYD9dRO22immF7STeLbX39PB+8Bp7rohO5vK
uNBN0Z4j2Xz73f4Z9vk5kcsd9BSx/x53mjh549sAiINVNBVAjWE6n2QQeOu6bg69G8CUUHp3xqAF
XCojCO+GXGp75pny5M0NQoRSf6+GUHztEgKHzGoo9uPEKJakr9sWiBRGHrJzZiAyZIPHHCg3ZhyN
/tBXN3GX0DHlPFSNEL24icnV6Wkb4tmPyQIIw+d2sCHQtcxDv/9xKjhmwhrGPRAX7oneNpTthUBb
s9IOqWl/Id0JEJHRBeaBEOdbDa3iWusybR3MVnrGfff7P2LR/pZU+x/X6T/D9/L+t0ze9r//iz9f
y2puWJ+6n/7435cy5z//pX7mf3/PH3/iv2/iawOO8aP7y+/avZe3r/l7+/M3/eFv5rf//ur81+71
D39QqR7d/Kl/b+aH97bPuu+vgvehvvP/9ov/eP/+t1zm6v2fv1zLvujU3xbGZfHL7186fPvnL8I2
f7i11d//+xfVG/jnLzf/839k3euffuD9te34WetX6dg4jS3LwXBhuTwF4/vvXwGFYEnPcIVnCKKq
f/kHgcpd9M9fTPtXaBKm7jkGCWm66Ylf/tHyOKgvyV8JQjSkJ6Q0HNMy3V/+9cb/cAH/zwX9R9Hn
92Sidy0/baqH7IfwZcMgA840bctxLYo86fEifnwI9THMtTBlQBJRlnYYYI3cr2zkg/a4kUt9awEa
mlzgysahYu+fI6RGV8P8JAme4aHb6IBf9J5GRIy4pAWAxvmBWDj0rk8ZYaEL5SId9jUWh+BzaVkr
ekOoaDjxuUzExhN03qJ/dfIPHbEX6Uj3En8lOoFLyGAXc6DOK/MgRy8kgJ+Jvk1wQwR3c/ltoQQm
vJSybJUhhMxPC87GGV0AqHgUnIH4PLV727u3bMzoeJW9CTJvCM5UWyXYl5vY3Fku56P44JK30WDL
wDEPoUjh8hhir8sS5ox5XzGUnuxWadahkqX+OM1b9fFE2gTVS00iGCcOKbb79giTAmEkb8EVmzHc
NxIFsJ5vY41aMX920zf0v0zW+Zxt0jSB56HwIwEDdkRIxCORnPhambZhw6icG92GyouBJ8DQ6jJK
YV7DFOLRzQD58bpJpdyOBuRA4KJ5RnPIU6bqdCcq0rnK6BTW0caccBkG72ISEAxH3j7eojn1h9BE
VRFt+4hmRjmj3KMfwFEwZTJbn0PlEOl2tKXtwcNZiXm/XLG+SVgqPXVwPzckAbaIDngRIdEvSCbU
69Tk04TgzYg/jckXCY4NDBbEnVYdsT/385OxT+zbMH4p9WPZvqp0UBB16xhmsekgEy+fGhr7BniG
bvRz40mi7C7FE6+pwJ0UlIhW6yf1KmPGLrOGFCpC0BZeNQvlWNoyhpi2tWp38HML7IiGeW8XC8zH
BLYlL9xVjRx9A9tvDI3c4EZNTait3n1Tcd5ElYlFN+StTPVV/RuPo2s+cRrArkkbcmsb1wELRhQB
+9AY+2tv+YLKaXoqwHhrHH3H2OLqwRtbdhJajnpZGZelVWBeBTwl14p9GI6vYMqiQVhGyuEwrMz3
VknSVPNStk9tdxUR6L4SU7LDDcHtBWh5t0D7JKKG8AjgQWSLKTw17MyNFT3YLbZj3deGrxOcIAJW
txVZMIb+tWuPnK/wJ3HzcOcucbsu2bACzhpuyAgdKG6HtCC08cJjQfAIHONK0KwgwD7z9erad7eU
+TRC4aG6B695Sm06azQUGu6BDIOzM42b2oY6WO8GhVNhxAisD7wALcCBN4neYw6MtUGfAbee38jJ
XwQnnRo0pkKfc6+oP8cdfzavFS+WEZRPm/JcI7VhE/QzoPQEElGUsKJMfH2cfEvdK8693TAcJyod
R906OmoMK7ThJkquP6zivy+WPy6Ozk8Fym9ro9QNwzAZ5uvOTwWK6biGF3UxQOjsA6ylv9xRqXBd
zXXKkIa6EY7OU54Tv1God8ZZIjN41DQcYgcLojXn4C16stWgi8M47xK/cFlMqu1gim2P8kAduxKd
PAQm1RHBte503+j7aqaWa9Ttj+WXjCivEAp9oB6yafr+DLTlJ12/D2jmexb+LLrW1sgJMLpmPECu
/mQ5u9ww1x5XHh0B3r4nAnBWGb3RQL9aydd8G/DbbPtY56U/Ntem/tROULaTawCtsuSzVtYHV9or
275ro4e8m9Er/F3s/b/deX74dH9Kve/h3aelxae7ZJ/T6VKTcZSbIbd/gvqRDrCGhqn+MK1bQqJn
ja0HZmnbnGVcb/76OrNl/nkPtHCt4fCxDAI09D/ugcXA8HXElYeuiM1uW4mzyd2O5AnLLB+cpN1O
Pz04li7iHJ88rbq9JwsWmR5ioE1ZYi3bKUZFv2sZ65FA1KyMiuiju3xaNfW1orjVDsyTtPiLicUG
pSE04kqHYtXf/fVbUbv1T7u5pzP1Y83k3biGeqc/lNRmYmKQcgmjyq1t4731XcZQEQuAcy5Fs/7r
3+X9299FPp1p8KkJ76frB8uJBMKJvvZobdHTMfzJUGz1iHRX7hujm7/5bab6+/7w3gSFkG5TK+m2
JYWhntYf3tsInJLoM2KX1XqzJMbBCXisonSXVuJAqw1H/rxNp6uhEcKkMfgw6XTRx56eRmKz6Vls
yskgCVTcEkKCqhGRkxadDNHfqFW+aCHmLelTmFRMvKq30GISv/fi6DOTtV3BQ87s9Buo1kMQXZqY
aSghn6IlmgKHVpgbdGcF1svkvsVgCAtxbyFrmGhYzduG/hCTWKvfLPorJL9N3V/HqKHFe9DZXFUZ
oTkpGKhm1dbwm078h+31ZtaDzTgzNDYP4RzsJyoCS6AaUxH1SEoa5p+mfW8ODwFpbkSz5ZY4aJyK
Yciv5/qaLPXRyPYsoURvcqcGZBk79wbapBjhm9p5AY1+L2wMh70Ms9YYMP9i51PvNhwvWMxXwZOO
rqxEZJJa6BTZT1jyVNWg8zOaejiU2l8yDmShb4Lm2L85CfoCwNARCLuZ5Ab0z/D1uxG9dLQz2PzQ
UjJqn1ASfIP78aWt77tli31+myQu0EXGYWwSIXXPXCAq5EFs61XPBJjMaLz971Z6r1U0YAmgMDpK
GDTuIn1R70ttKHn5hUnqyqlvUBrVDPt1wcSR5PFJfHXteq1ec82ep2gPqmAbavL57nocBjbIYitl
hO8eQdX54PD8HF5wJLU11obC/L5N9gh66i48mHH+BXX7XpiAU2gyz4Ovm/Ehat3b2dL2Nvl3jLp5
bX7fv5hMg0WZ+xmYGTyLmzKkWMQhF9DWKfcWavWJJkIbM1AeCVVhIGiGsF2dHUPf3ZKfVTs0ZFsZ
2DQtg7/doqqyYwDQlKq4m/zYJk6FfXnjLt66TV/biL4ABWxgPwlII1X53vMuAqpNezqji9yr7Roh
PTVOQmYHEWOwwEceGrUjSWWyV1Tkp4UxnUi6HUOCdWCdS0T2ScylgDwiuReJ2kgLk1LxNLhoicLw
0FXhhXAYWKHcENrT3Fs8Vw+DmM4g3DB1DDddSG1QtBRV1xF3ONW10JiNyrPjnmfA/zFlrYvGv6dn
dinQZKjf4FJTc+OXvLhpOHr5tmyV/Oe+IcJ6INGqRPI2k4wxOvxwC/113g4jEgjsnWDrd3jJ93Y9
bs2Z6XOqqhsvnDEzI1YABL8MRCiy5Zn1I3cA6QZ7zWRrXpngz0O2w4pZIB0tDgTGIfLuMXyg6QXi
Ad+Dsqh0pu+7VS8FyuyVo3v7ZqzpnDVrU0Wk8ZQ13C6zqqqnS969qUOEU6NF5YzR1OPGAaGUwRXm
VRQJyZnDNdA1KDYhkUqf+vaqiqjRgvewddkULapw2lzAStMVSoUNtPZNu7ykMapjjVvY1vx01jcd
M8/+Yk+IJvNwFZHF1H6p0mpvEOdhNnujSBCqTRu7gztQxfdtQjXA+xk0f5Hg1T2GliYPV7Zj5Oi3
hAnA8N/X8tFFzRr3T3l9i3JcINIiO56TRYuGUVO0wZlZyuBnyLvUQjVVvx8suBvU0cFjF/W40Syb
AtalmCMSiVQBSbeRjA2cN9+0YNiIZy/jIewQe6yFkuw7b+ozN6uaQ9a1KVj3qTM9kHjDSJGdNnt1
ouoFhFiiyOya8KIM52ot15mH7S3d9RO0hjDnnMmJRfQbPSBmpQl3RMxxE7wE/QsAXKp0Pj2e+uYl
w89BW4rJTU40F0XXCMn6syg+4gJfFA1HaTNXRPlX8RrgM5CL5UvGJB23b9QsKAH2ROA1le8QqFGD
QuG/U15ttM7aTeZNTwVZRnS6+7WJ75JswPsKhkqJSYl2ImWPBJIDrbtbfG+KNiqkBMF6egyifZVd
vP6URW/WsnFMGpcvsbzGdAyhbVARq2tNSuTOfqSvjrHy418vFv8Es+sHod2nBHnUcHFiuOduidCV
42Rj7GqgtOMoKfLmnVUTss54H0V6Y85+UCAwkdq2VpuuDgzxQ0/PoSjWmMiZPN8M2bilyjDgcUu5
MpwvCK4byGwWAlEdt1ARvaGGtOPPbn9hZQ3RD/aMiml87GwW4fdIYghPT3p4GS0SydqTxrqJ/tAP
us+leZkQX7M8swMEPD4cVrtzKgrSENF2S4LenHORXYAlhd0dncp42AfRIaVXutx25d3MCojCgZen
LtnSPzmbDrmNwAdjGWS0xIyIAC2SRAdWK2ciOb56kmFp3DOg20qgGakFRBgaYon5BQLDsRh9z2kO
wiQBBV6HRp70MsGwXhhvlFR9Qt+h5tp2tb2O59n3SAdEUrhR/Q5YpSvCL/20VgHZ3iXF5obKGSof
d1SsbayCB4nlT0Dy85KcPLyXisJfBWy1EbTSfVkjhCYspHfPDRuC02TMDJn/ckUqPxVfQkXCi9dp
o24gGHnIkkqnZ0VNWQVOk9aywKC6A+wXLpAaxD5YvkjjUiAsVO+f58AavjrG5xmovfLIhkgBQz9C
UTnhtzdwvKb0vucCYhNoYw8cv9GPGzKVwP+jYZIB+gFAYJJgXBRxi2d9MgtrazCXslkk8+Tc5V9I
Gaeb5KEZg44EKJdIpnVNMNxYYo4EWRUpyY/oUMWQPUI5CaB4JbJH9YsbjqJ1hAoibw+5ATsONLI2
Xvrpo1cBK9lza+aHiOKFznocsh62KW6DZ6J8TfOiIVzpyf+ytMvIpN0wPkxDAQ6xyS3aJpvRMkHQ
B/SubhSDtUkEH9N4GU2UCUr9ajHnbHd6zTDG/lhwCaiPpGKdg4uEXYoXO0ebvW2bJN992AQEEc/j
9/ELQ5aV5Vk4RoAzQMDOxEsBjiwIuSfIfKalv8qHYJPQarBwOzfERmbzAtY92DQx5ltE/hNMERO3
lUR5WgQEUUGVakhhMIxqY0fR9+/PaNdofEYJFnVa5raDrhjzSjjnPlZBSlNuOwT8c9bzAISk5Co0
tbUfIXbg7vETWtQxq53G6qDwDl39MvcI3qge1SKhOSTLCWw+PHeTtWrU8u4hMuNIODmgIzi7q2/z
Womvol935BLoKL3hyW16lN6DThFmAVNvwgerzba2XbzMCwt9QGkMRqL+mCVMDrpSMc2DJEexbhks
AWwWs3H2mrssAzLEad9ESkiNMgWoBNoU8xuKVdT+RTvCwaX0lSj3UmjkeUPW9o0XJU9DOG/JSl1S
PIYkJEO1eYlHUmbluEnghql+RyehflOPtcuDnXqQm8ftENJxor8Xg+rIk60qelXbsDU75EQovcpP
OJAoiMQOfD6EyGirCs+UlF2ILVvV9ilwzefs5tAj/YzcSgWDXLDNjeK1kTzyPeW4XpExTbgYO9/o
xj63ss2cUUlj90ot8L0HySg+LRqGMXRAqNIQ+O6KTvmj/NrmcUTa0EGVq08m9/Q8XskXsowDyah4
br61k35wSNn0xnFDViENXVhIw9OyNLceYg9Vs0c4378tzrVFxanTJVRFVqYFe1xRO68F2TE2t6MJ
e5jkTOKlnkw8ED10CabiD99Pd/9/svB3kwWHU+5//KuB/6fJwr7MstfiW/zH4YL6md+GC86vBiM0
kyGadISB/ZCv/DZcMH81GRJIoBIMHRzXk3Rffh8uSPNXzKJwUjyGD45uCuOXfw0XpP6rI02PBC3T
ZTZB9tH/y3BB/tSN0HWGHrbLZM9ASuUyzvjjiV24SwvdvsGeypF9y+QbL3WmP2h9mmxqL7spRO/t
ixny05KyuoOrB1sNpeYAVwVlcP4+5CQchkPrnlsXNUgdUzjb+rAjPsTbhVlPUEVYBczeNXddE9nG
M3iXVQGmoaE5jE3t7VoL9GfbZKhMjIMQwU069OWpiCaOlMzzSXlDESuEttMS7d3W2vje0hl9hnAa
gpJDXBrE8zFBNHJuTNLvbOj+Ss22I5w89fEZInijMa/ZXkMrKHOOcBNYooH970safF6FSDpROb4Z
C94Pd8K/6U6Kf/PpSq4RIxsw4SbNyj9+ujrkkRr3rItLswK1rHixJfXFVNbioYIIYnmo6hUNwtWw
/XXJsyH7HoVohxstK5t9m5ivnshujHJ8mpxi+pvXZ3OH/divUVdfujjVbAZVJo3bn/o1s1UTOAgz
bzV66qgcHSMZ3mH1tU49AY1diGTY9WJtj0kQzRRVKfaHytotOA97tzqjdWj9NhyCI93A8iSftbhB
jBIaZzSPxHT3+jn16uc5RkzTOep6x723q6r0xa5YioPUvvt+B+B+PS/1AumqAzCxGNVXPdIPEyat
zUwP/LgQ6BLG27DKlv00RstWc+r5NDRi35nAs8DrDbdGYrKz5wNdCjt7lHYk6NfGq0rOHVpvGFl6
FX9YQ6fdlhJHcZSYN4HjGHf5iKWGiQSSyWEvAoNZ+uJwwQiP2cqRjuL3G6TIkY389c3h8Az//OHb
DBZpBErLpD2nLs4PzbIidPQBODdzI86blQwekQZlBzsU94jsIEAID+Vaa3t7oVP3BpG2BS9xyRPn
yZT0Dr2KA0tLEj01YKKUg8iSRD45BzMpvsALsmmPxGI7L4eoXKbb0SXXhf05HMiEgEYM6ADIAuP8
Zkg5I2mQpu2l+xY6YtmVSg1euiPtozh2aE2mO9yt64jR+L0uXQS6c3PAdFPedpY3H4JApVz27FRz
VraIn0krg+4x8FCDomtCo95BhXiHUprclIYV38CL/mr1tc1kpLuGXtFiZ4LXhY8XaBeeN46GaKeR
b8M/DLGKVbAQvN4w9k0rQkzKOWF1mfM5sheP+aGioEhVfwh0YkEBI+OvLxQX5E9XynZtT9geTThW
cananj9cqdG0hkxAEgWwh8opjGDetCVOdoAFPYd1xIvmvTUMpAIS1DALh74NQzkncW+YTgC9UAyB
vm0wIo8z9vbuzfDqXUUA820wTbDujKHZoBolzzkh1S3UzO7EZVZdNYwXS9bmh4rVad14Gvx80xCA
qct613q69pzp9QnaAkAKk8OeI4MKeV4y7mJUzKcg1S4uSCX+T3u0cb0qNUUHbiLjRC6grPZA/0xi
C7aTjtYrTScOBuUl1o29BZzxEAWb74CzhWKMRhxdiZmVuU82dICLXV6mt6WDfdObeqWLbvaL7Pad
5X6Q7w6uIwSZCCl3WgU52smyEEi7sLBZzvBWSiYHTbBwlkbySc182+aEP1aVdTUlPj0dtD/UlZb+
DbDboDTcM7HPp5wh65gxpuo9t6Vikpxoy4kaHRbbRkgq9WicvU2MsYaskGzat23n+hWZS+vWUC2T
nkObAzDrfklvuMmnLa3RvasN1sPSmQ9lab6FkXZJI74S2toXx7KdLb8hYsCVA+RrI1pqulWj/EFR
POg1Ttwp/Rq3ZgT8y956rZVuUi1mtF4Kjpchv7MwmvYoA+NragQBs57pvW5az4dZzoMbbMiEpIpX
L9OrNfec5l8XIxh3c+e+6xUUor5xADcEtInrBdMDitfVIJ6FQ4+uIR+GGSs+bwmFQOK2mKPGOZrw
yxaNHK1pfLRbDQ1rvO8Ht3gMsRRmgDWL/msTx9XBZKpNN5zMnzw7jVUPloGEgF0OAlvviEvuvI7I
SKsLT7WuXcoOwW852tkWO7zph/Gg386sX+sw0A+jI461kPPGqlMkpaDDfMQM8Gvj4FvWZyraSN+5
dblPQWDZXVcTmpw+e7q4BRgGjpbMWr2ECTUcKHqMx17WaK08ILzSLV5J/EUfzcCmhTXQzRoWCNvo
T0WwN6zWuauGi+gj2AVR8LzYA/xxI952JuTNwd6RGhr61XDIOmFvsMcNNTGwlen2K+Sjhe8u6SmA
drifgw6YFQah0BKbXptBYEPoP8UfeSmqw+B5DOzk1srcdA8H8tpb3pd0ZryEvwMJwrGYX5PYKTHH
gTpqm9vMhH7z16vQ9+3gh9kKqkMWJttEnWIhRrHsn2oJCDL4tiQJUrCf45MEOgFOaDlWTpSv+9bz
DkXnXfqFZNUuLcmwA9azSR3vRiMC6NBXNvtqHd7UQQwl1tI/ZQVpCPAjci8azlAn16y+O+ojhGx9
T+5JUBlo+RBfEsL7Ir12uk2ovRibmuLGTHBMGuR9YRSz5JEgCHmsAJvGTW48OABZYTJvS0sfN8vS
d5tBVXndVKMFzBysm+ep7+h2j/32rz8i8dO4S31ENjoZKWzbsS39+zr+wzpduINJGjSd/IDIU9pp
NR1iXHpCsNZFqKjXEmU61BRj2nuIJiJr2EOeZbDB40xj55xM/VtnyFf0qbfI6oN1bEkNraNx8zcv
FG3QH7Z+9UIxermSPZwkqZ/rrslEDg2CEgPap6Bx6k0K3OUiDHaYrARSjyNtPFvYCVqFChrzEQvc
8Df3kzpd/PQaqEodh2uNVYxennqNP3xYurBDQ+vpz0ZNfeimdDhVgbUrPfIxciGjW6f8FKTp52Jo
it3pt+qhZoHxJXqbu8INFQgc/7QdSIl/zbJV/I/0h8Zi2qguOArHhdlLeFcEqFdCjF/rNC3Jaim8
YEUgtXYkf1M7fv9/3PHtDuffDT5m/TirfzCU0o/VBGOrBnuFutxkvJRMd0BStKMBiK22nPbOpKLE
vV13mzn0U5WFYkNTRwCMqamNNwh48fxNsbcbw+HOZmYlTWIjlg740UzyzN9cVlf/04cqqPYp922J
aAtKzk+VQoMJs0BMxIex2G85ZqvV0kCRG6dx5ZTFA2lF0FQ4jXSAe7qe9N3MRvhYi/RL3ScT9y1O
2jq/ccbjstDLqXPKB21KzwQbumgPok8TMJoJKI3DjHztgKmpFa9mcS8IsRxFsbEi3FuOIttMinHT
OQ+L6xXrdMY40yoOjvTJNCTEFnX6oUnJyVkYVdm9fLUVQycbaKUSDXetHNGvazCcq3JIjvOIFNJU
FB62ZoZiCuBre8dSw6SIR28acA6rIPMWj6I3wvRhbLOnr9X6tsL99CBrNQBAVmjfTXl8ZF76bBLu
U9EkNAAGkSr0WimCkANKyFVMIRLySDXWmms09MjAFHlIa8QarV2zso2Joxx4ImQ3zsZ22D5Kj3Ub
08+jZZBNiI02TEdcHIpz5Cri0VDBPso1rNm6dnKh5LSKjpQoTpINMAn3KsRUGQFqFTT24YByeaSE
QmnBWjLqAay/Hj1PYJhUIitBCYCWXOS2hmI1oRHMfDvlbMdIojXMgc4qHtxUMZ6aggBN+jh5jpC/
xNYX2YHYp3JpMCo9d4CiiAu+WhjA12RJk8AITGoKnmzFlqosgGhhcA8ie50bM/667H+xdybJkSNt
kr1Q4RcAhsGwpc8jSeccG0iMmEfDfJs+S1+sn/GvlsqMlMqU2teGEiGZDDrdAZiZfqpPg2HXE/su
SLbxIv2Vy6zxPvgO6Hbvla754LPdirPI5RXw8YUJlTJew/rv+9nRo1SZNgo0QEhh0BsG5T8aHmJ6
nIjHnNIj9Ow0OIrYOFD64j0kr8YsvvRR7uwNZ7oQJvgyahJXDpKLVeTGx/CNVYmkPFG0JXTSB78F
FAmludhMpGlDzfiiBMtCjAZqGhQMJx2Zf6vMMtzWE+/jUhC4t8Lgawg4jJUE/m1wx+5IHSBRuneV
A2UsADeWGyaV6wXOOzp6MRrDJBuAky29e/BVrjg+V/mZrP4TZaTPlGy1b327vGUhfdouDhk5y+gZ
mMuhyks4aAUWNdMgrZ7ZC232hbwYPZmeuFWg1gqwaUt1rPpbkcJMzTC1UiZReCtxbjSDrcivjbEZ
A/fnEPjMmCWOfWeQXzodWllqJuxpiuRZzId88jkV5R1BkPpVO0zvujx9A1tFkl1z4Upuj9WiWXFc
vJgJFih3s7oAuNqywuPY04S5VLPmyhHqnO091JpCB7WYlDlgulET6iJpXxeOctQx/BCaYVdqml1k
M4Vmg9jierOBG9/FszcA8893IpJ0kgwNNUHg8VwweZ7m5QnAefRktwSJPml6mqvXa8JeDWpv1My9
3EnhNAsipZrHZyKeZNyFK8+x3buaqHlK6peIOpB9cH4jWD9coXifPkl/Acw/uNKbPIMC2GgeYKDB
gGyRaFp5nwC6ThW9bEpSn17YnEsb+7g0RrN1NWfQATi4jOopBkDY5+RHNZFQBOO3UjMK8WnTN798
A5tPkpT9K5ny/DEuvsQkuXrNOWwXvKRpRKWLZiDWmobIo5j4vPpKiUa0qzlrF9H4bhkz7ZhtDUsR
qOLUWHdmJpgHjRzwHE1edDWDsdU0xkxzGXtNaCw0q9HW1EaSI+UKfxr6t2Y6RtS1zTbNCbnmPY4c
EOFnvgrT3hTmSEQLMmQPIjLUrMixRjxG6SNzpkmSoWZKlo6AruYjTWjepHOdtixcDRktpiAQKQ0b
NuXc0k/t9dzyiq4iza/kQJ+w+5L3hg/bkk03b7WcmfwOke4CakBQ0HpXlkyMp+WrE7gnFgq+TXMz
R03Q5DOHIKKpmm4BI88EtFlp4uYAiWLSDM5S0zhNzeU04ECwGes4FgUn6k8vpP2/kJfmt1XBk7fQ
TRKD+bRmghXI9ednTmUzXcvPvorvB9YgZlNQQpMKt2gyRY+LJoi6miXqu9E+mKh4Wmp3m9nm2UUV
IvDbbyxNIlWp5AwijeOk3OciSb9HMKCxws1i20bGBhIMRxDSiAc5VRtq8uQqyHEeUI4SH5Ml++WN
/nJpoOwS16sgqx6xAkU3aTnzXjQGJwMmOhypgeJpymqheau9grzKwPkgh4LUY3+KlPnOYo8tkNp7
w5rI4HhPg2X5zIVqzk8GjXouoxKF02ATypgTQQzma6mfMntwODewrqZeVOwpAH01MaKENftz683V
LNkc04rdDl+7AQgzjSwIPyUbnkQzaBG9riZQWmDzxdbmgJhoXi3mGYZ1HRMQAczW0FTbArytJYhQ
cniWV6PfCk3ArXIXMmCGaDZqPu4CKNcqePgGo/0opuBl3NDPDdoAVYdIyRk3qX9XtcypxoiW3LGt
aATWRF6181P/FJZA/lpn8Q/LkB/92Lj3qBjnKADQdyCOiB8BFpn051PHWMLzjfrRj6cfFi5bzB5w
VqZhwm7gaF7FvOlVvKzKmPAr5jKKV9TDaOTprpf2R4uUAjP+GtYEz7wZfS4j/wtNA+OQaOVlwDa0
J7/nMyYN34PvMCh+8gAgYAzq2Je/bE0+7mmCTDtdcCOzAMiRB78lK5G1QCbboJN9zVDOk+2kmcrj
DF15GuAs54JgUdd68D3wAnAByHUH/uQuJGK+T9tKn4Czr0XSfx/CprtIbUde2ofAq/KN+Ul6BvmM
pCvOvqZAt+4OceAn4CZzY3hwog1NjA5cwTUHQxprOWl2sNKB5kvXmjQ9aOa0BXw6rtyT3+UArTh1
0pRiPMp2PjcT+GkDaxhnsQWKZvqKvXTSbGtTU67BsnQbD/A1XjNCtSjSJ09TsePpjL9q25Zdtxdq
AhVaKYe3BQP7pK2lseZr14C2rYYHdAl6O5YwuCtN44YUc4Q7UZ8Lp0y4B2B2DzCWEE3N8QWsJHAZ
8p17ONOUTs9PDaYzfRo7LGzOt70mgkukg1VsTxdLFZdUU8Nj8OH9JwVakTtQD8tSfMNqvbcXpWAO
QB4fQJCjOT70Aib5lNYVd+IRfJ6zgl1f4dQxX+N5y84UeAq2bs03HwGdqyJ2AP6CjCShTgQMGrod
MVsAzsGGNV+8lbTndaXp6Wgdr0Lz1P2SkL4xV79SG9a6I3Y8102+Y3lbgLHXmsouNJ5dc9ozqukw
aUHziRd0rlzeB6NYTn3DnaM575UmvqekKONxrI9D4oFRmd213VCHA8fl1W2JRmmYPI+b7DQ1xAr1
30xfhufJiGGbTTn7q6kaTsqZAMtoIv3WDFuJWbLgPWVYHbnTeGMp+WZ5THorIOBs8utkX9WC5ve6
/TKNfnqq+mE5jIpWc8FohM07gHWleE8MiDouGPK5sUK4cYH1HAhlkMxqSUjKdWZGkMc0f7+vfedC
gLz2IfNLEP2xZvVnzXaiKRmHHRB/YP6DDdUffPpjNj1GvniylHFAcEq2qUEBYNwo98Hxs61gu5H1
IBEGo5h2dieZT1Mk4GXzwXcEzQIJHQOW5TybunRAtw8Mbf5VeDFwaD1SQQr5LFupIgwXvqB/p5yS
7QCT5rGcQUAn7MjGMSx3DBs42EwNJCzX7Q7UciQr+8ni4JXEaCNTeW1q0AoWM5JDkFGCFuNSGsog
XfUuYl9C1u0QmhSbpfao7qsJlZN19KeTXltpeJfIZAfV5ZO6FMyyl859M4PUPiamfKwjr3yQfh+u
7Lw+fr4Ed3ZfuzL2Dg4yFTMZSSffxrHG+B6mFi4kYqkniA37LkAH7wEorqz+NaJEbe6q5DTOznay
rF/gXV6CEgqmBeOEYEQakSqjufcO28W3wo+zc6YKKs9Dx9u6OEMnq1UX1uVok7oCI2A3ebSyICLP
iZ7sEJCtPftKDfLNc4Zib8fLsP/3PxgsVLFNyu8ZCaER0ByBgbgJ9shsNIwNUBAb0Tx20m4PFQyK
bBmIQkSNf4pKnps+7/ruc24w9xdYCPk1xTek4ng4RDkB4CYHNEwB4FuYY0HAb/2dlN9XN//ZqPlL
GaqeKvtsn7VhdAx1I1CHISWMWNtneE2UF8Tn2YSfXlXSxFtleKfPL5md4x42gVjQiTpd3M54yWuP
aLU2IsWzcSn90rgUnK4BR5vZtpHlfI1zLUUqtNRpqmG7YqC6xX39Fs5FebImZpv82gZ0gPmbW43l
Uel2HDM2NqxHYo0XgoMiTa4PYYcTqgtDawesr7325uCA6ScgUaY8a3y2Wjv0SqZjwsz2xNbjtTN1
B7ZxzbONiZ+t+L0TcOTWfEOrLcULWcVtZeCFcIidbOjTsHEIFdYppogtj7AsyYKJme3dyix+zly4
WWXCItW66P3klNw+2IhxRutdDLqL8+qXucznDlP1ure76X702YFivlY2q7zCFUw577hTWXXuMq9/
biNywJ5K4LbU/UmhWRGAT9b0hiZ76nraUxtRWii6WmzKyMh2VHBYr1XI6XMR1XTMUuyoWaL6q523
r5R15Q+5atTrtOyXQRRv+pcobWN6gMGy7obWf16GJTnM9XRr9Hwgd6k6Ee7Csuy7gBQ8aZ+J6p6b
AfEk5ZyDsQvTVZFCuFbEUPfgWH6a4nWMfWy0mpc4rxFFg82nxm4remkTKmh0QBrmVsxfl44uVChP
KUV+BKxiZPwO57egh3i3zOTBKZ1XG0mtMNH7fOcPi09MJtzXGalr6cA07Q1/48tarpPeMzfKXrdj
f+M+w1UNzxtk8kwIL+s4/I+ldVEogutsabjxxaXFMHOsFi6Y2vTObTViXxvKC8dZMEI8VgOYRzUc
pOdZxT9bz6RhKVe0NRWSG0jAKqBoajwAS6AwhaRU6ZgKph6UUpj3VCzN5iWVWDWpkMDx5jf9JQ5s
ztM95iTgFOwSR+OtcYIUBEfOcE7jJzrye8Jx8vuQhxdiVQiiUzjg2xCGBmfAAVfNakvYLxYDWaLk
GqXLrzHGgep1vVzjffoV27G3H0L7auUBj/AopNPU78A1lw2HtHaY1kPhkN8WI+a1OcX0U4sX0XX0
PNMa1Sz8+1UegJfifJCCfeP8lVS3wK9YmYWNjGZbxZYC6r3jJJQHt0X0NKc8/HIXkqvjzF+70uIM
GHFVe2ZxFTFaUNbF5SsidL8OU/kOP5/teNz0B0ITwS5PG3PdOA48pwXGaAfuJW/xuXWjh+2HAOG+
xKb6AO6KI9JAgjKiF0nV8pJk8/QsBs4ibu9smiaVhzq01Vlh/WIpOjqtbTybjeDYNpsf5uyITdJm
RxOswn6oTU7e0fiIZ+KVCRaJRN5eHuY+UM3x2EDB3YU1uh4UDROAZJfsgqGjfCMcV7XgDq/Ngn/F
hxc6B2ACBh7yuNgAU7hz+eI7aXcwTX4EeErmbHbbbZhHncNqqE6L+VLDO4zckZRAZb0VkXnL+AWC
2BKIglFPlhF6dloZ1JgHwcr3oUXgftsaVVkfiqnFjVBUtAExOWyZPyQoY5uKrXTKEa8NgM9MgOq7
uDmaXX/8vOI78OcMboiHlzDgULyHNycsh3PWwDrC54FkSmH8neUzYW0LP6WfFJ0rmfu7cCZdJYfR
3XRIAJ07JLsRP8h2NKt621U12euqGa5d3tyPjRxPjdN8l5ShxVlwANQJtNRv2/3nTTjNFBnymcQ7
KG2KgvMtDgz66DL/fdS/h2eW5mE5mkt7Ux5/59E2PFh+9a2fg5eoZug5xjb+vdY+xxZxbp+xSjo1
455gAfkDBlWcGBczlGei5SaBNQQkYYL8qb4PPqeovkziEyS4EcrfrtK6jUwJmxcG5vuFnb5rmSue
NIAU++7RrkYe3zNvm+GWklsG9FvF+MwbFublgTzLPMs2roj6a9RpwL0eN06SMW2EXxj1qzqJCaZJ
TN3RNiymY2nnzHtqVe8dhSqLRJ3vikK/Y+F4sgV2gnBo+V9D2azRfMBhGNHeQihCeCRvOnu/yip2
Dm4JdDC04/bs+Hw6dfle96Z1r4L4cagcyhA8GgGqFkbXZICo6dFKmonAXOFeDAAMF0tYHyhxIUs7
hg7c1SYoBnx+l3EkJcogEpN8QzhFX32L/156ApAAaD4Kal9KOwEpXoVXb+YO6iq1KRGdTuNeWDiP
R5eT0qznp+P4xdAXOnDpa1JQOrwID0a3T5emIIY0CQauiRtMN/aW2bbE53guogsrMufbxWbIUdrT
oTCXS7qA50/7fNibzeBsK9owi9Z5NER2Ztrf7qXoE+zreNZdOS87x2Ro2aN8tMEtNXkBiQDx71XW
MWtIliwtGYLBTqiw65NLN5J88GPxA4nBP4Rdd5xbzsFLAs00AxvF2FciBCEuCOOC8FRxr7oVm1bj
S6Nn2pNTvtIjTY9Pg6G4niAn9mDq1l3mhutF0RxX6ZloZwbHfmwDLi8srmHACSku5h897Wt0xWE1
dWzaMrAkUmXBwyPMO/xAdfCd6pmFvvRLB6bhUA/Gd/h5uAi6l7mKvJtnhi9YlJprkMIfnqBiwK4m
Ulu3GGfsxt1C1INdlaeILmBeHjvqLIl949aBEkeBgLcd6PbBixK/qAQ7sxqwRvSz9e5QoB7IJjuE
GWTEmkAYcYrmhe2GF1EMUiHFbNzpQ6i5ggAMn4zIUZ+Z1a6CXlbU7LHGkUwC7FriJEaWXT6/RKZZ
rNEWLWboKRdO6p1wCLwrBnGX9oDkdkrD7N4Kln7b2viGxjl8t8asJwcOps1J3e8L8sUdlBFyUVBY
EkZ2FGPm7j4wQFc2A/tDvA5sZqTNIdP+4vQjFHW1XIxYPCWhBw8k4TkMm0X5I0XV6JIrVwi1AbBN
+o9XPAIlXHFjYL2xKyISk39hhaS3VyiumV5SYCbmq2s2Xx2VznjlLYlWYZ2KcAKCWKl9CN5l49ZQ
Tbs5Lk7h4E87t7OvfuTxExbiz3ncpZtygVjHU2Dlhu3yHmb2Yxv6l7os2pPZed2DH7Y/nVbFH62J
wUKINtjjDPruRgKc2pR+s83qQAW7oMC7C64ZNgn4/shUzUdm5K+cSem3zTBU9/4qsIryWEuabjMP
NM4IoG/yMIo0aaC2tJLINUq3eheCZ7sj6Ldwl+cZ2/OdRczhbEFu35X8NFx01vPTWEMgphvyINoI
H/VEirNc9IY4GY4t6umlIMfc9/m+qECQtgPJ6yn8FbZp8bLYy4+8ShzUbmQKoJ9U9cjtokbQLbaz
p+6J6xJgBRYa3JpiM4/xcCzLZjgOvWa/yEAQBPgxQxE6ueyE1l09pZfIsev9aDXPzdKxQ3Q8rh0K
A4iR+dvCoS9iSUlU6RZwwwifZqyI0JsQ1aupdZ8c1xjpfYeZ1zQ8rjLvaYmTd0CC5MgkdQsJ7/v6
xFsGhHKq+y30g4V+PCj/tGZkrIEt8IRWmNNxitVLS9vYjsqMBcbCU+uxX/Bk2++gsUSnEXwLTzju
NZuhrR6XbZoEJkONefKh6SQQq2B66137nt7K10hNG0uy9Y27195Ort3iIg/608Yfs1uSQPZvKXkE
fZTld3Kf+g6pyCCeVwNlSzVbhcZiHfFG3WpY3mqUrPUwBjkjRbCQFNAhw2flly6hID5UHNocgRzj
T+Gmks13hL+VVbr3Yc1uxvdPc+h+K7k4VvrFpGzugtxh9RUFr5L8jhDBUyHCp7YDl4xkJSaCDrIX
06Xpy7ci9++nxZl22Esn4mEB2aoebI6dAEKDFvMyO0n7ZIv+2uM5dPUuV116KkRXoJRaDKI+yAiD
flKHpyPWKoxTad/8ypsh3xbxZGxb2On9FJ85w4XXqO1oFEfCH0famEgGfa+LkSunQ2BUcXQdEuSe
2LQeYOV8qUaEwppGucz/2iXuexkfmjGTlJ3hvOiaYb40nnnN2p7Bhe0vBzV/jzQ0iRbfF2fgQNWU
w2NAPv+Qy+EKMIVQPkVvCYXUawK/q4UwQWfr48nw2vKe9C5bvhFTTjv5T0UbvnvKlrysgLn6mHw3
uujJRxzCwC5LGhtBw/nLQ2U6DGd7yGGiIm2XIxtNirShSx8hk/w53ipVVWv2vZAxQZhByyj9R/Tb
VSvFg9GwFrCbJOaOdK4WWQO0qECf6QwvU471bKPE8AtSiwsnQD4DRWh0FKaKTjGut//gD9XIKYZk
R1F+YBJ8cBTY7MhjhFlh63enw8CtG9ANXSQXddtJ2oFjMT+U5URtMSy6/DidcwNEk82RehnmrzYJ
nKRyXp08XteyJ+xiH8zllxOrXWakz2LJnpsIoOx/mA4KaVN4HK0jn0EemnFde0+BoMQlT59TBoU2
8J8+XMp/ew3/12T/TyZ7ixj8f2+yv8+/qqWCcv9//0/0J4iP/rb/hPjIf7mmJ6mZJT5vOlKK/++z
9/7lWY7EaCNcYZHksXA5/6fP3vH/BcLUNn2oPxg3HA9H0X9BfBwpAhPjvhfwjPmf+ez16/qz24af
juWH06dpAgVyfnPbVG7BIoELH1q3AB3pfgAfDpli8IwwowVOI/xtiCLPDiDLEidZXSiQfZ6383vn
TXJR2v34xKhlt4zRT9UABP/D+/nwbx/ZH0Eav79AhMbAxlsm8a3gTYI5+mc7UDpGYI4SlnjpAUFL
HTvd03FT0xRs5Uf+QLoWS5SDKi43Q6goXU6/I/z3T0nDsLtKEIHxKEfrAsTVkRrWcBXxjxyqWv36
+1fq8kH+8a3kBZKLsPGs8/Tgs/N+Ayjkpv4EXUoxlmCqP6rI/1iY9VwqjBy7uO37Qxq1j3NtLOuq
k97bEpruSc3k5Z1R5lsZVfbeis1kA0PxwMdSPlIsvXfGJd/w8J91ydgePQ0Oi/2Iz0fdOlE/R7Vw
T1YvdYALF8UOaeVbw5kvzvvwwETb9naUMZVrYaj+Xqp30/G856lJu61vZhdfT12gkeqIZsSAsyAJ
avuYpxKOGVib8uqoJv+X0cn+AQceR9ZSehWEmmV8MtKenoB82XaQ9x+7Pu03f/9+6sv/9/cTvpTH
LUMSQHCF/vmTXwy7trqx5axZG/djnzJc02m0oIIEm0lsyEmItt+Eh46D+Dlp3ec5LtM9vUb5KkzB
Mvqyf/+H1/TXz9gSDCeF1DY+fev8+TU1WcvmT3chiMaZHsbWmM7lsrziB+uuY2ei4IIfYHZzG7L6
16K5JC2bly9FZb5VvfVPGLxPJscfvJdcco5lAcAjkuMJYNC/WfXbEgFzKAh3Tx21Tr7uES+8lBy8
hfbIZOCjm5zlQXQFGcYE+9Nd7RTdLplg1U1hgzgrB+skstQ6Fpl7qFzzQ45j8I7iSMwecYC5pneC
aqsZ7EW+LkBnUM6axYd+cKoNR1ufE5nC3SFIrf2P32qpwWY8BDXgz/7dslY2rZ01E6QT1dSvjmzt
dW2hugxx9I3aw9UkpoH6s35+keFXZzSyE0wr9pKigwVDlGL99y/nN6s97zSDdmZbtpC2zePot4sx
mKErVwrJbwiKErfUACKde/RhzsziwbFSuPiRc/j7n/mXZ59l+ywBOp7FHRDwQf/5apuHJU152FTa
o/diuBkPE9EQ9h8cbsWOnCWfotMd4oSyrQHR6qlfWrRTWyTbJH8HCUhzjxX4j41jvdtWzGDbArFW
MCX+h6e0/ZvD1eaVcv7wbMHa5PjidxQc3aYJoFJ2wrMrKIwi4A92SVwsa/hQJZo8KRdE/mZET3Wq
bD1FARMdnWJJ+/7DMOmzp9pmPFHb9iZDxG7whtmyySR3lCrEsa8HEgxFe5NDzy6qUse2C7L7qZ5e
g8lUV7r7EFg6i4o2Ihr/4Ej1nN8/fJQf0/V8ojAsk3rR/vPnkIx2MmWMEjC9oN0Ztr8bO9E+4KEy
Th3lLHfN7D+HhV0+cW6PztIIo7VZ1j/NubAf9X+b6qR6ipgnnCoGLetIENoe4zrdqLZrHkywQH0j
Yo7U3s9+ttPzp5gfW+GyLdrhaCSDfOxxVusz+Tu+8HJveOmXMRzV8yD93ZJNJ+ZU0wvGdbB2ZzDh
NKz4M8MwhD1siRwrw8B0j4yeyyeY0Ndwzv29Cu2KSR/tbvBMs31sNh+fK1dGy8a6yC5GEVbnKor4
9ZzMOgx9KZ7Ryj4pmvnI2d8U8aUqcBt+PuM4rHOuWJhHKASKfa2g+UP+ZWWqq/4usGM8VvqAqSgz
lEYZbMGH0tHTBOLNNJsNQgW+gqbqbjw1l/uUwMhkoU7UVRqseRJUV9S86urb89nJmNTDczXxKyl/
E6VTu09d9Bg1otZFZU80uWWWYvLDD7YD9bpL7onpeAdjlNGltm+B1UFTMHkgJrAttjhJCHmI0DlI
ipE2vccIdRiSdiMTs9oO+uKb9BfaXpliZOq5s/2BYy+x2DkqKPKzHKM+dq1BPsXACbJ0CJdwi98N
T4TYsGLjhIffxE5KQbvttsH955dmmWAMhWxopqaEHB0gANal+ZNN2bF0f0RZ9KWyiQwXgSlRhTAr
kGIYyRLZzKaZDb7abX+v+sg8SA6P/MO2uMRhqCNlMJs752eFOfmjl6gSCBLRuaIqJOWUdPoMrMX6
T4xMoAj21WOXfqgxKJ6ZtvWbfz9gXKuIV0Hit4yt/WbvVoqwvWuvE1SP90gyKvTKdnnsHCa1ymrA
B9SlfeRALQ7+YI+E8iHjGHP+o2Xe+MhBK6jLfDfqCz3HQnlPamgfQiK1l2b4cBx2LYIyh7vIVM0p
Be5/bpL5GyWU3o8C72CeGZfPG0HCMLwpKNJgFk9QlinM4BLuLOZc5udGCFqvf29E5CJsY3T31WC9
pJGLyjZFJRl8WdB/aCIDhng5Qg+3VcZU4xPYmuFGuJOIcBuFYa9rTIAY6GZnBPNuWzpldrBb2e4D
Sdsqm1WeanoP9/mtjS9wrcpQ7CmB9g5N6nsnw6tfE0am577G4VE1oYcWSL8PpI9ja3TDbmJmtknM
JMJW6PYbwE0UIzb+R20CXffYpEZjhv7LlxniOyON1DtHGAdU57hPnz8bYcw7EzNsuIaZwxi5Qspj
3n3Xi3nZhtn005IO9ZoyQmkTPjhnWbYvrCn0zlDIu/n8rtJq3VMqKvi9QfczseW4DiOj2iRjijOr
MnCYVB0QKb1jIEyKUrj4DlUCjDetEW3Z9bLL4k9wEm0skA7zoZVVJDxRLPhRA+nNTvTFc8ZYFQvP
feTg+QM67J4+f4Oo758ChUJVyvFSGANtV57pP1BVhF/VDePXMgS3lFbWtBF2D5nKJ34wtByNWVYu
WLqoAHbb82JjaO4dkM1RlMtD6Mw0K1mZvDPiR+HXTDVKSjFBZb8B+P5oouTgqHZ+6OHX0EwIU3qI
8RYxK6AGiomHjJdrEJr5dalKc5tSAbxOEjO9RR17zz6o9gq7514UU3gijdTvQ2328w51gst/8Yoj
Y3fzlKfGl3QYRvhR9JsPePfus9lPGBAxl58mufWjEZnGDNFYJ5dRYGSNH59/whs0vrrz8G4lh9zU
tsBOlldnjmnH+1weZam8fRcpC09ImWw9PDrPfhTUKyGyl9pMhht33weT6Xnb2J27EwkBRSrbmi3B
22qPT5b0YjWE8MT54luaZwMbeBW6XrEdIN2CY2FhEtO3xEWqimqDFmbUMGdwggO3jXtKyFWhwosS
BL5e4DNyuUthHDkaUXRfMkoz8h6WZzoFF4jG+Z2a4MtYXb2zKaM4mEn2qymW+kh7FUD/xEquZgVx
JYu6W2YMr2TQ7UOUjjaOeSjGSk7RDTAPlJpetK+hn30LFY/yTjuB3LrcDoIBYNwzUIWvHz9ZjL7N
iQKSrMLyM2Emco/MVmEyF6G1jR0xf0mM+6kfr2HVP7Qkdc++reKd75jT3SCW6US30875PPPEhqXO
nyeuwNMTyMhkHO+PD+DAN1ZqqavNKGodkUnaD53cEynNPrLCuI5EZJ1UwJbnzLCrDYFGPrSPMSsq
eHwfd2Q+Mzd3T7NphZt6od+LijhJgBakdThOjP0sVMigCOZteuSG6B8St5wfFjZOW2lW+1SWwc6z
IEA0bhkfa3xJ206GR2ba4lZzTlrn9HdusLGMuBXzVd/BjaA26b84z0T0JgzfIWzdmK67xS4mLER1
fEaOzlZ+ijwnEZRzE1esmyHQFm47Xo5lGqtzrb+4Jkk7ibt/a4HPuhFW9rdVtwecQS1gvFbhIF6K
tJZ79ND7NIVgxopv7TJY76uhD6KXrFgtKIbXtJzvuAyD+zEliA+I2t+qrl6erDi5b41hr8sDrcoO
vo1snuCp8xapiZJDz1+yc9wE2bkFOReJeDkBbMpueuz9yfR2R2ozMFpUB2Yr/QpjQbetZXEZ3bpH
71jGZ9mE9V3R0vuaWrWxTigkOpuxlx4y0z5M7szfGtme28j9HpcttQcWpF3RO09qRHGvx7l9XIzo
pSl9taqDwrrVFEJsssLK9oWHpTkse0dtgfzjVm8mdnkuiq3IqpOt/1nPd2E9YXrYjZMycO/wHXUR
Nvx6CW5BnrKriVnaKUtl9cYNvfWqvriFifkcNF1x34aQfpjE6KdNGj0WieA6SMWLzEbCyPVtmrzs
cTH9JyqQocjp0wATNTA/UcRmfazHh1HxI9jFLOu+JkKL32d5LSxdU8NJ8d4KByp4Jbupyj+yt2HD
G82YLMq6XDMHbgH1RLdZCx6Dk7MMyJDtT+NdJTmYezptn614SDZxGkd7NwjUgy3uoyrfGshMV89T
rHfUz9FN2SWM+sIVpS7T2WLuC/KBoUwPx/u2qNDg/mMynTrLu0ybH9I3yq3dQli8Gyo4foPXOpxB
l/XQkLpoM25da/DslwXz26Yrkpdp6t+xEd/kWJbPSq9GWL2QYe6kCuZba8bRiRLBkdgMeW0XC9mh
j/i4/v4490lV+ONpHRa4Z5sO8Azpu56n4Rl/TLYFHvoFPYscoZOEWb60d0U/dTdOeTBb8CcKer5O
sSGPTUOgd5CAatgwqvvPLxFBhc51okfVt98+3/A4scWxqT33YOMJTvPlH8SOv5zpPJ9Ukunzsm2e
2r/rWfZI1XUoYS82U058RofY7CUJ96rw1YUELRlZb7hmEos39t3p4e/frd9DkxhfXTRO8COBsDyd
CPzzuyUJkAa2HzI7qzu5Gusk3iZBNMDFA9dYm2a7p4sNbF4lo1OaoLf7PYY5hk311g6q4DxADNj3
EgA3CoyNnyfmCOkTfwhpLt/9/YsVOuT6p48WXL7WYkji+4Qof3+xET3rQ5eC8Uqwra+GDA+3zttM
mGMJzw4nmMa3xg4F0OJoeJmgBeWLLd70Lueclfg+/YFxxOcmkkdmvF5GB1JikU2HAJQBFENXrhw1
zsexHn6MiSqeChyyB2MIk22sTPej9QMWyZbZhlrgs8WB809y3F9/RYjAHvE94hekMuVvSvFowCcp
MklHlN5RLhMrJf08CEv0hVSbvio7TN5crTjtG4hkBk5XM0xPf/9G/0UUJJhK6CyAUMuP8S1fC3R/
SIfGfcRhwvFpHm4tqNNGOpD6aenwGVL52EqMA7CkWRxSGKt3Bsr2mgLQ5uhO0J4x4/9YZnwyA8j7
f7gCrN+VQf3CPA+ZyhEBctXnf//DC1sAThklT9G7FqWMEY51ruy+vEbj/yPsvHrjZtYt/YsIMIfb
zlndrewbQpZt5lBkMRR//Txs7TkHZwaYuREse2N/CmTVG9Z6FoBmICHPlYE922BDr5XgX3DP2PtO
Er1REGB71j2r+v/8pBji/x/PJPge2zUQ79vgc3R8Of/zRxXFVem2IXkrZsoSq6q2PzOGYGkqSWQu
GPiDIGIQg1sL9duvv/EL9s9tV3T7MshJe4MLXUUM4PSarCczzw9a3Hb4l51uN40aqpa8vOEINs4B
7P8cBwdWeHiUTOeCNySth6zDlhFp7XR1w+pv0rrZQYz+cwto4EkW0Yzjp31yf/XRWF1SHL7QxeYK
wdFsUmAlMLHEcC9pnBG1NbdXj0bL7zXEOA6vxxTFv3+GSz81ceIbCdkfWnPzZPDJz/aeS8aylREO
9JpHv5R8KyAPXzI3eHpMGppJ5jfT/9DXP9PtafaQ1VptvEQDicm5HChU56+R7PDfzawVshxpvSZl
dq3qqd2Hs/Q39Hu24mKjG619MecPlUlX/Z9etI8thEnoQzw6jTUBWQywm3GASdd68AUT4O4ogMdv
u/zX0pX9HQhmAYGGDdzCaXEETyqfep/jxA10FvcdooPUKd75odv0X0mmy/vjW9G1YNf7oXlwTc4L
w6GnQJHrrBLCLY++DOq71Yf/8rCVm9gJq32p4awYAl3c9VxnzN87LpcNPLLcJlsLOcWnoC36KyHd
sw2eSROFjdyEZEqsVMW5CZq7mwv1ZauUxgV8zns4EuIbNcX4MgQNhvyxlDcgctZIT2wxvl9bUaM+
IpUCBBwNwlQnF0nS/AypEQp7NNfkhl++4LL+E1mT2MWZzrSI99uk8Kdi6PC8zEVQ52EwrbwBVWYg
z3brH608Fkcvuj8iW3CijCcz1iU7nqA5SUkkFa8cQBGDuJi5AMgyr3hhEfTz2HgaWXKznnmeg0Oq
y+uF7sK6T+PgV1YlVGTGd1BDWyByRj+Ns9IG595waJIR1iu/vFkxDyoERozuqmFvN+mldNrmljDs
aQL8JJZybHCTFY9KbOExlAYvCQPtpS2ab0Gax2tfTtHlvz6ThY2oIkUJowVBcG0VLmbUnd6bj+5c
QO5eJMpId4//iK6ZOm7MCk1lqG5ZC9sA4xU4KuK8AVBFR8Li74/OfaDpPcT2RMnJmHhVTx1SAT23
N8i3vwJzKleJkWpbsobGdRaTfheLCbpWRx5OUxgRvNP5cJ0qP1lDBntHe1se50Q3UKrRqaDyWUAq
zHkBUeHxfhqgnSdynBCAvDv1cBmBQF9DgAbLgSiwgr3fc4y5d1dLO1rTN4Bzzp1niIbcXoHxR6TO
C42/jYqXD3qVvLuYSU5OwZNoKP0ewvrc90bH1spoonWi1clpyvJzX6DZbgaMVF7QUAAYbvziW7I9
eqVUNTJOsz2ielpWYTYdRhsS1GR7n/95Elj0XybYCMsqppIgRggJOKSJBwRoRidatXOqgqHb65p+
lqlfXLl1CnYAgwXsGKQYlsRom2INIjk2l3NIPV4aV49Wkz3cxi6qzo8PD/5QRLvMqhDsv+4WybNb
got0++dRpR4NKqZ7Yy5WNIB50JbmfKEu+ld03nhmhQiPzMdRlKJfnjtzcCGEAM7Xsis5JobR37pY
rzaYwNvN46svJv0lBaq1+wEa+ZeMCKN0vjPDfp+S6rW1Ubu8+WZ4qCcby+ycXzQNITYikkD3E3O6
Q+8N+QZtJi4pF9/gqKhVdQNpESCZR3s8Y3CQWrfoGefTOlbmwi4tcY1l4cIZMn9oSq3va9uA3zZB
i9Z0svRiO1XpMZnrMxH7N90hg8y1Uf03gUyJNBDYxFhA6hnxqqUWgqe2mrOvJw24yEJsR5ZrKyIi
1ZaCDWeonV3sFv+eFTlfDtqm11SGxUVN3tfkEdDc6ChHmLF7Z5N3BOGT5m5MnaBFpUR4/Ml3asD2
wNywwCXW1T6GYLWTuE7wrCU6Yr2oPsWZ00Lr7dQuzyG1NzruaA0KN4IXP72XlUcb8nhfHpX6PM1J
cku7ppJ8X9ZL9WftcaZNTeeS4jWWRz+Otpkz8iYICWUcGPa8H7CedcMiUzwWW4gH5cHGdA3pCAeK
zawGH+FOS0fsemTCwfDMvjD8+OuxLXGD1NmbM4Tm2s+QiJUelGYRwSct2aoeGbkTcUWRFA+psUtM
Ye5aQimQW04ne7Czrc0dC9Ws9m9WR0RyJIZvi279VkUASxqXRtuekyxCP9RvJiPATZ8X4hTkqHAe
HaZVkEwRsPzMlZ9/awrDh0OGyO4x2QBK1EG35eYM6u7DdAfS4p26WcnU6t97/SMSI9mmM821L377
PEV/8/FF9f0LeV3yS0unS1f+KfGcL3ExNmvtcUhY4FVTOynbT6kUxYjRltcG7KpTutnSQZB+yqcR
s7xpBR9uZ93VLhVjeDdhlaH/Scxpp4T79PiqOr7vI7QFXMI5PkRYDyeK2+qYmrCjw0H/9sDtHFpr
wBlO41a1JtOYru+OfaJHR6+vl7Tr3rp1G9T/0imW3AHTZwnxPAJIK8riZiur37Jz6PH0h/7K86HH
A3nrnCT5XShE27wrN8VFzDVRt2KTz/eYmfdyW4ihW6T9Z5g5ybsOXlPpLCLLwTCOmh15u4GOapk5
xJgXmBcPRmWT/SKGr4mjkMGqAUQfGkO+nNjKtArbijDa22OhY6P1ynG0i7ZHUjxUOHEtZB5L8hsp
J8jSJF3P/pf32VmaE/c868ZNQcKisTDHaQm/oyKQuKgurZsW+8TUo27P61AcHi1BE9vMD6iEN2gI
3BUcLKzI8+kW6dVSxR3LTYpVZFlj/KRyv3kqpX3kN7wdhqlCGkUW4kDw2gLYaIy3W2X3Lgzexzzr
PwkCIWuDofCL6SHus6rx1dGZj9kiiJ8rlMo3Ac5N+xcZOiLzcvYJJyEp1LXVHSa9GnaGTOrVY2SS
5m+eC3uqV179mdfExxSlUR5kSwjduiDuRDgqvpYhkJIAwzFmF48E66KLd6VxHHJzZJIVMe6qRnRq
XY5FfA6L6+YvrQskg7r8XRvt/NA5A9SKJDo3nla9mE570PpBfBYMoB/7N8OCGeNObnX2DByl8P+G
PT5rDpfMi6xtRnz8xtazz4miAVPKnHXSQMJL56qmRjNY6WQx/b/bLhuC2P/dTdBJ2GzJaL48aFf/
s5swbThr4JXnQFH0b0vHtIF6DzYFVtbae+0x4+qbbtpqhlJHlzhP11fWnpNMHc8tNpTfGkPxtwm6
GYpiAqGborAvQzzqp8H70JFoAz4uoi+pl2tAdsZoTKexb3qxgqeAV4SgO5jE8ugXerJnNA4m3Xfl
6vFpbvb/+Qd6ZINKXL51hGXQgBjF3o1Dk/h2ATklKOwnr6AUTaSZsXUoBLLt/KUePX83iLh8GUSQ
7nSw2TCcyMPkfjDmD4x11XqEVbIOXDZU9Dzioqqgv8L+qMgwCetnt4h/JV73l3TGWepBhWrn+A/h
baElHdD0arI6//eHpADAi/WGBKR5xAVlAxR6F2hyH6DjKPd2p7zvYDDS5aiwyGckxZN3qy9b8GWv
AjeBl+VqG/Wlt3x0dQ6O3Z2uQPtnU2IQoTseLQw9+8fUpuQ7SiLO7ynAPhm6rb+svc54qQzfR/Gu
rkZcWVwgPITBgEW56ZmilW7xVZCveXl80Ky4PSf4SaFSEkGTM7v67x8PW6wvXwzN7nECOCI+Ccrz
fYG3MOsD9cvxU3dfzKNHlPJLi8hvR9btSxBn4xVwhPbtNLAuPTOsblXvwK0o04B8mzri+LOL3WOU
x1aKSf94Jh0hOdbS+qvqbroqgpuygSuqs00g/kDvf9ZCzMMvbPrmxnt8q4oKcyD+yceMYCKj+RKn
3a0q/HE9BNg+ecuaE7GQzcFrxp1jnfrc1n61vWevPTS0Kxs9/QIP/QtsgeCtdJIPZ/TrvV6xHGal
yRw16Au67HBcuilucdSs53jweG6KAJI9o629ViTTDnE5O6rH/vNPFLjlz3SvyDpE9bHSV7CaCXNi
Jntu51161Slw78hdn4OU1Ea9CbILbJ/tY1NGR71ybezzYafY4se6SdB5ZS6nFPUvq4Tf4yghhpgY
gyeQ4CRBgc+0tXad9l12Y/o+4bDdYs9X7zWC7CCtxNoQPTS1SqDKLpzvniNy4QT/qY0VbPqfhioe
bGuFZlHndsq95OlhPk5yvGYciGcLAzK29+FdJx6PHJH9zy45G6bhufbdjykZEXPFxr8cjfjJjRr0
FITlaHqABLvEmgSQLRiOGeblXTP/iSWXtpvaJFwy10Uerxf+sVdxv+HMzi5BAz/BEBm0pqk96mAV
gLNIVOymR2xLpjg0q8a5kfVsvTuyec1lorjeDGfrIH3PtFB718fww8u05yAupl+NYx3HJEtew4Eo
gCShg24yHV8AjWll0+pOVBlPYauXV4KxV0HbvE5Ip/4C+Fn2pXK54dloaDIhCRbalFmHMHLd5ApO
M3jRsBp4RB5OCErXg4y6zQB86lAzsmNpm8b3LtV9mLalvVJTsEcEypwaxd5acyAnmY0KFgF5jwc3
yCEWghtfDn5o8NApubIYIK4sgkE3Wda7TP4Lf9OmolyjF2RklwtvgbvSQkC0e6gwih7DgVZipLLt
1gXv5Llbx056XkNu8bzZ5OXvvHDIkNDUBwwXpH/u8JZmszq0GdDxU1JeOz9x149xOk5PYwc2CRd0
Pb9smboGkzNeGUvIbRCERy2BpDU2En9O2Z6m0rk3WU7oVdbhX9Y1n05zMvGCPi5bjLh4RWZIa8s7
dn78KTHNM05I46eisEZhXiprH3F/LKcsIiYbmum1I+7mmo+o5iuzYOE1f5pYdsOus+z3RlZ16CIU
Q+JBvtjzc6JrRDBEhR3ipvR7etwg3lG0iquqGRBkOriRxpMvleX8VgKbjOu34U1v5ZpcC7HWJaxG
WdbNvgHR2Fe4MHWdUUTIvhkT1445TnpJug7VZpN9VK6Mzqz0YY46CMzrtjDeyOW17KR+N2MBNaXz
100a+pe4IG97ZPH6ErIPr+v09XG5Pz74IASwsZ/5IuJz77X9SxwVWKSSgpWRGbzT0OR79SjggDaS
HdygfLCjZKs65H3ZMK47wVZ9NGLwzl4SMoNKjJPDWG3l2YOO+dewSMzQOA1NmDtNAKQtcQzECtrY
3rp8qpZc5OXmocaJqmez1eozpepysGJ1L1WUHmItW2Dd8A85ldtC2fHIICOK7oZ6b0LTRvuAv9b0
EeXAbjghoFLrUvdJIBozyAvJGGIkmfKnGVJhtL11oOOwV45b8ar7NeS2yWE52ObhsoZycvc0wyMW
SWSrisUf3lGlXfooLxc4TQG41LF5YW4mTzbWxGUGvqz35fRF/b5o+qD9bFyX29n1/wGxzAgi0esj
jo42RHLg/jFMy+Ha80h+sWT1gshNXwADBOD8wSVcwgiz40NLbMSH7ZgbO2Usrzfh8TFgGqOHFFiF
pC/6YJnsuLiKoe+WKQ2oNnbeLXQL8Wky9iAO7i4wKK1iPfV5J6Rz6DPC3OdxelcovLmpy7cSFmul
Gf5rVue4pTLQ3G7R/m6NCb2H6cKlshgVEfIQNDc70//hqhQHOQ6HwMmGC7eSfPIRnYggcs8a0Ke0
5Ecjk7ZaToMBcJpIYpiEnC1LfZxNi7mTrEeswYsW4fLmpz/PWdvRVLcrewhMUpkGAtjN+Ll/vMED
9Qyoa7KouXebbVVk0/nxJxQ2vIKNpOOM5RzYbb+PRbsRHVwUrw3TDfuT4AymJJR7CXIOT71lweJg
a25G/ZlVkXsB2cVEKTIvKsg+zLnQpiib9qR8vFtleCOL0m25IshvSOz0lszFsKdJIDiB89oPktzM
wEnvjw9tGC0s8JPXx2cErtic+e2H0GOYZ0YTrweVShpzFkVEIzg4eh+fl2k1PbUmmT8DnuUhaN+5
DEKMQ7oMWBEjkKdvfkKvpD09/iQE6dBQEAcWq01M2imNg+1YzjPQymwxFMF0bGZBnMonuFqD9lH1
xFYWMtHCxWRn6uyOpMgkyVKfv1szKqt7FMQ/dz3vEUuGkdgTCO+ruh58nu//vSp83MguGBKj4oZi
wfkoD0SIrGkc1Z2UmOJqqhxRUXUdrNA6ZZ0Z3rww9K6GeO5KL9lFY4CIbj5dGoNlFWis4oAjbtrp
USqXkofkYIb4SR8/wXJwC9JjXYVgc62MKvwrc7qSlLd5VJq6e0ROXcjq2vyI5STouylX6TOsQyQP
U6+vbIw4OwMzGD4cT99ETeLcvEA6txE+ycIbA1KsYiPYZz0ZtYg1FkUVxtsxEWI3IVC5AOTbtEAC
14NOBJHdabgrJTyKYEo/WBG1Nzl6RBS5VKS6VzrPVlcdcCZxik19TW+ufgHzbU6PDyRrHFMJWiGb
rJh5UuRuWxIxweqJ22BDGWIQaZ/7d8Oo6jccaSshy+EpavOtOzM8h7khdBRuoG6agidhB/B4Ag0T
hc/mpcUP/dDyOPM1mzF6pcyTIOTBHB4fH8wa965lqgMIIHXoxkvVRoJ6aA4tFqGEQ/iYK3UmI5Pk
FS2rPDg+QWZuLTgGMLfZ64Z/W9DoX2xPU7ufsfU86eylJ0/xv/+GprhC85E+OL87lKfHxnDsY9H5
cL8L/dYb+S7S7maigm1iBKyKGBg9PrSp+eUMfs1paRbqUAly5+Y68/EA4tYGfKq0dB+7PidJxcOE
vDteG61j79KOO7TWHHEv/MTcefhk1xaclGT25wPNIod9/pNf65uEuolpGECkx2Hw+GC4DObYm1Qr
7IpfqR+LMzj34dK33Wcgp/xZcFlR3si7l3G8CC97yht349VZeFBR8udHZ5mNNPnhXJ2gdynW2VhA
upYV+9PWIwXSBBC+aFyiqEozXY99QOALWQIv7O7jYweZhPXMF0YD+2MurZYdJoClxaZqNaTMf0w/
TbeqCTnBy/HDkjo4DbeenjytGLaxVQxIFvnHBAvhso9pzODs0vBOdf8earjssUqah8enSJ7AuTUM
lWsmkThaxju/Shab7I1xOYIuMqdsZQmk7lFvd0eRy/cyztVLH4fjboitGjpUYb1h1DhJnaitlFTc
c4UREmnrosk4dbMo/usO6WtdBd6vAGMqGzcrPQY49h/36FE66Uh0BnqS+VrlUzQSj0+zDsqFJZgq
WtS7dtJ5n0GDkbzwEuMy5tgAp6H/HUo3WRf0epsUd+W1bgiPCTp7dg/yqW9hQLad+iyIVVupjmbY
oB5+6dOIp6oHJyqzEj2hRVJRMQtnzDQ5Mt6dLs483KmFXW4ztlh92hH7lSj7PuaFfWcB/6GpsTw9
/qqdIuC/aDcJnyON6fHFY4YVx7yE5Pn4tPIdgS5bW6sAZK2dOLTBtkSfNGkosScUTLFOSlgRMLVt
CnozdGKV6eDzZCH+gj3evXG5Lh+fJQVmPQbgAfnZnWfLbRxMvBlMk56iMvkOUCYgp+ABbeuwOwwT
lEw1Hb3WdP+khUuqXvJXM8r+7vosrAvRhkeCMA7KquJnoae7Nph2xaj+koySMn2Zp3SJAdkwoOzg
XJTG1tQ5Fx4HdzRx/ZQcNuDPuNkfV2YiHOdEUVP+LDJJFnFOY4pGZz6uu0R9iFzU6woC9Y6RnvoY
7WGrnJoonyh6gYEIxniOJ6RdJzLUHSXpCqp/qhrV0MhjvMX/HRFESVeRiLggX4obQ+pm8hFF41Ou
tGxnDGSLUdAFJwNz0hKKUvvlOv1JFKV67dqOnKjYZ7NjNkSKUsgw6GtuVN7lU0G4m2hJRat9JQ+P
sxYjA12rA0iuk4Q6Fgwr/uuDxVJjWRtfTic1LnBGery/28nQi9cm74YTll8Ce51Eu7ke/6dGakOV
Q2scUY5xs20SmDifmFPJa3e9AV5I677YA4l9nrFueLTihQfpF3tN/c+Kmxc9ddtnM2uvbhcjo+zr
+JYION51ISy8aol1Fcl4J4gsJhtjyn7egHx+DdqoE2ebBQ5Aiq0UVn+eCAO7gvmwr6g2Y/TZHqyR
uNjb3LEfFbiIYBL7n7s0wf+WhRAHuoFWaNGqkIRyq/0G+xqhKotx1FcGwwnNiMd9GL0ns1LOlSI7
jbEPqK0SAKlcErrgbUZ7YYUfI23yoknK/OokQ7UZQvkk5/28m+TnXLao0WsXDIc/w0xrufU00Rwd
odFezgKhXPXRI2MDDjbzTJm64bE0ELRQQln7x3LAQ7SxskDcEuZZg1QLpg0eMJjSzhj8PctW2Su/
b8TGTT3vpOtP3mCmd63pl0Vn9C/U3vo9bqpdFPnm+XEwKy/UIOrlxc5C4Id/ST89itW6Lb1dOPg3
ho8DK5+kOMPlqeHvKjavhPdgLwuuPIqwlguVHX8mFTpxQbdhPn1G7qN9peYy0nnG4dnsmoH5s0qL
Y1R4J3g+4kzrHt5MkFxXa4BBiy6NqQVBe4+dvAV8aRfW8gZhGFVDMjRfeZrsq46dd9KlEGfs/lVl
dXezMHJ3Woda2gUKyzTQvubZuCs6kZ1TcPpXy2w3Tk9cCmLej7KDjaKBIL+Jh7UZC37ohHANCUVi
ncTf9y6DBxZI+8f/6vFXqYIhkkXs3Lm2iPgxRrrf0bDvMniKgG88tzYT6ygXl4a9+hZlMojaWbj/
qJ8SF/+FkcLrrqEJmPO6nKAl2DrK0pY/Tfs8fn8sY2yyWy/zsUisW8Ax5U31aiqU/u6ZzueUAqZ0
jKy5OFEHbHhqqnOBfnE9ITZfP6atXYrXIGT6zWu2NILO3YRYidrZ5DcKwQ645Ikju1WxCCSqkwFt
vxr6bFXkVKUPyXxMrsMuHdJfYWs1e6XImpexFe7FjKMMcwYvjsypE93km8Td9B6CLD7h67tKRJqH
sREDWBPkkkyBN/xkv8ocrVHa5hjuZ6WjrOunh/ZR0yGqD4ZdoW2kGMZBpi460mduoyI6UPZghHC7
G93Rv3hGzIeIOLemWX9PGdbvKM5/NxqDGa82yOUsFfs17kZ2728ltSfBBx4+kAxHYZnzfhhOw3UC
KHbB5A4q8wMYx1Q7dBm8fGGTx3GPYG5Z9NGhcMhO8pzfPRDGTZoZd3tImOzF7Heky+5PxScmRJtQ
hT20m5jxj1Hh7dRBE/doxMuI3Dq/ij8QQ0LMeNJ9u1wS6rCaLD3FaZA15F2W18DiV8kM3uXUrttm
bVaDtyvo7pe9U4P6Bti2DgI8NoDkFuEQqOcegAX1H1YBx6xLQLZ1sk5IgAxIoR6dLMfskDCRivOB
XE1z2pRaTpOWfMU1C3BU57fGJSXVzDzYSGR8cNux/69i85OSFOHMxIEeNwBGoDlZ/t3fy0Jmaym1
D/YZ6Bx8c5fghdwDRmV7AyDHzAhl12ndXbKlWTBH4NUgSQhqynHo2eFC8gzNsloPoHHavGGmWOZ/
jJr6aspeG53hsMUAeI3wBr658R0P0PYmAoGc0ZkfShGus7olVdHv1t0AVUSvxyvjpqU5yVdWrR/N
WP4irLbQSN3MrRLEaGQwPuy/2/BvGYy3EHxrZA3F3GSIFQp60jqN4hC1T3BuyBnLNcI9CAjZy2n2
GYRasKGB/htrkGz5HQoV7xrkb8xJykuR+OSqfMhhDIEpMCCBg+4hy88chqy4jCdN/cs0uz4GoWeu
GNoz0iYQs2v08ehq9yn1MIUaeHpKUWacs75YNFrBIjGAICUTOGd21N190+vOgB79NbohEjsbliyj
KhKu+iI8tk5QbdlVQP8Syes8Zz+5RVavOrYEEWMg3wKVCEFtYfkoPWoyQDZ9oCsSEBuG/MNUbEmL
ZbBBQI0ImBH2nDL6YAYQQBeGlZl7dEmjXwQry4L6lNiwcvXvyva/S42EYWQ7LlV3lawz6rBp6r1V
wvrf0xvAUR5OYmskTwhao4GllgeoaVMYKY32lerFGl0c3XnofVVuYa+Yt5lLX9AgdhRcQ6v+BK3r
QNMjtCBCz4A/jXlV3KbQAG004F6UbSMCjNCh+t7BHXeTExwbGaAqIcZqH3njK4B6uRtdqtiKqwEt
RR1gIinNkAw45nckVZy0yTC2ea7+hpCwVc68EQ/FMjIdhptkRTKztHGDcxm7jj2cy32kQdQNtDIm
mYk33HZ6OJBOt/fjWTVe4Ofrsat5cVQv2CMGKz1ldQwtMSDczn3G0ZKfiBTaSq0TlE5sZkxMRt1E
PHgSlDoZ9oQESTTw0PqXblafM3NYKVkiNFdtthelw9GJtMIQ2rOqAesFyT4R7aGNOJ5q4dQL3O13
yTeMoJeTwRRz+HCSwPXvnoCmdwdyWdGjMETHtprio28luCzHqTf+n8qICmZzI2eQXoj1JOYQJtdW
G4PJ1KQ7f4DZtxvcUyRJM87kpLIYMbo9YewuIYLQkXZZ6D1TAYpFrNfflUsKcD4gZjHd5grcNNSN
eBlnCE6kll8QDf7y9WG20iTXrjBSdP0hv05YYMrIrxM6w4DUPo9IOUOAs5mKP4HwAbn595JQoYU9
zZnQg7MaQYotWZS0nTh2NVHTrrdUZSzA11lY0wo68t7W0fSnDsy96FnD8YUwMn2D1ews+sjO9w3Z
CeCgPBCPjfeOMt57cvidTwhYhs6BAKaVM102/VePfb723ATxMGh90i6CfeBjlU1FL9aoSrCQpls7
BR1fjyhQrc47uZn1HIcVoyqjvMzKiRUbfTJ7IYovZZdYK+QbFhby3wx9zlNeVRsvBl5nRl0ENwYt
x1DWO81HPe+E1KAlEJOSRCJ3Cu6Qu6e9Dn4q0ZszBl+xYPj5xJmlb21+QaY5GQt9Gv6YmC7o2dps
ZY/m35yl9CrNUGZWWnk2HYR9DKXrxRgbkhCspFi44TiHKP0Ovbqaex+meB021Iq968L2lVgYCtwj
rFN++IRAsBch7QScwlbPmXJVbINWBUbNRe0BxTR7Fv9h1PeLwPCipbCbbh2GA8hDX0TM+pjGRuVk
rbxaXnLJSxDaJUdptQEpN7E9cLWi5yqhqVdDa2xgppM4lu4av/RWfeiwj87WKqn6VVggXkJB4y8h
arsQGxci+qe1aANCRdkecSCtxGA2G9LkbTQl/qbIJ4KsAsKg0g894TZuTGPLDdgtwIFmz0kjZ3ve
k2e5H44TvSGjrp8CvwAywYNDvbwyYsgX7nhDrfSps/hdsAv8bWkO8cWQcjgesn0cuc4t7b96DqtV
UzVfhUG0VxGTr4xHcV0n/Xc5mIiPrJE7tpvXHsb0kkSMM9IgWZOLdS9Up9HikZSWhgDLyBogGwLA
VtKYO7dp3zwP+4wFwWMMn6YcDqqbs1O2gVev3BJ9MSP4BBKwLNep/cfqKTCokUPiD+XRsBK2XBmX
LBcJAKAORUsXaX+dxsfRGRoX1InlJtIuDW3wDrNSviijN77to23q46ZOaV0mhqJM7bqJFm4om5Jf
UQJXHbY8UOdPl1cUPZjBDY0EwBSsTKg5MHoS1hyxO+VXyxoB0zCp1xYkRiG431TLJCSCllsAxFjK
NP2NJAu1r5acRlJEkPOg2nOBoQVBcxBZeyp6DtQ2j1CufDkJRZzveg3N+rfvNe88+c9s9/O1gaYE
YWmMG2XQ7SvA9JVJhjxANFJB7BQ3qZK/BiqsrU8nyVySaxRZlNUTaVSFydX1+54w5FosZVSUa1bx
MAqVxa8yLIwLCnkkQeKFEEOGQlq5Hi3namTD0UIi/1KWbUX4MT8H5X8hcVrHrb+ydPknljFPNV2M
1hScxMEztlhvicQO1mjtEhhdJifDzU0qcTCwLfot9Eydu4xbEkv8tiAzNaXcd/yaeX41rdKCGCGt
ZEkpU5bYjceysiYsUHl/CDb41Ac4hyGgU60hMdzU0UwOfmfuoA56OA/lCYt3qBjyhYH7LjsuclsV
4CuD7tynYExzob07/ZtpV+0qsPQbonWDCGq+FJfnwaMoiCtqCNyObwAVXFyQMP96gd8TNgl9agxY
dszijzl6Ikmrg1LUWjYWaap3ctzTe93nEsCrPiez0/eFGk+k1jBV1fP6oql90pKMbFc51vKQc5Ha
LyYwYd2Z1Qym9ZGfKn9HYrozvwg2t3lBTuXKaoObHc1O39yEKpr+mmdCeTgQfwTFDv/o2JsA2WgU
af1SLPfERJPugNVNhBkbrkGcoc9CR8/zbD3m6Xeuo8GsDM3An+hvhkF3V+y7yJJ24xuss+jUmRdW
EslmKhn5yRDWnFG0BzomIngH8n5wtn6FZeswzOAwdZSgMiL+JymbW2NGb3npir2pfcf1WutXsMiM
td6W3KyjXOGZ2EliKGvRpFvG4JReueKlwVSN5KCGpdI8q8DMNwlGmKTh+rYDkFqaNT8s/sx2nCvq
PGiP1MCabbA8KbnV04i2nt+UWhakq++8sF7Bln1RZa9vDc/YYYvQNkiMgZfzOKCA2DXTCHkQExXu
EWvDsi3bu3ILxPmPdJS3E4a3tUVvQOXvMRFNvEtGprs7IeUexykBuClHQTW5oF6MdZUEVEjpsS8P
aeiFvPZQhriDLy1ydqYXDrxm09qMpapW0jaPbBIYfGbJqnAYRDU6EOAyIzQLN9MUyj96HNz1ylWb
vDKxwTbD3grFByABBmEWVgHP9IxloLYWSRyEXLQHn2z1lREAr2QYkaGzQqLfyGfpcJhaJXC6wpK/
8qDU7uP/4u08muNm1iz9VzruunEDLmEipmdRVShfNEUncoMgJQreJYCE+fXzoPR199wbM9G96g1D
EkWRKpP5mnOeww6NfPSj436VpLG86y4ipi4hTqQXpL2HEJDDgvwHO4+IzxNkS3jgtkOXmVrC+iUK
Q4clQSjpgkjTAcgMV7MkOawt9WyXaScw7+ExsxJ/XWrItQRT8Q7spuPMgRU6HfxJA56hHhI4jwbP
nEomzEiU7ELtBp5iC0ZWUEov3jp9GJPY0B77KoHiJ4leBFrzULnITJrBOSY+zDukhsWmwoamxjci
TzMCnGIVFJysMbiRoKjHT781QV+mvtwl/jeFVrwjf/aBkf+KSEDWJtU0rFLwq9vUMx5aDuWdxyad
abAW1EIdebgvceYOa9GHj4S1vCW51DeQVogo6wKIbfHKC4cY+tSMQKjZ4DsBG9Bbv4C3pfvJQ/vO
yms9ImFiuJYyT4wp1KE0EeZL2KoysfvOUjhUHZ7iWTlkmf4q82SPpYAAoJIg+s6BP6BqdI6rvEWE
gggw2yxwwsRGaz7g/oWmKj+sGIMTC9F7G8PWDnFpg0YY9Qbje8LnDiYK2qhp30qMnlsaFRQ2KQM/
jPhBi8pYI14RXn6/Vh2Nau8VbAz5Bb6/8TMG10rCrS8RshI+xfb7YIfQvcbBuOMZJOhqatAp+C+C
yu8grWIzuOGX2/aHGhZPwMZYrAe00Itmk5VPDu/XymHC43YA/8c84dSxFUSX8UtZlr1hAh5tzX5n
DqW5k465gTgTrckHptnHPIOPf2L0e2nb6NQUUxfoml0+NISMaPjMWjum2+yyiCMNAEGkl9a5AzMb
WLL+rrryscIMxPnA8sQt39H2pbs6md8rzhYeM2flpM4iZuZpM1vujIi43kReNQF+NqGd4yrkDLT1
idFnvAPGRL/vWnaAPW9rufa+Rx586dQYbxcE1zoBgT/NA0c6iZWGt3eI7cSu4s1kuAEjb0fJHPsz
M42a85/RLAdEx9TEuUvmjgC+uhxO0ay2qT48habnn+NkerVmMkyl9mho8QdU/0e3VDNDyDjbhm1K
2tXMY5SQB4PPwERqzaFmemi+GvtnZorhsdacF+R91kmb1ZMufyQ2hmsXwRULTyQeUrFC18KtRx22
aZKYK7b3V4i01IqMOtDlqS04EmwW9tPd2GvFnSh1JqJTc+yN1F0j0okD37aYkaVvErFvQOUbk2xB
19YgC9lKm0LQ1uM9ELa7fIwHTLl0v25kAj644QUSsTNMnso+Zw06gBgr9PYBTRyCLzLlVsLMjmGs
3MAv2pmd9vghy+rJ5yeHh4nSSSGFlkKIVfwjT+DwRvtqTbyJyV6ge9ahC9zhKyZTc0qQ98UvYN1B
WdudtS0NHfAKmtEGAnpfW9sGRs9UN+Ma3dW1YhodNMPXjCQ2iBdgZFGWp7bp90Pfz/dmyjvaF9TC
tryy/sH95gE5R3RMJhP4SMyzL4msncDVxi4YDTx14GY2ulFwsbjWUteiesAWumFqjla8sE5595nW
mXs2SActQ/DQ4XhoUfSTRuQ3AbOAuxlY56YW0dHpl8wDcjh1p46OiU3oAjUtaT3Ne923r7bMt1Nu
8u4o0n7rtfLejciIacLpwJla79qk/xGq2NhXWvbFIjc6MmO24L4js1QEhVUQ4oNZ9MlT7zpHZLYw
xnydSEcX9MN735fdsbfVT5Gn32T68I7xexoGoo3CHN960j77ZUVuHYLnwM/173wwr4x5S8IizJFe
ykXjnX45yKe3RUMC6i63mSfNiP83HfAxGcUQuAcmGbOdqiP87JcqZSJUgVTfGBlz/lRq4SaZe94C
yKr0JN/VTtKd3GbaTwa53xROYt+V/kMKXLpfxlaOCyHfjEgZTMeOVEoXXZJIUS7Yg7uLhZVtTGpC
2+7ni170e1JSrRWBU4xtFaMmGlDWPXqfbmTtVrtwBOyqUgY9Td3vpJqrg9mZP5DV9cx/Gj0wrJ+J
IqLeSp4ml/Q0Nx1fkff9qu2YrxFolmzmJEmH4dwxr4CSLiRb4rWeSSeZAP2vqsmf7iaJbefOanli
e5Qs6zjnORKJyZTawkhuDV/j3N4RPozwd8CN0GmUfyWiWuxmEJqw1a+cfAHpwrGXRvcYIo+gfPY2
Is3rNUPhGj/ASXfLT1PmxGqRqeiYxqVX4ncb5xmqh+ze6RufoeaKWFQy2sM8XIGnYVzHJg46w8dY
nJsWFSI9pZL0t3HL4Mul6YizpmQaFG4ZvXW7aGajKZLyLNz8MqjnmjzSzTBoNYEM7NdEIdCxV/O7
I9P4Qo78gWVGTkHB+xOWAF7FoPZSi4MDAVkvte/JMl9VrJlb+m9cXjgUvZoFr4EdYWXx3ZHXXOgh
Q4TEvEZ4WX/EIQT6nHd+gdIcVLTJcK8hWO2Y1stgdsVeiNmQ1+Vn3Zg+e73Wjz0xzwxjdMANTItL
YwLfUd4hqXsRvm7tK5l+mFYFG6Yfv5QoizXzX94Fbf/al5pz9tIdMVfbFH5MUI496VDlfPLbzkR3
Er8xaQQhnoNGCRNYB5Lx/A7g3e94ah5m1rAN4S6nUEeN0GduzfOonVxg728ahHm9tsP1oKkycGxS
SSX+Ow7JKzorba310eegD/beLCMcityv6xKEBts9nYF22UFt1B8zoUIQ5RZbzCn/gFV9b0KFUBOd
i7Kw/IQABFOX12JTGg9pX+ZB2xBSOVntRevi+16rftqI8unjqCI9gUYQdPsQ6hgLC67QiZXWW+x2
6X0DazjeRybo/1BgawVQPawzLLGbXqitbMeVJZU6FBbaMQyWTzkZsVttsN4gd04gS4aRa2fdZ3S5
NDoMSfrhTWrtu5aX2cqaLYVxixHgkBdPkcbbVBnjpTSORCtth1lgBFEmWj7H+tXOS4KxyB+9ENWQ
tJLNKH2QEZaZbQT+fMh+VKeILRwchcUtIRXqip68KSs5TRmkfWEmFHypZnDGLdNuaNcPXmKvYhdF
Usd2/BRKcde5BMXzWBFs2ciMmU+z2PkJfPTAB67nKvyM01CtgVFhjwu15EhA6HWoUm1b2IQYqRoT
TWrMV5OMM1noG17w6WPmDU+dyxyun14n1ddP+E631dS/42SozmhKX+GYd6MRXsaSMFA5PkUV2iKn
CZ9Yb9D4mZ/JyPw9I/LVUp8NyOJgCo3y3P9Qhk4zj4uUdHS6gS4iKsabxpWbtNm5Ug1aTpURJktK
5iqm2+W8nr6b0NjoZmqde9TZYpQfhj8xO2/5i0UKyE0Z4a9SJu1pWPJPoNfbGAnZGiQkjJyNPCQ5
ePlQEurXsfIJoomU776IflZeutR88S8LD/rOTmJCOEgN1GwPjr1BjVxC8EaxTjvHKnMQcj/XLc98
Vuwyi54fKSBQ2C9pod2ThOEyxVy5of7gmHq5LivzI+2/R4YABAfqxqUF7L8BNCFWiI2/Rkv9Tgoa
HmtCdFr+mqIWYcDA4DO3nR+pT8OdGc1qsGgfVG59lLHlwacLD0bDmkmUEVNF5rD1RBWYpbtKa40d
PkWTdxPcPCQbQTLY8d5EbIFjKQ2QtfZrb3aepTJRQXu041Gpb0g65mcgmdjqx5Y58KDv65xSasaE
q6MKWM0DI0TepIPNPYeeRttgiTc9+mJE2d4+Qy5Uz50dtNL67tg2+Ib1NdJakgDSBhTw+X3PjJR1
haLGn6MDgS+MuhAD0XJZ8ZpJFVP6kQtDWpCmR4EIvXy1rOjV1jjU0uYNPij2J1Php1fFS6jNXPia
RbfXL4l1nkFzX/dHV0+/uzjMiegpP+nsXr3ZTQ5IZoEeqPbaEqawkwyyE92w19boMZ+0GQypz8lW
2CY40UU+vgwTGiXzOxbdLx5zY+OmjMNJJGw+arTM5hiGNFut3OCU2/ljKh5zyPRaPG+THljIXMPf
RsulWo8gSm3+EC7LC0v4bz7HlUyWdhuJlqn9JljT+dXVR5w7PefAslJwWhIYWC56NUNmYdIX980U
qJEXnk4TpjMNjEVvb12HGomjMofylTX2xRKUBXaO3ZL0im5Lj/sRTh2cuO4jKaMxQB3ICEQAHQtH
+mvKO8B6Eemh7H+5aYAAQfoI4JtWm1YQrVWqkGWiZp+zlOSVqTGTTdISz+UxJFETnZUf20+zT9Sl
Z4xvvRcnQZRVR+Zp+aYhpH3bKKbnrrNtw8m5kCTN25IVmUKsFRiGgVKu3RHIU18gcbEd6zdzjJqa
9ARy0NpZrpXBWSPi/CVRTE7AJR0RW6wcPV8yzEsQQQJDVhjvZ5r4tU69a4493WoKo8FXHpqBGTYb
toyDJnnVtxUXkpYwJCDihkEYi9y1O1R3hsWogJpoXHdmfMmWmFdLfZmWby8KugLHk5FtooohvFNP
dEJGfG0cc8dmN9yqBudCR8mY6IVBV9/u7KoQ68zM2PyLtzoegOmh87YIQIZrbBzYe+CbmBcnqvNU
SvIohZcf4FphiVxD9mtI5hXfPZp4f3gP6S583S0ORuE8mXHlI8UwGKpSfLQh9myWBfVXQ4s/EZSg
yyFovEmyxeWFGHGc6IriVHnIObRhWoO5DEh+5AKAkrAKDfT9IZb6UDCfdz3q0r5isj7MpPGgv5lo
vig+gYTw7TgN2KQpghcZz4A1YizQkXCQeXRs7URW9lChtCPgcF31bwXySSJss6us8v0guj7QZEjl
U3uHkQEAjbxPqQYMiyMt2/X5Rz3zqkxD8z0SVnH0l9ngMkZx5ISzY4DyT76txYYU+1Vt6gz0qgtQ
HCwR8GA3nputaHabjQsHbMPjfvBKLcFmqRJyTIuzaoW5ZhO+6iXk0I5Wal0VTNqYA8ZjlpOsGXEh
VfxLrstjgIFEcN6Jq4bX15fcsd54VzoR0iCdQXmHsiUhtY7yefxJsPO49wvyEeyKbX5rvyG8QLPp
9tmF4Q2kDaviTVY01bpjMVd0zMkHR5Zkm5Y/UxzoeuPpUAwm8FJoWvuEJ99btkYoBMoLOvJNQ/wX
fzsrmdrh5aeRjvikeOz95G1Y9Mm29zgTF48Jboc66tGP7JBgaYtNdj5fnMw7t6O2rnTSDhyhLUAw
4hr8gZwV/ktUD3NxKiDaFBF5pQgRPiNAp7sGuNLKxxaMK5LRs0rmk4jCq26C5jMAlo0TmWXW4CZM
g8IFlWhQQNQh5FOfIkJ3j+w1CaaIrNXsZ/1hgOZCzI5zlJGHmHku7ZVbfI3wAoIQ2juNkN5C1yUD
QQuZa2I5KZC67yZqYEGdDG9C4rWEV9Mp0zv3IUmEVCvoLeQzApyT4UTOZp7BhAE8dPcViDBeN96S
NLOAWqaVn1aPdRM7G62k1I4688MxsZCnV6/XtC0ljthyyq2kgoBLNNWSLTJvFwkcIekv3McVqWjU
uVZjsabz5WnmRLA6imAjEiMpntmOnJ5vWrl8NTu8aulONK0dz345nbDxOkGjpsCW9CBKiTYouIM7
XFHHSRl3fls320yVz1bjXCzLm+/kAMUp8odszQzyQIgfSHRtIqNjWUPqzD2izrqSew0poxbZFmVA
txYuCV/xtEJhGDglyXR4F3krjFkYeMO4t9XwpfcFQsy6qtAwOfeMHKk3mRlsitHYBOyz5/PMom3O
CmtLGYx2AqJK56TWfn7JS/1jwBH0FC4WkTH7iv28uAd8diezn2M+PDCqUOfaYYQE5B6T1JhjsWGo
g/jmWAHO3jbCtZmZxz9SsDdsDN8HkJhIbFts4FhsA+SYv1moCQYe8b0txnDndERkQdF4If72kqUF
CVlhjYJT1zbomh8jjD9JmsiTXTArzXXjVQ3EhE2gVspOffdJW2yRhpCsR1Ln3L7DnUGRYqGnVvKj
zNj0tJzRM8Ev6ySnSffBN0e8l/bNomp0ZgJEbYbVfVsFZjM9k8ri0EtQl2QlfUBYE9uGicEsBGoc
1TJKxMAVRaKCNTg/h1EMnBekIvzZuNPnfVwzkfSw7NgR4xkUe9sBIzw3UEL7HOEgyL/t0nfXS1q4
VlXdJpyNrQBjRUMcPeOcRVme5yT2CtziugpweUkg+YNwxDZCnurFLBoMt9V3IsEwEHpHFm/bfBHv
Tyw6unh4NCrSgg3dQjgS+e7Rqq4SRIzb7TIXERraiw8/Iyrbmxsb76K+KRXKdN0yFiVwek6pqDzH
2lrj75xYqY3ZP+mRZCHMy3lsJE2VbkWPGTHP0Xyfa+m0YxR31hG+rAxfqzcJgtht0V5rj1BRavRk
ZYTOESszQYpw1MLeKPeVIbZ4Upy9PUcBCxp7YxU6AwDSesVydzt9oc6eTrc/OlpQpeC5Xfj86AkH
aDJToRWBqbnZJh4JGabpZXOGxEN9wThcDLJdFfgTvhYKzh0uOFKOantKjknegalhg+ypOd+6R4g8
7akR+qvBmBGyZYTEh2qQ4Eb7jJPt1XeojDhCtr6Pn18azJulqh7HTl0GaSJnp3yoGUIhAY4vRRj7
m4iuHX4DY4zxvisBpmqLiYSBfrOyR1fba8r4UPPaSJ4Ghu8RX8zkm5l+VZDXp2hWWqqsfNQUeToA
uUe9vlpRsVM4STnwpH8aq+7BMDraU6vusFK775TTDeqTc5Ph2XByYksdEMWXBmnrSk7qTqt7cYxs
G2e2011qvG9bN30wtQdDxNAedeZsVuvtLWqn1VxrEQ2jp2NxAwYsxnri3/D87Y1zUekDUi0ZRw+Y
fAWhgxUqPx8CxWLsgxTE04EqDmkSfJ2RF5w1zqB6Y1BklYi6+xuOq8wUd1fO7pMJnt/g2b9Fkbma
pTGI0WiAEPdajesQLFdEq1K4akfzhMrSRcpZsOxn6PJ804UaRPFCw9HsHfhzdCmxf4pR0q8jFOIs
8Bnp3f4a1WF2QgXsrW7+7mV2tfCWu3TgZTi3OOoSpM9o1V6QJwGgBe/aYp5iKAhDnkeRyixJA0xV
KeezHz1X0lsqF/U1ghiyNW+nU+c+cm+1j2iwTYZsMfdlQRTl7YGwxMDIlSzARfoKJxLBeoas2enH
S5Z4wYxA6iBRvL60JTa7mTDHUUCtqEJsllEM3SBGyvsCQIV+YNavSpVXvwdpZmpqffvOhiBBVspW
kWyZetwcGbZMFZfPyv9EzUzhOVbt7kYdoG5ONgBPRBDzJQb+H6pm1jONb73JKpJoHU0s1ykpJ7dn
zEkIsIXI/yDGYTrfJKmwSuz1DSU3IIEgxIO4LryOBbCkjsE3Ot97YBL2PXZ2uQmhsmAVIkidrRR6
SmWm5tpsxM8/+LXC7uxnh5J5GeVS6VDN4yzGXMawtAet4rt4xRokZaBqFxfN7UM5M+SJO4sMYfkw
s0t5Gv1dO7J0HtJS20PdPuiEkFwrlsBrgirYYWrYgp3Svdy+vidXMPYt91WMeBYjdEiWRqgtNY5i
xB7cyDHuBNNoqEZY7QCLbv9bJeYQpgnxh4M5Yj6cVPqCmRNSWJwhMr3xe3WFERMUB35cLmpqUqII
U8Zfe+qp77KihoDpwVVWqWkXaeRaRJ5Iz4PKn4e2HjCx+i0OO4w4mYvJjzePxQXWYpqTzTNn5Lvd
6vpBjIiokIH4z215kIvNrgeefctGKYh2CbI+IvtwBsXOkKZe1YU7IZ7OLobejgRtUqXYFTFTxTSG
66TjfBzQw2mqEr/G3MLpxny3B2U1FdxKOUbhjWGU3wsB5FQvvkYMOHAjZsKYMRyOF8Diu7itEzIm
TdSnMTx+Z86z62B72yk14BzN7pNxM1G2RXNf8rtWosolKguijzmvXV3Irz5kRoxaIX4sjdFCZsVT
lzqsW8akm3+MKRVfMTyUsapfJuhUPEhjdMnKH4yFh8uwAPNzswyRwfYP4+C+65ZNB9OPdbHu/zBE
WqM41+E0PaQNZbacI0w3xXTC7t4+Spti8UZPMmKnR6pXoazNi2hrl4itOHoISpx/afx5MOGWxKDL
qwsJx5MLCWATx371ahIDFoaqejDNrIIrX3AhdcqFLJMuFnd8qmjsWGPbtbfXtAjJ7LLpNkVn4Rgd
pgdY/Kwz8NXf8DCJQk7lxOnFyFNlEDO8EFm4fZMTcjV5NtksrBPwYxvZ6Z9Mm4rjFFsj4Sv1yw2w
7k4JyMfcsu9k2MzcXe4D+amcA5aRn6ZWkgnN8GaaCJTU2tTGGDYQ1Y3QnWn4u+xH+se0h0sDC2hA
mbhKwI5t8xwQMz64Y+YS61D5fr61DYDQkU1UtB356VGUlMQdB/CDxb548UDfHlSkCUFdpzP/QRfJ
J76Gmy1RxjAOLObN64o34N6bBrVHiVvQJi9KQbuYzi2zqniBdUXhSRiWS1A3Zl3Q5PE2tHA7D65m
Bnoe02gvT0kYtxjWM6by/D28ISxu7zQt9kn9A4+JFcQYnfpS4hTf9jJkkzwNx8omC/TG6qWw81fl
MJRXLZXutmzR5f3nV0e6/gXuwL2XPWsPmud8n1vxJ1LzQ4btPRkrubOZQgZjZYCDBwZ+xx9sM785
3XDVzRI3USYMbIrykOjitYq77Q3PJW0U9jci3VgUKCO6eTk34qexNOXKh4JzOxAxVLb3WGW2Tpsj
Hahpf4iloEmuPGZWGDyHMfqDUquKoCmUfr5dtgQ+/hR9rCB5pMO5Wz70Oh4oaNzGPm3vWY2cuaSX
8/3fPxTeu2tW+n09VNeBWQL1Ep+ynfBnPYAUuv1uttKS4n3ot/2ejmD6YYWexG3dIUeoeREIUp6v
WtkGTSfVR9lR4yImtC5RVSRnNAx8QjHQEIjWqHteOwMJgjdOP4R5clTsH0q3D8lXLNIfee+yqnU0
OgvpGAwlloiWXP1UoWe9J25zVvqPsQmTb4g26DgMRtR/qEEtObGHOPyO9BizhYMDgHSbV02DIY4U
5Z0Zr3IbXDXNGG2NDBWAjdTwxpDpEAisDCbrltP0C97RfBGT8ZoVBWHlyevtoA1DP4ek1v5wZaqv
OVP8+7EO+SHK6AGaoriaYCyGzA4g7HLpD015QVT2CJNe29hWxH9uoXdqRvgxYAE54ngM9yVIv+CG
TlDR8DAuJrc0nerDpBEQW07+dQLCfjc1RvLSJwZTNjcF6L580lr8cIIbfQn3ftJnDu5OaOnJQ21+
qcasZvaGq39ugTdrCtxoHRooal1iU7pcjrshHbLHtuYwbm0muhM33SGdxPUPGy0dIAAQtIhpKd8h
EYHGHTIiSBp1n0is8pqB3mCx78ylfvpz4Tee8lG2s6zC6Kd1/CijpeOKNrZ/nhz8UhVNMc81oeD+
Oi9dXNugIduyf0kZOqJyG7XTGONYQfvbniMblmSSXW7niRaVIzQ618axAoJQowpZFbxR9jdA+zz5
84E5BY1Dz4rRzZrkC5zBo8uJdW4wDa70TnoHXc+aYBhc6CjYzoOokuOlyX/fKpyCe432Fe6TOXTu
NsuN7PTnfq8yd3qovPpV2cJnfstpFNsYAxF8kM2cGtea9J07z0zta8rudXZqokh0e6IsjUyGNf3B
8SXbms4iEtOfXGaPU3jgRSnX/RIOnmAw2bA8Puooqu67sGIvvtiA2CV5j39+BESFGnofVe8tN6rf
JsSBi9gOrEtb10ctXTJVULkendh+DbUw3xkJe0e0ATDx4ArVKO1JjJTpniuWwRMwIx7L5YuIWnkg
OWYJWageHQ0jWpGFCEs4/vERo6WSxU8bGkHX9tVzJPULEkCHGZDD7+DdrzWc8c/lQG+lpaTMErJ9
Tp2yucf1Rs/A24GzZPqBxxsO2/J/cnFV9UqjWcPuvmVaYJzrytkMpi7PN25ML+q/kD5/kGSWmeor
e4iKdT6gYmbDz/pGNEz2aqJpYvtny0qAt1Vwg/xmbISszrIfVVSDLSjEAZnPXZrH9fqGkTFUaj9E
Kkb1itIPrftvgCK8O/jFIOIdrmkwFVLc334UgyF7vVP41jhWQy2Ie4y5jJNQn7X69N7H7G6Ltr3H
hSOe/OEF0sFuJvf5M8ortc5sg/lk4vjbTGefAr9md8Ok9ioptn1mPVQ9oXvuEjtg4I9sMGADQ00X
u/xfLQv2GYUBtGJv7o7u4QYwvp36IqZWbkjoNFAi4aVMQPE0MI/BBQJ4bCknb31brUxzjVgC4fjS
qSGmioI2T6rdEhyB+SH5rYP0q9D/b8kuXhq42trjQkbZvoD3VTjYh3RQ+KFcB/lh042BclhGqxt3
wEjzA7nl0aI5S4LW9lP6EkpkZ/EaQxpgodGMX62OqKXMzDWhSUThlCGUkz+/1HCGMH+RG6NqxKvl
EQrjp4nYo3AQr8qL2bua5UfZumzxQFhxGvUEupaOtTEWBKbAsHQKk+bnaON9utEmJ4mORZ86+L+V
5z5NbedvpPxNLiOWVDPnQ22yJgRRu2b0OLDEUWhpMfptvcJOD1oYPguIQ/eSs4fQ7uGCHJW/qpi7
VIPu/0mh4vGhREcMkmBaT11hbycqRORaVDpDiJLo1hLUnqsfiBzR5g6J6TAa1zK0maRmzVfdTBpr
eLgcApzmSnLl3M7K26nJ6VmXvclK+ARGrVrTCJL+NlAIehWDg9tPlRvxCVHvksUMKFu4sJIGzfJh
XZl73Yh+K8bG23wqWK7ekn2GM0KUYu8j59lNvnNO6i55LrozFX39o7ML6h/pJM8AQdw/547NC2D5
ym6xeiRz1G69aom1Vpq7lV5LsLVW8nZyrCcbHErTkYvlxvInrsyzobMrTzBy3w+h9xvTmckgzvld
Qip8aB31RhZ3v4XCyGggtMPniphPFTu7GSHLGmV0f1912n4EowcAnE0ouyOcnnkC9zqiISviEKl2
D0puKeC1jjiS26ES6R63heg2vHXnu8icWSRykg0ur24VT7uyoaiaHEzPImbiW5bOQSGQOdv++BER
eHdyxeydOCMzCDDsvHLO2Kea8yws5uGZ4F7Upbn9yrGV/kry/tEuCg9tSEQuMDKDmqn+fqoNeefx
sl1lktXZWPXu5nbbL0tuxmzT+fYzT91T6Y31gyEbZtMGdcEt5cSCfX+YO/1wu8zEYp+Wts7bmNQy
k5iWJYPk9qdTE72TFqPAO/oDD4jrBUkkr5UxmDzLnn8U+fBo5+a+WazmTW0+toOGCcBRx8RckAjz
GWRJH6A+LZ6ncJoBRVBB5bR/YoGLQDiy2CwqQMwQF68GdNYjbxh0UXNPjW6RuyJ0JR//8xNZHoo9
iWqMJZv4IVxGClMe/kYuJrYYrn8yXrW2cqhETq4JTEqBU3ftFp53pKX8VMhtWI1zdmlWRlRVHaL2
W6qKuPSOTgJ2YTDcR6tMn/DDdfBmIm8xi3GctE68KXtYAdT7EwNkJdelnh/isSVTrs/DS+8jL2q8
rH7oIlayJpdGtx7r1trg/vyBthLENJbttbCa3zMChEOONpB7KyLVGU3QLQ6l8DW2v2RVHeYUayT3
Y7QTxAMQGq8oc9hmYEmAlF6HMXK5catX47TXGiLeFlbbfSyL+xsPGTSJv+3jjJA1QLBLA51JRoNw
flAyLVGr0Hbixa1AYw3qiq1KSoZS07w42ZQyhGMiohnpkQcGGkWPl/X2R1PYvwjoNGtRGORzuXTI
rZ98NKrc5UX+1rPivNNa8UGst3epU8790nhCGzi8CAUgruoXoujtIGFkfVd0TIX1SjjPWapfkhiu
f1cKKODFUBz+lRLWjIYRCaZjPHnhNR7ZOd054mv2GNasMyR3DS6yndlILp8HgsF978XQXlzzVVqv
rf2MQmUlTWfl4ry3LUTV1DympW04b0mRWR9LY09IsAVipdt15d7rNn3b4Fn/mNrHtn9cBr3/qptx
6TJqElQW9n0lcLlr+dEgVII5b/Q6RoK5x7xpqLhGfIwJCRuIt5vfUIaSOTkgrNkz7P7Q/UUwK8kA
aCdgm423ii3GHAMhS43VvpI1yR40xjyIOP2h7ewndJsB7ixuntR8Gkb/qzadoKzgCs1VTSZ4JB7a
ujubgESY4fNT2Ok+xysaVQo0niuKFZvLnyiUXsgm5Nld8pC8UhwsN8WWb9rodbPhGvfdyte58tNQ
PtFUwj5ia4w7uvOr5xbHBTiyDP9Ix9BlCjSs2sidhzDD1R6TUwQp1fDYbDYWG6yZXAS7MILIQNSO
clOzdFLGPJ4+UkT3pfwvslTNfw6nMHVhGbrBctQ2HMP459jaUja1341pw1S72gyMu+6m5UPmPWQt
5X5jTzXLKz64Rs0Hx/3rt7c/izqSL3UfGYxEB39henu0ogbIgVbmJDpYOtYjIazHPx9qqttqoO35
25Kr/T8WQL58o59VPcmEKWT7H99489l9/sNvghLe6vTYf8vp+t32efe//xdfGX1Xy9/8737yX75v
/8rzVH//299+Vn1JYNr1O0qq8h9Cwn0iVP7/2eLn7zKCbf3/ShdfvvBPurhp/533k8viRzi6LjxB
iM/w3Xb/9jeDz5im7/lYfVE56QZA37/SxYX9d0QvBOt4lG2OC+X1P9LFbf/vuo69DfG3jb5V8FX/
/gA8/Mm74bH784D89fv/O7zbNf45FJvAcxvlEQHFwkYhjpXjH7HBrgGXGnaGv8bmf48M+pTJmle6
Dm3qSdUN7CDNglgyAUCDtWC2RyDUKyOLKdkIcWJc2stfXcoA2soOmQkslnfrBCs6dEaU9Tbk8ffU
uUTjI5a0xCNYqzWgfAOekoCwiz1eCliaH67xaWt3oaO21PLrSSELZE+GzgdGClit7rOO4Wojejcm
87P4YXQzfgNtlZGbMtg/G8BIaREyNlDobV7jGXsFJr5MHVq+A0JC7p01jj68bB9jZ61Zl229+lo3
b2WfXj+K6JnXJQqGi+k/ETxjdVjs0Gpho0oMd117j2V7h2jSQZtntjssoGuDgsgx8aDJi1Y/stJ0
/WijuRsXiXuofZT5xUcHEGGcj3GqlezgKvdHzT9q9uyErz6uGKKG6s+KOaGdbsN+34UJ7ggMXfhs
S4Z+PptanYI9vkjKXe/Iroyz8UASTOaecNuigbwSSUdYQ7r4RcjgOCrjt9siqV5SL8Zvtl5bEMDX
PhP/h6TzWG7eWIPoE6EKGOQtEZjEJEqi9G9Qisg54+nvge/KG9mWSGDmC92nD1p0ilBHgabfAPfs
J7QbhpsyWkVnQA8bEtveb0OCSScuQ4UvjcgzuVvlPvyNCfKTXH0U7IMb8SHC1jFVUDX+PAJXsCAV
tEcBSlege9Eecf6Ni4+d3AEZsRvbKYEUIJGk8VIDxFpqygWmk4jlZBsX20RW4VqxRGxEZvaipDsW
BKVm8EAWWXhBk52EuOXaxJcwuZisGlnld5X3sWrz6VJ4RTV6Nlqq3azeR8z6BtmSTQAZpc1O2mzQ
NrFrJ8JdDk6WgdA7cDJuuEEfTnYvbfBSs5cYN0HAcshAhb6GWeebiJZJQ6q9qZO9ggkzsV5s253U
V1XTr0PU3xb1YquM3iv6pYiPqr9MDWLi4bqwDIqqDuF2juH9UiFE0emecu6Tmuwn4GF7mJg/Q+Sb
pj9bT6b2lgS3CL1Y6DfNXuq2qvVPw0sP6R0+2aYhdS/jFRmTeMN06FlJGJHLRP8IMJQJQIHslbjb
A9efk0yTJ68KWhYUqymtJFJHLlgFsp+MucijpPEK1XaaOtxLWJmqiIFzT6Db4vXEqcgYCNbmIw0/
TXVr9G67BT5y6mS3tt4SVB1ahRWsn2Dn4Ycr35AFePVTUTGP/7DC4BxNkyPiioeX97XsNzQhxywG
hiA+m+VPFa8kv23ZJIzIr4I29Wv6+ZyMUavJKQkdg8w+NHNA/dWW2AUUPotX2LtYtY6IP3bdOL6M
3Y/a4q1mjjXEDwstkzaxgYrSbYkpl0EKqkXo5/KB1aAnTcx9PzW7QD30QoaSlZC7qvM0EnUwtOO/
JD101Xe0fJkQ7gVLVz3g0bO/MvW2zNnz0KhwUUdSmYFc8Hkb5WuAh6whZ62etCMNJVMJ85CGd91a
6Kobv1IyL9LFLivahEcUFpZ0mZWTheCTr6BhS0X2Uf43cBKZqGfU5iBPKTALgX1c36fVV2uqToR6
F+uVO2mDp8P0I4psJCZAREBQxC1BgU0yRG5EdNCKB6nd0/TsoHFchA2g8kU9Ba3py9AzaSwRYMlA
I46YP1FkEBWLwbvdBc3yxZbQ7c33JTLKp6bFgz910edACZSgqUyGAg1RFgqvg58FaZrcwaFLYQqB
eUCjqIAbxfBO4YTzCvrdRrXxdTG3OiyKedLtMT9r1MDjVFVbJVhV7+V8bRo405USO9pgoflcfrSF
HCoxG9PW1qXmVB4kWMzTxhLvch1/o8dDWypZ+Gcn8yD0+E2YIESSUPq2WSuZepgdJnIyWiN4zfW0
2RYmcjGjyXQydwBxDznj3/ucIjHOWnvwLPYasAJ9QWwGAnKLaXKLYsKIOcgpunzZ6n+VltU8msTR
QTA07TGRx55hx/eUqwvxIu+HCqu3HQB8zVTFgOVX3fwHYyncnLJF/1fGfyHe2x1He24hiEeBBWro
qi07BiVAQOyBzjiY+j2g85g8a2xppETjmZkqctmHpR98qSJISruJTGq8CBh1Xh6iYkLq2bErJeTH
jer4j7yy3tYqj8DwDF5CKe9rI/ltvbnjE6yrGHFXD28YnpaD4BHRfrdt9UcXfEyKKljCoPEbsyvK
9hQCQxrs7Kn5mT2zkSK26sl1mVEYEHya77uBjCEG9ShKqb7j7jbO2lekhdrN1rnBm1Tqtz3TMzZK
U3/oK/l3Urj1apwlLA3PgRz7XUeA8qoP0Bpfz8zq3NfmH4cbYy6FebIV45tBWvQMCdd87pvsbCsc
9jH0CJF1PcpVZAw4Gsg3nbfgFJHw5tbAXjbwNaxFHgDyV2iR9SEzIYQi4BJzPkFZsfhiB8OpBrZU
Xf7CBB/OAE9GIxCp8EZ3+Rvh6q+LnCquXlvwyt6pvnkD7JZDTC12k8yZ3Jl442dOEn3UeDm06FHn
WG4FAfGM8LrtkAwWtr2ChhdilbCxBJvEwUSR3BN4mLX+aIm3EBvTKYnNYBcMgCfn7rvOw/6AK2XT
8uGQ0FzgYhhdpEIJbubmTS/LjAWL8hh1FNfs4KkZlHyftU29Q7k6MzFEO7U4eKA79BCatrWm7Mxl
eA60MCLSM9HPiXJuOkvZ1DkFkj3ln3ptEGZilT963cveSJIMcnauCuBgjc5Ys4jKJ1UFDYcZqfC6
VB0vcq7d5zDVoZahOolVrhcknU7LM7W3M+OuRQGZFo2MkKMmJ6JyGiFj+g6SSnaZ79JaWZHOjkZl
8tXB+dWqkYTqNtz3SD0dfoz9YxOjvkjCN8NMUbo9WTBYufKMzgeWBEYw6c4NP8yNauG37NQaOQnJ
A0qNdtpSEj8xf+xF3KFiG0SfMd8whu5Jl9TOb+0RME45nIay3ssEwOTxTF9ufza9dRbasJUa9Qot
z1UJhfSZGCQkw7cHa9VxUwpW5YS9ch16kC6vs8bYJc1ToRLjHm6nVSwCTjKTeofSElVwHRAnFfoZ
Y/EwX/ZK97lU3qgcjR7tzuKohbzBmLrRR3OVRwObPGTRP2BUBkAX5Ve1LzZ2c4qGjL8gau9WzrDG
hDihX5pW8Ede8nAfFk+2LG2l9M9Izgyaz/mQ854AK1yVdsLtjeugHBDKseQnKKY8VCGZy9Y9wKtJ
pBpY4FVPqX3OekMLOx0YEu+EOrppEexm1hfYPUHvs3TMPyW12eg5D2/qc85AG4ICMFjUFL1TKY8m
/piJ3flPpg2CdTm2Uo1eBCdaydqjfqaENsfmARZ+AwTNl4x/mDW9wDjXSnvABdHQ6qcvRod7kKdf
JoCmNrx++GiH5jlKLtNCeniww9Lsr4INC3SCCma842sfKKkGTaMkvva9DJNwclviuc1R9cr2gCGn
xHA0msLTJPmoyUSclC+awvyYXNvrjMQjgtqTKmd9tr0WhCjBErLCFFEP0A5vF8k+yA3ElQHxnUSK
tPLU5gQb8GJT+5TbSmxmWX8HyOJMlBN409mAId1VVr4AwBt/snZa1V3ZaTsK71CBdakJTlFXOfly
CQQ2On3x2DmI6Av1Hc8ryji4j/QVE1N/KDMCUoYl32QWj30foWsQbmN8YyFW+wn2x+hmE6yq/GTZ
s7tMP2mrQ++g4QIxEfW/2OE2MzP0pMm8iVsM5Te4ik1qe0lzDMPPofGn4CqDRYkpO8lhwzRuaUD8
rG1qPNptozSUNreFkAMUoX3/KgmCvMhhGJK3gKSEkIrfXjov46oLGDomQtlnMRQ6wVoW9z+QuBLC
XdswutDcODe91LR2rT7TVyHBls3wErHKGCptG2gmksdkeethV3AvuwlctzYDqUTu24TS1Sz3gNGu
mHFYKPJbCJ0yFYLQxMqyx2W/H3B4WOqZuZFSXiuN2066yuGzpV2HEYoGu4PIPtSj8mTHH4KcbrLI
fFnd2vnKlkoOeJrdgQSsNrXcZvwxYsJFDCdvbhag/nbg/xr8SyPspnyelTn6ILGoelMHjamvamhz
mWqGSAyHdL4b1XlAwauy7BIgd4u28hK12MsQlZE3M9wWTmedegT/llRuVWJfcAlGiV+jmpy6d26v
DVAYZDvXlLCsuTtH1l5bVV2Jcchk9SAL5CWYBhbW7I270sTyPNnF+ftcnBVlIRNqX5rQKid3JWba
4T8jpCAABV0Fn31iO3Sbg3FRGyTohD75ivlagyzthtqP6b5qEWmbmKcWFHSbvevN8KqxvuhNFfPa
RSjQwhjxqSK6FBXkANqLdHVeaX4vn0L2zKtZQMIYZuRuYO3iYSDl6WWi8lHxkNu4uFRjp8JckMBH
Lei06NaJaTzMVfGC7dnNknCTMY5cislp8V1MTXXvJO0lCJg+Ll9TrZ8FHfyETJmpAgv6Yjqa/Kqq
8hZwSmgR9tluFaCYnacYu5SRxMROYJqOudxDXX6eO2Sp0jc7fC/rqGviFk4RHexo17up6d2CEUQQ
7yql2ibE+jVGVrOBii4hBozCyq8TKBIEMpuovBT5x0gcjxFWe4l3oA7FJR+TrzLmaFdC05vRxBEe
dpz2KoeXklxCcYcvtjOjfmuSqLEErh4ZdBOv1TTjtAn3M6xfASus2YLNOJimdASwDyoYNSc9fD70
tJDkN2A0k+r2XiwZlCPFzVFt06K8kYm914zmVnExq1b9lGPmDdO3mYnCVB6hvDPHrRz9WTdf9LZz
KgBEc4xGAzfmu52ExyxqLhhvTZXQIqMCfdl7dsStW4qbKT8pdoU8lGgEhTC52NT+EcZzNLVLE6Eo
5mxUQs0vJHMV288n5AluODXgoOwtAU2eKbPD0l+B9/KwEuqaMRMKQwBoufoDMH5j9nzF7ZtA5Kgj
v44C6We2JG+C11sW1i02l5tFC0mklydZH4l8C8Fc6OXPZLy0y3uTqIfEIupJfjVITI0xBmsap73N
uUHAezL4ah0XTtmXK2DwqMx/9QAyKmRoQZeAG+Gb1ZRnzTgWOihofdT4hkkhCy7ImrDywBNjbX+K
Mq4cpXEjSOWtPj1mC7D45I9he8liTEVNw0RieLfQ0C761h559JAkQechZ+Yi9NCTBxPhguGq2nOc
72Sk96RpECt9lmiYOmqOAd5doB1wDrhvikY4qCh8pfhIbMmJKJX1uKL2/Z1sFkLyMcTRNmh/HZOj
ArqpOvp5kACrABd2CFH3QrA5ZOnMRwXOQX1inIJnGlLZFveRO2TsufIvuQi8DM25pOkfSmSfA3wl
RJbdovUmm1ovVp/lOgQJop0Xnc0oV+dq8mODZmY0pit8puhJyz3Jfw0ldix6b6TMIE95x8ysLl+t
DLM2a6NG9qGh7krW6XLKKqwskAXxFov6YAbQR83pqTRtbiLNsduzZN0MDkAN79NvVqjvZbxTEvuw
AlkJTnySS81N6MYq6JQqygPIzcF8henMAcvhql4qPT+WhbiXI73iVV3KewUKPTmUeevyVvDKPcds
DCYwlUPzZUf9iyZIohtnNsAqpeIfgQBhFWzKaP5C0MkTEbC5BKEY4uuRc18S4h7Xr9yjTfII7K/e
/Iq6s2m/5GL0lhm8EX7mvN/beb5lvAbCTJHelzp6YL6gQiq5axZXraddqJb+vGQY+1q/UN1aOYxF
uAN049h3i/g0thoKYKJNGyWOHTxpV6O9lMvaaHZOETIeBRYthkMz37OUcUc7Fq41GtuZv1Ex010V
j/wNI1i1M5J73rJxRzImHQ8d6ZCcYtKCjFIcVB+mOx4lfGm4Szg8MJFVUfw2MKyKg2vei81tQZiX
xR2DxJcus05JVaP+hCka3mWBgqv3IdzZseZNi9i3/ehXOPDMuD/xNmzUGfkCJZumsOSHW4ljfeEc
FJYMMmNfYlbKWw4WVBMj4kp96y8tMRJEeanUhFiDhvSWBoAgKFUK2f5e3bJ6GzllRQQoXp5FfihB
7KGf+64jnBaSJxC31abXNcekobltBzyjx2IcjhNp32J6aeNfGZoTr9smmBq6dcOFcooSMPBygaVX
XNlD88mRrlKsiiCNSNgPE8RhBDDPWBkJTBg7pLb1fEnDZjevAhMckxUziXlObs9LFu2JtsQkjSOm
ogeaE1p/wC1Df8gz5pzpJVFBrcbgD2AqJ7xuZVTe5o6MZhzMGi1pDhs9JPTxu+sIA8tl84gQ0LdH
nzEIvTlxThxHqVU75W/J0ce11M46mlqf2RA1K0B2frxH5ASwpkK/ENIr20wA+oxhqd7Axt3GqGj0
AewkNQ6IyaC46MiyVxtDvAdVcypEgcrvMs7BoU3Pms0P264WwndlmlczVtE6r2H8wwaLoeZpTgEV
gO1J+IPb8YgXy7X/r4zfjPO5quNNhMS1tH4slGmEB2yGYmQCXW/RqG6btYqq/rLp0UbkrmHzhPzs
90x4E2Q8kh3vrN6tCJ0LeEt79KpNB7Jh+Fh4lpv5O21sz6ja3SA+Q9w34JCZTOU7s94JwzW5q1l5
5Vt4RqhuHhJI0B7IA0uCio9hqk7jIjOEg5M7+uNQOEncnabkEs+fZjw49aooYuhrKxwX6BEo5HmF
IKZOKV07O+QFDs9O0bGyoFmeD2P3tEgYJE1C5wB3GiMekJ2dXTpjL7HLGOPSKSZUc2y8+zf8wWiQ
efo7EpmBE5bHyjiJjMzxkivYumBd4+Q8wAU8V12wq7S3or0EeodDACJY8VLp/6oB6R+/mxyfM1wn
RdiwHxk2SBON5SIPZBVlLOCpKrNvLX5bRgju6rgD8+FEPS9B23+o9i1cUMiGpGewzrDSLYjT1Saz
EeYT/PNUPtdlRe7HfpFnlKogXxkpskUjgEHa56eZ5BrVXNzZuA/66qIijQYjs3yspX9KUzoap391
6Awq8eS7yVM3TcIftfvN0N7TRvX5c4WZM1M+o/q+NF+j3W9Htr2Nonqo4Zhzqzt5ejfs/yhlmM2O
dXSQQ8MnCWmfqiEuIAzmkvQ0E5/btlBpheXoldty9nREAhrWvRvrDRcd+3AkBgMYl3DRgS87kU6e
MAJRwlSy5XdlzqjgdWfl02z2qsYJTPoUzLpRh+wpBiCqwWtXwlRBuz8o3T/imUGKsVTXQEEo8Inv
OudWbxHba34XHONqZ2G7Zwwgz9slLbCWQkihu1N06J+mfkiUeo9mSjHYMVB3hQbU0i53QBja0SdG
8JMxM8DxIC774KdYUywOsq6YHZA1eX04bSpMBzncaIQ0ejJ7tgWmSzpV9ctEJaPOvQvajs/nn6Qj
h+iPqlUhxDzPlKjDfG3VcQsAZLtgeGKkwp1RPwZ97dxbd1CmYzvgMK8ayCxsb/LLbM2vZlf7Qd3D
8SDICEoqA0YwnJpdHfS02tiWtImUjyiaqNPuEXZeJXSWHLUvzxJxRS4c/Qp9ZPWiTV9DXe5bCyYp
Yqwa4ZbCdqYJjwXWbqn7qypvrvGbMeR5WsFXubgFBLlnMBmMcNxIre0p8/syPGbT1c2d8h7032aO
fX3yDL3YDuFrWWr37H1pLi1n1iSLzaINryk9dSrL16oaQKchgJmWw6g9jM70GniBS289h8vnmPNy
ldaRVe8TgYubVMpcYDweY9x5kPnEyXevSKSHnUhMb7nBPf4xyctbFjEdM7jT9Zl8g3ZXMwwKbZvB
9seCSz9oOOS4aiuBUH/UvXL6Qtt61iAFjxcgirOCgULkJPeUXgCk0q4fKpLQ3sg+RgZzGLPAGGDn
w53bDe0905UjVfoBySkTKkP2RTe6IjtbZnIIZbT3abzv9CepO4IQfhuo+XXORS14gDVjcdNs07rj
3sLiKTVc2iGBqQVzbulFp/VOpMOcDEBwbJeu0i3y5FVjE1eu0Z3YUqEJ4voft0VxTdIXqyo96BBr
90cyGAZ3vIpwHih2rJcIVgLi3W0k50dltezZ6a4z3jXoa1YY7UbTOo0KaizjthCONZWML2n+CGXz
o5A4FOvFsAMvsT6y+tEnxuvcTN8rK9g+FwoQir7etMZRLYXHgNUdhkPVHZfcZExdOJl4NeMKFear
fewqEDgRjMj6KuQJYsZxqEco0qy3g3spLiQtkxSivgZLAQd5iHgrKegYBg9/KZaBFit5tERbvNIP
NGwbvTVuY5P7Jnswue/2s6K6Q7S4Vf3TtomHqO+IIWG7NMmxM9zIip/MIjkSqnyP1+P/Anl3U+uo
hfoBRORTNwR7Xe9wXkWO0Jhlw0xg0M1wE43NYZn9QQWiDnpQY5ofKh9chLvhm5PAaJ/D/kletvFw
meyXWLtHvmJR/Q0/3MRSdEnjN7PRXAiiS/1IQOkk1xlbdHfNS2LFMWE9Vx02sH1n++2ropHXdRLB
LpW2yIpbG71Xjh2A+YfxCSj3O4XVMElUdpHmt0RsKR1m8YE8o8iI3XmNdCnyrVQBhpp/c0VDcFbv
FBAHc588khpCFrUTmztGuuZttK4dAw4ADUveH6Ux34a1P8I37JbkVKw6gmp+jhEQ1G3yac9io9el
37GT0XLhmoriDRKAAuW8IB1aFx/ACf1pBEHMJh5G6T6l2GBveJBZONTcsEKnjJoyvpt7wYOB3Vxo
K4WNpS4XfIF+P4OQakztrp0yUJ4f0vJnEC9EDDk3I3JnEQELS70FEgtMi0+T7CRqqzRAAAoEPWIm
B+eS/0XPUO86WVABzLtkF8+auGkdMe1Yy1lxtyWTT0MwzX1YLZODDJ7S4huqeDaBV6TzvNXNL6EQ
nKhwvysusQLy/E4174Hpeahl7YTKPxmnYtt/inE4cRZoLJOrhc4tPYNvKmgEBGeUyYO3oJ81C9wk
LdorMhFFNf6r0k8jxhVNlqdSrbywzg0zYmG+gHjQBGMLDT8GzWTaseoxBN/KLbZeS8VyWuQBHhlL
bLYyZMG8u+IY/zOD8gKf00WfkGTducy/Sv2jwFjT5dGvhEGlyIOrDdklHr906WD3MDnFW2TKp64M
th3PtiR+R/scLcqD6ht5Seu0Uvxj9sDfh3qXsKRFCr9hn7xpIm51rXOViHJC2spc6OxTnSQy3grz
Ncz/Ci1yGiTnjMNSdb4kpIDM3JJaOngj8JMoJ1xXf4as4wY4xRYYhFPkKDmR79iBZFDQi/ZtVe3Z
Gu2tEUQvpT4fLM3e43MEivxkDa9zAvYyZJZCbTfaDyP/0ws+g4OFZjxhBoyENsCAqnO71ozV8HrY
PHiNirqDWhu1iqdF0gtKDE4Ajki+Ftq5sdroRn8qe5paU3GxVpLmdAaOjlXbSHYgx1zRT3viPg8h
WKteiu5omS0gAkMnfQuQELW5pqMvTDNR+1XZYSHmWpGZ9rFo7fLGCy1Pw4SBAOxlaJJfE9wOAJtN
Pue+vvxmwzaqPxJzoq8eLjLEurb6FdBOLHoDi5VRp00XKW4opd50iy03KY1Q5SpEFwXuH9UOHrO4
Sabmx0p55F88VmnGSoa/4tEvGGh7ZrDNByAPMlPnnSnsnudrYOhV0fjQ1f9RRu1yUb3mtuqjegue
e0L2NoFW7XX7R1kIHAHn1nTQUqxDO6m7sWpf04JpFeKDpH/grydZTPrF/kwih30nhtrp5cSxFO0S
BzLhL7uScgMgKl7vljTCtt52cKoxPD8xeD8quvSciHnfNiUJtRkBDZSOzATKStk2/VZuxzNy0D2c
BfWnZOgLieAT7JnLx0LOjtxQgQvlrob9EUXAU903fxOYcgxKwWJsK0vbEzvkV/q4Da3oiD0D5e4m
jKpTNBwFx1koYaxXTAb/7CX10dirYGTD9FjO2kZpIOaV1sEGOQFKBf2IvUplzY3Sso3NFzglnFIK
IGFr6r/VoHOPqdHgJOD7SZ4XYpjsrGCSV99Qhu9nlZH8+BXAbTJYVYwMCNktPAMcITkT9p6FWQ7h
B9EZz+hFvEbkgIZMMDydK+mGIxhSS0J575bxkHBp4Zh5MaEukmsmbyT5k4WAS+IGoDZlX6EdYjvp
ZMFtxMzWxwiHlQbrBbosWdn3pLWo6Ye14uZzCC/Ag3EKisnL5nJXzVTTRuCFMQ03cS16atyGvvdN
MV3x2WyC64rVmSmYkSgN9zSyPxorpO6FLz2+KhnIrQJ9FgDyOPyJeqoTHv5SkYGCCK/WoLcgwoDP
pIgOHKKEAOW1odiMibwKN0Ddq34n6WyZiUFgO7fMv9PyA/ZkT8UEnyKAuY3YRxBTDITkV4vWuXd3
KES7bynJJFIHgY41KF/XN291xULZXcw/C/lSUU7bZl7cEuURUUEb4nE2RCJ4mWk6yyDeEPnh3bZw
BWe8nlhOlQGn00wNuh1pTQKQVF1a7qJEcYGRb2XIuO24Szr4aMWH1XE3NQyjw1DaDYXk9KU/MbPI
qQRYlBANhmoPHVO9RQTcddEpnSc34HPXNPa+NNcohAekFoFBzkqYe9XKRFXqnbQu4UKJgI3eLdOr
oax759FfM6E0KDeozlBeHPlAzhAq3G5201RCA9+TU7VrlcEPRvOI6N8DPbxDew3pddiEjOiZh5Bp
g+KtIzUQ4EQueqcpjUMlikuQh27zZfFA9igD11URk3ZkQeV7gQFxFJesWy93xgoxvNw48wBakOZB
eAe9eQBGKqczLIDslTdCStiHkpTdLHtJl/jcq3vSE0lQFgwQPjTtg6x3zA20IrJrjjxSS+wU4siS
4c1cbXnEztQKZCFYDT0gzK44NHrwLTTe4nKqdrE2PEup+iFaSiW1IH6UGUwuA28k907tyFzspfM0
UxXBbxlSMlljeSOolYCIwe5LwKfjzRgEXTjzi1qQfwkvBUfjObZm6A/qXsIzAibMT+kiE7/oYAWX
q/Mu+IkDeKw0ZfANX6XMdmpzQf1SudfaLrZVpDpkJx+S5SdFwDa1g9OV6nuQ7Af2W7P20KTfikHK
hILRLshcwk8PFXesf2Z1qwq6g+hClhzzKwz1NiI68SJNCt4MlXl+fKuQPpt9siFNICYZEK4eSnEn
Ye0t0NF14GfIbsGAvddSzOJo47Twrur/lmKfy4Nf9/wzH1DmfVX2XSTSrtJ1PNVQmbszhIawehbT
51gwFNK8BPdbryXuzCc7Kgi+1PbWL9avmTNI4WaglO0mXpLis4xg4g76PSK5M0LQTfl4KuGEj8DR
ZmthHtY5KriAeWi/Ynn8UCCGKCMRA1LJAsbYSSxKFCpB095K0mkqR9oBhCIcZtXS3aae2sXg1Dc1
nUmP8jTCMbNHANSlZf+OZvTRMFoH1M9hovanhsMPXhp9wvRvCTgW2q8yDymlCkACy3OqNmcOVF2/
y7CrnJZQ7mXq0KgMwTu+BSfi1czPiEN5GsIBKPdMYHp9r8vopE+q084CfYB8XOWMEAjHrmOy/D0w
r22qw7Jkn+1EaF8FBx0C4zrvJnhU8jUqtRIf/+qE8aRF1x4Md6+G3se4FOUQ7xDNqzHJb6Ot/YSp
/NRFgGLbsHxYoPDKxXyDbDw7FaGwOzmKmN52ONcTY94GzcxsFBDGKqQKn3WJcB3MnxZnO6owHtlG
qu7yyGa0ijwVBFGBHHRQO/1fP2qyo8OXPyl82fkCHjAz+owB5xqHZGUfhQVnpkyu9tDHPppx1vQc
c0sFArFYsf8TaylSXInL4jQI0s6dAtWkxep+8BcGFI2W/RzESJNs4GxaUvD45dpXmcrRIen7AMSu
0mKdMP+4ho2dDv6eCSidj6aAcF1nqwUkhGVpwm2aVY+I9zdtmQPqs+wJpAh2Am2BchIqqScry6EL
3iTyMhn/aT+2OHf2zML6PcxuUzkdqXxIKYarn1Z7gyj1rGWSzO40Xyt0NDz8B1FC4h1JLhb3pR3u
hImJIcTXpiVeKQTas2TfBo9umnwDsppMPVsZ+4IQlIjJH5t8tvHqUQnne0C0yJFIpexFsxCliFF+
I7xmuORvs8Zl0yTJuZ66NYeBfVVnfg8dR5gxaeMjM9rCY7FFaKphAzMskLVE11FU9Ib9fpjWE6Hs
MB1lOzLZ1C1pbgULzan3pShJEQ6z7C2JrXDKtHGHpCWyIGW9Q2SS4YTwFFFNMH5Eg6pSXrJTx23r
h+q9RpIMeR95I7PxCeWjQJWkXIl+aA5KPX1h5W52IwGm22UaJgfBmvSiyCjMFag7cQWrhgQImr1C
9XTj0ipoFyoYLhPKF6BRMatbNYRcM3wvzNzyBPYv935SMAni/rOZrwXL7Fk1euTptBZWDAsJVjrY
8+AYFQMN4pnEGLsBhZDJuaBiSCk12TN1bjLQbQxj2Y67yvCX0YfCPHcG7VUNu93YcTNrqPqeW2Zd
dvhVo3Ow+LYS/VPKM4Y8CSAg9BGya2luGllUBT+myqoX4lwFqQI3IBQsrDWI2UtiKHJp2rWwaPV/
edH5ZdnvA/17QJMt6ehy7FclQWFvAMGB2qXZqwGR7RZz9p3ghCeKJhl9Rp/OVG+zYvEVleY7rshq
YE7Gnk9iYG5p7+SBJbCpbSwydM7VS149LIZGg9zuVx3rQnxjoLG+u5XRRGwZux4rQ2hMEYvaJR5o
JANQWKRj8+fI7VNsPnFuVyztcqJaUgBpMrlRyqNkaKumMkNI5CvBi0E2bla+r+HqGITgnjI1WGiX
Ji50DRo0nxopnm5cHEX1RwshURzEM6f7iOhgjYK+mFwXqpnuGzxtRFyto+eiPVTIcOZ4ZQ9DP7sz
cZrpgbsnOT4ywtCDi8GsXk5nP+qC7aRtRzp9U/834Ec3282UQNOdfVA+jBq8CFNQHQy0n3ssbSQL
CMe2qi1hHY7E7UikzSb6YSzq4AtF78CB38AyO6bxTwRlRrDTGLACpP8AALp6eQnq87pAklhwID+u
688yx3jA9iJn5SZnnkpgskJMi06BRvwQGSWhI/qngMkpZHXJfLcZ4fbxe8VHM+n8DN8KdioGLj6m
OtdCZLsqMUnL7q3HwlBaV85VmxxLFUz1ECPbZoJYvSftvs5TsoEOCUYPhlAVcP/hVwTX6hqwtx24
7EZxmmTqSFZIMwxxLBX6EYw0YUDYDJZnIJpc+RkhfEczeCFXfGNy3kM+2E7ZSw4ZPqVFj6r7PAL3
+15qZPTiWkc/dXzAfb7qjNIRQMEvgbyeEmLeJggasYbFDauOOqQ02ddR2c47A/FkgdD4Fxv+ugPe
E8bH/LikT+l8w/4zMk6XhSEnOVC68StHNIaj1y38FbTwNRkw0E4V7VVenXZwq6P2ECReFBzj5BVo
3UanDU0F/P8/lKBEbdI27cr/cXVmy40Ca5d9IiKSKYFbzYNlSbbL0w1RriozzwkJPH0vfLr7dP83
Cts12JZEkrm/vdd2MNbkCEY7k7oPMJbrgqXbPFVIbnG4n10cyo5xHFlKenE3IBoYuGnMq82RpfP3
cIiq9t2M5FnnfyJ2sz1dz2H1OuqzkDt/2guQHstbZ2bKnnIEEo3YyPr3SBKEVjGK8xo4nyibUURs
8DZM5a6w3tvsmxstFJxhF7Fa2gk1UCXvhrRbFQ1bO3NdF0c7e5nlv26Ap/7pYvhs/lZJtqkCyPV/
ZEE7YvjLrjGSuE0raHknpu3N5bRDLugS4rV+9eRNojuYHaeSthn+0E9CeYdlyqM5ufnR86lTr5jV
NlQzbztOQjs3zGOiMSl4ncU9Z6jqDqZhj8jyzxbOh5zJDLpTAp+qd8PnwL1qDkmemTivS69hrdHa
rQa+kG6mv7FLPrgj2LwJo+a97RlTJlXFQKAXSDVMzSsfBdmjknT0Hxltu7969WmVqbctc4uikxFp
yjfujSyjJyf/E4RDzgCNpcpwFEklCSAnK4fvop7eZM7dE3sYr+Cd7gKeTvncha2/j6m1lVH3YTJY
/SqauFoVnBQcxlkcLGFbWj0LvhELcxtbOtrRGNFrXDPXyGyuU/9LcNk7/CA2rG0vvJskxlPsEwHf
h3EFwq3FRNonEiW+IAkeyvKpzB76YMLuyYDJ/4ZM74nbVGUvEyEiWc6n1voOFZqmrvaz/lYeZccv
jfHg539pyL0nPL14oiF/NK+ZxuoqCT7RaWojxGGl0XLYeL2CBfvUYSShYwGwfYPf+FKOr8HgPAbB
JxlHgFY/g8Xl5mjnGh15yftrwtT8NnFxykbsJ/i49a0SQ0nZWbFVifjIW2rSC+bnquXMPIcBvWNN
jTW2YpmHJut3ci3h0OSGb/5Fbt079EU80H2WhvF8a5LuGBtseQpvCW9KOuijynXJk6f1njv/mzI2
Xd7oq9vD1PZnXpyok4c0M4I9O+WI3NJDUmaPycB6h4+Im59JsdicUZCp2Hp5jbupDDEC9qzHY9Bw
gdDkseg9Lv4FnRKuEd4NIONDyJizpqH7kWvBXFlojTvQsoAzuhEgQPTqg8y6WH1LPBne+6qf8wcf
IudqZjT+FDqPDLCeYCV65OI6TfEsjq156YKrtOWsDIp926VEoWh0taZREF/hySwXRKWOrfViO+7G
qb7kM/Zz7NEHGM9fgYVBgQ2xSd9zfgy8buaV2vSV8RLjFfaza0v9ytrlVLZNDcWEqfg06SrhkPk1
uWJEfs02RJjnfZc1jLOz/N8CPcGPgy2Ty5aBytLqUOBF8c3XKnE176Ebv1zCbs8fEfypsQTag9kJ
84zsMfAlRkV7Mb9Pw9PJoZtiGzuFgxV7jGZKBIkkPtQBJQZgyfx10Hrleu4ojonSCJFjkEhOyMlL
8ssgE83phJ1iJMZux4m621LEgQMjzp8JYhzwS7CPwPg5N1gTqoJbP/C9D3pJjiQDYTNy54vi4TaN
0n7woHlrTblZlAaHvizw0QPGT1A2Sg+P9BwxmebeZybYHUbAu/UQJuefz51GOMgR2fM0ZkwHl4cs
NzpO68uHP1/8echdbzqlllaMJZcPf76oGhp9O3u4Bk0QnDh8aHf98+GE3YbaSZMII8yPdr0UEhSq
YqYJrB1o7/IweuH8n4efr/33058//R9f+/lTpfT/+89qqH4nvz1VNm/BteTph5cbYmah+DXd0JSc
kNVTt8CMSCskbPhAgVIjajQCTsrPh6Lw8HYHolVHuOHrfo7qM87D6vyfPzBZXgVpBT+fTkatyca5
op9O/3kYUoob9IA32CKm007SO/18VP/fj/7zaeLWRxtHHpCB4hxn/+fBtqnLsvzI4GzpwArCcoUw
656ZqM37pfCX3qWzBST4Pw9uyqzPXh7+x9fCxsiPlHqipacet1oFQG75iHM8MlRGZ4hEz3A416yo
vrWtHVuEat/CatOhDRGqjBUwj9zP8T6G5a6y6vSAAHqLe9c5g/1MWravicvsVTtnuhH/v8/jMZrP
8dt//8LPv/r5q33JVRKastzOYjQe0HD/90M/1+35X+8xaAIWfP550IHNSei/n9s8B8xHe4QDh/wC
6BvxW1mtdXZd6KiUBjQYWuGFzoP/ViuFn4FzieXcjZLmyDBG/4DH9jjYIEkWwqZjq+TE2PbTIheE
SwyHOsYWf68VBxC3HfMLiNz80lvBaVYmDmUyOltwBTOHoTR+kNR3Y9Bxd50j4F7aCqEVBfP880DA
s0MFMrA+9HVzHul74kNKOODHBWprUFTX2lRmdaDgIoU7GrMMXolu4TTVUfQrAgPFEC4bzqC1mBLh
O2l/6DFtCzMIhZE2ATJ+oh7ObY8xpjHE0zxIcYDJfSxKja2gG6uj9NijBRhNazmRRM6Q40z6havS
3ruSovNcNO12jHKP0XF/TUOnOib6Rca+8Rrh94blC7h7BmJkWZzY8JqHRy9IMPqmxn5gvry152Bn
GuOmsnFYO2WyYA84W0GZv0LzTxDOhV7NsRGfLE69UKIZLvgTZOEFm9qq5KkMkM26mf6aKoLfjz3x
VsETUwabdh1vIVFgwTTxNPo5MlkD1ANK1c+3druQ8EMo3HNZk0XQyfxSTsQGQedsED2GF2kQZ8Ga
8vMXpwYZ3eSweSwt3C42/Zl7N0drHQIUHQgKrz7nme3QJA1DvkrtRifE7NJCIKrRmu4a4xa7eaCG
AtSJ2RcNoG+2oKltyEMhS3Erl1ZnjyqkPfmf+RZ4inaqAvQfxUgfIpj1XZKE9PC0ZVY30XPT7eI5
/a5yMFSlaWa3qhaXYa7tN14La1sVtQeFntGkY9YRBc6YJywJxG/Is5esGjusnIvXNIy+S6qNzhZW
4bA4Ig6h/2dVd0ntycCAPb66RZvtunyYPiE9rr26bG+RymDAFf4TKMRVnRges4Tee1KWPewthKOa
JzseLXl3gkbePZy3nA3tYvffrzXpokpbLk6qfuzp5hAYIYW6DTPze3Lv1T5FGrn9PHRF3GBByJ4s
W8xkzrz4Sm/uQ2gtqdGKE2tX8jR1ZiT2xUKKHBM725mKSsjEUdG5MI3ojERe7OniGhnGo9h43AhV
/JDXMnpghy3sy5BJh8F0EiynVCQ1awKrEnj1BedMfQEOXF+qug62fd6iqrDR3nVqtFbeQjz8oUha
jtvu5SKpdW1TXcKwwc3r9RhiXOIrEWL5pu778YENf3K00/yilndjBsroOtN/w3vCx6uo7KWLoY++
bFhdZ5BV5pnYJEHU0WI+WxqXQZndAzUkqEO9eOiVw4PVC8aEPdKMf5HcUs65mXi32GRqSovzdFgw
ggGBwnuWxwJiB1WMP/9XUyylWI5zU82AZLQwbixDebfSJZ1kiI2mAPCoJm8ELrizmaR6XC6/3M7H
lNqFRHjYAMq0924/vJjMC99yjOhMphj38D2Er5K1a8QGhL6UqFDvWyipc3RJoQZiK2bM26SPVIOL
89A9dS011fik/MeI5OtZgJk8Z+M0r4jUhttJiOExr5rhcTSju4SrjCUTV0YBg/ORcmR/a7EjpJWS
fgUD5w7gFppy2lzeIzt4rdUUcO/jWGcNEuKJ1sPWAb03sDbjRddHZiRPdk/QNBDyQqOCdRi1hs/U
pDn+oullwIr/kLuIH2lvbyl3mH/Xfv2iLULgYSqaMyig9CVoCdggmfCyZ7/YKxXbkF3E0RLZsDFt
nCiNUVxqBqg3il47L3rxgwRQFQZaIqkQN/sG99zPIhW6iOZFDc/cja0n2XSUyfrAEelEj3qyhGQN
vXbS56bg1e5HT59dJ8mOufC2tGskK7clSOhQk2LSAsOby48zSkQlM7AhUs4pw5Bgpsl/3l8eKR7D
0v0J5REHph7jizIeOrrO+CeQ2jD5NfWHnlNxpRpnCEvqFENmwEIx9JeNd23iybj8vKGCDDlMVLQZ
udTaHtieHzVtamduX4A2a0++J3jpF+NUfaAJuri2pmnsS5+2w5+KniyOo6ukxsk0rhDC8Twmulyb
dcOny9eAxWDbtIg+BCFysSm5fQ627T2q5SF26bCJk1n854qeBufiV9Z8VD0m+rF6/Lng5gWkmBb8
t/6gCIIYsGQNNnbREMRYCAKkHie2uqupC/PQ8uZcMQgjDySG1zDNrCsHGOsKoIDdQEmxQdzIvcwd
ePrUzuEvTdL/fNTRmwrTHDMksv82GkOmpS4Pm8DI3uypM3GKwbf2XWkdM1ABUdxa61EJUoADIfVx
HN7HPqouOsHM5qOiZTZIENIzyTJhyR5HNTSbqPb3dgrsOGSNuanJp7/OS/fSz8MzKAsocuFuqqd/
QUyLkgnzKgyFt5ZLn3gy5wg/HlxQYSS7Bi/ygRHYzWbMiYuQ0oEspATTiUIGoJqI/Uj5UeYHPoh6
xBVb9u9pvRu8Mv4WVoPDp07sX0MB9U6j6E7k4FwVpgfy2ukpp0KMVJ1LWItbfwB5+Ahaatp7zgA9
X19Hy9kEZUcbGkGfZHJvRKKemn4+dDFgXdMydzRgs5FUwdOcRC85TIdxT7UHwnn46bhF8OyaEitS
m6frqtkGCT7N3m7xNMJmO0mqXuOJDFrpJJT+qfk6t+1uyOwMsazOVvng3ouqPsx+yckP75aGReRS
4lzGU7UrGGEV9pILGI23YlQXzp/9BdDvxmp8gjoGe36pw2vJM+3Zi1lkeJhGn+bolCay1PevtMEA
R/cTddLDRIDuOtkZd7hGHOkAZx1ub4jBgE0UOXTgAhKf37r2aKsaSrYZ2R/wM3Cg5op2rb5kVFa8
Ar1AhMu3NSdj6ZcCbzCYoqyNflsp7SIlbXwrWYbnANQi5dvLbWf+GqIU0iiKpDDm5qG39ZsZ4T6r
zfliNvrT9zhtqU6xGDn41/0e362o61WqnObYCEaDDpbbbCT8lrou+GAZMGIC41Z43kVw1WzNRFqn
qXIor6zpDKuyhyDwnwF0wXyf/1kJ0jtaA2avuI/WqVFRR5C/TRJSCWaFdi1E55yjyT4Lwgcda+Td
rvRj53QdyFXzMSqD9lXnVDG5Bb/6VN8Df/ZWrHfuNVLIeXNZocLjHDvlGE25Wyu8acVAyyBwAJlQ
WgQVAJ0xPsZO2+8YcyxuWnhtvRt8xPTFrqasfQjcuHkMUdAxZljb0uwRXEKK6qP23qa58SG6ZG/5
6jmPrWvdts0mpy6cWifsuzBrNyJw+XF1emW71h5IlxvHXmgwYgLySQFWQrvzC5Ti8tkjy/jAru21
t+P7z/bvZ9MX0qZwMnzry7dr7CdasoGtyj0DiBGXkL3vl6CB8KBNTeaU4BbAk+4mPY7UituenzLA
KqoLNLITYyq1TgHsWnLod4xbO0DiX0I1rzIGPEB3N0EQGKrjcA/Tbrj5gb1NrLo69Pk48foEhGo4
hQ5CwnuZpt9iQV17YvzCIkDuX1ImP9Rg9XXcLGI16bQawJDm58ZX27ODJ2LjO6596KY/NEgqkEbF
E094j67PtMoJtL/teGFbJ8UXToxw73Tel1c57lmMf2ffxYI1nZRt1XuC2x+miCyg0rV7Eb1LHH06
96n+UKVBOxwo3ZM/WftprHi+LYdgrG7/GbAY6C6H2OV3mB7jO91j1SrBiUpepBk2OaIVGJ7hefSy
eW/0SMtpfyMobK1ys3iPJ+vbdDx7lae1vSksxK1CYLxPsYSHJc78mdlcj7vYZ8XdBMrER87b7wwF
xGbErOz0reMQsVVpQzs4yvvfYLqVXf6nAnPbe+S5SpMXlUaldF24ZrttUwZdeUGVJRbynbAo3579
GqwkYmIMj0iOTbn2ZPZpeRO88/QjYKi61z14UadvLgFgtUUgxoPQc/jvjJc60wzp0vy9d/vXuIo2
8YRa67jWcwcEEiTqFrVUVLl6F631zyx0DpWb9dniNijYeMIVybln1TkQRbs/T4ATehM0iBNCaszb
rWqAKQ4phWW4U5RX3ue+pO6GIfrgYijUEYNr2mt25ChZAKFvrJMsOU0qfaKbMmyr78gzwj3d3M5K
mGAGguifnRXvyQSIwo8JR6HiH+LeibZ1AJVn8qNvR1vA8umBwWlg/qskFWCUpPw2PeNXqUvM4CXz
momdDL0XDzZdJkOgnUcoC2wLquqv0707kmrNyW2+moDNezhxBzfM9pMixgVPK7eyr3CF4SuqbXbE
wyBwZyCCUQSxllRAKUbE1USNJBZvssgzkFpzeCwLkEuQE18MyQm9F8xfyu6dAw9RnYn7p2c/gdgI
N3e3TH+3eUPSN6JatGSBD6V+j+IldNh7/6JqtPdRjtKUkj4TnCLhgZhPZvIni+SL8uTeGebXKWOo
1HSFjbLAkNCkxqZxjo6XZRslB+OUpfEvI/MYW6qUHUz12+1jnPkVtrfRd69LtMgMrZ3rjAL0bXtP
LXixXIX7JOlYXHxU1mBBR4ARZYJiil1bE6TX/fJzAfOHqj5xmMZ9MMb2qzMjjEl33GTyT5sV1C4u
Y9+5Zi7Lcd8HZpAL6nq65jVlN7qFhrGvSipDx3HTZrQkJKwMiY2TEOBMYkP5LRkAu7Wd79hTMWeW
yLneRAzPIqNvZsQbO91sMI8+p6N3jjAODv4MFSFUaG9D8IDqTLB3EvSATL/qhpB8G+fcbzTf0JeA
RgVtEV7AuSUPW8pccXNav5VJ3UHReJ+ZjanHK7fu2HjotIgZNT9aESbv46BeJm6dgF9og4lFs416
b1+xbMmCcxGJfOA1NFyWxS2THqTzeF1y6Bfprfch/vgVr3Vacmor6uhv3nKRQLoluiEATOs1eI78
lIDXYx7qHULzCS6NoMiYOxqtmqWDYFCXz7rFsQHltjc9cTDjv1FMDxyq08pJsLZz+lzTLMrPUrNV
E2YDwxzLmVnnd+imp1KIfUoJ0EuCZ1RzCOOZbNYJPQlrOyy4u3BXAtUzvCoweccYdYnLmOGsAHC7
sMXi7TSBOwGfckb7stdZQ+tGlv9yyvaAUfVTiCetANSWJZgEu3XWfm/TnyyXJwZnYjtNp6Fi/QlD
5yAaOpX7kKIKnbZ3J40/fPDpK5eb1KrrynPe6mJbJL8nML1b215wztN4FwmJBYsSWccAtMZ+tN17
KS1/WG3yBbvWdqLZqZEnqfGo4aF8XAg4S0ZAus/LnssFOYlxaS96ijYdEeTHInCIAsqnusY94qfd
vyQEBL6kCYmM4VGs0QpT4qZgJiU2ubvmEgjLlmxG1vzJ00nuWqeHDhE+M2UhGwZBFV180/dMUhrd
XJCc7imRhwP9TIw3PBg35shBNKahAt7n+2zKl9h3HzJFXRVHje+maMONNAeYKeWfbGAiajtesx4J
EK+E7bxZlrJXJaxWiA7W317lN6xzCmERtt0UR4+ZjbBXzenVrkWxjiN3Z0TyjR9yZkKYvudTXIBM
wnMzOfMFsB96mW+iGnIB7OeamtGWACup37MXMAeFzaWhaCcRBZHAD0CXQ0yqlx0eEJ8GBwvsqcSc
zHUPNmKSkL3oOgFi6uHDqSqBNoIloTZynDEar2dG9hSKyBuNIuOW0QFv5LbxjtzUj3ltt2cjY3YF
92CmLLfm7eTbUh+ysX8IWKQsDHFO6b2bYX9maT7TC/49SQZyIBFxuUGPmiznGaUN0GFsc+fOPue5
b/dRoSg98d4yrwLdUu7T6mtpcONa/Wx+ED1okyUpGwJNNDy5tTj7kXXJ0/5himh5Ca1mG7PfY7Lp
sl0kzMNvTvbYY4ji4qAiLdOD/GmggXWZXM+eBg1Uc3cFoPBJDA55ZDBLOMLyD7U6v4fJX/lMSHd2
iYG6op4ojfSpKI6V6xOCad8mxqu8gPJ36vGSW7PTbcZerKkA2pprgzsGe4LcftTQZGZt7jOkCQ6B
XbTmN0cQkSNJJ2d4mbv6Fx6fYlNSaryJzUbQRuyrU8ddnY3ZJ94zoB3AWHczstHZV+O84gkA6IrY
mwa3wo43lSbFpn2I9ZnlPWEYxkiC02JlJNNbQNTZZaHP1VVb9ivlm5LpCLk7g8Hc3AMczLjCOadM
uJipTFssGIzTnqbOJjVhGKBZavHXe3Bn6k2MvC83aeZxAcHR2cy505zZJL21I8N4eDDbyqt/lZwV
oVLXhyxvgpUGvOLlCUKuTegs686zYX3NBMaUE3VMnjMSNTGb/xmG8DZadr1PhUHnk+HlTEysBjN2
Kc11OjZ0T/ppvgXEEuO6yzgdAUOcHNhhYMMOsw6ezJhEgTS8ea07N+aboehWqoNhRkF802GMa1Gt
M7TTtSX5x90QHBo7BNhicKTrUwsUiP9WmHfthewRQZCsREClZNS++QvFxxrC167rP/sGi4FUqK95
tctsdTBz+7mjEeXe06PGbpF/PakCc7wz7sdO9Wt3lebSemwTCtPDEZexmkBEj+61jsyQqlOBmaTN
/5jaZjWlCVj7+Rv3DN7IUWBizBx5M7byjETZbJ1AXq2mp8rg1c1sE7LeAPle44v3i100JJ9Evdj2
m9VTiOCwDVPv0i9u3yoZW3qqo2dVgUkKchurZ4gqPnXUvgBQDDHB7IPIwptWmJ/pzEje9qxjQbPn
qqdtjIuQZYUmrjCWf+u4CrkLREATfRZr1VGBloCsrFGscp/wcihbEmYh9YSNO5BwcNuajRr3an/O
n5jbEQMKiEYZefXSVyEnAhs9ktLMBsPanwJZkD0lpBPmHy/NaF3p5B3wi6iLM2fmjpKXNSof3ckW
GrFI1USiaWj3rLC7wAio48aBKHpC/IbDfDocdXbpyuLSBUw+ZVfU13Rkb+V2mLD9pHYPKQpVHnFn
j9uecAHQKDMh+TPZ8c7OSkHtBbJ8z0R1dvrfaZUBq7o3pOPW7F0IWdskGCMrPRfJuOPsl2109LsU
IaZXavkqC/m1msHYVRq0QxBaGwDxal9mqDNmwfiD9oSYOsddW0SvOW6FbJmuh2V/L7hJR/mmLvDA
wRtjwH4uwiDbdgMeVDPOX0qfUxuGVGxKxLoBNXrzcI5NAiihB4dRyPKmMuOvKMBMI/6O68iv77NR
PShtfvbIaDRqJdMqDczbz2eQAqtNSdE6IjjMW49RyqpLdH6IWDJDW6iV72Hc6ibCjlEesaRLnuhQ
7ywJmafOGYnbIv1WnQZBC9euw1HfJPE36EmsbpY/L+THA36b4Vdv1Sc2d+VBBhh+Upd4m1XjaYoX
xL+QOGdFeesT7EyRwK82pekOWnZKdRxUwMH0j9Fyu0oErxztphuzdPSuGtSjmQwnPJHHwcjGWzKN
3w0nU/YF9tqzPO6ZHdmBMMSdXXvjeaKea+UqHWxs6LSYIrEEJdyYlrcH7JYarM3C2anY7tk57di9
GncGdIDWGc21yqhjn8u3IXSKrW1sFScELlM9b3ricLXFvl47gCodqiMGysjCILwwKiofLT9ZPNok
IFgWB/VPiOi1gPj00M3lZ15TDMeCdPfpEzjTA/wAOhyrHcTBJGuLC1Oyt0ZUNOLGMQQhYxXaSKns
X3DotPa8dyTPRloYb2w1p4fSzxhq0FpJGbfBNIVLrrKnc65lemNTOeaow1S6mezGynFfD8WBbfTZ
UBAfjFkI2k9VvOE/szH3kQ51D8qMqfzI36hNwbzng2Sak3GfJvzHrj1vUtsjd0tr2JBgs6wLJ1vb
AW+zWBXRFo2Ft0hxov0XaYaiUtnD6XAnfhcJIKHtgQ6GpLGoa6VJkCeEbJRNI9ss/tRcl7EwYpZd
fg9Rts+harjDlRVHJAx+cT3HN5GTTJmJiEcYnbjLU8tMER+WodbnNjfuZjrUjlMCZ2gevycmnqux
7/ydZP5wFqZxy1M3uuCzBZKTvukgsXdZYlO17pAfbyJoQeQ7mm7aaLrfiGtDC2S4hnNsSPY9cY+O
ZMwmcfCgBzF8+5qeMzIuyVOscR7B4shg3fKj07tACc12tjF9tPWyYODWyeqCf58SNmyiG0fC5ODI
5kVWps1MLN47I0tzP3mPFMzdihxDi8O4D4wHR9UGzFYfpTkKSXVsqZ1PP0VDR3XNUS+Y6VOrueNO
lfvlhPweXQnRRccLMdHNtrZjfo5u9tSVLvlOepRaSaKcvsd8XQOxwD/Eyo0iktHwsAmC374f4jK0
HmWW/cF//2qEcjdU6efE2WI9Wj61HRVEkZFk6FSWXHIC90JHV9VkwU40BwxZZf+S9/U6rRSDQszq
u6mb+1+j04FzrqYjmZkLln0M/T3N8jTpyrUqsfeiPK8yM+ROAm5wZ4WwS3jf04Iu1y6mee2hsScR
sfqORm0KH5ieEFrY5vTEWmk/7HNGg2u7S+mFd9vFnLT8DZ+MZRY9mYPg1ooT1FskWzrJGFeNK4KD
rOoZtklLQXtS5nfdJvhc8/CzSOKHuSFjAIDzD3EFjKXwW0X/wQxig00B2rHoza3O5NeUj88YeshG
Nrumw9JqTc9U+2FHM+6BcepsJNI8ROwt8xLPdVVXa5mYoO9yWHm0yR2LMHTPEfv0MkycE+UzizNL
kRrAij0XnJfNtlxPEdwHt4MNaebXICk/CoFoOkzKYAkaTrP22ewbrt5a+0TX8TpsqPJrMOSLtEz3
tAZ8ohfXkCDg2Cp3+OvVYDUkoT6hu2IPBTxcDRA0qMuEv1Zitm+IFGEn51dCycf/3iTVt5eHAQzv
cN57OnttMCHrouVGXQJOwo+zTSD5BwqokPYDhF51yyoig7PLZFBWiCwUX6xkTbLR4oU3AvOgTR+G
G5Y4XjBL8JJkMiPGmnHAwH34m0LM5Qx6y2ko306tcxWl9Ta0mDmbxuKp8IJ2hdU6QkGet21nSvJS
ZYXFldDBhLOSfZdZsYOkcQZdmvpIl61eTZBwcNGHQtLCcYxrzIowyRj+EouPzb95Xv1qYImVFv1k
vQVagKQPr0LR4RAZzxI348pxxo+cxtqd52Tv0mnao9NFv0VCstLgJNx320rAwmlVPRwsVzyGE0Uz
bftiWkjSjA4BKESXfqlzDaryb91GI0As/8Mugt9V5oK2ra9UGL30MS7ozGhKEEr5mj3kvrNBb2lo
HYyVmMovNaJc/1waVPyYhCsZeOodndykh/yMVEydYmBADRLYYerMILgLsNf3QCKCQj46ivzyoOmY
URyxA6bEBNUG1rvWhpswXmdZuQv/+25kJLEynMKm47y2qvF5UT3ar/MvI/yXZxK3kWcSIEClBBJI
+rcVtNuMA4mVGE9WNFRnNdnfiRz+qAHDYbwUNntVvWOiiCuanlaIm9JwPpkA/o7EEPK2g3QOzLjw
sMVGxGPKkK1o13wZSX8y7Co4LpXXMmrr86TYtpX2cDcGYnzKQKaN/mECOacjlLkgSr6IML3OVkKx
NSq6UXsfuMk4aU7NkUJLNAyyKey3CU2TClkPYw4Za3gNPgbt/JPS4r40+OyuEERoAKLbEa4NFV3r
bAbFS7rCxr8Y7ulLjtd1yWhIY5sm9jXunI4Lt27pr4w9Z6Xi8Wfd+lUUC4H9mHMRUA0K6tKOLnh6
drwQ7h7zAZE7MbGAkXj4hpoBt7AfmTEW9nMaMkgqkPY9H2HddH2ypO3nmJOX164wNyZkFrlUL5kV
2ccUmFvggDlzv8tgsqmCNddu159zjo/7eQpfet83z6o/jPAOT51V70BBxUdXjX+iVqYM1QIP4aVc
B148POOqxyWms4eclXkK0nbfaPOa9QERvBp3Zos3dy0zfTJAlyn13LeqYzmh7dZxA8YkayjgqxQD
EU6WG1rSkVIIQHoN5O9edEs+FGZdkutf1L2DdDb0a476A48tuDpS3DMH7k4b+l+symjB9owxZiny
6owew1I0Gpuw3qiOt80cQhmokZHYOhKguwJInX7bcPU3ad+wEnRw7UuDIknm9urAtgNdwHLijR2U
X2XNfxDnrw3zUgaaFHwlCR18hgKZEzYH6IkZ6PLslAyEPJdqMztpME4MzT+FSKy1+U8bcNVKVlF+
BebWHfeTbsJxY7W8x8cZ2gQREzlzKHMTuW1aJHn69gbNFH0R98wGGB9VfA09QTt/KT/uBrYUsNW3
TOkeap8VtpcXg99xZbcBkblo3LtFVW11Mbobi51WMmCcLxNKtwYtPgs5AusHgeFgGitRdjR6CgC4
xt+ko7+n8TZZVxwwtmVqvOqJRWuWcDCI30B+QHPzsVpUCsSXnou3ed6nWfVPae9E1yypD9emMCw5
8I2QXyOHwZ/JKMuYmZSp8Eh1/dlMCH/lmLODSMijiKZ7OcIbMTHtrDzApZUo39h7iO3ok0DC0VFg
tVfDHDOb9xkpukzfu18qaZ5b7ETAKwA5qQmFrLefOV/te9sEAt8UCz+iPHPcQFSx3a3B6QdZgyTU
iOkKxspDOM8vrDQdrdN0B6Ss6F0iBUOe5WCckUSwJGVhBqsAHWHHgU342gl9+LVwcFaOVd1zffYm
sNoyudLBAy9pfq/ij9Gwjs6AS84SnJLLsufqc+xLgmrKBguEf0mcxaV6wbAZwYwJ03fm9LuAWQ/X
TeZvlzdHTVaGSVaBk2IcL3H1IbhDrh0mTtz3m3cLdaeW5ASrdHqlXoyWqp6VRTsVnP51EoPST8e/
/BQPeeJdlxCwHrsHINy/GhXBdqK4LwmGw1waJEHRtHMHYPMc6Q+vDaYVlrep9MhlIdbSrkVRtCdu
bXAd4gBoUNK9xj5c0eC5jPUX3d3s+d/nlN1KrQDyerV8pJnqnU1nva6s1tz2zjsrqIknUt9mZdwM
0KGYXZCdm//F3Hkkya6k2XkrtBoTZXA43AEMmoMMhE4RqcUElhJaa+ym18KN8UO1sa0nHHBC4+y9
uu/WzRsBuP/inO/c8hKenUkdkLD3CAE1JhuPzfxYJD+VwO2MziJcxwhGPe0iQau9SCRHwmOOZFnQ
Ux1AfsKUn6zMyOYjEY4e5CBXNmv6NTFz3ZMfSp014oAbIiamhbeOmMZD3NcSuNaepglKlqXdfa0U
ON8ORPFiFYuv101jZ7wIwo1xzzAJCtsyOhrVc5ZNoMmh9lqUTBRRUEYkSxm2OHuzgfGcLJwkpmMz
AxTdWbBfnAe8U3IMs81cT9demD2EufrLl3OFJ8XjIY+ZTG6ayHOBAUFW1yMT2ojxDhU23r5at4cs
965b0fVnrKVrow5wkSn+2XXtV3PhFU+Letgm+tuwQfl5qr4dhcChEfZPkWReUA3FCwJ4rE0BZ8zC
tPWqyQPf1MxMHMaRLABGdlAOW5oRNjV8tE87Zb+E/uDLDSmblDs9ZYyO/GgcEtgFTOSVYKpPmZX6
vQPXli+7qS8sJRASuPZPrsW1O3nujhkPHosGx3MLdCFabH+p1acO8SZiwbUwsNIssYSaU4YSEitU
XABHmuoU5L+bcfYu/O8GR/bVeDCM+TeSzWsSqT2NzcNEckhlBXhj7Qtv9oC2iglp5AJvixRjcOyD
btD7LHQGhKu8ecI6hIoXyWFYUgA1D+NcX2VFYOyJK3Fhn0p/yoeLTK36YvT4HO2oOebsOHXe9vss
HG5F3cXbuqQRHsfg6Krqe2JFYMysrJLIQRTcY3rMhrsSYxbN+wQ+oDB86hf+piIVR5PQsQwyzZHq
0bc8Js5Oa32jptN8SJwHRBhsWzJgfWCKhl8WyXc0GfdFmT0mNlmIAbIBZsLfpWeV247CrOrUAd3F
d9J46REp+zbDa2fJpvMxE7UHT+utNQHxqqJPUoEceDPFtQKjiocucJFC4lwX2Byh5s9XeYd7pa0B
TXtI+Vlk3YTmYpx623hGlPMVQavchuPwNscTO4Do2QR8u+lz3BnicZkZFChEHkuag4DuGAmMjNuW
yWHEl2XA/pDPplX6GqSU6A3iWtKXxLvVzEyEig/ud8f5KabmWTaU6sTRbjDUXioSabuUBqScio/E
hbeYi3d3SlJeSRb8aUOKGWnnD4N8Lc3ssNQxKYhA1vpgK7BAb1IMXV0LOt8YPwcp3oumu7NT+6UV
FJJDLE9IrSGFlv6EBZW+/RPL9KNoUPu0gwVGVCVbWaKZFewSHN3TSArzljXB4FvMXLYxH6zZ2yXC
iuKu4co1puJl7lR1ckb+gdnQSejxLq7Rf/chXPxFBZdEYR8PASph5YOQKab0sTdddqmMNqfuOfAY
nWoH7TFhhG91SXZFUtUUYjsP31+E/7va9Q1sHOwtOMvmlSkBGXjI4msdo2DHA8QB2UxQIeCQ7NSd
Wwxs2ldThlVbwCbt8s2zGXzM82uoQHFaZXQGCFPw55FNbPUX7ZBw1LNEUNis/SQAFOMKQSc/h9hy
+/UGZfg1RjjbW2vrzfqF1BS4uTFDo/wNyWO9G0z+JKYiqNdRjvL+2Jpf1u1Edm566+VefWXl8+2A
BMyPm4QhrvhC0JifLQ+jS8PYnccTVodUuyjF9h4U+s6MsxcSWhO8LmBNISAniBeJjnLL8a6ausuS
6WrnUpJL7jvKywXrv6GOMmetWyd3Y7MWN3P4NMh03w2DvFVwmrSFCdvtuePNCJ2cipujqJM/UaaH
tn3J0urDiboIylZ/KQN+pHz0bc95ryTHTY1U08+ibh0cV3zB0jsElvgLRlZAFpmGYkyYbeVQkEK0
4gjrdrpXjwDoX6oeDhOYaL/QNFdFbWyHuP/QhC/Sn07XXZcVOxJvLX/pECQ7W5GAwHBd5fqekG+V
MPyeUs1HZPicmExpLeKffKNC7NoPMwS4EfUW8k9sN06Buzr/SdjS+7HrWDsbBVO6SvFEPv8QhULh
0U1Pfbzw2TFEuELCec4staxAVxzLKxrMASk2m5W4gjavxXPsooNjtG360mH6bBGjfQU2Yc0OMo4d
HHRkCFuMdV8hUVJx4LwrG5ri4DJLGNwXk1H9vtKsHkvoWSd8z0Wpqw2KhgYuSvtSlV6OohVkRNjH
vrPSHTIUzrhiUSfPHoRWo35WNdQSrJw9+bh5nwSnPOLeNhODW0kr58qlGAkkqtUgZvPbtf0hkdZX
OM5MtohlzOo1MVltHLDnzA2m+zgeD2PSMQBbKV5zbNc4xKuPunL4QoqaUIxU/Yaj/lhcsnJKHbPe
o32ORM4VQeDtTclCfpN1XAKlVN+z956AvbAw05B/6qwGMusJXG+ymVAI+RINvz8ZJuoYZzVsWZDj
chKPOjaCE3g0n0AHTH8Rdiw3il5729E+1+WRW2/2ZUiwaOM9GJIZLwYMr7H3cCaMqzBJr6s114zd
Blb6zH1mpo/GsVt4NIXBFHysCSihViBhEBAiQFMWdpSTtfM7gYQnr4esHoG1jpU4e6rnKSsoYRK4
/y3QTiaBnbrv5I8q+z/FF7Ebcu36Iv2uXAb6pBZtMpQUcYDWkcaw33gDzC4Ct+xBZxxKxLhXpbnj
Dgmoa9FUumKiWbK1i8uNhUJbEP0UopZAhy13HTqwDfHtxm6WLC+lZe7NshVQJpzLMtTWXoTQFcpF
brp+2tgyv6jwzRnbG9AoZw1QL6mfjeCPweJFWvkjDWwMc4LZss7UNlHJc6/Y8TVV/Iun5M0iNgle
Yk/cghAKpAoABG9YdnPEPiiOKzKSDflMNFmp87NT4mOpoorz1arIbOBxTruVd1p/FD2n9ow+a9Co
5xwB3ApF+hJ+1iESynbWBQu36Lno20O/Hihufjaa/ie0ZvjXfOhlAo8G7c6V+nEr41NU0tkNcfKn
EotMcctEOGan4DEWem6ujpu86fUtQ86jwhd4QjiKCTkwqf9ths+1xtDKiOSGxRmHtIdkPAuAZ0fv
tjLeJjqInR7KF+Sej61ndjjEHjzRNrvF6v+sCS9onZLKYRdIUSoetmwFc6AHQf6jj67jdEcWKAvf
E3/49DCh/MkFeQLwGllchXI6MoP5Qdq0LcIvji8w4isGZ3VPfi5r1t/orBfzw+p2iZL5dREZQp73
zh5ZikLKMqtjDDnJzvU+ChF1Vd4ZYQTixZDoelYGGU1zj9kSXwsYUqDE9oYMgaVPLx4HSY+OMYcp
LdcDHtvnEhyaPj0MXv5eUxXEU3iel/RdLBxJxrQr3ffGoi0fAygYMvpKDe6h77rQ5yq+r99VFV6E
eA3lB2/caeQWzGAAwWdkM+idkNTcUhj5SdV8aWASLcmO4yuGWQL8+uHZG6Yb1vR+5a6CCn5EuMn9
WLzVNZ9CTzug2uYMyiG1s02O6oBLhurU3E8d6mGxlYW38+7YjWyVAimRiXsKj49msLducAkYZXqh
fa8glRTktHqrKkFPrCD64Bxk4Izj/BEH9+T0f6FkDTp4cr4aSfAZPXHUSXIg3/tVVWAcKFR7Phk6
0vcS1TVl/JXsrX3kTE9hm56KFB1nfemt4ccSz4K4I06TqyJOt0nK6wl11NYPsxnSo8xXkeHe9sXt
PNMC/b8NXP2veav/Y/9b3n7mv+2/8l6//3cM638Er/7nv/7/kcpqWYTn/p9TWR+H//nvyfd/jXH9
12/4/fxX5qr5T5sEMe3R51nSc2wyV/8jjVX901MOozbP0tpUFg/Of6ax2s4/XZP9qOeSjyYt27L+
8d/asu+if/uHrf7pWkp7lBuWkvhtrP+bNFaAYSZpq/8R23r8+bd/OKbQUhMT6/GjCZf/v/XXvz8f
4iJs/+0f4r/LuA1rEeP5JlEbfC+yEbdDiqUW/inr+9vF+Oq6hmbc5fXM3IFdoR0h5gl4swfzNraf
QqwwtzV+M3pHJFJiUhjI9XjjWA9c6vh3oWE3SgBJtSPeNBM+ezK9LBiv0eY9zoMODlNJMGJtbotB
Qn7urLd2WNisVWC6E6Q7xkTD11ZOuc9MUNTmqsbr3bDH1aC9PUA7zC55f1BIuW76ENaMYgerMhtb
fFMQvJWjiy1nxR7FUNt4skD9o3MhqIZyojAuVUwg+iIord16PtQ67s7o4fc4vnG2iRR+aGr4iuxu
DBTM5UcDiYGw8udiIHQU+hekv5mKcmW4gCOdfGw6zdXZstAsxEmHnD7Mvyzt3Y1hMO1Ddjz+tNgP
U2D9VnVAhmPfq+1sPzE2YU7BxchGxvStiTBUnSW/gz18MxPDz2G/G+m10OyDr1oHvlvnngat40eW
NvhaGY7Dzger0Y0STWIenioj/UI4Q0z3ML5NWN/2TTAf3bAEY9c2dx2z9h2piLATmgxYWvtCMuF7
FHJI4R+nE53D0wjoah5pSbsqPpkRI220FbdTClXJRLe2GbrlyDYTs+WKde0RLTmfsTVIDvj4EdBc
QEnl3ZhYwmFfxeSRtMAPBPW1Jvh3GzWV3nru+Nw3nJpksiN9GmkNWdRe6TFtH3ixIC25V4TRL3ep
BZiUBLMwxzc7e1zyc/QFHmPepsJ+oCGdNjV0lTyxdsQubeNR7HJBLnwWFnJHrZVd2TJ6hjYYM88Z
+cJjKpque2raGDfDBrVjGM7b8I1RFIkcxEuwU3B3boOqpi7KR7edPty8XXwvGpytbWFFyKhxQ87d
TZCb7cVAD9Bl4mxawAcYDrM7mFAj1U6Iiy33ztVEHEFGTKE0o0Nto+eoRtQu6US5WTZutJdjYW+H
8bXqHUHwDnqqToDwUO5c079Yj0JWxW1dmbdtpIn7sZF0a2bvIftGALSQXjOEyWYKPMoq2PLWzfAa
I/LZxCvePLLD21a9Ofb0uOA8OHclQYZERdyr0PkG8nnV9VG/h9m1iSSxj3VHZ2ZJdszhAgVV9mAY
J0feIwj4qI17Cz3ZlpHSizXkwTWUu0cDCF1bFSDxlg74UaNvR9z0B9Wx8+ejA6z4ZpJUuhlGoM+F
gy5F9RBEsJkBcT1CxYg3US7wwqHpbQfY3V1fFjeWYx8EABTHkdy5jgJbzlQxKKr5Pi9YvkY2WiOF
uSRqHgyeHCgEOAMnT2w0CvPNas0pDFfvy3h5D0yZwI6u34dFn+0UVI3dVfcOytYp74ptWE/yulJ0
YthMiMuxIxf5BF9lM18Lwy4uPGkdf+fwjKq7vEH9L1NQFNWCFsDSgKOURILFrU2SlJRuuGsKz8bY
+FOtQUhmEJVwBpCrLAbQrDrjDOlQfsHMczkUw0Zt6tFIty6MGrgLXxJdPZSU7ui5+pmhwW2OrQMp
yHKrKGI3NvLr1kSwGuW0ZCSsKX+qzemz6gkncWsSX60x2CqOrHBZiddze9XYxbZhVQhyt8OGhJ4c
BEX/mifVV8RvOUYBkici04yh5rXHqa8h8i8mqJxoDSJATQ4PlPS6uWXP6KGOVW6gfKiu0dw8rNgo
iCioi+MJ0wBDSrO3Xur0BBCbDZQLtDMJ3YBKGAmGnpi79RaVkU7Ulk64Ym3D2UBZtBH0Ywenlz+A
elgQZ7Wfk8tLhE/EHostNKRZqyyVP9sZJM2pfLX74D5MGeBaTotZazrFebjDbMtf2POQzbviEsdk
50XlDCIpI9HMA/GdTc6lwa2/j7zfKuG/m4RiKOIsn57pDNvMa05uzhzfCMHPNMP0SmhhhMDQr7Ho
+nPsngrHiQnWNi4OffMmqFYtXYe3YgQB6FhxjAQTA9sK8IyMbtgrrkdqwrNaZ6Q8DKicSFRJGsRA
jl5wiQD6VBOTNgPblIw9jnEa64xUIZJF4FBNq3AvIc8ZV64fMN4GJIWcuYjpVwjF8j2NVF2RuK1Q
MWyMvFF7s52pw0H+RSHi+9SZjKuk1t67rr9nYz7N4XCTe4XxEBTjR2M4yFdkjym8kSh6S1Zp0BrQ
oIIe5Nd8BOAnm03ennwnd1V1YY1frexk+CVt9+aq6cix2PpEAS/Y4Y2HQYw/6/tucbkcBmalgQwi
6DlEo8dMb3BhPWF7ZcMTxjeOkTLYmRGcJwOjiRBQJnp0vP2tYJJQyhcoGbxCjL13IWOdrUYF7bfS
PYI8Yo19M+Rt5mf4zMEK20QXlPRPreBtLmdIfUTuWfg6NraOhzfZoJWgRUmdV0QjjK4TJnwNERR1
I93bmZ25mta/WItb0Z4BiBoLfveMzmJpxl1BQ7ZnXv6b4uF0Uki0AQZ7YHnbIhA0jq5rIZkMURaK
4Sq2RpxFLr4/a4J1ZzW/qnaYdBBqHcTqL2m6ewVmbODfPdoYf/2FUnWLj7OKIBKIDhuh6KY9Link
6rjt+E+/ksTGtrIYB6tBR1u64dnMJPWIRBwVTsX9JJKG0RArXkEMb2Ug/pltwusZJdc7zFEb2+F5
7adTV+XBjUVF5grmiekY6n3v5QdQFAO6fw4MLdQxL41hhT88on16H/i46hYJ09pacBNf8ycnsIos
vjwGwquoVuytiJoo7VgtO58jZ48Pj2nHgMTJjFPujs12cc3ndnBYC47xKWqhLBgJWpRhZM2pV0gk
bdZlwcpmJOvFXl/XSpAkW1k3IBUu3sxqQXhn2ZKMN7asyxKnJGFP2OAlEHX0C/sH5lt6lzMAiTmZ
cDOfay/+BENE7naURL5jHVRufmVuMG2ahXs4a0oqBOdTre32WKX5ev/fxhM4I8udr7U1TQd3roCR
olCQBAng2YVJSBSSVbVnMUaNn4fIExea4KRgY6jRe9ZEecIMIStVE4C6MG7B/DsiyeCmd1fCoGei
OwHSBqzgmj/5wrvIEVsxLqa0su8YPu7ZA/tpTN8+Wx6bkhyRV2aR8ebA9sA79DQMxlcf2OOxW4xl
M+dZgBKQQEHCwC/VIj0OPM2HX/+hRHUfnIqA6/lf2w18FvYQoajl9YMdP6OLQ0Y1E6jipdeRcEmX
WjfOUo4/WMYvmSN+ZjZVG9y7r32QFXuz6HdpNT62mICOFsrkIMxe7QptZmwMj3axJxhRrG9pFhkn
c5iB3WuD77P7FqoF4pafKk+91y4MnCHBQiit2wT40qZ1QaHkWg4I0eRV6C3iWkOemXkbQI4Wja8D
coscfSrLcVvY4bNi/uCPmt8lNRiquGDdRgr8VcNVaQcf2sZdKiwEe7Q+zFEZx6VTjZUI145vdNhw
EIyy7VjsTarn9OzaeU/dptiMhy0SCb7ROdlWylZ7ilEgGQUSqDBwP1lHVhshTHbcILW2JUIc+OuE
fFVxGF3bMTajMB/1QS/Ej0Mj8NEFEXfNyfpQV+qhrbAW5D2fkB5clu0NOkg5LufOzNx747ZT+bGq
VXq2cZAMY9njch1JzcPQsFJwUF1zyebmNpDLfEgT+W1SKGI4f3O18es5uBLzpuIoKj/FUNenpi3u
WhKtz3YAPD4qvhyojnuiwy9N2OaHZao/XfjVO2Grbj/181On8IeWeMPHxdx2fb+c6tg4FLl7QgAX
XmrkXmQvlvfCMz9QhzGbq2bupZGY5SpBxSgehwyAmxPBWw4FnddIzsFCCe4moj16k0bs34fhgRst
diDY0i72TXmubd+di/HednIS65eejkYExsEU841RdehSpfypCyO71YIaKLAuolucc8KWHbMccGI0
sZRElnjPecyvnKg02bih+s2ZXtfkwrBr4C+bHSI0R9ehCYM5JKh9HvnZxzhF34Fsqx/TS1Oah9Jr
WH+W7PUDMnz8KlueGx6jcDA1ja/5Egn2akHBxHfkcuppmq+km3usdzeW5wynIWQvPNf1oUa+2KiG
5KgB9JMavqAL652BWlCPxUD7R6xLKi0qAnRO/RDw2NveJu5HuSfOJkIau1XwzDd9kfwBp5YuAKcB
fbPDSCmb8Nl3QzGgUGS0qsn4joCp7GKnxtE6E7LbjKeeSu40v4UJepYpXlVTzvS6Wq9JvbQyjj1I
IebkwQChR6RvJu82dFjLscJu8/Iu105+DGR3Vo7JT8GnrgAa73qLtL4c/vl1NDust/ltI5Rv4jvq
De7aGu4sz4UF/rzGaHLd9bjdBg6Kvm56xgec4l11J4k9P06B2klLP7gmAYY5JCQ69x06INcvp+5k
rkYvmsksEnv24ESVZslJuyzpB8P9ZpCPG2DM1hxMnoQq+zFCcDcuBpxNB2JsbnjQkZsdXIAx3NzP
oUOFMHCjIlusrqaWgfg4zhFJJOzb3RhrXkcWV8Iruy1LjsnaINLIbNLvtiFDt0wATPwKAwWm1d2h
WUkNXG/WjOZHYSiWBupqKiC2NhlaRQSSZa3IWIzNtybvn5q4RfEekUPp9frPcDlKyDWHq6WjNyNQ
OB2Z0Ws1ncYsvMxMLCd4K7rw8OHXzNkHgYKxwkcyowEYcdPULItk1p69Endm/tB6vwURJE07HnWL
CssE+YcqZEm2Rbn8JG1Wkt2Lx0g1ZNT2NizRuh/w4DMllT+tK/9yDnZraRBYmukfCgS5TyA6GhH7
uZbSiNOAqWozXruVuSPtcNl56BpNRrjBrL3N2HlPfNzLFeBF40q4IM4HYp9tKwbqveZihJN0fIEB
z0UaUFbhw4iM3VPdjVXbp2IgktUW79Jwn3q1zCxRBY0/8x70WsGpiUO07d33bOafnkX0O69S0gne
7OojU/alRJixd9G0KAvUEwLKyNhZzHbnHkaVNlgNxd4fnTTGmQ4BM8pe72qZ863dV4+8l/gndIQ3
iigEw+12cAIW8gNIvwxiZpgINseYmNUifc0avuFhlrcObUYRWjUynbU25bKWasHjvwR/Ipi/yRr+
qEmbdEv9VMDIogNdUSbRkToRNMiIFawBYmgZkqSTMBDb5bat+Lummtug77O7aM4OGViqTaxbKmEj
AihK9ngKDDmbaHqL+Nlz2Rg6MQlyMs9ekAfhOh6HHx0S+LnYQU8d9CHbNcbbqq+nHDDjjOmxaXsc
nsI04DcSJKL1NfOwkpEjvyqeB6P+aGwXhlVx48Hv2GAvwAHSORaraHJzCl4afFVql9rfWeFWu1z2
17apLwP56zczMjcubavZIR0fMvuutn6yuXpClJXu0qjc6m62r4Gu+EvZMmgJCVXkSIAgx1qAlFRc
9znc0dUiwaZtO4b2fp6Zv9hZxHWKWgLcdwbBj82YWz8t8CVw7gxAaqvsQqLgB9fub9ZAcdawMTaj
Cu+qDhgQoB+kkE2Pfwo/eH6M4nGVuNByk+lH2WX6MbraPsRYDZn2OOHImWCha/SZiZm99PaKgO6X
TxUQUJRLmPylgqKDdKGCgFKC/TtlJNjNZlCdUsX+CrDL2VF1d+pG24Afn2PT6z5ga8B1iRdcqpLv
31mB1JMVfC1RcOnnvb1UPaK6gUaODT/zhBJQREpSD5YIkngTKqVAjESfQ+C2yLCLwvBv4vqP8+zk
pJgeWjANE3H1YNkMcliXI+j+DAY0pgx3YKSEoPuhJpI9EAg0nIGxU63KP8ltvU++6sxaToz9yk6C
qAZYnwp2rFZdetcEA/AheXf5Mlx7WQ8b2U53mGk4cx2x18VTUhMBQfSUhVPpJk3OGlQCGARyd5Up
35aJTeY4ZXC7ieXazCMsWcMhpEE/RKbLgK9/LJi3+sx1sIC95gFKzooMaLvOd6ZDBmvZuQ9eQIyn
9MbLOhvCBMBuiezkvSDnAV8xl89oggEyEA5HE7lcs7Xw0vC6VcoVeG5mz18jMTnowFB7MFBkBisH
5CYBPjI8FaP5GGHenhcq9MCNSeONy4RmE5qZkRCW1Rn2fTy+RrLyS9KPdozAh807XT8hSc6a4MBz
JZCE+F3a4lWVEOiznEHAHN2KTCfXRQ3hqEBT5jLW2pSwFq9Ktzz3XjSB8qPZtjub9XBUFYQtmuDO
kgI9sXRwLwQVokgH8jmrweLQmZa1HdYBoWWjGRvDeJen+Kv6auXCZLvKVMHOmwziIhzwYkH7sFTR
k/Dis1V3q7rLsDdsbxGWVDHh3cVFyKHl4BzpM5EQtyMkrCqsXtyg/s4jzWZw3E0zXOw2okefyaNk
lXDj1AzvLfhxKMntmzLfxY37xviHlUH90AewEAoH/2ddrdDX6F0zULuyINPHK+a3X4sd945aJaag
s3fRKD401mXEqha6EggGDm4hqmey/PJIvoHjosOFLQRi2sEwMAKyoJeSXJfO3zSBQLdC960XwePc
OuuqFKDFwnq/DNxd0zhbGLymD8KEitPcLV4LceYGnK91t0z5dVgSYayGHBBeq24DhqJVJ8pDlzh/
6UweUs2BphFP0JMZr9DodoFCUUubGh/y5i1f3A+7LT4rtH0DahjfNIZ38ip3Fk5hwuJcrmMka3SH
zmkq9G/ZQfFHgA4ozIyg8cbPBLFQn/Vw2xL0EiUkR4d3nyCn7MpYusRflva0kBayXbiPr2wV5Ttp
MtkeRzQvWTkyseXkwZw3QX8HsmLD7o48a2Nk2QPc4wG6uvuQIpDwx55SZbQDzpqJn81eTL7O6hHQ
0UlU0ZvoQOfXNpD98iQLorUHHtjRPRuznN9M3SFxSn7qxnUeTQfcdo+ok/QB4yENCRznu2X8hVFV
xd34xQCtt7Otw50RZEl9PdiILHE/Mwso0I45o/MSo7LqizXly+VIK5aPZGrQGZFSGdaVtUlF/6JN
FxzjPMVcHLzyCBEAhiRMlEwD3wPN4nI3VC9ALMb9aEUv+Ix4vAHvPhCN8gwN/2v6MyNn11SYJs34
ufJkfo30lmcD4iO9skuKJgeiWGGljaejnTIHnBFed/b6/rXpZHwyaAa31pLscj0ar+juzuHUqa0d
lmsUfQSoqrXHG2zEvNFq8AM1kgg8LWqbgs67EgYjdDvsp7dcQYiK48+yMA6jnf0uK3KQp6O9GwLD
X+L6A1KFz+grv65asYuH6gCiQO1rEXQ32a2g+/RTrEz3ASzuLalfxk0WEjJT8pEkaeBuUjlqiMm0
FBV7tMOQyZdmGFeUyw05BscoL3+xjwQ0ZjxXo0f6U94g06Zgl9sOqNvRSW4DkJrsr0Z9QqbHpIft
chbVhAf0mX3Eyrtsik8QR/ZdNUK1mT+nEhOqdlGOJYDvgPL6RKgjeqplv0nrVBD3NJm0JO1BE9qZ
0mHZTGsqse6QxPzH7AanlCpPAa34hsiIdmeaYPKdjBlzLFYWOiGmDE/qmx4UXRYx5nMoHOTMap95
+YtdNt9pRehQX5bIIhIGLLWLcbpOqVPSqbpFO+0yYk5fgmx+lEOhjiphxKhHzqA4qBy2NveVPdzB
7HxqeB2h5pW0mGVRneSljO9sEz59ZeF5QLv/TCBGMwyBP+fkXKvK4eviDi4iYABeFbwPBpN4A/wf
qQh5vVXskwpepokqLRaAO0z7J17fYJlIMN6y8D03wbWawwbPCBPtg3xfJ/IJWZ7e5NPyKp2q3tR/
qaweIvTERQ5vLqWgAaDufI3VT7IO/gzsFhE2QYRgD86gmfcXt2TSgau7Br34UE3576AJfu/A9vBH
vIuSyJ/YWaPoceWbekQvI6un3stGRNDI2NliX4OlRMsQDgjr1Rba/o1+pwGxzANmj99eMFWgUZ6L
h6FW37XGS86FY3pgzvEzoK86dBFe/KKxvzHWx1IjBF45ttNVa+efcM7eeKRn2HGVBfBdqtvOFEjP
h/IzcDEGNKV7K9C9kObO+37bd8uXwLdfmcltCXAMS8b4hyhOcbdfpqW4tDg3uNA5fmWRHl0jFLej
Q7vMdqZNh2iXDeSZpqoxLjDF6Sxd1OKG4upwPcVpVC0vJCtOQxWyQB4UI2y23lNlzqcw7d4HMEtL
MiSE7TBcY1R50/OD7tdsHBaIxzl3ohvbbd9RgWFjp8VoxxkjvI48v2M3RGcPUnOMMLfa0DLtMmzR
wASU8a1iNMKnZDIvOzcNsR1tioTG6QKSiWWlT+CVKt9pW0IYDKc9gfIg41rZjd/WtcH06zEKy09X
uMuulvVT4kRbYC72rSJBYWfbMe0nYznCJdJ2b6L9PLIIOpepfUO5CtsYqu5+gQRIQRQpk1gZNz01
83Q3Z/LeNqmNTWpx4AP9ZdQEoGP17ciOUVELPqWaqIAkL0arDgPSd8DkxIh2uKxKEA4UNXbqw4tj
UR/e2hMmwRLzSSQFmz4lh11j0no2QGEL0xbXZYJiJgyd/jSD76BUoNpifnBAqqY3ZsQ13+oHcndg
N4lObEMMZyhUu1Miu2eQayeKKXNnGpAp2snFcNRMh3xwDGQMGQlVU0T46NyfET7MHEa8TzNXw5li
EJ4mqGw/I5cgGXnC04r9ZxAFzpWTWM/9VLI5IIyEAhZqAxb6qxpAUuxa6L4s4gq6dOL3snStRwwH
JENsc/pqupgSNgMk0M0QluGt13PqT5aBvomoFTNDdo3fceXLhluhcRHHiiQGRZqFXH3RrO2dAw/F
QWYgJ3EG3gTgAU+Yx2yq7AO4L7FbxQXOsmZClzix275+QZz5GMXd02I4vY9G6St+rfOOLaskkGXG
qeOHGP9Eln7ZFsshp0Jn5UXWO7Kn48I5FZDjysq3rU7IIvSPMP7S0nT9oYlxO80/lvJe2RfAPTOW
D4zb4dYBbnk1V4RVINUkSwFbSOmj5lP39tTtJexS3+oSIiPHaRvHYf2hE8rBPpOCdeb4M+d/CPh+
dTbhL45QcEEb6oLPivpiwRPj61rT4PbJjnKz2WdD+2AGfNCtSJIjO6CXnLASteT5SbY5VsDhVPYr
Xaq3ALkY6OMDk7+NKcvnwBoYXydMYeP6lbEMXa4MXxqzeEmV84TdmyPkf7F3JstxLGl2fhVZrxVl
MbjHsOhNziOATAAEiU0YQYIxjx7z2+hZ9GL6nFdlzVJJ3ep9m5WhLqsI3ERmhIf7+c/5TkY+FdbW
Efcorcga5JOiPK2wqkSkdCnDCVt/02kQa0k00CKtAVzd+eh975Rl7mcgFroqMCEbsfIPdsCkkKmj
j18f7zVPI6o0ViXmXVMSW+bUsgkySYxiEuZhkSbDVvqE08rgaInYSToUiRJ+/Mpb3BeZiX7tLF66
tQxK/SJosUhQFLtOzEWawmaorbTfb1/NjMsbPLeijJj9Nx1AGFry2Db7sAqdd7KdDA5TAnxJwFhU
MIQfsYg2BV4Fx/45MtI/pQXGvmmm46X5qFBsoQKw8x0i0wJ3i80/6T+Lyn5vQvaWMH+erICYCP0v
jUMWBv3loy/DG0IRIbis2M+1Qqtj8F+HiGo2BCiydSn+94NnRgzognBHhJ+sGQDgfeimP8einjaF
l/yIvBzjnVVGKMsp6AFIR7+//M47KHpm15M0BVISLCIPD/457eJPO2Z+s7Qg1Yi+THSD9O+2jI6W
nTqXhMZzO7E+A5jkOzOkJlz2/EUxMPIjj5aBlmIqa47o6MzJuu24MK5ZMvsYgp0wyktTlIzMw+/s
ZlaEDsJzVMnvZu+svCZ8jiuCUpQ6szOJHmqH+zWhV0NCHOhs1o+5/9a43m4Z0JeG+UvvFaQF/PEZ
Qn96U3zgnH6eQNAt97GuHsIiKXcib4xd7vh3Qb7/1BEXwHvNaowr8MN36dwiJxehvzYxGR6yGM24
DACQGGL2pfcghyE6ByPflCEBVJmbPNnkwPESAlEm1EUE0Mfy0DYZbQbZG66i9DQ1qt/W7sJw3uMw
FiyUm6Sw8sjn0a5ltlgVOXcfBpnfumVB7HSdn2PvopgSbdp1Y7pjRo3ATpHZTCJtnljogAa1CdUq
bcG7NvQch9z5zeJRtAqXLDrgNbYTZ9rRwMaiHEjYUwUPE2E+547JBJ491hG8wqojM0lUY4axbAzr
AtiJRhHayCfR4XtepuljW7wZ061CLx5CegdjDPWhiY4EFG5VWexd+qb4kc4G9P7marZxvx3gt2wZ
zDwNZWKtI496zIWZaz8j71i9JHuePHKT5+9tBqnIr8JdnZu3xqFahMTBFvrkcKwAKq+5RrmjTVi4
YR99TxOMpcK+N4XjrgBNE20xBozHNdVkYd4eXLMZ3ogTnbHr0hdgRha74Ck7z029jebmiePpLyD4
yT5IBKW8xJPY5hgQsJaYBu/O3o3lci6m3sdNFnZbG7MWGGPonu6Fz+/LANBvQ8UPg49++igcDo2j
l7/jgXMO4VK9dtNDAWP0Rl4l2ffCJOPnl9/7bjY5WM7fF592gDQEeVUTH6SgDZx0f6IWHbiWQjBe
05KCtjE3B28YiWNU2a7v6PEtg+Vq80w1bfBYXs3INA41DrorDmktqLXqzC/97H9OLXwiywns7bjx
0oDfzcCTVVg9k+hCHGWbxldVLd+ELqrpCSmehtGoD1WZGJtheBFaQU5KIl4wWql/ZDzVsYJk9Ly7
/NtJBbLQtUzLQmQGD306D86VFSfvHNIQeOV7GiUhzgyX1sB51ZjE5tHxH1XA2bMbJB5162rkHS6j
Nr8sHu2epQS4njyINK/Zg8D1DBqAplZ3U8HA55vPhx6Y9Qo3olr/90oWzdIFjJe6BluOIYKfJcNO
px+fGe/ic3Lf4szfA4xCvRsN2p4AOHjOSxqUlyVaUM8HLvZJD1Cz9pvRYLf4772XLuniogdFLi6O
iQDfwHmWyxxnMdu/lKwEfPHoW4+EI0eGSq6RfCgzfS78/Mn2vZn8O58l9uOTl0cYdTgh9kzVIS4D
pcJAhSA83Wwz705ZSbR1ytf/ZRSGL9nNL3P9+a//8qPqy66d759RUpV/+n4Zj/57RuFL8vkj7j5L
1X0m//x9f/mFg7+5jo0R15Om61mO73p/9wsHfxOe5/NwFUhAgWk74k+/sO05klE2rkfbtbw//MLe
30wpySa5ls2EWwrvP+MXDqx/cgsTAoYvhv/YdgEFYIz+0y3M0DBwzRZXXW0XLZXHszr3+CCY8Whw
xm3weXJTAt3v5ppuJWFGm0KyXYklMCFg2dOW3hTAwhSOYOqKC9rhoGWkGh1pcjY5Iq960N3gg7Nj
YfyGXlcpAclvYAQRfSR5eQj6YesXUbu2RUIMg01X4crHANDBJgs1kpvJKGRPA7wysZiFRGmColEU
b9iSeboN0DzaZTplNWvxIscrMA/zXJhsvgnQl7lSu8QCwh/xxLqlPl4SvA8YBYS/o0bDJzpc/fJD
sbMsblWk0yeh/Rb0ZpDT0R6MTrsxemwZDfYMqX0aAAKPdYoP2vU4EGQS2KNfKWwx4x73g3iccRCv
YpAdG6uanoKTYTAW9LU3JLNGzrXssvYaJMPMEN9UuJDfNFLqEGvjILGZJNpvMmNTyLUD5b/u4/+f
+9jn1vp/+/137ffyB2IdWJv/+T+iP+9//X1/v42lCAJuR23wd010k7/fxob8G7q9jwUAi7/Hbelw
D5UVI9d//Rdp/Q1REzO+SXrbctw/72Prb470PdcXrmM5ZM7c/8x9bLEu/eH6ZxUQwvcYQ3AT6zXB
5+X9eR9njQxbiGwmniIaUAZncrchujdWR9jQWCkof5Gts6t6b3iufMaK5buTjpxFmI4zc1yWmbrx
erxU4Oz/SpkQ/og+q6e/ogf/rewLJLSy0xmDf3ptUrAEOkQiPJcVLWAF/PO1mYW2elRq4EBd44Xo
AWDKsHuiR8OkMBFdP5nBDqQjbt7SXrxL0AxYU1o2YeS5waCZHac2EmYXgHrW5o9P+v/y4vTn9o9v
HForhjjJx6v/4/0fCyDj/KQKmY9h2WPKL4jIrs1laB/CEv/F/G3szPghdQIMdfWk6aOGeM4MFhb5
OlDl99C332vaxneGX1iXVp5C6TqvAAGrjQeq4OigAcJjU9FxQidYq5Fd65KP/iZB2dnnAl+vgUDr
MOLaG75xJDQIcmbQwoNVBxcHK9rj7y9BEAW7xMEjYPBZ/wdvgqU/gX/LjHC9yMDC2WPCvhaO5/j6
KfFnZqTiDNBFjNL++lebtFPpEPe4VG+xV3kP7YinLhcvdhA5rzh+zlbR0CeDS+P4+7cplJlcuzBg
U0ofI3Wr1v3f/5gkD7x/fIUQYrhNLIFCYQaey4355ytMetdL49aANTWwSK7HpA/25FTA+sD2BYuB
V8vzN43p86yZY9zVuYUFUVrsHyXAJjQiEni5XT2koEw2C8ywzYQv6gzhhOL3pPjA+fAIa/RJtGSW
oXZ4V+a+kAty606Gje7EYj4Dpi9XvyuMxhCoYoCzBhOGiUGpJKqVLtlDnaTOK4eW0/L7cUTm+BiJ
pb0QzlwzjbY+mnh5VQhhjwBXtr7pJLvQwe2Ody69B1kQH0SEsFSnNnbYvnhx+mV5/A/eyn+64pnm
B7yTrmDRYrXSb/UfH7aYBGcsl6QDHV0/BzaNd8WUZ6tA4VQUGZ3mWj6FpYU/HhwAOQQ85HWmfplN
OD72mp2RdVWzKmiVpb49uNdm1V4LN3jne3GcMt6/Zl78US0l9m3sOFsCpoQOALlpMdG4VrD5/+3j
GB3eoiDFBZ43U/w82R2QpBYHgjAe83C8OHEin6IWCJ2sHuQkVp4fvpAqar4tHkecXhEkWqYw2421
3ZHpbpDayqPpGOruue1tGCZIAgXH2MUMyPIl9UOsyp8BclXuT9Ypkn10+Q/eXw4D/3CxeuzLSNDa
pseGDxGUXdo/vsOFT1/IRG0NxVnMBHS3JKCy4GGa7FuTOYKD7wJ3a5b2vvLVJrTjALj+Q5hhiYy6
S0I7+Nog5oWvwiKhQpwnHChSkj9aTyTXMCZVJIARgP5fKKILvGuuIPv1jKc2Q219tBFdUHKaxcaN
7V+xvpEXO/w2jXqCt/TnxcLNE8tsn5Wo2B4u7E0Jre/iIjU48TITqq0JbFvIuU5rn/sc6AmnV6/F
mLVU8u6n/utAZt3OjPfGXFzUXXq1pjZ9Zcy0j+rmhMcoK9yYjKWNiiqLB4bZcpy3HNQcqjnbu2dm
V9q7au2MPgtFpY/hoB2qe1yMtzrAvzlT22K7uMBF6GydzP/I05SPLH/O4ujNCKfNbx8+Xnk/wKfd
YnRRWfvsAc6oIdK4AZ0GOYnSeOkhB9sppSPD92q+47/d9wvLrsqs6bGIfw0j9cGWoMersFYmz4nz
AsjVNwxauolKUPNROkf80tS6Y+W+tvQ87+Icj09aqfKGO8Im7sGE8hG9uluewsH3OAtLaA/F4KLr
UnqCldBmx0mvx7pFJqZhb7ZBso3Vk02lRQ3nFMEq2Kl2fsyy2aayoPzfXyQGD94/77Gq7YrjerF8
tQNgGA2IxEnYAgM/aFsiq9FdwbfZ4j6oH705SvdOY8mLVangUDblk5QW3mp6WvfoZeGT74NatLxc
vVnx8iuGNfxzhDyCpiYLCMvKsOLH318CNr/7CTI8Btlo7VhDeCEdRGWBWwp3yw+gwKzGDkrLOUtu
xcStnjLxKbK3uopiDAVFfaTTLPqJkeFbGvTVeyKVzj1U4gsKGRNuIcdnhDjyTYl76UWpHkz8QFNp
QeduDRAJdWBfmOhY6LgvsTl8w941PViDa1PNAb1qcYC3T8NTh/P3JRmyre024i1r4N5FHcOUxGn2
GP7Uq+EFX9Q8entsNO22buL4CU/C6ncKv5XUJBGvJ79DbVbTl2LdEdXcuCi0LJ8+LYHMTAof4jYG
rmm9+KS8+rm2n1sc1uuYa+hVhNF3Kq6q97Cxb8QV0idmYWodGUNwqkpAlqJrf/3+E/HCGiCv/j+g
1JHVEKfFjBnlV8oxTn99sRG5nAiYxzxJEOL6Hm8SAns5vSM9OqOdFeVjZPd46YWp02xx8BaEDznZ
vK1Zd+GWg9KpkkH3iA3OBVAM61ZMDHkcZQ9c2BNN4gmetbUnTP/y1xcJOiAm7wOCZqg8WJt9R2ff
378oOyTwXcVqRZFM8TJggIvsbPwa4qU7pLwUyhVi+0TWKMTSFjs76CfD2bOtCyVn5i1lqLOyo7o/
2nmvWzHFlwToYdJ9Yrtrd8ymbyX1xY9e0bhnxHIDyKF1sRrL/o6LmX6J4SNp4NDa3SKZiHED7FvH
hNBQk9QXKdkg/aeSmeimFvP01EM6oStW3XwnsS7pIK8VP/7WNeKs8BUfk8yMmbTPSOhyaTZtX9kH
K0h/qcK29QYHF1Aj36okfq5nc6KTQsxf68W01nZI7DQPXTZoptmrfdF2HW6NrDtZ/jAf6I/YIOWD
SJXLeFcpVJGoE6jg/cbIg/qb2Y2fVqs+iJJQzemwW7Fkye4R7ebU+Fx4YV3Yt0iVpxqd7Z4lbrN3
2z3tLepOZtVUtILlUQ1WHLZMoisjkfW7p5aSlpUdAqFDhwpOSUdffR35W0+k1slC9FhjjfxR8RC+
TABojjpLZlYnE9oNFTo9lPEhSb5KSWTdIEM7YdcOV94YxV/zIZjfd0SIyhc5dCbIXSpXO/3HrCCc
WC2+d4du9DkguuInWzBwTdHRj8Uz5ov5/PtLj3Fkz4Qr/+J0yNBl0VeXqc2pe0H030RegBMsmMvN
QLFwg6NloMopiXUOOPxu+oAZFpp+rkAzmMwYJCpxWZvMz9hSQSwd7rY3V6dWdPVKLMVwN9IIF1CQ
vw3S7e+V0fd3r2DrngiTKcFgAO8RcXP8XYU6ZwjqTaoB6Gw+zyPBsP0c87gO8GafE+hfkPH1P/7+
8+9/8iHQkbDJtlPVR0856TCO+fxqocpySs7fWqcZvmNB6ba+P+4UH+kYtfaFkVGxqQFYUXgHOSv0
QWdpd84Td0ewjzN07taajF0Nd3E38TDaFdgzSZjNVKfT1UXMmGziX/WZObnmnLQ29/F2sBf7yk6n
3S894N2w9G7GtHi3IKdTiifdz9+/pxnVxz71iyePB8naU625DhKvvRERLzaiIdlhE5hsxtp5jelV
JR7Vbx1agB6D8WQTpNslOcN2LG/lBSAui/4ynIymqC40crHAzlRSj6QQXgC7gShOKPaMcA3sItD7
a4PRtg6ANM/Qlmfbse6GLP3NvIU2aK9S1Sbc2vHL0lYXHmnDPV2Wbl/4qCJp6t/qCfcgUMvyGDcQ
GZvFIUIeLA8t4vatwzOh3L6/gB3bLmlUfyuG7CSHrWMPr3NZ+ycx+e2u82Wxq6qGJ7Hv5A/ewqyw
NmoihN38HHBcuHI3Vveo/Oxqy33LxEIv/TTlT61d15uFKPAzpKgEw2H005RjCxCIv17AuDhFrt59
qPGjt5bkQoiieU4y672aE5yVXdI+97iKHe1N4HhT7Xq/uplsSTf9mH76+ALXvXhM02V6bDp3Bbx1
VfJUqedC/cB89dMZq/jFQRHexkKso6aXJzUPD+0A0NKzav9KJLG6tBmPLg4geRQ3u2j0vpFRZ8Bh
j0xiy+GpRM04L7UJXoNutdxp74IH6YktyvhgE3ohbZBdzAAekSS4GtdMlyZyn3YCIQ2kjXgXUxod
RxKlmBDYItZkwHaD/+iMfUD7CUetqQygpRfJ1QzYmubtdYzT7BV26FUN1U1ZpGCnUWGQXJwdJdTV
honxl9SK5EVxuoaAiJlQKvvZTZ0vDlf9mfcO/xmxUsbrad6RIpmTE/1/qxQ7L3TjcJ6vTtrR8ynB
dU3L8BHwc6Jo2AYFE0noW3xqRrGdemPXUcc12KuxxmM1k1gKTM6EkKqHi9syjk0YlDLZmR9dnw2z
WIxNaabuQfS0VnldeVCEBXEw0nyl5MmhBoulIQDuEd2T3gqxBRKwsEoKbYAZU9WCg7WqHk0Ufr9W
0Y3+YiyzjVTs99qt0z9P0VBxbf0yUtPZDfmJcf3FciylTUacFIBABQsNc2E2QGif53czM9O7U+BN
Juxe3REBAIOaDv6qipfSx+OtWcCZ1k7NMKredXbon9xE79nMfRD3uIRg+HIU4WnY2pRQnZvEHGCH
wsbOxYaGJk1vCZ9d3MAHY7F2UV11Gzfo32UZEFQv8s9+xvfhVsnDxMasxWaxs0l/4B/eJDUZZ6ZC
y2HKfy6w7Y0oNi+ls7zEkawArIJ1mwbWsI60XTLnl556AFVwWXozV7sfT0zr0/HF6lW1lcE3j2fL
qgUPtAbm69MLVb2leUwAJaDVLgNRgYXDW43te4ttmN8hBByhvmnsUZiTRxwSCFZLTv3nnE1rfOXr
wrS+SED4a1qNWjBE9bU3/Zs9msbGdsL6kKfFNYJmELbWq9eRG8IFHu5Rbx/he8GVsN1fPYvINtYe
kbFltzZb32h/Z1ij0q/JbAg+E6ml8eXk+AT0RTjlm1KQrXKJzHM2pR0zH58UoHe3fUiCvHicsw/D
TLF1U0j2XJTmu/nac90fAvzUkKIYyAcUl5r4K8e6WS7XkHQwhbQ+UEjGoAJuW0+/8oXwYrkSKTRJ
n75jt4HP14D4dZMInKtV0hiZzyg2HKF0z0YtYV7EiPVx59yZ/J3o5KSzICeQWtQUyfErHcfYIsZf
tx6GvdJ8SDP/qqz6RYLPA5bnPMi6b4gvM9IbuJydluldPczbvLRQGsv5HEWw1TyWetNl6iu0LXGe
P3XtOiDbCRA2w1OzLniIBO1ZOQ1hFzaTOJeqIyrfa1KIp3mql93QOyYMs+AzxejQz7TumaqI9uWL
Z9P2GXf2e0SP+6ppYtogUpbTaMaQoHDkzZZ/qmd6W4fBO5jLGKxI8YP64oiZL/VLlPHbhrSjMcjw
L0GRUZijo7VACRVb/VNRDP2eDuJXUAvBMx7KlZua6m5kxL5ml+ypX3yMC7xrFfkEW2Nku2kmKBJk
/VGfiVKD+NZoenz4KTdJZqwRhQ1QhjGVJzAC1gHL0cqxmGlYPLzdKLyn9MKc3Qbrj6wn3Iis/3Fv
VnsvML6XUZkzbqQETDbFOVdOhOQyLmvUU6pAwJ5hDIf5TXzKy/wLdRILTwPnHEYivJW1e2NTZdoG
pjLh3yZOcPgH35bKu6UKNKMzyWgjPVgqs89uxMe+uKSivCqCJSuy1w2IVw5TtF7sl8ZHDOysSzw0
YDJHHo0cqLgmCfT0WN/p1ANSO9EYoGugr4BucLGLN/jhEEIKWgryMJ8OMcjrBucaC0JzzLxIbRaK
LTbKfyDOKzCdlz9NS94jOhZIV7DFdp2I6GBVoAvxyoGjsrnDaDo5OEq5QtS6I/xHzsLWJOVLpRaW
iDKjhy8tjoPWI0KXEK820idVzE9ilLwCPXeFnYVbh7qBbMjEcR75zGQ7WwfHlM0KvWIl2qg8OZ38
higAzHF5V4z29zm1TbsuMmCKewX+HODoKix01LTfkgY51DLM7pD3tnX/llEQtcbXq3b+Im8+HhqO
z/kM4LYkdm+D4pwkHvW6wUYaEqUkqY0DKwYYimgH3X2ywGfTUQ+/qkD4BpuwtXE1MHJWtPSKAX9p
si0NeglHfzpYOBz3MY6fiOPzpvVnsvBmy2cwJ19bE7D6UH90hItWvWHv3MHCKhpXwa5mhz5NS3E0
4KL4wYjfdZNF8hNQKXRawDiYpyDgH6sWU2zoPuNS4wgzphPcSusonIKeXZe8WTzax16+5XZGOKEq
+G18KMAm+1dSkOuxSRh9zViE3FSQjbJiMsvzLUpxJvuZBX7UZUmwy1RulpC1DCMyHVLXiMHimrgJ
9LYRiZ2UPcwUQhRRClCho8cImwDPbtfojpnizALRneeYwILlTISiLCA01Jv4a3cO44MdyqOFCui6
MQok44bEb8JTSrduLeP8dbSwlCvgsjSNYYWNodGNcUWNfQcIeayvrdrblkXiHUfTdiqAhlLSe0Ya
cq/Iwu3AQgpsqdrJDDVYULrR+TEcZWt6mwMe8HXJe9eTwHN8jmhJlWzm2ksAshGIG233sggYb6bT
d1v829Umw/i2lWxrR4u7wq/9nZUTWbFFBQVPh9lyfVW6JVx8XwzvdjGchZ2/l4nqdpjReQWSyA+d
m9dYVJtiYObgu8/dbNF56Zs9N5wOyGOOU5g4pV7QEM0FcNFR+wtb7TRM31xsh6b2HyYYEQsMiR3G
xLgkbVUOZb3lkLShFdvaSe1jBBxoaF9jjmFKaKcjIfyDr72PQrsgZ+2HTDFG2khfm0Z7JZV2TRLD
aonFZs8dVQRsTnGxuoFxzTrODgv7IBoacWDWWDFb7cmU9DjivZ438BpwfTQRZy0snKH2ciqKETZ0
77SEV5uLn9qvhnZ+5toDmmk3aIEtFPKDvbGMvuIB5BknovIN6hM+0hFDqdLOUld7TEvtNg0dnqkF
bTQwMrI11yn9mibfYwyvjnarxthWY0kr0UhCaKMKjrrNsGI/6649vv+gSGkmGUir0U4xNIakgRa2
1Reytw9K+2UD7ZxNtId20W5aMCHbAnstO33kQPy2tXbeEkDGjcfCN2pXLljiWrt0yb7U6Lo4dxPt
4R3ijahnYvfjk1mjrhAAgk9fypvC/htjA8aTip8aONaW/eYMmDm3Y4+iCnGlKfzMkECypOEq9rW/
GK8TnCbtOba0+xgZf8tx9iXQvuREG5S5lLRfmWEapUUeKgnnPRqhSRZj2UvBXvsRs/kcczMBIbFW
2gltaU+01O7oPmIBbMfgEC2iPYx9h4c67TcA0zmK2eG0TSvcOZnZBjtm32R00/wkuuYb9rH4Ojn9
MZPELekr2idGbF+nbFkPc5EShqe32mq+dRP0Y6sjz1m7BTe9ia/QsE4cI+cvTkvkwquJIhDq3Ic9
C7AaIuOJ46X2k1cxXRJ4zAFBedpzbmM+r7QLnfhrD8Yzf5rcp0z71HvV/YpceO2dGz8AxMSpNX4Y
sn3gcLAxa1jW/kOgne8xFnilvfAtfZFsNFYTJvmgu8ZY5lVTfweXNq8m0gskpxe1hXb9Y5r5n5y8
OPhY7/0e3wH281pb8rHmsxu7Z5w9ebAPufsZqkPMZOBbzQWuNEtJG/wlNgLwTxgdGyqo9S/ZTOUL
Ix5r5SmPePpMY4tJ3iGHI5vOGV1PFudjmX72RXqfiRlY4EYJHdSh3A4ziSPKO5lkEoaq0SbdH/Uo
PtRActiLiDdZYYVeW97nHzBtmzXwqTfgP+6aLcNLpzi2yPloz6DqOcXPGyx/m5R92cot+DWzwPoZ
iwk90XpBAuO6Yx3XSYtoJHMx6vRF7PIiU9ICo05mdI27meceeoJXh3SP75vMfO3opCWTqG8M8h1k
Vsl6hDr1MeQhVos0p0e4ezSKW6rzIZ5OinRBKnepTzggbDApZuUXwnhIyQRM6OhVJAnInLg6fdID
7CcmpgSt6N2PrOm+eAnkOUQm/fATrCvDMx7m9ioJtsQ64QKmxeFBMjBDsRy1643cXtOEcxpVHHHE
s34FiWtpwYUEurfxdIyGgZrSuZpcJ2yUAKMysfUjfhNtu4CwRTKJD/Y6EzyPD43KcUafIs0fSmql
xe3EMUaWB2CET1infKKWfSn8IJ6v6UOvk0CpzgTB8SOaqnNCjU4M5To7lBAi6ggT0UN7JU+9S0f5
pUM/5/WQO6LbEHOLziKlZtiuY0knQoELPowhpZssYDdYd3ITP81m1ZNe6kk38b3djL1R555KbEFm
0ryPBKJmnYwyf2ekCEuNJnKCmX0POZ6yOZ++1pxPyQq4qBjM6bchwZLDiEC+CaCmp10yXVu08HXk
ciivHNJYsz2T7guNt9CBJObgeQU5n5ykO76JcTgH3owHGwMmsGsk4Mbp7mDg651hdUB6JUykjhHs
RQ2vPMujA47DHf6/zOs+OpW8upPI7mbJ+SqKsi+NGsf9Yn8poTQ/govJ2au2PCQV70muY2yjDrTR
b49oRsYt1mG3cJgfUbOT/RJ/Fy16at9SfzHDGneYQngAkPd2CNSNgTEXma2ai+NCTJEFbIutqwN3
JoYqR0fwch3GK9v4ObS5cVSdEoI1K//Z8/KfysdL0OTL1zQPz24Gb98bz351InzP4kn6b7LTr9Ps
IAe3z10uQRDCPqySxngSSwKZvmcbLubwrux+OLdVea9sBgCBAq2aEW7gLl1TtTCe4mnaCwucc6sc
JIKKeChwbPoil5GTYNafcI+kBPW5sBwdduStPwUURa8Ka3wYPPPk9q8eeJedlUHqAlHM4hkFKAs+
myXo9F0LnYIVK8VEHO78HteFjl42LL/0rX3Xc8ZQfHWAXh1sAUl1JrW5kN5svAmXpZ3rbaK9wbfz
q4uD6lDMxquNgTrvMVAzdB8pDeGIUObOY2tcnb4/NaRMiFGuGh0kVTpRSrK0JG5YM/PD1sXRo/Ci
l7APv+Y04LJjDn9FyDKjzXN+oKqmNVhZJDtV07oRM/paiYVnUSamtepaoqkS422WslNHPgsDuZst
Yor+jTQqlBUdmeXDvc9Ug7N5SbG5svfnFQd0YBMXbu6Vduji6PkqFLqle4UAjidUR3Q7BxVrKQ9+
U48b4NOEHsjz2lSuZmb3I2/aL5lfYydQaq+QjtaTbytwT/VTmVNgncA7S8KUk8XA7mQas/MwpC8u
mWL2pOtQh4wbHTfudPCYApZSn58cIAdwkajDoBgaPWmErUi1NtsRn+gJ0KK17RBrtnXAuRB9ta3o
BFnJTttda8xEpIMJgdYl6hgh6cyeKwZoaDJg/JDuoGzTKEcWrEnW5uxB9B6c1TQR1GLYi4WWcWE4
UehWrcRIGXbkDXSlm7pL6y2OvZsX0nFWIUkgSxAysUfQUU0KlC8YYSRb9jMGiOhU6Fy4ICAecBgj
VQO/aZnbbSAY8lkdaUWy4cckdwAB6ax5SOh8MEmf82vmG1Mn0i2EPSNGxs0USuPoY+yrS7WPpvC+
6ES7Q7Q91Rn3HLk60Kl3Y1foDDyan6Vib81x5K4Iybt294ulwVuzSEIp0qmkoLC+UsODUKhT9ml6
tnTqHiSEk5Dgb8yXmVB+rNP57kxO3yewnxPcl3kTPoJgL9I5uCCE4riE57bBXrnBQ5mE4XJKPmzN
AqiBAriaDtAbZrhtpujWsyTCdNOI45zerE4fXVzzGPvsXuGSrzCzgQsEQTDbxQnO1iGXCchjnsIm
sAK4zuN6BF+QJxzFJsJkh6XG9WxrygFJFHgHmnzQzcxSwieqkT4G+DsERJDRShdLQB4t8z5S43tq
ltteExXAu3SnfMnOas4LEBJlc5pAmlWLsE+pSMJ9Gmaranb3HvDNizVTfRvb33uj50YD6BBqsgOK
3wjowR3UsSl5JXP3AwfcgC4RSGTf/jXmzpAWuzzPnu2r7RBHAfUm33Mm01/ionlqVNGvRosWuBTh
cttQbbTpnQH3iunusylhREgEWmae/RBVlt4bf5OOUR6Hp7DL0v2MxrWauvaFHb/gQe0OfBokel2B
n6oWnsOAaeKHlcZDZAaPmZzU3lkuHmfJbVRglq3iXxWTJUXYHOa3QZ1IJ55LCqI9sPu//3taGnYx
Kt60bftmNDknMQE6qmN8BD6qO0l4LfugzJ9lnN6yrKBebGY6ypSFPuTa2loBXbkLBdKAKQvKsrnw
8VqkjNJ7bDl0nijOQRV9kWGSnVTxxg6qPPfjcCqEOW1chqjcvLTIjsaxauBnVMO4isiXZcuKIc4q
KkTxNVPMgTP7gRN9MwTXnMOj5UY/Yoh9c2xQ6OZiP0h47m361kp2TLFDImw+TqhacEUWbFTEJ0fu
jbJQ8JFCKuPWuF/TyHLxDeLy6PpFPk5RvncFb7qZwEeAjkgS8jkuEIRcr6622scXdKU6mD1P8hk7
CCCyly4Ez+sH1bCd/RHgFOdZOFDtZ503SGma9x4xVQxQpPnrJOh9wA0ZJe09mZhtXWGCoKV14zPv
PbYvdRbXJCaCY5a37YYuNcAWmWQx+T7k5ZM/0RBfDlCNMP4BT3G525Awt4HkTslUjFujnNy9jJsr
vjDjMvpfG9VEFztr0T6Ar63JdzzmIz6OwP1J3al38lqq+wKCSviLsZX6J6Cs5lWaxZel5bqEtjbi
z4iHBxFEt7hF4VBmb35N7eKLIe0DzcLVPuiY+NZPgn3XeqxGeinC6mdWbuLG/V9Mnddy3EjabZ8o
I2ATwG15z2KJVjcIUQYm4RIeePqzwI4/5lxMhdjqaZGqQuZn9l77vRFIUloqD8d3T1Y1nw38bZeO
Pj3uviI3opALEcAlMb9qwuRPPq0hbYK8k5LQ+6I/c/9cskK28EY4q5OmXruT86+Ooc/FS4ooW4+1
Bu8g3KS/Fa57GDWgwKgb7rURpitP5vMOqqV5COrwXHUDoY/FyCoTBYDtPhXtJH5NgN2Jx6CeAuoX
PY8BQFCOexbEBjkc5BbHdRRu7XHcdq13trzglHfmquwthBFO8y5J0WIP1q5hMdwQwYEgghRYdOTR
+JE2mEkXct0XTIRNn6YXTyieN98onuGSAACQ4JhsSWZQVYpdLWg7FCQLbHzBtfU4ym3YUpuElLGm
8RYegkiOhf+pWTGSzugdbZf2qrJi8vTIRZWz+JelyR0/9H7gg70zdHNI4eCsSpAZXT1nW8ZnNlY+
+NCz5eoj+/r1PIDS0IGPIq6Mdm19rtQIbKH3wQhZz0VASp6hlNplJfhapX3r2jTqpjISCfhf56aH
wcUTXUNqxbvCuFeGXO0pNW3TEt8xjepCQtyII6cIN83rlMqXKci+oEUBkOzcq80kb4PMCbUUM+J1
v0xlhSIwlL/Y0fPbY+xOrwYohprVnAJGmAofEJm/hbEL3iwVX4WJsaaKJZtYWrpYk3eiJr9hHnUa
VYIiIiOwzQ3H51i0d/bG1p5whV/J7D8FjJ0Y0URMa7HkWV35KJ3uCv4o2diGRnyCw4d159c4pnd8
yga+KRRuNECr3rCrFcEIBMgY3XV2qEOjoL4ZwjgbaXfyYof1VWDlF+GGN5RSDxsqMZ47yi45f3S8
0WWM0Sr48JZetsaKBjLDIXHuWsg+IV3cIp9maVXbRr21Lfh0QLdlyUzKGupXMZ+aLn7jmMBOCjeO
NKDxVDQJwc1t52xHg8MqwQ421FfHCU7ZyNq2SWuusenamtVnIvA+Znm1ZeH3MvdpcXJ0fe6mNDhK
5f3RTooezqTQJeEaW1LuGWsEIg3KsO5dWhOdqub+TROfrHJIO8RYoK+J7P5YGIzFEyWGVQx3HWkl
8mLhPFz3knlkxkwz/vWw6g7kFx4MBaBEIds60P+uQ7Rmq3jEEzKQh8muMq+x8AMjhth0d8mO8uvg
F8UZuZmyIp1yiZHwKLpWkeYeMGcD0JTjsdYTOwFtalMX0wzCzPqbSbiEZBgZ4H4/B2ggjEGZnKL8
LrYO3VOHKK9AB8NlVLCRBoJ1ajxxryXgoiXgOJ6xpCnuMSQEJ5sxEuNGcW6c+j2KAj60QUSZ6vnH
aYZw5qKDSVwYqkA3jkk0bIDoL/Zc6rM8aGO0lu7Bjg9+hlQx1+J3SYDDipyS/Zi6Z4Y7pL0KbjSN
qh7oXPlkMvYMkyJYd6Vb4aUs1JkMqTfefCzTkRFvrd55DLhGzAIeFVNyhwjyl5n2YxOGnLxwU9OV
OWZgjEcZbliGE4qqA9bnCQ+pk5/z4eril4nl/DdPzCvn8bTRiDN5Bn6qxntv3Xkd+pF9jEnapixI
idnTmqo9pwKMCUuKqo1fFb/93L0nleMAvWDppCeESMrGWJk+A4CvdsGQsHYEabDKxKz2jHhyQ/wL
m0Lemcia2tvnrEszQSHdMhE2+5Lt1HpuQvfmGzgHcwz18PH43ZjYJNwtNcRjIgZH9FBWSOoyJdQl
dYd008poRwf3Yub+r7nL/rKCIWEIyC0KkmyDivtEH+XgPre9tREVf8jzfPFGIjU8mw8gS899HP8K
HKQISWewyc/AJ45eREKRtLe+yVhuzqsnxuA97BS4gTnaHpvwOFuBq//b2dbOKzAktdJkW+F3zrrz
iWK2mCKy+2EYEWDTXquA2MzlcXW05m1jpCZDrJ4RWsChD9ew1FI+982rjMDhejGnt2a7LgZc1JaJ
2mopTh3/q7bHS7y0qwEK6q3XzYfSqM9qzv6RaObtmqHdze25icNbXCGZRuLyp+jKPfvMTwozJErD
sOmdAiBQQdad1M9jmn5Fy6yA6yhbTaHh4nDXbF6Cm5XQtyL7Ye9Diu42GJOUyX/1rhgz4sAvdm7N
eDyKOuLECS0sWgeNggUNyunfwzoJl+BtACUwWXUSFIfMLs9jQlmas0BqPQMrfUToUN5ZFyWHR2lA
pa7aelqVnf6cAtZR1bRg7IL2IvBONIK5p7ApfHr5plmSsyL7UPE/qx2jwwBBh0H2FyHm5Vp5mCts
L/zNg0goYRIwIATRBwhJIcWa1D9CpMQmLuU+h/RSAolAdnsWGYnso9s9uDI46NTydjnmRlb278mD
iExjQ8+LAh1+P2qPo+iX3XM3v+ZtTPiwJu/ejeOPyXEqeA4tVZm5ZUv/3Frx3y4m7B4PC0oU718B
TaDmg9C1hFJmTolWwaKdH7kcNqx9A8B2DJGN4rdTPNdvufMXMdNrPRgXOTDjGAkhRMAe/WKlNwQx
Otq0+zm1AaXqmCG11ypB/B6AWcQN3qLUW8WBrTapLdHUgrJNjS2kWh6a2v0VxJSa2JEOKVS0tS+S
a74MxNsihSXVdjXv0vgPYgqquFB9+FkkDztv5ht2xxq0I879EjyA7xifTR2JfUHEkDFVwTYl0nld
SvmlWB7tejm/zxqdwMiUS+QoYOsxLamQzF/d2D6FSBHN2quPboXqijEQLEEzfgu7emeifNoIns8m
ZP3STeNb17NGw1rSbB9InD8Isg2AjXhqp0e0e97I2HUynBOz+OSWpOJhETLl8kCv5qAL37/34Y2Y
fpjt+DPrcm9FlAIshq7+y/b/jb+1DEgL1CxJAc3vpQBOjDLE1pCb6/X4VtnBU5Cat9hT3q4IGN8V
lXssbRNfNks16KhGtp8lDS0r3mrDsXsSEUsu6laLYqZkHWBwsM19fLRU+lYoPhFxUPVgRJxuZVCZ
7Bu+H4rDmBRB+RFkAr4Bp1/ZGy9FXf7pucA3UeQ/1yBUN10wvC1H7Wq6+rZalhEutyK7Hdtr3y2n
irem394NWJl++bBa5mtdXnyKkszEsO/+zDVN12yRUK45aq6lLs/z7MFfEg5pkQuwKZ4JPyq7Ecv+
DbbQP4K8SXbOHkNH2m60aItrm0gnkdvigJ3eTpfRcAgpwJUjC1+Co0dkSarFotiWzpdrvgyl5Ob2
mmc2WnDou+GR+HvXkdHF9yXEUCA1AXV3qApc40Px6nnj3Wpc4NhE1dV1ch46FNeFinlUwBhmJM4r
8Q6S4Ydfmh5T55m+Z+LpD/U5nSc0MvbW8fgJdM6xqvWlAJuB2DJbgqHbQx2pc1BTFFe2dbAqDbZd
01M2gYbGahVrpAR3Y0Jaw/r5ZPB3P+fyZMgx2gVFwpTdZOZra/3a1PYXKjCO1phowaku2L/mbI3k
QlMJONeSNN+wCmJ0KqBL4KEX6zwBgoZaru2T7iiCYVkRsYKpzedRKeI+yc/bG/QhMEy7fUT5D4sS
OCLOzhXIfdbQ0rsXaO8dB2g13mC6ikC/MoBnZjrzWPfyi2Aa+omxRpanzRecAlQZabqpVfrAkvVI
+BRRv9dMEeeX0IKVXrkg+UamJ7iUrgM75IUuSWB0yahBK1JQZhjqwzjfkip9K2GBVXN2xM+zn9m6
nWuw9obJyA3ruUetwuUqfX3OgQ9MYgbVDc9uMVCR5dHNhG17WX0uC+SxneifKmT9O0TjHH/i1Giq
J9eYXizeF8MjHJtnyVyXsCtuix66hNZu1zp4mn1BEcM92NNBTTGCfq7txiEwyFSsgywayqDovkx7
lvvBV8V6XNgPPVUoV3tmoLueImONL/KnJttwnYqCsbcq3bXwkAOkZkcyzjydpGtcnWjDwJrdvQ7y
zZDGX/DI1bZaGqvaau8tbFs4L6xdQsKKN3nD1qqtLp49flreOABemY991BLv7eoPHeY3mQXRdgaZ
tyLvcd15k3mtnJ5MSZFiJEzNbTpligCLfCQsov5ZLcp+NL7rLoYzIV1iD8oUFrdPlm4wAaTLYWkX
b45dDLs+5S8aq8Fd1rLfK6/HWVz8aXD3YF/KX11//tEABVlbPn/wbNRQHsB/eZ137KfhQAf90jrW
j3mGLDIrCp2ybd/bKdiPSU1wKn4OroRtOJhvsdu/gxJnbWeQCx0Jwvck+yWoIxsv9t48K/8XO/Mn
M/J4naj2BpvwyQ/TNSdFvsNCFK59PpBEOfEmaJTvLpmmREhka2OgkNX1Kay7dxe+4xVVRLCeW+Ye
vtevTac8lPlsbwHsEJ4yw7uJm+TRox3m96etnxnUqXhEfUoIUjC7jeSkX1VUB5Rk4zuVFIYxLrIq
4jbtDcTbKca5fTFOyCTNfyzeOKYShVDLeR9NzNWSUANPDQ8zYdjJuKi45HZwGIKbqNlxyQ73nfFF
YuuzVA7gzoEpYw/rpJ7qiWxrKEthScJSnYl3ibtpBz/pK4gprwF3X2OCVnRpO5eAYcrBxZuOjynG
P048b+OTvenpgCLfuQ4hMvu27hAJ5nItA0mlIfkAVVSxXmpChKBV7b5zCMol5xzmMpMsrIEtUiLK
1bk6FAgJIjGwfUJjAqHQ/m23/i3t+EgDWWLKeGa0GK+QWCJEQ3q68TSFctlEcp8ttzauQgVTBPxv
RchFJoC7c/cwc58J3klkf2d7k8B1VLj5CaQMhEXCvZkze+1+j3hYd4WovuwcqGL2T3qOWhsN1PY6
jB3Mswn4YS+GDFRQOi3lcy7olcTIJqNLk5NfBezBCMndR3CGvUJc8wabO/37Ab3+K4sbFkvetiVO
Fc/lPR6aW9y6VIHGusrHG+aU7FnNyfNUpM7JrtIfvbiNwfjwuqmkA0rOsZryzVSEe3oG/Pll8jEg
bjmOqobzoq6TAquj6xgAwdb1zkaZhvvJacSqXCQ9wn5XVlzsKTf3FeAgDIaXiZ1yRjSOqtxbhrBx
66r4tZcq4FxlJuO+ubjC9lnGeR0k0RriKrFR6fiUIO3kMKq+ehSabcTjKOdNHSKsJPvjkERmv3Gw
Ka6cnNB5P8kfeeyyC06xssXezzSzD47KJwZByL0mf76Ogw2kfRy/vAq8kg8ANItOA8P05bP/cJIo
eWYSxPPnH4vxkkBHz7y03oVLpnuXvo1z0mz9gawFh3zuzr/YI+KqzC+PfY/MhqXlNo777kIS1l6k
ebr3cLIhNPXWfpPwCzOLfkToySc5kQUTb3xG/QzfYwD05SuMQcGqT278ItaXCRGg2cX2RtTfhu2n
KjSLvQMGxmmNM/qeYislqBOggtukIS67nBnHjhX8Zqcgu4lSI0/7GtAtnKJwURfrUTu7zOSyh9xw
BYSG5plq5FQta4Gq755VjGKWZeqyLV0Ci0ZQ8AKjhN2skwkvDuIKi9rVtFcQ7n8W6H/WjpCfmF4C
RONj8M9zc/utZb1mpx4ApsndZx3ygWSerqJL7rnhMN2pExg7+fA0du6K3Ap4cH5r7AIv+pFnSgK5
oL4p7V8q8Rk3AOLemY4DnK5Ljjle0W1KDPTYlpt9jW9gOxQ64Lnr9ErQYyiDVPn0JNrkns1Bwu2Y
LvtK3jBf8heNHcy8ldUvY3D/ZDam5ZQRqQid7Mz3hLbStYoDQUETTT6GFKg1zWgcGqvqzyhP9kVQ
/Na41Y9jbW8jx/yeYP7GOfFoqfB2DVfrmniKlSu6XwAw537Zrddeg6x5NLd9INAOjxTIJjOS1ZS/
sEfDp7/sMvVUf0H9QwwaoC0hqmZLk5BB6wIwbk5fvkXTleCNWmlUCWwTJlI/ayBjWU3MJR6NEG4X
iV7GweXSLlucHSVD8G3jBgBQZ/aMaUl55mYJ8W9UmljykQDHBLibLR1YwAQWMaG9LwDnAhyIVkFT
IR00HWMnynk3N9wMVUv+4ExAFGszqdalxx9mU1JZ6E0to/zFn+ZEKXXJrGhmx4MRNDh0JjAdMX/a
yrSTK96WrELTaCmLFAJNRnh4Kjh0+KzNewOmKNM+5ksEK6OhGHZVF792tfwXK31HgGGMKSJ50de3
OYYewKkgBgSmwXjWAz1EAgDIcbZxw1pDxspgr9Nejcb6rHo+PAA4z3PaXcAoXyZh1U+ZMBwG0JRi
qq0/zNK3t3WQXBkpe+imuok7HWXj+GJS662R8y/EFP2wWDfsQ8eDTqucF9x5f1PbiY8Ovil6YWs/
WQzXGabiPhwG/ylV9jlg/H/A8fApkI4hJ/Kt9KYYg6z9ydRbQ8XqFpmsbEcV300Ruc5BFFhb6sU1
OjsAkgPJVEWRrvBUEHZUwRPeu33J+xqo4nno8Yq0vfHV02gyPIpPqE2qNaFfCHgd/TyEvk/1pJ5L
p72G46TPVdg2ULaq6aVztGC7z3yEVe2JK1YfRCjwlKATmsz2nBHQfAoK6HuryJoLHHptQCr8mLvb
ok3/5spLjm4wj0tHqQ4Afjnm2v5B11MjCyD8ENd88lMTzbiaB2d8kpjTb6q1fzqsxYHX8VnOjr6q
f6MLjIiNIOUnDMSdHcZXJUcsNctXvQun0bWAVqnKuDYJlL6eyXbIYuXQYmjX44Bo0q2QZtWMcWIE
t1smICgUVTptgWUWp7YsGwslZ5QdkMTDnvaY0JhKlzd7efn+VW8a0anuw+v//nkN3XiPET87pFe6
rOaHllh8ZhT86w7hi4kI5+GMKImUQRBR76Dlb61ozzyZWJQ4CI9ZW8d7HVA9oELHogoSYpObVndH
UOhjfeXfw3nExkWlv5rABVteeuZWMCQFuyZ8XIpJeDBaau7RH48QEjY8z/kXqn/OOgRwRGvIF3C7
6OXtpf9uPPfFKoKfdQKgtm+s+c3OWBgYpoLWtaBcC063IcnbRzJ48tXyASQi5WO9mTzbYDm+/y8l
1NTLMAXw0S0QTzAN9lblFifPRYVIWqj9+v99ybV3E9p7qzurf87rox2ZxcNdXhB0lHDqkN4glLCn
zrmFBjx3aIv7PgK7uURUdUJGty5vvVtv20AxxnBHPII8h+QCHpVlvORqtgGEE6ozxAVa/BnWWdA6
ECuJwSYd2T3zxPMXO3LuJkvsz/9exl755z71EXURKLDFM8GM0nfaI6Y851EokqlNTx4CnVvrIq+H
QyKL7LXC3a7C0X6MxCi8AlS5OWqwnwI/i2/S6t/0xBsvjc481K0YHy4klucifFfTPD6ayV2IbWCa
Jyv1rgJk2Z4V67YBilS5eVhR6Yd/TJ5e38nykwNe5qhmaEue9rPdTGTVVpIYeCBDgWB5dCPblurk
kGZKf1YpF6EP0A+D2ansA3evMHps8jgxPxPM4quyyDmlsJmS+2kG6OsadldJAxfe//3N0ECgt9h8
XxPwpeUJSIGHkZjR/xQguVSWWxx0bBK43DrG5ful5UP036++vzRZASxZ4weTYdhBDEGAFAolcpD3
r8EUR1c/YNvlIn3YdA7o29iEgow1wkBMI4c3SwM3H7ikj9Ih1rSrunNuA9/+34sX8qEu9PLzFkfT
t000Iv/3Ei3y1CEwrjW64WPxbZFHGQvpfIBmIB3opBipJloBLJbZ0LYXNEvbDmnJTSXd8uNWZxmx
clwZJUYiN0AxjjQqiy8ybw5Y0qODY2siypvY9Lffv+yTYk1+ObHoAcAIcyhBU0cWF4QLjqWpmucp
A1FOzGZ+GhZOC1kYX1CEqr3p+ObZH2bznIoPq4KcQKjCEL5ysRMhOk/tMw0bOpZ0gQUhqaou7nSe
QuLtDMFw1hgtY126hXrybGZnMzsHk9vme5MAav+U41beGVl1QVjf/bVs9+rljnwujfmjtKaKqJTE
ePicb8jT/S2gbLG33JuHf+iNH67DkjEOF5dZbp46UCc7A89qhl1CdOiONZNTvwh+jdD7zy62cZYL
E6vC0NpBhJyOPRYCyoaYNiavysXFcgT1g9xuNKGeVwWQ15xKPMfWtwYeif5u+Xv4fokMJDidHheS
JeUHo/Vzb8krinrrSObWcjoyoyUBN31ADmvWGX6VnQIx/X1YZLgHZjICe6CDb2xgmBMsFBiNomBj
zFVP1BXvvDE3HWFpieQttBH4YyXSZ3ZXdUMWoPmmcCax/LLzO4tGZ1vwSFIRSb1Ro41HXBXXVKTx
1h/j8Wzgu1kD8dzgTEP/w3LkjNY3PJsWrteZCDsQbQYWYdUBEaflzIlqeaCYO45jxAUezPm1jIW5
DoSXnAWqiqHzklVU7yt5k7VZP//3MpTVU+KVyIeLAQmAvg/MQO4puYvMs5Ng38zzp6ykfWghl+8t
Sj8mZd49bzwkvUY3oBieq8s8pCUn2XhMyfB9442KT5El4h2egPyQafM02LbxtnHy1j1HiZ5XkDvT
y1jWGrmi86mqgQGhtAf2TvKlllH/Wnl1upEzdWXr2O9mQrCA4kp1CrffgxQof5C7+LJsFpJWdG+e
Ytw79Dmalyz/sEdbbpqmyo5um74l9gwCYrJ+1OaQ3DI+RBG8l685c+4p49ojcZX4pdSg3h1qrC2x
isUOmRyprHN2tmc/oxH1sfVC2EFpzpe+9vVhHtqDM9rrEtjKEaB0i1l/ObVLPDJd0WOiIrBMeZ57
L7XDTHhoaoa3ut53KMFvGSLPGyYSvpfO+APCCtZ3yrZQ0iIQx5zklzqu0CV55N1/45hU5kd3xno4
Shl07Wd3comqGuXa97Ft5VOuLlrkwb5OPEqlfCSUDoMAjyNLrbSdbsp/w7w4XAvDBUM3IBPNlTAv
PIVNEL+1RimuFKL9iy06murquZ98a8vAiNpExi6mnmlQh7FrzPX3x97MIAYPfvvLFa37w4EQ3FH8
ugymK0QX0H3wylkIITknYmxyBNjuwzK96gXpgA/VOv93+CjwC92CK2Jw+MLQlVFiODSoceLyyTFR
nZe2sUIBNv2USD4sO8i29dJKjB2cqJnS7sRHM4N1G3VkEA7DMc6VcS9E+8fMkGVVkW1e6qQ0qBhr
94el1TXGeY0wC2yDg3XV0y5uj2BUJ7ABxX1Ogc8KFDYo/TEauGb7z6tstFj8lNfJKPJrBzHiUOf2
o7ewHTV1gV+ohDocD/YxgZi92JAZ5PXATKRvQIcpyWCmmMBEK5PtkGD9L9GYrLCQWZvvNzb0+4dt
DPjgdT6fQ0mgF+bJnCrNs7cc2IT8dECt+7gTl9ieiuVwYAxKcOxldKjAUhkimWiq343FJR/RBHyf
UB1n4Y4K+J9lLunAqQ+uhLw0rkI/PJpxIdY4jggHGgYMEFODETtOPiMIFz/KiAE2xZ939OhP1kZv
E5e9vIg8XVbCnNDpo0eU9OQ3AQ0XR58I7AynuOluyNszTmPGhLyCqjbGgCtMRoLfh/8Uz6TXNzwH
fobUIgo68/z9MloT/XeQQ6xtydDeKDNhT18Ldx87wwcaDsxhdcwZErjQkeIWLbNvmSeo0sF2kuN8
GZaXsfWbU8uo0w2hM9BHe9MpXUZ6yk5vktmdFNREEZuhJy76ZkVuW32q0vwjg1F2xV1SnIolR66x
pcFDSm4zoZY9lywKChe33x7u5HybyqWMHqI7sJ9gX0am81/v00CAey2AXyymxjfgBu61N2XzXMyH
WlL9fR85Y9yc3K7V28LMnsIpbI+uPTAYjOvxBkwSPTFH0b5tiU0V6F4NAhOGHeMwVjFhrjYdcU+H
LqouGj3AAwm4WFf8W/vIRodeF4XcF5oE0pjio+nT9kKE40Avlv3IOXg2GJqGNwoavctqEgu9VMLS
6acLZhexr8LG3WEA8R69zwExq6WndxOaTRlvpLSSvZUtSbo9mVV9/ChC6ocGd3FJpOWsk/rS1E68
sxf6xX/f+ZgMP8flBES+S1IsKSveRIMDOiIGtLOUeAJ5sE4xuRV1RQ7e8siYGDkO2fKlnfXxfhKJ
XiM1Cc/8QqNZV5taFynYC1TNptt0VHwl7LImRLvZMhRMDAuZRjTvZYXoG+ezurD2TI+RLt5Lh0Hl
GPsLS52wJ/6LtL+6cm6Gl4UbL2tHzED5m49T7oBbkJSmDgyOP6GcJ046uqYQvAhwvvTD5zB33pNb
Mr8wmFRGGPWevp85z6rgpnqtdw0HpyBtwnqtU+s0iNF4Jze8IS7d+YGJtn5ymFRbUoL5oipd8a2N
d5nlIIx1uah48YqQlrYy8+hnPk8wnIJsPviG5knlgWUgmI6X71818WWUX4sXaJZR8oTrS95NytK7
VKj6dEGQQmgi8/m/f4w8DjAT2LVsJMBIjcRRqjo/dRmI/8F2y81kCBJJpX2TC3adTsE+pH1g381G
7yaasytTtH2j0+qSErT0hAUhPHt1d3C8mpIHtsWmAAIPXi9SV4FGkONsM9uTfDHK3j9j+pHrhDn2
59R7G+66LeHW8tlnKr3vWswCtawq9pVJeJncTp+tue7vflrmR59afmX2UX//ftGmfY2M/K+Rzc9O
7rHzprgMzPGehXN47qcGDpWL0iaYqnMi23OZusW5Trvg2ZXD7vsyGGatN/99VrvS+YBt9mQJPg4E
y6sX7Xq8GZHlkxZZOPum7NTRDlwC3AFAoWueoBPVHYHHg3u2ugyyzshTPeN9OpeVyco8aCj+oOch
l7SKBxEHgiCymp2FKyPS2MifCHPMVJp8QdRnNXT65UXaZnRrI2c61ao+snQ1NmVVQ3dJB7ifiT0i
1rBS8cyTRy2hwkdgItEzO7S+pTdrFoZ4plNtzhsRBWIr+kQ9bOeFXB62B6HkPoQW1LIl3VulzzCl
0ooSWpG62ZmsfFKY3Mz+h9WUxoDV40nIncehvYqXzzQeWMANIDC2krKjjmpCr5Ixu4zLi+yyTw6F
kSsnUWe423oXVDPmbnQYL0SErzu3Y0U6+s2uGrrggO3mWTZmeCahlBBvpNenBu/pKln+JHsR4WlP
/ywAzZ1du4t/JLjN19rK40Pf94BsEE/tkQyhzDU8fOyMmnYeCCCkr3Z2H6Rz66OMSNY4mHZ12GT3
wJS3bxCU6keSV3tjOicdoq0ycbw9UQcsILMGxlpdvOlOD9HRdSsfXUVfrvM2K8+IxKJNH8zDWtA7
kVLW9ruKyWlRWvktz93+GdtTtV/QMEiHrCvh4c+MeJof9swsI0mzv5S+w6fCmzQQ+wUQL+BmhaYk
zIney8r0yRyCf+lk15c21h6OC/ZW7HfnYxGiNCMKKt6Yk6/vTmN4ewN/5qmWMbCLKbKZvIu1SAsy
MELX3xCGB7Cr9v3V97cOVRwW35ABdF9+Egw2nGhFzJy3RVqBAAn4eEFj2ElsTXxPVzzHjNutYFMO
rnNWJikQ9M1IYUnM3pohkUHKC+0bxy7oBw1ssc+x2aajaO6kNhx6O8LpUbXBm+1QVrR0ewSK+qgT
FkX92rZqeaFckxfXDpPjGOc/pC4PKgyS+1yY0Ys9xFxATSr2ZoZksDTn+mzErd7Fscs+3pebzrCS
D1SkgCkQaN6mUfxKZSO2uesW98GL998HqgA7SXrIwADiuSKW5iy9WV1ELK9I3Zd56vJTJphOXO6U
jTARhsyd3bx805V0dhyC0blBSnIuaMHgTHhOtOSkstsP2BajSm31dHeksp+U/xm6guqlHtaeJSSZ
oN3NNHMmVi1/BgZCli50L4xUbPsEjrvKUwk60iDouHo2OnI+rGWqRdeyYmIibmbX/iCwSnFguh+N
nOajS2J7yX+xZ1F+pK8NyQZcGi3SttczgwLcL0G0r/1s0WwG+XAw2VueR8vnUuOcZpgMrtGef04z
WI1vDFRnBffKNsjUC934JDNKdQL3jlaU/dUdcUhuik4ahGyzdTPVs7AtgycrTNJrkBgAOGh9a6sH
zODMhyZAlYMwnoxvWpfTN7dN2t6nnms2hbixt4322wvE0bcYA+QtXV5kI59Gpy5OGp6IHQ1728vc
Jx6AAcTQMsjEx5efdCMZOWr5p7FKcAtqiH9MXx12jl1W8G8Ko5vPpuy2Xs8dU8HhnFpTvGmbGRnM
p4g9qPlG3EF0B5KUvK9t5s1nXVvZzkJ0sMtT0FnfVuRiKuJrx7mWEaAG3aM10VauGzPxn/73Za6d
/uSAZvqPfKaMPthXrHFx8mThPiaxtmurV9NCe+sKMW07IC28oaScOkbr762Ay7dRyJLLpaDolY5A
EaS4XpPq1Yjmk4hTVGHZj0WxesPgT/jI8qImCgKpKvuMJ1m8Ig5a5cZdtF78BbCVFWzU/LUU3sRe
KPcAoJwxm7OPh4j5EYwrKALY/kjBxpspyY/ZlkSgLWGUDNznqetP4V89lP2p1m37wYaaZ9X/8BqM
p1UW5j8Cv7pII6YPr4t5F6rAQfmt6wNJfPVzVmxGz1z6lMn4LA2b9ytIHn7Okt9r+hel+kMxC2B2
GkmAH7vNqfOJk6q0O11pu6Jd5ICHC2UXnhCFY8Yhp3Nti/qjjkg9DtFXPSU0x8RJB9DTRmc+qyT8
x6QKzXgQQFrj0FwiIxE69rGPdqgrbmI8uYOhwbIAWhYiYzdENSxWwrEuDvE3j9yUvwpPzw83sW9g
Vp0nE2W/CRX3v68yDLK2mZU7AzrBx/z/GDuv5ciVLMv+ytg8D2oAh3KY9dRDaB3BoMrMF1gKElo6
9If1D/SP9QJvTdfNrOqstnsNxqBIBhEBx/Fz9l47v9NCdT8TOUEzdUj7jTko93NLbwj2pP1MPw2b
qvUKBq9bF6NrPmYxVEON8fkRigEYWGaebZQSmjxW+xoTz4qg0XUO5edRwwe1+vgoihkUfnzU0/LD
n9uvrQaZckwyzMPHwYpqFIMuKqb5U+0g08s8l60dyZCyao4Ui9m9IZj0FnHHbmMF0JQ7ONVyPQIc
6HR0YvNh8gAM0ItultQUD72T6RsrYf4Px65AooMlX6IZOCExcsmZAdHg9KFHWNFk4KRhR9AQeW7Z
Wn8u5HAyJgSdlqAcGto9m9P4aM3VREUaCoaP5MmBePQZBskrPmONYgBERWSkzZnM9XrZM5/fpWCn
N3aFgt2EkoIVwn2rsNjcOkrpMvhB6zF6+DgwtrV24fyE3Nz0bvr74GL5jEgSf7BNPIkhHfsHVMvs
LueqLBngqxTGsIiDOPueoIWlx66Sa4WZYMW+9ntfOOVTp7Vr1HLAp1Pfgx7mOBu8jTcb5Zmbdi2i
5mI16d7boLL8RMZP+bqyWoopBKvy7jScxHKYY9Xmi6RIqge2V8G3rqMeq+FAoU9QW9cus+cqZnKP
4sBARh0hKgRXoU/Nehg0TAuKRAn6jBYEmMnmfRqAL2hG5B9pB26wQzm4hrxqnwZCqePErT4luNuW
ZvhWo2Y+EiFMdnX9kOv4fz/q4K5QF2jIbAC01rMQb5VEmBhsuHT5Fdsysl0X1Sm9N3/dDXp8rAYv
Rk3vIjTuWaW7MjtScxwZCW1gxHr7cO6WGVNY7D5uHCpC4uJTea9TrTh0aT9+IoWxWarMY9xBcZFo
kJrVpBPCZqPTmywingaM5QcsWILf/6ZXgEL6waufbNSSkE2yozAyDRb32qkC4up09ADkDxpPLuak
ddyQt/nxsBM5DLXaeATDBQ9RMk23w0F+q8ruGpHH99Krst4qTSLDrpv4KZTjV1MZ9kUldrbAf2Zd
shF3U46mZldMSPYIpiT9Kxn1M7NgnCFzX7QqlHqYQTLsG/mcZgfqYRBOeoBNBJgscvmWoNF2XcbL
mWntSXjDCFiQXmiWNqRPxeM36tPq3qBq9iZ1ZbkrdwA8M6TEpboqlwVGm6Jymwl64zSicCzPkHFL
sSEDhowLcaTz3E/yJdbMczs52XcFNSsgsgckkH6nbjfuiCmQ+esory2PiYILY+ChLmYZZOUlX42i
3XYVRaNuMn2QdTIR8epiOppPa+YOx04CGTKR0CGHbcWmNKtv2EJwBhbBnqVHHkLGvKtgcrtHnb5N
jYn3lSEuAhYDi3ygYnGkxZKtJ9y4t6F8k4zAlnBC+leKANjUrltZWznwAkdF0W5aUURnAEfRWfoF
k9K/Pzbb+LGmabH7+NTfP//xURE2zFQ0sEpeRpQpMBsbd5M+Xf5+cBWgbdfxf8Ra0Ow+Ph863cCQ
wHjTRZNou5Em9HFAvXwcHUVyWGsZdxik3XP7tSZ/i3wFE6dm3Yw3zjTTOqmnC1a1+urnIJO8xos+
deCRVkFoJXtj5uXXjdph+trpA6UFRBT77vv+mZvD+KljEEqdYQAfK7zHIkbKI8wfhYmvItBb61nE
3OAJdd05Buivj/0qknxr3w7upmBuy+WGak55tAw/mhKVDvdjxBNzr0yteUj8rfECn7r9Xo4GiSsx
3QTDKdIjUgreDg5cyI5e3ceh10k7UwhsOeHPtAX2XtGSCz0ftE4v9dWgxDvvSwvsvij01R9fwSG9
VT3ZzH//bnBfE7iAiTKkU+VtcKcfNDzE/uPRx6ECGb3jdlhypykIB21atFy1Mxwdoy5WlonrssP5
i3ygNg+0zR9U4lvXj099HFLi37n4we388gXXb54Np7rWJeht2YThWZvMAOJK+iqnqj10ekfcnOlM
FFrivY/H6jPuJbr/U+DsKzvLPhNPNs8vC8sx9m5d3ihW6Qy7wrors2P3PRnWC4oZ3mGaXj5Hbn6f
arkp2nL80jueWmPVZrANr28Pm24z4uh9nPqCezR5XJuP6jrOj6ikl0UUmIcmrdA7Nqm2SMfaJ0Ws
ZkmnV/XDkiE7MJE3u2BEJgFH7h2O1Wy8q8kgLM36Vdf1vRYAz1JG8QiRRS3NkkcgRxl6A2pihD5h
GVvEtXVL4mBZ6eb74LzS+mdrKogbSxtcgNSXSJOt2EQwT3ycScgxf1h9cGf3MSMtDx1hOq+paFRd
2gh1+JlthY4l36YdbLUuqgATJYhPILYi6syZ6o0WfzOZBO/mRFoDjece0coqdCGpkhy5Rg3JlY5m
juE2ho4SmCJoluKom+rm9w2SJhWWy2JEW91wgRS9PxMDkQTbmrkYK29YMEQ2l6glEzgLsz2NLh2y
9+bB8SuG4fMP5iA/aVEka0+T3/O5+2m1iPIZ8S9bo4bbwcZwXSlqtjBkj9wHPwb63zZ15hJ/MFMa
IMV1l1cXHFcwjWnv+d51NLUYIKaUe91J9pEFsoQBaHlIbXMrYaosZU16mTOc6GF21wzzWhFb1aIq
J0K5apcI7DIL15PN1rpFjuYZCiAmhhcnpoDiTvY18GnbBPRjkULM1k9r/Owjf1vkulGexxKpcmA1
3a7Bjpz22EJpQB4GZWUPU8NyETHPJZ/uNM4WeM+K952fnVRL5mGg+mVDnb6YTBMKRsQ9kv7bamzf
yP/V9tTUAHaL4NZqpnfSCRgpZQtQpWOXH5U4talm6FgShhu12HhDF9l5W+xjQ98WA8EnllQkoto6
WB/yZ1nwMXXZ0OiXTVZ90XUAEmlXAXoRpb/2rZLvoLWpGZfITcplGKBhdVBJD45pfdF0Ekg90izV
FAMPNtQ+Q8mxKyIcmp15C5ndPsvQwXcxtvTakK6bLqJFu/FvaIVpfs9E0cnXZukVdzQ2QRs96b09
KZxXejDplmHkQgPJv/eLKNp3lbaq2dOsJDkDGL3Ar00pEJDRl5/DOls2ljlHSFrujhC9MHzz8Y3f
fQiXPTlt+6mFFWBJ/uQGe+Ahb/AoBLGxSGfZN14Zu8E+BYR21eVucuohMtZBQ7sU01E1tuBeAncA
3Mr4eVzUxVCjnkju0A2YXGXdDzB2X4BwjCAUzWZTVsN1KDHJYRAl/y1bGiizVqM7fJZWCBkxceWs
cj5IO3lGsGetIZ6xFnUUrr39xiZqLYT9w0ETsfKciZJm2FhTYmyIu2rmIWmyctgEk7paWljJso1u
dj4x3ogmU4BxTPrALYIgZNQ3UcSZ2XOiMTrOzeAzDlVajcUbeSzWxu1FezXRkboWtMSpbN5wnNsv
JQtl4ZnbafJf4wyzaD0yqLQxYh6GSHzWXGx0hWPfgsjIMM1hwNZC6y1yXc50qH3xaJRu8qHduWH3
UEIVpixON0mNz+JguF5y9dghlZN3Mtj2fzHDZhs3sbs2WHtBRfF+s6o3Jbs3P2EKSWZIS5ovmRjl
WG1BC3wN3ZzQ3nQGgcxgJKjryxA117mYLwWpm8bahieL6KWr98CAXyduyx0hE+vWfSrpH1zNGAJ/
IEAtQLHfiLCwThEJhZ1RDwBUSKzhBsBSJUrINuRkOhU6bWfEEaF3abpQBZkRvUWSQbdUTvmNaJhL
ZDrlDbI6PeMYwBFdDUCRdfJDzWAfhzkiXVyjWhm1iwTb3jc6+Y5t71zH3DqVBjJ4ZkQ3KeCUW94U
7RvhRLO8e/YrU3IABUVp0J1bsqkWSYz0W++yOwk6eN798ktXocMYK0yg/tRVq1CI9VTn1gH6IaLn
+JiDHp/VPJfBzW9e20TkjQbHpDLeNVo/67wvd0mfauRPS//gcOnR1JmmFQb+ns5OTdlBkvAZgZVk
oJO9a8AfQX95x6qREZp0/ZV30mtFnCfyY28jHTgoljLIw5V9Dp6VM6aMelUIVHxWgSKN8G9kKdkP
mGuwCqNlXgWYqQ0BbvdFlQBl06x9TCrNI/T7WtU4rfGJlEtUpaiQbCYYXgJycOjda1pBpBmDHg0c
687GvGmKewc9puBee2glBQN56j2xN5WW7jEZ4uIP65Oe5t6FwKdo7UvCGqx7G5AAAVn9PAmuNaMe
47M2aO9D2lxL3GfbUic+YuyN9zLPX+m8oIvyk/ey7Z7zevpUT+JihnjZseiUFvJnKsKZdGrCvfHY
ZCeQjOvq89CApiG971M1Ou7BUHjTej6PsRaubUrFOBlcO2ExHh68qWAQ3+j5LnO5Ptxmx4R97faR
ceTSegTowy4jVWyyRgwFEOIQz2/JWe0PMZIwGefOHvz0yXF7Zg5Zd0CnABfcjw6ZRwbyGOA0aQjd
O7RR1G6ynPdSght1GNln+FV2SXpng5HhxxTot6Yrr0ZQiLNUyaGqSY+NcuNVzvIQZDopcunoi+dF
PCnCQmO+9tj7QU7TimUdzZyghbsotCjeDKavX8T4PBoj4tLwZLs64sSCNViYWJSEhV4Efrqm3/Hh
4V3HDb0bovybB8cn1loS5ZtsqeuCbrMomq0UVB6V1utLn2xmsLGEzeJuPlsl+3eyYVdOLZCLIBnp
iuyNFmF36Rq0rRYZCjSwlt5sx0dkuYLP+jA5xF8Q9fzQYQLzh9PUfMtLQiQyx9qoTN+WafDF18sf
uT2gZgKLQOsdLoQRzxnqyY6BwiLRtprW0uDVgnQt8F9smbQ8dJp4gVIXy+KbiMsv0dB9LwcbZQ2W
nA3N2h4x83juaxCxblq+48h7j838ATcUTgRmAjs5UBF2jcd434vKgzHU5YGaiRHyucL/siiJFV6a
NfkCCBHtjWRW8VQO4tWALoyVO69XdJdTH/B2nhBwakXTHXEtDuok3yURYNKwkw9xiijaKzyQTMAo
1kL2iMBsFGQ2EdhNOeyJqh6XrkE+jE8heK8tZgeGDs9yWCUxtnJGVw+RAQ6hpX26tO3g2NTK2vda
t3WUu3RqOZ3qjGTjrvacq13SvZ2uISLZHwSyPmAAX/fE0Tw3rFz1DKAUzhNva3WpkNlPZDvaTic3
/XsTGGTvWkAdGlQkBUrhpvPKfSkwq1hDeIpVwaEKti722Am/1tmjuCIrviPfonQ2ZNQCaNT0rzIo
jWuZ+foVfHcjtWDnwZA8kHK/QU1F6TNOL+EEYbS2ki9YfrRHy1DNnlzgaDH4zmvD2I6oS+NOA8FB
jGanO5Qm9m5UEpwCkTguV8mOQS104xIyiW8O/TXD1ZpljUle+ub/hD2DISuZESpNvgFr2e8rvKhx
QKrPqNMFgzEXYWrXaIjYPUJ1YmKyoLxg9TOfnKI8di40rMFcoe4RJnLewbgOeRjv8sjds5feFKnH
cIVR5i5ISFEopruT+GzkLXqO4+b3+VmGQzpWkY5Bke9//L//TX9ImsKBpOQZrrAh381f/1M+GcIr
F/weBu16ImlGtoBzwsRy15JEHaZf6Epc7oiIBoN8rTjVqJtRCOStfBSj/S1QSykik6EZypMkGi6/
f3biH7K9pGnr/ALDxA45J3z+/OxAxbD3GRueXcB9I4kHaP1B6j+09gZzIadSudHGJoE8S6zxbpgN
yobo1TbCM7cdbaNKqHp0305YBwzQLKwkuaCznGk74j/01wkfD17k8l+EklnGHJD301klItiRwnUd
U9dd2mg/P+9aOaB/0hb03sfABA5tcsHvjf7MG50TOq3szuL0FStpvpuosP7QxMDLgQ+mWSQH4Z5j
cG339OHqcaONtXPopacO9dCtUSMlT5ZIngJvzDYBumGGVu2GVbxF75jpdyyO+r3F2KUpGHQTZm1S
LCAj6JUE0pi+dLrdndo87vESKwH7wQ5XdgMSFLMSMEiLOIOiAC/gy+iE4DsjuX0aVhUuCgolc02G
enFrWkM9cgIswF0kQGgloC8Vl8zCDTqUqZ5Hxwju4RL9nI11so9YsgeYNE0csSpCa9spsFww5PA+
VaWUvLo2VLYKGzp7rebY5ZCJksiYB7xwNwuvXYNgY20QiXcIMARCnAVpy78h8DkJcp0LU50npwi3
VjgGyzC1mg16+upglxoM/vnw8RCM+kuMjnHz90+lYR5u6J29wGpgLtYktNG4SZBHNf/Ux89//Kgb
OuQYkBtj+VN4deZDlWMBFqI9TXWJBaNga2qA6V7JMWe8yZiJNUB8r3olbwj+F9XcTKyDXj7SHSLc
wwB2Ltj9JF0zAknnkCq4E62NMh8D2+Wj9VUa5rg3OqQkAY2M9aDlKSV4SxRJJOgqFHhzPw6O4Tyj
R7a2eKXiNW6eAtJK5e48pX1XcZfhQ4b0Qehlcfh4aCXRdWQcI5U+HKYsu7eNTVx98UIfVbtMDblY
kynOnYcUFILYJ4NacD+GJsR2o4xJNACzP6jReRB1iXRDkvQAdsI/fRzyKgVS4SqwplaonTK9oCbW
G5JjqLMe6r40nyOAip4WT49TngsEhZNYBdRSRhi4XwJP9Pi2QKCYARk9YmDU1FT90olIrknpeDPj
ROE/8lp4k3UT5TmRnrw2orBuary4iaVt7LbxDnJAUNDXDeBa0xnYUtvmgTQaKO9lPZ5uA+/KEx5l
ApZHO4AfoOpmwwjEbxeTG1mnhn2ZNg9LsXqlhw8dJjdbOjDTcdCC/EKgWMX4sH4DOkqWqZs1eDLK
pah64zCYHl5SMWp3uiWMRemGLmlRxjSqiVPIK2NYJvN10sxXR772AifdkeRXvHZlniwCxltmnZV3
C6wgnIyJKIUZJMBEyTvZGCDWPcs5iVoVZHwyxgDr6p+kAfjC6gT2LDjWtzTALVDkhbsKnXkPE6XQ
+pSLkG3K1NJ1h/ogsNsuSF5QmYIuW0uM1DH6Csax0WGUwQ/FHQJ1yniaJgslL6x6ISqCMpxi38i4
3guvpDSn+7XTxkhdIl/hJS1QkvmVx8Rk/lzMekN+GdaTWkm2KpTQKEBlVfG6aubR1bwLQXMJz7YM
T2govvt2MjDMPlM0WCffspGvpvln5vD20fX7ANpRjSEwUdm6trBEjuw9/TkR1iwttid6rtYRKVzb
IcsRYGjGG2qK8VM449K9IiMPe+gZ4MAIVvaA1Rg1eIaUCp2n9MJ3XLtix9yy3GdQJFc9y81SjRpM
z14vb7E5BTsss0c39dTVjGqbYrVMntuQS0RrDoWVpSfEhfGmU1K/aC5tDll76cF0UfFaRX82cYFj
STUJdSliyDbjIZFx/LmdAc5j0rrEGBh0NdA7YEdHyyH89tuHD4jA12kRa6/EDQwwqg5yRBQEP9Zu
X1D7Hmm4eTsvG9xtpDfvXdhlD1E6VJfc0N1FY5rtBQWjtR4bMzrZfTLuOtF9Ljo6H12PWXhwh1WG
MXP0HfWq8k+RhWQ3MNlj1H1aUJ9AwEy7S2O383RFK7bYNbqrdLyDHxrniAiVq+9b2n7MZU2gSLjQ
fZPaAWrWhVqKidzErsPocw3/W91tsqKdT+g8qjQxpmmEKdD/d36UsIVOcQ81qgmC/lDPB4sO2rLt
hL2GZsId1K2MHcO27GmCzr1z2XCQDUSpaPqgmVIBYwg05j4iH2Ol0S74pnU7EDv5kV5Ntc1sf1oG
I2olevworbPsbHEWXrPeB2jq+8OBQa34I/H3//4Uyqz++m88/l6UYx3ROPzl4V+fioz//23+mf/6
np9/4q/n6HtdqOK9+e13bd+Ky9fsTf36TT/9y/z2vz271dfm608PcN9FzfhAw3G8v6k2bT6eBeHS
83f+T7/4v97+J0HgHmG4/30Q+PY//r3+j38P/kkQ+PxzfwSBC+8vDvnanucIGiS2bZGl3L+phtxr
7y8m1SvsOVsarnQNUpT/lgNuGX9xbdfSpWFR3nrSojpDBzhHhJvWX1zEgK5uuqZt2gYF5f//829/
1G9/vG7/PGtbzEnNfy7zqEml7QJRtTwKVOrUn8s8iylFZgUOaKeKAKCI1vuE6/VuoZantYoDqBmS
dTivsAbo/K3sLKjjY/5U23jcPB+C0UCjYo1K+FoZDhQvDXhJSum6my0GevkKxM39FzW18WtNPT9p
TqZjebTN5xPx85POU501fWQjl5km4yCc1iahKvNFsbCCN4JAzTWwB3Nlyv4WEFayKAan2Flhu/vT
q/23s/lTUvk/O3tSSk+nU+OZwv6lSAYiGHi5DR0vhjVAHso4LEtbr8Fy6cSboClwK+fd6xu4EF4A
JgCKG9zp6f33T+PXDdB8OjxdODZyEovWyC+voR9iawh8mAIpTcpFXZVrIOrn2p4QP2bEKvz+txnu
r1sDIciz5z/DZncgYLf/fPoZQgY4DCruPgaLconfrfOtrxiX4WU34N5EYi1zRmRPMXgV2DDjN6HH
/mmilD+OBufd0Q9Z37+GTMjDIj6CiD/3FuQNN+3LtWPgURPpqNMXLMnuiNWPwh/geRjG3pi5pIxR
/TVvq0U9gAFh3r9n7t8ccb6+6O2gHXLiPnZJnMhlQ5DXI5RMSpjMOUYlk35NXdh9bfquYmwcws8y
lHRPeXLGaZEdCwrZ8jFDF/3UN+wgc1OulQx9bh3eS9P21gpJyc2O8oWZpXAFo57ZVpRFFCeOWtVE
eqyV3723VTEchLrHvPduVd9s+1AEZz+Oja3I++04DDl7OmZwyg0fm1jLeV7sMYzQTw5aljA27JGE
C/tcjwiV0jltyx52dHjSZU9C3C5NzQr4o9py850umYUmOKkSb5vq5qXph35jG9G5JwtuTcyzNoRH
VfvEBNBMJT002EhBmMDgBE9JVzylFrAcK9zaVvVlomvFPdt+9cl+84BZfCk76hyndwLYkFj4xoBh
CZRIkN7w9jcTXqVF0lbJHqaMdbbc8diYHsrEAKwpe6n8ag/ljaj7aAuFQR080JCDRJNaafm0N93m
eXA0H2WVf/HJp9sYY6MfahtPh9mRAu1484ROhzSkXo1ybF/KFu5wKNhclt742LiAo0JSEqCeMaCT
Tf2EqFS/DF0pjrCX0I6PMf4Fo98myvNBTSDkNXX6LbYLZcqCI7IUkYYKhtC2rQZhLiO4jd9vv/vY
Pg+SXsHClUVH9AhxzkRwrrrZCvmRW2/12icLgP9oyOqgmwKMAQ4pUhrAoGtj4S1+f9EJ75d1er7m
pCcM0yA+3LY+lsQ/NTmK3BUZIKZgaUV041KUV6Ihy4eQtLHDs2Y71tHEHLWp3S8RdL+FnhX+ZSa8
9oRvtFPWPzFy2SO3j27+E+Ey9OwhbAccilqH5s/sd1096UoxKZOMTrH46eSulGeZj2x85eb3f48x
rxF/vu8IYei645qO41j4aeQvkee6PlowW0APdNjaVxYCq7N2d8c5d6qa+34KDb+I7L3Wk3Epu1MP
i26reb6/Lsrk8PsnY/3jkxEGRaRh0yzhP2de8P50clNVpJExVHO3i9wtOgIFnQuZ7Uf8MNcxM6FG
JdTxYj6gEiOMxNGNdaPZLaFLBf54rDKEZRlZeZCEL5wB58xJOFzXvTyFcWt8Rw+ZQlOJvBsdj6U2
EPrQ06IqOsLIpphsx6gmTlZrx3OHC/+x7ivt1GSIeup5u62SAYqHob+7JpOw1uz9VxFk1lrLQ1A9
pQ/trlSfmTzXN0tyCn9/egzzH998vFxzf82yhPDMX18s3s+DBOHCbQ7rKrZLZC4MAE5ao2EHnPWN
5H4HGzDa+nMt7e/RIJM3UlNWhSx67gsNrcfGdq8Qm8b9RN2QZl20Las8vVoOamMjluIpGt1X9Or5
pZ6d56XMs43pT48BGJ48cUgzamAp6giR7pXPb5Q2otfUMMZH6d+gWTTjW2nazlXre/ehTvOeoYi3
+XiEqfer7WXjuW4cg+A0h/VnPqtOhITCCMwrnUvw+C3uYWE2+loPyFDsJfuxFaGBj2k/YEeCtUAI
MqNQtABfzRBbvGVOb/MsI+6zxSTc6GHosyuDHwfhDqOnUrjjKSp6AlV0EgGrWlq7ymlLLrXRWkx6
W630HkkKXbySZBhm9hkTrDVLs75BdvJOA3mhS2LIF7wm+SZKaHN5PTEMTIQJqSOv98FPiH/weq/8
ZpAnM7TNrUwxRAUlxKbJG/deruqzU0b1WeP+qPmZsfdqqzqTBSpWdEIwvLKp2VWavmkqGgeli6Oa
3drmw1FPN8lbT0ghGEII8Yy96AG7ivPoTXEFPrnFs83qXNHH7GVlPKE3BTGUZppNHEXt3OksFwtP
Gt3MLCaITsV3oDX1o4/ybNdJBO3FnLDtSBPDKlifKIRHp9PSOAtLygdhsYaDW3jGqa27Qh1ds1Hw
ufkIfZO7//1bXP5aUQqB45MqnD4yhB087L+sAE6vxkrDahPb9lNYhTtFW+wUJl65KwIi3lBn3YYE
V4tR2vDI9YBXylPeefLEW68joizavNs0sX3C3IwZP6SlMGZAcXXHLk2Yikl9qK3gcQJm+2pKcqbb
UX+wKbwfskjdRDxgLNadfKeD6yLiiSyGqEk3UMgYynZE4tQ2tu+RXOr7x4FxxgZegrq65CgNqmyO
tuzkKSV/lM2thN6haIVq0w9zxIJJ5F9+hyqiVnnWBBs1flatILKnwQeH3jjcfLhgFdkHbhKVL2MM
8rEvicCIhdxXg9YfjVr0Ry+WL27MzQWcndrn0sjOiWNlG6vPeDNKwDfFmNorIqixfg09EsfAp7k6
tu2XDsOvroNO8s3cpO8pATTOn7dbtYsg2jwHmVMewqZr/1W1+mtxzCvLfIDtDRwa1/iHPnbSgf6c
xwfMNEwazAWE69aBFIPYMJ1Q2Phhn98RV+QLRVTErR51jIe9byHnYghGTgDTMLoZY4Sy3BPi8fdv
PPZ/81vrpzuhaenC013X1p1/sriCbPSIn2Nx7el50WyXp1wT6SGH9AQxfqJmm+hf9WZGqIUgqAMK
0WsT5xHLL9IQV+2CvDAPH4cawPaBDFAIZ/p4TWa7GkQc/xjTE0MZebdVAfYJ/e2zK1iByYPPTlMa
ZGcnTTdYACHlS+piDwnos0icYZuBTcUtPbYMKiKB2CwLRPUyuiBfifVh6IujyCdtalt6kb0hay9G
hIvZpMIW6Tf10RcF7lGkLtZRZPUqDpnLfTz6ONS0K2lxUsD5rKYMIyVtkTLVn/yQEh2xN+kkHvTV
asKqGdHYBwHtZKfWd5tVK+j25rR8AjG0B2xT+NlJ7FOtk79qSfWlGfFbBH3JwNJwu1Oow1sa7M58
EBTPSxCa3ms+yO+RGw0/IoC4TqqZr6FpD/DxydNMxWC+OhMh57JR1FhCPdQM/9deT55oP8NTcpe2
jL2DBr1u3HK6VzHv9cQDi4PhwDk6mogPUVX8sI0y2WoFTkliSfJVGmJnKn1+oFWZsTXgPW2crKzW
YcXYWEfmEY+SoMK4sa9jaW2xS+rHLgwNrIZ8pBevetgC8S+daFNIVLCWMDXORit39A/KRW6iqyMg
ac4Rw9yH5J4sKKc9F2yeghy5A4TOPeK7bu9J1a301BTIZ6LojJeOJr7bGNxJsneC0ZbGbBtkjy8O
WgE8dCCx4KiP5rTp00ns3CSuzqrsweT3Ll7TzAiPRt4cLVTDcB/nMJ4B7E+hEQMgvO41Ka3vmt8+
FFr5EnpZsW6zut77gMWIhgEp0tSpOH58VFpMj5n/NK/axfOH4MpL0K+1QPIyNOo1jAf7NFKwIIiu
xN1y3Q3mAgR3RXRVY5MfY8Q5IzSloyKPbcCxNDRnMyv6rZbXb5N0m3Ov8ISoHFFOYEmEpz1pIzkC
ucr8EQXVl+CIuqnbju2Aknw2aiF5E9tIy3AqAUFdcjfW5XCjymF3h78QVhodm0fq//xKFQF/c3ww
1Vh8c/1C0Jme6lsZE9wdumpafXxBODeokJshdMwHowZoQx4FjgoI6+sgQ2hc72Xee6uBQICrVgTk
G/qNXHgdSFDfiKJDmkcDQVTTuKns1N0FNWqgSvONRyZXCMRIvUfP1KGelJO+7bM5gAu6OCcglcmM
rDW2KR6sTVeT2WDZvb206jHAz0IPcuymt4k0kQr2zJPf6foRbDBQIMLt1ox+Wy4B2V8b80I7ybh8
PEixEeAmj9Dn2QawoyixiYeOT9OMPegpki/JUM82NM8lsQ62qhSZvtNnh6KuYaRvGWMrpiu7rMTJ
EPqgsbqaROsJh9JeE3CZethKO0a80ADIcbkMwgsA4PPOpLOKz1c0D3lgJrsQshtLdrvTSyJgaxoN
7NPzaoNAJV70jpG+E9SpWrkebHSmZUZLfUjcM7uiRa8HWztCi1YmqGU2/LnJKcnFc9dk5hEs898O
KZ3mRZO2aqXr6RXSOckPcd5cLTN/CWSXfXVYXxaE//rMEvHC1LFZHZXkkvOkduZdUjDMJ56KIp2F
tioBOFS+YBqSMhJJCveLHmFnXxXAJBug7/SA7SvKu3xZEXl8Tp0sWiLvmc6OCPgN8OOXk1T2sQy5
ywukSnDVD4NbHcPKjHYycd8/XoPSpjvh8RqDJsyCh9bPdgnbFuI3PumlNgJAQPI39OJdggE6KhQt
mhIv9KvlYZgPTRp5iyRt44XeB94uysEeVkOIHrd3rUuaZD/G1HEvUiYxImNoECWvwt4q255dtjvc
5YhBxsyHl96D1+ziytkj3VWf5ujyaJT3uKaiHzAdvsq8eEwVwC/ElIQJ8TKbeqPtk3AVBB2RaaLX
X3A4XWiIjVdluxEV93BrlGY/BWZwCcrRX3XKqJ7xRhw8GZIupnSBuqaGNTIfmMsgKCxfdb8Tr/5U
n9n2rDXNmP6TqPPabVzZtugXEWAxFfmqnCXn8ELYbZs5x+LXn0FtXFxgg7C6d7vdElm1aq05xzxm
qVVuC92ZNglCSAvI4JdedFfJjny9I5CQPSPMIwVCtF5PvkZcreFDOmsQ6sNpThcw3DJ5YC+Y7WFo
zUG2EDKUMVLErVY4gw7UT7R7GTn0kpp+LQpRP1mBAMuT+A+OSeivomu2kaIsj2wbJQZ7wAkTc3gM
dyEAOdu7KSc8J8INVyAFp1M2aTqixUBt6zL9zXHsw5iHB8GIcOWnGLc6wDOGVkGOcMY0PgVKoe8b
seJF0z+TsJj3CPSDIM9qY9c6oqrKDh+AtCO9DQnNjHnvYEXG/q6r3ZIuWhDsMrsQ51bN4ZWdM/sv
4qObVcw9vQgybQ7BLErcA1XXsJe5ZIEqcfJ6bvTl26o9GK6TP+ZxeyWsVV4MlITrflSAr9O+3bR2
xbZUvoKHRq2kVQ+IK9td7ikNr6tGYE0xrtHSdQjiB8DYGD23hUC6kTrkbDeKpm9NiIHmt3Stq+pJ
zdu0Y2vHeHxjIIuVzWxfjKgqOR8SNeTwvGAyaY6qq5vzzHWnW6k2TdS65EPVIPgzIhTDRuoXy3fp
bsHt7xVmnMnK/LVdId5KcxKtqxQCX0Yud1uE3oK5YXdrC3KENJP8rICNo6ut+tUsvyLUmUjviZ3T
Cs95IBKaMB144V2r0T0CxHaK6sm9hLZHdCbP5Xfdl0snaFgqh4mAbjOnaYNp5IXwslsr+2BppkO8
SVUU846U4yJ1cPwoNOAn12+fI+zHp4QzSL8gr1atRJNMqzGLDsCSaEhYCGslQtHRaYaDHg7x0WkU
BjXSJQMcZbe+trRrYz1wDxoEHYQlAHbqiRlZ6JlKu1rlo2SOXoKf2TrGtJB9l69L2MLGpLvLIg+z
Tw6He3gAZP0xk8NcNJUHbJlwSafwaDboNOqOE5dOGOS1iNF/QZyR51AE45N0h3PlOpwZijIFtI6O
VK9tqKkR4no6JETbuaCMLTgVnBndeIf6aDxn+c+gCNVqMw0hVEecoS4mBx0EGWZ9LaNDPxXjlbxf
cxlb6FjtJlWcBDin2mGWXmgzjG8OxmJZIjFMxsuUOGvX7w6DIP8BdA9oJGboc0qF8+uUAtAFkb+3
qX78f9rM/SvZwDVsWaBiN2R9J7xmV+rdSxA6+amwAKsUGaHGsG5/EjH6lE6wIhO3+sx6wGARVpuL
2fYfDhFPh8rSUm6sNNsO0jRv94uruQcrSnGkxolxrcbPGuDnJcxj7xp34b/REKRiDXh5yI7dtaEN
/5j7almW3QUxewPlIQgeEp1Mm4jJrJaBD7Mb0lqsRN0gwfwIK9dWmRbVByQ09Y4g7G7p1cg5AF5k
z3pdz/lren/C+ocOeeyI1qjc7ORGgXXWRAjCfPQm5qwa6R7Mi86tlnWM5NXSg/pOqJNzklMeP2S6
sYrrX1eE2NhpO2RsdkFwo8NfbPXe0bZsv+aRyTv+jz7/DAXHcI3W19zfAKlVgxIMGO/vAEsTvzAk
N6XV/DxG0p3l1LaPpA4v7m/mMITOwZbaDZpacGU/ixfmgN/As7N/YdWRczQV6zFTPLyM5W9dPdpI
Zp2zMimlTEu8u7D/12MrkLL2rbmJMbiSIGZ2GQEZtDYixg+3sYgNGuA6sswfci0iIiMaqKydNfNX
M2Sf5RR+dMc6iKdLWGFknMaipw/F2yD/DIwqV1QgxJkgU0KcivvVhLEqHFXskNo7j8ihnZ3R/7TW
ZF9EQ3hkgKw/Brq34PTLXoKw52sOe/Wapc+Q6CMqhL4yywEEFwkbiyJw6tv9Mg9ffJG1J6spvKNj
m6cG8taVbJ/i2u810GkbTmlPHdr9V3vagwGs1kNFKVPZgXEQmjnDNPgKAFqCXVKSj0KURRen1Y2M
rvK/S1jFx5gsnysqeAh2ZUyqtXBIEiRzcJ32t3J0CCdtSny9o/MVNTJ5J99iCnKTGAG72AQOLYQO
NcV6tEz/EKDe31Uef2Hn0FrHu5L/mBbihSp4qSvSlY286h6iOAdf31Q9mJjJW0tBpwHyubOqRpFy
NsnTTVPNuS+NeErmHsykWx/AeIhOsUgTlLP/y8shZBrsDmQ5mqeqitt1Z039K4X4p0ZiQ7uqp9x5
yxRI/nbUk+395WBrSClt0ozavnKPRRE8BxIcNeoP0G6VQU6gUwPnStMvryjR7Wf1SznLyAOOeAtV
tjVZEXcuRpI3hygLHmNjaK6edNKrut5Rn3fypwqzXxl3Li7U6l+WRn9k/3BOIULi2HskQc+FPyI3
F4I1Og1MIp6zqHXqQwvPK0+1QSGjg/u0MAHGJedVzm/eKolC83GgF7Kaytx+BjHwhTIQ+BV0Ivhp
6daXGY4Q0gtX9xIKo9wPvOZ8JzPUpYGaw4GmzHtCIrYcprJ+rcCa3/hgr1IY9SsilP5cYSknmJ7f
ZLjjydhcBaOtv1mqekorJ3qD/rXTktg9xGBUD01CBtCgACI6jt1fbDW7AprwX98k+mVIAw7JcUbH
wjNO9aSJKxO08BD3LbjrDle9CWpmMUWDfWhJO6drDVYIheKBv7I+lYDSn+uc8Gi7xmTyH1IznJod
AsRs6dOaPkamCtZRpifvLUG7nhU+toiUTzS/Q6S6IwFqNoE8JEeoTdTFz9agyjOatGjT5C6xP5kt
b73Zuze7yOODU/L/a6rXFn1eV1cLdE/v9nKJesffS+6rs1b9xTGUNydG+EGa6oPfR+Wi0GMOaGFi
Hu6XZsZjSaBHQ+H6DxP0pXz+Mwz1D3zC7yHTxN005+LYPRbhRTcST0VXcRGrvmIUX1E92ahgBtqF
9yEWbRYyl2ridI0OLZim0bdA+b6aYvp2SQlRwcM/80SSY/9UE2KeJt0+Z+70atSdSTpLYC6FbTir
tEPGUuGJ9Oy6eSuRnp8whOjAxtb9UNu/SBDdpIt+6SZj5QhS50mbQrXJg4QTPd4cT2+PVZGJnUqy
h7H0f/Eva9fesrNHRSJJlI0bkaDM9DpkBI7VPrDkw6O0uF8f2nwACdXxjVWP+Ub59Cj1+eKa5I4G
vefsnWCMF4bhN+95ICgK3E+GCuF1jNMY0tRUEveTN8u+k/Vh0KZx4wKKeNBTQewNmbxZi1p9qqvp
FBCivSwcIn9qG3Gc49fOtSE8ijkRQpxYUy+QZMjKYCwIA9mM2EE6+DYeXgMUT4GiyvE8MBluhAaU
Gjvs2yfN8M9gDWZAKpcxKcm2bVPrRVRSvbs8eDQ4pvw25hwoispQn1Ec/9hlTtkHrMtD2QTHUavP
aZSfhD75B2LZuOjFn44vdktWcTzUxcbq2urcArejwdcvSyipW+nj7YdBEq/LSP1ktKMAKOrDA6Ho
nErScm/EdXdBGtJdHKl1FxoTJOGiqj3j5ufwGrQjIY/Fo9Zbz7UarJvjie65SZyVkWnTWzVj8Yu6
JMMDqRa7enyKW50zSN5xR4+XqOn1YxayI1OPfaLTlydbw+0dufoH74B4Ijcs7LzhnLY8yNaM2ghL
GV67AKhbrmdnhNMYuvOBxaQ+1jSS/wiOXBuh60IxN17G8YdO57fUyEsljBiLnD2zJpmgAuHwzrxX
HsctGmNDTjHGOKvexrJKNrEQxla3tTnbTgWHCiLiexlZswPCf4aVDKu1uMR12p8D86sZquyfryyM
DvoU3XTxQPi1/YQOiMh3HXuwK7am3wfY4Jlc1+hiFkbHtGXIcnltAk+i9MRC63I8nm/omsf/vbWh
9Td+wzHJRvAM4OLgVskXLpYGKgACaUwDCc/DZ0te4MsYJJuwghSt4esKeWOB6dDERCHyXKaDvMXo
fZaaw3siZy46sgdCB2PsDqgHQWVgp1+ncWrvS0h62BlcOpIV21tR3O6vEAL/a/KmIf+aSaWyJ/ct
5H8F8zLW1Jd4VUM0uwut0cQZDOz4xrdKIjCD+gSMtPKbTRjRfbJq2gaJAfOevoLY8u7aTyNooWMN
mo+UhW5WFoG/CzVt2vskypwaP+fWEWQfiXZBQHH2z+k1bSlyyz4jTnwPEWzuQB90nD6rObe5pqFS
5bI744Tsz8jbikPUqV3Ud+QrhFO7LBrSuwcmulgBC7KATDvYz+9eCSCOVglvYavcL5IZk2f8hO2b
L62Htojp4t4flPmCII2tIBicAzXMEpxJ8Wu4eCDNusheDIwym9AK/3lMJHe5MRW7cXD/ZeiocVl1
7rtbFc7C1bTkIBuTTE8nuqAHFUgbZ8imldsLP0lY/UcLVUzV4DFhezh3Wjq+oe1csOOua0xA4I4u
OLfMBYIY66jzF7rxMFxsRhxr38CN4eNbRqtIgrkXpWeAHZtUKurFiLNx/yYFY0CGSS3sGL4CqB8f
u2wtWM25gUxjMZJ5BydL0x4GAFHnSoUXzZRUuGOtUSE6YsUBvzpjjKpPtDcwbwnztc3qZ1eP9EeH
MJszQ2gfyQ+QeodW6zYjvn1n6Hz6QoT4ahi7MFqdbrqt7GcJyjPJcVEiaQ2e+ABfBcbh196nNiQz
L/AK+yevCeaJ6tC8TKkHSNXzEaG4xas5MpBpg7SbN9hmqVWJfyQ5bdn57g8lnfZso0LaBG6TH4o4
Z/WSOR0Lw8wQYuchd4RE6DF218QADoubShGEU0NKfcfE5G5qx+QWG+zmDe5063FAxg58NsfWf6j0
oL1FNYwgmWgPXhB8A46DcRUq/5p31msGqPCgx/TDFqVCKgCD6azP6DELc+rS9KS/bVUYPnsxk92A
f04IPpt00Y5fGvo3zehe+yjWwbFG/XOUJOtg7EEKsAK/13J2DvqR/pymDuq7rhqP95ciykhExeO0
hTDwEBoRKc84SDd1EKoty+cymvuy90tq+ZjoTAd6bwEtWjUZBKMgCteEyMY7d7IUBWv9mdIx21pF
GrwQIMhjahZs41W1tQu74aQy95y9htwvl2xOAsD725A1+YkBHAWy7ro7EQ/Fxne9XYPh53GAZoFq
xloj2k4+pr5nBqcEqcBWckiiftiGcRotYbW4t0DHoQpGr9jElhec+TkIBMxIzZiK7HGQXgkBRvd2
aUsTisHOOuhLoripUXzyyI00Lk6NRfkxJDReGMCqW0NPdGEI9ZwEifFEdbO2KUWnwSJ6ulblVs42
KGVp8WOFFezUsPCbw7R3ZKxdsqhLTqNtvAOkbk/JAF1NDZ/3F141vE1jv5v6/wNiaBYWwRKixoHR
FKrgKP2wQuuVeLtblxJPTRbfgxhpgo5qXcau++JneJbUgPmvdgAyLxzL6HexBwqcLYMJroYHNVVN
tPOpYYrcyV6DAWS6UWJvHKgRzoOjvefYyKLCjH6CcLqqsfm0zdDEaGr/4TcBW8xkbelNgf9qun8u
zEUMsCM5M6ODdkqkUb21heU8IncSjI6M8eCMSJnarpr21RznWs1oY85CMC96HPNe8eK5RfqoEyT2
NNXwAPNuqgjvcKsnPSFNJdELydgNxvUw9Kc70icyOMoE8yXi1wk0jLYAZ8W+AWKwHUbSU+1ZouAW
NFUd+Zg4cXNVAWzEEdLTpihMD+AU0CvVlsGubUH9jKqejpg4PBop+MxI48koZFB0yLplKFk0h3Ci
EQ21Ar+yW7xNE/61yORGwXIqTu1s/6p1ae/yskIfAYKZeoIymAgyhxNXk6Xpxaw++3jKYE/Kz8py
wqc7KRIgFiVrZyRQwBJvlZX0ECvU4Yf7xW4TMiUrv17d/0TvczMSHT6MkGpHtv4kK4IT4Dlvxcbz
Xgkc5e2YcsRLPfhFwVxtJ2/0FAm6honCm433Bth5cenIwDtr8r82NrSyneak5tk3W+3B0LG/DFXs
7DNmbfEyA0rB+R/Dci7Lhygx94yFpm8NZ/kCcoRzxYIQnaCPG8Q3KmYZYUt2d2fpj8jp7kp/Eyjw
L117AMdDCacuKbHM5vm+6+oVqq34LDQZH0NN3cxGTOtuJtlqmdt9dPrZb4aICmc2ZWIZ2Ok55VGM
hOfG1H86VZl+NsMo2GY+kuHGF90tdLPdfQLdEziLPZ+OeSWfzKzXtzXc8dPEufikBbh2hYFA1CoK
VsAW92eiKIPqyFp5ifGcaUJ+eY48+o3LfV12K6qz6iODat3mPJUkjraH1sDPtqOobSEUyOngSOWt
YSlXy8YdAvr8NXWuNp4cGpDAcqLsAK2qYbZQkcspynbb5dO0bOilX9uEc54GBXPVdOKGChR+g976
uz6xX+R9kOxVtJNV5R54j35b4rbMUVjXQC93nW2/W3Ez7IwCCStPAsumTrCB7+c9m3hRQB/qzzoR
PYtMyaf71uFy9oZ9AQGbs9TBzA3afTDnaXXn3i4eSdnKaMFelCWeRdB2+/srvzbeYpb6UzBYdOKq
IHn/7ytghjh5jZvnolVUJKhtp0D6jy506D70Yhb7MvzpIEqSKDoSm2XmKyY2+Y01G++VYu5tNvm2
m2dUYX4ahMyQqvFZdZHf76XbgSlp81chzPDkJSDWNcnoscpMpvkSeaHVMunzYp4JIjfWkOTEeqCD
Tyuq/K47NRCLYxU3qP739qYp7eIUthYTb9AQvme+JsK0d42BBqjifZ3ykxw859KPhX4FXalfy0Q6
0KOigyRGetW1uU7QT2QvydZIX1O70sk3iPwPY4hQSkaKanhqtqgj9O3IP3MD8GK65uQJLuJePGKO
Mm4pZqqXuHykJrLXZRkixDDj6EJJ326bYSRPcH4JGtrdtbprbYWaxBPL09+YI9LzRDitOtfS1uQf
9h8+n5by0+m7mpwJ0m2SX0xADSQ8NCRiG0Lb4z3nSNnZ+c1nd8AtZYSXJmivddf3lyGumKA57U1K
NW6NFtRIUhhQvUbDXw2Bb57uF8DAYCX0oN7mqvpKxs7fjaXJwZUT07Ynm/MN8BjiYMJyTveX1Zjs
PALSY61/aqMk++fq4o1IkmGZBFIt3bkcj6qp/RzKnEKrTvaEz2Q36Y8fDN/9Q1YVORRfcXSmRj20
eFkfLBqxpUPh7nnNZUyRYqSEDG5TJEsrFkly3WZmqjdfogwDLFD2Fq3H5J/b8uzEjHkh7+8JGOHV
/VLWVL51zAPbyurm0Z5J9QRAXtgPFz+Va0vIYetC7Nhg7K3WbSWMR5VO5tKXnBWL3OsXpDyJTz0o
XipCgq/C8P9Bqh/PMXoPkmL1hYHh8Rk+ysnX2+p6f9WVWPt6aIrLwXLJ3TSchWyNjpG4RVYhTOEc
OIpyDvdLGrTgJYfw0A8RgjdDTdtAknLYgqZHg5N1c7bSOG4LqOePVtbFjz5x1INZHuVAqmHe06+l
h37tZ9q4lub+xmSKeRh0jggQRoaa086iakr1lHuT+zQxHF1YnLn3yBjcJyZ75g5ffMd9Ve5iSEdA
FI0eTjDqAit3fqe2F7s+0jSmyykrVyIAm9Rt+kogdo2UsOq+mTLtC6BCKoe8nM41WDLjS+9f3S93
vignlZceT8SGxIyNThw23y9gu9Uf8bPT88iDYtvGYfDbJckTTjzn0RVzVqQ/T+9i4ubgftB4dzKe
cl7dfz31JUjqpHeXYMNyUmsHkkZqWEC9nZ8Dg+zQQcv1x1HJGeVkl8+pBBoN5YrgunwmUUk5PPq8
K1FmiFMQDsMj+C6e54RgtlzbMwljh+mZY/XlryTuUo81GGaqcU/05xDp6YH1kDiTv5tcGgFwmEaj
Gy5h0A7b3qxIaCmz4FpESPuA9fdo3gmS4iM8G44THZqWEDg1Ke1Eih4gaiftyHwpy2qRMbTYMBT7
8SvVLzTfncGUaXWkpc9MpQUQSXDLuOlkCxNpdsVa86UJ8EeaI/JJv7Y2MBCivVMQVj/AuVuKGgQE
gKaiZmUA8kJnDvwCASuXVPjP6BDKqzmw0lk1XZQhHN/r1u0P9zuL+TzATX5gFfKY5Y6ZIpGZv+S4
hp9Xl16+ge/J7V3CQeZm3cEA88+Z1IxtXvAZ378LzfJuaz9VR7JH6YAImklLsxjN3f315DERHywm
7YOuse5ZpXpNWuvZxVJyCHrFSEu1ydk2aK82PWLoiuogI2IgLF17IRpsthhAYD5AenEPg+3tKob/
SRese7Q1i9LuHz12RMTASw1GUk22t0pmpPkjZM5rgOHCDZjMEnnSe/4iQ6lWKbGFNLhOJnlJcDPA
Ul339Vsz0kg4MZa/jbr2naGuiDPgdKQTQAd6TxjIKJUzz2r3SDhA1R9AQXSzVoWoKPJRC7XOZP+O
NudQt+s+Da+iR4ylPi0avHNceGppSxI4iagbnPeo4bCPiNsVYp0kh7LzLu3U7QaR8rm3v/wTV5Fl
XVz/GEz7sH0vxKfZGjdGgCw44VrQv1R5cPSKDyuH9QJTHd/Dwse3KUFmRMOhixM6E9/+eap3CSQb
AcMPIhPHdPRZNIVrnwzS4zyJVLwTMPGq4KnYSmq0ieNHpQo421ScCSR2+v/9JJ+a6rvB3YhBg7aA
u8i9btv0/+xaHeQe+tLWFSy/YMnjCQ3fSPyUF4K9927uz0ACXDLRJXuZohddfOBe2DXpQXgkKvlL
PdO2yOTA9T9wZpfdBELjX/6VKXB75bnLcqIdoGKrg9t+JiZhEw4IUD5+tul1HTf/dDA6aAGcR2V0
K2m1mLvblVc+TYbCwM1ZdTbFMq5u7fIcaBk87mnbDhoVKxEjVA2j0x2kIHoQZviIRmzSFcQbJtsp
LeAO1ZteFkCNJFScasPGsYxY/mH3H8HjLiFayLLeYLknqPLNFwaTINSbDYd4KKOse/zTzYI45TDa
p960RfW4rLOMQR1tTT+J17FNa7Z8jgQpilkOvSX2iYO7ugL3P31m4hbAy8aEo8YhnU8Hrd2Y7lEw
aZ7zyaT6BEh+ZfbEc9EX+9J72HSTxTHEX3nYR52YtGDOKQstsk95ZP4GPmkzGPPEuMl5SjVz53QU
hHbvvhhjsVfYljPNWLsxjmufJ2xgy09+SW5bI4W60HnbGJHBsYxEYxtHu7nv1LeKkC56AQCT4Cyq
5mvQ420SBS9KZ9ISnIOp3ZIVbhD8iRF6l6UEEVScK4O+2WMQ3lURcGbeUbB9Hw572jj9ohJ71l2w
C535WHfjCn3PF6heJpfjM+HZxoVPYz0Z3yFpp6iVFqMkpGvoLmh1VtFo3aAiZmhjk7UNMotntks0
UnijYtOwsedasS9rbV0oRKrIAgYzXlXgVpCyEDFlpw8u/LJQ4s7yacdhUiZadmcTM1UWYuX50Tp2
OaC1zVL5xdPolPuIzMMMvU7sJ4uEBl0SAMQJl6C6Vg7gFoDnh2YkdqbHkegV3gF1YTayYiESP+CO
2BL1mdLxnF4DZumMV44Z6e4LKvC/qAhsfgTzMy81Po/xHEXBKdamQxN6O6nTmrZJpUBNLp2Bu54l
MofNziRzBy5wX7DBWMOOqd4Bn8mGOEMEWOqVoTHmwNbeOaW7irUD/2nOV5k+995ArItxEyuqg0Xk
Z8sx8JdNQAi2Hf4VjY/syr6NmURCR2YF7IXKtM9oDImeFt0T/YpAIzUporYXI/2mttkEtjykZvZc
Tkg+iKsCXrBEL7xINVyigDagu5KIkg9vUeAsugkxeUOxYWgke3NzpRYjGBqcDf7JSU+f/FS890Gw
jRhl6RqRZ1N/NJX8SSE1uOPHaH8Vdf49kEzvAcyVxsTa0jt/ga82fQaFQtOOPIJXRpzLqPylWYQq
TWy9qsS296YmjSTqsN90dfEvMT+THuhNbzEOIrUscjUKLe+IAnVjGcEn3Y1lYDqsTHbbL4nLJHm9
KlZt5zPsol8HaTzkto3yjfBofRNbKo16Xeb1t0eTdtfDtB+QSsguX6aFQZeX4UuDBqcitNw1GkKV
87NZoM7R3LX0611u5+uBvCLTyL4HViC039smAFFHGCDbyiaki8NanIjqXfmc3DgpWCXRM7LeeYyp
tXK6BUV1EnH+Uuf9LUNqx+N/ioR9M4n+qI1io41iNeUjPS15yaT+mxJXkcRPQU/t7Ie0a4gH80lV
8j3AHmrXmcYrYXNbRyKIHq+oEMkq+xt0bytHxqeNux0deyv6DKIpe0FXMFVKxhJdorhZPESVKPdT
kf/V/MTI/Re5TVJ0NvyVI6b+MsG728XfuJWLFUYd2oq5cYAo+jgJhKthlDGvBWUEYV7JxWT5+5oW
oGE5kOJMRH4t02jto5OwqBzGA51NIYx73637g/oNsowOzHf1EPvpqxNFlFOsXyLagts5+GBQ44gG
QEZUN7DQJZ22Bdl2pCqR8FlG/6zQPE1VswzDSxaQiRYOKK/TZ8+UK5voljyptrGunQrDZywNADpI
ACDVrE9m4hxYfB+kRyo4R7zASNZ0tn45Cx6U0Del5gKyqb9mLm3B3MLf6L72l4jmVJb12pbBxlbO
QzsDMqdxlwID1C0Cl8Py0rhELU+ufvDaapmrH9toV5b/p2AyuHAro8w7J1G7jVp7M8jq6oTeUwlf
tkAv2RIUOvqAE91HURo7H3UvxM0M5UKNadAgdEO+6AoTd3HJHJoeZD5IsHTAGU4GBhL4amCe5SPo
EKR947rzeGi8LusZCKgn4hA/BssiMWawrlVkhvx+SCXhr+Ms36ck3Szd0hh3BjOerWiOQVc66z6i
oM2YtK0IqAnpUEIZ4cclIssjWaActkXCeCOGCpJEyHCQ3pbfLXpIOmlrG68BFivDnjal3RpgDwG+
D/retv35UJcssYmfA3KkjPTb4fTegZ4tS+9QGi+RCWkc02kNFqrK5Fs4R1zxBNXsKGVH+gWlTaDv
a5gbQRVuPFvfNE2NjyFlLN1fnTwgj887dpJ8EU0+IBhGJA2ZgoILxPuypi9skFCuJfknqHLkz1r8
V1s+G623G0q8UslZhwtSJHS0yCFuCRZ2o8dGdscgQfsTsOHhrUdiFeKH7NvorHfBEwHQEhg/aojW
wobj/qYxZYigSwYILKGLiWbDimd+ffkSTHa07upS7RvkKqupHr6Gnk95Yv7FfE2iK+twWTxGbn5Q
nUEzK18GIRWS35bptoVgoUhA1BkuICCE7ytDRtJ4LxYMF8MzuM1jNlWXzK9+SFiktTAW10SLHoDW
E0uSmq8BaoQur5JFZSC3IkLCz4W/SBriM0BPHayBL1D2/BRW8ZSh2p45qYtg1PZuOJZrsyo5jgDp
Cz1+kDmlYogYe1uymR3df07tXmD0/6G9AgEdCuAFY8rqBZJXN46iRcRQ6O+dF7z4df6uj+4TuLlc
9Ai3uF9GUrPg/hJzOSpkWoV9jVMJL6eIRzzZOciolk8f2CrqePr0oFkDeJpoyYPla0P7a9Z8/Qgn
kcsxOnhUQqtI4NRRpNdGQOBXVQ1VULfJMa46Dp6hES55am2VtoQwwtN0G6w7qdzmGI2Y8gvamQS6
IpEmsntOncAss3bQmxqFOeDZIsaiqvnVuv6WGRp3LUxWhhlPKz3jQJkGznqO5gyc9o80MUqmmgLI
GomJZxQ3GvDbhE/EvegpdIf63UlfZK+hklKoujP2oyEsW9LEdXOp9SSoKvfNC4hYZBFSC1GfYAnH
QPZMoK5UX0g4EpYenzmczjwrVuMaD2e8WFe6sfXyjHJeec4yZNQBpG4OW0te51GyOelixUT4g7QG
GHlN/57yl5Xzz2AE080mzGFhD/FvFAJNT6a+20YnBuraosnjz5z2C9EMe+Dg1lJNYPAVYcx6fb0P
4iJEduVkkyHB1IhE7sYExoKUmRPEIF5Vrc4ZtCw0WBGVhhOHK0KD6j7ikcxtImi19rtAm+9bPyDF
3TZ6SfwAIDN/gokxDDPtaBEWUzjZVxcMj5VSJ0jNnAxp1UWBy9qlzVIHgWYnqt13za83DdOzBd2E
KynHgDqTD5a5XZeOe4QblFi+fcTxIunJ9tvaHN5HI1D0bMWzxOLDbyuXgZX1ArQdCZmRmotQWJRu
ZP8UoG8JoaJbSNNuqSfiX24Ez3O/buEIYW0ihrVdW/9Ug10uRgTg+xTFVGSbR1eoByN/1sd2WuhR
tW4K9x8ptdki9W4GHLlUkv9VY7sg6wmJUJsdZId1B7c82QaMRR00BoPetzCe5VX1WN377rEi52Y5
ACBc4uVjxnqOO6yQUc2DXdIvqejztnEGMtqnNFBvWj4AAB/Jfqv18Gz7xVyJpCufzHpKK0Jm9fy3
V37DIXz8K5zv0hAg3227W9Vm+yOtjUPvrWT80STxSxox32Wo85kgdkYpgKhXNzVEZCG7gDS/VUrE
iNleYtDNMLqy4JBepcNQs0tjnjSIpklwiAoEIAhEvEVqTXgsEGfpfXIpzPyB4VMFqtj6DGLugbJx
lv3IYNHWCORGM98nFMo+C0BGH58ELGo9c+i+4oLYOBII2IExuOIKXlR47xif4K5XhyKzq6NiYOGa
2hz2RZKcBs5VCYERuXuVzA9WA49YzzoAjZoMIaJA1r3Ntp6b5iI2qrfSo3gz/Rbzvl9s/VR9EUz1
wtwc91D/jzpkXE7f9f8IO4/dypU1S79LzwlE0HPQk+29kZcmhKTMpDdBTz59fdRBd93KAu6d6Eh5
Eilpb5Lxm7W+xS6Yrgf8LL76LyF+i7DjahaTsfE1wiqg6O36FLCglWO9UaB1yYn/dHP7pcG7DLuj
2xkjlQWyz5jISePamqi1sienqtfpPbKw3ymTR4wMMx6MT2Bt37uoffHMe1dzYtrZW5IE6EM6wqfA
KlJOkW7aAwyO+4YSOxI3snWZidTQjKb4VTXyoEXM2Zkr4xlnPV85Am6Z7jBHNK4ErV7LjsQZHXjo
IscZ35LEuhD5p0US4TI2wpp8W57JM3eZyRaSy7C4tT6BekV+lQx0AdpzlpgJcVgk1/eX3nVWqkmP
04DAFRGAZg0fA97K3mvPTegefKH2louqwDFvVhOsZZDuIi1/9QSxYLbT7yUh0wxVt3H/qTd4Ybpi
9mwTHDCbS2yL29ZoVoSzefNkYUEGO/wv1X5EWXTOdZYhVffBU7JfZyQv5L6NztFEpOTNtFX/PfSg
vyNIATDqWFy7erwoQ3dnK/OW5KThtJr5VvHsa8bv3tXerXbc95CuM+08wBlvYvsxzLSvBE2ZZj13
OgMIQ34TrnXs7W7j+KzjfdTXw8DEU1VsZiv8DdQQxvAcSfEEyfWk+9MDfqpTiDGRKFOuETfmrQZN
TxyXsSoFimItplHNIXr2DqxBjdu95lAfaLt7OCM9HiJiweDjCqbqdmQ+4Gr5SlLrIYEWT0J51i/6
Kt3nqamvCMUelyr6tiM288HU9qtyaF7sor4Kr0BQZBdvspheu/DcZPZDRpWI70IzuFYcUPDzb6Ry
EjTqKPhlQlFlIUCkR9jbW4BAWJak9ihTFsgAYhiZ1m+0PajKgINScAQr4af7Zk42AWLDWqm6iEw+
R3X7Nv+XCvdFUyT2ot6qLPvR9opN28oX7Fprks2+BqMjRzBGVgd329HQkPS9ttJJx4EtfPKy9I/G
uV9lhB/B41sNOS3Gz+8QZFg1i+YeIKYEpaybw7nvOHH8+XWmSXoMKlD7DXyyXpwbI96PAamTYfZV
UTCIwbj5OtrXpllXIZVKIgHNZuQ3L9DMrwzF2cmQrIj6Jy0rvg3eWbz1lg83rEkwlHNoPZpRczWM
BJDNfE27VpfScLWHmfrMyWiSLEmDY4idq+5RoxE6konfLCAOXpXvNKQ3bhA/2JH6pt5gjDT9mW/y
msIrFW9GRYE0drim84juKv3qu+Dcu/Kb6PJkVTTQ/pKWPhGhgKpB3M2ORQyeUGgYWGfNteR6i1T+
JVtKLj+9w4nZtA3DLDmdCh/uLkGDRfUWTbJdYoBCZxOHT8rkIqzN7/lnFLn+y4v8z9yP9xCFvh3d
wP5EMzLoFeFhGcFN6USMu9GuZAg2OAuGRVeGiF+pXXkQJ79cZx0BGLV4u0x/eCNZ9MAbesF1uzc6
ANNR61Na9cOmMwQZTuMWRfdhmgB6BPNYzqzJ5siBOjPnMkXCGx+mNMSB+VGbzdIosct0egs21/HO
1nxJg6WnUtdRiCfnwXVZM4OIz5p8m2uYEIxehzBnWfRu1nVIqj8SNxmuWv1NH9idwRDbVo6xqSGY
LiPTGJYQI95QLzAIzNs3ou/+DBamB4L/kHZU5Be4atwgpxqW1HoEmjKCld5Jt4cT6Gj8vIZ1N0Jm
x53oieVVvD+p7keLzm6uKTP2DncNGZWUoTmEE+XzypeuOInEBpsyzLCU0j35HbichJQHWfbYHAgw
L8iyAvDoLTzFu5D3oLKqFh0ibEiGY6O2GjtajqH3vypzyNbMAiJp5+siN4flYGXWevLYfJhqahmY
onMz6bGJ7ahqrOhOsE/2NDje2is9QtSKI7FVIDr0c1AnNyusPvWg8wkfacZV8IGLnJw501pUGgB2
r0f30Bv4NTMBboUSxXXSryDT7kXLoyhnyoykLSsb4qqzqxOV3aqpzXwJzpK53BzqF10yNybaHnJT
bJHAkZpPJKqT8xz17qYW04zWoL0ah+65dUx90RdSrR1WzEdjdkFYmr0visw/tJlwt0HWXcKpJJ5a
cZg4M0lRmf6mZN5H1PkeawMNUioY+rMORH5I3qqFkFiItjjW6oMQJZwJHfWBV/KdtEzbD3V0DIY2
prIj/2oyP6ZCfHUeYd4teSqsTnbgUvS1aijqzNC5u9IXSzHphG3F8liaA9CGEdfT0KEuZ9g5kA+w
zOzgN2Gw+sItcFwHzPWEN1wsj2W2wZbD4+8mdv3pDzRuCqEtJVbmO7+l+8aKnx/uBT6MthSii5Ya
QMvMyGu8lVm0cMzsw679F3S4WHiJW45o0Ldj2s+jBBeVW1mh3guvhof+oG3orEoXzQTbu/KByZW+
Jon+d5MDDAvZPQumvbysKdmyLtlfUp0spQ38aPEftG4Hlee7KAGQmuLZWOQ25249rMehR0EPKGSh
l9EfQZAFGc/PxmgdqLbpxU1VrP3pEvu6tm208VAXAuFWMr4EUFcWQ3Lo5tTNPKTp0uryAV0psjZc
ZooLEcRQ/1zhhOKE6ChbZsACdTXeRnub6Mk+0Gm8NMvj5aYVzfHkEKi2DFmlIg6npMpzsW4LXEdd
7u9IGUCFn772CPYXeiJfbfbHJnwDL4CHb8D4XhSwA1gPonIxB7oUkxwx3acpqvuVhRfAGex9Xvon
pkJniU67nJxgebO7qOacSj4bfzzoIjzaJBBkgn2+Ud8LPG2+4Z7UbP3hm8tuniIwd7PaWe5qNyHH
CUMlAYbW5kQ0Eh6VajikjBO6a9jV5Kol2a1Agcaa5ECSAkEZs60nTAi4lvYbtvovN2r+UB6+e1H8
hZ9gaWFSjCLWFhHrsW6E5Z6LXw6/2wzTPrQtYr98KjHXM2ojl2udZqgWnRaqjYXps0f+ARngplCd
LptpOQvOVj//N5Lym6GaWmC8DBo2YFXAgj2r+CXqwF7ZsLUm0R/Iv8aNhSBzmg+n3Al4LMlntKNf
oiDQPoiMvV3FkN1FzADuPU2rnVT5ydemtdCqJwRlW5M6sRvqszIIrU6m1zhpX80ZS0z3iJeV3px2
Gx3zQF4Z9t58iAHCxYeMISK3Qf/hBOHWxzWgmwyV2h7bbRGaC5ct/bLLQhxG+IwWtA1egFnXfszy
yF5YzgpPqFjUCndywa0i6+pRn3p8VBNwItcinmzob3W9BTQ58dfTfdElj0mePZs64kRtfgF7A0U7
5y+MAhJCkugznUhVqNF04rSM71Oe3ptGf/HJanUtdZtkSdyvTiArEQbIdDBGFfgg2N7bPf+kFM3L
aH/rXestqsZ5qssQQU7KvsX0NCgVxtHnnvOBC/rMVNu6PXV5dC2LgWM1GM8w/0WdPkLuC/nV0oe6
bw+q8Y8Mi1AuvHgE3AHG1RZW5LxY/QeR1VfDLo6aqZ5IzzjpwZzk0m60fuLF6KE3OU73aRrtB2wf
er+YUUyleevRZVqkudHEtrG51WJgUU5RC9fDmbdpmnJvVBHc402IjzddhZ26TqbeLINYvFToaD1L
rrC4kZZD5gWLFYrY4TxR+y60DzOl0CvwljAiX6ThgLSfO9suLeqwwX+PXYCF8m70KUfu5OXUrdm4
cN9zk1k8GRcEBHTcbdHIHJyLe16xAeu30Mey22M6V/tEgs8xFMNJwco4KM+5Y9X5I1V5btzxGxwN
Pm/nKa5Zz7HOQR3bGoTloLM2xzjCpOJ8Qth6jruOx+H8bsK2h6ugkheAbexUeAAsXJ5wDLl7XDxO
+YQ7+6Ntg2ZfRihxfCh9gOWmNfFdkFHdNQZPfwEjaFeX8dmiBN9I190WY3gkPIATqaFHylCpqlPK
7R+DqFoAwRvIGWd8BU448C+Dph16J2H27Mi3qsADrbOaDD+Sur5SBhMgEVMjpZF70HtWeJzcHI32
VreyZwKzjn4f34DKrBBG3F4JaCQjRpZ440rywXKHPizAoeg13VsizGqtNySoxJWCTD9OHyien0gp
ISag078zlxUiSFTedckLQ3YX6WD2tiuBNfVmuC786gUQDLo2XHvHHEsI6l1tz323nXLFPRDE5HVx
dGECYz48zaGo9jc21bXJ2Et6OQBka1MYAmnA+KlchrQ2gTfdbKFtjPJmRNNKJTaahFB/js2IsiUJ
3hhWfXLDbrXBVGu8vh1Dq31hOGpvyu61teN4N4QVzgCb8GzfOQa9S6pZg0i/6ViyyJjkpIRxIpb1
xZgY+Lhz/X3y3VdlnuyQjbRsU6YeSnt02xSjXUz5UB7qcby5ZUqIoQearwvvGPbmCbL/RKqbN8k/
VtnjuLB417Kp3FZadXRa91XPr0HNJdQXTJ8qwb2B0uVQdO45JZYq63IDpCE6k0zxiNCIoYRox9LX
SM9aGm3GIl9PkJLoXeu7M8pjYHEMOasRwftCGM62d5+JvIKhScjaoinFp46gKUpKKoug/6NaZ+XO
GKVA9M+u3p77Hop4x3exvCBdSEckC90+8VRl7FUZBNS6eFwqqd5wnlD36929y+wlcMViXfrB69Cm
D54eHRFjHaeYqitsk4UkSglBXo1ChWsGyShDxoBINp0mMmaEkunpd9cZ2KDxALDatgO0mMAA9GZ8
dCbbIR7mAov/3pNbwD7kReH1WmKa4romzW9CDIHPt/mAXfNBELRC/rzAS2X3EOAFMVerxhH4/hz0
3i+xTInwIuuq7E9BnOymJiyWVYqfJQUspWtMyvEX+QeQuZzYPnXFzz8j09cxkU+4EqjZ7eI8Bfqf
lp0FSWrZB7MNQEz9ZawMcvZKPDZRr158Fw66utk5Ll3CdnkVMvlAPBmiVwYefXKEDwczjmE2FWdz
ChkILiJi6AkEODjWeMRHHi27BFNBKsmhnsjsKYLXsKhdshYOfdrjd1KvLASvY6V9oXmjK0GV5L12
ONNDz3tAZvXZ1w4RNzr0O/NX8B7pNNPayNxNEbrZGzrEvGFrd8kbyWYJOEauA0cHIzzUXxEHPILx
6GinvbtGJ+4v4TXpO0DhMZUUspVgFcevxGrHi0j3ngK7pKRqthZZtItSZ/UkzfZXl7svyjYoeCJd
UEvam7RDD5pgz2jr+stjTa+15qomP6Dtht8sRM4CQAwgn50mS1YcRslyWu0sfXiIE4K7tLkJMEfn
KBQFZAtuGC/b8MBCTaMLwyWGZkchcEktEjjs4j2n+h88xdk64gbX5mQvhCd2zesQKw4ZrdymAx1z
yBzJbNxzTVAGZtt4AbgwXReyjQ4Vy+yejmongvLRVqlBXZ5mSILgU/URp7U7xiu90+uFEowHERiu
+Nkf8rxAKViVD0ZaXPzAZ40MaCfuSGXzU8KZioi8sIREef/Lc1BmxSVAZMCkIUVwcSZhBjhFYM3C
FvtSJDxVuIpLirAcj+lYhZupOFle+TGUPZZCQbU+yWLPfJR9LSj6pcdmOKsrfT0mPFSTJvhlt+iz
fdh8pLveWmXTbwZoC/Hes5a2yPoYasr4NHkQmgtwQxmzVV5bDA9cYzwsdDoY7jvCodLmo+s4YouE
g0knNoe6xyhYDzlfyjHPkW1dKsWvGWg2QQqd+MY4PT9luoRqEgIJsN2cTJCmY6II2IwCUZoHEUUv
FthHtso6vyZRF0sNPfbCN+wlPewuE/1vnvwQNYK7lB6ooYydBe1iMKXJIdDYaQdMvHDRxBPNVz9x
8wMgQgPcyjNbmR0PCXIpMagFbK/R2ZSUwr4Cg0/8oh042WJmDm5EbdfnBnbwokVKtZFxuy0iN1gN
Dez5bIBgFqhLn3lvTUTcL5rwOrK8tbSKBmagS+wl8LgUy+C+NpZZFSMDkeFT5JnJOs7FKrd41X1N
oMJJSC5NXOkxKh981AdTvS4Yonk57AWKLQ2Ch8M8kakXqp/qKaXjP3K4bEIrfdQgIG+lmG07U6vd
a8uHXScjpk1YtczyyWCgdYyUwPSd6wQuqxoXXGz3u9bhWoicoqLrM7+Sru8IBTJLmsEkXJshq2nh
xycWf4Xb3yngvbURWL+Ios/XeRfgDwnlgx6a466puQ0wpkA1blvk8GaJwi6d6G/cAKJcdc1lyXa4
Z7rgU9yxmjuUbqaRf4YTY/RGmGlzb+ePVzNnvRyz1DlQD5RrqwEvrCNCc7LoqTMZYCCDt1aAbOQq
aEjCyGTHalWCKtO1PaXVYoDCs3DqJn9FqtgyWoUS1YUmwr8mRPsyTus+fB+Qmh8SCfCXensZO2Ww
JnthOqK/ZoqRpHQcnvEZGgS9Web4ThRXtmDuNKxDMWJtGYujra0aWYXbPG25hAPLX4Poi+Fihekz
Djk2HEYSbFHEt6fBBVGBNNGP100JQwmgB31Eg7GHBW11szOyX0upG1uFxZloOIivimXhs6umTefo
F0K2sj88mTZwdczPeKgg5eaqP/t58h1VLaOjkL+t64QcafrArocEkn++RO6T4QuCMAic6pxJLXlI
1c0MqvEtUO6bZ7zXwx8FhPT0D9E0UW/49TV8vk+mFGjFOY1PnQqzPdxXRspJ4RL40kRHk3ErkoMI
GrZfqBfdye5BSJ5vxb+1lKXSrj8f0NGn+zCBPob9doE83H5mdVSu4WNVZ9bfDOmUxaVQTIccXu+p
m0zrpuNDBjaVvIl4+tDqyT45cYqcMCVMBcevcfr5MMVOjFS22OS++TjW6dKBvoLOTE2vNTHbyz53
8ieNcYOt3PbTuyHUrr7ruWC0/AbbrzuNgKESMF29/7t35NXHN3FvSTcFrTteKh/sVV6/UZAh0O9s
/VmrHH/382Vi6GoLupfnYTuZeyE5ZHQDQDuVeuNsYqtWu9FOJeNR6yzGRO1Jux/OnZ/Gy7xpy1NO
7tnKN709qiF0q9hb3pvk6MF0dOa2gF11vLBM4Z4KF/ynw3HAyJAqvJdkScUwdRaWMroj2mOLp1v+
XivQNQBJ2ouczLtnWto5yDHBkSebnGXdzzDGQLJzcMXZK3zwCIb/FvpQUJIkFasy7spVFtEj16Eb
PJX+8KimOv8cBUL5zsWUpFfFdBHQqA9MTTv2X6F7xC2B4JX8xAUwc5C/mnMz40zd03J6krYNtaDl
tMbDIDm4qiFeW5A5N4WO7GbQQqR2A+yQQmcM0Rop9V7sbBBVFdfYi7stmUGQz1xG5J7KvCs58d6V
lQn21QJlk9c43haE2ENhkhsWYE/ChDWoVVIZ6MyQr69xDhQsxAeSXczA/G61IrsYup9e+v//WZDV
3p6i458/N4x02uc2j0jSU9NjmmHpNkRav5LFfU1kE//y2A53zRJZgXtMQMKseazPcJmq3U028hIw
uOlDgfhh3asGNrc/RcA3QqKa7HY72hXDQrA0YxwOe1of7kYGA5z8iNhm3mgPTOeZRMFMDKzJs1B/
dX0EpRHba7rPaFnVWXPDtFLuuesFYpgn5TfFzaxLBk4zJziIn4bAcfhOEXDjgl+m9Iq7qICNmtaA
1rQo+Ts1ugiQtGuNLuqcNUxpvYFZq2n47LN7/5DONqkhusRJzf8vQmDxbZQu/WEYN05NT9mDkAm0
+BBz0Bwt71OFA4Duxoqe5nhbEwkK26o+X/nthMB4eLVkwTPdHvyNB22JeZHMrxDA12El2s0gUueM
BzhaGnLC55ZksF1hQCgGQHya2PbvMEiPOBDHnWNk/Ys7QKUqR3MEeTz1L5alvYOGhXE3dtEeSlm1
cukHnsdinAlzzavXS22tEDVv3cTPXhFQ2omJnFEQMmdYlbVQMWyWxPRwmOjervSMuzXbXfS0yLdB
R/dRe924rFhGYEkYYWT0wTrmj0ilA3EYj/Ab404bT47PFkf644qdUHDQFev1Pm32jaHizc/bkwzf
mTGENz3KbnXh1xc91Yg3CGzxaPDQWGlVUtzC/hw4SNJAoCl8H/CcRorSHZv7YDqNZplve01HKj68
kJwYPuYta5QAb/JuMJmkOFoyrBjgYxrs/Ws9JN3GzzUP/Z0LuqFP63UbEL9WtVp216v+OKB4ph3J
2Qn6ztnkOBqi5wB+3MOIVgmssv5JXaQ9y4ifzyEXLBZC2w5m6vL20M7444cqV2AyJRvy/2cAFTaX
meW6xzqcvZml/igc5CxTXe8APOEdbW17OzCk3xseykO0Y3IkiRP3FDNvINK7MZiePTznW2EPzpG5
QbepEurvEltG6hre0iJ3YjLr6Gyb+ZvfJcajNZJaFWs4XX1Pz07KLfPTMGymMlxbHQDe5qo/0xbW
6WmyjWEbaJ13yF3Tw4WeN5AY+uFm+SWeCtuG1UeLjChyVfk1z5a5ja0QZN17zBvIP8acDVW+0gOF
gBQpUDhwrlnk01mCUYPPlhpJzVhcEqU/oq9Ptj+mpzJHrWN6zKz8tL52jVNfQ1BcxGwxTMPMFBpj
te0IxsBoK2dXKavMZiI0rzC5BIqUUAfCnbcWfma2qvZtJntubNnx4jbMADyPGZRmhDFHT3nQ7ck6
wVVxaK4Vu2if1tpuE4LrYmc3jEzEJ3JAiUio9lD4KiCkFQMMlMhi59jzNC1DLdSpzmKnnRTrfmYs
6DRjS9uR3uHnS1RM+wre5N2yyuHkZKo7k/wcnhhALhF5+oFoXsfOGs8BQdu8ar44Yc9JN0ovUD+4
BJbpDRIYLWd5Y45hj6OYdxinb7dNw7Y74pJYA/UJX4oCgkwWwMxpIyN40Un95ULkB51lEkGQ9iew
XGIzMtu7+0gewRuN8oWgoL0axdYfUHBXqZM8DtG1FwXI79RBnskUU50yuyM+zFF0DTUYOBD7EDzB
Ij5IPw3O7K4f64DLSk+G8cRMpSemFZUZaDzmGF3CVlBFG9cyeBL1YF4n0wg2XpsmywYlL7jmNnsR
rYUMum82RmUxVpLVcMAarm3YWF/92dTFqM7YsC7988NYalW9qxhECStMXl1SHbRhGs9OsWrlHH7K
mHTDw+0UlTN2Wg38fHRJRes/g5l3HuAVW2XgPfaCIyzTS/2hs8drCYyOI4ppdksgoOV6G0HqyKoT
2C5VzTURF4DzquZTr5ziqhnNbgp5ubrpKxAgBW0XX343GvY+aoNtNd/k4UiqtGIKsTMhBt8ydw/w
9Tiyp7oouLm0opp5ACf2kJbUQ1pPa2l1jMPTpOmfcs8AnRR9TrWoXxFUovNsAbBlDk6fwkYpFg3H
Atsxgpe02XYNIwVz2PB7GecfNg0+Yp9jFyV+7pj47mRECOj8WWTy5jHmsOMyem7MKD8KhiErJCXZ
B/X/KwOl08imrxlNOHyWQvDWManlURskkA0WrjYlZKcP1WOb1w5XespQFr11k0NvZXBzUWlVcTyM
HqwbyM/BYDaXtnT1y2CC9Pa92ahGTsFjyEN9ais2EBY4qoYh7cImUuTBrkccK3kLQqjOSJJMJUaI
2M8+ybA4Zf5nz6S78BroJU6Qk+Izq2OiECVuf4w1i29Al+vOH5D+plAiOhsDCF+CFSFOZZrMLeoX
KKBp8fnP83R+qDZBMexznshkUsJ7s3BHrlvHtR9xb0CJMKKXzNIslhPGzmSJt7JHMziMXhwDP3Qv
rZEUp6JoEJsgRGFKqwDrzFIWryD63bO2xtS5K7ergahKYmSiTD3lTOsh/RuUvlANkAf3yenngzR9
zNujyyLZzrtT6Y+Mylh6vhMVydCvlcZFEpZ8x1XzPraWeB+R0S1JBV2kVQnXN/45EGNr2yPsu6Wh
Q7aQ29dv4AVfojGOP0033NpVsp0VTw8uPAOSc5CFQ319/Plqmt2RQ1Q8/XwFgxpofP1cVlW/ILJQ
0UrnGXvKkm1jmKunNs55GDv4xUJmMnensVkSzogpzZtrpiCV58wMow0VVIKaLiP6c079JZbxuWK6
bDI5PXmhPZ37OBFnldruEjVFs2KslLDMT5MnKxS3NnLN3wT8rGhkMX/ePVsbP+OW8SpjnQ2iG/y4
avDZy1YVL8L8IUcScRwQ7mOpqpCH69Xx5zNwlxQJ0QC8lj8nDqQw3gkjNP+g3NNM/Q/mnW8WoP6N
Y8sn0M/1z7lsXgHoiZkU5Z+HPmxY7BbWGixafAVm4Oynvn4iHzi+uggBFp5Zd1sxo5ZEMv1iDFi8
WPo4OyVCexc7UfKalqCMAJ2oi9mEz0AuaT41iO2DZjpv7pg8U1Zj50KWEplCu49SsDSI0SySaMqP
wT7Ah7CWabV/dMO0fQj77suaRc2RWVloGRNx/PmQzJ9p5iwRQjq9NrwG5vLEqsLRa2tn5cJ4roiC
JFxbWLsf3r4Wl/EqQ+C+S2NimcZB7X2Im2wOPW6gLLN2+ETk6aeBkA37paRUBfz/qbI5ph0CY0cR
n4zOGh5G8CGiwdFYZ2CpRNTck7RJdjERj6STSySHQ/GZW4hER4gddzeyXnuWgQs5WOb7MKarpImg
nviFPCjd6FZkGlnvg8wRpPXtXY7SunRcB6w03G4euLUbzBzB1avH4Bzb3VKwC7z+fMhc+n879hh5
dtrvxPGIBctle4dap1aNK69cgScK1fEiVMJ0jwSZL8GiW6TM6ZIE+uNPaZo3DvAHIlc00hItTegH
dCTZTP9n0p+N705b/Yc0EYtIv/8R6YB4zLGFJNHBsvjozHlD/5InZPd5l7ZJRc3qy2Y3lll38+bL
oB2ah06kzYPWEtGuRS6h3voHfPadU6fdPsrz5Mg6/Z7OjR4RjZKFGG/bf39ZiKKjgScLvjw4yjM/
y155K8se7aNZJd41c9l9wi229kPOdr/xygQjSJCcfz4TrUfxHVncoobqDtoU017k8cmj93ugwPyu
OFS3UdF6KwgXQAxl++Sjrwd+lbs334EpFkJZXGbac4KeMuPpreV17y9d89g0kfHcoUFb62zzJE+I
cx6XxiodYvefLMr/EUX5r6l7fyd6mIZpSEeaVJsm1A8xh/L9y6vbV5MfxhYwA2iD7s4y24PnyT8M
BDRsHzga/31Ch/53OBTfzjEEUYPUx7brir/CoVqswzQQxKDl+Em+4dcvLDdpvguFhSmCfP8w9l64
Dc3mo2wQIFsGzMuxW1eqDF7ZSgTubWKteyiVNPaRmX6XSYpGIUi9fWyRsEMCqHUvpyGZK43/EGxl
/51PaBqO41qODQVGNxxh/5Wy1cdZ77Aa6JZeI089L86Bzjkkiu1GUQx4J/UMunveL4OsYYvwkLos
X8eiaM8jO7wp5pDLBrNaZpALcBRUZBXbllzTlfuIXG5jKqx33yYOtiTQaK3SEBec2SV7EyRfEA7R
1gnVH1GzC7EQCS/7RtOXma8xQa05ewrbnBgkkEgWq/qoTaVHvF3tocgyTqbu+C+2Ua3Twt5EGbNf
gwHNmipy4/V+z8AVn2Wr5jq5hOJcYnmlRxDWJquFz9okPpvS2uhhKM6RPpabPobzWhX4NYWXEpag
Ooz5Euv8v79aUGb/r3ufETIbcdcyDSHk34GaiQR1JA2MHoYtLwYfGD0FHqOSNtoMuPRwplKitrDw
rjqQuJ1oRuoTrElZ7tYoAfMVkyf14JCmtfVLxa4xZTXYKXrSWvHgK4exuzWgzVGDILgM0um1cuJp
kRMjsGpzFixgc+0DpW1zZtLmPgUyZsKMmtQGOIx5uri2TZPvraqKtigLvee6Lh/BVbXfKfpJneFY
cqmnWL6hgo4wXKr0S0dEp4NW6ax5iuDX2nkcGTO4oX6su4xd9RyQ5+E0W0u4wzcsgFe9CYwFYxfa
6toXD7G05HVAc1FWq9CtYQ0W4gh4GZKrHmgHdyq1Q2eMAVQcxol977L60lzvYGut2Gd91OMmyOYF
GXld66g2phXEh+oB7121mjBIGL6QoMyz5pI2OiqYSKJqwNSaFjdd1KfQjcpn2fryoansJeM+d98Z
6IUwXVzZ2UXPhtLUXtfDlAnegXnOsCUzh/onNPodpBBz3QesJzxNlJz7mAADnhmPkTEgpRChSfYA
nyFPaq+cxO6CJmKnuW5+BKfWHP/9FWb+HVVl2oZhSmnz4BOeZf4kBf7L4680DNkiOIcgnYkn2MTy
p+Fb13C9aDBw7LZ9tTMA4WIMJPAwAWm7aGjR1nGr/GVrBM6l0KxzBLMuGrO3YEII7k6foDTGOSso
crLdgH39NDbaCmYOewiCYfJG+NeBZJJMmO1Ji14N6Xs3HPZGqzxeMDFb5SFphWakf9QxwArnABXn
TbOgeXeux/AFUjzr4yBc//vXw5qfYUU6BkW+//V//4+j83rMIblEHArA6674K/1UkNcDfRi1oqeA
gAamNx60vsOjZDrasg/6N08iU/HDtseyCt7OQEt4QSp7tGE3nxxe6p2Sbc/cvHsN02BEYyfMCxLe
eCUIsAJDqP9u8A9AogSMMayskLfZqsfyqbMPwrBfMHRoWOY5eSIhn+MVo0y5AQOmgXq9+RNYpTgt
77HgZtckbjUVOuknJkWoUgnxCipxHoLoHaOcvfc9L8KSK+MLkfOHQZj5n1i27kpj5fUfQnR/nv1/
v26GofOsEp7Dy/ZXkUKjGkvfTwosKOzkeT7VOJiD4kPVcwLW3AJYfebvUymOOs/5M43WofjsAbwn
qGdid2lDLWEO6ebP3LC/i/g9pojVQ+sFOcV/cXZmO44bWxb9IgIcggzyVRI1jzlnvRDlss15nvn1
vSgb3a7MQiXQuOcKmeWCLYlSMOKcvdfWl323ztoMikKj2Qt6pnhipecsC2nrK5u0oL3V46Sp1XHi
DTM9xCPYmp323axqdNg5uU1jR5aZxhNkI/0ttOYoCoxjSchRompY5kAeuaPWYePvAFN5dA6YzpFB
7oSOvvE0ex5CWX/kkdEeNT1ZGYKJoKpa2QtHjqsSa8XVMzTYatkR41D90HbhueDovvz951P7mO/F
PoVlXtccFWUVgJN5s/if72uM0FEV5IEvhRp2x6GT4a6K8Us3sXPIyhD7nAhSZtegRQHxHnJ/7I9t
I78neQTLPZTVTUuqcOnlMfNG7BKQu3tri3r4y5zHXz1TAtLmDSuQWDZXPz9TZgSMO7CK4hIIBuA3
AW2pYJk6kfbkyeJ7z2zk2JaRdOltGC5u3F1FDM3FmdRHK7NaN++7hHZO9A3jKdOcNmVSXHrGF9u/
T5tr3k9b11n/bMNUhTWHVf7n/fRSrGpeU+fLcAKppJqEAsVSZ5mqydIMcEIsixQf1xdXcd7l/fxt
odNm6jb7Tf6v6R9WmSJrRDXCy+C/VW68KQ84l9L8gITSCsJzYMiKtd4lBSwWQHDZNOo7MZjv0KzA
vdaKTu8C0+YXT+rz0idgWjmOyTMSqhQftnddlFeVPgLWiKxm18qyPcVA83c+zSF3JFZkG2jtsCuS
qEH+Knb92D5/8Qw+bY4tll/H0kxTN2ybSNefL0bTqDAy6U8ukwjLowP5GlubB9GD/5RAUrXJhUnr
M+52NFC4bQbDK+fNbWcR90K6mPHFl82cL8OHy+TwuVBtS0pHs+WHL5vdoojRk5A8laA9BVZXbrK4
jfBpJfI9qQDjI4XZqVmYnmiDPsEu1F7BwEIvj4R5ipVJ7gG5vlppl+w4w2i0IuJgbZEqYzEsP8Bm
CJjnORCAzVpr3UYLvevQvWhm0MectQ1jx4YP1h2DUNN7aMxM+dsuT00tghfi294mfQBfMSfYcABT
YCpHyXHo27dibnHeHxwJ9iW1TFKu4Rk+VHbtuNEUXBM6B2eDGK1Fpg7h22QgeVTqtj/cW+73ByVs
/hJ26m17o/aPX1znz186S2NLw32W4xCnoA8ffzM2QpxNCBX8rM/mrEnXGIz6xUYUtAPoPq1wYHcL
vSycY07auTcO6aM+j5XtIKNJ8sYZIhBeCcjN1k52G//x++dnfP56Wppl6zbMLcOW3NZ+/hwqWQHJ
auJIUOIuONkyv01q3brBUMKPHVoGEk3mr6rQ/pOuVbu252Dvvq6QiMzBQ0Nhdq7Vsjex08675P5s
umf7fn+ARo3id1Tz7f3XJn8JQSYaOvJ9orv9B99+r1KD+9EAfQ72mrMLCzp1qZjCs1Tlgc2JfaZ7
+MVHXft0DLYsQ9eIfjc0jnn2x32gxXFJpQ8RMsxK9ywQ0cXySufUQ3KOriO+rK3n5ySb194ZGtaO
GKX6YMx/bdCm7xh437C0cKYdktsX1+LzBpUdmSotC7WkwMn/IUsVBAPUAtzny5ZpwklRagdoOjpk
g3Qbvp26qwRiOPKVnHYOQKtVScuzyd7VFFYQ4SXFMZjG6dj2qnFGTZMBxQzFsrJscQJlZJ7msT2d
MOmtM3b6adYBNZqGb1HbTa6FBZQ2Smg+DLXEugqUeAUOBHaMJPurYeL2+9f6i5u7ZZoGOyjDNMiM
cz587spKiJopS7iUurUkAo9GdaOjS9OlckHmvR7aynkISmif6BwPQ6AEAGXe4tRYtWFRH4lZM879
0OCNSBG6IGAhnVUL7cvvn6b++ZJIAsRVNmOSZ8tu7+evRxogWOJTOcfHYyRh78B+vBqbl8ljTpWS
p+GPuX5jwKLdkijl4J/HK8mitKhi75HNET2iPIfib8cmPS0YN2Kcdi0kWtDGPJgcyGjiCtQbDvEr
v3/y92jzn9d0vtCcdgzWdXb74sPao4QKQeD1iPidrjWoWSThbTs8NY4URwxOf2I4Au+CoDGpiM7j
xK+dsrAkpDvC1fn752J8/tJxIGC+y91OqNzTP76RsYgdTTTAm6pTilR6kSfO+NL76B8c0+yBfGNx
VPJkX9tacul8Wx7gtr6onkOPNQr1Y1za5s1pNSAi0v8TYI6ys7JqzpsOJlfXEmByZXu8582pE9+h
XLfeYdge044DXSC78C1pVTLuDCgicWkOxzS13oHIylNbVDBn0QmuVXIQ135SMyL6f7x87qx85u3Z
wqB+2HvhO4uTskqTZaXbf02TKU9EFXtbDswadBehwEN0inUFAOLm5LogWXToXjWLqYrXmuEmLwIm
+lUxJ4Gjp+wC+1ExRwby5jtxTskppjWyrJUQpNT8ax/mch/GRvtgacgbJzWVx9Q2q22VoIb0a72Q
Lux1l6N9ILTvksyLflSPAi15jlhXfNEJlJ/3x2yN59PmfTvPtufnb9HI0wlgwmdLrwUcORWXuJT+
Gzaq5GikIPRt7m4bz4SUxaUblnqRv4Fhak7qlKMxqRMSrgLyFJohCt+crkYPZCanYG6XJaODhwBU
t6lgU4wJgsQKEm55scNBNN4EEzFsn/scsVhdEHGmL1lkXVJIAPh7ho461idaK9WcW4YTYWXKQp5r
xS/2hGf4YKNa9VGkuHKBtw5rvzdZdBs7O/uioccBKkAlfUOpfeMFf9M7UeNPneGRGINPbVHmdY02
UqtuoSyKrY3arm/r2f1WPxlqLHcxZLO13sbmfoSYIPPAeC8Mz9pYcUt2y5imnMUChpFMBt0oiOud
mc4YXJfI+snlDQzAfDgdLpbeenFCu4P+oE2PmlKIFV5+a/P7j/CvlkJLcvOmc2zQdBfzTuI/x4d2
jAlg1FVYu0RUmoVn3bKu+lPNMPRlCG42sXlNJ73Y1NEQYwslwkAM+g2SmvFsM6Brs2qPZdV7GGDn
Q2h2rglBRYfcRq7X48C6/0bDcVr8/nn/Yocj8YY6Ng5ZQ5efdrZgNjHjt1ARDcDHFT4EYyiX7Vj7
bqwWYBm5FNsMcOVOy81dEEB5qGumOTUw2qWqWM5h/lXO1zHuvL88u0fK0YwkelU6GeeY/ZbR2CJo
0slj6NRGbjwDnxijDPZ8fNobzKwHzbfjKzPgfo6YHbAH6N+MMJmYUtTmvhI4V37/os1PzdR5G68K
lburzpHv3t/+z8VidDSmIgTz6aiEY/ewGw4hicCLbvRbtyYqcMf4LDrZHq0Tuw9uQyew6FbygcmO
urpHzBRz4imknhB2PDx14lKjpd2T2hxyZjtkDhqFvMHWvAT3HLqWmsenycTC2eBTlK4eV9GuH7Q/
RKDX9I/8mgilJRQA8t6DbT2kjEDA4e35LJe7sutKlKay3oyjR95CpersSCDoOAE7SksNiOqyu5tj
LgtSEd+MbotMRn1V6CXRbcO/haiz/eLzfr87frh72josS1uYOvtj48OJyOxqiDV2li2tKDS4g5Cs
oGop3NygDq5hRtOwpxUAtL2Hv6PE7SOin4gc+C57mNpJX4x+MW4dpQtvvY5tSUMdzNkkxjpXRZIm
EPkL65Hc5bXI+/yg6zFSga6Lnu2qitaq7UyHrgNK4pRarsEv04J17jN8vh9jMHI6bu9lOqxgx15p
Hgbve3u5KkW+RS35/f5bH+kOAadeuUzlnLlRqdqWgAf8W3PjyIfK9dWX7Rf7JUfSXxWOZQCl1T8s
EpGDzpGZOAQDgnfQ5D63eYMzQ0eccP81y4utGfrttXR6VnXFNl0FfO7OKlLLtWjFb7MOXFsCZ/8b
NmVRqXizc+AfyS6RvXX2zbi/+NOBjjFkAibw9HLzax+OPl6Sys0jQGkI/IedP5HbEqkSiY/xxYvU
Pp/d2ZzrNtMhUwpbfDzTdZ5lZUVsoO8oxLQJ4qTfWaH1Npr5Ox+Of74fUowPYd4NKwEs6OBb3rD3
JAQa/NzTF3vpz4M2Cwa0g5mBnSq2wI8NyUHJy5D1iTOAkmzYTeWPWhSEFzFhj68DhFaRUW3FMKqH
IC3fC9M4dawKb0o7HL2pfWvb8VhZg+Cu7IiV2ZVEtuoCwQONQ8aWI/m5BJ7X/V8QhexvXyxU8wfi
52+ZrVlsDHgjTYtjz4c9qkWQHZ7JEY99C7MbZZa9Bgz/MJY9YNwgCc4jycnnjMTmfx5Mv+rBnhbl
cgALhTOBaNMApIK86IZRvfJKu32JKAymEb+GhonZcHIARR4aXwDfJ6Z7bUWZfJrAwxbA8R7VhJSb
wVPKs6Vo75XXmA8NgTKL0qmSi3MzkSK/spPP15auazhYpmZVN3zdETWT1uqneFmcJzII+nOYZ+Mm
UV7LpMt3PpT3ZWzUFnurol0Wmd2AFFWsW0yqrh82hNMzbv9i0bI+b7MZosn53eTzIHGD/nyTHkyr
KgZkY+iCQQ6D4JjRpsqe/odyFWAsXDWQYhllAih7hUOKZa0+3LNKakihG2/Ek9tKgRNULYPtGIF6
n5sRytSEV2O6Jgo4aUXrQtYi699czDCx0mNqdgcysep/ojKRDbPVUkgazNlLH/7vYTSynhjQW8so
YGGkaf/eREzqSoknpelD+7mJOIti4XmXIZQmMua+M2qh/2B0yUPZg5kmfwNjO6KhCCTfAaZ4uUyQ
IW0UwwGI1fkOfWD7NKDbj2LZuGrVGm6s21iuiyBbc4zUT5C+WRXYvdUhU8WxfJzAzxJ5C8zhi5XC
+MVKwSBZtxBPGXT6Po5YbCXz0HKwHNqzqXI0Ihxqrd6djXDo3E6O+g3tESQCt7VwzYGCKdq+PCgF
IQ8KlwtUkzZtvRG3yRQDR256otOk5upiAMVJviyeY0c98t9NV0FV1Ot81IObhBJiVlN0qXWWQpTN
/iNBD1AkUUXXuYQZMUFFBZP6Va/rcw9x7iGZ/M82WSA/7hDjhjDEFF8DimMnuVl2/UeU2vK9nPUj
QezIfVqEs9sz3vExg2yJ1Htf2W29l8ZiqFs01kYbkI7TSvf3q4z1+bbEXdzhyXFXgppqfjiA0LeH
Y0Tu1LLso03Q4fSqG2V4MIlQPigdjD3Ifw/3P/JlAVU0tMg3Smp2FqF/UgpLI9s7MS6qr18GcAjE
rIRXzRZ/F0irYB8n1jpmgLfQmG0vKm5e+7KQkGgj71TGjbYwJsW5dKqWnwaM+stgSqfvNFX3JNYl
L3qvqNuGQL+FZ6ffCesdbsb8IGPrG7TPgIiN/iVWgx9oUrOLSRoAkYeMhhJvRYIXqUhFjZYys58r
Uhz25B9UbmBp+TbruwpNqe2f8rDxFkmtbpIin8/PbfuNSWh4hjK2KyILCZt/UTT/iyM/bYZPa7uj
WdIUvBOIeqyPn36+hD33aMA99Vh1WxxQnMeqYFROFTwpP9RPduxkxxQjgE0IiSsmZdzJIQerLsLe
XKgcZnVxbbseoHNZGtthWmESg0qXddZaI8rvT6PUvrNgD+ziMYdMhY9G0650GElt8djHK2cCMzSo
rfGcWTiegtZR/zR6sruB/C+dVqVhYCFy0pgALK3ZSJCCVNvYjUjdRMcdUHSltqnLFOv5MBQPNW8f
/UDcTT4cEfI3ttrkMS6OJyIaMwEhqoEuf2TsPufG9LcamSv+B4lzQ/XqldE6P0qH3VxUVOLWe8yE
S+Oo+mD8Fm03fyNCiEJxABRlCtWR0yiyJ6/LvVNO1hDC2T+sNLZAXpvmg4NFkcnxBOt73OZmq9J5
JYKYMS68mhZ9ySmZ/RyAA+WCbG9au23kbHLmtIg+zdk0oy9DOxLYaFV4XrClcBlWoVvDebwyBurX
KTFT+xiGbopaDmIpD1aggv5VmUdrdcOMCov7i91mb2PjaScMuyHDy7rdpKziS4s+4oW8VzSauc6/
rNL3Jix9Fq8mAlYeJbNNCXkLoB44jlO8ChMt27dTDC2zVst1V4zmZsACsRGpFp71rNzyYXOOxvwQ
zhHtg+CjYCTZuA8rs3vKlK2l4isYQGQ+MSH5Q7b0vES7bVt2PP3/PtSq9vb75eUXGzBH53/mfNdV
UfV/2PWqcaVHdWdxrEyNE+njsEKaRBLDMpCcWhOGZUbt8ILY7oksWaDJIxoepSz/ztln3QRBM6up
hrJlmtlz6Bt7RBnFHwBciOLFQmt6L40Ov30+dYlCfLFjuM/fft6AMQ9hGEhzTnA+lh+ee+QNs02g
qJcpM9i1rfChKapZJMNOYdVGLN0aW4k5qLh7iLphZNNeB9jaMgc9lIWThBtQS/7hKiOQhZm/TDA8
IrsP558Uv1dYebRkqxd6ciqzAZZ5J5E5DSMj7PTh9xdC+8XW3JG0lNmac/z9PFZDdWtqdGO5EkE4
nmxj1HZewBAYb0GwHBw721WZqG40W1RoIHAIMcfuOhQr53TU9q0Ty5vRldF5YG64JCZkYtYUBzZ7
FYJXZ1ZQ5Xxv4+YhCLrpjCZ8erISjle2RRw0/+aLGgXGgewV4xDDgFo0iPyw8PCr5RV/gTXJDlZa
Wm6ghO1mCvK/JRbsa6WeKxXiYllkmKMG/+iNenqNpooVHlEUUlhMAbam/8GBeT0pivVuDi99mw1b
s6zttaFYEWSIbpOpUb0N9Zgkv752GwEIh6lmeiEO0sD0JqGJ4saDQ9XTYoXeVG6B3LSubtcowREu
7upAx4OI9iBHDkpCVNhds8k2YNv7CjtHLV0ZpaM9ypXaduOjNv9cdlmDAiQ/FumUcJdEBkJAZ7wn
+iR7HErgAMRdoSdT0jnAQrjEk3Sv2WxoYgBxiNGRu04FBShXBGfZ/M+AQfSZkK3xmODZX6ZhNgPK
ncqdiOVb0VrUDzT+rhMe9A0yogEjhEYqkjEN36HFL7reRBwwBgoZGD0TDSVowQTK6FnUQD1//2n7
rFaVaBM4A0pV58hr2x+/OmGZJ6UOHUroVbfrM/gUg/FawkRfJXHmlxvsif1mdMpkq8l4ZHzTJW/a
jLpqdMyT+UAHOAaRsMhNANF91qffY7SPKuqlH35lHhKEh38rNuSeqAB9hVuKRfFQF/5ICPCALJZ1
dgVYoN3WefhsYmB/R9w1LBjNmWfyvPWbGRdXmZ7hi0x7ldExSpD5x6Bspr1IPAuui0qLyoxI7qpp
yjv0XzegoIpNlloEb1vlwMqbqJe6rCdCejznm2HOzszJBHFPFsjEh35v956xz7FxZQuVtKYvNm/O
p14WbzNNBaZ2iEzmQerPZ5oA/FnUSm7YeZs/0y9O14rsatek60WTJeuPWkMCYp53b61adUyqh+l4
fwjyAEtWcOv066Bf62p+bKtr519V7UI5BFVpl/5cin3tX6R2drSzj+nyWlswI1jEAogEJhy1csYH
7J2NFXxXAgV+ExAc12yq6m8MhgcvdbDxBLFFe10RV/72965skU5nRb+KSqZYc1nagxE8imYu/V7S
fIzTJ6obn8L0yVf+ral69rynWjwP1XMpnrPkhcrFczq+UFHyUil4GyCRvWbKCwVRY6FUadcTkQTD
0IH0cHOCfEOUlfMtTVE3Ymx7s0QSrLHmNE/tl20fXf107pQcMhDMopbVdXQVH5plmqnThIjRtmsW
Ask9qeB46SBK9ulhcPYGb5I48NiApg6PHuYycqbqY60cSecyD8QNVsWpnuYanJOVnemxU8I+e9m5
y5AaXmwbI9GFmjCKOpfCuZT5tWJbPV2He03T1fbmKsqb53EZ4PHdGn7Wbj5zCTfhPXmy4LhAdUuf
6iYVOz32jwreKsjLVrnzCxlc/DxGA29qm1zfKTTk9uoMu9sr3V6SOu/BSuQzP1dAOImz95IDZSeH
GCU3IRHiYJWEix9971iocxmEU2QnLTuBwhohWWGoTM4UMF09ObfWud70xsGJL6V1HruLjC+Fdem7
S0bgpHWJkysVJteov+ZyrqC/pvIay2uT3ihruFXpTQxzkW/X6K4+3BLnpg43K3+InFujdfrBIa4j
bg16rLMEldWGcDwb7H6sRB2xSCYLklT9DUSX+KYrKDL8tuo3OCzIK30wswfjXlr2QHkSctmDLW98
ylD6YSYV8ibiW9LPpcb/VmZe/6nEvDohKTNXeX8MmosRXpX6IgwSwS44HtPwEjfnOLyEzZnyG07H
51acmvbEY9Ge6nguDDkIqKz+KO6VwCRzDrQHqbg6hNUhCA8MibN+32f7pN87RANFX8jCP6tk0EOh
GtBo/nGUdD76E1IfdlgVCGSdepA/Bnlsu12j9u6AieNxHNvq7NUOLycxH5mgE0M2a/6qvm0JnhAE
w9NT0VBcHO5/dH8gAMg4CeMQjqZDCrxELg71ggS7broFjl2flbZdlxoi7WCEjZhAjgEgko/fgrpa
Wlpsv0YVAwy+meH6bkSa/1ymoOjHxra2HHrDf/6+ysY6sOq9j/JyHQMuXghZdJf7Q4ZN7xJ2wt80
em0txvxtYqd5rowyuWIAwwMT/7BEmby2Q13t6vQL4cPn/fM8ZEcjZhmomQ3mNB9W+JrMX8Te+dKc
zKcojhwEQ9NazDi0sOfoqo5gYaaqxP+UnYOsqznDk3MyksI1pMOjbpnPtmnGN+xuockB14hbVxSt
CesYrtcAoPiCLo/U4vyLe5M2r2s/7Z555ojBNVQkDDw+HXFtOsF5mw5Qftqg3TRTxV2y0p8T7Cuu
ENg44rSwrmS0AE92/BcTNToYDnqbsksbGj0dgb9zrLbU8XE1cbUv5ySB3+9T9M83UEZAtGUAPOAy
sD8OgyI5jZwogB01Iwjh3MLgYvq2v21VuDlwaeR5bOnCsUd2ezWLQJfk4zKe2dKwSRSSCt/MMq02
vdYKaDMdeQt9eowc1On66L0Drrk0+fTV/OWzTIe3lsYZukEmCeigPygGmC35U10Z6TJSKw8vGvhA
2yQXoTYS4vfgbS4ZvPY7szlkNTQ3qxw3ZinQgaZyPGa2sq0Q8WO5aYlZ7rkv/v5N/Sxg4emxMRFI
qFFQfxoCTNihCZiE2xa0XvEM/Jtorb6KaBl4vStqAzkyR7+TZxFpiEnsrHdMFqNaZ7xoj9/UsAX2
6NHTy4XFeBdUxtYxbbqdg/7FCe9zE5Jn6syqC27bdxHmh29XSurVUMH3DMZ5iS1RIDs1yjwZmxXO
NFElC1tO6brSGh05GgFSeKrw8HewSCd9Xr+RKczDJ23VFB2+t4BI1soZ5UkT+jyGsUGItB0KhSDV
VDdFlnP2UwK3Y9Ucoe8oCw5Z9gstHEbUmqc9WiIyVt3ImEtXQocoDDNby4AjyheX6BefewPJP3JD
BtaCU+HPL1xNCzqn6OiW9LG7Q5tHNlGXDY1XdZGGxo8IsfAaWzL+ns41PV6tnYDP+v2TsH6xQhgs
auyAUBF9FjolyLjsREtnoEawVnVCayDUbxuzmlNTCn8P25OWNEdM+oZk+2EJXaOkiZ7JgvgREDf8
J6SJfU38yLFW4U72nHDpCEM91RvxR07myg1RX3mZGycLvkjqYfCRK41V2j+C1Ubh3axYPwu3ELS9
gno84mYuzo7fEqSY4m0f53ZJU7RkSkBJjhOcD0GJbwNe8862G/VqJIbzpJRFtDAQvuOSjrwnKRm8
1IaT7+7/VKhN5LbeImoyRFvSIz0RY/iWtTHa+uSJrLzBkJcpUI6+WpQvEruMlgbqnDBDjy7UHtDG
nHoV0uKopuUWIYnzYJXWiDyXxLrfXxAMH5/XbJNZDUwIOh9SfGxTQ6NtWxpOBegzxCiT75xsgf7v
/lMh2ptlsG2dK+mQB+7IGKSGZq422U3NrnO2g7Pls9OsdSLFm7l6Y+N4m9GYi70TzFTyGji2YKcp
SNvTUHHAXdBuIw1nst7eh+LwT6n+wTD25r1iQu66PapEKvR2hjaXqe0I5RkbbG7bWV2rbSmv2frt
1vZoDhMKvxmMzWQQwrSx6o2oN4Q25nJDguKEFIaDfLjF72oO2/BH1gF8JEVpRzXBzjN307Crwr1t
giDdW+VelPtu2nM8TO25Yqo9BMkhJF2pPfT+MTEOFELZf6qcjkYxVz4d0+koobOQCwqVJD1R4Eki
aHhfXML7fuDDXddGocmdl4Vtnh/+/MXO6qgoRii0KDbr4eIAfzmX2j5AdYY1DEdVxCjlRqcc81pu
/113xjpuwZ0HXhgf8Z3m+8hKyOnym/Ax8v4UQZme6Kemp/tPSpKMB1+X3Mi9eG/l4buCd+fRIgds
FchGfZhG01iVZLJsS3YUt+KIezFbIF98xStXXvNcltexdsptENIRlklfXn1f3NQRlLdw5sRQu7UI
bqt/RFExXZpQUa8IIIKFdArxjpEtWRVZgloo5Tw1hdNgr+h9iEXDiwW1BaEwFluZNc862NoTPmx5
imQjQcQIa51WDhwHBIjw9szvkYXJVMdisDJII1/clRsatt4FR/bmRiT53wRqO9corVAszs3qHMsd
1tPMRGQOLLru9GwrbolK3jXWy0zZEJVbL60mljAJnRpEA5SFOtSNNSZIuGUd3t3Y6PKrliovzWSl
P0K7+IHaF3qY7vGWfLV1VD8NGfCYMvbmVmPa2BruIsj/KF0AaCkiTTWid8jgUzd+RHzdVmMRKbcI
Lupw15AgBAQo3NnjXN64K+QOE7sd7bFaD/V+qveZt6+1PUD2Mjt0/aHOOLXihVwl0XHqDzh9qYKE
s+jY6Ue7nqv0T5N+pIry1PpzVQjW79WVLGZzjfcyZsj8SXon/f7oeEQmndLiDHRLcRYa+JPiHCkn
qi7OoYYe8dwX50I5UdW9GuVEdRzdLIKF3Jq/c69eO1EjcX7BCfGmCE5WcDKq+TERR+/+yIyDcjS4
MlVh3SQ53e+jjNRl6dT5LSX4i/DpMXok4lNfAOLTr5NZvBYGHK9DRi+zOLb+0SmOkh+mo4nI2Dny
pVfso3MvPT2p9xr6+Rvf9XM1Pee1uWrrNMRnvl9zOJB1Sq1TE5+jHmwlacKnLD6H1sm3wKrMdUO6
aJsn615KdJ7zLvul1p108zR1p+Feo3kyJLfsU5v8W4M8UmVyIoehkUck0joq6XyuID+O3oHqvUOi
zeVVB7s6yJBAWmgIe4NDI2fFe6X5fgL6r+xi/MbGzmx3BB6Fr+hUqPsWdDux5uLya7cFhFDu1sZG
GBtkS1/douYDz88LnKFq3OYkrgf27B8l6oM6dWakt5zkLKmssG3vaGyqx4hYqnsFcA0IasOoNXvw
5iJhxk/nGrzN5BELsMmNTdDPhclawWcdbmJIaupcVrOusvVYrg2Sb1eWsRbGGhLXP1UnIIfIfIZP
tiGFXVqbMtyayHaKLVHEGXBHE/3WNgwQZc4VFP8WEjoKHXlj7qxgjw8vE5Gz7icFiKxewqbItB1V
aDuI13GzC5ud72wDInp5Oahywb4020LbjtxRk23vbajR2yTc2YyNzwvJ5/KCDUg4qlbXZrMm4wQK
Xkgw9JoyeSG8LGONbe6fausNNXEv5BVNGjMJu3eeYFAH9pdnFjZ0v7hw7DVNwWlLopL8oL8oNasT
CgF0xMDQgV6OsErI0gYL6q8gPFBGufLRdGqrsGeYuSJ2wGcp9eFnum3q9oCla3dMXfqblCbcoXYN
MZd5L8nGTLix4qb3yonmBWR2L1KvWtYGxZUQtRX4TC7JeFRluo3JNtztzLkGfm3IH6Bx4faMNxBP
A4bmtJq5ATI+sHMk3ZJobKwo9unUUP9bXbiioLg5Yqk7y1JlhgMEeqnBjrqXD9Hdn4t5kFKs7HjV
qHNV9yoUUgFXXuxmZNDGWNzmmkq3p4HCMZ0Eit4lz4YmFjXaLlDagj+EKmy79b005h8hAhJ31j/Y
LkUHhgrv5dsuHnvKuBdp4agHG4hTLvxSkhEpPXI7RDCRO0auQ9Kss8qRPI2rVKygsBgj0p5Vkq9C
cvuiVeSxZSCHd5lC2plTXZaA6pMRe/ASm7W3tQmRIMiQ6+qvpmQlyhWYcBS7Eax3bQXACMisDhdO
roTvksxCTfdiOjPWbvYSozuv6RO4xNgydzNGlwNTwhUceYtc3yRLZy487rPNnUvG5TbnKu+VTW5t
gi13W9Otm7maicxQFwqrdq+RaRvO3tBt7FUYumB5fGMujXTBYdXXjKxWTbbqMkwVK0QhUGZtgTJx
Wanz46z/GufHTKKDINF45bBdj4kWXUXdXLW6KglVM+fKFf4RH8uVjF1q5IL282NP6W7Vu+39ceA6
6jwTCI88q7mqe9G+CrnoNLFsF8gSFfE3QWkRth6uLc0VmutIV+tcCeatc1WNHRQuVrcv5mrvNUWu
7axASiKBzsQqESsxrkg2b5pVRQA0+zeuK1fXw2W21HZ0PzATt+rS6b7oDtwlgB8WcOEg/bFMvNV0
tPSfd6jFWCQp+FxUap6Oi1eowSPe8ODRqwy36/t0S8ZBgODMVl2MJ2xPas14U+TNR4bheey+EmO6
MRzMN7aa7Hqkc5u489mmQhJDmh5c/u8hwQ+xlPLNkW9x+5a2/GveJv+tbN80/824Fxlg4E/vBNRX
JXm1xEs7vRrViy3m8sSL5GfvmQrGZ2efBLdofK6T52R8BmIrxRNV1wwOngL/KfKf7OkRE6CZPcp7
2fIh6OeK+gdD3Or4wRS33CAdB9BxkadkLoeW/RiPClEZufdXZIXZM7mH2wr93hWJCtKotomWCT7m
h9/fSn/RsUV4xRjdwfwq6H196CKpXQ1Y05s7Xpm8iAIr1/1hTMibyROkPnmPwHkY9Re1sEjUbEzt
UJbRe+WwQBPyYqx6dkiqBlqyJrWJZJk4ehsBv/wPY2eWHDeWbdmplMU/8qFvzF7mhzcAvGMjtuIP
TKQo9P1FO5v6rHG8idUCpMgKiWmhMjsBI50KyekOB+49Z++1dzYJZYcsRqcCzbxRNcU1AhjnSbmk
B5a5fNtlM0sxJz3lxijfrg+1fLuxYE6S6ho5DBNsck0kFF2WHdt30zgaG8EuOAuSRxLWjROhYX89
xMquWMLc51rZ9OrAOpSEW4wS4bERkn1vd+SmZn3DNQRq2g6srG+0Vf7QoO7+zQlufWxrMDPBzcsI
HtUAY7mfT/DRVINUbmZO8NrmPreINEurnQ4EflKjc8iVw+ywPlmKdcv3CqH+OnidlmLpQrFuCbLl
yLqF0u1dd8XiRep/rFxQAcaWy8qF0snFWVcuLF6SdFm/sG6Jxh/rlj5wWbeItb6vW1i6lGyAY78b
fa1aFi1UZvgJVR3CdekShD8WLYv/DQJrXEwurEFoTVZ0Xg+lhAA22Ncd8jp7kq47QGCXvz9LrY8t
CY1e4iISxCDlYJP5+dVMidYWoCErMrFAkGS0VM8t0t3zZN/0KAJB3VXTc9zMCHet3gsJY4HcbM+n
9dA1GWOQJB22NXw2v7HjAZ8QOrM2U/UvQlW2FdDPnT6XnWcx4mHoiZmRz8PXKFuwWP9+aH28aZpg
WwJO3q8/IKjw26hOhIkksds6Bcz9jnwPm8DqU8Hbhjd5Qqn/7ABk3ubJ+OiEyVvZGsl+TqbgrhtU
EjTimWmDMdjHEMoLI2jzpleRwKSJXDyohaSfun7J422K4kFGCnqx38yW/lhZO+kLmcVfgm7K30YR
nHv68A8NyoKVuFEVaLokZ7Z8J1aR+Qr1QWnV+tZpi+abIdfyJtVRCKQGrHIEdu2+Enl1//dvHfSk
j0s+JCdobmXeQbagv7x3Mk1GiTD7ajsoakU7WqdRZqnlNaaIrtzPjACcXW2y9tuzlG9Itl8rH8lS
3WNSphrG8pe4xj3ozoM7Ir3SluoH13FcO8UQ5FmOS6KXnqLQ9bTGs6elMtNL1hoiv1tLMlgh+xSD
JuK1h8E3Sl9bqx18RIEYKufSLwd/LP2e/O1hOcaDL0o/HHw99CuEgyWmSz8r+ah4gGWGtSLDU0dP
qSYYltCc4KSjc2+za4On13gaQNPGcyZPbbzc9IzJS00vXquPfLFWE/l2uVQV+f3g4wIRA/0APHlq
6WMorgZ/KpeisZLhLy6XSvgj/BKhL/W+FvpO7yuhD/ZrRPwW+n24fBEaHhXoS81IAWsPCo0BNH5X
4mJPvCzxwN1TqU2g81ITQUaFO3TuELldxF7iN2Ohj4gQ2oom937ZdCxFdX4lbWWZlRV9rQJqFsiw
5TwlRCDJxZ3C/KqASuuTDmDfmVYiIbyZ4ztmDCRJDHHuG0hLj0mN/CZVia5p6N++QAg8tSYgk0iQ
ejZZs3IdhZ8dMoXAQk5X1dSLM+2d8BLN3I6q0ome5WHgDYoIpayFIraBAuaulyE+QL00r22k18e6
FfTFnD59CO3sbfmvp5O2ZYpkXSM2Ju6pYMfcyQ6o2F4/qkZFdC6NpSqX25NsflEW4HUmbGIyQi4E
czQRGzOF2ufQkL5iNhCvTEpvhlx6ixJj/lSm/L96V6U3gFel3/l0P7b64Sg43I6YzyLJWWcgf+kC
WcSjZHYn83KmZu93xhQdBTorUIDxnQF9Vo4mt26c+akM44ouD2AHopR7pOFxSn4R0qJaMzUfldD0
WEYtDF4DQlZvBKzko/5ipBLpckILftO++mjRBZ2r6Ti12O9DuV/1bH953hFvZoVDBIGaboHWm0J9
O+ZMOyWtro9gAmG7jMkhic3+E1Iux1PKB/qB+i0pkNJvuDYfDX7Ith3E2ypmIm7rvwK4lHSc9XRI
JRiH+DGyqCovZhW/oQewXSPTCkKyodTGjqj9JCPJFAB47sUTfowMAPUyk060Jcu7SwlcseYNxFYV
JlprHhLTiNl6zc5nkem3duNUv7HAsJz7cBWGMMdVWNaB46ofWsIiLLK2GLVwO8yBXG9D+JoIR6Vp
Z8u1gk+zA75ZLlKIQVdp+XDoNPadkUnc8vqD0kC5F+fgJIgWdJXeMo9zr9XgtEpnlxR5Abk1pMGw
2Nm05YCgrL3u4vkrOSaGW7eWOGkDzfL1q04ZnsuhFZ4pyHwqzeQJiex06EoCx6sKYSrsxlNd9sFJ
6D0AkCAZXJPcaVr9mQPalX7dZv2ykPP2KFsukuncvitLZyy9sJLkPTMMgwykyjgTWFwwGk3phbQg
ntfHpimpdtiFot28YIjH0sRlwSxsb0eNcpXYAWDWySTtKNKimxrk9jZsepI4UFffrI91aulcY8+V
2j8fSOgZIEGwCMSwBTmy7HUDmyutwu+562jXQ4blYFbphiUtqS7zuE8Sq7qVcxKZZZkAxaRsubN1
7VWDo/sUaUp9A7ec6LuRIPPMkVwhlM7Xg1LcKxppgH1p464x3uOCXko2g3xv4nT0B0e2Njg4tV0x
9bSwDKWH/wlDX9MWBK/wQk2UZD/Aj7cyEk65iB1HxDpGOOt3eaCxH08Yc2UmIv5UIupvoUaSdkdS
XqeqsDUd1iZmmzybw2DtRpUmcsdUH2wot8nUku9buwlvCk1SH3Xni26Y+UMOjzqMA81P9TY6DiCv
jutXdOJ/fFXltcPVt6+/e2KsHKhDLSr7UFXzsC9aLIJCFf0J/kJ36gC/nHKg5GTDzI5HlMgG7l/y
kuElcXtHTIc5ZXUFAe4Jt90ljxI8tUGvMUlsAzBD+pQeSQmRoS1DPyaMuXmVHQaf7WRfTXGCSCcv
xJXNgmT9rp7yeWfXYKXMTBIM6RQd74khFBSNer+JGoTcElwSEU73loySAn/ZjXBwsprmTCCQ2ZZM
tdk+lWw/e60cjmD6hiM73h9fqd04HAuHk5i9KzdcftvbXlTzrd0pb5Le6kek1dPt98ezFnN86ZzX
79bHJ/pNdiyIMdFndFjsd4WTTTcxdpijonIfn0yMENzZbh3LAnmuMHQPtTo4pmFPVOMszyQYZBB6
N/HyaLw+GhHUkykotlZHt0Uqgjehe2UKA2nl+6HtZ7eQQhBmpdEizGIIh10NVa0mBaCKaBjLXNqY
i45EQVe9NXpQ8q7rPm8vjsw2qBxk3xEDv4/6NAc6L5ypigUTbh3r+rB+08nfgFcYB3nqdMUP9WX5
PyhEj2fT53qK8gepCF1u5PZzgy2uruLhkEvMrNlRJmHtnDBFJf1mfWgGHHBeD138Ug82hOZa76Pd
ShEfFrh8ywywWJK8BoJqnK76cbCXb22HhJs61QevG+f6JOrya7cQVzkzi31LKOXeXNw5Q2MTR5PX
140O9Zu5jur1ca0jLSFrO5SgVpvIrzfCrBS0OEDV7UgLDwKBwYY5VHUjExkdZ01/xUr63QIe+KnW
iBcHctmeUzLBjhAO7hhStIC9LMywBciupJUA8mpsjPPILDyHf9CfVXLXdNLcLk6RxDTmlOU8l7Vp
gzQrZHCl0KXUQiyPdTefUoLGjjPpf8BIJvSHCZOM5av1gMSaVe2kzXTKrCdbigufIFHjYkuNcdEL
VTsWZf9gK2I+SYaF0ZZN3Baf0Xyy1gBKey7JEDfVxyrPn2oT8Xkk1JT2acAWrNKRk47RSSvb5iiL
vtzqAG52MOQIIRUBPS9hk5xCOgRrl1IGBRXLBQ4UrUaaVdf7TmSkqHdYuiojxNQBbE4AxEfvDcOI
boW1K8fpqOWEtQXE8Fz1VV9eSXoaXlkMnJUtIefdLFX7iK6TGzgtUtOhrw6JxTwU94zlR8AkN72u
OISuNj8OHTlfG+QaAO6NeTvaYbPcKSLhl3n+pi+fhYQg+o0oq8InEbi9Do2cXGlWFkxQIvQdYfJq
jfo7Pg79c6+bHSkNU/RYx4eg4t2YbGtiqJbN3w9SHjTS1sjtrcVn4BCGVUKsbLWkP6fw8OayOUGq
DGYju0IX3hk7XSs4KbbGJknHL04cRURUttFNSAPdiSXjWBlD8AlBxllpweoqUm+4kJbGq3EB0U/T
PO7sjsxle5YPgVXDWbfHYSuleuGCmap3k1VO9HAD7ZIm+UHJu4nmZv/uSGzG9CoBn7soLBCPfFK0
kLljogfHMsSMBHRnPyb4e9KOIDRFD+M7mO8Mkxa3QxG1wR2ym1c5TaxXIyyABodEF/cOuX5Lqolu
9/ZZhfy5q0fi1sZIfqmEU35tG530dit6zoK+2wcmTsnM0LYqCg/eYIIv8lzCFPTvQ0UG3SmpDJlG
fWLujVB7m029utNHXTsoGilcJaEiHo5W+9TFksVJrX4aFeSwZWyhsMXZ47PeDDdpm0z+b3bLH6e1
BJDKFhgGlf3yB+0FKVSmLTpSmSKkWldRo/q8pPJOhj1pxyWDke6kQe7b8v+SnOpgHwDKUxDnCshA
mS51krwQitpt6965K1v1RcYP/pt18Koe+Ll367AQhpNnaho9mV/lcjPglMBCfrZllUyDX8quTKPg
ZAsQZrN3exj1JDoNsLh8k7O+P6kqMZCIaBxjbK+B4O0n2gVbrWcvP2PA3Uf0cndpRnJeTHoQIMco
31XKp3D0iEyRYdGz6M/zkvijeNT5pCRfYaDBVtCGDTDJeC8L/avtBGBa+6WPXyeMMVQVofcA9yMz
z1GqYMhx8G7XVkSjvpq2KL9nf8YBQZMhLj24Nolnm3i8plb1MBpMe6Xy1JgBmBUVz5GTMTs2OAOB
bsPN2ptt/aAE41tWTbKPVEA76gFM82EqoNgOQA4wqt39/ZmhflzA8wxNLriaiaiONfzPLbBSmYXN
XSNnXwYFLrCyF6i2Mc7AcFcwIjC0BhW/Vj91fVFxYZjbKz5zjhdpBVOiLAuf89FRNu6+MRP00XBr
D5EZWZ4MDPImd6YHRccka4QKWfX4y6KrLqujqyqrrd+IU8wPs1ubRhDma9zsJi1S/ZcRoFJk8N1T
q9hWo6Lfk745a99ix8jvEo3YKquI00sVSzdd+cayMz2vB1VhG02cuOKbg93f1OJbOha4kFrjMo4K
+Ul4QgNa9c1kZAdnUHfWkpcE5gfrG34Fq4zlXaYJopJmkM0gXVcHUagqn4lRk+/pM7OdwGr8OnU3
kc1lRMnIRJqhy98lOYkudP5QRmTiG06QwW37StlXU6Re5S3xO5r8nS2h1TYL6oG7e27F8T2kU68s
p7s2T89C6stjpMbjI8Hfe1wv1kM+pJ8lQ7qJ27C/Xz15ffCNrMv2N70WRTF+3frZMqYDy9KBWqJz
/jBrsUM9lIhC3CrNHu61pS3lrBXD4mYu3CyVN+6ku73kyro7Su6Ue7PkagSRCjIRl7LYOKR+Dqkf
RcN+tr009WEm5amPl5dSkWg2Pt1GArujFkuPr1m+PaO99s3kYFl+yGrP8oPkIFk+Fdl+nB4S2+eG
Pu4ym1WFX9h+RZyzTJfW72Sf9SGfMMpqIaz6TuvjFZJa33K8LvMdx5PWUlUvCry+XwrfU7dWH3mU
M7uq6aKWplrhArGaQlcwyAX8tu/ribzQUXYgoYqHKEzz89xWu7L36rWK0qPgZdf8XabbrkcTWurs
Vmk3bqLYIFrW1tuvk28RGfebj7zx4W6AMhNihcktgc63ov9CxSq1cJLCyQE6WV90+aKBOZSXsuoL
4hinvgTyIosBGRYqF5Qx6VpVv2lbNwdW1pB7fqmaS40IJjsiaosuorn0zWVCDxNdxmYRxkgw0aNL
pJ+77pwg9sTz250nvs6WygBJshghAmo6wRybqh8lV0B7TkgBqaRfpIDUlB+/qwFZppjMN1ZB4MB8
LjsgBFRISV8EgW2+VJf7CAKlYFEDigGCl1dZhN56hcWF15djP6t9e/TN0Z+NpYboMFaMJA/qeJDX
cuqjZRwsjvXRqI+VjTsWJegxRY23VtKdKAYXGfqCsyROfXgW4dmslmrCM0TAaj4Xa9n2Gd6QuSwz
lhrzi2qfe3Q5+UXklya/1Ihy8ks5XIr8kg77mCSY4RIPlywnXeISoeUjWLK/2P1Fyi4Oq2NgwXwY
Yv3cshw5l9lwb2tnJcKxcW66c6gvR0EKPV9nSykWT/usWadhOhm80tMJdxai0f5PJSQySAo9JGJI
ZJCEF6OHDIMDSsjvYsiB7RfZaX+KIec/lZB/FUP+WwnZDp6W/RBDooTM4VGtSsiUzmr9byXkdzEk
SkiFKLzqhxjS/E9iyGY+4llGCUlJJJJoix4SJSTqqGTVQyKNqsOfxJAzqin7bKwVzyDeLop9pjpe
9smTX1tedV5yCEv5ah5XI9ycf/8ZWylFPy1m+IhZdBYd+owIXn8Fz4E5zwVMuGpb51FKlJCl3hW5
E22isbJORLgkV6iv632bRhXXnpGERRXTcreEvAO/0q+RgmsERFYEGWn08shPG2E9jdl14SAkgHQS
unRIDc64MnNbw3Sup4g8LFGGDXYXrsihQ741rmf9ZEkjggoyLi8OHfcqDRDCzWHvyhJQILkvy52Z
S9HjbDkQCfGC/mZdx0Ttw42CVIGFX0YoOAYee/n5X5qtCBSbOhEtQSf97ntNzGXMXRHuZ7YozyH7
h2YfjHup2bdY6Sc0zUtZqeusRRN5gGU+sQ9wA91lVGhJLm0rKoAJQDRgQa/Giwuv6DzYYtSkeA0T
AMVT10ocb+y8DCuh4hWOZ3OzWatxPKPzQjbTjgfKKlW9XPXY6y76+b1d4HfxABxQYelFkceaLok8
7NdZ5NWmO3Pth4gwu7FYCi2/slYduuwAQnmfYTlmHiDvS7y9awXMh21oiEvlxBO2S7FnoMjcNiS6
YOycliOgbYpYV6p09rCpYU/1iSsompakz1Zulbj3IANIn9PYJKmu4rhTCrTLG1KvS72x8fq1REOH
xGsab5iW6iavXY94NxTDSxpvNrx88kbDS6fli/jPCifMHQS3eVq9lFJ7U+LNtQfOgwJU3NsuJWzC
1txJcQem8Z1blq7WuVq0FPys2tpTibKPqGofdHupXCp5IiFWOAjhlmrIIhY7ArUhNrT1Tul3jN2p
2VwK4jgVNPsE8B+xv9OeyDSqD/bjWqKBIOmC3hgb19Fd0kAk3Y2MpfDShCHTWy8qvDj0Ek6WterO
KwoPcEK3VlN4+A8H1uaKN3Weo3hj4UmKN3MaqJ7eeeSG2mtNKkPTjVV4lLOWREY3/wRnyFqFifzO
rUyS8Fxk51dJ6A6sEHI3ES59pQrapbmPzX3KWdItFa+FEciydxwlxvFIwNgOT0QPLzX2O11eKiNe
3Nw1ECfXIt8rbvaxtpeGPUkTmbPvEpdqE4bXS9WDK6lkXrqO6qqOa6mu7LgjJ4nj9pwnnBKN13Fu
cLaQscblwQOST/oQV8qy8XTDa6YfVU0eBWppMLyM04cTZ1oqWktiW1V7zuipZIrXnsw0MPGm2us5
RxIs5l5nE8DhcqW1MdbZrtlhNHOLEhIjqSdLyZELH5OSuj1yi7DaO+y7OU2SpYhZQf5NSe1StAp+
c8X+ICFE0I4RTre4SGlsIX5RViRTPkrNhIsPJOzRAjJyrqKQnHV5JCzB3JmiTs/rwzHj8e9fISUd
2w1+l0+zWnZbu2VFbwzhY93WwaVXyY/MSJV91hcTujBjRgmGpG8jyUJcYhfNYeStnjQLwmg2fUoa
/TSPYXS1ploZURfS3dgVsJiObRjRXG6FvTFM6bOdqt1N5yTFnZYtNPf5d6P1jwAZW7EWeDaDPSY7
rBJ/vmA7TRBmiWSR461GMQB5hVusFgyeaZgP8fLd+pAK6xLKFJXqxyg69f2x1I92vhTxtbF66Jdo
4IMlDma2lOX4ReeHqs8gJoXRZyxlkTwcHSwm+NWhMg+uxkosJm1+KXs+mvNxto+0n4fsRHXZqe9O
sraUE57r+myF57JeqnPOeX1unaWy4hKPl6S4tJCUKzccL8Fwkcyl0uwqXiukrdVfBemVnTYR4eaW
BHtsVEHC0tzZwbqTqlMQnsJoqUw/dv1x6I9WfnRytlyHDk8yfNJ4p2UHWxzYH5oOcRlLlbBP6qXo
49jGUia/XnSQxqVK86DEx9w85Ewo1hqzE6HbPb+gfRy6k8LipqP1tlSFd7imtXvW57NcHxNgPee8
AORzpqLxQsXFRVpyan+zS/gPAgsbjhnkJO7YTKw+YLGVqRiCKiN9nh4XKsReSlmk5Pp1FAzSri8r
7W5spRJzK3QFlkCPJrrp2Y7nmwAk56eSCBEtJNg8U6vWo3MoQFDC5Rwg7e9HnKXXXageC8Nq7+lf
ivtW4tKlteLKnAuuWDGCYqykfmnN5ZNdZ27S6e+iiR9L0wnvYTM2ZI8svaJA0DaJ38u8718L9IqT
CbljxCK1wBno7Ya18ppm7cHQuaiJQa1vKiB827lvJHw8db6JpbHYpYbe3PMxNVl3D4+lJR4IkGC8
ptIjpvWJzzGqTeBsmriajaLaxsVsfLGD8irSHkFnOEuiZ3ess/BWtQfLs1T2hF2hGTdTLg27Romf
0qKxLngokV43OHwrCb2FVZ4m6A2YGwb5sYnUI+hvk3zAHCjTVGLsqyLzRZVwC4WTdj3JvXLqInm8
WQ9JTVBhRadrb+sBgRYp6MGuKU7RNMl3ba088foMx6nPGXjGBlr6VjmjnrgbzUmGGtGCjTVtfaNw
6UJO1yxS2i4/agMgi7CLm7vmWz8B/7XBAN2sB2kKg6O2TYZ63naBPp9okOlPlXliBaw/lyKojpMx
2gg7w/iFkc6TXOXZlYjGa5CcFZfUQd6rtERIgYciIffNrU3L8TYM6KAFaQ2QJAq6aMtdUiXzSR3K
4ioPzBIHB1bGSi/NZ/pX74qkFW9jOR0J7QnBNBsXx8ZV8fc3g/+wQ6b1sjBcZfBxKvbBn6+Awuol
MzdaYhPCSb2NBTqZYMZYbgPwfC5k5W2e4XpVUmJgNJLku4TFYwYGeU+4hYQ/wvFiOwoBlt1SSo4q
kxD0nkbK6f8dxPItJmmm9jjfPS2I77JSsV6UFFNwKZFiLYbOuWUc8j5U9iU0HpzsMZgerewxCZ+i
tWrxpJkAq5dqB6Kzvbx8TstnOfk8JZ815bkfP4u1mvEzd7OMi+TQlldWXzZ3reHc/P3rBuT8w1qf
ZT6STzzPABGhbv/8wg01cbnGhO2yl6Xrxox6d5Jn0+sNZfhsw24lExu+ctorMEbHDECDRQ9U6Y9d
ctNUNjyehghxRS/3kJShkgkFXtAExD2Ko1fNbsObKgnVbYjI7LrtLFIcCxjPjQxD0TCss6lq42dj
0EyoO+qmqnk9IgutOOGR4lNoSS8O6BhWHOxcEzUXhKsa7wEu2e1swjaVCE9KlfZKNwW3Ka1iXVk2
mm8EufKpyYO7WSTaU6dOfi4V8ptiv9qyBabYnicyrjmIsp7OeWZaZKur+SFRyOua0vgBPXH04IS3
Is4zdljkeKtpsjXHprh2OsTQBQGr297swFQY5nCR4zE/M2Xf6mr+TrTneN/mce0ZKbdG5kWlr9tS
eKPwOdxAWUQXpmPRBi970rpqfiv18qUXECdp6wtWeRGdtq5tvWbxFu+ivtp2EnrVbZIVxLvBg++q
6cWMhxLzAo20EVU3Qtp1DbIeTEVNNumARvJ3p8qvZwoYB8xjeG2YS5A+ubQX/7Ir5C/vqsFpuq1u
jrU/BdKj3g/fohkIJqH23QVFREnEnpc65rCtOoQZf/8EPtIPGImw1uMpcLJyr/tlWxqSM9kqYB62
WhzgTQiNo7BqjIOiDQBxYDkoDJr5ScWytObKZVvDLu7YI0NEqneDGu56wrTRmNh7u/ucC3yOGWoT
nWX2EL7BxczhYk7Vp27O/b9/5h/adzxpLkkWyzMUV9avKrcIRWav4PzfskhFqmYCEYrzYNPZssEW
W/uKWmG6SB3G6vXf/a+fgizbf/0337+V1dTEYSR++fZf9yVmxPy/l//n33/m5//jX5f4rSnb8pv4
2z/lvZdXX/L39tc/9NPfzL/+49ntvogvP32zL0QsptvuHULke9tlYn0W4Xu5/Mn/3x/+r/f1b7mf
qvd//vEGAlssf1sIMPaPHz9aItsWG9h//fWv//Gz5fn/8w/3Pfqf/9OU/MpMRNv5f/53+Ov/+/6l
Ff/8Q1P/AbHKQgmxvHlMFnhbh/flJ6r2D6ZpLLcJsbL4UCzr8aJsRPTPPwyTHyl8RNCGLZaGBQDU
lt36I+UfqrHAUGACs23hevvHn8/x5nsn6vt7x0vy4/u/ZpQyofzl0o2CyyAEkoEVUxRtyWf6+QNZ
O/MQxfw7u3Ijq+hky+wuqnLrggr42rYYP2gDQlVbnjMA62QwZ+rbHA/OZmCJtk2M9CTUij0zMhn6
WI16ylCpB3H0EmiNxs5nFG6FtM8e76SGjq8xsP6ypTsRiJtsMo2d7XwixKLfBtoUkJLCrX2OT4R7
JRuzJbp8NqTXTmtw1hSvaoeBdAZ9hwIY9Wtg7VDClFt5tO5a1Mj7utTy3VDFgqxgLdg4y+xM17qN
lMgBexpyUA2mV9JgYwpQ2ifVSSI3I2kzUKxHwPgqFmBR70VdCEy/E/kGsn6thS9F7WzIH+n3mdV/
raGeoIxo2/JQq7EKCzLxNGZ2Hj2MIdkrVuuSLM5U2xRfQb4/TE17MxSvg9kpG13DKmWIjWZgQIqG
cg/dMCATUtmL0mEJRgxI2wM17wbSTruW1Ok8I5d4PGr67CZ9/ihMM3btlvYvjRUh63Qe5IrUKg3U
+0CzWoaTpSfTMQTStu3nt9QsNwDL3+OgZulet2xCkTz0O0XEZMKixR+q8ml5R7Is+KYXFmnH45zQ
BoiPTUivOLSGF90+LeulvdQ/Qsf99ixLQnflUNhb6Ogt3rmuHL7B48m3ZMhcs8C8aWxz3FTqDUnW
NKzqPNg7UnOGOGqJoGb2UdWbAixji07q9JgDsN8XSt9i3sPZZUn388jNgZ4oGhJy8gxlOw0lZm1z
eArM6tNYBqfISgJ6IqzR7Xa8L/LZR7EpNiN/cFNI2j132K2tkaaZT3u5M75EQYrMramPUH+UTdf0
bMOHnoFhNWzQBN9oI+8FTJR4X8Hsh+E7OIFxDDWUPlluX4KgvQlnNujQM7zxupyZTktNHO/GmCST
eAhtyMnJWxUgfpDxXgbx/CrZ4XU+ARXtBtYnosxfK8PMNkZ0UwwkZ4naGnchiPZdYSx2xSbaB2zN
z2PEv64qwuMjdyRzAjVJXjrkzgOsyPQMBsRAtqiUQurpsBCxMo0QiG6yyPjMwPJZ4Wzz4hq53iyB
11CqL9BDyUxM3jrlgEbxK1FmpNDp4UNjp90mKeJ7JRLgumNN4nyxzwwZ0BebdF9CyH6oWPRxK5KI
/HBSYRUyyzid5u62RZsiZVa+ZddTbqvpEdo+Cl/m6d4MfWOzGGF1PvWZGuCZK2V100fGvBvk+K02
RESvMAbomsqqK03m29Sn9gkggHoyX6ZlwtF3w3gklHEfKL16VQN32aggfcEtI10YasDA5AMnleyh
TJ0QKdFSla36Vo9cui1QyhbwEIuKZFcWylYTowL/rLjtNcIUjCopWAMxvRQDZrtWGLf6UDebmctA
JJWJW0/avWxOgycVkbEP8VHJ26E1tWtimzZAHJ2TKQFHNKAPVt/SlljBYlLOY5KYVypIkHzWn1D9
ymj/uhNr+fBU2hIkv2m4N2EGT6LOdyh6XmNCaY6ISLGaSsYuVYfnyinME8o5qKOG1u4sW08Ihxuk
k9A62+eEPTR9Is41G7XjlCg7Q9BHTjW92VVdtqQFtyrz9vgokTxQORXm6l6BRdnUbqSGiafS3rWT
sNkVKU/IsbBZivmbUSszBuGRJnQRgRRN6NFhJC8DMhbKOtnDSAIVHwlMppVasxxLn+rl1CW36JFA
nC+Ih0j0nYsTK6qNaTPpC/qkQkRibguSOn1ynfeymTVubUQVBpRl9tvcRzpmYrP3pDI/l90tlKHK
5Q3R5BJLS/A+IPLf9hmr+coQYmM4zby1owAEMXRhYVVXqhJZPtzxUzsZ1c4ksXXjKOxA50p7tsHI
c8LjyXYh4NPHSfJ7SDG1q4DJcxazl2HUOyOFvzRHb02oyht5nJ+GpOECmJc7ZDGkO4eHcjTgDtqx
vo+a+aDpJN0YSmNs+qFDyQWxyVWblziBsVOG2oSRqnuCKf001XqLP1TGnoLqpmts9Ky1ykfaAZHf
0qkWU/MkDxWvgVO7mLQ7YlzpvJZcYStFewxrMz6RGrldJXHc/K5QUVefpuy1sMlUicBbXMFw+jTE
0jHnrZW5CM92rhCm3my018rSAErOhk2bvuY5SNKwDWu1OxCn4cu6fl13gXkDRvor2UUkP4Bl4K22
2Blc8sD50s4IwPQycHYBysw0Srg06GoFM45lQFyndDhbNmaOHp1qTaPTMnRbh0SwnfHaq0RBBHw2
irmfTs4SDJF7TpVot0pfPGfWiIf8/3J0XsuxIlkU/SIi8OYVKK+SKXm9EJJuCxISD4n5+lnMQ0dM
T98rU0VlHrP32iNdU7CJSwLJBcEBZK9LH405A4KkLK6mybKWOIXH0WvQvhHI2ef+wrYHn2yyLHiz
nfkHGUEuh58i6NxYzNI+FFX5XKI8w6VuH9pkxfntkhTe+XURrn2/xpaZ3jWqa071l8YDcJkM1NeW
LB/apHWi1qT5geMekZb4ZCdpyYi1x/8jDVwuyHTtJfudlEojQ/P/A0+ZRIYcz1bTsDtiqmkSaYAb
MftMukbFZgMWMCPGrbWGdFeNAw+mDnmqVwXub1+P0j7r8aHre25kSBgGtzD7xDsoniEh1h1m3vY0
G9N/TZ5JJNfe8LK21m3afiFH33ZeaTdHlKQPunBYyHtOG+pu9pGPTMYz1lNcKWEbkFllyOxvTUhn
muSXMo07JbiTPZaIu8apzwGqReAQSTz7OVNW1DWhCfyItWSZA/+HV9iaya+vlZjzRg+aZFW1UT/V
6b7K9Ijk8H+cd5/dBpjty7qLuqQHvLPx9AY3TpL22G4Iza62T23bNhcvXc5GA5ZnymlLrXpTOw+W
Efd2jg887T+MiTO6RmselYp1mFbdGt9X8WwRVpNBSjSEtB/9GUgL2JiEVwGXfKBMM2rniT/eN3LX
VCapzjVapmC0sqjAuMtPRsaquJ8QaoeFi2rW0fSHxGS2MNRFt9NcsuFANS4FK1isnSC5F4Ca42Ox
FumxYvNgKAq7cvvPo23+zYUcSQLUj2Pes2Wq5hMmElSxpjMTwM2yJkGyw82b9WdDY+2SLy51w+qF
c6u77G7P0qLxTpzlRWEa3aceto+awZdgL4dD4q80rJZfsCWHRX+q5oBlpL9R2FwdPZsqvkdr1kI7
18t9mo9jCDQfd/ZsTiGC0dDrp/WoUAFhBGQ/Z/sW+oYHCUjmgeLMDbd8xUjPoQwbxd0MvKBZu/4u
YFmJZEnwAclBk4s6VFJkj5NLfF6LiVHYWX+pa5Y3ZcGwfAFUPXc2S4nWrMOWNItIh367R2C6c9qF
C1INv33qpAwzjUjobRvmtiRxoe3zsPFMK9QGVhoOR5OsRQmof1GntXkhHXlzvR9NVRV7C+BgNHcz
S7RWhu52w8jZ/mu16XEqqrsUyXdQl6ED4qRPmp9ptOVOdrE7fk+FtzJN7E4a4uVwRs2RBKXH2/Xh
59dVJMmRfGfeYsC5LMxrUFgcrNgaJFMmroQslhx6Q5ecNOYG4Th/M2XFIiY05M9onCqcpKENbk62
6xdKQcwDLzYC9RgBLU6P0XlChb1r/Kw9+Fh7wkEsT5OnTaFL1nYq4N+kzi1dhgXlj2OfmxEsUSmm
n65ussgy5YQ8Cr+y0qtd7s4y0quZFd+gwtorjTgZ/I4IyuGj61EWWNVgglvyiHhyBNWLD40MMdTc
N8ds9k+asFWEeBccSOYG1+JQKfx5sm/wiKTtI7owvBh970ZuCbBMURqXml+d59pE75waZIun1KHC
p/CqffMqWNVrvWQDzbLQ8pvuUBeDilYi8O7KID1pGeG5CB7om+DdxNDAQg+Yejxm1cPorNZeV6w4
184DXYFrEAcsw3GzT5FgUp06KCgVUbioyYNYt5qUKb0gm7XM7ld/BqDW+pHl2E7YKSClaV6EQbXi
PoHlkGxCd+m1X12Sl2Ei8dIKPwD+p5E8ZzYo2HnUKtZ3WFmX9FAY5a/jrfC+YBnn6Pl2I6qVvuQK
RQfcV0usDY0BK6+owtTWnoVTv+NCGnd6gOh8JQ52C1ZfnI287A5eVJTezhpow3ICfMe0ey0dvdqn
/kRS/cZnaukL4hVAVUw7VjQeWAsGkOZDhWD8kPQL1R/ZvV6pdu3aTrd1DSLTGdjDtriIySJlbBgM
752PWnEChoy4mZqEx7GsWg2mncjo/TIbSfvwUtaomILq0e36Gq2cG5M6xufC1Ia4BB0w1RiSUWTa
bnA/z9kT5vs1hF3qh0pT90LbKxFMsAR5Odelfckln/uqPDtz+m52NctAgoxxJNADE40clrokyVKX
DzoiWMqnGHU+OE6f4tYKkAv3UHuMxMVJS5bfWIrXoIHTwU8WTab3T3OweTm1gsYCjNuSxaenhjhJ
1+dMLR9DgjHIaK5L1bAPAiDm6xyc64sdJG9+vnSg5oebr7MGKzUeHmWdF9fCfNUEKTPR+wApPfFP
dlg57XufWjNzCshBqBb60QDUtxDa0MVp3mxx7JTZJAsJ3/GYW096vIwZfMRyW9v79F+ivBRWZscc
SwmI2GDncxfm0jpLnxWEgpIVQmpfkYJ6ceYvH4nf5bHZw+APpMNH3t8tkD9csDLOYr+VwfAGgJNx
xGSBA/fHE4DtKmp9Paw1g7F1HYi4zOtv0nrnUFZb2rNFODeIWj/XwOeXXCnG/NqAFw2t2uQFVeW7
6xc3jp2PSd1lGLUw/Kh3jw6D3w7Gj668c+1j5m45IBSbLUYFMtwKeny+/Oka3T2zDR5VoTMRBWbP
wEHUDbozrj/pCRX1I24o/HMFzXnlRnnR7E5qDEoyYWGEI3ZEQbmJ6nP23Mac0ZiImbNjyikNVz+A
+PBi6zTkGYPUcE76KyOwMDdUeZ8IXFyJtD/AnXWnsu7/GZiiwjJnCNRPzXGqugyRZWUe7UI9c7Ac
HIUwQaAeKbAnPPUN+cZ9x1wq0MpdbfOduAvU/X9mqe6LdFoehxoheK5dHfA31ZTOd8aYX7T8RbEj
Y1BuVGFusby3FL+mp9XIFYgUcGkHM+k7cZOqjr8PSg6xB6Y1hVy+/ActcowMIc41FrVBA+ySTQNV
bwLbpWyf6ravIFUPT32iqh1W5CdrKh8Dnx2ROfAKTNwseYbMfBrBEGGh6XdQZkQlj2m7xNU0kOaX
WH6ICPezKYLyqFG57XVHklliBv817mBFq9HV0Tzn6W7plHEO1D9RkN28soN2igICjn3tFTfgaomv
BH0NfweQ4FiRur6Gs7nFeNT5S0mHt0nNyL3OriAK7hOH5Cn24Vt40OuKcn1cV50TZqQQoo4em33B
yCZyV84UPfcCrD/5lUCLWJYmjsPUqPc2KiM+I0PO8qVYpIwarXqBZPqnMOIlxAfbBTFT5O919PTr
qD75dKD9hYI48R+K0tYj2QFurVeDOdq3tyRMo4p2nxoDdO7i0swsJZTh7rrce/NNElZbvA2YFxn+
PNAaoqdCawTUFeRqGtbJGlWBqiJpKvoJG5SPQtiNlIxksJoz7URaYobVifMIbwCTMZ+dUXWq9aaL
xbBz6lKEHfnpNWSlCQKn2d9yd6RTBUBZrV2sWOIu2mktl+RkM6+bOwVuSnakjRh9bGK+ry0acQH0
pWzg9vtom4v+HctHCb3WbaF1NsSop6MXbSJBpPQyziX4oyXNadmJyNra6JQ53HbZGFXBMMV/ooHN
7m2bEYo9IX/CSPnoC1Hf66aHgbyUD5PWPclmYCduuNc1keRoUEHDX1tPutmsF6Oj7SlqAlavlsAH
1G7eCic/GwuFJF+ui8TqTOz/g+wyzgGPcqkOA2E+4HU84ifWkTdPdD9j0a/7mS0XV7D57SWwoZ05
i/p8JSdhau0Y3/C9GgoLCIPNhqlnaT3kFSTexlJnPFQPeV7moSlKL1plUl8Z2OIlMzKDo6OS4axP
316bPKoq1/Y9w11GwiXZQEpQlFObeL37nbWVupPDxZ+DIcYTRrBh1LvzwzS2fBXHQj/GLjzOXZM2
ZfExJnpvjLc3yF32UZo8oo6pPeEJLyPDLh+JCwz5Of3IYTYN+YoXf7RzDmLmJcVIe7us7rGY+zS2
S54IVaSbdBoLX00MRvDGRBnlv2L4JhuNBVMJss004AjqPc9cFzvcg+AqGoHunbg62d9jUfF2AsMk
L5P7YPBTrggk9l6XksmzClrravrmRA7OcMqPQuljaPZyQ4jlGsQlrisTbdWQ2dNFtjjBWZMG+y63
krhiTWVJIkqwLDAiTJGUVvOKtVmkKnQBH3A940rATd1CP0zJ+WDGMfPpQBFmfNeqvEv5cWIeMehD
9IqBDTRZTYsfSSI8w0UDbSY66+CWw/ql9eW93pXPrVtoVy2VTFG7DLjBqIPZsG8KJjgAMOWFbYnm
zAn2+sq2uxlbRCFOefFQXdw75AS0w6uu42bWPe1SK00cRbkFVVsEVSJoWNjgxIZwuzgJAnzz9ebf
KZGTFt+LGqawEI2JY4dINJMbOMzQwfkr3JbVSPf8Qj1gSApsk0kvSTQzNDZvnBi+dpGyguaa2IDb
VvNsacbymMzwxCzmkFuUpKPWLDJXjB4ZXVvkTpCNReKHmsreMPGwnKhnVOn9+JjUNh3d4AAuqh8D
KokIzjuCqsFBvudTTRNEwyrZCX0JvMixGJb1W5bwSkCoicm0ferscTppzArzCjyRqZOWuE4mr6ee
nhvN+Bf0KL/pieVk/eFkDctkna4gmb5Mz8XotMbwgCH1b00ryTo4HGrn6nmbmr6bf7S5veXYgoic
BbfZQuw9dDa51gM20QG5SuQy89n35kdV5WO8zCXTPVKxd2XOKKQjsD5MuqIHYfdiVnpw0q3H1Jwp
MSzzVNkaR/HMhI1Y7UiKYSX5z0Z5T9ZUqcCMzfmLieLo9OgslMG0WQ8kBd1kmZLMOND5W+reoOmN
msb7KBv11zO9DUlqaWOG6VxiTAfsRfQnKy2sqNKkyUGU57GvBkZnIhNHA+EeFHCM3vOqZ+eucoHn
IVVAvZEiQMhzQtD719kz5miiv+0Ij+qm8SZwhe7Nwrk3u0TEtjfh5bAXe+v0dHwZ0tib5ns3F0+d
GsPEwjGM+eXLtybKMaLqQ+69FV6Af26AOR8tUpnaOtcQb22cFGBCbr0O0VohqiS2iaNvsI+OmzBR
pbog8PbWsaRxJtPaETgKM6dvj5xy/8nBvIABEUjxwixI4PtkVG6mZat4KpBP+47/wRCKBtAowrL1
vYOYdMiMVpitmXEIsO6FfdwOC5bEorOi0fot/FI78X3sCn6MG5w7yYLD1jkXaBSro2OnHcCa/Cs1
pLoorzm7FDTcicFv3ntk6giBfYF42RJIL/1Is2WC8qRLMd03ZlYwFPaTPUqmDPYEw03NKLj/yXLZ
NyBuapZa1yobLgVEkFOKrYkPhb63jcJ4C4Z/o14GNLxJF1tpqAkMmb6zJbSp9FuguZ1J7BYzihkm
ap5NRL1ZMAnJiZEXIT1KKMTfvP7Ljd++/vH8r375pF4qyns3fW8HcHq5zxSu6hvuzw3qHaBpK+S7
V4hvNI9+bFlrTt1KEzubuXOn6+t7lbIxEFDGOgcmeJUCPCqBd9ZADUI+aa91wOdbR+i9KA19DbsW
fnU+0rXFedVDxOxK8y5QenHw6R/S4ZJ6M2EU7rfXq9/Gqb5mZ2CTP5of7mrl+/+QqD2My9Jd88Bi
e1FVaTRrmctUTCF06ZpPQ6zTU1B8NFVekwmaMhNq5Hw0Ub8vqeadMaXt8sZImLebP6uVESFtpNah
7OSBsv7LmPVuLyaPxmP+5w8UzfAOpjuZJw3L0E7RHTQWwnKu3XLKyussQPwt5jtPHDdWB8M46PLP
/JsxT9j1zhNmt19Gd7wO9tcy5u8pxI8gnzExcecZMz+eSgxknKl3wuEZp3WN86dco5qm4Hlssz1J
Gc+ViYEdk256HjsI+UGq3TNAZ/eSpq+mLC6Ljtys9rO/djOiO/0Y1XOPH26C45lpq37w2uE/tvM3
q7BJRa9fczUgpCOnmr0j2nnL8M9WW95kReBg06R/zMdfKI2J0ob9cvFtTrYVvHg/krqlrObK7/iE
CFGgALT2ZQV9pyBhy9S1Yt+LoLsMLosvJr4p7uXflHVjXTR4NBIcQ5LRn0/QtNE+qMZhgI/IG5yH
AdCRVkbVFBF2EtlDwFCC0cKoT6/DBvU3bSCgdP2UenqNm0rYjCPQ/kGWbOk/nR8pV8UyhygqWbDG
JSlKgJGdbwOyqnoyAUhKonyDvjRZimUL00C4pr58qZixvsy9extMBLjbSMPMJhFpjFIuvChxN3fO
M4k07QVWGtL4ZYlqCJP4loNd3XONzcJxQrv9/n9MW2Km5CwoWrPOlfLek5jjvZfK23jUJXrWgZyg
Ar7iqc7qq0InuMtx4BJaOCr0MG2YJMxEypmD8Ithy51RlwebqM6arzraxd0k3lxewZHWwq0GfBYN
4NnyJwMVwE72lM2MCVkazVePuPOgwiSSf0j5VjIlbs1bNloAk4e4tm42Q2GXPZxmhoDTmDNgpB2c
KQwySpYpJQzQY1H5VqQ/vcXniIJ3uwkbNrEGW/pyCsvuIak+J/erhv2dgkxGw3Ew0uJ55k1Vlntc
O2bLXKQgmMyzZmivpTVFOik+rZab+1Fnb9cljEeNBRtQwbocQIaWhQ7iO2Ov8vZRZ9DFJ23lOnNi
7ujPynf/ggpBYEH6Iv+fwW6dILsGYHRfQdSWQzzqLaLf/t4DBxQxyTnAT2CL8d+gcwNKO/RJAJ7U
v2DBvJ0hEGPXwOo3JEIlzH39CSRCqPXmVoe81NajWzmHpuD4tNPfZflrLZdX4q+vvqBo7vIAxQa+
FwK+cnWnL3WsZ0x20yINScQ+SYaypvZV1cmHY8q4X/KQZTWjsjeD8TRyit1cnFFHTKrAC4ljorF2
mY+KZHPjMr4pKh+rWxbBDeIgRb6U2JHmWIfeYzeBFaH4NUeiEnZ95p94Xh/nJX1bfHEIfETzNZRq
2F61xiiSiWS6003eUpqc7t1mXTlUH1UAFovlS2tUJ72HyQBCrajY2LR/YztDnT2apnpbMp7xPF5y
QC8G5KFc7h2YlKzjcrpZ1ifsedKs26sRDA2cY3gn+zrVo7qdXzKzeDectGegVi7MW2S4GHx2G0b3
yeOiP1kYpkvrmEHFOTQIy5g9xTWyPhVMTwPDHrv/7NhkZFkWNah7LdLi0+Ri2RvNLeFEk8wAkUmm
94nJe0cDYLy6WADY6JwLszl0T0v1xNz+0WruC9w0AfvKpr0E6sUyeYgHXlWYbhZySHCr1YffPpUe
aRFeF0tt82esh9G9TRAgdKqRTfimYV9xmmm3iqvl+o8FKw2aiDBg6KjZSazDtq1HBrotiKmqPpFN
NFB78Zne2863M3XhSOx65enPI64hkynhcFZGsNOMD73aiAkM/qe4n8x7wEmRMuSdm5M4GwCHyV9Z
fezENIUGsglyqMN1+NtWBS4T7tTBYtGrVwpgNpG8HdA9OiT1AD7rpaTJJIk6uU71Tajsd6Qh4S+9
TLhoBXbBoqqIhbzLzE/D4K+zyYCAa9xo4iYhwwKFUtagvMmGp8aieSwBxNupjbfatV7I4HnR26K7
J0PcJym04MeazWvDMzJCqD71gKLioq+aHYihDtqRAq4T1IrXfbBORYHP1Z3EvV0E4tRuMbnqpwS6
53wl6fdakgrCkGAdSTEMTkuFJbNBkNAcdB3ZtyEvZkcl0QLkiZh48+POeIWzVb+jYmKj4JBd3Rv2
l5hn9lt68VEzaoJBQI0NroTDfSCPyc78J434QtKS0Rq59bxrEvL1ZJCEGg+Mq49/HnHVEwP0fdrS
jpOMGTctgP6W02REUpPV6aV/xZ74r5Drae6+rYonPfDj0mp/R2Vw3PCshJ2WcjGZr1VngPLqySnM
TT+WgMBdjlsuGS4IC/xHYyz7fC6+NVhVq+UwHFyXXZbbzGbbDbNxSEp4fUV1IgTxNJlkL+CEZqJa
XkrYQyJ/tLKROQwk5OpVvvurc+sW10Ztpu4C4jCDcYCEnIO7c+neNJYVoZ7g+ubr0DLhRO2DIEoF
aEgWJmHvWU9s804TiTkzcyFiELH7adBIvffZS9EbCI2dsXnVyktH2TvpGWpQ+6fpshBoUugVBo/S
fFFJA8wQI07gxG4z/fQMiue8h7ZSkn04/6fOLGLfmq54c8seNWtZhxMyhBlZAJVBmf0oeDlA3Rw8
4YJW03bxA3lY3MbX2fcPTp0e0WEwRQYgbsxlaCsy/DamUm1t+6HgyqJg0z9R4c0sv8yD9Px9mpkx
b2voe2hhmnfIH7G3zKcGJf1syifq8nuD5sFpfmyyUfvF+24bPm+EK/EqTlRw2co8qvocyhzRWBm7
vnHfp/lT7eX7sl2cqB5HmsSgOmXW8Gqv2X51eLT4oNtLvydb7Z9eftei/jZX90ff+tEJljW4c+nP
dqRA2eyzRP+YbSQgHkSzMq2J4SaWkDvYCpILeIwqbpPxbhSKyIXOZ+89IHjGj/Jeaf5zi/W8zcbh
IknQcGr5KIolOKwdTbSHn9LQeCtHshaE8V52XX+RWQaIDZBawfxzouFWVrrXe5LcdaP4QOQfVa75
UEppvFUN05/sxQw0F08O9aI5skTKVpZ0MlC89zRimiLTyAOEwhdCd6FQTZHWQ+UP9D2rucum6taP
p9I8MYOMHOIxfHg+Frq24GlmAqgV60uu9/9HeN1szXqzEjM7t5MY7qqquUpLtLu8TeYtWdKJutzJ
YxT3dZgVPByQTXEIcn6WzG96u3hwBQqhaTlNhsfm346mro91PCTb926nd8eGCL8hTEX+ZC0/llmx
cNdAXXsgJoiO9iSVfzntpTTDeXZPbffRfwhx07urnBq0npFrRU6N6cNltQaqvDwuzdl27b05vHvr
sVdBPACSN3RgJ8iM0vG6qM98xJBJASY9fW86rJnz9aAMPAAKNRcVxNdCaQjMCjqdOd8sfWW3ANMc
WVsvvWj058PE6JcmMqH0jAVxbndjmbOVSJfjIqHgG66+m9yEHUtS/o5sJGQ3k6RKVXpum5Gkc0Dp
yFS+NdN7k4keJUTAdQt1qzakzXlmDY7JJr2vSOZ2q/mcAukMqvRFrsVVq2uN6Zz0z/VS/BoIMndW
q/OsuOK+avvPJlncaKqce5fP27nzND8yW2fegUKJy9G4m2QO5M16XDrnFvTyJU3WQ7eY8BXYbtdb
PNQgLsSyuDhov2qfXJwy/zSptFsMyuQI2bqP+D90fN5ffQh7d31pVj3KennI5KM5ejjoiuvWfCb3
Rf2z2cPhqtdgKLjQmpG750PCe65Ucl6Ev7f9YU842K1mT8Zlvhresz285vBJU+LSNEq9noyjRLx0
mzCu+tPH5KFI153hanHhmlFZ0Lwa0JiY3SkNzr1CuGivh6Wpdm77rGvdNWC/Nxj2a8OtughIBkzL
omai9Kp/Z9HvmHDuA/+xVhdN+Q+iQsCRM5sffxoWCVQZEHvq2FhZdg4YFKaPgUdOpjdXe6zUfACJ
t9fnhdUXY441414lrwIkx/gaEMsi8CtMTMhN4bIT7A5CwRyd3laY/zqE8IlOBflnPR5MYEwr/1ZI
NulzjOI/pg6d0vGA9ePgWdug3EINlx0XioouIwgck60+JCHoJDbTNPUqCZuKIcoMMmklwgPAMoSS
YoPt85Cw/Iw6dAb0Xh4e2w6p5a4bd7gHFAqqSbDhoETvvNe0xTHixFvxhW656q1jpYMs8YqQsjXK
8u6xUbDGtqQWFv87gON6d0T9vMvw0qSsKxt5Urb3rDyMHPiiXda1CaO3MitZi2iHof0UC3tB5KGt
+18pQO9qKhoqNmarLmmcCSNmc7bDsgRjlUPFn7fAeQd5jrT/k9p8Jt+J+pgpVXVnp1C1igwap6B1
W/Ul7BNaS75l09xkMO/HqbmvsXdzKu5Excm4Gs/FmNtoNsB6+ROKympwQgHPMM8Y0opfwd3ZEMnR
4062gmu+PqZoLmFVXwd32cF659Mtd2VB1kW1DSOsg1dPu20sXdSXzA/2hVKEKAzHfhqubfe+OGx9
FLrarN0GndnZWIvdlHTHIMe7NzmCOAKwEXgIKa6SKdStzrjTavS7XJz/ZEHJ0OT3oKJeEksDTJKS
UBE8eMGul4gQzPRMpTor1jlo42TivQYs0kKH4hiqJz/md2kiOrL8+pFsJlL3UJK0Tdj0RhygsczJ
E4fLCNf3kcn3kQ+Xbxh3RUd1UU1/okNfXdPykras39V9xcetow6octZ1S7rr+1zwJbv/bDP7bYr1
pgU8aavBqrrx2Hgcndz/y5r+LmeRu8+0jFwBIqe07mNttQeVFB+rUZ+QK0Qz/P8Yx9p5Ik30aPft
U6bIys1YsfPop8pl56P6W4/2ZpeKV1fRtKUeEVvQK9t4Nc7a2JAoDg8sIlgBBaRZMtcLZgTDrDwT
fe8HxXPaoY0MyvdAfQXyw8vYBaM1KQKGf9MdpzWQgNBtYXEIkMcpS5yi+wDMtmtZT5rZW79kMQLg
Kxq0TUrmwWti73A0M7PZSR2d6TIa6LCHa8mkOem7S5n2L9JnrqBj0YiH9tcacTH2E2XjQiBZ36e0
ZMEpz9cfZduceAJ0v+/kT8Xq/8uGNwcOcDi72m0tykjzvokObmtUkwabq+Ufon6eeHvr3WCIewAQ
LPPN7BlC+w0+PW1X2O3RZgXhdjmbuN/Zs15lWRycVbJxmPJ9Hfw3CVLRq3qgwDTuvRTgdL8fkoJV
XcqLjlyWRd+V4TrcNRkcjYIMDwO66+Q9A23/Iee6yBNARQtVedbGXU5XKWd5MNVeLuKBPRALYbSO
/pTercniHUWwPGp6sYSUT+lFM3hSh+K8pgatvc4RNk9HX9kHr09eOwKK44KvbFe0Z3qmXS1ENaPm
loeaI4K1pvnCefuRzgl1TwLqcZq0x2agK3NQYQ2DjaEQCmYHl60mD7RazbCduqcsdYowbxqYQuPJ
LOtba2coGjBj9xB6Sl//JCCWttn4lQMXPq5P5Ovdh77NT+S8J9fx4mf9A0C4dTffi2oCTmg+z+Ny
zPQFDkWzFzWKgNVE4yQuyJ7DdrRib4uOcefPamnfp1bu0mHUY81bYmduXsa1OlnkzJAX8dsNw8Eb
rFf+ofIZq70BjYFlI6BZ99yz2QkNE3FL7dZoL732x5zwZiOJvQ0BDtCG8oZgKF8XXytAu3DJnRdq
5jt3/ee7IiGfonvA0/NgFIkdYrl55G09uLkei1XdwSAdyEuaI30hYXHJB65ji53SNNf6A5vzi+FU
kZNj786aT5WtYDWd5sLI5CXNJMNR72EoDYwo7kPTqEuFxri2t/Frw5aCzVzQFhTLp0lD0jEPwdM6
Yb2Z7JsoftADxLk3M7ZMi3/hag6Hykb7WY8xM6E9VfY9smCUWj2AHZ/T1XGURB6uXVxlPYHJuzOd
4JCLfwUc/ZpVQae/LcikFdn2nsnbT8MI9di03d1oN88QNW9rM93PrJhtGuchSEiWNOCTUuLRH6Xj
frCr2BbzMQ/KqIX4J9vkZlGMzc161rofRFIKtp9b4s2c9h1pLrZO2Ui4nl9mKCwQDS5DZK28gM67
xQSoZCBsaSm7/R4m7NWCNNXIyHJJz8nS0CNxrNayc2/zgeSvnNFQ9JSWyatKdWI5p0PP9VGQMgd5
AkmAloSba7pnqdtY84l65tFarLvB5nntdHAvoIq5CYu8241lQxwk39QTD6nJSBBuxkCKVDdZL40F
RdG2bxlK8mzWTyJ7JRZYRJwGg3cWVCKNjiIBw1NS/bWDc78yDVq2MtK1bxXzqp2x1oAs36SwSe8y
vMNCDJht/Kyk1ZyXiVmc4/fnvOK0yqCckESI6/yimdmLkv0mK2VFWansRSI6D9NEPGkAw+P8SfeL
z5y6QJGnbU7DhzGKO8Nd6z2gUPm0Ltgg5uS2sG5J9RWjfPCSFlqceIwVFiSzma3v0udkRqCUs3qx
l+5tYeW7y1nsJxpZFb/6AJxHfSA4AsfCYCfTDnUC9gPk51hxP7mEGIoe9AiuJtS/6zp8eyV2fJSN
Zz7VDHkE0SGZfXFztUeKNsStn14qJnoe3IDFdpJLMi916DbDRzC4e4HMsC9JS5jW4TDwR1RH3QFq
fwrG+UOOULyGZHsYK+TkM3Wb4QenRncThrTlWZtf121k2v8GGFwCOiHXz8khQfrXECRTOrc2yM6q
l7fsLVPiEiTvzVzTn+FwSTFbQfTbWl9yJ9ng/Q4B8gWsWadudbH3TpANQEU2Jv+b6hp31eqM4ZTw
SAUXGypIRrTTrpmXK2Vmi7AaMRp7P29fjZoWp57/yjNSJI82MQZRg2ZrlzjDbtQCLfRMRlOEyEe1
Y54GA7iRqDYDhWAut6YkN7XPXrbNwgr0kOrftNgRWGJQsE6AgV7xAI8WeDPvZ/HT35KwAksrUWhy
4w3/4+i8lhtHsiD6RYiAN68EPSVSFEW5F4TUkqrggYLH18/BvOzGTOx2SyRQ5mbmSdOtNgb2E/yz
nBxx/tH+lFvjJsjkY0DJXe47NsNbFnffe+AzQd+IbmNpOKFldGsbB0+aynfDxKE4u1nDWRkrezbv
jLFKuS2n3UFmLuU1i6fMDbHbhoUB9S//n3DPY0jpjwVE2zLtbuMZQJC8ql6bRFM24MbdEPF33c3t
0Wnd8dmv6rsXj/fUxx4RzxtOCJJ7Km74qMm4t1W0nUEseIkwVnruuDZHLIC0wnyzftz7hPBV9TkS
5O0jLl95s4USDMlnCCvmRCXxwHDSsm9s8Dp+tK3l0xTWeVyEIYKKtkGJ9uWPwgmI2vZRlOXFcbq1
HwH5SSSvycRhPLgUSM3mQPEwKdJ1ZZuAz4PnSBN7L9+N4iaPeZ4egyx4bGwCThwnI7O90g15sizK
ifLkXrnmeUpfGm+4RS3DfjWujJKjfh+F/VBRiqufDGTgqY7v1XBX3rpyx4PwnafBEVtgza++NuVI
WP7e1poHlRmXbjQuKWeNxpLUW9DX7bMeeeLbsR9lSaFb+5tAnoQavRvN3zQ/Tji4XR9VHZqqGu4a
NgGF7DRkfUhRd8g1veZm72Z6GGsxQyHGU8Ucb+IgtcNEV3hzrZfEUncaNj6iPHgw0Wb00nxMbWzc
XY1MIet04yfduabBrYiiV5E9u4N38NJ0zYZ5AOX7U4JcyD1jbXXoY1Z64/aPISd5GbSG5po4G0Ot
JyWB5rLLa4XXSX80Gni/BIX6q9T8Y52Mvyv/QmAUH9jkvmmMhwZVBgiWi73eedA8NTAtKy+Nbu0j
7mGlU77oNnSLJt6PtXNzDUgoCU5NaQkSEvWModvdt63H3KKG2YOTJl9nBOjArZ4Sf4woYPxeinWJ
jGAmkm25bY147eT5enZsyHTJSeQG0an8VQwMKHQzPaPvvzEzfXAb5ysHJoIHftO2+nMEInOQjFC5
cbPg7I02Q0t1G8wqGfV/THzYUzdYw7dcdR9FpNg6cZRZHqXWXC/HIr3pFBdn0A5JF8HQXBmN9uXF
PE0sTDzwl8Frjh01VvmAVMGrYRSvTBl58LOXuBYc+yO5sbhOCG5mo9NvjQaS//CRyek7VTtzNljl
avmPwc0B3Mkjx/8/FXEHiGXurOivgF8dvTRGee3rNtSq5q9P5kfwtM8T5kFMGbvK1F5GjhZdou30
KmbTKU/mOIe58WEJAkM1jNnEKI4iofLHF/2eqjcDk2b9jSP4C6PG1lGIew5xAC3msqv11jOTE1NV
RxFnn002zKsurW9jymaWIw2mQ/EruvQd2s2v7Zd//qg+AO/GnFYpv+LUUTaC8lRkkOZZyhldCYEr
JnaYC6b3xD1MMknL6Dw3qLxlMCvLN0hPxzgb8M/yPTHuzWm+K0rTWQ2JRgsFZsmkMHaaG2NwaHhr
/MA4t2L4myL320JKavrFSF3qNzBMtIwxeEmjB9sz3yMbFLmMp484pWQVAXCI1bEgHkdgmA8eH3vS
rmfLWsVsN4S8w4EdJmHwJp1wDN7ycoQ9VJDR5fJLtQOBGP0UmQ5uN8MjOWbKq7cYePFeKj5jy8J9
gq1FCI/3iqE0ckJJhHF6yTjxyfIQ9ew94sf0UIfLI71qCCtfMyNQ0ECQ34gbrPQ809el31YrU1k/
nstY3aEHYe3eAgMG9WBRt2qxxHKIVU1KY7J4YC7wylgwVD3nRVMQHaPNE2azpYGp0Juv2sL3Fuxz
4O3URu91hiZlpV29pUPTT3Z1Nm2Qj55TL7/j37ilpQ40kJjZUOBbL7YlWpuyW67S4Naqsn5WaXo1
tOktPfiqasOuqR8T+l9i7x/pymNlR8/w5LONuUhKJbu10G44YKh0IkImZS83k1Njk1c7LzI/askz
xYRh70w0TUWEzI3cOdUenVDVP1IrZ3JruFWy6ot71Y2K6XLTiuVQ7TShCqJ/Sol9UkXXuftpsBeA
Ew/os1wmV4DJOpdkV1AE9ybuwa1m4diXeUjqGX9sHP3gJQ6Nbv7w0uirYazm0FK3uMavZJMVWe+I
nI8NFltZ1iOhpod48n89xhbkNDHOulFw8orXgtNwDcmtdgIR5n792rgJE7wkNP17pX900lqUMF5O
HmVB3VUTmO+m6+BVR7rV0mLTOuNVDs6FgPwxDbDBTEWoOoQ2m4mFaOXG8Kc7GMC8N5GRCb3Mdnkf
HWx1DcAxCj0cLLg18Z05Qpga/ReTkw85de+9RriA0IQBNP5/Nf1pp38F8N3Br5+CujqwWX2ZdNRK
YK2qK89+XGwwShzqHBNkJfYc3ZShYVbr7iTMnquFeblQ1PzGvwvrHmnJhV6zfJXjc25RCZ3y26/Q
wLB/5ubM3cLYesxyOElTGFY/BNlwsw257n2Ivjm7Yzasc9onO6S9woxg/rOItM7NT9pHIu1EVBpe
AwsvloJJ2AJwgtuycg39YbbEWWV4HbWYwxFha+sa04DAXYqJcAR5qgyFjT2ffO0+19Jj4SYWsRJ6
2rTPmNF17dAJZH2h7Z3GYVhDyiEjTkAB1FInbD5wdXUVtifLuyzHMFtf1TjFA29+Y7CsFAPuOTl0
kk8R2G7EmbfSfYa/DgxLVrbYK86VRKfzu+Y71iQF8B5aSvMS881C9Q7dyr15Pn9CDAHHfK3nG3mI
UEdGVA42CE17ESa/tGP/oF+u+M79LVFaood5E3IMRd3IMGSbW6nsUI/9FTETgnEt1nI60HFkIW2z
KtVdEvqecdOs98oyX0pWNkwx65r8S5YxujWn5CDnZTyKQS8HSJn5Hy2QUFF0z6TDtyUE+CgBZlYI
CkkzIj/tOSsyJjKwRRN0nzmAPhNMdOd01JuS55ZMnqOOk2jVpKHj02cZv2RDcjBM7vbl9EK087v9
n/YYHZMxvsxGey2phTQDJvX5k860x7V7HApgPB0f+w/FtywXpgGfIpCHmkBihNXAmRueJQ/vfLfS
t2mevzqER5D+GPVEjxr5hIYi+Dwho203x6EMnnvj2sxPtmPuh846mfiowE4FP1muhWoMOJ6prbcg
CjQmA5grLIXBNyOwPPkIo2rnGjWBYu9LmRYbxjWu1N2x9PcOjPnKjbpdXX3ILFpNiznVrjrmn8MD
BIEj5xPaWxJvn4zZCy0MD51LQ1Z0NMonJzefndbaAEVaq8UiLonUm3goTb5nf952eXceFa4H56xZ
MPAM+x8y8zZvGbFzJLcxjth5dozr/qmuuA5ROOxXcBzUb9syNU4QMvJqAvoL+XTRUGlCLWx89QN5
bi7l1mh2K4PxGqWY3g6R7qvUXUqk8D57+gMnhFtMKHLFDPPL5wBtIHQ28fucG2FXMe/tRhEsRuIv
DJAGN7VwaPsztlwZZonLxJScxaSta0kDJmcrQ0eEmPpNQWfxkixrls5I3dXhZUouenbMyEw8z533
mI3wdCbtw7AR5dVwiiLjReMKGohzPOeHtCCNN/3rlP3eOM7DiEMuET4Ceuq81ibLfqbAaKCJkO6D
MKrtOx9jvBudCvcoqnvFVtFFCl2CdgkPkdu0wDC2YdtohBjtvZowUE5DcLdAk+c4vCaOGrK0NsQ9
9i6lYjp2kGhKtgKjipk/qLT+q23tLbBQYVIOKrQJuWDXO65eqcgljboQTZR6ZLEOW5+RfRq1awPM
fxvJTzufnirmFxovjTTzS8aGWDb0ugcV+ll/kJQ5jzxJq2rIkBwi92oyzIwEs9UE0NaqnvsB14ZG
KbafRQwx8MiMur8TprkfSaxw1yXFbowwu/1rFrvXob8WBmGPtAkYkGYPioXRaojIZySMsMPa1AyP
xfQkteyLNOX7PEnAAcuvxqxoKmaeKNf+dLucODPgNKppMxS3dpugyE6VwTxcgJDUNPpexcqwPpR4
DyheLpP8KzAXCkR3UlO1jnVzVzOiZo2aFwbhZWpArOYbrN1haTxEQ7+l59rOADLRx/ujdDKxJNrk
qvCNa9zMGOkbxiqq20cudDIvkzQ9GCQL6uDMI9KzEDRo9NanpelWGIFTTBO5j/QeuYiC6qSm5S1F
Vhc3bg1blXHOLaMnvdf29E+EqTA4MBr+LZP5TkuA6/T0gpHkx482MaVqmCW95WNybSMS87iNCDdU
pNPN5h8zz3k1LbgclN9lAc7tnHqeXccAWJP2YzW2R+InR/ylex/7gMw6HuH6KfJ/8a0xAM/WhHY4
VPqricOV31JSR4DNpgmFcAR3Vf3PmHD1R/GDam1ehoB7v9jrxptvQ4rEuJTDGcZn1vWYo7Iwkqjx
6WLIFE8jY/Ya6wBtJdZrQtEnJzBHvUr+6LmEMP8vj+5eskfe+I05MhVpedM598bxfBB5AeQ2v+jz
E/1d0M7lj6ZZIYbTcOjad2GrIwlPc8IRUxQOWBKdM8liMCz0V5AgT2kZnNM0WY92dffrKazZBDUN
a7kwP8WkNrzzD51Vbdz4QzTHkZwnIDCcUTi7IbonTphPLx5HpZz5EVP8njKQgCNgv5pIcPSlFj7H
5N3xuVEh1G5oijy6oxtSYnJqBZJC08Ctq0O/Lw6xwcuE3BVFv1kOsrjLsUv9APbGSvbsqb+R0amT
xXRg8vkYR6prr37QP+lqY7o0j0Z/QdexzXrMptl7m63Vfw3Jl0ehuOK1WtjTrsCqRVQiMfjzbnb/
oU1aKFSzr1lhVPlpZVTilc+GrO9uupw3nYuWEuRL9wkoXUE/l2FkvKG2E3C5Cw6w1vKVHPRzE+tY
mfNNobN22Zk3PCUjWWlL5sfeK9aoWQ+Nb2+8Ama4IsIWn/kQATngOQo+ETDO+fiqp4+CLVlbIsG8
GW560zAIDfbAzYQJltWDpeqBB9NaNLwsq2DsrcDvTqGlJVcv+2GDJ0Qxzvtp+MtLYM9IvX3+V5sj
/oBqPZbpi1U9eeCL/b8YvdO0Rtwqp7J4brl6J/q37+5BHYTSvrVOsTMCtWJv5ADz4kbXBIM5u1No
JADW5X2wmQtNF87cJkqsAhGu2IWwxZqK8QBeRkvl6TYbdE5HktxLXzS0FTUfonP5X9L+Zcbujf0m
bK+Ng34eJ+TmKYp5S4r+z3RNb0VspVuDP8lCn6nF3sr+cfMSaUiZZc40Al8rOlvbfpp94tyH0T9D
LdhR9QfMeCA8OHT6WZblte5KdxWI+l310l0L+qFe+3r6MWoxYjMmJRbFwdqlwO0VtM3Bdy5p50Q3
EhkdOQw+W2ouP+Zs/k0AzUit5Q/UOI01pJSYPMqdKkxsHV5RbgpeXteH8K1P0HMLyiUBIleCgUr/
TydkvgJUSiVH+QxPqHrKsxfU9mmLRIlhtlb63qwagNrT3WFxnaLvgQUQakXp/WM2Xc6fqt9r9a+Z
grM7DNiv8+BuYlKkS4dKoXxrk6w2GF9Egbcq9L/MfO+mYsu0TOlcmIrQDQ5U2jAv3kIdcaqvmYW/
R1aZcNByjuSBbDYeKJ15i4EKSbjFmlnaGBv52IV7Es476UQ/2ZsJJI764sKXiBhClteBp1mzlnJr
f2uYuwqBgEUoq0JgKKFs8TiVW8K8HJSuamA6eGm42NfOL55im4KunFi4299xigb4XEFMmOkcUr+r
23eqODm8HVQBWElAghg2jYv/XP0m2EPiWe0Ij4ZO8Ke0bluDPUjxzOUVUlbDc/s7FmK9MMzcvS15
y/Wt8jjj4oNTOLOXG61gOcbmMwa/yUDBx73tOOrEx0r+tOpJq/217X+PwybpbynTYDIlR0ZGSYAJ
0AAK4Ef8bC+ROtVRBsPADsv5uQJfKWrqooeTGA4+6y9MZNIra6r7EkI23USjwbmbn2T/Wxun4Lef
uPAaR96UUEsOZfWeVwoLVvxQoOSVTXJq1bln9hN1bwU2NJMG+aRnFQVpVG+LnneLUSR3ddp/+1Wk
vwHEW3nVhyLLqU3rPHsIOHbbVEK3zO0dCXOdifziJTBQql2uuqX7XNXMN7COq5XOzN8U5yw6d1Ww
DowPkAdAYVaCNx6ljIyh32HS5tJiJniCqrD9+v/JYZgRDSQL9XJn5Jwa/CVQvnfrHm8XQM5248Xl
mkDnwKizLQnOG8+u8yka0PD2LoA9Rgklj0iPUn7hIgEmr7IeXGNnu9f0ZpNGrBUGHQ4gc3IEcLS0
NrHnh0lHQw67NOIhVYtMSHs0cmg5aIz4umj7jI76TNibjyYnWjOR3m5mvAeALM3EXHt8NJBl3SXA
G70EI8NfBmmC82hSvpUm5W7ZZ2aRbuCYqORVeg+F3jx4DXc4SNi6Fsr+o+VTttmkTBapiv8eyOp1
3lU4JF1LSF/Ui+rNwcdMVFRv2PyYufjtucdBnjtfOAUinR2i5tQ5QBKLSfkS8EhhQAww55nox8OW
8uuIU2Rt75sKwQkPDJdE0GtE7GjW4JAz3CPABAqOWl79FGV3yIgZDM6nio/4XvaDk+wFYO+ZgqoR
4yh+GAgoAkJJvC1QP5cHxl77LqNiirKRmIjVhrHz5fGpVWayrqYvXfFLzc+FAqLfAjuABm7fe/bk
MeGZ6f+waeI0wYKLyIQOVLBcJUikbo/XGqXSREa1uhQcCwjECURRe/R6kIvo+DOl6kivAa5Zn4LA
ZV+MeYdr4gwZAvPEKY1QkclQWkrSEbjbgvKllMWLMpbnmlipQ/m5YaTgZgvsf6g1vNc6P0KqvRQS
pNAgUgR2ymr3jtl9t5oLEGSanwaTgWG5nplfVog7VVeuNPPmwPNCjthyvKODIKBjEF98VEBIwmyZ
d5YN0omoTpGqdRmoZRLJwDWSWAxsOXZ0ISysjSm3dnWSEoniF0UlWGv0+hSxtquFeLLjYq0GPViP
jHykKIoNfuzhzUOqxl7zD8Y453atplopdeJz3Omv0S2qrA5pI9FfRdrg+kuyl45rFt03/c3CjTyA
HFxgKonL5NJF4cU1iznAUQMH1rcUTvsAkkg4CYMjhs74uftZA+z3YCSXorcx5Xs7iy+2Q4Pjzseo
qAonf6QbrjjMCFYsJlghe/pqrlX/3hFkjMyzVf6QjFuJxy56xYl+1GUKB6U5RExxLLxhbHVgvJnC
GsQGdSd/swzIILkn04f//8NC6E1H+N82FzgDlTywyB/rpf2XLjXAhYtDWOhw7OPJ+BYD7S5OjYQk
IghIzhA86y6V2lOsfqi55CUrmvVomP11OZ4hD+wS0euh1ULO0GpoJRQDhDIt461VU3JmpZzKk4/U
xWdR2QQdCd+RYO5om3D87jEPmCB5SrM/E+hVKubE463TkTiIKOfqpooIkYedwyP31HqMzp6mCsFI
V7yALdNNbyItoIOV8pZoQj2xWDT5FA6lA9iwJ+44F29yjt6Hdnooc/Nn4PF91chuQpETu8nNYkj9
1VOSNvabRy3rxtbSB+hInAZ2A89TgsGHzD9YwgVpOc0ZVucjLc4sNSS3mnWDVYt3OLAmegwo7rRY
kUsKreb6Bmb1qeZc7th8d92DoQNpw0mqS/8d+I1BTMcIZ426+Mhxbn9IW2d9flZFSpeT8GE7Nt9T
dHLr8bOd+m2dRVdpdY+Fw3dZZ4iNHmqhH/zi3KHEGLNdmVr0LEiaaK35kjn2K4HRa83FzmZpGEoY
lQatEruq5ZeiJwVpaG+POLDJkuiQ36Q+fIx98206CVbZNpxMPbSJehCMxq6AEsPDKvLhZPbOrZAW
1MevBlNlXfOvezZ+JoWN9qvs7tpzxx7Jirck3gt2DPZppsa/efKllc+T/hy350hR5Ky7bGTiYFQv
hffd4TCsfVjyOszv4kDOwRK3mlADib+1IxPwgmZI9ZKRok3go64ERqwSkQjbZrWurGQV8AvVTnqN
2aRJTkG8uGfMFoOJgZ6OPiWxJLYYjHac8UoW+cX07hfvQ8P0v+1eLe13tN9mwQ8FAMnV31vsmElh
c7n54S0/ltLCrlbsXnPuNlNKQRBpEkfF93yioi4Ztn30U6T1Jm85q0xpsl3O/XIbiWabSOdQs9vR
MUi7EpnTcrC2duZ8JfGzZXAHZX8UOCDNCgdDyni8S+f9yLY6TIRqJ0BEEErqqT1mur5RfLLz6NE0
h5o2685H7I3PxVjtDXsp03Wif2VbHNOuf0k86mDVI4Lmuse7VPnJa2mejJopKPcEm/LBEc2xxsxX
f0zRhyqLj14fQ4/OaBVBqvER+Qj3MCVaF9ectHxGUXuQ0n7AILSy3eee6ziaKQza69xAi0vb+hgR
QFXGa5yo99iBz+VSkM3i7YHFqL+DXKxLs7jUpXuEYxMuveqCA6vG2MuKSRH7HROFnkODh4NZkBXG
hDB4DN37raAaUusvSQoHb1rrEZcL0z4rhlk2srxNwtMXZ7dh6TIo5k5J1XZrJbTXCOXDrKt9yYVY
Ll1Rrrf28FN0GqMFrns60zuc0hmMHcDJj7F9dYpmNxtoTt2aFt9Mk5chiGHrUsmg8aiAu23I9NGn
sh6Mj57EXNkMZDuoJGTYBFKzYW83nf6zt6cw2cGnYNvu11ngQfDlXmLS4GRh3y1c+zXlC4C+vXHU
AkxC8tWCUJsnrL39LtWTR4tLONckTbjrPFebXjWvHPEDTfKRnHKz4bFqj4v+nvSIkCbj556u4jGL
SCc0YGXIwcw/0/SLmnlM9Qjnx6Nu9Pv4708mFv9ndoLmDoOAdiQE9tKCP++zSp+kZkLT5WHDRpL1
9BCLH6cbNnR6AByxcJ7dWf9XjS8ecYp/tMltyDiC4GMk+/EUcWdxTXommA7YqXuF97rRJLE7NyKc
znl9KhFdcWQodscuoh9nRi0104/F9tTplPR5sPO16iFKCiDuKVPCawXhsWQtG5RxwEK79mdQT/pX
kU78vZh0dW1+iSmMaebhCJrv3eAolGh4JizkTN3b1mZOc5dGpLx5HiHMsafUY7Bi3MSYpEHgsiQz
O/20uKR1+T1CEXB77jayvvpgMvoJWI91LQkGkFE4UOPVroOx+ycLdVuOVgaGk5D+iUNN/ibQOtzh
lVjhul+bpnscCf8XoAC05GRi122Ff2Bx4bkBmKhRts0xnoKUEwydx4Z3uIBF6MlT6WAOgoxS+vYh
rx0I/kHIHVN16k/DMJi0zSk1jVvDXWCKHkVx8SG5jnr2VVGBYv+M8mI37cEfuzM1VUIQTyJIOvDG
wdVAs8EXZk4H3dGe7X48obM9NIQrsoa+LoIpVpS0nLzLQzHs2bQunmFfWp0LbQeAdLxZFFiEae//
Si6xcffmOhQfAd2DDXUnR7GPMUq0zXZkMOpwiXSDH82mJrFDudSemekVgbUtzOqeDNN++Ee9xc4j
AEQM9+CaAR91Ou0bF0ykpz66gFnMjFrzOlK1yZ0kt+uTNEpoHNY2Vtdk9N+SqXysrWBlL98PXGTb
Pzr+a8SxcjTmi7ckZRZNh9fDZ76FalJo7UXzh3Xmv8tyZ8+/Gb0hPWqFK4EwJPlv0hUvFg+/RrqB
F4+j+kHXoaTgjZYgbtKp2dFMgYe6OxotBq1W+wdT9QmgUkuVtpYSCLOHo9HhoQGDafTxvrcx1fY0
mmTu3kCMFthWCYDQ3YhmUuLKRfVO+Hxqas+0FzkAIHKoDrVN4mBEguwMW74MjeKJZuuwbrItESR0
LvgIR4NNwPoVw4KXWFlczV0t2qTJnQyhT9lpWkEoIqPiRfIlGIJd09fnvvrnKyZZklef60ENb6dP
DybzL8GJ1mqf26q+AG/mNtpt3AYmimGsMmu65Eby3s8XxaC+NH9Vd0+lC68mXXwIrKk7U1bH1m7h
xlV4FEYMsuzX+Hn1tKK+Kd2klfgRBSdrDj9BPr+J+ezl+q+jtoCvd1k84w57dXobYDmO5W8MGgCE
oifaZcA9Rz8J9JNSfRT5d4z6RjxZ4kfs4+Ii4ZOemNDvW5GHSY3vfstFqiADHVevg3EFLgVgFbkG
95EpPrxpuXCJjfutpe2uA/qj4ysT1AA6MX+38cmR77PmjE7wkYAP9HCyjwWjzpx5KHNsND+2onM5
M/TVphXOvdxuGW5/pjZsvfzTLMmVJt6b7kHSnN5V9NsUxrrl4kx5SNB8p9W40zoO1br+zCnVQGiC
w33w3DeMWltVIvPTpFNy7C3Th1JdZy971tzb4GtfmvuUjd0G4X4lOowx3l9aOA+QalakK6tafBXY
ZM0u2eiVBkwYsLY2rCYWqWj+M9nmx+xA5fXeAdrDcXtX23+T1EidageXGF1u3q3yBWAlFD96c7CH
zQ1iLWhHmETYC8tDzz0U7hru82S7yPM9SZCgPi8xN9cwNhaLmcS7nOXF1qfqjmDglzSh0efDcy7o
f/cwFiFAaNU2GpAUJuJ17q0p2N38JytzrktuqaixpKK5jyAh9LLZOnG9BwNzHH+jClBlB3gjHpu1
IJLQOWqtY6NbIUbCnbG3WLkOqdAZ9Q3/YkAZ3PXIIqsgxVkIohyi4D7pH3X7oO4ILRoH0GzfX/lJ
o1k/LXXzOfrJU5xdMYJjP9Vqh3HMayQvSQ8I70dn4ia2zGyH4EX2l3neDelDLMm7rb3PoFxgXB8l
xrxOoXua9UZTrHRH6IUHi5XG/TPHYGujr9sQ/Bt2LH966I0udEEs9w3P1kXGi1gf3NyCgdSYPqBe
Tio51XawA7938hvmSc4PdgAeHvz3AccDzVr1iqFk4155pzgf97xXcke7AAOa5mL3f4Wm49p4tNnT
YGJx97Du0pD9alB0dd9a0Zw8NvR6JCo7hKZ2aWW1HVvt7J+S9u4C8UjNu2CuOeXeAa8+PWYAF9dJ
biAdnRSSY44k6p9b/vZRjf90K9d2jjSbSzl+5gLOmTaKMzaJYq2BKnM7FdCmlZz6SZnHWHYJ3w+3
lAI7HvQuTu0ehoQpczY6DpZ+mtpXwU9CtpbxPGSoqVv3jIbgBOHjSJPc3BtD8eIFeIf1Ol7PKd04
s2j0K666NQXwsDeI3GycpAo2IjUAFtq+jSTLfKQxoF2lpMTXPpYC/CuhFhSboMHBnWcOeX/YWBPg
rbte7ci8tgDAWREa3zOPoyHOnQt+bITSxpKt2fFaivqrxXmH8p6/m0ZExadzgK0TbyNp/aEJfXVd
kTwWUKlZ8MVRB4/+EEFSRLwLuDUCXMfdcIwBfJ1a8GlYxKvqUWpOTg9FkyHrcM21ol68OXYPCxAu
EdVP/GPjgRyLgwpn6PKPZAP2RjJZz3Q35C/42l1O9g3mmX9JiRfA6JPpAvrJPaWtjSdaK3h/HOZg
zlLZ4bXFNeWeciAXo/tHaVTuxU+hcbXtnGzptcGs7JZ0a7azvysnmqCnwndOjIB/YnuCHmf5nwYt
DRyvBn+jW7p2aioJBDGdRVjTRgFfzEhgodTO96Ay/dQiLZ2CsvsrAGVum07P152RYB6dB1Ke0JpI
fwXjXlXcIiZzbvbDhJY3Bj0dgF7+FIxTzV/qwCj1RbTtHZD8XY0jxcTdGCxQgL6valy3Kj25TVKR
dKg8Ji+Wdsy6TuMX7K/KGstt3lAbKgE8ymU2p/ugVbN2Mo8iK9y9AkeX5pp78sguTB3k5JImxhyb
LI9h81QXsiTsS36S8yjomXi4AB32j61i+h3pY8zZw7R3uRTxg4zPzjAbp7J7jX1an0Ewml2Ma8ay
6Kw0mJMZBVBsz4iZO0Qz1reurg+F2EOTIw1E2GhrF81nEPfgVdlw3QRspC1iFfqUsoU6WuTT3F35
4JyTrsIxjtVh5gGG0AlR3/QZPON6yrLCeXT0P/gmLGJl9YHNfMYBoz01wDc5AgqUvc706YtmGyIc
9DgT2qF+PTWif6NewcFsuUvKajhKO2Upr8rPGKvVo9KivTGr/CDc8neYmMjj14YYFMWnZtSOrkfI
z41qujlNe1PAXt1wVV2q9LJ01+b9ka3t1kLE0SKYGVJHOpM9BVUIezBvwOAEVvTaTSVpzrTjXkuH
8arrpgBX1G6OumjfapzYS/tUzw5se1JvKPEOLqw84mQwYoQA1zfO6WIrhGogVXaQZGSIfQ2P5KQJ
PHFnqA8qYw5mF8u4PSZsOHgEO7JAJyKCEj+V47wC66TrU0T05SLQKveeCX4n9z7aheLtLxFGe65f
HK1eUDq9tRvr5u5bhNmSvLpA90M2KEcdznFhPzjFvYGOfehdjJsMGHdlxnitBL9Yl2D0hP2Ydfq0
rxwmSFYPKRYOPL0J7KI0XLBW5Tb6qwYgdZ45FbkdkIgRwCk00y3aGzjUSY5M7QxsoDFe8hpXZmRH
6s3lQLPXpUNvLEHYuOOyl+bxUuqBdCvG8mxmiwmGJVmXndx6g9ldetn0F2zF/2yVpIcZNIcozMdc
wXHJ+ykmSoXLK2bL8rOnmYdhhU8rCPMZG28TwxUMSv+fY7Kip9JYbo6Co1JOmU7uQasGPoQk6y6r
Q/aiuvwVbBvKJrH5WrYjNcUD+XtPUt6hDW+mpCm5KlKdAuGXKtbrsyXjXzu1451OthRXq+atm84B
yJYyqNBLIABd7O0ngiv3lPBh4A3z2tRK0qax+xxoiGjWMrJog9e4Ue7GtLsf6rLRo3udMp095tc8
tFLDWf9H3Jksx41tS/aHHq4d9MA0OiAQPXtyApNECX130OPr30LeW2VZaVZWVlaDGqSyUZIiGQHg
bN/uywXWsZLaSO7LtOlMtH5wdlorZ4te2Ytc+aaxAblAI0sIrCLBWY8hpZ0FQNgQItusOx9a3xEX
AjJ+DC2ysUh9mzRQgHKdEdJ3smeB45ZADo1OezVii1SGO04bU0zfaqJDjEtKCzd3+bowhOUItVCN
eK3KSHrKclELxrWxxqoHpYkUNr0/eu8Sw6+hk/7FtC/75lTH0w+ntalcF4wnUse+Wqzh0KUav8c+
qi7smqtLqv6ZoskJQnWyvHqx7+qUZYFtgbJV+vSsyAYdSNVpo2UdmiywfAcWcJyMSXH383iEBnma
Eb3ODWaEEHdI2IrnGOmbgtdsK2sC7jWgno3xk/ASNbW8x5tw/M4U9ZdSqYEegRd2Woumd3bUGV6h
KDOfsX6YGXzy2CYMZCnzE6Yy4+E2XzMdseh4BuFPmG/RxMzWxyr9m5rck8QaoT7KcN+s4fVo4tHU
F56qdxawOxHwmom9K8p856Czd011DesG1zoPl73N+lzTmV3ioqfmCh5zMmILhnpmMAjIIYgt2BcF
pjU7XVz6pF3Y8IZCohxwjE69Iz0JU7tNsnETW1WwvsmpAwXbpSBs4UprSf89NYoe+QqONrsG7l9l
3Hxz5Ywb9NOxa6Tl3N0uUZ1fkCKHre7eEtfMT40aspCcm4bAAu0eUsBKUN6tyQiKsnKIW9k8C6LO
A9PMKEBBsjuPIci5omaqlQ4BEZozTVtjDK/wNrm26I65i1ew++pq27gYFT01LY41ak2vjUOln+5w
MOP5VO1YQBXo8VG0z5VaCYow+TTVgaRvzp0zUda4WKXBx2OVI6fuK+66P7lpc4IuDYDAZeuLmZOF
QgJpD3I908CRtW4bFBEubTVqk73LvG+UMQ3PuvW7juz3VGp7fjvecs93vFDgessLlRQn61lSpJ+5
dMbT0jlPGPBM4mvwRi3HBbFuci31g0UOEQeg2/DfO9aXs1Pz8CTJaISmtWmyCVwFNA5yKqTlHadl
/oubbwSlR5avAKUpMv2+ILqWKbUBc8GmaZo39SaGQPprhr21ZmpkgUUyzsb70NedF2faS1tn5qWk
UgHEDUZYeNkCSYgd4x1f/gW0tf4aRmxeRxMAct8aP2FSqceqJV0+LZF7WVYb9sjwYA6an9ehfjJx
6aT8Geca58nW4P+nrmXu/JnnJrbk4g0oYXFoYP6SSItuooH8uGQLL00NT1drfwpX+YjSgWMNBECr
aiR+CHRI2UyHRie/kXaYItEtgEz3DpD8BKowM3M7mN0TW4ejSiEWESY3iFMA/HoC7YtxH/Qso+Ou
KawRvvKkHKRjrvA2/SzwhLBp7TZQY5ikbfXIjxDzWcea3E4SIJGFFe+sKSTxmvHuAfZLANC4qegn
myRPshU/WxzU/Cab2niVDky2CsBqoinpfub485GJr9icpk+ke4VWgZ2osJ/JfGiCrsQtYWjaG6GA
54Zz5W3JksBkdrgCxr+y+RkOHNVeccvT5Kbhw6pavqJ6tg+LhRsAMDfQPMtuubQsdgDtZdCr82IS
p5jBr25tYanMormOK1pBjw0X/Qum6o9pfh+6ybp0qd3tOLvXjfZdToW4zJgYVJP1pSmiC/SI9mRC
5FKtBrt1ZQH9YDBIpuRiOywfzdw9qUL5DCdcewyZaInqGkhwX+e+WCXCEbrinD0h8yBsCnqtLfpg
S3hxwNbdoI7EcVCYW/Ah93st50k0ZvppmrrsxqZ1SxfwZw1ZHT/OfrFg6Y3QqTaDq+BzTnDLwWFz
Bxe1gla8u70MONyT6HMcw+Lszg+aCSN8JGsxio3SVDCQp5mr7QzZkZxV4uGYOPnOAImFz+tMWACO
jzp8EoA/zkmuH9pw/i6FYnp2chpouSoNFjmdo29602KtXvZ/qFch05KgMg34fEsLy07S4/zl5QMO
oTXnAuYq2clw3Ga6/BopJk7VKgR0Fn1pzvzKs9NrGcZ9a+beNfYg0fSO8jetTDCfd/BLtYGA69jW
ykWyNSynbIJxbR1zOXPHwtQrnOXZUiv3VkzaDlyizQN8BsTbIeYDLKHyiVNLVEpMTHCtMPjmx6J3
Vm9E8kkXu36zMTjVSgywTaqzT3YNQok+vtUdoczEAC5Trj5HR52OTgp4t3SK0Wcn8d0JBH0MImCq
U9XaZYR71Lh9YgMINAlQpD/yQpPBL1q7O9thf9ATvlzKBy5Gr/Xe0pspbl8XC01az75ShCqxTp2F
CUW7O97KlK8J3Sv79FBrz7jdcZDggd1kTfYTozgbesWlYq5wb9LMnmOJTVXnJrOLrZzqAilABk4Q
ADVb9p7jmt+aKZEx4xJ+e+Oeqc+06a/LdjSjL7vJou4BNfMU6V39meDJy9xGMgTkFSYA964pCln4
46QQcug6cDALnUyTxFGIErtLuJ43RbmSq7L4Dy1HsEtSTEqLDbN3Io07jq1n47trdONaT+2biBTa
fer4YRl4E7PIYOGMZ7ezp/HdgbTfwYEdI/YpDEH0WqjtRNwqHg94pYn3lvLc9vhXNKs9qov1R0Jw
o9adVDvCzi5yh4EuS0aVaeo3k9toe+YZbJzpaZw72DtxdQUKGQJZ8LLZJORCZpOk+y+6u1xYhhWV
7YN++C9BZwEdP0O0j9UnVbHPNfFEonM7ScBoZy8dvpgkMGQ/Hkbukn6FvayF0r6LZoyU8Ga6HT7k
aZsvrv9fVZ5qQHWMZQfnINm1LoeK2gZibYIpt/DfkkjtbNzSWfJZKk91iDGlSloKCLUXN7TGf/fM
/qdR9T+loP8oeP3Hv/4/9b2uf9CvvxXJ/ucP/v9Z5aqqtJr+77tcj2z/y++/97f+9QH/LnAFlfEv
wzAcQUGqbummZhr/o8FV0Yx/UQXkmo5tC9vkH/T/WeFqWf+yVEtTHdPikEJnH72r7b8rXC39X5ph
Ccd1yTcKqoOM/5sKV01fW8n/XfW61tQ6muGqhm64AguKcDViQ/z+3yqV6TLqq4SqJt6LxU54b2qK
vWGAhI4QTAQt6bDbat2e4xy5NHefY/yv5VFF69SJq0XL7DuZ4Xdpse3g9YglOpatAzJFcndNjyOI
SQf8qnPkO0GgnY+l0bCeTI+zNHxNdr6dbL5K+9smXmfRQtZhlyXcehiO5sFYEp90ngjb/XIeaZdt
LRygGvF267NCPWSS4pgJgJUSGXO8DkW878QZveWsj3e8CMdZ0/1p/t2J5M7cfioU9S1Nwvf8eWFd
l944sN/c+bx0IywKJExuHeCdlGK4da28SXwDY0I7X2ddB5+chIEZUpeeEZZex2Kxw0ze0ywY5uZh
biHZQC3iMs4OBrYB1gnOHQuNjPAhljfjM8SpzsVORM+18kfUtGdVP/5WtkXnnlMe3W2snqRlBtm2
Hwjxt/2BOWZvxFcT+2J4MHatvjH3yhsFtXsdQxZT2gETx8EqEs8ke6cquH0J69b4j0BfTJ03kRUt
e3BhcewneupzE2WebXyVv2YAVLJ/ctg02MRucklix0oJ0sd+w9IxyYUnIVJQtUgR9aRRxgOL0im2
lWHsnUN2D3v3qhT1tZX9pVHnMxvoqPK7WfXa+MTWcTeI8WC3PEhyxHY2WmmU+GCz9BCrMBn0ug2G
UsFjFb9hIq/RRDi1sa5brlhn7elFQ3Yys1/NWJ5dQBD22L6VnKc39AM9c8t9VuFsScJ+s1Icc1vx
p8LyQxysWJ4XVqvaPF7o+j0IVAOCcSdI7yFeJoSHHYmRk+gPu/A69A2RpoLoMAbg/p7SbtAwZdQ3
jkFX5Vz9HJTmwEx40GJr3xDGSqNmj76WoixJRd01aP/6Rrv2jhPwGD/+7R7yn9vo37uVNbFeeP/r
hWm6QtcdC1Yn+p35jwuTssUJ85MDQMNqvPjs+nlj7/pgoXLI8RJiw92v9GyMRN6IwZjOrSgcvJgz
8mJxdizg3xsguKjnJ2rT9iSdvJptkG2gJGJGUxUs8vigB3GfdfMmDPM2xeKmq9UNh9nYVVv3o7qm
9XA3WGCsBLKw/mNxuZLQutDxoSsOxYP4Sow+IN7OBnodhQjNAZ1E4gM61GQUFjO/1X17sPuF12I1
MxPCzPBMRED400/XHT29uMxzA6B39Ej9720n9mxQQq4lsUIMXnNBxmvcC0Cw69TRAwCMMlaTa7TP
MDSSPrG5Cjs99gQvH2gl5LQkmCistdYt9mT75EPH0T5IYzwAmwNqYOp7SP01YUui2+TF2x0j687N
UdwgqfBErVgNaIXysMr6eWz3ghLTPQA2pfUj2bDdrA8q4MMQMaB1vKxOvIVmg1SkQdT0QceYl+Sm
p5cLAa/6ecjFcyi151Dfut1ZszXfHlQ/j+ApufglC8j4levNZ9MgtDK1nsm+ss59rYP/nzZe4RoH
NNeD68KILE4DZe2N3R/y/VJExwUnYtoNQZ0lJyPWT7E+7zN880mqnrnXn0u+wibbPicoVuO9Ek+p
2Z/KyLk3CpZ1H5+4Yh6HSMeB6FNw5EU2bP2dfdQLsTslmC1bkmLxbx+XlYXBImmzoMI51hUgA5V9
k1h7rHN7B/m5jIPMLI67yh81v9WSrZk/pbV5+T9dEqbDI/EfF4WlU7FB2bhm86xy/3FRUB6CDcms
GTT78JCai5eF9Ig4JxUO6McMhN4tEQHZIm0VZMG0q27UE0CQG+4532DzRl1u/wbkUyfUlSewonkj
AZZNaWIat/hIY+2YUC9zmgNpRqi1zX1ESAdYYC4HdMqc5EqiklKC9TE0JeJR6Q127Snu5iPJyuda
lC/AoF7NX+RSbhhlyqOiFW9On701P8gJ9oWPvR1/NO7QmfWPlhi+JdOjCIq3Ln6ai+6cS+MJk/gz
9+Bn+xcJDRAX5dHx7I1c0gvS79m2Qw/RW6e5uB0DEn+8WNWlN5FSlZuwx0c5cMjvmkO6YGfAJzp0
r3z1tzDcd7sLksublizv3XLt2vnctGxk+SOkfGRj4/e5OKd9ENrziaa1U2QgY3QfXzPSIM2fjQxm
yEEteIFaVqSUNqZqUht1Bs11cIflCABtwjS4zITEWQ3xMGA7QXw8/bTBAbBI1PACLOm5TAxixmXA
XkKlgDtDHVZXJWhPc/uEQpTXKecR9Hh717S08IynKcZ6gjgEK5KdMqaseRPi5SJ6yFi/CycrPqVW
82aQkGN513OB3IzLQtwYwCJ+f7WzWZrQx8FlznzaKU0Z/PVLVK/1Y4qNFTaCCzab+EsKW3+BhFOf
IvZn+9ShN0KvpyQYkggBGK1cWomAlpcuZ1fQWKX13yXoh0vrjGDuOhB+TgL02S0rSpkxVcLG3IzL
rB4yM/s9LmF8bSpa+3TiCVNBFa2SGr8HUA9C3MzVZKxjw61oE7Zo4ptXGBZLl7ni7lca2q9IbAZu
aAukS5kBzGZ5ZYr6y8UtSj8lWLqzUD60a9TSIzRWGGaN7jEpx4bPUzhkDRRxsgFnh2upCn9PrfKq
9y8GRoeKqHfa09EZeY+JxXmc/exrsqw8d4f+knRA5xaqZKjGSd4wYqXK92IqR6keXAErtwMcwR+D
U4unbZfcE5IeHF+pcyZyUiJqcHrq9yO5Z8d8NDD+QCthesJTqhOxq/iPdO+wVtiHw1f9C5RHwVes
019HJ+qWUxkj7cZRcnOboa7T7gr7cC12MTog9Ros0ClMTxnPLsKVwzYZvocqVECl5MGMj99MgrZk
l5iCpAAjmdTh0cbjn5uW7ZUKPU/Gdclw7ZsoqWRVT5hrE7CkSLeCuS7P9G9aAGZrfC7i5QmrwmOK
CC+z/0b/H9w/AyeD0GRjH9LqtorVQNFajIRJR8Uh1w57MLoy6RBhgdOinoTK2ebbsRZAgfidwKM2
c3YYod66a7hVgXuJwbmtEh86iU/1E162GPmnYnfRxgZlfdvW6s4sIxKA+fWtq0qyRfZeRXsuTjkd
1WJFOKBOTFXrh1B0E1YnfR3oUj+RxmmOzRAFJeS6GhBpeF/zBoVtIT0cFKd/qLp86ocficOOEn0g
fRn4qohnX9KzSuCUrYcPGm1j6B/Sem2Lk4u9TLXb3zSf+i4YhrYIfbxid6RMbH9EmGnvkFh6chcj
eh7CYYJvgxkObqrECDiwHduYBRCbWvm1lmWyGygQwSmBNRYK7cofU6iiVpVYBRywfspH8V6uTx6a
5nXTxXWn7iYiNJJPOPT5OUnL8xrmZe+5yS1md2Li6FpjoI8Vu52aTCfrvqJSf6fsFill2eOqwyhW
YwkWbGQqbJB2fHVcnexJ8mq585vBd2J17vPSfkoJD2TFhlIyTkwOgE7iErgw850+RYXfQyMqYtYN
DWBu+vNeVEKf0mzYvsRArGuy9XlLL7i+GgephRXxjyl+baXxbSp0E3AGB+0xRhiSndVApYlHntOR
pq8hxrozxc61PZZ95bZXaErit3nkODRIhIdMYddQx7QEJ6U+XkYy3NwZ09GlVClxUY/B0nVWczeq
6qcsJuiO3Gu08UvNHZ9OKSsjH8HKBeGTNW74zu6c9UXr5bxmSldiEyqOXVQF7ez6jXtX+Wo54Oyq
WRCcND9l/NpHVLE1K7C0eQ1FoDbdcyETZobplXzPYaEe1tUtDKSWPK6byw2HUj+q8qfO8u0cmwls
T27/FY8Vq0Z25AehUL5kQLbGVJnBcKR2PNESov+7EFK0ERfHSd3AFoOOOMIGp3vdHHcjFQxORkrQ
/KrGrz7fVVJ5nWbpwwm94EoPyCYgV36orM7RdtrAGMEupTM/J56hPETIkOFe7CFd8EJFRnUdt6vo
k1SIli6GPHvx0jDyyekNUYnlg4wLS5b1ErLaB4HWJ8EujocTBuqWW5A07MupHyhtUjIR7xt+Jrd8
Lf+ZJuOi5SiQvUV3E0c1NFz+Lzxyp5TSrYuq4GrKvcwYMy8SOkZpGWaXxh0fIxU/+Ibcw0xeQfCR
PBnSGNxqyhpAzfZVSJgeCCw+PvUxjOmT0PuUZihQ9uR8r+YizxH9Pb3szrUmz+YgTkbbnmhy0UW/
lq8G8MqwORJUGVmh6/ZLpajhzeDF40ifffWq9hriBEqwWzxC5E2ngrpQWeTb86KwHnPmZ5lGomu5
Swuqf6RiI67PXcj7NzT5dhQpk2PmAP4JeThHLswVXd5TXsLVHcVLzQ/WIhgJKs/eZIPrgun7Dbud
n6QQY3SNWRDshj4Cu1MSOXN0VWffynHVNHpMXKzjokf1ZxpRKruGz+Om7mvSMoN2Km91jTyKpoPx
cWpRXZDU0zPlOBNNfCxx2fBtqoI+FZVcybbTIFOkhXijT6DRkVYBnv8YFh6R0agTXTbkD5Hl0DaL
bk1rOO+sjc2gG9ewtFX4dQXXyYf8TJ3GY2azvuvbpAz++kVJ1V+s0gCUoMliCdCDeIx/1B2dY3nU
a8Ffvwwdi9SlemTGIRIVs/X6C/vPr2js2MsXQ++FLIdLgc+zwpxWiZ3TVJ6+kWh8AUudTQkziqpb
ZXKhWRHR4Zua7OK9ipPMYwn3CDsuM9UaDj0o4oSTx7oR27RBncJ4qun+48FHcokuwN2IbSG2h938
4MlSqspFw1DrEm7XCvchyR+TWcXTbYcELgg0xYjDFpuONvRcNAj1o9CxDTcqij95mOp3JKkaA4Mg
TBKFE85Ipfc0XMDDeezPjfKuowos3St143gBa/2tKdSHPR8cUgoG7Coc/XqpHFUIcZt2onIG7iiz
RPvuEGdZfE0ThB84mqLrgvaKDg2H3p50aSXrQxGxk9O69CeAsa8idr1+rU3QDDyItvydOy2xLOcH
DY+nOA1PInA7r6F5DCf/pdR/jxrWSRCg3NInPBabOhZPONahoXe873HEobwMBmENV7v0TYfHYcUX
dYS+JY04m7xnz6pgh3LYdzxFWPkczR3e8+yryJ/laIf+KLiT5o7NEVtKIFqro1BTMDKGGreBWijK
Iwa918ahva+s7uckiRMDU87qt3G+OYCPj7y/mRhCAEu2ZMAAvX7QUU4ucnzPK+UGRONAVvXQSP0Q
28ohpyEoma8CaF4Yg0ABF6mBDKCmmbgIr0bHKkD2Vw42J9cR2impRjaz8SVnwsrbjzqf+4uZvC7C
uEic9deeJprSTeJHzhGMi7RY6dSggGX4AbwCW4j7nBouAy7PgWPDjAR8AJIly8MGqscue5vCiOS+
Nan7qQ0cRMjM/EAO9cWI7zQsri6gZJW/i/I7I6tjoVZKSt+AL2h7xfzpVDnRQb69n6WxN0LQipdW
s84c2QmAatpvVhNvDQyUFZ6DlePZFdZdgqBWONir0JpYSn7SYvZsz90Wic3XhFcJcUTRMtZgH6ey
hLR0VP5ekjO/Nwj0tF0xlT70ZxbJ8kUJv7rqpS2JMPF85j7wpepPnUJqetKY/4DwDe8158IZ6LPB
ga9WqYxN1fe2vAMMP0UkeafbHOo+yGdUtMRnUOMuQbWaAGq1r7SIZBH50FAXW8xqvhKfR40THBXK
cq+zzsW/SqlRyqc1KFGK3gQ+zdURtHEn4s/PuaI9uNM+R0X/ojEgjn8os+3q5cjFXzEP2otxCDPK
zpNgVrQLmu4lIhYcp2xJqrhjW4/dTf9TpeCcpW+Jz3xsPqviN3W9VA7syfwgeOgnvOSFc60x15jD
e4dBStaXlqwTMdkDxAIygzQSDCBYoJtbl93Cj3uyOAN1FAVyUrJ+zrM/Rayszp0Z0s3NE4ODtAay
T/lSNNzeGqFeaCf5ovm49+EIY0vAOZ/C4qaXwPYikMe6c+tUZsoHzDpqynrWYCFhtBFuL3SEhMhk
dU/b4M3VyXHMo+LRGJsaBii8SWUycbBw7VQNKqBqxMeqvFLFfGJF7LVhw50nuZmQRiymgZIXjrnT
BheyNDt3zXebdL5UD1OfH4gum9ZczsQvEvpmNxMhZyefMc5cuuTLbmP0uGdnesqKyAds7y3PatFc
TMDQ8iOKKSuJy2cWqqE2XBKnuhreop3NIjstPV9EcpQpjgX5BKJVclgfOGwUQMPEm6FSJ1rw3lSy
iz3TybC8Wn2zdwA8kOZbq4nJzMcUkBVkYupY+yFq/TqJN5OhRHHCY5y2XmIcdJK8ozr/rGE5TOFX
SAZMzAiBGgmAHzp34BDUil6+ZM1PARSpoEgLczd9XXJbFaeWeYjg03Zs78qIwyx/irTuTkZpjB8d
AIVseplqEImgFiDXeq4CWI3UA9nkLUHZAZbZHEYf5bh8tahDm/AH6zZSo/IyMjKuVonY5gTntrc5
ik6YIusBNGsOBjh+0Q1lp7F0TxXGdlRuBoos4wIsg4Yaw5RhZB5wg0DATWh/bpAF27nankYyGTYh
iNomvpjujXzYz/HL3P8JV3YIw24LGM4yVR4LEqPEwULmqDBJJ3T2wtEQZuab4k1y6szVjHPzE3Qo
Bc+r8VgTFSr+bnCBJL9C95KL7Kbo34bzLimwk8m5IFdgc3001ZvGdrjGxIS6kFIKKE5tecXhRodJ
zujLU5Szjaac8/LGXdLmiVP9UnktHbPd1myFGTEIXP5ZqotllxDnasacSQxiD6v8U4dvGMUY5Wov
Hcw/SXs9lRD5AYTyCEFCGJe9xYSF542zVo3g7SZU3g/kGZDfJCqIMnEO+0pqi/VHf3DZxYsnraJL
sZouY1YfGk5fGi2E6UPRqiCfpN81u2mi9gG0hbVLiLQmCRYvWD0L/gd3JR8BlRB/NBd9gtse/zYL
lhFQ7jkPltw3e2o6ukM7fqXIQWQ6FG5xDS3oeiL2ymLt3SklHZTsNDWgfh7JST30ezqx2eERitOL
wETGMsjrJM1bJ+41+Sc7llQb0ZlGjRF1HY+SeNpEvK9Q5LHV9GPOR04wxiK7DTT+YkTaGVQqEdaj
ReRbPaidtjfsdYvP/axjuTVFQVX86VHlLbqkdUvj2tWCzvxlG/KpPMLXCNpoCWpQfVmuBbgPNHy0
WboE+kCwqK0CJ3DBEC2h7TFnGoV6iGomCsq8iokQdURNlEQWBt+26diGqaAeJbmIyu4BYZo7yR5s
6OSexGodtTtk4Y2psCjyxoXWsJpvXjF+ICftylqDQYqrpCWymB+a8H3hSCAICZH8dSbsBWP/O2lr
zuJVirCSsqw7Jwb3NEd2v0rCLG1sBlH/w1XPc2/e2P+c3ab6cKabrQ9PCg+aboT1h2ynlCRKpwtt
pxaPYZOq3QWvjfqok/I+tPDBOBzY5Lj6lUGCJrserGQuf+baW0+G1LJ8XJdbIkHMIw6EScC/u+GX
fhvcSwRN3uCSaczToL5JWi65dlyOuar2zdPm0rqceLDN2frTSFmJrZ5LdFJ9vne8qQqeFRGHXmVt
MtxrIMxqdzPb4VXzkFbLCqL4e8n5gCFr2tLwclNqiINQR5iNQbdNQ/TcI2aeRpf1wEwAUlX9ndlo
2FjIhFK2exiH8pAgtmVy2psCy+hdpRgEp+VOdvquQoDmutUpkWhNPjDdc2WMwGsrdKLyrPaSs5d1
QaC5Lh/jgKOobm9JPN8WicIUX4Yh9Lr5fYTJoJKOV0b2/XSf49Xn+RngMg/aPLD5n8aUKZalrM28
55j2C6B3nlCPCZm4HfG2VF6oBkNHeU+leg5rw9UegxrLNLGtyQNDWK8IbSxUgCJs09MuOq8qCBLx
OdvVilyOOOx+WIA2lHotN75FxEW6hnyRbR0Xphgdd4zIbb/DS6tlDC0giqbLFMozzRM4I5xjG7/H
7jeFPGbB4vGRmgYxri3TQ/jDYRwAxkEi6bbo+o3h5166XlqZIPXyfXk0tOTUNdmJ8yMZh1GtcNgy
SkfpbYo02IEpeOgWs7I4E684wXNJWb1aGFVzPD2Fehxs9h4rN30XfqU9ZEyxdclWxS61RFCU4y69
hrN+rc95NO9djv661Z0QstPwh8ntheDF3YnUu2s+ZdH4wazs5so7Xtf3MLzGxveIo3FE/jS8DKie
PmHYZss0uASwVL8tT5FaXYwEeS0hrDq213CJAhfPHQda2AJUvUD+eIAwhZq203kUjOW3ifJB2ZWK
R9Cid6A8Ea5J7fiYZ9qxmm8kiczqMeLZi5v6GXXgJWx+FR1bQ7KuZuZ8uM4xcp1nkm4f6y2v0Spv
KPtdk6uE0KfASVqiKBW9NtcMNAM4gHXln8a1TzJdCPROqfqqdHxSHJsBkJZJgCaySEezRp2eZvIl
ujL6dJgcLTQWDm1G9SvmAJpK3+F4B4OPhfLv3g63AAV86zHlWFIwI8aaOBQ7EBDUvWvDDsP8WUTO
ecmHS+OgHRWnKZlP+ozp07ZPWQGBMYfq3rsnkyfyEPoxWGz3+MBKdHuE17nP31Qc+LmrPGu2GQB5
3aTb1m8TCH3Un6TbB3oP3UsUIG8bzfCzCQxWzeZRqw/aBR08eOM+2vFcgV0dn/stWKwLrAmzmDxU
lnNN3VO2pl2Lk45eJNrkIGgFsMPmnrjkyjipZXn/wkLgtdpMHwWPgnpNQmjK6wfahuZiOcNIp6eB
XuWUicKs1VCRgSQl4KTKTjtOO7CcoQfPeB/HGLEnrzJAx96J+VbiqjUsF5plP4ruHJa0HvrJaTLs
XcyTWt/F/FAoDPfpCMDtTU9SiUY564wVFPz0pU7xPG8qwycWg7RBmekGbI14qkkegIt36RcsbU+M
jtdmbJxM1yP+y1RvelQieEyfdv4R7o692p/WzpaT7ppBStWDCH/XDYdHwDzQ3gHqZd5kpZsUyyQT
Cl6Fa2r393H6OpkUv69AH1q+41548xNQ4lzjvU2ggCQudXsHKZYDXkIvXrOm1fs4/UTt4bB/rONX
yPWHOW5PFi14vHlMcSL5tKtKP2qagBMi9IDj6jFlzUEKWvX1tQ8EEbSb5ZPSHGHBgFYH3dRT/UJj
IdNwbfsN/m53PBmcomC0ZMwfJAy3avhFp5Hn1JZHoWs+6bcGcc20TkCERnznTqw+2LBsFj4SOIQ7
Puc02I2ntBSQveozCpl904n6d9lBQQ9trO5QaObB1jKvMHAVTnuDYc7taOeqDja98phEYH9vFx5V
nPlSfWuUqg/ahN3FLzJi8lDw0EWJf8xW9Zg+WFw+ywne3rLpyIDrqXPE7L/ZfYjwHbwvTgancIBW
sGF3oeAr+4Xt5WwXW0l6FSQmNI8WCy78zQJa7hb3NyQqzHBGfR8x72iuOM7Cp0t7TPQ3Mw0DHLhs
cMaXJFWeYP7aIlBG52i9DdG9VGVgwISTFuVyGpH6hrcZ1Iefrfh0WmQo4xfqG+rSeibOWpid+4if
MRJHi8XQNn9GylmCYLTlvpj5IHXfOSVELX68+acL4VBv/JoXxzaImhX1QUzzoZnpKHtu6ZxaThHj
jsmonGclPPht3Hmq1DwrxHgOykGhmNSQP0dOOIi6lsz2MUNeRSOffciADLHxqmtzm8KyJ66vBfp3
181oz162ceL4OPWxX8zlTmR/mpnSaufZbT0VqGmDkyAi9+MgXfMZE70Gv66e+MIsWkYxFm3L3rwy
aMdhdDPynnBpwzdLFL4ISparaviDy0FBtaIIQzgnva5ocSu4CT+P9ocN99ji3oB1E1eMPKuZfYJD
VJr32iDFbM27lTrS+qn61jD1xtJP5r1uNI+hNJ6siFnIJeE53pL6u273NeXHeiVOrvFk31LntSAL
YTUJZtmbtLKjHLrj+jaZCdD2IliYNEVJXhQhbxaX5L85Oq/dyK0tiH4RAebw2oGpyU7KeiFGiTln
fr1XG7jGhT32jNQiz9mhahWjkKVDiTI9yX/Y8+/G3DxF87/QEnmptKPJdLmj0oikMpiTOMjNw6Qy
wJNPyfZ0aNky5l+CqDmwAXkCbTZUh1QHnhhVvtnaOj4YTRwAX2RHiwEGdEVFODGqCgZhCFUx4R5G
VT17SYyDhRQlVOaSZAb6EAWFfo9IdtEKFGNtxcCHYbqTknrStGCrMs6hjMKD2EMwSfakyGhUeqYG
0UFghlqTYg5iKdmftos4T2F9XBmKHuQbKXVYQBe7P1aJ9riluQnvMZHaZiKcO0x/sqRd8PZfk3Zx
R6vZwT75LnRhj0KEJKdqYQeaB1ON2hlBupKJDiJOB+uEo80p0yPLnhLRbs/MqUH8wOs0tGNekYtD
HoGsQA5h/tAzsBScYiQIxWLAI6CQUytf1g1fWWDhMYh6hjRNmnvVwY1h764nvw0yms2FsoXqu98J
hCPF9fAsVelzvLvPGGdWI7vF6hl8JMYwQvgoJWRj9ds1PSXyTnVUwhna42I3Un7p2dDla+ypRKdG
j3sLp1RRpbAoNmeLuwO41Bdi6l9QTr8C1H7lxHXXfnvdWv01WaIXmsA1aa/1V/JSGejGSjXATO3M
lduOg6+z5I7hn1b4TQgF0ri7RuOUphARmABbHSFaxACidluFgBhO2cn/qtayB1Kt4/oMPvnGA3dv
StkW6/OGCLueimc0zbGgu6NmubFuucyLGckLrjaaroRyYclFl1dk057jCpH1gCWTgeJ4nxt4Jlp7
mfUtXCqNuRhMYJEAuWN+6mAWH6dHcKcgHGfunDpV7EsNdX1ikj0hBQeJcyzbwOv3JY1wRfVglo4M
cEBLZYcIJuZNiQsTxq30wqVMSnW/BpqU6FQ8D5ocie3lZr4l3fretq+jZuvJcNtIcJapygh+gb7M
5lDeahRStZMSeSBPhLtS17UwFBklh+rQh+1YhJpmQrWdgklNAl2ZTppdWPqxvheDx06sVW8tpMXZ
Wu20rYADakfWzeAmc/pZxFU4tkghUkkKFocmWNUu5DsdS4qvrbu0YHwyH72yv+lhu7KmQh1vMosZ
k/XN6MS3ap3ezFF6yV8ek62cfhrCHMzNxP4fnnnm97OZOcG4ME9zCTEAPYusCL68Z9ptxwreaV07
6qg+FQ1jJ1lZ9faiIC205PZg22Kq2yRo28qASvLh5yRNdXVLZT5q2ksrSX4lzqduYHRd1qFRCYR9
y4dWx9pw3KgtJpkZalbfAI7e8lK8iel8S6LiVlvKVUa3I0tkcd5UikXa3b1xl9n5s9IGo/5SVvo5
lqpwsxASIjj9VwKfoZ2bYlJT6xt2e10njIcjriYzJY+4qEE2Sc+69Bdbm9uUf5RaCiuZ+XAULz1d
9YOHwozHTDxGz54m6lRlhW9pOLGW5rDhOWUD4C+1hs9qhX34VUmxr0NWH3E0valK46goPwvuZLss
frJtOWNNuuTHEWkpqxahZ5MDxE5N5VOOsGfh+UkPUgtSlnFTA6hU2ZuoXSQil00z2zck0FA279LS
2utd6kp9CTC+dSe9c1V/KmxkuKHy3uIji/hrrRrv08JEJSMQ3dYnBbxV011zbpspUPKXRic+oE4u
OFbPyyJDagQ4l5FlKviNqMEVUDxCbNk6d9aKWuooCeRTKlAQUlLlpD7Iaz0oszpk71su913rVCYM
C1L+ysRXmu3FSBpsXQMA2wp5FGyiVg1mdQow85/0dUSd8C7MFckLlb9WQS2YoVohOQ2XXAgs+CLx
BzliBzl9VcBhEnaYrEw+98uyHQtme+VDvoIORy9WqAtAVoz88B1JT9V4rVRjZ52t7Ws0K8dMr72U
0fFrANIBNMNTTOfuvIxpSCbmifnbsTd/B99KZkLCQdQkVGP3UVARHyzHpj7E57iNgulgIDErmSuq
8mte4gZgJL+14cxIvn1kiq7ZXVCq+7gm97HXblJe3dAaXg2Q6dr4Lu9rwzzJXCRGfbEyolFjQj7J
iM9AOVYHU75ZnXXWa1IurS+C3JT0zTBIEGqbF6sWnuo7gRUhMb5ka7f0yNspKvmSh5uW4DboIJfX
1J0i+ynOnaJ0FBmuLKbxXGTyWh60lXtMVe2SidVIHQXKazA9lqnepv/Wd+xfNmNoO6UuoWKro2P1
ISbvxmR65EXQuPYuHCgnNR7KlV3SaGBC3iY4rHUzc0sgR644RwdK2EqyTdAwqdsvaJ1bCMaMxtg0
aq8Y7x5WCnCALIlRnqh2akxOlZRuVqBUO6H/qbbXGPIrUe97UUIvDAotaWQXmIwRTjHfAdfnmNbo
LwdnQ5aajRuhDzdMG4eeVc/ixjdFaUKjLMMl008CdgpG8SQKmYtrUXR1QoqGVHHY7nDSo86eJLvQ
QfZHjBX2ivhvtuhXUQlJ0btUvi/Yw2p9L5Zf8RFJyWGcGRJFKI2mlmrewHLnJ4eSbr3GziVpvHOR
6ebptwoSL1PLu2G0nOcP3Opql0oRrPPzWgeVcJJkkpVA1+HNdGQACSXjTb5kgVtOkk9llbvxwscK
pBO9RHLNp2c1k3wkZaq+ecumumleuhMaizF5gSP4XQ1/CitdMgjtjN64pyvTMWt+JrF2isS/WGVH
TK1Bg5akwVC95gAeo+MsVHYx/MsIHEsRc2MJ1pOdCQQO7eacBkh3oL21ZeQ0KJplxqfDYnkGJUg6
y46lnSQJJaJOOmDOJuxFZGSSI2NuzQscfF9Y1lMLnLD5N+bidRIaAuoP6Ak3yesz0TPheKvuWiMf
FrWwQRRjKT1GhCD9TdIxIK8RKRzTCvYwI7yh5lDYxhp5ZVb6i9gyKRz8/gEmEIf/ifUAURiUYf3m
J04qaSE869kCIYQ9k1o6jEhfZzF6IdztpSvVZzNe2bjqh2pg1bMA7gLzNvrlEvlWxV5NiUKWofuM
D79FHWDpH43EvJ1WdPrpItNXibozP0hfSaLDoEtXJRovc5mfhxT5V334NulBWX2z05gf60GHrgPs
QTPG/oDb12IT2ZlPev0s/CNwYYH0OZJOUr9P4g0fX8X+PkfMN0bVMSWwW+WJtFjy05yq0ts8HscY
O+RjZEVwHoBcPU8d/C0ODdxNAK/LmJIWF1Z90CLYIL5dhCo1SM8zc+aZ62i2Nmehnyi4PfK0YRVC
jui/RPJVHHix189vKJn2Cw5sPGyaufqACx7KqwXG55x6WhShKHXM525uAyHP9yL4v85QbITdtM6u
2qi70bpvReIv1qnh/4bkUmPVH9ChYZnMjTBRZgRRrCrfFs1fhpTlJYx/1roCk0G+Y/nxmcve/FEh
N1M2xHLPfX8p+FVqY1KuHTkawBjeCpOnFyE9DzqSzZrPKwYulRMpUf6TUQkSdgFYeJ98bWKxL9EK
I/fkCYF99mvAB5SbT8xbKGk+GuO5xzhAIvoww8+kvCCdB6/FPsfViClNFL6b9Q5G4FjxqnTyrhxD
8WPG/YaVBJy62rCuGf5YSirpc92YjvqTQwCc8ndvHEMB7VKB1zlDKBGlNkhzCa17ulfH0KTOyLiN
htXAKZh5ZmWLfOERshll+PPm/EuKJCLrCLJDv6nWqk+QTg32Xwr5zQXEstXDZU0qj8U+pmqf2vED
wHEgjljiceiqkavFO7IhAdqx5MXhzLWHMUf9mEqeBiJcMZ+ZWbETkZRWb8n8o3M/ytidM5Bw1vBn
oeLESM3NWz7eV0DPsItq3JuPGInqgA73GNGm5tU+X3xr5H2CPfUlP3ApSfosYnhBMUl7L/xLc/Om
9YSSW3y2hfwyTL9tWj5pbXpf+Eof7HGJ3y11Up4P8dwtbaD/KFyPKdbEXaZJ7wPv25x/9IJJjzC7
ikU/POGFUekxGBPOey2/yb1K0wwE/2OaB08URs8YZw9kmSdSgxQnph78b6omNDjVWfgumZvE4mfR
10GaxsEAbqklZnNuAFZfMRheGvk6p5IHLCrMBzpkBtMfpWGPOJwQQHCB0eWi4LROJgmhMSSykSp3
gZa4Fa0tYT0or+Mo3iBJ7Gp4BEz592oSezAVnhNjfIly/WXM9BeGjFN3KmtwR4ApOqBJ2F0LIpRM
u5cZ5lhj2GNGovTpDM9gcifNIFGjFpo+dlmCvpHqOSPHjqAM9uDPLLvLtsU5y7GC4IfUglp6NVQ/
slHuHVbg3lV1vfZ2PXqNxGlmSL5WnlZ0QsL0iWwZJDVfaHpI9wB4SHGDQ8+u2cr/WOstU2gq8QV2
MDOiGnvqdm9IjowF9GUQt5C2K+UeIzj3AHok66HEbW7ldCuA5/48Ep+414SRTDgq38IKYsSKHdaT
jq6GaQP3WvudMxlKYw2gX0fWKAB7CbQAwJN+4eLCEpDPT/BIkZQEMaym9pB25DjiCBM+B1Tki/Q8
zqc3ZDeo1VtGrfV3N5JFsOW2wnaSAbBQ/Jai4aRS5z64A59i+67nbOP6IAKfRhTXPkIkBiM2UYxj
pb2P8i+/Y9YHDWTX3OqeFQdUdwwjUJktz0SFuYhEsTxdRxIMZSloGmzHSU6AYBQ0vR6ilzmnGH6g
wbHlYQClYJPNZhLzYIwCC1rQFzOGO3BiG+l8Xr/JxmzfyY+tuEFqbpBa3xzDhHmivafoNVQsEfJF
Z48mjMQvsqxNFsvtqitW4z0/U+tfoou2mFUOFkDrRSLy+mnq9pYMxSNniUhkEPElu96AhDJ9f1fQ
5V0V0Xqbx1cGe0sDSpdJmxoMRYug1K+W6pEa+zDjDOgqKuttO291GcAuCN+2irfCMjxqMfb3u5R0
ynRZGPfZTfkz+B2OOaQU0Jl4TqrlIAggwIsDDC/UBhJCGb5SmjClYjGruEpPjpmPaQUD+RKKutvG
gtvWM5UBs6vTrI6BUhw6gxgEGrNR+elITRaxV6BffVyS9EDIvhdcYQWuMMUsSfKzDutVM8iUGLHg
VPaQmP+3gBZfb4rpsOCSlv5kFubolLBeyfXZarVnNWlexvq3QbEel7BfojxgrRtUHXjbyfTnVykZ
TzIG+ahBD/izWKFlseRQJ/edoaNU/H/M/78dJSWqIQKtNJ8AMBwqSBgmWX7bUTSfKp6KVEHMNQh+
JLBZzMhvTGUfVaW/bnB1yVYwpuqEg1OI/MFUX7QoLLOYg8Ny0myCC5m+tK3yDJUIpMC+yYLC+FJV
zaYipcGMQ2tBy8BKXBvUOz47Nk4TXMnENav1rlC8iq7KWjAZ0xfaV7l46rf8hY8N3Y/1vMjZfW15
X4+CrNEvLG4uthA/I3SNBtavn7Uabuby0hJC9pBxXFtZYE95XB5+06PSTej5vbh8iwlkVkbNywcC
/UbVLT62OfVpOKRPywJptsYSTHWHgz0DFWd+d8+znNobpAwCN+uam0AOo247prInmQ1MmwgNPTpS
BrFUFbrUeTFZoFFXnDZQVCetISPw0HGZdqbEdEznIK5L1lrAFAUjTCuofybw1fyj0V5G07AVq3Ta
/cQjpou1h6ME6oWvsDQqqS82IrMHMtJJ+tvnzT0mN5fBvQBJXEuiK+NQ9rRsY4fLHBm4t7brrMbn
BqhMMVxGFOhUqrvN0K5CF10acim2RbKT7BkGlbuZOQDfgAsZQk0hc29VBGuxuzQKtzYbKhQiT8TZ
7WNmEEyf9Ow1Uzlz88bHAOvPj/IkWpkuEzgn3lE4OsNwUhLrEGNyz+JHiBXDTAmZRrY6y5tERzQs
G16c5qSLkQ+ryulap9UFT25bpzeOLNDdkvu+xbBiqgk6fwGbLXqL6t/GhcM5N9a1RxfC8LZAtkDd
Y2FOoTrT1NDoVadZOzyt39AgtKIKYEf38BAgyHNdzlnnTc2bjAVUMElwyXV3LkHfEt7QRgvaU+L7
7iaDX50p84phYsBNmxvoaR77mGIvlwoN2o0TZqPaBU1O68lHz0CPArjiH/VbxzNKBftO6CSeKXtG
/s8jowy1k1Q0ItVpRDAKR1NBZgsRbuzwasmVW+SDW27njDSzx9k8VT8R6ogNMePMCsqAf8qocqFU
z6AcC59xcucSwP1kdHhTHkEBxD/W2LAN1KqTTXCX3ZFzOYEXn2kb4/GymPNVi+ZbplOBqD/knSiV
2zC1aXgxwXqk8RSAnoADlnrx6I8M5zGskaMdDgrhY2N9qV5JaFgXzc2IzsWGi+f3xHRS4meSyq5F
ykgLtBz02CQPB60h305xCz1U6424gSlIRyzNGr0FBN9xYDsbDyd9i3wBerNIrdfbpCbaZYQcs5nh
pR/4aND66QczXw+R21iTMyv3er126GhEpK5NyyTN1fprTalaantNq0jufW3G/7ejoBx6LGL+YF0r
doNpQEFP1PMRqDSkug0pLFzW4UC2QtyzmvpQi8Eu+LXyfSWbzow+8xY9KRRZMmiWguErp/0OEM8I
jWQipBO8Qr28j/xX+kq2d/08F19GOz1rUQNzr7NHQTsMxk3t87uiaFfMgBckcyFslB6zyqaEPXXs
rtGZTIKZtTLb0EfWuGD0+MoTUPE/CY8DrSxSHqH3q/7hnfc0YNTZnAS1/GGsZyT9mvA5ZWTBSCwr
Rs0d0PzTYyUJ0+qDyj9cuNaEXiMS/dChcQFoQx4I2nxyxY0XGeXUjNgyXit3aEItFrwhLXyS5eoz
Hkm+XkQO3fPQIF1swhUQuN7qoV4Z55Suu8uCCYNxzA7ecEWIsone3mJhuSvyH8uOZQ4KvmgTGOgM
jAouFs7+szUib1vYVjXsfcRAEU02YEkoIlUB/hjOUwTzjiBGC+eaH0Hid9ir4TyfDYEiV8fKKztE
peMGuslrcZ2Hb+OdpKd7ld2X8X1iWVJ1y6lOcYdXnIgyF/ob5AyWp32ojaxmZjIAG9JJYjzYDKYQ
26tz47U6JNkEd5Lpo5aytwlHBUTghROUbV2UMHQ/a5q3TENYQ/+aFvNsVsul6t8666amD31H8Jr3
YM7qqxHfE9pVB+Emm2E2J8FoPhERQVFxypd7rXO2m396HnkjN4egbC4EHIonHD3Vay0rTt59qcYW
CIIY9qQviXg8avz67Ftq8ZngIIeaCxEvuOgwa+pL3wcrQnRyJvdQGEsZCYX8x1JDwRZTWBdJlALU
WVuW+kxE5G3Z0/sBXGlmT3pUBBJ7exTYBOzgBLgWYECF5BE++bVunR2mLW4AbwG4P8FH2Nyk0p67
pXxls5YjwWTYw+IsHAiryxhzoPiS1G9A/NhPMexlvJgTLVO+XDTRwk+Jza+/67J6LeTf+DUXai8L
OIO8NrqOUfzcWZcac06FsGawWM9+diy5E5CDCTV4HMV79pWreWZzunENNPxJ08CCD3osJZuKnxQl
pMoKPoF2uTDaQPJ6ivr0JGdPqYSyY/PKHEuQARrPa636BJm/yT5NXpMiC7aRBxNLKWxJpONEWR/R
+UjQooUIYsKGYqCR3EbGFAPrhSE7mFkKTMSxuDftFj+Swd8/wBispOeBZQ7/oa0Q7zQkLwrGmmG9
ZlYoV69iqQSK9oWqhWXfw932T//EJNoWvxHLLNlgxWiRH75L0Zrq4Cvr5KhKtP1MUlj/r9Y1RmFQ
DclhLP74/lNVDtdZORvd+2OJTPUFjwDfLb98qNO3rG89PoeIL3SgBdM/0VcwHrcLFuNG29oqjSFh
XxmyWdo4iaHRU0x3I/ROxlPJzgiMGD5bcEY0yDZS8Z25huZLywpWeRrV9+oBqXnVGK93sUdmQSY1
ToViQb7l6xEdn0r0L0YlTpsUAD456KFkeAOJF8ZLf+wOrJiO2sjP8k5ssDvr9XlFMS5H18T4ipvX
ZTIujxOGqbPeti4iwAQIHsJcESweibGD9Q8RzePUO3BIaiQejWDdbi3rEyit49QcynQ7GpfN2lkl
Bc92JXzcTZAlSczXiifD+Jo4Y1mpuVxA2vI0bbKTVZjrI+5m/oKxQZ7U2Wqqs/VuKt2TLk8nvUfc
CH1bEy4PBRpz8hGepqBjXcZYE78m0FKk5aoWPzoLsULhg85s4Q1pJZP7+ZhmbOc4xDB0aSgWEzHx
QYTidlPu3VQ/sSTY1lBc13DM+NEKY0gsSg1oZBv0R8zzRekNr4SSny1npQTct2OC8rQt7b1LySej
sDDK4fzNTSP8U8VH9NubrICy+4TfeI/o83qKlQk7onHW1JNJlBn66SSDAnUmaNKlCTHRWqvV4JFj
wFr+3TLOTf0NBlDnMRbE51H5VvvqiIOCtBBsjocVPwXFqWo/OvGMC0U2OSbftdLFiWgbqBpr41UY
fmAv70y68hrbkfArouZefwbjKR4YcCeQE1RvezTx43Ns/s39h1h80CUwEeSb1F+69ostDx9AyByz
whU9M2XMJaYBG500zWiFPkRrFZQqe+q6TUOemwZrrNHFbqnnGFnppfLvzAa7n08WJ2YzH3q6XA1x
ib3QDJebhGqLiVV8nym+JhWKvmaLkFKAa1vWG8XbVr9S1EHw3VtCoD8tBk3kBB2Nf5XPiVtVl3Yt
M9D5kyYupQRU6OcqBDeK9TZyHpcmH2Kx0+N7Pz+lHCa074wK8kEiDpUQFAIRTjqTkbW8jDg0hgd9
m486lZgVcCXxHRuP/ln8a7InUQLdypJn2uGb28k4xRY+rbxp7VTbP4qmBbdkuZwZxD4+aoNf3O5l
kbvlDP5Tf+jM2bVWvsA2fVruuKmNo9jRNhmSqx4iImab3SNEhjEJg5iZMdrWRV6aLJ6AiIuwHWWd
PLX9nKLTyrCNYdM+VqNnERu7xZEV3etWP1MUhwPVxbr5lfrJDgBQ5bLtFTnljnhXqvLAQyq4mKPP
ciyH5rWHiBYtcsBchwBSRhk4QXBf+QMC06o1vIjiH3avSxqIA13VgQYH/IaJQkRSjFJCB3WW2646
iamTvQ16CpSxddg2CEq4FAZTCQAOA5nKDcIJ/aiLvyNy5RpNPJW61gU8XmVuuqRVeHO9+O3cnvJg
g2u0+SmIB9EiZmw86JeKm6hW9jNXZdsAxkfINTj6JDsbd4MNjY30c6l+ZcAzTk+PqQSzLohe6JWC
anzpkCOXGGEegILmNiKLLsZ/ICT9iRnTiMA4we8UJNmb8FJnnGlNGDccKb16MGpygnAMb8TmZGQ0
dvcUO4cp/hbVWYs5jQyvQrJUbaGI2JD0PRTLkWZyo5wHgSQFSltVCEsq8dMWHdWnJNdOlrURJuD1
1UdJpacxdRdXp2Xp2/Y4Sw4SBejjOUdDlo/ZHVwTgVf5Po05IB9sgfVZLkTYZvs++uSbTQFiq0hk
qhE2UVgb6nFFHCkwYcnJCxUQ6K9pYFCVT+kJ/zADeSvsM+s8c9RHFuX9cMd1gT+cBYWAjwycYtQE
4AmCJm6DGohlOyVgoMyThXU7UYvnucYzl5YnDA8+L9dHsfwrxi81oQ4/stpphUurfeuDY7YRCiYs
2PilE/QJ0+hqiFQ3/rQMAUgixp5YiuzdSXgijl2TYiBUt4TiZ6KORUsr0AI/jDOATh+jLo4KDYr4
0p2YBZNmjhicXpXX0p3BnPCjZ1XlRhxAMk/SypNkPhEBcGqELRgwDsydp65LSOBCrum+mCUnwSzY
zeaneOThjW/Ao+CEaz4mV9+yyn1u/huS7CMV4dZVw6c5snn7foynt57Y1QL+v3lAdXooaFtK3Y2R
xSggA/A7OxqjhpkwRaK3/kSJ+Q4VUr8Ne5UDG1jdfhNv/UqcKS/IIrBWm+kf3lIcVbJyj+T92DG9
wEzW189cFLDMmK38i+iiOoE6sHMjhTXUcIlxWEh8Kny3FndTccjY4mTmE+xpe5X+erptagoV1aDc
msEgkqXAsrv+Bm8n4+vi0U4pFTDmc1JN29HUYTlyLLbAPnJk8KwarSh2WhzZ8cFRkudx6tHfywfl
0fiXd4uDZUMnGsWKE0stW8Rm37UlKfAy2y0t3PKwJg8BXNBRow5nWM8ptJTkKMUn0g+8yO4GdBO9
chqyB9Qq6HMzZC/xyGLnMY4giREkseCDeoxD05qBAeKMiLqFwHLYl4Ar69HXZvUQC/AhiHBt1Z8u
Zze9yg4QA6ebdQe8yg4oaFBqx7op/Bl1+twiqF2UY7NCjWy3W1waV0sCONA1WA1IEWwYqPKM52xG
U/2nJCaCScgukVERGw+756Wccd9pLfBRJaiKOODVBahdi28K262GM0FoDRdSV8JVPM+NYyim04kP
MEZG0JRfrGG7XImVJSfLxDbCeOjYIkjAxSf+ZubbUNAnB44F2zd5NtFZrMT9KAfStdl0jgfBgGTA
9kw4LW/FkhAbWXlL1Hh538GRIFEoPzKeMhbUYoiCu25zVpKrEqhgtbTPrA+LXnOoBObugNIyEkQ+
NmG4PoY0BYjumMQzS3rpV/ViMa8qo9+xWUPchIEhX4R+h/IntIro0jLHn696Np5Neb32TVhtj3Qt
gAP3hlCMNiW/T4Klj3bk3/Y1q09y2V8T+aijPSpqLtfxgoSAsRxJJRIwZkJoPlvz+AisST/yOj6U
48HiWTeG2u2UwlXlxG0yg6xd6ZGB65APwj6r+VLSkt4wD82cBFnQXwZP1sTwWQV7QpzRKWV8rBV/
WYpU1Wq8RcOeptT7dSWABUp9JbJUYalYshgBas/GwRX2so7BkCrIOGJQvhRDetZHaiVll6M+WWgo
1+VdQCNZoJFcKd6+xcJ0qn51I4zAbXqsqQFqjK/mYstKCY/hapWAZTEyMiouSo6EYFDwc+huzy/n
LHs4rSIlD6yM++Lei8oFaIkRmESEj2BEmtwHdekRTYU61csa3R8jhDSE0ozDFhQ2f/eEH0ZgSV6T
VSlqCrgE0sqJq4VzDYSj8/Uk7Lw5TsNuXYNCS6DsZYcCnSoj19nAhwrrGip6x6TGKO5Fld0aym2u
j/Nm8IhpZBhR3EcdKYTmEfnTUU/owmG5moW3IILQ1uOGPQCPU46eGtCNbXwVDP7bYBmFAH0Jugp6
R3T8mOtxB/aPYmmQkXniSDXOY9+y+V6Pc/rYCR8KML0tWIcmQ5eCLk0UiVVhwN3cC4GGr3F6p2z/
ZcNAbCsidTR8/a8MdDcZRg7ezUkkFSuzgMD4tSqHk0AF2kfdzpZiOmRiZRN/7rLXslheofceq0m3
rax91bVrVZVnrTMYoX9HhHDVVooQQn/4Jj2lJGwa0DCNMeHSCNFYuPbVgzsque2CAtkk3hB8YZR+
LdKMFtzjkO1RIXfWNV/0IzBZ28ieHBV7PFB8OOGPAt822IynjEDjKpiNV5F9GDBacvYC6kxsfD0j
WQFkP9g9ajyA6fKPHhM8m5p2jNSSahlkzV7pZ8To+9yY74Atr1LT+lZ/rYwipDZ9lP+4QbVWBzeH
oaC8J9CVswy2Sb03VuMuWOMdxXjHPE8194o524XJCK1Or0097IFFHh8z8US/NYqHnsblx3LqczIK
IYvFY1jEHwLaAaHmU4TxKjD1E3+G0sOFsmPPYC3oJHlJpsFlLGtLvXCcRvGoauWRHL4m5xjpN9L7
IKb00OLxQhhIgfq9kGouoBhPMSaMCwYKyX1WQw1hEi5Xk682aFJyp1Pyj7q13mdrfsG7UijtW52d
hLEn/ivUah9TTc/YP+fVMwGUoUJYnDJVHFVwxvKfPh01CwCCOjvJoZXGJ00f76Le3UB7Xx77S8Uj
IuRYm3g89ABgxLnDJNkwqq3PQMTOUyyEeHB2bBZt/mRyc3VJOA5y4lgdYCUGrWv72U/cBzryhwVt
1NPMlbjhP5OZujoNhk7ybVISPFIiH2m3SGCtwOUQMSTKb3qLhhOUYY7kFR0Fptcu/1NhMmjhlNrS
XLxWgGzL2RPEyiZUBF63n5ncBL/NkPjZgAG2Dro3Sc4udYLSqrFOK9NkRp9YjGd/QgNRAtMcXxtE
GSCgHuu0zUjtCfG4AFd0MygEeNhm3J6icewmHB3gi0HMCBaje1wjVufBzkWmMPpWTpuiga3QT03J
nEn2DcSAVktNc2RNsSZ8j611WBgnxySeTkJq/8ofD9FBQda2eXDGtjv1ybDTzmX6Goe//bRCH3iR
iAjAowQ5R93rZAVF8RZk04+ZiQfDsM1Edwcxtql3+9SJIRf1XFLEJTg4yd2m4vkDU6nQ5OS5u4wd
C2Byol5i5Ox52vmy9NudLGO8ID7prOKcE0uFV7ifnhhxpdRBM2BExvxqemRHWVqRO42Wp05vQjfu
J6iUuGx72HUNr9I3QjNAQFVRP62ZeauZU2xs7DrOPNMCS8rAu5V3WX9mbsa1Znl4pbRhdVdUVits
SAWVVYQpg7kxhdwOTbMX5abXFqk/Np0vEIaTPRjFCcZU/pKZ5qAQXdrxeSoPRm/ddJNAen13FJOr
giF7moOe4litnlUW4kv506DYNpfu+GiHAAlwzS9ehvyImIbdSPNMeI9NJe4kjHMkQ7yK8XZb2u/K
mkkp98r6oyaCuVvLAGRRUK7QO4A9YZtD5VwW01WuUZlSurcMJ5mljdRvFklPePf7zCkYcpVhCuOz
RwM38YbIGA0szq1NOjYSHi9oN7wiTpHiKIRdzsJ2vkHt2C3tGyidZDjNMOVWsrZK8zam7RE03qFp
juR7Uo/tF3ZPAmLWn9n6S0yglILuTHHjJOtXN7aBWX9+06JOj59lz/Tl1rDp4JYukBopvFFG6cYY
WoSlPwIoH9t3aEF6jOVHbBy+pbG4Gy/6zCIBitjA0LHE1tqQ2mdJ/gzyQJ+4zQH7yyU/wrj3/2Pp
zJbbxrYk+kWIwHQwvJIEAXAeJFHSC6JkW5jnGV/fCzf6wdF13VW2RJE4++TOXClTjknYcWPxtso5
OzAOelB7ccLZLm/amOMiGrEDxj8SONkFpzLpAleYqccx59Ez5E9bA2whcf2RtYWkfUKGglqOwwZF
8lCvzakkp1QkUEsmlc5mA0OAjJKBHUyM7EpmDqOuwJYyOh1brZqtVpG8KlneLcaXNk/+ROBqpQLs
BZd1y3IRmiqTCa2MHuN4pNttN6BrKj3TQXBU1VdvYNAz0GGEI4w3fFMioFemctX/N+LyYmLUXr8O
jwohmAKw7+5TYh3UVZFv2TVwEZ7j9x57h/jUybH0XPBb8UcyidITggqCQ2KIvQbOcUkjt+Xj3MiJ
21opqz4YpXlEx9bT1rLHnL7rVbhNup+UisF+0dBvwIhHMZ8ot+liroza2ziIN1M9YEDua+MVt8ZL
E9VLNx4SmMjYPJXLS5liwjkGMKfJ5ZHkhgzxLbzjPKOGkjY4OBs11QrsMS3VLbPMtdpdzkepQIRN
utpRQKrGMcbhFP2F00mR90uJsdOCl6oM/HRVVy1N5viatMnRXPtrsoLWm9KTJXDw26i17svqCVTM
Z1qWT6/gCB6U7ESdrsIwWpnEt1lpDN010q0rfkeeHoaXJiqfs5uRfzb0fUg72fzVkRnNKiFRCIdC
b7183+PqH6W3UdBBOWX7Zu72ygKeeCaLk/MKkxDgayrIxRBnETHtE2AxACaLgvBVtV0CytQqmt+Y
wJKKCYxYQuMqRKwD23brBMiz8ondaFvr6WZkfQOEVG+Os1JwSkogE2S6/f7rLQY9qd9qJvXm2R/+
kyQ3cbJ0l0w2LpStk8bHvdd0CGGvbvR7mPu2MI9DAzAShyYe1GM9/KJ+fmZy8iowU+Z/ytYgMItX
wEzggx7GGEtWroOWZxU3+sBeAYmWbkVaNJqedEU806Lc1VQXUNS3hSGt2MMpXaYTPRrRwZK4TZRE
J8sd5g/EJl5ilufz+KGbumcqeBir91w88DC+62XzEWbfs0iviaR+JJCSauH3NCfP0plgcHkpKdMW
sfleQy1UEP0WXEVibf7gAVshP8uzgRlH9XV2hkGhvOjqoOUIW4iuT6gnO2kyENueFEG5Ssc7nCzh
U8hflNVha0mx4xZvMdcD/uWuRCpW3ji++I0AKYGr3rZhaRpoj7ZzB24Xy6hyOTmb8t2gTcYqxjfd
XjkZZ4Fuqrj4oVTkvgUrzMwy27ZvU/dfr3THSaId4r3lLd7PXsnix+z+k2nSkkBmn2ocWRIxfPvd
BJSDidd6qogKGufsCGJGhOqGLrU9nCBAa6Sk+Ze4HXa1gcA1uUT58vVxGq1/aZgdBDi6AEycZjNt
ajA0iTtvyahx9xlgdlKPzZ8J62hzon1HYDEz+TMZnp1JxSsAmyJgq0iIj8NCJYwaYxnLaHB6X0Hc
yVrMl+6Riu3iFrBiGs15E3LKlejCsw0WqXQqdkI9/6gNnvFcdZmC5ZbMur96i7W/sDiMVRCVvyJ+
fgvMF36/ZpXCSgiPbQPdFuND8sY2bpNrCyhjCM05MFNMqhLH6Cb2zUR9ED9n7xsFPNuvxhMJ3xmV
HU99vsUYWUit/fUFneYtJowYIiX/VCOHZ4HTs47T5C+t/sEmHJGKNFgiKTVoVG3bAr+Fz0q8b4DY
wE9UTPBtrU3ardVWMHiJn8Yw03555VgWRNKJzk60J/aT4b0hnZNS5/lSvld/l171nhR2px5tvrbP
PTLeco84RWrlNIrhGrUPzdg1SOs3s/jQu61S93xqFYbCe4XAGJEm36hvGosFG3hIinvcplEmDh94
Nf9Efb4xV5ckZo6UD6yVoKGgpdbwH6T4NpHry2zgqtE7ApJjs32owNPI0r2qEQRZQmX/KFTcYFff
homjZBh6YfSNAAfM3CHLkhQsRoBuHPv+zRxbP6Q6c80GBMSzdcIBi6G9Zylm6zHYBsUjyaL3bMrf
2u4aNFyOpH9LqT3myaW2YTNW4x2XzoMWWtL0Hkj0qKrv0vxXIrBdyr6h1E+5CN8CLpN6lJAHgsFM
I6tWMQqGEbv6hQce5rPwX7LM2A/JuXAHmzK/yLG1xuB5NI3WXWKUnBEU7RnBbz4R8eES0nAJ0Tru
cVxYBoSYtHjEfejOmrofGUSJ+o5kBLC+xszEek8JaO9wRwiCRzpCv03vBoNVtBuTSz9w+DQ4P4Pm
INDw526XxoM32rj6Y5B5CjehFy8TVEt038GL4pfaAY+rD1b2pZbRaYjbc5Y7efMpc8KJH1qNNjL0
qbUchcQHlFpMdr31G2ImNEfmcHhhzeyFQGhMFgkNsx6X92kFrf3NagYtSJEGt9AZrbrHQ8IoyPeJ
p73qOWwh0zGFSWVHeHI8BoZ0CqnTtHhv9f+p0W3hB5+RBylfJmbfccvT7qPWi3chyc8y0O6mfQwE
kBEudFyjypleM0DiSewvLHdmtuVDr12KcSSP7gnU92V2A5ZrGtlaQT8n2HJ7zE9sS0/tKVro1ORR
xv/oEvnUBM/QeFQydxI8FxkkggREJPWlpGkcg5WGgIyDSybiWYJCq7Dwr9lgJwua7jeESlz4Ru2T
np9YWjVEa1Fpv6fkc0YuEp2g++u4yJPfZ/0Bb2nbCTxJhZ+m7NDS7MDTTFr1TzLmoMrBEM71neUA
uJoKi76RpUcrgqUXZp4FBiIzWZIRlB9D2Rs6Jn/rBCZEE8dyucUwK3SJBN2zpPeE5+ioMUTqf9Yk
nImlMhZ+B16ucYJF4ykibyEq7nUrv2M/uA9D9MgUio/HXQfLoxnsO3gRc9lp0VmBNqLbqbsInScH
56KFdTG72SRTztyErx1BVzYFld1eEhxAdk3WxOK2U8uA+ViP0FAsDxX9TporW6SEEJO6wgYWT9f9
y4y2QQk7mHup9jmUu8ao9jwmULsIaeH+p+Mq+TG1am9n4Fy4IqP8pa0GFnuPQG7gOMz/8sPBVuV2
sJma7LdofoxOdRu8XSJhyxz1144HNpIWQbfqUE9PK/yvL8l+Lts4wsTKdaMqC9bWA7v37pkpzRO2
R6PdtTSDXoZPslX3RQX+xcBZG5HO3wbJY6DPaIyiJ/ZFTSH4bcVHCqcOSf2ryomDab9FERkIiC25
XwjaHwSzv5Z6c3atY9Vpapo5UOERch8hE5qKsx0/HduXUGM9NhVHa/2VR8dOkTZxnXAl4vD4Dyfz
AncSik9bXVc0VIVMzDx916UcyNs/wJYBz33LUxNuv2PVPc0ChWmOxx+RDQGncXRJMBa7nV0xt5Wx
tSOvdBQBNnBNDs6WRQra4pZkC3qT8kQW/GwgbCSA8vYx99pBMq7wqtWA7JWTpywLc81Hhz3YSn1I
m/kwSepBEK9NaBkeErGLK81lrUeZ1xb2INFyll8g5Nm9F4SlkC9dWAVu+K+TqKe2cP1CYIxDdVvF
ykbreQpwPwm9WaclI5HcuSfin6gIVge5Uh6QYgiR2n38GCP8F3G0w4dUFo/lqNoRKRX7kITGoebG
FlWH9RGN3EEimbgSJaIx9X8ABgznX2aiHSz90USoUKl7qhVE+zbfV5LCGM/mpA28Xgpck9plwrr0
hAWF8aa29PmFxt0a2c0E7sR/PKGjxcmFlOGAFJVKf9dwhpUC6ej1yxx3MCC3Oe1qc/wh5OTKzbjm
vSU/hnrZWaHhK+n02XbmS6niW09AVyHmkQj6IchxDvS9wiCRm5Y4p3XABLYabw+RSn/x2tNmAHuY
VGh4i87qszvLcnqZi+Wi5OE1YQynFQSvzq3ojgHFDottfJqS8qkI+0Uma5ZGDlnropSHUpYcjdhG
PXNZI8DZoEpL7S1riNbM5AOX/+IscP90eFOQXVggNQVvd87pCfkyrX3NGtyZt1O2zonYqlIitWWz
pTjQC6h7MCEj2hVQJSaqiIovKVkxZftVm2B46KzVp2hyxVX4XJV4+6yzqXxpAJdoUWbnP89viM2H
kVBaOMofncqGSaT7Br1hzt5Co3izCZSuyu3sKFGDBCntoKiny24wpE05F/xx1mZm/VVG713AFS15
FuRc4mLeKaa0CTL9YCOsKJfKQs8WxMTBP2vOsJaR2HhM6TTJl3XK4V9p62BbAmmdrzIDLRZWHisU
oBmEnRQkX1YPFo2q+SQ7/Tr2RK+e+UwrPpSBv8jqiNUBhMcOFrolcZsFKnYBzdyAq61ios/7u0Cd
0/kuC+PcKgsEN09HRY7x2+nGSaqaXUZLZVdmF3q7NrnbBLsyUs+dXJ1xPZ8mlN0MQLVqfcTvHe96
TXeFfs6r9GzEF/EIiFpP2JiVkj692xwg72jylRJhnn4eHTgc4pBEqtdqIK2x+ao4r/PpxDoTKzNi
ZgiDUShii3Ub3tZq/eDKyJhQV/N2XGULKSEVwVE7pDhJMUkIUI6h06bzSYP4O6EcpdXb2jXDF9tl
nxQcntKgPHF1OKaEonpyOuwfG36MnR3QEuaFI659II4ESyp0TCaXJdf2CroIVA2DR2w2PUT0Eh11
MdM1ydKtnWYsySkNi7JNSbVzhW/uMofxmgGrYywOo4vvfseU4DQiJofpJIijSz/v613qRtjzJCtm
A4ILDzKOAd3T/LJKE5D7QECBE0H7s/xPZcJc0+HkWlRgprkfpdx3CbxyaiGPBx2yRf1p/ycB8yIk
kUHQEfKbhXcHO/FW+i83+kPLHTfGL+xbKalhLNb4pXP80tz7nRivtDL7CRFDhUctNlwG+4nXsI5A
ygQ0NVog+jKVW6qxl+KID6C1iTWGC/7ihDEDyI5YXe10O0MUqQQMh+iSw6BhXgh7pkEW6LZyr/J/
XR/6HYKh/R2Vf/uUx1MZgKRP2LBKZKX6S5dIF0UGuZn4+EPuWXDJ2+IVR8EHriJfAwGWhsdsUh9D
p9y7ZrqVSXZNmstCvJl0PiCGTUkBVZ6dmkK+zMtzrL8I/Z/koD6OFtjxeJuhQAMB3y3yd1zSpCRU
l/G7ccf14MIbxmNpz48+gerMKzsbga+H3z3BAKX/TkyUSdwx7BgEvCVZ1f0atfJpx/8m2r8bIGgp
HI0cL11zjfdbmItuQyUiyCGPtZg3j6U353gj7Y4irM6zzXmb3XMJXlV+zu5K5LUoIwVhpQJKy8Ch
y2zJrpEyU8jYVrkLCqoAZO76NG/2bBYX/cKt+l+uCzhP3aD7wSBv5CZ9y9kUGGxXVxzDtntFVyOU
bwWb1CX+lC7BbQ3QQouhOLw6Z81TDwtvnA5hk56RYrbKQBg7+J17GiaphlmfUX0Nis3KqEUgHxXL
O/0tCwm582iS/kHIziEByhmNknpLhYuHgOGVwFWzgXcUfbKtbhylb0GbkchbbODSue+3dqvt5U+a
SfehjY8avS5Crxv4NaPZEXuIVOFw6e7z4db1Gd+NfB05tKpe2jYifwh12ZrQCSWaVqsZvIS5H2XA
FSFoCZqnMgRL5cL9ZLcXqFA1KpTBHrBeAO6aNRn3zJXYKQb5jPXXZuni0Ehbohew90ugeST7BiD7
LB6VJT2IUmyyGa/Z1JznaMDfc2KBT1DxN6whF7LEprRKL9n7b/N1+BnPGTAQOYWFYoBYSwovNm5h
oRwj8s2VnB97ha2t9ECdpVT1jVCwtZojBvLVVClLEla/il/gYX4lDgpFTDdN+hyI0r8RIWe9YQFp
V1iKsZEKE1cGgBMIwhf6reT/YJ6CBLoBpHTNdLfD6QIDdUBKJIWiZ8FeShMvRU5U2HtWnFwiQ44/
TKLZdmSjc/BapnoM1f4Y8ZXSM8EbGXpAvB0VeCgwfsPUaeSHwiSm2G8UPt4McixTON/GMr1V/a02
AFCOH5bO1XPwKt03KVsPqZkKZTJvzN2D/GP1rVdHhdePLcYOHMTCHdXyAWbsXprJvUwujaZyFhGr
5odWdQh0fyOSqwMtm0pY37CPnAJBhHC4KbxW4T+NCCjc0HMFkSGyeABieKJIpOhuAQqOgEsrVfiN
4x+VWDLf3FkigqlkcAOBlXbBcEnhfOACWkguLEpJ5rVwIL0dZBQRa745C093DJYkEOrPkG15Yo7n
vv1ejGYrmaxUAiZ0fjW2CpdiPszJrcNb10vlgRHPzyjHLZStifLA65lGfw3SGQGH0sJ6OOjAtMIz
Msj+KNMfudGZo/odycEbUpyvdDciWY+k/1czAUykc/Ub/pmoDHxJ+57ZYNXRx1jIe5NoS4VzPa+E
R3gurL8DtlwziWU9+JsQA4vK6VSD1MOxQw8wxzsjZFivfk+nZaeAuiwszKsMFZTWpTNF9rNvGb65
bSgzbX9DsEv9X3fhn9RXyk15mYrdxBZgMGu4T6GnMpNZ2h8l2yn/65t/V0BtJK+Ss82ykNnFQLPY
weRc7fB9LzaG7haXAlA2Cxxc7DR0l9Bb0qxs9nLx23mvK/o5RpMI+v4yZ/OFACRjhlIQx1BSHG+k
iWT1in8JXiYASWUkwPTMfkLVgq31aqh3N6bPNPhbapcARknmVDANseKREAHFwvYU81WFG1wfjgGW
W4KGKYXoLJ06aDjlH0aKsj8bWnaIdAJIxb5nWRdUJt7DnDAe1CDzfUaB1OebjU5lK9lx4HbINVlg
SezgHYBU1kB9M86OvKG6dZ8CP9WUThNmqzEp2Z+AXud4NThe+91E4gMci4oG1hqLF7DpbIgRVb9l
H4HKaWGAskdc6mMi8TC5RK15iapLN33HgitecJMwr85EHGGCy27eqxgu7YPMBIPsDHfMaTC/4upg
nmTgu2nAmswWgFp+JMqPDJfDjNceFn6pFOq3jmcqQ4yIRMWZwHNZgy1c/EuhMWE7HJebRV0aParB
WVjtfdZjOKj2vc3kR0/6sCyyQ1xx4xptpps/ZlJxFTjUwdUqSckKww/0aGta0NxIVKstjm7q1A1g
u73qh2oH45fT2aF22c1LHg473TIOJkKBQrl4RHYTm90IDTWQ0N2a+wAJvlHOZZjvV+qx1Y88cXCf
wTBJM3OvZMREGtTyeSfNFfcKJgo2UUxVWZMzQvzodNtgDavAprbqv0Aaj1NPtQ85Czb4G1XvnKLX
aHyDmFG2u+m3LvdL210CvT9HBM8HDcaLQVeNI6yAQp/ojHG60K4cyB7nGkZS0Ft64ZZ0u9UynX08
FX5D/H0LWz0KfTpjp2ELVoqPhIiGmbmCnRpJto4fioyKLAUn7Rt9w6X82MtYqOgj8j79BmhlnfzV
oEQj9c6o2EH+lcj/hUhmKWlqHTimxA4HO2QDS32mpYiP9sK9HSF33+K618CHY+9IUZVHLIgV2neu
/zG1ZQOFiB1HR2G0AgaPjrYOBlK0p5h5q92RtWMc67M5bTTCVXjtDzqzeIF+xx59TfgXXNolN8ZA
3JK/tJym+2+QtyGwh1D7g5UgHQ1UBHi1prEfuL+TDktBGe6khuxVZp4BrNi9vu35s0aTosS23WQY
Y8ijE5+fuOYULcgsIt8ycROFt3NikhmzynfBsBnCI5+tV6HLn+NysZLvgE/yUu5sK9hK7K4xvlSK
cg30fJcxZsVwk7rilrKu4LtsiLwgXD/AxJEwvSyTxL4bE2p4DnmBl+KSLqpXTvq5wo47z8mnZXgy
RnWjjU5J+VdmWx44oI6Wgp+a+BTx6E50SATxOwBnH/IPML65sbaFcRzUNzlnXTflp3qAnxDh8iXa
tyxXeqxevTW+wk58TM2HmkfX/BaL36VIwDmCq5Pe58g8dCG1a+ngNj07Iyx9VbufjNZviXSL1crR
l/4wcpdt/rc4tzAkTcJC4LrEBE7E/Jh+IL1SCTLuslHHkgU2Kd4J7B/EVj70+E/YaYj7jdcFsWfD
oxhIr8VHQSUFF18Pyyx97IUrhXsWXqc26y8ocfWtSO172kD+SD1TDFjYgfVMMAzSyhcJwajpqEGf
k9nZ2YbsL7/qZxAEt5juCEY/lV8LK9sRX62cnhI+6JNdHRYzPCxgopaJgkUYCfVwtyT0jk7yMt28
1JSa2R8yyNAOj0dPfgjiMuGX6q5NZxOaG8sRt35m1YzOEGzNjBq0OPTNgSiwzjE3m6DnvzWDuUxf
y2FgG0A754b/Xglzr46D01X7Sm6B1jTXbnqbf4Ci1b1v5pNPvo7H1eTDJayHANur5atG53EHw7zv
1uZ1quNr3c63QAnuk1Y/TS1kGDL9ajtZjjGGuH+Rr02MEM88K/zYbn3AUX4tK/6I0EUWoCPYS1eO
lxDsjcJfW0s4Ts1Np1Pvq2wjLOMjTZU869kS1XyBaXBJpH8GzkwZBGQW/2G1K3CGejGkdYQppaX8
N1Qes3FvqL9ZJvDqPwttZUgZhvFGa4ChvmuV/Sk02izGN4RSr+11X8LUHhk7MQAHK7cGwLg00kjs
B4clywg7OryLB3AVzL5+AzVW3rVUzjS8rHaAZZpPG9iYOjwOWnAwWLCz/CFqcOGml8dvELqfc7mb
xK00dE9CQ6BrzVf6L+jFRfCbRQ2NWLRf8HbjO/PwSHLxNz0hSR7rLRu3jVYwdktkX+ZjK9uEecmS
ViixoOWqiTdpPTtIWG1C5tymdZ0gK+3gvSsN5sUIFFrjqkuPO7eq7S3Gfjcu+nX4jrbaML9p+KwL
pPq1F6VxVZyt2qtEcTN4WW0mqd6YvLhkx+KB0VqL8Kw7k9g+2tEKdSuL8hbWCg0wzywZrupE0zpv
b0wsc/+F7adCTGHzg/mMAqKNrPF0KPwIBeVhsB+lFxdnB1AYBuCahzR9Vl3tVmyASlBQIYO23ff7
gUTu2NgOww71eXQ9wF2YGZcfq2LUyoDOcWVlhNRE5jQNSKyFPYY6eIxJeMbHjcxuuedKX9h446Lo
KNxikA54s4+W1R1ru3dH+aaZuwX9mf1h3ID3GN2y53sJZchbitvT/7PQA6TQAcRHd4lseFSkE/Bk
T1zqUdkNiEsU5VJoOFyAaMmrVxrzabjvBkx9zF/wwnSAKKVuO7yR92apw7rnXmieJaO7lFp1LeeK
A3Ql+hksnY/lrB+akXWUNqCnf9fjF+hDPFPCzWbsDPiYbTKNXfuxIAgzHzgD1/efNvlngHfUxS7K
rmMluWIpPaVUgYeYHnCmqjKcuW/8oJh8s3npYKHqfxLr/oE/NI4ByRrbpO4ceAhNz+SeHTMeG6Zd
HTN+VdNfpB4B1a6D0cX6qeVL3Xe7oWGLHULA7+2rGQ630aaxSYIySGvBmYWGqXoav0aN6EKruO1/
jW/1NMpkh2mX3DQeiAtDzQQ+FNplJnuZBMNvRkSKdbeZ0dlRMXrB54j8/CXRadcLFwRunCNKBGYY
GJZlHpqnXRqHXG1PhDevox37Vks4AXlIAZdlxeCyRpCH41muYRDlnzaXQqnw5aF2aSFxEcS4JAcX
+rMuWZ5fMl07Bx0rw/SnWGqAZf1RmpZD8jOz6cOr60R4pXRm5hzb0Rpr0oLZCQm5mIB+1asb+pUj
8Vslv6XY6E30gS5YySIL4ib7FL1y63ZyG7pDp5dw8SmPnA1V66r87gLevhoMV0tsnCvc3AsnmlIn
DDbUOSzdZximnzPcdr7wD2OJ36E6Mrc3Tjwud2wf13KndNq5SgyinrqT9sZ2GBWmdia96UJGa8k3
Kd9QpLxHcXPFrxSsHvaKnxQBTWonLU453CpexUHISrTDKoJv/KJ+BVyrBEwRcZF1e1MdBeYFEwes
CllU8m2H84THt2pKfkS9McJ+mP1wfdioLJUF522JTXipnwPOT6nr99ICVeEjbRgMHyYaq0kYr12r
gh4jamYNrnop91bx3lIQWaiKq6r2hnoBrRyumaVSJp1tMPMM+0ZDGiarGOrPXpO9um/OsMRqCK7I
pIZJ+ZFKn8Bw0rER5ap5VMGeBfOn3JuH4K23eJbpN3dNvMvjytghLZAbvi2nB548i/HBE/1lV915
YUOj5dPnXMJHafRTY9DaUEev0RbvFKdO818R1BhP+GawSQBLgBnsrkSMaNeislVWT5HQIZisq8LD
kgagy7g0F9FSQidDHgk8eX3u9sGWp2DM5oFQmwq5byryW8gnPCXlqBsRAaXigsOiD/9SMEaBVnyA
1o8NqpbnczqXr8SqX6mevILBJzHe82zJpy+F74Y2iNuQ1vfsSXU95ZZzKpxi+mhDDo6B2ah+H+aT
NVRbc/yQg+mYCot1OLgc6kUj8sYyL3tCOwjZeRHJb6BJ35O9xp27TehnXpe1qjgnZv2iL/aDFX9Z
sfrF+Kc0OJJSqpjm3dhnfgbKa0Ij7rLFVdiHA0tDmrOw9eYxvSs/tnZuPBlbP8qQNGIAT48Urey4
rqBNVe8kioG66ga2DOh2saK8m2H0sTrZs0h3JGrY+okByVooFImBE8OVMZ+ZDjUnudq4GpaU4SB5
s7NlL3G8FOEXqYZ4icimLK5o+fRnHCe0XqJwl7qEN9ciDYRF3LoG8q4WPxVi9ESkjUSNp4HAW2qM
4LV9VZtPAB6M2tcyKxF0k00Rgeqq00Mojb6IrnZO4pv9OIFZPndOTG6C+kLaemduI2z3mCjJ7lN1
lpxWypxEkaqO/DgBlAvKfB+EHyiGHkAbh5A83YTSEJD4HVwdlRiriqeGTh72u749YDFEvka+4H4d
qh8yobPCvmTEkFM8eVgAEmwyKgT3EotOiSRYQf/OmkNEkFfWpK0CgifiLs6D1/5+IX1Tl8we1Djm
fecrVPbtTTk/tPU9tcG6nSqnV/B8k1Cln+gyYfJqG8+uf6gu3IZgkIRuYfg/SowslsHqZCsqVwFg
kUmfIdoqdYf7CEcW4ZSIji7QJCrJojTyVXmkiA5HabUc425noF1j/WvKncb/M1I6L5aBVdshs8gj
47/iqfOxrtsAT3Hc0IG6WhHYCe9BtDLjwxDLC1dUlEAhZ3Sh7Uo4uuwKAp2MQxWpP/GNbGsXgi9V
OrLPtVaLsQ2ujMf7KwMeqhbeBCXly+JiDdlg8drgYf2N2uWYFhzYleJHQCkD/Qd9E9d2LNHDyvNS
o1dlJh1HqcluBMO75monGjHt94kNxeKWdefr1n+6xSRE+sBHyUBtd0J8URBKZ47W8RWZb+ESHe2a
cjsqEqYrNJKthmcox47bzVisR8KBPm5iX6ZQgEe4Tp6+GN5z/jRtDvb6VG+L8lIsIYzQ34Ed/5hS
coYroamXszokYGJ5+4dA52YwkybhXV279DI+O5uF+16banoroEHPa4RRMBqNhKhqUmXcXnsVlyhJ
fjbTUbGLCG+pBhxCwGNzIWFTbxlkNSdzssmxUoum6M+yUb1UaSCS17ck+2jU+4p/iVL5VPfzaY6H
k0q2hf0ppTBoKUMVQOMu7lJf3ZqAaHIJBrsh/lQ++7jhepQyBs4B0NXgzvU9c3phXcYmhpZMt7Ja
+lym8b62H33R3yXjpmgLVFfjg5v7TD8I5hS25RnFEQobc5ULjr3IbodpyCbyYsYfCgud/nfRXnDN
ZToxhH1LVPn6AdmVnRRNMgvGTftDjHhfqPlkJttFKJflIDkBAM/EQLaR1580KvWMBjZG/rISIlmg
QBXkmygS1ij3aAUJm9W57ORzTCRojIdHMn5Z8gPRxA3Y4qe8rLLu0mIAkaOlS/uF3Wz39LJD/lwX
N5NFWisvPAOWFIp/CLMhEBATWNEoc4uJdW3gIS1x0Xh0QnidNJnPBCRLRkACbi57qWaGCd1+USZX
BhAF46+JPMKdRojRn5GUMXlSGtAkqUMaYwAKXafbwSB15NMZd5zHgu+gPi3WcDKZi+NdpUtO0n5X
4qXF7X3CmSBB7Y/JtxVEkd6F9RlHrdc1tkvfSJv0G4zQ2DmgS0NFSXDJma2+BWVl8WMONRzX8UXS
qyuBNQkbdKn58bKiNwD+jOD7IAuOeAFBch2HWjmG6BEqFtrC1UL9lobqzagcSpUwEOi43tpheFGh
uWHf3dHmlLZ33bpb3FnbKj/LCg4udk/WeI6crJF36kvnZjYQJkyDN03JfDZZmAqOyabtDQCzQJ3n
fwPobdYRzbscRvuMpBYL/n00vw0gqnLsZOL6n6acjcQ8gt2mMJeCe4bKU6SPJ5l3fXGJKSTChkcm
dCZqvpmtxGvfioKkhyIfjLE/hG18kBUeIRULsh4LrXyBwIHhqHNHIyF4TXE0hnqSlErIxghm+hj3
DgTU1jxWgQ1SjnPxrWzvQZ7c6diSodldZPFX637kMcKv4ZdquRvw9w3QgkCP5Fm7I5+nxOJYNDTE
27mrB8uALYN62emazTMbrfh7Ndfjvp2y7n3CzKBhUmySf8RxaHHI+KBps7L6mroMeDABEBaQMF5A
/ZU4WHMw78TImqtMe9/cat+amD5kiXKqBhy9M6TdnxIS9tha/LVwT8ckfKQS9du4lAtGSS3nrcID
ip3Hn6I5tNsyGo46OSqDzkFrBGkJQtu89zQI0egkU0QTU/pXpqZvbEO2zEHLSTukfsV9YiBMqCjs
JkgX4BPPOrhQuzwrz3Ic7IaUZT3P0SZSLmZnXfoeF/lMv00RXMx1d4k3PYAhs1op8XMHj4Jzn5tc
S5LHbo5xkV6SyTzlXX/E7s9e9pLa054hHGccPabhh0BwyRmbBs1+Tnr/0H0Dj6P2SJOLCvC00uRT
Vr1aFM/Y6g/dJjxL0idVdfxLxO1c2bTBhEG/ZCXfHepI3WfwfKSy9piO0UAN8DLs22VcSGl50EJm
911CrQwAFC6p1m9T6YDCHUldTtz9L7roIXcWDwW6QuBoxaXprOO0naLOqwfhtSL1eQV80TTblvk2
fW54TQqsyEPzIysfPIRppTyWfJQE5a9tlzxmET5z7XdYS0gljbxdzmd/o/M2wEItnaqpx6Gnnmcb
wNnbLBEMgEgvwK5UIMLoKR3y37Aj8fh/NJ3XctxI12yfCBGwBeC2Ldp7uhuERFLwtuCf/l/4zpwL
xUyERiKnCVRtk7mSwejYAJBwmw34y27TWNYmal1ciyHpP+QzI/6ri185S1066jmJGeoOo14oE22m
6YnvwL+INF7Gb9zlgy+vPc7j2BMGgYgTFiQwY6G6MznflybqjHLNRv9IF7rL5b1jJcEpA4ZoT3uD
43+GeLGZKKbYc/vRi0rHI7MRuM58gXhavagNY5eTSMErH7PpiapnnsE8KX6Vl4pe22hfJZLoYPYv
8vcI/p4yajwqOlIUHxP399QV2BPwg5THTv6Nxqs+NQfHN48ZJy8v6qBHF1pLmaNIEQ9h3gtCG3X3
z6xjwFY7XaY8veL0r5BAdv57i8CP0Qu6yQ5MmrrPy6voCT8w8p3fNzsXMI34GAaBM5WF5LBGYhmQ
bsZexCGKb9I+Jd3qpI30sIjV2MCACXG6u2V0DwlrUZcfmjE+8z9dCswHivF0LqeLaZFsp4ijbVuI
vJ9O/OJLVuYv25Mjrf+R1e8xVllitZziHWP9aRdZyLmtYJcjyrSSeqEp5DMlBFbFsxXV3ITy1y4w
yHJYqma1M2vFE9AchXLBPU6rPhAniAeK9UwsjJ3P3HxRoFmmiHTwHRztiMPTr86VHp/tcTp1CszK
vYaw0OHGLj+FKR4pzJ2RQ5RgtYbU8RhILX4FP99l+lVNvyosxQhcBiQj+XCVOyTHipXezby+NV0J
FTu7CP9v7sKh+h6iJecUQmJqMZu5izvc9C695O9NbZ51NT8p1SHzf5wu2hlW5CmCcBaIrOBueqD0
VOyCI3exrc2PRsNy6TQnxx/OfsB7+c/UVqJ/EAVhQllFHjY/T2bsnPgBjrB8YYYk+j8tv4bgkAoH
h49Y+3MWZVJsEiAqpEwRRVlgDgD/scmxG/XFpxs0tyidblU23TLSSCZygrSlUNqtCS21k+VVVQx+
rNa5bPxTXNjHyfo0HXPTlP3eWqZQW6jG3L8Gd2HvFzAzOMPdYoNXmQG0qQaoE2Mma9k22qOFuIYR
F3T3CRp7n4fjtSppgw39UgX7UdYHgN7nuP0HzX3V43Qj0Hwte/NSoW63eoY+zmmmxIDfYTGe2G/T
eM/zaZuBUTN3avq3ydstxsKtiXMVKmWm6tDtPKxWkRuchvhpQL93p6uovkZX37k45kDDGVwlg7kX
qk0ugthTznOCBIQyQril49YN6zSW7smxu2NRLcKVzbOiQdR4a6xfreZspsMiZ6DtS6SzGM5cxidS
xT5b0V7mC2y+to5RFNy8BMkcZ9JLi2o3qSuLDKx+Zo+Bi+BGtMixqTYF/70gGaAyKrxUgqQvRC6u
6uXUkypmbxVbatPZmAnjRWXumfelCQhEtNVBUnmFm5JjUWcoZmV5HBD3i5n4Rkx9gQ/NZCtoPltd
exlF9RYJmLBo/gKE6dHw1pTOq1U83bav8MKgJfiKS3arQeR7t5FMAkzEdTWjdMFtR4atgrmhYduf
w9pW6a0DT9LqRZPOObYayKyyHLF1K/avHOEQIA4mVMFE2cj4r3+sR/3AxGWfs4SLoYaxOiyZ+Uag
zS30hD6rnoqle/0/vBCcoLjfpdCFyNxoeJJEoi/TpybtWzindZGSKcZtQj6DT35gZjJna5xN1+ib
Jmg2ykISTEeeOzK5LZuQrdThJi2C8YsIrE4DCVLjVP7o03/EM/f6sKujFIuDgTI4xz9PjwymNsRZ
NELVoZTrVhM0ixLCBormR6bVjxLVs87gm15rJVtJOHuMONE4qqlYuGO4rp8q3Fi7J7wqBuIfmjtt
lcRQGKLEE0sy70QE87/bG/ZFGieDhXC6sSqSr3kE0sbehnELM9AGBFHtIpIZa4yz/1qLn+kib9Fi
9dhnYIFg1yF/eBIP1S2fw9g/US09c8eTEsdpvT8Ba5QJg+se7xyqdvxunU4BjwIw1k6gis5ii6r2
0JaSgXBzkOj0yQI+NAaVP6d1IqJD7Yv9uIanw6RsrZXd/x76DIRtz4By/pg1l6bWIDhJv7pEO0bu
VVBkFpycKcJ4v2kvthzPfm5wfahHbSxAPCy0FTIStrrmstB36jTOzFvBIL3uJao8ZroZQ39HJcTq
oDHtx+h4a092d+6BJAbibIyHRPOP07HqmdP4CwPFc2D4RzswafOLVcnwTa9d8tbI0l6NcC9gSG4g
gDryONrY2V2kTzkYC9lD2rfvqZM9DSd9Jbl4RV8EiwxTdM+CaJWOs1ep8ybuwWinjowR65Y+PF8J
lI02eQ/GAF1MHXc7ZdB2aomYpf/U4dnmU49VgXFGJ6lMTmpOjGv1W48u/JpX3AYnuuKN7P+mvoqG
st1dAvca6V4wDCRRXNXIC0o2v5tQ6w89g300xVPXQD8jcuoxVPtGYwTFurAILkF3iRrhlRNyNuTI
So90G5pAe27pAH1U5yEd4OBrBDjRq/YdBiB4JNNHDCVlKtfgR4rZKqrz+lNG0rK3/Yrow7UTUD25
xLbVxPmgKEdAAPzyWLT+3gGmrifF7tvOdgVboLgxyV6AdUWAnWVbP+650+JL00ZnW8V5xJapNbyy
hEgJzVxYnHwq1f3FMKOla54YqS1Y5pEQc2jeSwFbU0kYZJNUzJxNTt3GqA81vhQ4AF5+CBuooNFf
Jk6BPhwiq96PRbVxs3Oh4fUQyQIFLZUnMyN9bA62KqBUYhsCw1E2zRZ1AQqEvBs9rSRaOD9ASMBQ
V/r8gw3FhJtYW+jQixxoRgiMPgqoqsypbJ7RjGB1yA5rs/pQL89KeRNB8Va48Ts5G8CDKSjTbVwy
BitAFfIrGBZxuJBEbOXjsG7r5GqNJrI7e13Y6iUx3zsAmUkAYgshGzsD80NzxUeewhKPLwaa9E6n
HaaRldl0tFGK5XczwMWxN6LshmQaexuD36C62XJYOTh4a2W4Vp3D3olNESobTK6kptKXtvpRiGPY
gcwH1VihTXLvTe8ukftpZzT3HqBgfwlsSs+lFw79tupirzI79Leouo/B0X01CzX8srmJyIoh7xM/
dRDR5DrZGeKNcddAkTWcp3T2osHyR9I72hyNz1rJI08dtRUo+8K/d3qwmTRtPUZyrUYp0Iy/AsEV
e79VAXZYQa1Uq5/4xSOeaC/kvrCzDrTVMVN8UJ18NapyB50evVTh7C2GmviiD3GL9HtgRYZpvwTr
NS01jXgy+ObO8IA2C2p8VK9F8xma27KocEMgbEj1NTVYWNP7uO9De+iY4Zh+tEvFCNNjbhlX47Rs
dOUyJjGVhealHWTe6ITKorQPlZz2xM/tLKVhgsOo3gH0eVUHhHNc9Jh3a9ScydRsWtScGaLPUELn
gOniDM8kau6STLeaVPKxIsGwYn6vBPYqd1ssbu4+QnGrvKPZ9BTmnjWVABUER13EhMPYiSjYJ/+l
xRT4evGPzM9bPxPpWEIBGB3jbyUjdNAIWXOS+9jx3GSYzrNp01awhTF2qChmQ+f/BYxoIZt3d5Ez
IjPj+are26Gzn9Ty2H4XOaQ30lzHU2vcu/TX4YcPNIAlU6zxDtIjFS+9CuDQcPOSymCCZds6xrVE
d1uCTgfaaK+1sWTA0xxhrJfGl/JGoWnBwC5LLo7ZW0aRP9O/zA0tcCdBNCBnZ8fKmmqKaKN9uBLD
B8hAAMY8rfCaYrgHdU1dTYIM5wk3m1qe7c4+avkeTOdR64pTt3SXtvpn1pL3sPks8YluKdyLZ03Y
X9/uakDHAlJD4ufblE8rC5nxmAT9WatM4tiawQZKtVHYVpNYv8K/2DXJsmiGnaUne3NgMmVnh7QE
M3g2kJOOKHLb1MbS+hwYUaGwX41Ju1TbiIjI6GjDNpmTmzJ3OChWeeiY7vvM9I1NLXpGOpuy7UhN
R+00S/MZMuD9Km0myvhkC4pTd2eNCbZS8rXxkxj1ewnuJ2e1KygL5oyNUAPrvrQMd2t1TBODTwEM
xUICUMKFsVnQ1ahwOyo5BdGjCbIqt/Aa6c5ukjacBtcLEgm24WFxyJEVvajxzKZISbkaty5MlJTU
2MHo9j5MJNvvWCk0l8SZtkALW9Hd2bMuxDB+GQoxC5JVJzVHjEyQ2bsMv0usnDYumb7Sj32sML/9
KxIe445zS/3u0GboaDMqAsOHl+x3SczYTvNfoWW8TBnjbNUenQdM6FEZuMaBQkbaga38dlIRLY0h
YhwmLmT2xH/JGj1oQbjDIKGQsqpMBM4iFv2YVOZ7lF6w1K3JhSFOQMi/CAywPkdvYC32sW7jjW75
0Abs7zEWi39mflHS/jySQ2nqdEVVfDWHh5E+TFpuvV0SNBPFyTVGcVQpC0RHfXfLh6PZmYg9f7P6
ShDFWsYseXW6P6wkRCS3QKiSGpxbHqGGadbaog4yUO2syhV3i+ulJyB5JCCZrnyvlRi43Ftj8yZT
YNtHEYaopsNTCeUr0fEx2Mf5gjCRevuafYDqNXXLkQ2cGpiYRstrYI1n7cyRt5mYusF7KbDdKGGw
qQbtrEJcN/74ls6m4B6ZETsLhfmNIFJM9+y+9xLepYKDFS4v5BI5QPyLn3WQ7DILICFiXJ8eYNQe
bXEvTNULeOgnPX1puvOcBf7Rb2YRy24DJIJe7scJ7Y67dmtKjwEPr+SKSddx9MxgHsB0He8E4smI
FRRO7mz8kH16NACR2RhxcVaoBTOG4LtjWZ/0exMKDiciW3aNQ4laJm+bs5GopxYXsGleS9civ4v4
AdbVyn/egEncJnKw0Bgy47pV6kFm7QJGKQc/YNBgkbTZEgQQ6T6EUyJWx6yelH+0nEUq42TtOxCM
DQj3oPcFDM+aGnQVvIkO3sTQzDzicIsgPzKRf6GTt9JLEv7aWIXncBd3L2RxCER7CEJkP/4bgp1F
L4anXVWv2gI1p7xBjov65OTHZHCYb8LM34apfbHAfoaqwnS03ZftbwyeS8LU6pDL2PpO56DSUqwY
waIO7a0vu60VJVtf0zcRMz5UxSZe3qLo13oRrzuxamx7KZ03uBZbzV3pwHVhfsXaSyUbISAeltOm
PZVdcIyd/hyGG24PP/iWCqR85LpLrZFoORtPxfSn0FExaOdrLpCVlgi2JRtfBKTlzCgGBguXnH4P
cWgan02XtTdluLYQUBFMNzgwU8OqAl0w/51QH8qWjZU7nZk0BcbbWBkEOzLdjWuUFUymUK1b2V6t
ir0sP13jovBt51gOxY4XmyZMJWaAsSiVAlNUbhI1wtGchzu/+ipSazMFn6qfErKYwP5LfDxnpx77
gYKFIxd7nDIEbmYcmQjbVFiTg3WaoosupecY2AoNexEX7P8tZxca5S7w72pEJ7IqOK1N5Ts2vwZH
8+wUo2bwzVzUVuxzogBCan9alIf6Tph/W4OUcfXG2jfLXxUYGQ3sbsjCD6GTM1kwgAiEqz6SQfdm
+o4GpFL71SGxog9dolaf2QZpU3JyXBImQ35G+CPaMbms5VG/tPHgVaR5djUApRegaYbB70nwxyIF
PLbhevXVyU+008gMeYixHZ3zDleuenXGDWyy3UDkc1cRkRnZB21J7mSqPVMrfRohBhDZ3UblFWA7
zMW7UpBnAAubuDDSTc1fBSRZXtWrDGfxcBVg+FYOWnqIGZVCjBYrQzIp7OxDZbNmDT9YS4nY+lSQ
VxF3jKgzA3mGYR/RjgEwwMAMW9YZjG/Wdc4zqb8qSfAY0KSeTA9W+zlMrbg5q2FHWQJpyJ++qc+J
3oCwZGCeevaUl+M1cn/NsaA3yPeaEbxUuhaHXHBf/6a6nNVLIKucfhtgVbTiDzP8jl1WCKX/atsT
W4Q1QoAigABhDAeRb1wmX1TGLPYa5hSvjqHFhD4/QcuisYhVPRfffNePIDBoQB+dPIBS940ru8qM
PVRLC6Rwno4Ab4iS9jSTxDFciLpTHI2oWCVohPwBgaQCSCw45YxLUjZFxlDS5Cy13GOlyJG/0ggV
MYgiGWbIjyTiWb9EhXsk1RtrRLeJ4BcLrteE4CxKoRn/RJsFSISO8McBsheSad5WKXMPDg71l4pm
ZbXu0jH/+siocRM2SLEbWBNddhh4qXAWKDykUv2HUJxbawGqLNHx5wQUOu9WHO4MRNo1q/9ZIm4L
IgT9nDhOoIi/LYzptDFBfai7HL227gSeZnQeyVYUggkqbiCwBHoTlvw1KCPeJiKpcPKVOPlsXiEB
gF1SUacWd62zzUCfjiapxcemhMo/OYdadQ7Elx5czTk4pnEAStd3zinx7W09/FF8sMPruH0TTG6f
Gn0NaoygAM9rYeSEihZj/Au/O+yRyojXFroUmVQp8vSEjNr82tJNDjN82/7j6wHoNPNqD+XdTOxb
My4gT0/GeaqrS4jo54p4jQXanh3RBBt2DssUhKwOmIgzx11lTkS06mrsbtIlW30gqXumvvWoEUM6
RltyUZ1o/VazLYpPqvTZNeOF7ck9K4fqCe9sA6Z64UOokABjAqT2JY7iArVZO/8CxptRvszkncw1
l679AMoQ5ucM5klPBsT8KU/5dY4GG9CVmFjPboi595AGVSOi1KrvChqJUUdcz8gSUoSRANPkGih/
gqeG/G9Aij7VSGnHTeDwoib11iKPtSGPNfKTrdVjhsX1lkyEY4/GJvlhnHsh6XEXyjcD0H4XDEfi
3Q7mlO6FY+4as9rG9rn7MqNm1xQZH527dwayyNasDPWfPKRXKYaN8tuQs9ZieBqTjQ4cOP5HKs0e
EDqu8HNcVBc/qK/hHxGs01acAhierGYoEOM/isoPaOCdUSlkJ5yXFxL3HtZUP3KZP9rRvDsigkQV
3iGDEUCApIbhfprFFzU4pyk5FNmm+BG5SvWcbSWTW8zINKB/p+mPViMe95k0B16bWx65hbt8GPfM
/dZTxNQIQpQeOMdkA47gpYS/ZJOljJmnmCh6+H9Nz93HfvrRJWebgI4a4kyRszydmn2IPi7tb1G5
D1YOytrafdOGPYE3b/CrIpRbjEFLvH4pDE9fQxBIzpW/k/hQLHnJ41Xn/3O6H6vHgTI8A4v9gS7v
LVNzpwTYwCFjtZ8Jf43O1dmRfVgGd5dzzjbOvYm7k9JVwDc1+eVM6tEiC+3hJx8DeqoGldyzmSXD
THqy9l9qdzfrxzJQtB9VefZHegWKTUZFnCHAXN5V7OIVZMnaZdmPJROijWmTHgN1muZN3NC2M2CZ
Gko2jOsErZMIajwbBKgcMbLH5qoWwHtvbqFuWjRV4KyCGOPMLx97Pvdn9QEhR21DP0PSmXEhjSns
Kb+8jhRDFG+zyb1jI0voj9F6untYxViuGoxW7W/H79Nh461gupnuKtP0ahUX5EQRXjMJDRcBzZPZ
/hb1AJZpQA2g72V4wUDFumDVMpMy7MxTcMCrxTsCw00OaKb+EYN6n8KbMbYXJ7FODR7Tjryw4Dv0
P8KA5fifLP3jM2jCoEIsxYHxwqkw1hX3dtNgzAqz46DJZZMJPobkLNgzgVhC/+9mKk2rAGFA4iNm
3CZ6Nv0Jb+A2nNh4dP5N+cxs/I+MTL1/aaliKjN3cfTj9s/01crHWE2vEk2w1cUvn3o5x/IQ85Ky
aW5OKZOrYxMh07YdApNWff+mW4xqZglu6tnKj5F0XtydDLZsrX3jZyERK47tKo+/DVrnlBUKVDVH
y1izB3d/6L0+wipkK1cfRnOxD5UcoDiZ8kTA2lStuheZmIsprgznLcerD+4f/xF92LtV1KS73yuq
2lj5yapweTM+xwHMkI0Ao1t3yk/R9Z7x2RgQJ7Alzm4BHJcK8aqriQLTX9/SZQztomp4SSc4LNAu
FLCa4asnHbdiW9B+lvFZRR9r0GtjuZ+faclApNJ1ihw8ixuGFP3eHT4E3B6xLvVHDblD4gtjsjd+
dPKyNBMMIWj63BW+LryMwKa2fvvGy4G4K1xX5qlKQObn+xjpe+zO1KuvPGsvhT9dkPBcAtu4SHF3
Wlbxik/NlVHW5sqjRevP3Aa6dIDVJ1K+DLCmHP+M8jm+V3pjzEqRNfwXuDLrQlvp5KNULJlLnCw9
XIhcrkzzvUd/4KC1MuVObwoYJStpK16MZyFNTzVwUjYM6L6jSzgjEvj2TIewdIWQcop/1Ks6vZ0g
Q5jgcijqFVHFejmx4fiZwmrn8DSq49bigArUp2ulr66oXiE8PfMpQizdCGTxW3bQRyy9P0HYIAdr
wCEQxN8pwtncMF6q7T+d5K9N6KoWgmvn0aRrrx4RmggPLcnckg1AolgN6Hi4Zh4Bl3ppfbXqTA+N
lohe165unLqIfjGLiKeEi7uV8Soz7avjGzcFeK/C9AZb8YnVJYGqNdvuApENIcZutKkTF8fAsJ81
oVGaH4IES9grYWY8WCPr8YY8ADQ4ZnSLg1PRv9vcnlnhePbwxaaaaA8Rj9tGcriCc1HYRrJbwAuv
Bo9Z748vf1/LgGYPKWJ6i1fBsHRpp1RG7qOfn/h8RHNxGnPfxwy5Ia40m1pbOo04J1V3buDYwpii
Lp5nVDnu69nkIkqQ/p+R8i+0GQnUhUcA2QVdZW88LPtW+HLro1bFOqXgkzUMfOwcj2DpOeZ4gwhV
0BCDsGVE5A6zCxW8pu+NewZPaGY+NQQq3gkKFsY5jgTppk/U9V3arMEnbSqiliCLICshLGFeCKJd
OkzdzyjocAL3NJACPGZ/GLctXPcgENb/liroUYaL/x8C7bIojGgRXDK4VQ5/m/Qaix+RtuogKrf6
WWX1B5e/BBtbIXOfz3yOrJpxhxHkO2Y87OnlttSW7GnRvfWeSkldVwGsWY6ZLF/l0no0bOEdn+hU
3FnorUgOifuGH4ezsxiAdaDCCm6YXNUPFod6BqRYZQJQ0S7UYFLV5jSg9IvDTQObohWON9DWQioH
n8RnX64UlT7tqx6Co039NtJrpjOnNqthS2SrSiEMqSSeOV6OF0buLQnMUteeA1FIZcjOsXHvRqot
OyznMR8NAdEF9CxdRX3C2Wf6pw5sx0jkTpCTSThySLK/nEGzvfaTAA8zi1PG+Pob4MaI+F8Pp101
Uo+gyJFni68QUJ13Lg1k5IVgYZP5c4ZCQgp8DhUtBMfMum3lsydL3+dOhyFIWQkUM8sR8rpLf2vo
pmdmpJ+zLMayj9bVWllwrIC+OEN40PlmMNeha2eHY8BaQ5EpPkOkSJWDP4HLJXav9IItNR0opUS1
MHxKTwufGb8n+dP1wLYf17EQrz74JkUndou10vgbHdtkwJBOZ8yYkYQQhYpX4uzFiwIMCKUIsT2Y
0ZA5qE21cRqSh9jp2oa6SzV3F+rxnmiKfb4wM2UXPW3smANYgWTOz6B6tvBFMQmxcZNK4nkNtfNI
zk2hDQrycbkp4GisCCuanR6uhq/kP6eH4LvwuWUqBLYU55PpkHUTUkkUh1JTV9GY34dOX8L7UJoM
VQkEqKFYaxODKX08aAUW632KQLerolWjAueATJhhS+76YjvEhDmU6JhR2v5Be6SyomYKmdlI0BTm
UOY/Sk32AhlWyeLQQ0lREQDH0sCHOUs68i22n22isN8jEmLCZqK4Z2sCYkL2iI0E2o8iFnWvcojW
I6P7wctc3cOv6KkO5jQM9dBhoehUH42hXjFk1+USne5i4sPhZuSUvypFtFKi9KRP1dlP5KWLymtV
3di2vpFbwzcJwwNIIFXNsoKMjcIfYAo4N9bns/5Xov+1UUPWqc71rjHADKBnQIUhdwXO0SbvG9Il
EmESNDdsEvjpXcH53GvrjFRUFxk8MgfNIocZX04H/xxGmgojjVQ9z4QbMBCYEnFX+D0l9gyyWDQT
DXSlYTBV/vnMhtkm+Dy7atuSC5ysAKUkzMeUGbdgQlEDMKOBJ7aBKjDmZmEybijQGnLtMyfAulXf
nbr1JtUFY61R9SCXC+ot/+Ozxx5ijFacKJDRbGpnl5QlNvRswfSl38X3mtC8nju5Lg4SBUVEGd1E
njmEiBy+DJRkBFRsSamTGp5H2sbvTkEqBz2gUtJNhMZAxRhKgQqJ8c7g084PeiifaRS8grrG1X/J
Xe0i3OyFI+XKOCTJlEeWhA84RrUb7I0UqbJzkC3207bxLEgbEYxfwlc3FjB68tDJJvouwRtyAdd+
vFJrXl5FXRs6zjYGHzLGEdaQSvCwVOMhFGfjYB9X0PnymYlH2a3Sdahj3TIN5MhkcxA2G5nVPlfN
vQ6LxDenNTO2Q1OgFwTCbGlvjam9OUb7JsfvdPhqRueBF7kK1kFtXzq7vwWyuIQaw5mBC+odl8bg
kJ31oCUdwCYDoAPAbhTy5OtQF8Q3RM4bOeKMocUjzghbEye9+dDNn6anHsUbh/NPdsPWNkdyaNkX
6A3DJvYiiEe64RXh71fwZDlx6EWDu9GLBRDNrVJ/m+gtmn4jWsmfKdieE6DDmLqcIMJUKIALQu0x
Z+SndnCWpk3STeXvc5wpnWRmHBG5CeC3stb6yAop4cWvjqYqNkYaQ31rGGg8rBYwmmriLYmOdVYe
m/BXSd4KDZVL74XWY0qMXUGjCA+Aere3mZMErGyrc0+2QQMKv4K1OIizwgRfMfUz4eXVgsQG7HO+
DTWmm7ZTslZbCFDJZcQ73OISMvtwD0u3FGwxQYByjmiWxiUYHkvnbMKiTbMfhWJt4i2g8GxJ+CUz
IsHx6Fj5zUijq36ljnOUXZ3cGqOkisbPkN8ThhglE7o8WeotYLhePkKtus93w91iRE9kADq5mhUO
KBwcZSlTdpK+qEgyqqI5iMuHCCm8CI+VrYDoj+e9dW0pZ7RbgllqQ6afPnyotbPg/CBkPSH8Vb9Y
2O0dncb7XMJtAdhVmdE+4HtiIi5AskjWDmWBkY9OVA/f2phd6VOzy5vVXBO2iPFIAF3SH1IqfzN8
6zgfRuopgCswZ5adES1DHB9T+xbXaIDqQ+szUGl3JNz6c6iviy7Q2TYWr3yPWUI9JMZ7RxENb6hA
KFWTOeQ7v1M57iBk6NoPxjLFGvFV4tyjGbXDizE0q4g5ckW4i+TwneoWhDV+DAVCJMPzingN4ukc
v1jG0TvMauGaOyCmSumsSolzUR4hChuULFPgH/MEUgcibHY18ws1OuMtRWurNyhCJ68ejXOatJfa
KYlXb7y0/Ek4k2KuT+E8hIyf2LRDqHwVNh5ss6ExIhcBAs2x7HiV0SxdNNR2eQ9rZlCLOOj3jS/3
tp3tG9vdZQZgIPCidv7sKvUxvGVEDE1rZq1LPoagPkfOgDPFOlLM7SE9NLqzL0Z0q+3aHZ2N5nPO
g5ko1klWscqIPeiXA2LnJGWiMDK+wzgpHrrb7VothIHZ7THV75uGa5iMM4juKB8YtxrDsvb1YznB
cX00o7ZvypRGG7kVgRc5Bvf+X8O+0Rzjw8COlsAEr8CbQQzEMplQFnbR1cRv5kPEkNrBclI0rt2R
2hCedhk84hCAUhOQTUMrGypPF+rQox3yfQqRt2fsgOtEJKT4kEwkSHgJoG6G6yL2lxZsj1x9JKJ5
KBYD6XGgL2bwEsP5y2/ZkF/VKryUlXHCoGa7AMHRC3t+dhdzpBZiTp5nxf6sD0H0rSQf0ZhSlHp4
+zjH7x2bLOzXMO4qFtczRNRpPn0AutX/An0cmF2k+Rwmcyso/81yPNFYxebRpMHjj1bhN8FAB65J
rG2xiZY1gP8W3+zgU7IyafVik5IB3NlUyLX0ggoaTtxuO9avU6gtuHULjh6pLEbSrwsnwZmAPTJY
j1SjhMtRdAcNObCGBl8ADfu7K5HWyXOAsxuJoam0XrIM8c1ZXcijFy70a8KIe34dQccv+PDQsUtn
QOul7EomMG5/TJY+MLkxOkAPODc1MRa8/vyFTr83qAkUlls+U/aAdQeF7UDZgBkXIYlX6xr5RSGS
pJZXdy/c37gi3qvY2DSGiamvUwQyVKRTnu8dMqBE8CbYnqmwThJJUEPQMG5CnBasmEVP8YPY1qV9
0gexrkp3Y8AJCWsBUSX3YMhVbXwCZrp0p2pdusVZq+2zYkcXp5KXQl+punOs++pCuDvC7xewxENb
IJX282eShg9FRWvxzqO6MSJ9gUXcJUFyPKBM2Q5qdBjC8lCn/TalImv4k7zBptTXGclsuu2Jxt/G
vk+vkX1U7tYPlQdysffRpcAeFPS25ZtSB6/WKB/nfjRuGu45aqLIWfsYTBIiR83w2HcH4zT+aLJY
Y85ZWycDKlWwAR/Ev3TjATy65AgACstFOXoO6NL+GC0bEoTYapW0DYHvucnvpGDjZQc277HI77Gi
bIfvQzfw81wIbNMDYlzU4kRuA0u4g1GTRAV9Lx0szMHLzD8B29vIrNirAMLwdAZDfTQNBEpPG8V7
MKp7XMWVhfK/Ts+DTM+fQAD80j80CcDQdBMSv+FfM8PezkThDmfkzNCsxF+4ROoFAZbdf1lfUFTh
Bc8dgQtEgSy9RT+nVIe4gcVOslOTuthL52XA24kpxh5Z6MDrIt2h0dFaPpjd7cGnm6VyKf33nr1A
9Z+sXgykTMdMmjlalcxdlsp7YbylZf4Y61WknMRYXAo7gZfHWIdzOOgfqmoC0ErJjUN1VA/XScku
EUPFUsmOaNoixv7RFobbNrO3Wm1xaoLUUrpdXZb7QdhsMekW3eCYPeaJYeCkXpZRzYfBTYbZLScQ
S1GPMQayAKHFPGxR7pOA0kAi6MzZU5ZiXl+JBfAS4YOhZA/FXEoR8S0Kq2vH+pTMj03lGZw1A28N
e0qDbJjAXIWMZ5uCBBYE3ilydAWTX4+ulKkq+oi7bj/dwCA8GLcN9qMvnPq30lzpXIrMbIWk+kHQ
zqg1lFCuOcKymdmaL4qMUXcmHxMygBDe3s3V3mtly5p2QaQacXHGVcIuZbHZ5m9pe9PU3/+j6bx2
G0fXLPpEBJjDrUSKIikq2pbtG6LK1WbOmU8/S4MZoI3GOd3tsiXxD/vbe+3AWOVD3NVuz2QfRMVO
yUafiwe6aUdKXkLgNiOvpgW5RlOb55ZHWKF0N1TJs+SSLxLNhWBNI0Y/QfNJT8VLc2NeVf4mhHvl
ZT2M3WEbKENamcj8bYyE0Kmdj8I7d9qjvJEMkcmNQDEgMUULJMIa8SToySveJ8xcB4neASoElOUw
44gysdkpMqb374marIke+Eb8Bdvii8V/DXMcfr7VTgzQ/MCTGOVJVKQs1FpQ4U3NTPItjE+ccuv4
sSjrOQGdTGpVaeC5FL4hQfXoQqVXoaOmdBiUh0z41huMwMCJrLjaWTPjnH2xCI54zhotXPhXoaX1
5Ln4gdX8V+7uLZfBuTcA93IXVj6n1qbytOjshG+JkJDZKR0wEVeRRuODzu9AswXMv4ECC3eicTTT
2eFJ5fI3mLN0mNJW29oGWyMf5GmsvBmsfjKqh842aWasMx4VGbBHykagj7dqMu+cE3acPzZ8XfGT
+BvzCaRXvd+V7HCQa+yC6DEJKa7yziiSRMJsKLHWVInkQ+LuGUSU/a/KuJb74pl5XDIaeLGSfcXG
kdLiRBqY/cMAPjoAQdcA21QHQwLnFb+nE2VIiECjblBYCb8U9vCgaO9MJfGamPuPJBkukmRcSWaf
S+qHjRWPGKCTZhsYmo/0qaroOzo6zzo2YbNUH1A2rwKI2Q18pTUeK6t/QwjDb8r5kdZlkwSQRcps
jsXnpFLLkH6C0wPIK+Kj6cIMqkVnwKXMzJ9FFx5y80QWcRaOtqNqXUuqg+Ze+9lUFjvkpqWBVIid
oSbRXK6UBrHMR4ltWrrNOSVaTlLymDTtnlrlG8O4fgin3grXvjwflWk6iwLI0ojRfbWccxPX3TUj
KWUNbNIwHlnKa+j2fRZkneqbDtWibAJlkEeazxwUWIJYHEcTmEPzQkO0vtpJXiMLR9Z16FjM+PkM
EFX+kNK/8W9solobj9rgGEbuVP3On1XF52ggQf7ys4DsSuo3FeN049yGuOXpXXcWmWrjxNAQvQXU
43DuuTa0w28zp14ON3BKsTvTllaUx5ImDUaNzGQK5u7QAsQEqxySV6ZT4QU/FCD8cknbheNAx844
75pmOZTUApV8/tfCXi4L+9nUYUJhljVzpB7h0je7GCuaxEB94+SeMU4u4jwAEbHrpEcvZPZIv5IU
fU/gngums3jdseqoQLZJ5So/Ffl2A7zfJOT+yD7UU3gyFft4udTsm/x5opvRf5KaPkiWTbACnM0z
x0VuE1h5vhjP8PGuXgRzTizxLxQhBURcq/i6GpiABMXWtAVKn3uxd5SLyrUBIBtUDupWmSRQoMWf
a+vvVrrsm0r0B+WuAFf4Q4aWshnJSXlpTSqboBxQFyJT/9AdTSAS+FnUEevBX00h+YPDquLyxDsq
is6CQmnBrJ9x2yrpCbYCLSj7SGdsYNgrfjgesJZvu/LTYS0KNPjI9cqMbWzsiXl2MTNKbbawXL/1
W9GyfWTKGxGj9z5f3yuvOhl6eVPnApWm2y+4SI84jJBr2kBSN5tPJZWJeL1QxSXGlDIi6ej2H9FM
exVl05wOhCXorHCDoUl1ulF+VeuZoKsjbGR4usNno01OSb9UXcSHvAYHAwwRXM6h4yy2cYaQyTG2
RI4rYrHQ57N6OZIkemlFx9T43F4vRNJ5w9oxsDrH6QU+nd+g7eIPRlWkuXR4V3GstsMfmc/WUH41
ko2pXyInluBL6GLr3PanguJYkLpnRb03nEEKOHFrEe24OZyz6j2q07OwCPBARidC7O1wPjbKXeaj
ppvPef5muI3muXLiZ7jBUo8P8KKy4xWMmGgdduUEXUy3I6gDc/e3kLB1lcO7VJjHsj/NsXo01spr
f0W2As2Ao7k3zeeKeamBgY2zB/IvVqnCrTgiW8ZFpBJvHt7xtrwWXlthdZe/WeYFQAka/0UmpG9R
+c/CzbApwqEFuTGz0Nc4mdhQe67K5NIG+rxUKrAnY3Jkg5ko6muDxphirjfIkBpkMnP9c8uFo9j+
WEXMAex7NKovE4TyirdFrHG7lOhUXjwBuX0dJcy9rH+ZZWnX1OVtHBnaCQXpPeNgUPGV8bPl9U/E
81TR372R0rXiPbZ66asGnpWz0mjcppKX2eIv5yANlxGyQG4qh5QDzqSfpky0TWw2OHExI8W2UfxR
oh9duyXyep7Ym9o4vUr/MoN9xCSfwarRjdJXGfFRC5jpeEvq5pg/JJzxC6eOZB0oAXMzAUQHQa36
bSrupc4oHjWXaYMqOinP7UpjTMoFqWMCiaI5JB9F8tEzErDIvlTtp84pfITFXbFlRiDMK4bwFhkU
WN5OosKg/8uGNoLUzQOE2h4lP1r+NupVgPYBc8sYPd3Ayn+X/vUvw58a2f97eEJHZZIfpMbbgMM0
z/Yb9cprnTrZq0+F2688ArB47yZuP/hOa/w0ojsnWlAMJutAdq5/jc7JDG9S1qu5HuWOh9h8WKsa
5rxT7gL8Iv1Iu+6hx8pbkzLiHX287H5L3lddAYnkuCn+xvkx1kusvDUfb24xRB43SPRc4hiaQuOi
jPGVa0Vp3bgIiGj7cnYsMvblsT3OnBbNcjg2JJMwF84Rg9/Bx9t0lKYIRzITVAN52zRcNitn1mnu
KHwBYmel8APytSWT28yV22WEH48tB4cGRcgqCwbzuTvWOuMqOzE/muFL4JbLcUNOgSjy/mH00/JA
mLDVqMeq9SzpQVvFETdGcoVNf+gZ/U1cRNGnX7sCc2J1OTUQ2XqKN0eAN5FGSoh2AgvVC1cuZ72V
DRWrerWf2WGxJmRQCtFLM5I0FnJVRZeFlvTOSI05Kgvl7wK29/mzREvqMGz16ie7DLCw/cR+FauH
mAr7Uv2c2VxgtOrvax0hZNp9Yh5WNp6Wvt8Oo4ED1HjX4EVqILJ2kq0od32YT+MWYrxAu0jdimch
50o9sJVyOOD5gBogbweJzhZJBtkK4bDc9got9dqOI6fzKag/9WBdcovwxkcquTF5j2p5whM4rLm6
F5muaBOgl6QkAXGB16BTbEWRtcMKmUB64i4qyhYDb2aGEC2pmPBmVfEmksP5eE/b+CDSw7XsI+FZ
wRTMNSUsjCqsso3XOApaUHea5mmIFYrgDtlfhVRAlIYdGar8TSYxFiurVzKwXZaedOX4MeftBy1o
75yjimi7IoTnyzlmBhuTXbB4cwTg6YqK3o8yRRU3rwGFCbpTEoXK0h8jamlMSA8WXQIYljVMfQU+
St1QbSpJ3z4QWzXw8glvZADqICM/JI2O+S7RmgHxiLeb/omVCwXojIOFDrEq0644EfhQ5HCzwpnT
dl/iu7ChNOHIAuCrNKEw5uFYCRj45FPW96fBsugVor43MMBpmZzRTCwxGIu6JfU040NIgxldxfqX
lJ0nMyfkqD1OHCDyDQw0c8DIrfPfUe6O84HFVX/U6a77TXksc2/4rbn8buiKlry6JbpiwfiwrYDg
RYqbk+wcT+iLCw+6wtujT2JQDX0w6Yx1VTdmwm7HeGk9Yx5sE7cqM92B/f/IYrwxc6X8gU0O+gJQ
NRwbtDexixXYCU10BL4/28VQcTDZPU+vE1Fy76TonmXiY58Vydu60JGKT3jYRdPsxAkItORYUt4d
kwSmewRtFpV+hgwEjEwnvFHIfzqZcwx5WSzavGfJQeYU35HcyPG1g3mwq1g4FZXhtdwNRvoIh+MO
8k0LvQK9ZLvzKxUYhzLisKqtOQsr5iJNx5aT+mdPqq1SzOuTdvMqeBoYfy0WyEvBa0sTX1tfuAzi
VISCZIhuPeAhlnBdiA4phlnuD0qrMKqIyMSWhABpUI4QIhkQ6tPChrBf8Vcy3mxOr6a/KaKPtBLO
KhSZWmjPKnDJKWnCswJKgy7wFhlIPJika8WNJvdXQ05CL5cCR1jn1s7srz1Oro76UGscWrc4WHs9
yKbtVEMWrKc4UOQDGQJSS+ShfT6nfg2NvIKy2dSrv0Ein3fktPwivDUJWpKZEqDWPF3qvaOhCkdW
Bup2UoQQaScxTxfvMYP7vKURgk173H+oWXPYQKOjsNnxb9n+tSJlF/+qYUewTP7mOA0kXtkRgCuc
jdsdYO+pitzhh4PfLrLq68oSA6jic96XJFgM2r3L/7h6HJWStKKA+YYDXqNtrr5UrGefNXoI6jy6
epPawNBva2HgmNiVtAdkE8lh4L0WvY6MqUQ/jKog//Oa3ETOyml7hjBqJNBahAaaEVc0JBZsuM62
7q2Q8zGwS5XCXwK+LHpeRv+f+iMp2n7H5z3C355oXqWv/qjkHlw6eX5gIb0J2nAfnFNcdO9Wtn6U
NAExLQOY5BozARiZm3npblvtYqpzh4+qnw8Z7s2FL1zyoEjRFSPtUJWozEJP7zIv6IjK94/iEHf7
Q97SbSmXFUmuZnp6wL3qNCAMNoX/vbPa6NBfJCHhPDYfpSz2kqWDi6CDiUi4f9DmtW8ByLJDOEyc
dY0wJ7UDqgr+jC9DeSQ1NJ4+ZiferQm3/SEDBi77Le6plRR619RelsivbXRFERd0pydiQEP5YXWz
vcikROK6X1C9JvxvkpChJGoEXTOxyTgOmvtDdSudHdURb68oCqBz5D2d83DLwb7DTgAt5kct/yt3
ZM6RqyOOtsbEgHHzMiBj+ba6DdS1Gi82Me4UTLCekQM4f8YbflGm1bhhEvGU0Eg2Vi5ZAT8yk9Ac
I0A12imuRLwixWmzLbEK0lHzjU506JEun3i4vVjJPJnxrDBpVI/STYwTRMWkQd9oFcoWxiGFwPxG
2Erkdx92gGLdhObw8tYy/E58ter9uqZcPk2hrhAZQuc2GfTCKqE6SmcdswYaawFirbrmdsCwwLUS
auAfHVoZTMBOxiq1HdqYSlpHRe/qs4yirdiXOz4JWUiJWEhmdNeLmtN0Zkj5Q6h9hpreHad1BNKz
69bEVv2DgTlYX3dLKTw5sTvLErnfkqoeatzs/RBxf71ax+XScxwVCSEN3KepTcR7uLjccdmyD2BM
Dl1VEWB5o9jaXv0WnQ3mVqjRiGEPtnwbN+myqeWtX3eTMZ5iNQmzdQn13E9hmhgW5ZfJmdz5iYM5
9QW3jQ2/ajTP4Es1MVGOG3owB4K48MrIOpb3lfo25cAA2W7SEj96RjnC5LWTSg1tKDIJSrL51vO0
yqbFDau+Ju9AcFs8TnfSYpxo6TIzY3qIU6bK8kFUm0OHhiajHOhazuJp+sTdiOkRtdh3P5r2V//W
u/RQGuxN4Uu2q4lvJeG6Z4nyZx+ZN9NwuXzLTCsFXs86bq7GY7DVGV+WV8bCWfTtcU6ZgcL2phom
DPqk8ayasMhS3bemefRZ8gYpwODjIn1OtlXWp23cD52t/ZA6yWFGDi9qMA5o/lKHBw/8QzrMVfNu
KPNbms2P0iruWhxoKQFiMidLsoapqgWKPUo1B5DUGQGYSp1Amj2/0D99pa2PUFV8n0udG+MDmxkA
kDlRr0m+jx2oD3SBqFZ6fEktXQMkFNgvpsKpcxXkrPHWQC8raJNK1U9AVmS6BDs5sbfxpDZs6hWb
esaTyqASDELryOonD/lrpjLDN2ck8ilYQ4hKzTVrv2rlnp4N+NlzTK8QMsMQACAJZnED+i4FPWsK
BlgDuXtSn1JVB2QsfYIP0XTLdSoB7LXOaaEktRtnLjUxHGCjQzvo+KcSZ5lAjnH8piqBXnj6J/QG
4hLesoFcHMGuo5yM7ga4KcgAPWbWLiE+vjLXHH7EhckTs2KakZOeqe2+o9DaYNHKAb7zkUrAq+jl
uaPJCIIqaqFWD55YnXVJw1+KiT4mhZV77Wx5NWIFPIPYk5t2P6SWZ5rKe5UU+0V7Jn45ik9OUZ/a
ZDwLa3mi5eMOiBrmlhIuWp7HBPCVsvlTVPvReDC8QQInhmxIbU3cPgdFuJbPmMl5OVxb7hRYda3h
izPrABuVoXpRGE66YO9GecPXrUwA0PSvkdBJi8glhzEp0qL8k3BqHfsrsF8LJ06NBDcj0acciYus
DuQuEND39f48aKzjr/l1F3I3auIVoAYiNSSp9lERbCVe2MFyjxYaiZyE5FBHkfRMZ56r5eqt130L
JzDyWBehp2/Gvamlu5K5ZjGENwSlRIvPKWzldmIGMUPCK/eqSCoNd8esk12V64uy/6KmYRJg1q/p
ezWKj9rM7kkO1Vglmj6IkCzkkxatITRCfDIm+StuWRK9lw1FvK/0IAZs/z+FDQtNyOvwJ1UM36os
2IqEqRGdgXy8t6zfiainENcN9bNxWguYh7drCaJSHxY5YqOdZXSfkVvjRwcgpb9lHwgFL7iu5o5r
u08WloVwl3QDMNGSomiSS1OG+2ILN8AeXxRRLI+6/lrXg8HxVrhxVu5DU1w46RMZkJeQIf1oDk5q
zbhp6K2kLv6PdrO05o0daJzfRknfd8R3BYxhyGfyTWIYIxnbKam2sJYp5fvYLK7eI+iCYd9yj3kp
lh3UMibd1cLR6IPve0vW6P5kxiI5u1OLmmOF06I5FvqZQCGXYs5AJ3yS2G7GcGAg7fe1kvJoAxEg
SQaQZEoWqhe55/ld0fD/uqnxLmTxQZs7Nn9Q4XRMryk0T0QNDf5WAUPruh662QbwIA+DZ7E5RGwO
okIfSw7qas3OZRzT36WHufVXm23uG3i0TlKfA6T9Z5qj255alWal8f7imGtCYJTDqTD1k9Jgmxae
AzJfPmAOFZ4QM/zknhCDuroj4xYCjSe5c5SQUKBtLAAWdRGl0K4HTML4wUoZsIbgjD3FZr1jyhSW
Xp5Mdh4rlQSyUF6ZWb9r4+COP/0nY9NJCU4EUbbUxI9GUugGI5mFcCAplbIQDhTdp+sh9QgHNvHs
KrcFVhSfoYVzV7P4RLOrXwkthEX71kMVzTSdG0SEBS05SwiUyH4xU6tIWR4l3oZq8zZCljto4i4g
qaNK1YjMIROyfH5iFNlI3K8zqix+lj22sg/smBRxHpc9uLVEli47bOcC/W7rJSkpQgMgtnAoFVFI
C+7fI21sNXdwAJtvxAcB3FR/2Kdxdf0uviWuNBFSq1cNp4gQz1wQQrgA27yoWfrBPtP3FdG21ZFo
GAcJtOSafxKiK2iTYIHtmk47k1M7hhU6o//DYE+XUesrd/DccLIHv5l7iELrcb6adPNpJpreXvTS
uPMNRQp0QzhteXEe0B1Jlj2eS7S8n/AKatr+xXKhxPIyBbPe35dCv0WacW0JoVSeQKS+C0Ravu7d
MWdkGqahqijXbSFXIQaiqp10qwoa546BQIo+gd1aQ4fYD0pUtQc/4www6MNh2j+lJbZpjbn1lHhX
1EE2vyavPHSVBq/JaXCs8LlhqAOzcmDcTnkuA13gILX2purqu0XQt62YvsND8pgmpNNNmk07VztH
BPQ1ZM3tbLnK66yvvAniFOTXFW4c3qOyOUNbCbFBYsFs1uaapnh8R6jFvfHyOJxiYTirYnk1xfq4
Smz4U/noXJNZsk65AcUYR1lQj69yg7knbNslXtJCacAIehsHdNuJJqcUukBKI0wxHXsc6y12bV0H
HH/sRQ6cx2wvrC+qKpGMHlt+eZDjewnw6PXhIowP7kxhhdter0THQMy4lBoYWMh9Fz7h9D7OqCSN
wDR7gCFAV85sHVMNy2wbCFEXqkJ3mXwFGbdBYc55pizzHA/M2eQ6rKOwQkcSmdMLywDOCjH7Zy3q
Xardxw4nI5avpWa2m1wht16TRLqSzxvTo8HXpAv0uM42r0gpXefOJgD50LAZbmVuj4P8UOF7burF
mKjgoVs+h7qv4VbCHckOUUX07kp/4DgcQb+4ZVWgcO1S5EHSCbvsCROS5mh2b6LwmiuXp8xi+5fk
8NqiwrT0P0mnDpf3MiBhfnWGehwl9kjCmTOljDX6F/zt4c3jWmFhAhxo8RHuDaPgorbnFusPRmaW
5B8M4CkQ2IHID0KGDmeXhrFycQcDVycLBrscPoENJSAlpU+R7JYG1Q5V2CYm6Bro8lsCULT2yYsw
uTYfdMZEfYTLzkLT325Grd3kzriNiaNlk41VeKX+YwZ8TvHuuSfyU5OVBJ7QHQfFm6uRRAtxuRSz
JE7z8dgztJVqxwSblr663+Hz56xlKtf3QmLhuBkK+NqYbEBCRpuMG6nJdTNJ79BVJgLyV7bTLNyo
84mww6V/5yI5KOH4ZbyoYAzj8fCyuDjlJxYjjnOoAcig867jp9tZlc9jvWybr9UGFwg4lIkNsKke
v0YSBLKFg3rekwm4xmTtBf70StV8ynJFohay5FIOq0f67oXO4aT16pIHR8wWF1G/UvxnrBb5y9Lu
8JxCcOC8quN0jrFu/eW1E9YKRZXTu9sAOY3EZK+1eqguNSQCP0OrqKqgpAQqoshX/s0TolMKTM2X
S9aC/JN4Y0Meahw+Vml+yrzs4Gx0kVEo78PLdq4ZKEZ2wm42rLEHGcszt9abxZbEfKioumdyXyoM
xRPTnUbVQ8oKrXQPsblgIkRbJJkrblStRieUL0wUiG/yYWTlaEuKA0pG2YVnUPXeqHKQE0kByVAz
YsXzuNbvKFuHCEyqYRxKHNzYEVh8Tm2m7PS0dtYX0gK2f0/PYFEIJ3HytC66wD7dV0sT9uunVVtB
03AZfp0/6Uodd6kFz+VqkgARnBwsVT3RQtMAPOYCjzQu8JjNZuSixKWtFk4QnbOFXpl3iBREKEB3
vEZRN1qkd8q3kklOy0ZtcMwwGJNo0Dors7BHWILZN/4QItmSS2OVpgZEs0hJj+wq5UgogYjqMvzJ
TZ2rlMwx1R7wMaXNeAa5e4Ghi1rTattl3a6pzhlnMQNe+RMM0WUWfGLvBUcKpWaVQKK79DJcUSjB
z64ijspnueXaMMgAR0Ee4xiVxo8R44MBlKE6RCTcM82fQS7kpFlE+cHtJUzmHP8wA2F8rKNWQ13E
1axhBR12zZK4MCxbbHMja9o/qFIvn8p+lB4Lt9YyBzlb+lL5T0ZWsej27bEopJ7M71ZEVwUejEL1
VF33WKPJnsFaBzxZDn4nv42En6sgiydyaHe5EYN0ThjpdqcSxRNtbKXhGBJgxK3amu46qHLSvHUj
P3ghqDJ8azAIbZU7l8DkqBOht+BLLyaAlVdoTer/e/HnQELcLUTdE3/S9DvSVmBkO+XVOKhB+GDW
Mguyq2JCS42PlHfITL5rmBVlxOLPQLACs/RHQ14XAAjQr7vcFnw0KmVrBUB/YvGMty2ZvYPcBT2y
ONtLgADWeB34wdXmLWqwaR4VYnBVofmam+olnCBgRruYc05fce/hI1PtNzqarcyzkr1slO+zcoqv
lkIcQrO8qDi0XcjiGaMcS5CJtvlUkkzVibwavKniv+TZiH8YEioEH1fKyJhk7nfXJalOszqEcb2j
iKL/7bl7cGXaw1LQxzsuu1sj1twux0NZ5Ox2+Anl86t1IUniIMERoW10QfdM8UgMs3DiZSFxi6SX
+a8kRc/tZVSXY0nIC//KOdFvA/e6RWFmDlGR0fwMVeF7bWZQAgSVuMgbstdmhiPT9yxppt1juWkx
PGWIPr35nw6pzfq3gABa8X2J+nyR5fE7X6g5VSGikLiVhhoosLeNWaD3qt+mky9ymVIGWr73oqTs
CRBbDErGQj8WCnsekTfIUKO1uD+dGjIRiJVnxYz25dju+Gpk4lc86g0TNK2MiKPSHW9ae5VtTjNV
uybYleXxcUYOtgyvEOUwK4o3c+mcLpfofhlv1/5TfmBnO44WU+/x/dli0QC69AJcyopwgl3J6Sm+
NTk2TeQbyTbeM5GmAb0MX/Lt0Oj49/7xobQ60FLZX4GHjT1FAh8xC5JtLvRiMR43tq9phlZPQ/iG
3sFErChfyBYv4VmJJd1Xxj/WdwpiqZQ/NDS7aAhVdI6hNc7KoDidSLDwxiKxS+CGEXNi6yB8HXbA
fed+PFe4wZUzICUurP1LDY1okBVyu+B2I5ojRAWil2w1K3uDTsKmh2FLsYFwEPoSljn3/nDi3C2X
075LB5ixEiAv69i34SuABjMl0PhkjIgYK04uupw2EnurQ9rpwMLFpIOCaOWHNJL03lSeYQlnSoKo
nIlDUacdAsczfZcL7xOAjXjGlINWSRiwIsrZu/mcHRldH5+w5TIOyx0Tj4lFWb304KcaWh/mmPRt
uRybnHfKTrmAputd6fIPOZo+hg+tiN+Jc9SSQpOT4Iua4ovb4heD5DTmZzxqFChDWOQsEKf9kTIL
YJLRvASNDgvizz7ea/u98THc59QZ7qDdcn3ZdRgRwO/UKRM70pJC6Yo62a3oJgGv7EyRzinXgMYQ
g2ae62ATjGASMTdExglaWXNqxHI/5TOoqCGUj3Cc496NLZCJss5SuFw2jUoYJK08GAjPMMcKVmwb
CeQkWKjyZq9/jVwIBKEKuwmZiPldZL51cOPIbXdyQGX1eV7+jUSr8+LWLBS+Ux3wanZu3q2cyOrS
Q7XuYcth2uDBa1L6BWhuVmcEfmRehCIE45m5hKLalTQGVVwEA5YuwaT+kiMqxDPOFmoQl59dKt5M
BFAxDa0ivwpv9B9cpC0+a7Mf0+v3H37kG+9JgQue/jhRkP2p/y4lTFw5Ft+EXKPFnjeqvigRuLaW
Y01eFWteP+wBfpvdudt06OzppeFXps5LLokrp9DyqXdi/o4AVp8tu3hVIBRR9mQM9aQuI2qCCkxn
AjRRBNEJg900ZUxo1ERUey7yNUlXKahrAlg3fnXUMXX+V83mZZyqi54uZz0TARlMDGW5fmcWeAiN
na7SD8NCqyboet2K3ZeZMQEElgFTIDi2TifF+icYHzoPelb+scY3GZu7ssT7zC1Ig1NnczJfpI9O
51K8QiC+jpQyrTXB5f2aEqWL6bt5RcozTXYqOQkGctAZXhcJb5tGSN3Aa5tK7yup+BFk3L9tcgyv
Lisinl86w5N2YUmFazOr5wa69PQh6s0ty/MrVDvwo10IFz/OQ7N5bvP4MNTpNusjxP8qRKY0xP8k
zK6PWnRXSDAj/qAW9XVlTjLv1d4M5FYBwhBqsV2M2tHaKg9moXybBSxwiNkLg9YObsvI0HFRsWJD
rcYdK+Gq6Wvw/SJKXLULZTqIetKURGi0G6N3Sy+PPaePboN9P0GlxGnbYU2i7I1oEi54ki31a2hT
V/+WGdJ2s7g9LCqaX9oGk4gjFV+NnRbssVHui3OEOPToENWZ49Xa5ws4PLOm/Lbcutc2ddCOF0fp
nMW653g9g5k4E/rd8Ctj3FmuAjOFcifGJZqkdtLinw/Mql5RKZzWQ/5A/EIGPT7D0O+5iAwYBUX9
Df6k9Cr4y4/4hN0qJyTefqb1T8lBYmqhRu17wpRZl5xGkIy4gSV7rK1LQz4n1dPHzCsmLQp0ruPU
OxG+hQHfAkZTbBc4qWWiNbqHVP9CZ9EkcgYKaOEzG5FxilQ8mpNyKCtueXQ/j3/7ejjma3skQ3Vc
ndVSvEwevBrYOmbWSfxYrfyZFsNVzZ+WPuOosI21YJ77pkEErywZZyQdjmt5tBjWrZPkrg0oDDhT
to7rT5BGN4aYD9MTpxQVMKDBIkwjKeWC/H1cvZlGvanEVEm56RR9r7qtclNsQT28dBqqyLFzxshW
1r+VFS3bdgpn14qyJEXz80H35G90pk9N6P9sxIaHocJFqt1ivL3UbMPdSWd1nzSqvyhV2OsUNHD5
UuoXs/BtnY1j3ZVvLQ5ZHJvO3J9zTg1aH7sQ+GxRw4LaAI5Zw9L4IugDGy4lgqsREWO6DRKgJPmR
qtS9dJhhGPRjZlJH2dYweb5sMdmoYmR2tovGHa7BRzf6sm530n8qPQwjiQXuwBh5OIrObMQ8EeWF
DHxQ9vQk0ZKbkS6MTGp2BpThAeTBUVa572GcIgF/wEWqh81PhIDBjuG1jIu3nqKDJdRa7WwxbeUI
iqxWnKh14ToOEGKKurclo0NUvqo1KHf5Q+5azDDSpZX9qmL0WP8Kr9Z6xcQUq53y8a+oqrupMD8z
hdowSosxESbsPNFPNr5JGWR0CcPiIu1nptr1T1p/iMsdLmIgJGKwXfhg0u3MQoBmzpGwL2mXKk+U
toCC4SYHSiLrDF+QmbVhahqqgQblQOFxsCw/4e5uvgsjS1r10cR2BoE1IYF5SEVX5AjYQ4dM5uBl
cOdkOTDRtTB2DAfCHQC+8I/V8M46RzIqehS9IuGV2vY5qJoVw61KdF+VL8AkegzDcOggd3awaXJ6
fwF6KPh/uTwSvf1b9ucZl5as98FynaHWrT0teiT3iRRv8CUN8f6yy69AK8vXwk53l0yN6MunjD2b
pCSGwIXbvoJ7s0OkzP+OWvE0CA3m/LNNwtxV5BAYR1fXXiMKUgZm2PdnqlD3lmyk0C70o1r3D4tv
weREFIvbpjxpHnS3AWg3ln862RXYm6TzM0zhVXWKkIjaCTwaQLar2P9i/5v7q6rfBFxd8HNG1jHO
wvvtGmHU3XBksWzrb0PxRyfcG3FFHXL4G8XesHyVX2bl+43jh6HkeDP2ogxPE2NGRcr/By98KhOV
Qrt+cTUYwjCnt0cf05k9v+p4h31pPiL+hP6XMIATN1hm/pMwAPfinxTHS0cPWVE/1PFQCP/S6b9U
lZyew1Y1nUmkhPELtDaUgc4A/hVpJg3IFU2qE5KykNsyX/w/Y5nARY983TEzjmUxnNr6uqnOKwOx
KpjNDI4cUzhr21mJ8TA6gjQ4lDLLxAprxXAsBHKpQDsH7P1ftgGF+nw5/DEDUC3BanQqZu7JxLYY
kqfnl/0diLUzDK+cGTZorqHnyprvt7SS9tjC8GwJ+4yBVWJ2PuzTfVrR0YjgE82IScx2IT7oAHAn
ocJuBC3ln0lTgs5om4xAqXjqWeAIMQCdExSbMCro2hbwW/XakP+HpvPakRRpt+gLDRIQ2Nv0hvRZ
9gZVl8EG3j/9WfzSkWakMd1V1QkEn9l7bdPEdWccs/fJDw9qoRwG5TP2FAR4PTHoqX9Q0PiabAts
2mPSZZNqE45nJkCC+TXvs2VPdjthOispt0j2SGXWUYsiVikyudNpX9SRLeMvhLk1LCg7m49gE4GU
5bmYAxObpdEisJlomYeWQKLsmydSkRDqWLjEPlJXqqs2xZzUeN0H9wgSg7Uhr5n7WxJ9Lej0DJ2N
TonGgzVXifw8mPXdQD1yRX6OuPcKqbPC45nW0O2XNf1ktZCqw3NPBQifIW4Y/7G58GkQkaO2xZtm
VDe7rHcJLC+oO77NNBv3EEX0ikuOyp/QPIIeHesWwHdRM/aoeImjkuvO0AfmZzt4U09FTjjkhxOK
VT5NSyu5RdM9N1kghcPed5jOCWPnIHzVKQQVxEU2aQVgVeJ/PFkcI9ZZbYxzhlXSsjHckNmnmGsN
iXWYKyu1W+m0zpLbPyxLVqId39jcaGxqLEH+Vh7tEqDOcBx0/NU6LI5nS8RBJMNDblxSIqvtuNtB
Qd51scB7sPGbcZ86jBSBcZTMs+GhUeyCa0BrYOEbG/e4iaYSWbupeGPMYJD3jxvHVy6uNl6RVnGD
MfylsqYJIzvDPZFWVQrlSI6WAa0y+KqCu66PqzbUGUgqx9G/dpyrrufOYxFEzPwUBtt5NH0lImFN
JaaZ3M/mmrcb3TKPus5ehYqC4fNb1OtH36+9PLv6lnuquOKRe1NKYllarxIgIfea1nqoRgMQG0xu
25hcGjYBNMYdGVQ4AWLSyRHYRwyfX8ekWZsrh40SQFVQysh7fIxDrb2seFHMhmak41prnJrvpkal
y5imYPxrxbcAL1rJGnUMcJaBcVA4pCKj2qqigqqYbSV0eyQh2wxMVQ0UONfZI07RKQN5VEgGvviV
mfQyv7uGZ5wZurVHfxKh5FET6lFkPAoynmkSMDRHDzkU/fKfVC6Ng4Ku7TfGqD/cWStRaVdCA1Vk
Pm3BMn3HOHOHfCyNE3AI7R6FXql5OJtZ9ZerLEPFAhw8noB7WgmK1eihOfaDke8TEhyxKUY0Xouh
2wqbClDm1xLKFW9Xqd0JL39ORflIgfzqOUEZe4KZQSwgTEI8E13xUsRAvlGsc1yqu4hKNgKFGwZ2
ucBjURngSrnZS8ljwTLNEaQnFgRnwBFvoYcZDpaOrLsSNHYxlOTSRtXZtZ0jOWR2hmNoIya5H5N6
15vDNmninV0zcQ5qEsBRFTio1Fx5NPl+C4kmXFyqzLjWpE/Z1sXCf/gXBeJgNjgChEShC0CYfJNq
qdTlOoM80Vr+2okCkGmf4KA3Y4iQ1Q2pD4rt46E62SVu6msdQBVRvKQsl1aO03pbVfJhprDqJpO5
p/YwnP4xqe7d591jI2lVbM6TVby17tJs7876NoFfdAYOTOyC4bfrHQcUKYKbr+kPCasRuEhroPCr
HFlpjKy0pAfi2Jf0L+YDEZIxnetm1jIgIP5sFZYTJAGPy2bVpvodAWuCWKLAhQWNzECgbLFEmbR9
izBBuv3GFfWK0kKzh7dIbV9Rq78w0n8gZUO/PaBwFDQXksyDiCrCifpNg1JmYCvzai4aKk+JX2hs
Jff5nP5Oy8HxZRZIAxdDRx6OwGXFEXawg+khJvcuScrK0JUF7j41uk2TD0sKnitIFXWUd7SXqxrB
HedMM8vtbDhzq54FnV76hNe8qCws/RLRGPUHsScb5Riq1uLVWjd8IMpGXFtkwKxuFsIO2YbW1NCv
SjKSFEGEQ3Sx8YhKzOsarXRJBECIU7SB0epTGIHO012qa2bbYUQenXo0whRF1LFqC758hjlyJ4dx
UTDtnv+2xbDLUNcbWrSyFVKJMnczcILFDQ+VtZlVmgIfCIYJVVi7Cu52hFPTZRoyK6hs1gjvul/t
ZcfA0wEooMUUyfkhDtdNpdMS7vsOfj42R39d6zgKON/pUrL2mWGEGK4aUiYbgcZWAIEIQM6aFrks
5PBQPyUm1h+LG1pdAFAFumLVLTDSypsyeQwmZa9AN/CPhhaAQiOpIM9PNSWKkqKuojZPu9N8NxtF
tfZ7UpXHC1JLfqINqWQN0iCtWHLIbM1x3HLattml6s3LYBnXIUPa0UOWnthTMOUADjqG5jYvJHJZ
7hLWGyz247Fd9Bg06sGlS5j2Shg+u1moV/yaZnjSo/akow/J0Yf0K32Kzz4R0W1fruJYnAYlP/X+
Sw8js0tKRk0C8jiZ60sTacGY2KyjYEatQwdFoWXvnc499MI9oszwUP06OMatklAOkA4Q1YdQu8Rj
coZjqOblNUrJo5PllUM+mzwH2GDPdlALWPpMR6eKj/n0rxZUj6ayJy5sj0tm6nYR/9NIA5ivLe8A
fW8O75wbnFzlbsB01o2EqDPdp/uggzokojuYDzyMXsbUfk5zo7+24082cgXKC+5iZKdRJq++rl/s
8nNS6RWK5Jz7x7E5d5VBuwO6k+8V8Xj6NW0emersz6CU1pTbSVJsUuzwYlXkHTrTGU+5HoAszADL
noaSbiUgMtZEfawzQYDGyhzIiGl1GKRnDoNehI3i3UjAmKjW0e6OPiMQv7o3GNDL/NW1v3TFXKg3
GadnoSdegYG/hkxSvus0p7b66mI7BJVXI6qskRpOsG2ZjczUiGGh4cgSXv5BouqiN19rheChMTub
8eB1Tu11FTu+FBWrfSmhOmluiImlWujgiOpMQSLn7qqaThF7Vvah+RNrOXkKodn/04nDddhWuKxc
QGWtzWFaDtTC5jIZ/YObJwf8bAXbJ/MevLjNVXVYEmAIVOLbhDaK1nvnOH/MAmxnRwu3q9Ovq8iI
ssFEcBUmrh4z3BPnwibaqc0dcQ37YXT3QisOBfezmNFbGdGivXoIz1K96jCP3JMgNw96Wj+IY9VJ
4kUBbZKSnFW+x2cIdoBkRoB1bHMT1KodglBVYaAZe0kFpVDjPchOv2IO1rcJG1YaWN5qXX5wen2v
rVXL3Pma3Dnqm6UooLrCrVAYcUFTiuuRzp7HjkSYujnqCtJwZVyqvstb5i2KjBOxajSVpMEc3WSH
KgP66zKwrEcSh4+mI/R8mEibc6/+wk9bCFbTQSQYZAdcFsDuskWGDUcnIQrndtOPG1CXEy8CbXJ3
2R+7qZbqz8BLI1Arhyi3kLVk/SqskNbAwR0ILoJNi98aE4Ixm1adE6jgmkYhlutu2RHjYhjcgbLA
iX5rKWyYoZARYDPZs7ETEKK4odxBK6HCNLCxVE3L1CgObTsc1viZ4y5870E+FbewIUyqd465ee/L
myWmVWlonui+RPjWYO/WWbKgm1UstsSzeg6bfQ57hU1DxRtZ/83j692y/GfpjA9Ukhrgvd5vDyjV
kuibVsIn86PVH+a5x6HfkCQ2Kt//i+Az1HOPTrFwPnCWQBBuNiYznV7oPFe4MC9hDCCWPkQaikcm
eCTvKhQhFATIQQEhcgpiMa8wGLOGgDeNFpP6hvXRjmBtGN8LNnDLovki1cggp2Xpkcu+KKbuNDD3
Srl2JPEl9g5geWrh68NhO5VQOiHWjYjPqdg1Grr/F6710Usd+Eu9GhBmbXQSdAmzZxfss1iqrVPj
TOcKKOcl6ZuHnn3MFcQcRVx8TzfO5Uozrqo/3bO0Xii/GsZW+jBaD9ZH05WHsA+/g4ptq/2ROGzR
WXDP6loaecJWV1FLcsqMEKWwsVCUjQ0LW2hKfo+lxNdQeznyJN2vlOV1iZkkZ66bMNfNZjMJe995
3Et/jYRimVf7olEObb3ueaEODThZ6R/t4hXhkwyBXE478B1lyeUNURukV0QHmTZShTdL4RvXWAlu
bRDfsmzdZBiD+LspfsEFLtHngLLj83JOKQt5eODkoOSL7zqoL8gi7cfMwR7ig9Mto4jqMuF3yMV3
1D07HUwZPHTBdFElRWkfUjcPnk9d5TxHZl1ghfrSq7GKkyqouNWRYWmR7WK/PrF5Yn64VBlnUP2w
NWW1G+B/clk9lEfMQGtbJcLCIizig84PuCmBoKi6DfOq0UgGJ5dk6XHY8fBi9HUYWVB6sSCM1qlb
em1ytUZGmi3YndH1fINDvfhKSv/sOvElLlZiBGdA9jnjt7zdB1i9BhKBBvMUtSnBcd0BD/sha8ke
45CHIxVoR5dtjVzu/ZDRnGrvAlRAsql3cPKxKiBzSJAiT+HWKBYGe+Cm/9aac1B9hmiRDHNZdnxt
1Ddt9BOwGcplSmMlzyn5BplFPJ1vHjRtXem216mEQDe8lH9M9AIgBLr2t+xZkUAFisSDCA7LxKPL
fcyP2NdANaNXyMSSREJ/OJY6e17mTqG6j1FaZ5S3yh3okmpnN1WprjLelhXY1/piwRgFTlA35km7
2zNmARgRtvwtGSBafXXXAF7JebqmpAsqxjw8XioNvZ/As/ruc3t2ogAVvEGOPSg6VfO+1lFps/+u
P1rMCvnqtzAPTnMaWRPxvfgF5jnDXQScalvzJVhN/O/JRzyQ2c62p3KacRmClU47InXL907o7J2s
PTTEUEl0HDYxNyOdNihPZSYv7eOJBim+Sqe9aWggtbZ66LHHzI/XoVd6FM6MGmO8OMDOUrYVPCc1
fMV8YfrdY3L9e6gU90wpDr3J+La5ur68TI518qvOC5YGMmTbp7No5+zJl9H4U9PPrpXvQ5rO+68X
106fJK3ZP3BkFwFeLfwS61hg/PfV1WAWzLrYOteA0SXDg4NE9BPGNRFDuCDJqcUSP9gUyhep9c9a
RZ01iHXXZQ8RlHc8PvUpmN5Ci3a6WasporOPyT8TGLkZWcwFZ6vSiHCJTunQeFJD/JGpQGGobXvI
TSbCXHio/lHFW1FEj5xksOnI9oElYwxFhDZlKEZ0qTYcMB7JusPNz6opCPZIx51aATw00TpiGC/I
BO7TLT0Q1b6E74/Yi5ymPJuB9MvJyF5L4lNIpIzuCSoSX+F+ma2FCEsSgykxo/o/5Fepoy5ab17R
NNv5zLEZoyErSvRs3Y/Hrvjr+nnygW9HIFQl9dAwX1Mj3isGhf/cATuQZ9PLob6440dxqJjlbpKW
5e9KkmZoJjHvEHgQJd84WRQGMj/L2KqLxrEZUCLYHFFFUSLkFojEFBkGWQ+yspb2JHZgcHcxoVIE
YbZD/Mz67JE3dBJkYBPhdF2yEFYiba9rlGo00202Twu6rV1nOz30t/SqtHH7ZqubaA7xS6fA6Qu3
hXkM4ZnjyARpFocRb3cYGWZ00mUJMIafB6Qx+2esY91WJzFQEB/WUnDzgWN87O0bbEOUYBGzNCiv
oXOGnGBeivpTDdxVpN4zTJ0SQGN0GkLCgY2OmjH2Aop2SUXv0sj1pLcI5Nn6ekD+zxgHm6G9mk0B
bI2YHjKfTYyDUW6Q0/bYvIBXBEw5dfUZhy+4KyEu4SQGOb7pu3Gb4Mqz0QgMvIP9z4Q9S4KEE5VD
gIQbVZz8c4W8pSGD/eKJ5xpqmuYhv9cWK7d8r3htMn5GuDb3pQhNTtjJSpw/TX1ODfxdKE8FtM9q
3JiYcQp0HnKG+W3tpvIC2HtSu1kx8Y2fgcF1xYST2OjRctJ463VT7hsSp6kbCBLFxhvGq6F9Dm23
sDGCG/i9VkPPoLHNVwOHFjbajQOzvgdERhsofPDx8NnQa9LiMqBtwu86Oc2gpZHu0PkbwJU4cocc
mlVaAoBnuCCSwrMcTmh4SSmHobRVsAN/Tra9UkK8hNuUzy9BcWGKq+EeXcA4Ea8CC+hMWnwyG2Yy
HoGoYWMxw1CMAeVH8fBzjDMqFk3EvQjdYJSvGfm1B4bdoPQpPQli8vnaNhKehUM+A2IY+wtsgRYO
u2ogW9m/ptXOx5M83gwV0xlglKrZMrkPvQzXQICFQqEWUQi9kPHKqP7N0AwkHg2+O8pV9oD4gUzy
OrHd9Vho3PIKv+pWg1C3kJ1ixOOzNlcVZI0YJclSAl/XWN1H1d6chuOEVbhWu8OYajtdo6RnTZw0
0FpbNrMo+eh8WudOPmJskG+ojpuW/TC6hQZQW4gWbBOl9WZirJaSYRWynY/nwfRIJaBmHDDi0lJp
DiPwcRJR7NdcfRlpsLX0K8oGOOzpUQEzIdHFovLpnfOk/U4BPDy2FimeO7xcohfHERUO0/rZ8WZT
MWrixx+jYxwBKBne4vhFAg6r3A4k9yYUfA+WSmV/7kP13AAtqWdOLI1RmGooa97tnGLuFnCrdtyT
cmFkP/2hxikFn8qX/Ub1Aew+jSo7CNRb7rOES6JqxT5X3hEigA9n5sHj6Le/mf/HYAKjREgNUR4A
gu45dRfmvsOcC74ymeILWfa70n527TPclkm21O85TuiaDLuOJ7tKxxX84lXL/FEgFBJViqSgqg8p
/QUeXNpnRncbJptbHal2+Za23ZbEsG3KQyEAHBbirCX/Qttrx2kdw/B7VeXCnWF3AMUPEVkBA9dl
ZEMfFIPX1wTYgOzFFDFwRWj7shdtUNclC6cQcJYAUzLexgLEDZx91C7pV18xsgaB7bxFyTtulwH/
vW3Ga1XHbctXv/A0ZawvIvYbE9BUnrrOqq54CRZAMBqTXeEyhnWoJMWlbl/1eZWB4anrlLWRrrHG
Z1p06FJ0u1W4YiwvfziFtxPd1+Bc4C6wQ9ZI3ZwytpAadxodWLEcFGNfVotaG/avsK57WnseuNrk
XF+pWP0drP70O1Uzw//zXZYvFOfPVREvsW9hyBQzsUXbCcQLuEGTep1+RuyENTTaVfmz1r5s6OU/
fvEoeeDLo11f+qA59WnmxaxOmw88kEv7WdbNIWi7veXmixS9n4GTQtPAJO1yPF5uhNkrp8M0QR5J
9cZaD5oNn20TrCwGaC1AvCUzmhk1ZLEmU6Z226vPzmaE4AioU+iq1AZqjbn240eRE5+srpK/5rut
bA5Z/ysBN2RC1y6GU2F1F9boSnfMMK7U8hf1RPuC/7aQl3aAYhq+6KpzheXJyMxPIedHnh7Vp3E2
DEYJ5hTC57H39gfWRFmzkpiQOd8G1h+cr4GK8hGtEHZ/avF6Ny8Ko3YD156ouRscHw3hggoKnlwT
1qIZ/51pHA4tfzuHUJLLEANWytWPmM5ZM8Du8pQJ18J27OafCdoJC5c3nTdoupx/K75d2B/NT/ad
p9ZpRmiMZBQO+VMspnYXUNRC2eJAtq21LT1dUPfk6xkKgoCzd7otXkJ3F3pkRseaB8pPbbhtqSdn
kcJIQFAYtCsF3IZYApbZTQB8EpVZD+OTwMJqU68C5TqyckDfq0OF8hnc8MtnMFQHwmMRSgfG5G/d
UujB3+CwDv74yStEeSqamgg1DZwKo2frTJ7SkON0QcT6CEiHdBhL56eigvbq+GfuZQU9/+lI7bw0
4KpX2mtQM6oNAC6tJ4sl2EmaxzATSz2dv7EyT7iTW+ixxdxV72ZEPxUqe9XGfgAFMg7vDr8d+UPN
6Vg5LyCECtTueKubObTyIIIvyU1hAMg0AGT6br1s45tNm1hr44Ep3IypyQ5YTLTsJH5yTBaWQPIE
eC5YO0uedIPcQdkGXtC+wkx/8zubQHkWafVyiPSTFD1GU1LRBX+eqQb+at+nKFrmBnuf9t2Q6luj
HauckVK41AJla3ZPlyVyL5WNT1+i2OOZ/TAGVLCkuGKb/KUbtibLKK1j3PGRk7vtirUi7/aeF5BG
pq/bnlIfB0n2NeUvQbRhF/W/DSYnog/GTSGhhsARNM9TyE3bSyh20yYljlWrMOGs8GrmaB5UdYmn
aSAXeHBMj91HHI4HLPMHpFA4mRFEUvSy059Et86YBUXMKyLt6YMoC2evHbSLLZ7VfkYX2g/ELQEn
peqCjdcXLU6qVk2PmHN9452CzQjlflLYCPNwjSQ7nAp12ligGEeQg5aC9PBTyZ/W53xWJMN4LB38
hbHHQgun6LrBAV2ZpIQxfUIdk1IQqgvRPwz7jE5G8otQQ7dIBYDIz1tY6xS9ltHeMrF7mFSzCwXN
mNN/KuVOK/diOHf8NvWGbkCi4I3VY2ourZYOo8v2TfiS5k85XAxG9yd0Uo3mDRc7v43ukSdxYucJ
ZnNd8Kn0tksnf7LKf726HDW0UUm0c3U+04POzJYcd6BHa6Q7Ia1FLteOzVZghFd1aKu7ClUA6QuY
NvVcYRZMM/PcgiLq3kYbnzBbUT1+8LjyVDCCrqM3nOEHXTg8EZ9ZE674GGv1VmbnyHW2DpwIzsIB
QXjM4C+oIsChQHFhNb52/QNZUgmz34/684QMDwdTRcHcyiNyfIhUMYbGhRzvSJ0nEIZ6gzDjTc4W
ZghzpCg6aY7OGgo046I8fnDZgxe9ItEQdQ+FafRP4nJ3ISTOxLFxpmzhvTVOLZfXGpFjf/m/OScr
r3DU285ixhdRDpl4GfgDKyqSnT+necldbGjggZdlK7eJIGpO/qAtxXdPJES+CIlYEcGdV94QvswW
+pY/upiQyf4QpGjlx5Q9c1IdyvargDtIEfXu0PSUY0UwJ87Imo22SqYRXnxWI4DhfBMXdREsFcFi
h6SNMT6Nf34WewInfD9wL5MGiaIpNhauebeT6HUIzZfOuudWcIhrc48Nd680KOPvQDNgSqVLdDPD
JQMUxjQoQPM1SoBIyV8nWRADhSPJkR+fnoOzv0TBiW6IpQw8Et6lIZsr6J6aZSyPvD7JA2Ul1kPx
GZLx5EwvirIqGGuRHVp23w003hmoZ0f/WLPhdVugx3ISpmihukq5EDkVOthQQbUl5qElow7W+BBc
CXbu1F1T4ihtrrbobvAnQDdwbdjRGtcGS8hIb52Hlwl1zPxA33WV9yjf+HcCa0lVV0bPuZKLAION
1D+jO53M9ANFEBD0i18tLUZfpWDhj3QoXeo88cgccDdMO4vBSoE+L5nucaQzCHyrNZTmeKTwGdOw
2es+o43WtqmZgdIy6bKQ19rG2mGul0lYwPG2Yz7VMX0NqPKQF1HwKM8ITYeiHvUBensLDvxFGBg7
/R8CsRaJAaCIsxVgIzSZoPuThX+LRUcK+snm6xQYiUZ7Ub658LStniTXsFlIOa0MAJkh/5yRFcV9
uiT+yU2t8yrT3/SqOPV4RXTBqAaV0achUKVIVqXrKihWlvZFSDktXYs2cehuDkPphnjg4dtZCxxA
c5DDfuJRerPQd03Y5+FcsFhdYHvUY5xhzPK76LtBTOzj2smwXtNcIPB13eoQVv26coCpE5EH+YOS
TT/j7XGpUFXW1RxEjvUh48yzanYpT02x8Ngt2YG1vaffVeZ3GvtWG/CnwchJzOS3Ck0Nl1/tPceE
5IAOhyUndI4BbU+QnQudOq06JNl1uDKFaaZ6RQVLeh/zhn89dmwmiXrvzaJLkr5hpGkuk34GZJAz
O1I/3fCsF9aiYIQZbhCP+ExmQdUwNJzy4K6QO2TnxgGxH7LRap2B1EOASyvDBGTEks0NOQXs1k8N
OutYhaIGto45t6mwl2YNUnNvZi16wIOJURCVnz3Sdep+jSnMOGDOKIqPnOtKZF1PQ23PEeLIhAwi
oMhS3uSk5cEWQZ1mMbYdxW7q9nQddA8cQhlBvgkgHF60gN5SIMcOXMR6ZDEpqHTRCdLCNAY8EdSE
XNqA5WRHniOiLuVHh+xFGicIrGTrzj4eDCl994MwVUY4B4in6yg8wdRy7fm4h2Pb/NX8tWtQ+iFT
AE16LxFiu+QXhIGxSoIR3z1rFPvH/LCJsa1qHOX4I4mrU4jICiIm9sT3Tci4J9sbpXtMXOeAOWsf
cjs+BVe71xjiMzNoX8WcawCS3UGSJcAy8AxMTgyhHbDcecDRmSJOy41PpX2WR3F1WHrOrC/B56tE
r4V4Q618hovAfKP70ouOCLII3QbTchjEqLF0Rs2jW7wyy8iASJcaCE1l7qADoAslGRDqQF2IazMv
1qP2xXtnPz9tffNncjhFgwdSCqq6se0nQUCVvKNENWvgi0VwrYhNrXn4tLjdi/wFH9N7zp7vavIo
9Xwipv5wzJLPlJGNfZW6fpxPCzucPMQMLMeh8u9NulVJ7iHjok2uuaRvIX9SZg2MykSRKQFCah7f
LDDXFnFSGd7BQiMVM9aOgUFkdnTxHSZKQlLB+v0lGp1nHAD1aFOqNH/pIMPs/TVEd2j6RrG3M+PX
Rb5tNqux/bMo6ASlnlSZHvk3hy8YBuM2Uismjve5ec35AGy4OO4hqY9zrGHEx6YwwmfIsEnS94QQ
6JpDc/QpK+JbbHsGB23VrQVFIx4RWNVUy519yDnNwhKtWOrcNAPsMHw2PYJSOuHz0dgCa0EnGcIy
PkyYnvscM+bVbBRjZXAu59GsyYUQjEYKgO4yFAhaEwRXjVF8mpzAZgQlg1COuGb3OIuo2uGZc+x3
TG2610r5EcpP7zxJt9lqAbwkvMdyDhPvaFc4mBMEq0KcaCE2mkVR38l7YSiYv41b+JLz88DuOU0+
odmIy/0Z2g//ayaAvFn8NKna/sG1DAk9LturPhhncAhHR6mP0p5AVDIH8RhnfIc6QUp8jlNTxvNe
ZHyUESNJm1FJyC6f49a3tBRRFSU7lvMU/xKcJ2NxrehHVfaTAHnx5+ZMFNsYQAoDRQzua+VT5RjH
U6kyh+kXJkEpDVgfuhUEf4QLgE+wKPfagN+/bcHnhH8aNG42bdj0rjpbPq0x14vvKneOXYx/tmYC
ZarX+NWT07BAqYFnLjceFLJMCkYEaY15thZRCVoII3oPP2/GHJQB6iWk4ba9Hkpt64LRY73zngIS
y8Jn6oKRgOTj+uNz4hclL3GnPvwGObl7Dol3k/GwtEwvpAcdkdVFdK02VauAFdyFZ0WWl87pr4js
6Mf0zRhgtotBOCjWsM+xNZq6u1cpmCwAQ4qgMCK9EMQVVY67L/fGYD5FFT6VLH6weUESuBzb8VzB
EDJNuOoamkz66eHQEBiZ1dymJskxIaMsAMZaua3ycesU9taRFIpOwTodSof6ruO1rEx1N+7k9N30
ztbVzJNVqCfTZ1ThZCf4p6wbSs/i2Z8fQXGNSXzTp3rvzMFIbyGBZhw/lEd2ei93JQLeehZl9Lzr
6dBQ8oR00TaYRkXbV4N1KJWAG5iwv3QfkIfo8GYY4PSRCd4h2nR1cyvf/HWOSDokfLCOSDRH20k9
SyENa/U/zQxzK261Yt373JQsnnRUXVoJL6KqMPHuGcVfmW37E5A4ChVQRisnss9qusoENd86GC8m
A38MdjlWdgIXrXZvP+xBsD7Ljk52tJiQzCPriM2RE73FXsUit8Q6o9nYtnFsuB2qdqLdrH82v6zA
JL7yAaljQZFJ+6z010b32hqZCC2//kobPSFXZQ3TT2RcmUR65NTasOF1fac5WxMvoWyj5ZD/+b36
YoX+k7SAnNDvADdeop/By3XFdIhMj69JoTWdW949zm9C8yQnbBD6D2Fx65AHbiQkFOASgdAh1kKX
iVoPScZ118ovpEmYCasZe8KQl27xpEMctUHQboV7reh5gNDAzfvPKRyZKwIViqpBb5WOF1Xdqb45
4aOuljqhX86qU3kV2iGQwfKYdq2X5BSh9qkc1JMVgzr8NxFmU3qI5I2EoDAM6UG7qFgOq6sgiE/l
w219lH7Ncv5E0lf8zfrMG9YzFq73/wgICaLJaBiyBN+13a7MwlypsLEG/hMCYLUE/SVJvIZOSis9
4wGZ0UXmrBGDEt2ld+FsIRb3jJ397k5AWquP2xZ6gfJpmNGjXlsgFyrk6x3eTIVVo6FoR92BlDKG
XugnXotwBZ4TkVXMKNimvo+cxC1W4Hb6l/HaTzviBrX4lh8pZ1u0qZQfZBI1XBG/+7QR3kUIAQJG
U2Z9zbXmjjmKnVRxcLT0mCr5zphOPhDmKf60biiia+Fl3rCBTEoU6HkSmFOR4GRaebT67ogr6SKJ
oCtzZ5N24IOWnJPqsUI1mJOnzNTS160dLbD1grRA04YV86eMWaKRliS1hksXK36KyakvlUPKCb7q
PlJWZxQaVO0Wn1r7FNlR/Ykn/cSYKSFmQ4Z3Qk0euVRf1G8xmhewrUuzo6Fx/Svmm+1gy6WTf/jw
MpgaWQCvFftBnFBJ58xABtbRghJqvruIu8K6W0CA1LC3p8nBbr662Dya2N54t/qA8KENKbw8c/1v
1P4GRowVcNa+994ipTmF1lHTPnpCtGmUegxoDtNtvC0BjhvkWiW/WXMQ/ZwxyNFcEN6GZDf78BOc
FsOZxh2gJKESCmPD+DUkMNDRmJ0Epzr7UMhCxFFn1h6fUhMV18YOcJvWSJOafTald4Wcpx8Drbm+
mBAK2om2Lf3ZxNnu8uBrwuorNByCYAFgOyUOA3x91/nwPRb/pWXcdmghc4Q5y6jw4evm21TpId0a
2xnffDaVl2nS16ZTQB765xN3rbLAZpWThasxB1bBmdIVmPKMLVcrIahSI1igrzfKYCz+UxyZ2HaV
s+Chvwxgx+MICwjdODpRhG65Oe67YlWz/FSddZv904Zfy7g1YbZqCRkgIqdtVpW4qtNPvNYTiMtI
1JoX+NyiyM9ka1eYbcdyuyMDYFFV/kKASNLxX1ZEEq3/68cpGScjrBACLwt2Sis7uzSMFBgDvMJu
+6+w5FAyRmh4YmPuD3Wbsv8UZr/194sc09ecCtLhO9Hn3njcdcYtceKNbzDtTPf/hTnSLrfm/ZmQ
STpRvhVdc8gjKJ6C+wASEhYjLgcO8uiOOi5Ubxa7PFo80whe0Qwgf1nkyym1IN9bxyK+RDEjQhyp
en6nUhZlum2NT9vPrrirch+1i7bIj2O4CXi3uX2xKI8mrnrUsjn/J4UkoNAZco1QSMkvunKUiGpY
YBkzYZliI0Ep1JKkwpNGRDrIDahoPjx+Mm+cks3sYu4Y4m7f0YQw0ioq2OHoh0iAiU8a2SW5cuPe
d6P0KjChSFAjU7WJ2TWkPHh2bOyKdPFfaPplW45kueJjj1eUJS9RjyFplE+7x03g26vgd2LGJN2D
zzeR7yP0DzElmB1emtY95uQHOy9kwrHCdNtqEbcPQ2xCglSs+sW2/oB+IPIJNpQkzG0HsZIjw9dg
CbWSvv9XZx5u+aqnTO9aVIAVjtD/oGfjYy/QGvwfe+exHLmSZulXuXbXg9sQDjXWVYsQDEaQjAiq
pNjAmBTQgMMd+kFmP8t5jnqx+cCs6q5b1jY2s59NZFKTIRy/OOc75ggQxenX0zBuGpQOiurM59EP
LgWTIXzdmTAv4phdFb0AAX5aN+vff/u3v/77+/jf48/6zPieNLLfqq4812nV6r/8bnnm77/JX+/f
f/zl9wA6jPA9yGOOz7+2CEM+/v52l1bx8un/jVjyfh5qxmdmz8uuov7pqKURkTZYBL6Wfeizd1Mx
2lObmzHuL8AEwePOdjnhkzkAEpcso0mhW/H8rZgvn70QX31FkB3gIwBqbtQioNVX2igIfoAu4jkH
QX7qtqz0fmLvLgFhAXP3giuXM3XIwWShDJa5c1lY95aGf2Wve+gCDalr69pSezTFBx0bBzTBV47q
riUSfHtA3dvvcxcZEZeR+Nyr8uzV9Tlq8nMIp8SkSuuxSvHWXYlhOv6RMWh5aULjvh78+1X1E2ve
jQJVYbSfBN/SooSS0PDpCID6ehjz622O0Bjs4GoXuT3ABPJcB67caXauDft2XFeud22SFjl3kNPB
5AEgKZmUCoWKBV5ClD+x43yC0voDmlxQPbTKvHfUD+ldhIa5h+dwm9rZ2VJ0BnV645uojdSRFFaZ
XjW5uq5LMMIDCi07Pg/NMq3g57LSb5cjqr1LAKpzEif1rYOudYyyW2PjuehkwIDXZr6K6QffklRs
zBlxVs1VJMZeYYa7xhp2AgdCz7Y+f7pKZLNb8ndYxE1YbaTXHeKvgD8u234/8f7tT888/f1MfK8l
T4A4af/lzb/epHQYuv5q/335sv/4tD9/0V9P8rO6b9XnZ3vzJv/1M//0hXz/v//8zVv79qc36O/T
drrtPtV0x66oaP/xGlk+8//2g799fn+Xh0l+/uX397qr2uW7xWld/f73Dy0vKf+fXoHLd//7h45v
JV/1t/+hyr/9r4q9l57/9j/jf/m6zzfd/uV34f3hOY5jBgIAoBCuY/3+2/D5/RHnDyF8y0EpHYah
aTvi99+qWrUJX2T94ZiW8EPHoZuHeMbrWNfd8iEn+CNAyxCYgSkE5Dc3/P0ff/3fT4hfD8x/fWK4
3nIi/OeJ4Zue6VnC5KjwA98NvYBf4p9PDOWxnjTIcsZOyay8idV4OYkJb21dF1uKFKTWRlQ7cChD
a9ra6APWgS6RTiSz/dywwcF0OSEUAZmXnTuBPaJK7fjUNCllbes4kERDpG4Kn9ajSjsWIbkxNHDX
5AigNFtqI6bntzoy6pPnVAqrXW8lz0XZjZdNbrN5qRSzoKmP5QVhTc4XmLds3+KAum/6jAzaJrXR
o0Xzc6VxhSdGEF5Z0YQdfmrL5IjcaZH/GszDS0+5zDRKf21iw2aLXtarsiqbYzyUYmtjteQqrsHf
JCq3rwK/NZ9bGyyrGSRHl4hW3HnyhwfD4SLzkRZPoZuPdPxZBsPeaEmKstrhp6htjXwh5Bpg4AU6
F0bBTLQwBwukYsJ0NKM07m3IjlVKVOpMChhyQ7SprAaZSAREG34Z9qBuJM+Ucz9NzqE1jeyimSp/
G7dan4m0VsfANhl8qqAvL6zSdfhjVHozz5mgFxb9HvpNspUimu4CF6hYDHztIi444OF1afaLWWM/
Z2kUHO2s1uOaagNsoHAE0sV5wOVdm1GzK4pcPfQqaIDYMOJElzr9nB1D35eSyqgfdbUxrSzd4lAu
3ogh9qY9ga1wGKVbUVRJfHtIWQ1aM2dZP9n6sVuScYfYTkj3dKunnKb/XLSRY63BgLW7SLH77Kcm
/hF5Tb9Ph9p5GPwyPrGAa09j3c+3SeEyYXIRcm1ASWaPlhFZJ1dMLiOzovW+uJ9dVgdtMw+sQurk
QQcaKeDgV3e+iJdcMIUWmcCWKHxJB0RjCaNv+HaollF19snVXLrwunC7pG9zlBVv2gzgTMqG52Xe
V/5AZTWHpDWWEPULc5weQlIF3/zYzZ5SL5zCTRVl6t2aspLLTp4w4LV8llgtksZomkn3DFMqz0zU
7WMpi+nNtvOgXeO0JaNiodxnQTOcR7uf3zWCkrXn+PxkSG76XHrT1Gynrgr3Er4uzXkysutxWgzn
ymOGOCd+K1epNQzHINLGenY7jDmulQ3n2GzUCV1QDPzK6+pqI3WMqGeq3J5lT18UaIoRCzc8Gd6H
KGYuPicDLxY8rZDUY/FWEEOw912EhExlHHFnR5b/qTyrOap66Eh4C4GPjK1xUblFuHddL9+qCbip
7RrwcDA4bjHOcCUaKuApcnBxmRpZWTMLKqO3oTURN/i6LNmztUmOCsMwKKYMrdynQpjOvO1Nmrk0
6dOtZ9jZRQ2BBBt7A1nWK/pjHOUDKwiv1wCSAs1D0XRkIPT2zGSVMSOXv9qc7w2wktY6ajyjRj9Z
KoyYjWVsDC26S/wh84xu10M+mHcu+S5t2oRr3TYsB1o3o6nNfXSSninGKx1L92SVZtYhrfTETxs2
JGt0GvdVDa7tsQjYpNspk3zdVwDuqcO3VW+KezcoybgOre6cV4V5Q1DVcNR1FeytYYxwCiecHVMX
vPV6zu/sUPR0+tQGoYngPHDD+lxOHsEhFYKa1CnFR20R7pG1cB2pjEl6FYikQNpJylu3pqywXWyY
SWUfPN/XBzNkoo6XQj5CfkFNbLU2QfIlqbFuWKmPcG4BMFgDkwGs2jwp57K5yNyeCPQ2LJizEt81
xyyC/LSMrxrPTnaAkRm0ZFa1VQaBUIHjgCdviBevBSoZf2wFu4pEy2PYluj+hspMTHykvkQzGjFB
bjPQVkMvo/04lhiBAVNd8KCzQWtw1PKjWQQIIa27sc+ZR+moQ6trFwGPjmOau14P7mc3ZSHeBGMo
N/GUSS5f2hvhmHpl/lpnaYOuSDjoJMMkhX1n2XFrbuOxpINwpTFuQD4ba4MY8EfdZCm8aXuMH2tf
Zy+DL51LnLL9p+q65s7s5vJngcn1zYPMRTDjABcAu7turoJF5uY4BHrEyjZPZkFMumU4VcAKw6of
J2ewr5UfdUT8SWe6t7BGw2EB4RLHLsW0SWpbm7mQQPqgeOK1amEJtrH9NmCBrKptj3Uv7Se24wzG
1RATL2NbP7JxzHFTYGVIe1bPxhxWJESTJ2QRoLBxfHT7Aj8YpisyGGp7FmeBm3WFbIdkdi0UQqUW
8O7CHo8mVz4iHo7eyiap0DAjNN8Q3d4D9meg4djoablmzC++bRMcHYY/+xK4cYG/yNnG4Yz4RcUs
EYxq4DXVOfdDOXOVywB9c6Vx8DYY5pqIY+Ohj4qMzCtbEm3azoME1jZW062XWN3X6OM8bZbGPPF9
ABNxnL9VIXdBS3F1iTgLvI1dKsDolX6UuWSfYyWK6WmaWa/s/4ZuHfvZ+JD1XvSmO5HxKugHOBhu
HQC5qyQWglHOm6BP62s7MAFfZ1Z370MUuCTqlItxXCcoIdLxxSn8+B06N4SzCOq755o0MIXdEe02
euegNVn+ZB387yWmInTwoUzTKY0t4tmd2qJQqbLoYybKZe/PamaCZWCEz03L3zUybXYeKwlQVZ7E
YZMAi+CZcdkYbvgD1zMYtzFvb6qhp2wYx47xbWWfmsGTgH2s9tOajfhqMOr0rQxTt71GAlHfRuTh
XY0Ii0nBG5ITG0bOBXcoCKY0VLCVGJlu4j4rPw2TaPPZ8juiODIiQrmSBVptVO477DDAAtAAoqoU
ef80l2l6G8Z2tkOGlL5nNos6AJPdymg5uAuJE5MuGVMND6NiUeOV10VasdcPQd9VQzc+jtGESsRp
3cRax2iUHkvTlDBQiu6A3cz84BVRIvkTgTzinm2u4yR230fZltdaWqyjnSLByxK4iK/6uPyp/GB6
U62XoqEMgm2cMTkaMSOeRBiYUIApOmB3eWQXcHcfK1sRoy2KjKCgkJIP3zLbt8B9KeoSDbPRFrdW
bBo/u9hE0G+L3iPcw4N3Z3mMS/FusF628sm4MizGgatAd9O9q4r6ZzL37g+uFmPDXt9LNO45ezrE
+VCA+AfVNutqvEXbASzLjKuRGXJIADanzPweh5KQYSZHT0KEDfPmCSamPU9vXj6A4CTNFTmnmww3
XuBOm8FqnNf/36ehnqRPs63/Y6d2L99o04r/olH7/sK/t2p/ONgaeLawM+MpI5Ze6VerZljBHzB6
lne6jggt26KL+0ev5vzhcx65vieWf0w/+I9ezfb/oB7Ai+e7jPgc1/L+X3o1YQfOn5o11/OZ7Fj+
0jXath/QMv65WZOTqdO86L/SpmJ2s/gx0oF6l+qovavCt26Ih3smckRYVY+IaqEkqFudEkJZO2m7
5XI3H3NXIH2b0/IdzNV0wPFf7TuXzLJkSupjYpqnrBLZRdgNTMbEvRNYzqExb3qvI/0mRd7XEdB8
wyy8ebQsVqjs9586yAYrfPT5BpAhVJW0MN/s3FtpNVQvBekHF7qOUAphXFQYdh8JhZJcHtx8991e
WB34w77xi1U8ivxhokrDXfQ+qmY6R9q1TtD4utIYz31b/siDQB/aeQ5PLCw5LAusl3Zmp4eiqe6U
Y+bXRFjm16VU+XVgHoK6jbd68PPzrAKGuH4GUFX45QIWa+mtgDZHbn7b5w47idGNWLHE0Ue/fH/P
AqaWpMO72fnDXmuWT1Xas3FqBrYwgmtiS4zfnqag3cAAksQDk7SVZBBsBRcMILt8fVAtcUeIVr5/
ZZkRLpjQYhstUBYcRpLeos2PJtXNNjbgEc4GEctZbF+G5DKt0qkL93E61jnDUMESyfeNQxlOTN6W
/8nlBkd+RL7zEoVTqSDbzMs8ttFgL1BeTkdPTtOxdTi8zZYZ0MiWQGjD7pDHnQGjXaRdOj0Pc1rg
2IVg3FGj3UHRdBAVIEyeJ+ccR6F7P9G24Exu2kvX6ZJ7Eq1G9LW0b1kLdb2TPKfAEKhLYxbR1fdN
m1UuzlBxKIZbVATsGdJcPAUZi59aA2e3UToYxLrYARuBVLr4fF+go9mTKt9bC77kr1/TCTFSBQKN
gOnVRAYQKpXk6BLdCPhtFTbebrIyfWunxGeRK4PUqMxtuoQ0WH8/ik5YBadff00QIiArLF2dW4VY
32tmvfY0sIyVTwZW2HTGZR7NEdHC3MjMtS5+/QpolOpNkxnIgEYyZKem7+4GaOseaxWYySgXDXlR
sUX7Odr5HhZQe0rA0OSZMAgm80ysNFDKYnvQp3S58QUAhY7OB7JCQ9Zfmk0Hnk4EnIQw5utqsM5u
c1NMifhQ2sdfOaJDbLJHrxmSXam1sxlwZSTZXL6LiqDCkuQjhYBvzqvqHKI/3rSYKLjDhZ0AFND8
gdaHazbpdezQZyrNHPDXPWKARu+jEH9Z3UAj8tAfT07+MrhF8MPoyUgw+oD0YBkcf70lMgs5yxzh
MYFWJCIvvqlqeDp+aj3mrlr8CY3lXmnEfJhvshYJgEoh5M3m/TAMPlScX2+Ey7t7E+IGSS3WdapB
EYXWA6qkh46LLqswnZw5quVL0HmvY1vVt0FafGHAxXiyvOXiQMbznw+Xv/7UoIh/6LHTp++bUPpn
X1FoUwUfqqwiYKHoPsIM7H8pRXWJxlTdFrJtVoR75QZVftlU51pn0Kj7vNwYisSsccbr8v2ZBilm
mzSOsSLmTX1kw4XYGwIAJvbPoPqiakG/mIsEHUQ/vE4DDlXtkQOYVrxuvWJ0rgdLPvEQFUupF4F2
lPVPjha36n8WSY1kvKkU8ODFhKgq55GE848ks3EXSEBWVu/Zj10RfXgMmDZSTOPZF80VvWx4TBty
k6bCdAGSuMNT1w7HaEjOXmrVN6M1uvd5PHxNS5w29QWr1CIP0eHP/skNQiqoLqWiJn92rBLyTCTY
4l/3ZtuHiA+4Pqz9kfQFxguMkJLqDLz8yL1GqelGPwhNye6N2Nsb9WgdEJEBey1QinMKsTmNiucx
z5kCJJNxM1WBgQueId3KZL++ickAyEhJ4UpDKmgxTM/dDLwnpVK7dBNbn2bJVnuuzCtIDwo/T/vF
pEnfKjfgvPs+vRkkaHwW06UYyvLc0bYQMIXoTOWYOex0hzyEiZZI5VPY1/C+HFNf2q7YWE2grr9v
mAEh+DCfKnPTCe+IBnVI1o4bZYe6J2YWOrcoJKaNcMYbjuuXGDRXXRBpO97kEptGkyPA7eOxPg4d
wsFximyoabF3Xyr56JZtf5BjAf6rJV3n+7en8USy1k6ktSf5slVzhgbF33xbBWjogxp+T4CRB4Gi
vXJ6UZ++n3yo5+eaI9mK9c+8657ixpYHERoudbcgFXBGtRQ7SboOBd1IYbR3zrCIeJXDycjRuMrr
unzNiurGE7X46sB5ht57ufjsRzsNmAT504VU4M1y4bf4/0aykwfpPMpA8QcFJjaHVJ1bx+J8Jenk
uRbTAxHT6LWKbgAGj5Eit/p6A2L+Qfi2f9ANSlDXyae9YcUvI4GEptUdneVxHXuktG7kKUpxnJJF
PY63Gf0AIgNVH6flxp3B10wOQOG5dZBKp2+WnJtnU/RX0sc95jAZOuTSh44zOgqgGa1qPDfT/eJY
y4E79isnm9QHYY5mAnspsUt7R7qJeyznDKsaanuIEW5QZ1dQ0UeSFqJl/a57ILpwmfwhdC5rNBiX
kVc2L5gq7et4CN5ravu3P/0njpfM6BYra+gaVcS4eQPjZ8nEJQcqW875ZLnpeYpcM3W4yCdkf+hb
vF3mJODMxgw062gPb4n32tU1xPLaew5HOBC9rR0CyfnMtBiyvaN6iMk+YXYUrgkF3OjwNFfNCwMh
3H4TYH4nMvZNmjmEazMuHJnEToayd7YZZHffN8u7silo9oZUt6EiaEzE3jOhLGdZ08cAUX3oyr5/
UIF3csIoPEYRVGhV+BLOWHbF5Ku9F8UyhS3R5OPNSQ9+graWHfB8ntAF9mxs7uxKvPHaCr1DDI1m
X9sVvkRXkeqUCPNSdNCrckqKCx0NrAFL0kqSwffJ5urF1eDKh9iuk833eZcoNMBJHmMT5mS2lpt2
P+vuJkvK6skwc/Spkz3fEvqa7hAOiyAnuRIS5mNKuqsgpOUt6pagLMe0r+cIBD7z5+0Y1/qSoklt
xtkhLsE0Xuc+KdlIR96HasjvcaDjOoj2b3K38m7q1qaD7qR8CqzspRe8IFwGunD5puYlG7GhB9K9
YtBEQijUo8bvnae0K+F9DpHFRqEhBs6B/lJFeDW1S9y7Rzduxol1ZwTaupMttjEnyM9OGve7tCPw
cJxgpOuGgiMlrOQeoLJ1kxg5gkHILnnm/ghIt1w1HUNllr3tnVdpOKW5nb8R0r2XiUlmjq/fxhGb
cywSBmPkLQqPMIi2sD563l13fXJLJHWFOxKaVo8iEPVqqW/TCFdsG7PxAC/upCGmcf5jpsl0IyIZ
XPCG+/3e3jh8X058xjHbbCRDr+x8QYAFaaWxVO514wfDNU980lMWMd5YVuBMtKoPea0XMxp3YROM
L4UP+gdyfw5+Iq6vvy8VRu95MEuUt4tYt1/mXdujXQgRa/WIr5BXMSUMsbjNEBQvSxHS1MP3JsOh
8bcGBeYRs6o4+h4ycDz21Sov4Q9PYdDdtO7AH69nTFtcETbF2NWPXcslg51Xd9UmJhMpS7iE0XiH
76L5+4bMd9CveGgvRrffFi3DnG5wxZKJSYhHW4lj6MKGaK2Ag6eOW8k6HT0NV4OP5T9jl+lnzzXu
lXB+RKBi9iIitcMB+7lOgbmgG6xaio4sv25ptHKrzT5m1Nt5ItsHj2vbSiSEUmbl6N0EzHUB+v/j
f8sDO8xBcvX9/v/8DGu8EkwF93gaurtEjAkV5SiPFH0wGoivrzksAZhP5ZbcG5iJjtldfl+fbLtf
2I/caX7lJJtaJpIuaZI1JUMfbywo2bEm8QAJ4uFXndDASX+lzmCl10zvOsyIh1jaBncOXShf6hHg
KFftpQvNRnLD5oAM2cShUmDQddFkMxa2yegfbHPamV5hn0Um2FDZxvX3Q1kFWYCVA9YM5/6Qtsn1
903b28m1Wm7+6X2tJ0GTlM+JtBR+wAowpKH2vtfUN/PSR6bCw4IJhqaY8AK7Iw+oB/X9+H0TxNDa
TKAcSdGU6+/r16+L2HLNYtiNLSTjIkYYbAv3aUSdOkTOTaRxBjdzLW6+30x4gW3ZoBCTEtq7UArq
kySMH9iNvFdJitaQn3qRKgJDLLpcJdulCMrTXWGq8ikUtNlxY/1k34RKZ4jeZA6fvg+R5OoES0sX
VT2hbhmYaNSTlKFdm1oPRjGVd2VcXfwqHJe3fCJTAp344NpwELtd1567McbSUE7Xitl4sy1qezsl
cq+KXhItbPhYYdRl3Y/1bR71KbHILu578gKPOdF6vyqv5TGsVPvrXd/ThLKMgOl4yIvauMDb2eGq
iuPytR/bVx644dpoU3UfOWF76fmQecTYqfvZ8tR90C7QaxRDlEH1HTNBi/FagxI2zElIIY7otvUL
ei+fvFa/s2gJ0LePCC17jy/yxkHvmgIjIwPLeD1Rgq5nEK14GfLp1OiZnJyYePWODLeCROYLkxSa
l5JNNGNz774PSy7Wbl7HZ6Muim3mo8mk0e3VsWARaba2C4Ecom2Y++0jOx3OduMLI8X0TNz7rrOB
QCWs3vYBksN6NmOiFDqe1prFFfNmmRATXFbPwqiPwrRR3ToAl6rJJ9GECtopyEEPJUPY75o7aTzI
th0WqSrqm91MuN9hso3PKY6LnemCaZgsTdPcKUSNAzSfvg0OaoxK5KowV7Uzs9cdR0I/s4GGTydh
e2iGRdzlNN0FGrHUi/WtlRv9iXUbhyGW6hJhnZzuKq9/8+wMei0SlxK5pB/6EfB5HA6BdR8Y9b2O
rUfTnggPo4xeuV9+TGplEj8lIrsvAQdIN/oZByAOPV1s5pmMQzYBmLRo94W+Q5/oaptVq/CvsiRA
hmzmXL3VnU4QZXnDtAUUlRn5sU0R4gS9mWwFEFzZQOkhKkCx213y5lJHeaizg1eivzmcgkcT50qg
TGOdUpJHkXqo+9QmlW2+jnyoRWrAK+o3xPTKUDEAIpDGDDXuyyXf0hq5FnPPXIU9XOa+jl4KcuC9
av6ikyC+JWzxPljTz6j07E2pbbHK0xCW8UA327JvR6BhYx7s4dA071ZaljcmyWTIJV59Y3CuPRM0
1JBB44cjMLP0spNwWwV6U0wupnNr1mRpOQJVsn3rjD7TdJwwSREBtOsuqpJxFFHZ+AjH4RSSW7cJ
Yy8DRww2oW4bwiPcha/GKsRucA6lHWaoLLLuGKvw7Ii8p6RA9OBausUlMhj3WuSv6UxObjLNP2JE
4EAbc6yvRnzoAiMmT2zdlJF5CmNpnXrDfNMuS7EQCVOXEwAbTVgyzRrPPvmSu7yJd7muk+uQC8p1
w7htbMA6DLwAZQXEv8RIi4263Yp3BL4QMjQEBI+rXQsI3fEetEJa3tn2tvbN6nH0oJh14W1Y6vBD
16diNlZ+N3mnquRF5CpMu9DeQa93u9HIBDkJDFJUTFiLhY45c8bbIsPonbXjhqYVhz15S8Fs3yFt
TVZVD6axk+NeuAsYr4rKDamghz5EcxbVS6xhwe4q7YPbIkUEHyyp4RMwGnfhOOfMKcsowuQI4cMH
jG0b7Mya0X4Ky9J9yAOAEkIVgLxCUa9VUizO0DK8gdoVpnjgG68+zBL7VjgS58A2LrlkdkUZ4lS3
xjR+0WN8ZdmIGzpUEk8Z0rRADMEq4gyy0DCGIK+vCBi5ajKxkmm0dWKsMo6FtyRsJJ3IhHqesK1e
WtusiOhpZbSjHE5vURbrKqz2pomiVDN6wKCviAzIsfo2LfncSvZUOLUJR8GChMnj0ZQI64NvI2WH
d4XF6mXhD5fKdrmTujFd69AgNiWbiFyJgB8H/pcTMzlk35bB6gPiZI/JswzaL/sxmuuzSs36jjjU
dQEBOBsCJKg5446MQZ/v/OgGTARS1Tlexg78mNp63kwuns+oDzXLpbYEQo32KoTJUpjwHZyIKp9z
gXlyZd2PqbGJwlTfV3b6WidJsQ810H6fjz0pFV+GOj/YcW3fIBoGPGme/cXRK5GnNuVxmkiNc3Kj
IOGuvOtTCAyd0VSHGZ4dem2dbBi6MUL2GWU5ZY88ZTjGsC1yWGV7A2O049nDISTLfM46yqAA76wP
JW8c7JM76vtgSC1YU5Jcbp8YBv81bU06yLm21ndpPR1MC7d1STJOsfDWxwReg03w+UpNnn/ozeGZ
iX0BNQpNtuk3kFAx7YcFGA7Efo3AAE5zuIR+H/TMXkzNWEjbxyhPv5b7YBP6+dNkT1+N6UAcAtS9
mwoMcpMBiirIbipn+CYK5jd9bN+6tB7MQYwUS75VVOFRcihf53mFUcsoiGKz8cI1isdeoIp2Bi7q
bRDfifOk2SykqUx2svUDlPruKchx0Q51YECCU+zIrFquvXmCBjCfAm0DmUv0vZJyvkjCHwkrPYUL
d136yXq0/Ie8Kz+yXhCzQVZwZfM0UNpSmwKpLy/YasdwAKNkwVPT1ynlYm2uvcR+SubpSbUBsN4q
vIodgjxUVn7NnQjWaFHGm7bBCCPsedh2eTczW+uBg01BxBy6MMi3kJczaW3bfJi+ag9wrqjS7eRX
58IxjtkUWTvMQRkq8q1J4XpIObOMmWCSuZlhWDaoye1IvjpKaDrV8o5wcYa5ERDNvKA7HZAm1HUz
PU8lXH2BxcAJ53Q/hjhAygQkXQECa67EdT945LmCf7Xcva1wZNudRdAVW8wVrupxZaj8g3m95prn
5BdyDiiZHI8s1ao/Uuv+LGcSJBzccjo8QSJD548Jct3oPr4y3WG8mFE0AdUG9BH69Wo2C+bdMHFw
DInrKc2XsQgEHYvM67BrjFPvPwzkPG+dwn7k2z1VIC/2FmUOreEIKdfEzZtKj5k/lfMaZz+iX5Q+
m9SvfnKkvDUowqi66k0wOd3ayJdc+KD/nEXzOaCvsh1iDcBeIipOQIdpu35tZliFNG22H+anU6Fy
pvl5gUECvJwRt7dzwaqhhBLL0OWVLVtNvIv4JAAcg3lqlRvpuecYfxwRR/YLuUmS2Q7gHiPGE2qU
wVNWY2Br5GMja/eHKdtPh9nYBYKVnUPa36mWFRkhRvHZzExx6ugZ5Vi4Z/r7iKipPsg5pZnx4KNT
WBM+yn4r90qyYOvywukkBJtFGOlWLmjznlQpd86ti7C9iDz8kL6Vwyi23Y+gYUju2J+ea7139sgA
glHONicJPEI43ao5WOk8IkBT9y9JLaly4xxC9KDAV7QPTTOewtJpyWbDwTx1+StH00fgx8RyQHfX
NY7CeTXJBmxMTEKpmhB6W2k3P+oYh4r0bgd8etdFaTBx9bBsRj2Qj3KdYIit20Ftu6AIDm7AIptr
BhPMTqZ7CBcrI6z7uzT5hB1J5xBcJt5IrjcEyzkKXvqEyQEM+Xo5loEQSYmtqonIWYBROCP0QP9J
wEnbY2Pp7ZOVDyGUPXK1VdLtmCrEq74iBCyU03DBbxWdha93wvD0jmXXJkxAJaSRmT8OzlmmWXeo
UBNeJpZmgZYBjUmg8fk+QG1iFl4FLosV6Pf3zM/hLuXmMSVPYYA4J3QGiYqd4soyMalCg371KDxJ
UhmyjZ/yJ0sX57K7wP/kOIqLHIuG6Op9ij6G5oShtzDHVVtWp4ll1brs8X23Id4P9rzMi5wQ11d8
dusmQZUUGBDKPnNfeZs6qatt32GEnLjwev0A+CyX155srsey2HvLKolu+ibzop9OxgCziNvy1kyL
Q+JiX5JoD8htAlCoGcuwPZE3CFAwMsvhZcbcvEVdAhNCoLL0m/jNz3yOErJXIktDYsJjYbpFwhFa
JttC+Uzw5IwEPxNkDKrwZayj/sSjiXWhWYech2zM3F2AzuvgjeQs6brcQ+cNcXHD2IgQ3MdQwXqT
HHt3bI4CVQ7EccRKQTitC3JZ4yr7CDLdnNNRXsh8ChgVKMUVNSvWkzsh8efSERnBux2b+barGLEV
lDw+ajU4VC1JMwGzzBJMYaZVvokU1JPJdccVukE+4IfdSg4MIdphel5qpVIncm0MLQRX0ZyrIK6v
/HBqV/NCXzNda+3xWOJkDbehzVAOb/mGOhXlIj216lE1x/C+PKwlbA+Y2ObRpkwdUgNZYRkjGSAV
Kj1eXNmLM/s5GkFesbSIpROHq4CechUZpjoIHLfjVGYHO8EiA16cGF1l5PwSoDfJaWZD6D0p0/kq
MiIHlDj3SE4o1bNjQhB2lzKfkCj02t5i/eg291lEqWhiCraUfPrfhJ3XcuNKlkW/CBEwiUTild5K
lFRSSXpBqBy89/n1s8DqiOme7uh54RWlWzIkkJnnnL3XNjggoQdOxOYoLeNPNEPDsvFjHVwFE9V2
21/WXLdQhoP4ZDZi6/gmPtAcO443BfZ5cobpMtp4CZAgEX7mOuy5PBQYbs+hHx60SMsjiqfv909P
SSqOqR5e48F3bk4zAzcOFDVIwdz3/rlS7WUllzwnlwODYXbuOfbltDZnaz3biXdl1s95RUfUrTyr
zCjd8E1TVJVZeb0/6LT/MEuh8KwBki5VzQXcC/MZrWV7kjWi3PtTz570zWHEVcbjDZu5/V1qr9jS
v6CDZeLQCJU3bFOFZS+zAdl2Rcz0GeF0xSnzBEDe2+S4pEgkYsURCfKDrBzzs9Yjg9bIVOE5XyY8
Q4X9QxdBf6ysjPILgMOlchOQ2ID9+kQUGzy2LWhjxFNal842WCbaDcEXSzrw9u+388m/3aYTnIlZ
T8N3bybbMGHgbIEeHBKV3xBioj4zyEFSowqvmOMJHYmRJcbB73yZQEdLN0AI/WnnIBN834V+5FNc
TEFdfdDuNih6IEI5bb4lLTT8KMb4Oc394YwSrKT6cJNn2ptPsmmci6ez9FnpjvXKGwVYhiGZASMC
Eybg5MXXUY1e9/ciz5CdFz9W49w8hcZBJtLasacHO2+s6o9mno9u6RHEFt0HP73maOcsglQ7vHGo
3kZWBRpiNnx8p/FqqKjX7g9Rr8Dwhut26RGFNlQb0/GQj87de0ji3Y8R0beZ2eI16PptNalg0XAs
uj9s8ve2adEv21VL5JLXeddkeVDGkJ1rQjjrqfLOtiYwWqWueDEWrcYYB4fB6BvCU5iA+aFY4+eE
lDfG9eZ+Fd6/hZ2FGAoHaqCQC/JhLEOYtVpN63HgTOf6+Jxd2D2klQ64+mZXjeuAM0sANrsGJ9GG
9fn+kIYaDhjdq2zToq2lMU0rYCNoUV8mB0XExkqJVLWQMtB1YYBepklxyFGYPBTdFABTXKhJFF+k
LiErQMONPkL2v5zYGHeK9kRX2ICoSG96sKQWD/G0z92ZRTxyiWHH0xBvEq/yN/fveH8waHtCK244
aNVWRgp84Zuk7eQpl0xynmbyXGz3Kjq7XwyyCDQrcqYjZTUvCSDW9d/v3vlUrm5rweEOLPhqAb0B
09OEGVZcR7LyETQvv69vBjEm/qW7BOmbhNHldTeX151QydnR0H6qM6YQzuaLLgQN+l565nQqkNtD
asXnF2fgXeeihuWKE0J4qJ0bJ+XvtqEiRO4hnufxpS6sU+WP9WPgY7smQ5ccjrmYFisqwfegHn76
CVPu2ZTcrWHrnwUgzVWv6uFUN9nPsG+qg7v0c6d8aRfXs0SJ3jZPPXbVoCvca5sFsKnuL2yGHXUd
UfefK1O+3++GtINYg+AbnaLfW2TLCfAcy0dVNM273gcia7RedE3Fz/tPEVTU1xCZ46IyqhfREUVN
eimH5vnvatmZ5iWfc1IVwvEfDyHxOElpJWdj1nwxTTmqhF3DsSsktqOhUf33o4Qom95DUru8B/fL
5f5GlGgmcI9IVLBmSh1X05gr0uVyxCNA41GRRVVgb7/fhYRMavZjBN6PTZT/kXUlHtTyMNQcoqQi
Plgo5wnJ6XjIZdqjeqZLpW3nO7CSbjU5vbgS7vnbNt1pz4QgPvRJTiYoPnVoRwAYhUNjSceI0Wnk
zu9FU1yUY2QvQwvYpkpKie7B27aZyfwM5QzpVVwcdPOY7p8Sypc+a+WSV7XCqmFjV0nRJHemPFhV
Pe2KJN+zUhVfoLKB4yHcWqFMwZWRzQSIL+Eqylgi3JbGLcfRSzcyo7kvuxR06envF1Qz/U6NKN+7
eQjBr8vQMIl2FfmlIDno5rhJ+zQMujogivO5N9NsHZZ5f6ksCTegTsyDlRO3rrggQefkklMbl2+F
3O1ItHx0rDtV4Llm/B8XPUYB11h3XVvtDRGrV2QXz8gj8p+VxphyX+RIfX0fLUEZ5pjTsb0LdP5u
Jq2okYvXJO0NwhZsNb2NfB+1WYNE7VcSvEQEOh9GC8iTZVrl0SypsLsBrOBw7zzPS/MbAve8UUJG
T+WxlmZ/NTBlXfw6nv/q2O5aqGoANjE09WYYUYvJiGHOXURQeWawHlOWZ6aRv0NnMr7/veXVhE8z
SX6NYTl/mrJg7hZQpvyd8mBeHNZ3VZOzzLQGx7ml0XAxeUOTLDW+2/dZkIwK0murneuZ2TNEJOQt
PAtHjubJ4CK9YfD2in9xFy0oUMvUE6100imlQSY8uTxnxImbQQz26yi9x/tuiYxld/9nQH2nvTnR
GMQ0Pl3vO+a4fFTndGJTwwa7NY3xRqAL/vSxtGrlAK5fDgSjw0nvvkTcbxhrRHWkDJjVmQnR4r7K
3R80tKTN0LNtQMoHCFWT1KOtyHqd7Pw5TKvhZ+iWz+FEJ87WBbMxgcWMXMS88/nhyxKk/dyg5iRM
0WrHlLyaEvftciabW5rgXSohk9sYx1qmGibSKitL3GPfiOZt9KJ9nDIsXFZfu0lu0g3Zx+FQ6KCx
Xmhf/v2To1COB7ufAdaxs6eWOx/ZLIvV36Ug67tDjwM5EYGzDlSVfeAjf9JzP/6kbN45AqX2XVUE
H1FVp44p2s8mRlWgUmIoeEeG+chS5h/HFtX7WAZ/rDDr3lzP4KCSM3R2mxnp4UAVoHyoQck4RFv0
KQsE0OAA77f5zJIzzMS7UxxPtRF/A3y/7yict5Y6FQysL31HEliQNXh0LORqs8nLFQ+svZ0Aijfq
a8KmlBjRzuuc5mRYCSX3RMnG4s8C7I4IncIaNzOXVzwhJUo8/2jljlr3EdiTTozlPkhRxNQh9KjQ
IWkod8n9SkcD73keAMiu8ZO05pFOe/njPk6CuwTDCM7fFJfUVhgB2EBUUhGMm3ovjZP8QFtfv6RZ
VeymxtmNi97KHYleiKVzcazhxSZGd+eaA+/JHJHfJAh1yY3uve6y8QDBuWIy9Z6P3cTRqksPxfI0
i8aXme4LSXvc1amU7+ksgWFAY7sPuoWlqqszzMzXsQCUQszvZl9M2zQJvu6TOskZfTNUAAId+khY
wwDq+LjW4f14NZkEQbNhVsG8ISTcekBqgFiHZDZuPQ8lhFu6/9DQWQwiaWXZByOff1CJO2jQ+u7o
EFkQlkBY1aAHVISmv9OuHHl/+h/SCDWZYfS7mtrBdeAAKa6ckOFYEM4lJmeOBLHKph22lHTd1RHe
F1JZmTw9/F0sIyS+Y/aNjgRdtOVaLgvdMr3nlVAjuMexGsqH4Ae/tXWa22h4vCsek4TQjpRJD8ja
OLr6SY5QT5BMaXgR3sFS/LTofHynZ0Iiy6gM9n7ImYZ0jrFtvo1CPePbSH4ZefhaYSd7y4ui33kq
A21qednFIdjJTAqgCff7UNhdczPn7/gZ4neXOZG1aAJBZMCFm+2jN4ilATaK3X3szWribzwvh9cz
WgZiiuzhPvi7P8TL68i3PzVBHGysMrthr4hPgjS2lyieXyOd6y8T7c2qN6Cbz4gcgBxUxbPsx2+t
NqsPq8oe2oSDvRrpxluLeHDqU2bmqbtSxPm+iEAzv4y6kAC3WOMulNh3Pa+6NePHvdRA/NzfCluY
NxVqwO5oUy6phQMpN8yf411q52Nq6OaQyBS0YlcbNta19jhIyt72wDD1w2ny+mzbwx5pqIWdgAE7
J2USi/JFFxkmw6pV1kI2XHtz8CcMHVQNBunCfZChSABJ0pQdkxGkN4GZ2ziUordWWKRbhrRQGr9/
cpZxFe444EpGj/Zy+M2Y3TCBluIKphQJXAKgALKGXnZzw2dp+TRmme0EaryRoKJfpmznkmyPF6Xd
lJ7hPbYZSysiGvAxOtnmbUkvg/ZLEpftvsX9tFKMMkfhUmQzLUfqmcWbTNbxZgz8LyQO02ry5TmH
yXSQjESN6lpEtAU67zj7o00/K70WABpdOb1z/jAhM/pXrjSHsJcOkhoS4RX6OlZDCQ0HD/LJj25Z
nJjrSSHgokb96kLgGeTa/W775k9d9v7eTIJLOIUbA6XdOgrQFTE5+CG1AczS85ZYC3q0kfroOb4e
pzg924DxiWigh8tSfiggzRLXSEeyg1baVT0mT4nOg8HZJg7ilyVoldPz4+zZpwEtoqnjiYbeV5vH
4oR0em9lqt0HJgyejs4z5hgMPxzNEP/9FkGtUMhrkpB8GH71lr/tt7Jswmss69b5gBdGan9XGMN+
jP14HaKVE/W1fRG2PR15rz5q1wpWYmiSo6rGYz+4xnNlhIs++3vuJuQXVRbZ4V34iPTZSBq9ZqZz
xEH0lePbXQ0S4k5bj82xQW1Pq1styzRdkEr/DjO43qadw1UskgOzF/xONb3ripSKOTWtYwY2PMmd
l/nAgg4hNGuDo+G0P5shCQ9JA5Y7SOg/DBbxbeOYI5mhAKyQbo2OuUPtyakAm8Ju8gyxRUeU7ZBa
c18T54d/lnwnG5ANbjOBwGSgX3Me+ulL1+YaRhopACNn3ICre2Wq+dw0ltgmijc4qWj7sY7SbUTW
nPC6ryazh/rmVLdBNxlvDWYIc7loNS9RhKXeTurLHPkvshAE2vfGlqoIzVKkPzts9tNo9WsLKRJm
eOK8gKB59W029/SxZjNYVR2DxjBDi+kzxXig5ogOeQ7zOBSvMGT9dd7ys0rVoFR2GCmoTl7fK5yH
tHv6T0QrwbrFlLDygb+ZBpS0IohOQDwVkUcg7ZigifyJMn1L0gxywbSYMYbTkh5Bmo9EnJsS7buO
3bd4rr7iYFErMGbt2vZXFsoLgwpoaWNKq7qrR9j8+c3v/O2UhO8pbbc1Mvk/KKKfuoLBYRj2DLsN
1gI2Nk5ByY/ard/J+JMfCV+JVFyuHC/xt3YRz+e+fRLutmvlfKiaYpc4LumhEhVxwNxo7F8HbRLy
jhTD0qx3fk3iU4MFY9UL9/fIiQlDDEGtnhvuR89eWDf9984Vr31Sc5ct20aaI7UNZX1AZbrOamq3
XhFH4PSQfbSD7NmVXypZIlx9pi0WoCgHMkw0hnI/lF9jo/dpRmdX1coiJTATq0LNW+6AlNA4kg9W
STWYGzrBNDFU1uzD0CDNx9p3TWOc5tL9rbXe2SVzZRYdHYEkEnqeqTBiZ4v1GMxjkX3z6Q1uRZW+
9VxI2xqtuOdmzpKH+SYqlqe0BJvQFyb3g/D2CMceCKCpt4ZLjIIXIaRvTHdzf4YcG/gDE3a7bNFJ
kYpTC5ueu4vHummPxdx+mSazvkIHHKYdfC2rcna+6fabDBlgFbXa0ZnuFmUt0U5aHgmk9HdNtk5/
LDkCASKGsyW7qz82z+VgFqenLtMxEWDuSxUFnKnq6MJxpoEsG/wwe7qRlt/A5GmGNbIGIPcdzclG
iYtTUEErgSF7lPZbNLubXpOOjJuL2QD4yjB6NNr0k9E0F3u+xKMZ087Ps0+EryydbVSvSMB8iXUD
0gKQgSBtoWrCdOf78Y3rO916VfkeRaj9kGqdFmg3JJ2m/ICEAbYr/8O1Q7hrQ58xwT3j9v1EnMuC
h9VA00ge1fVjmbXDNqYgWzEV1UyZurNRpTaVCiMoRll8Ulx0AxiY/UAeFfAcGDYIFihv1pCM9Cqm
lzeXARQGO//gzyKbKGCSU/rFyxwQJSnRWbSj723zxMaryDVzlsUbEk1vW+fclnYSYsY29KZI4MkW
0Xng+7Q9Ak4j3TpDSvpNbOAQppHT2uRCBCb9auHhaQiYbnUPCerZlUQYC8s5gI/muCQQGcOKSlGu
E9bNVR1VS1Hc0XhvslfdWwlHoZBMFm2zR5rE5bJESBL6yppQtBr/69qjqe5BAat82nWIwPp1pdGh
tMYm9xHwMch88sLsaxrML2dsSJoVF7cOiddGcnz0fAOkxrZ0/W5rKJNmqsUQwgBtwBEZzGmQdzGT
ZCJShvmDySB5K3W+bwd2YYjW1VSTQ6hGpqR/OpdZ6GQx+k8GhRJdEd0+pSeKzHadxvqXV4XpY1s2
bKUNQXpzXJ87P8ZBFzyUdvgtdWsgbbF6MO1DZ7p/WtjF2xlUt4/zHi2Y/dISIrAI2g45ZWXioCMp
QtWsKrJI0Rk5G6dh0qFK6h0nJXZeoRupNEchcdNEa227ZAmTLwnmVh2WBsKqVpxVHS6TftFlkXOG
RrTdeT1dmiWGtuiw+Zi7om2OhZiIthmHnyIM8j1UMpHbO8dOfqfKjjFWIa1m7X/weIkKNaz05Oeb
Ga7LrogLMlg6mCg6Njg82eWme54jeP/m+L3LcQea3MEbAq7pmY/8HwJDtiCHymnHY05+VtrbL8x7
rE3bch5Eh7aSY48ciMgZY87fMcP9ypuog8qkNr2BYIt2Ek4CqhQydxI0F98zi5wKvWi9coeZjuWp
fd4Hp65KvZ0Rg4Rggmc1IzKU/NShy+j6qN0w1eRm9Gn2hI2ONzY2/9LN35oCzfqMyKtJ/L1yJ0j/
hFxt/A4KYRlBjVwFrTMf0TZHu7m+ysk98D4jIKmCC1phzRnWuulWMceKh83YFvpXgEkLBehrKh0W
6fZSglhYO6WE44uyaCVrK9gZi767eGvBAKyT9HvYiEcV5O6GLvpBOu6rMdNuwhX3OfhA7ozow1Lu
kxc5xrpyibHsow1Mj46bJR7Yh/k1lIftURHfl/mI7HSIZJvjU5SYXyzs5AmPr77jYw6YxmdZUgdy
1YBvTDEEjowe8TDnzjNdE/zQT9YUME4OnuDERinYQqvu8q1jZUx8ptdWtuFNSeexbw/d5EZv2GpA
wtlqbcZgkUkw9MF0Mg1ry1+9fRkTC25kzJchdoybYshIgtHGFTOcYkVydyxK8dkMCYi17R328XBb
J9OXBwsCN7jkXy2xkWW6xKRlvnjMbB/avW3G6xxZIFz7+pPVjqkoAe6nJjU/mVz0m7KxICDWdEPm
WMOoz7ZtUZODVMDYGLpL1rOi0dkVG/SGkleTpozK5RPYywt0jo1tig/HrNQ+1Jr5FdBaF8k9i1LU
bRsfBElsy21VttdAoc+Qxvhl59GZlrS1sitFOitSRwc/C+xVBquhMZ/SeXgaTaar6Ks5itLeWAXL
UkSkaL2tmcKb9a3KoCi5qUX+WgyV0w312ppq+xqn1I6z5Zkw9LCcF/l4aZj4sinpKEk3k1f+MhTv
d5G57S4NaTqnrTzlw0J8gmawsVqPKLKq/BJuQIAiugg0/M7zZEY/g0A0KzMFkhsbRDON5bESSOq0
S5R6ht0W6AbgiXIoP32r7rGopO7ahMnCkoXnVuAyFLlxUHbYrAj9YMq/6KK18VBQ0hxg2SSG/X2q
Ji5tYMCi9WNKMmcmQDC2t3EcMDcliiYYLrGuvwcpeZ0emPo+FJyplx4Pk7ubM6uzsHoCIg3nUU1V
spPDjAjV+zP5Q416iNVKjxLOD84ukkms3aCROxcm+J7UL3Ghusl48J/amqiXkn9ZJg43SL7qsyll
pIGqyQYZBn6J0UDE7S8o2PxJRmdjeQBP6hGQgxPsGP+Kdce40pqaDVCYM3IREnN8oiMQNZJhTAqX
2yTjXqJcWEekcRgakqxmqIFBbNp0rHx1j/NRIPiIu5odOuMgQr4q7TlEQ0fqtXhlMDJue1GsJg2i
XzVH3+5ZEtkdiCO4RAVBnH6yLDqnpCuWeHgm5ThBLwqTn6QWGCzPhtw9kYjjGdugFiG+Rv/PNPnb
ceJOVfO4Bir+ajr2tJm7+Js7l9+CVhDzLg9Zi4ey4AxZhMcamuI0umDxRz3uDKb/DkqIeAweQ0lg
UBN+airmvsqvdcT/EJeL0aVGuRS8sxEQHls1NBsIo7RKsZ5kMNzmhV2Elg5hD1sg1/Oe1lW2KW0l
D81bT42jClCfSRoE5PFAJamRJW+LwGI1YvDI2LcHqT+MP5KeYT9QBblyqmALMZFY+IJsx8h48Sx8
xPMUAYowbgY15krDgABvw8m6a5sQ2QEXu7Q4z3pfFuXZClO6PPdE0jkli30i3xvfovVYY81GpcB0
BlaKX+1mBys8lUO4TQpWwjDOjkDxyfNTHSEr3auXkzddmGOzG5zhPai6dw+UBpk05CM7Q8B06Wuw
JaGqBQMzb13PzAWT2WYFH3B9V/Qmd8XQIwgRrtoFDlpqUDYIJ//YHBxWZQY4ZVmLzxPxuOemeomW
4rzDiF7bob5ZzpRBIzYO9tyb5x4R69+HaoJon+bIKmDbr4P8K2jxdlI9Eu5M3k2AkX47RIU6pFre
8Hr8CB2pQOk2j80ImSOHubqN2AFS4oaHhr6dpZ59AYBcjNHR7cJ0Y2UChy7BFet5yCGwG/a2INyV
XXIYUn8zQ33ckK0J+igKII3mRFRENBizaeD42RD+S/1nIwskUbxsf/opWoGa9t6qJaeG8c/PYTlL
N0b1HviVcY69EqOqT3dJ9MQ+uUXHvCbcDDU9T+ada6tte9pTcwDL1eAA2OrroBjlOlSlbtm+xYEO
177zksziqU2KV29WRJ1ASvBS0L16nl6HBOPn0JHWIFzIJxVlidVJ0KNN9Nsp4nxLS2x8QK3wxKgq
o5vq0yf1nCuDF7Doo+ZHkInRBuE2C4v2EbrNj3TI4JKX7QSkdPjJXHRSqtj1fWxuheXSQ7BKFD5x
fgxxLIH61aSKxr8sI9p0UWzu87z0trI4pOwM27JFV+MYKWkfySaeaW3MfvYUDwjATFGjdG++tV2t
Hn1nYheiovEh/ePsfLYYoCMq2OUMdNMZorjiPqMlgGgcBB7Yz5Brk7sC23+M0oBIE9sS1MvVt3Rq
mLdmkOU75oW+N5HPI6fwEXQNUVrtgpVLs989yPR9mRBhO7jDTnbi4pPT2lRTvKkr61vU7aCDPRnJ
A8PymoNq/eyn2WvS3irMlLeq5z3lKtkaVpG+uwatJeFxus5xYvhzvC6ikGCyOKu3ZcDawtZtMT0v
CdSex+/G3Oqdm2e8B9iemPCAQIoLcrqh9+yiWf5xyUmPr6aR/xa2u0GUWuOjUETDR82rDjNzuUvZ
ghOZrTkM7jhtE9/eqncs2ewoSENXpNb21ticEnPfJUaLE9Qiai0tvhw9cLKe/f5a2eW+RexDlgog
jED3T9QpcS01mgK+TWFx/Avc4o/OcHAnoHXsoXwHfYEANTRQCfI/a5qhfi8Ofke67WoMrbeKwnUH
u0mvO1Eemzz4NBzNDZrSuyzonQcvwwj7a3QYfTvr2p3nwxTBIJQ166XfPwdBoPeNS0y2BUttx46A
O+k3oSK6sTBiE6W+Auphb3uB3GvAaz9GU7ntj9lpruQtrrI3z3HrQ+oXn1kf6RXEK+uQhjEhh33I
gjWczZ7qgfb8jzjqD6jhi02pGbsGjOLmvMbpynq3LdMI1pWTAkwKEYGOOHftnvuBiWjzjA+UcOI4
OWg4Ua95OeG/M6c/Mjasa6rEsDPIz2BMQwKSjijhpmQEYpRq62Cl/tfEbI6jCR1VM4BXdSdt2435
mJ2CcvCehgnEQYYKKOnpQPbTb4PY+GikujINWLWh9xFP/c/WgSNGyko8ggikzc8muh8r/6PzAThG
r6MFTn3q8J3n/uPExriKW4Fw4S3pCWHtrMO04H/ZvzwN3LxwvjIoJp0m47VlyAUybZ9PeOzKyb+B
p7kyCl1JJL+9n1Iqa7oDc44qkaDDhoYQYsgfU/FikXZ8Q3u4NHyRelSFs4lj0wWu7hwZYkePla3O
gSv+cD3W36KSSDPXofZKHH1lrFr6I4wt96tx07ekWTejnrZO4RBHk2TbjN8GUwMxZtXYeQiEbMIi
a3qHZkNNyUv7RvFmYbVuVnWNDli0CONSwdmF6fKts/EK2Y5zkgXBE/3kA4HH7kfmQgejctVCwOrN
b3rKnlmDa5w6Mtr5TmieGTP+mRCM2h5ygYYRuGGz1kaaXt3YGpLEwZjquQgvvUALnAfLhq6H/YAa
v+Ysa/UlFHq3QzsXRicxGBeK370t7ZWFzPpQ1tpdV3FI7IPrkRA78+dwqD12gjNM5ptgmKZtG9je
K16AABHlJgpwWvd8IeCuXcSgDzbuuV14iwzfP9qVdHZzVgLmbPQxmVqFj4WoCf9H21IFK+ZZqyZw
DkVdsrfkHhfFYO9qgd2vaQFNzWrdulgh3KzNDmaYzAePEHciLIKZdg1vp1Fn35FswsTMjVWcoGuF
B87R3BhLRknRxvRpBPrES5sGPUZjrp7iwr9mEWeJPns1Z/7uQb/UybAHCmZgo1s7+fRqw0hamAVY
+QHcjBEdhUFyJSLexZDTf0fFvyiX68+Y0QfeT08cXVm/1GRjxcm7IYI30BA4QVzWwTJ9yeqa3Kw6
pGfiYxbG5QgPQJMUVdRPIjC+CmihEGXUg+3kFrIOTQpFTbwYzjbM7LVi36+dfVvFXwOvleG1qKCz
W1QEW6uOHlRXoNAN9Kd3rEb1WGVgq6OMm1mVIU0tSaaPk7Vrw1bJmv7svuYgtfa64asPO83eO2Kp
ccpyPTrRK9CtzxGRMdcon+koxVpSTbvfTU5tPzn+O3PQD1zSucPZv9DyE43wVvm0IBp220ORPhgh
rwrivJUZ17+kD/XFLatvmGnfmAbRuqBly0U5EUwP472dycyoFO9chVzibg/1aEIViU/26uIYZRsy
6Ib1U0QunffW0iqgDUiy3SEa5cnqvPYcNkF++oskMtiD8zICFoZbGGfGzATu/tAwjfCxtR3YEqjO
x1mea7c33mifX1nlk6cls7gKUIyjJTGxC8cIxhfKghP5xDvjQzCoGl9cN2G7mNIHx3VcNo3RJBYu
cLjQ6J+WxGMdwkikx26o1RrWvP16fyoYCNEXSY2XMHFXvW1gmWiN/GqVJojMXJBT4NohazaXUoPe
m4j7mFsPVXnuVOKz1E6/iW1ruDIDDvdJgC1P2+2z7ljLZVHRQlKBvXFxhNN58dBbBiJZhky7ounn
p6mNfyCri2990jVrGOzeZQpMJvZqbUB6PimQDo9/R8eiSh7gosekrbOtJHqcP3u7e2idYpd6vvUc
Cdwmy7pV34fVnctPTKsYLU8z42xcxs9hPLyBZULmraNHJ8KmwnpUbVnL4MGEJJwX7q5Fx1dnw/xZ
ikpsnJj01yFOQH7onKdO+ofeXv7tfjYtq9YGYhURylG7w8GciQ6TuRYIAmkbyfynHTAOMEPGfFAd
614ROMKLxNXdHO+ApOhkJXm6mhd7eRHUG/Y/3PbLR0apAW+2NHvz+APH6nhi5IRgONUkTQXzZ4DA
ayPHP67M3YuLCvUY9VN+rKfQu3qewOnY0qmyazStWiWsSSXY9uNf6ArnWXMjHYZBVuTHj/ViwBoS
KlsNIvp5HrgpGoRoX5nJeVAkar5Bzh+WSTvNcndI+qulDKZ8i9y0B2y59irEr3+/t0E1SS/xElv2
Zz/MEujpIE9B1Fl0dvkD/onT/R9I+bb8DyQ1V7iQaIVpW56EHvfP2OsaQOloO/5vyxeskLM8lZHF
2LZwz2Mi5HHQ2UcCrKuyI+cbtN5x6yKnAi4Sciz5q7q5q41yvPBYD6dLohifea2THGtgoE/c6asZ
UspGBU/4HcatkoW3iXs3P/4/fwjguX/idy9IOKl825Gub0nTUyDm/uUPUXJgcy41WrlaAiRozL2d
189RZ2wrkHVbWlj1cZHrm2X4TdV9uGDA/kwux+Y5BvrCgZAiE8FD4XI8DgYO+RAK2Nak/WjExnmK
QmP1339lb0GK/y9ynF9ZesJxTYD0Aq2BZ/4fit2InTmM6rhYudkivRW5ICOvJiqrzejnp1iAPpoO
4O1sODjK05AsEiu9lmNLn1RXhEiOtGv2xENPSCaz4BR69DsK13ppveSUL5IYJH+oIZV99hf19f2h
qqKNDMJ6k6sgOLH1DWSY4iOaLEUryKMnAFui2cRay43y0pfIJJzEFwS83lVVImH2YvqghjphXtrl
4f6R7JxPB8gF7B1B0wl02JVWNPnvHdFdcwDcquDgrOlP35io4opQntiHrka/IDz1XvQjHxnRY+0Z
zfdlDYKWW750rXEOshi9pkwwFQGUpVPRioc0GifCqzjLVhV6MAQ13In2G11t44xgJ3kepN3dSo5B
qQNi9L+/b/6/3TPKUw4Xm3D4jwB3+K+XGifGiK6XAVOELT4u62NX6fBl7mRDUNb8iNFiZUeGzPe2
UcVrp6HEqUyGbHeAHJgI9yVUAf1s0eI70dV+XKhNnVugBWIkeLw/7WWFO7BaYA5m91z3WXo0IgNj
DP3Q5zqG3Z14ttoL1bA1CGvcDj5937rFXldPERlN+kXOXnptYhdlq6Z+XSSa+YRZ2fEZ4sV+4V6k
LBjeIQ66L9ezNw0bqckmEiBwVkwq47MrBNmNgU/HV5H7jijjkGam96Yg5x0alXHZ5gO+oCgz6Opm
MJBgnAzR3+dQ8y9J3TMRwPb20si4PuhBfZ9y/+muQ70/IC9+Ar+GakcE3jbIOWpCre9fSwOtuyPN
6bVrLBIvHMr2KUe1IWx6MnOQYpAuGHakuCkuYaKJGCvc6pNpzqYqfPenWlR6Qw+DTA7Y0AYJ4LrE
mY5pgoxhHRc/OFKnh398rgzl9b9fJfLfFiR/IWG6vlIcpV24Ff96lRiRpCAiqRzhn+f/D3PntRw3
smbrJ8IOuEQCt+Uti2TR6gZBUiK8Nwng6c+H0p7Z3TpxemLuTkRHtVgt0yoCid+s9a1Ng8YaIqND
bI9gytvboU70J6KdQM5JAqrxzp6VdFdr5DAaucKIBDVcEI19ifvWRfAnI2MFTPm576L2odNGImXF
m3TEnGrJUC4gjXgPFbjIYuNBb9oMcI6Wfpcq/fbK6YwyUzuKjlZ2qNmIlJPS9mVsNesyRGN9g7FM
DUpOZVjbOOrTtQrS8eJiJYpqt7jeXoqOgCGB+unJLKlZxmFwUZHqYmmBLlu381kwWDW6qYmIYSWM
X1EaNe9aEaLQLtrXAMAfDIZMMEDU0xewkOMSkqe9/ecP3jb/PFaJcDA8XZAmwSONz/7vH7xljZ3A
WZUupAvwtnbKMgFLVGQQ3Nd6pn4QejrB0gtBMeeFc/JLH4RG3nzUdlLf1TqKrhiBHQKugrUNWgtm
nARGNkLeB0k8PMaxkXBW09faNWbPmRrI4SoP0h/eb+Lr24vfMVSPjODTJTQMjTGhjs+QgMgWr3Vy
F7oBePVE59JlEJBnsZmy1XQy6HKpg5nHhMVdYOnZ6p8/G8Oaz6a/PnMQG3EpCh6UptBtU5+Dc/4S
jAPNcUq9ORYOD5q9vQEqq9nTg+puIp+qcdkJSHUsRMdgGjp//pH09hdA6B+9EPUDA3s0w0kLoyqD
/2+1qN249Qeiukj+GdpeHibwibuyRTJuEOOiHOKgiroKTmFlZczQZz1sRyJtY7/f3pHcp0eRwRO6
fTlGcX3RCl//9JJupZKYjEq7VKdoMIwDebrGlhiyZn76MEk3sMW6juNhsm/3XRjmX41yHu1S3nHm
TscbC6bXJSdT7MHRq9S08/w5docAtCQpgIU33YE1QvkZ2YwqQuYgL3hZSZHTpwtKef9k997TbyeD
huqswzYASsBABOVhKwejlifwiRlSkg9a5VfdMT7DToafxENg4xy2rHzGN4bt+dpqDGfHlmaVNpLd
Wagrc53yH5Zh1+osUUcQeUMTA+iosBySOccfhDjw7vcZGxXo8SppVBcPrd9srFJoepZjBTDjRle7
3cCq6ZojJe8M3hjumTTDpE47e3P7sp/BsazaHyw3O920mtYs2NRXZFvnZysvPT5BG6NR5LUX4Jrj
ClNi8eIJg10MrEW8oHRmTqOtb41DUznLMdXIfaA16OOBT9TU2BxzUL/GjCVXKMv8LbxDLv4u1pst
G5RpOTVqek/TgYQTZX9DTVoanFL/Q11l6H+eALB4BUs0V3C12w5ZUH+/yBvwiyVEfkAwMgy32hjo
O2hL9JRhubth1VxMsQ5zJebZcily3XrmAGsSCqvfRXhpVEufBdM1syKFDkfUx6kbfNJP1atwAjaI
cM4IC5w/wa51fjElMEDzNgczM5pnLdfbw4ATD5xfQJSrP66NpLAgpqhsU6DXZUUSvWHvC8GZmR2B
p2N2NpXLksgusnPU+QzzJ5Y+5GgAyA/zgE2Pm601ivAXmmtvBVZrNeiJOvep1TL48ZwHlutIxjg2
KBXMk1uR0HG7Wqfen1YCkfTqdqGkAgQrfhi8CTnsraQ0GO/3hr6cK2ELRt0lmqAXJGmlNsb85e09
l+XmTqsgjs/eoqCKAR4LZ1p3rcftMNifQKTXjGQKwooNsWa9Cpy/GoyReAQNO6kbqgNRIEQJt479
VFv1HUcNqNhO/kBw9U1WSPmga7TuBVlu0Y3Eq0F5QLLBrseZ7rELJ4/lbPZD4PsTAml0vH0VlF30
Pzw+DPvv2WHCcQ1b8my2dU9Sqzrij/JuCgaycSqiDBlDJLAGq3QV86e9kDPAUF+OwU+gNRicOxks
JKhIdunEhPpm9WA6xoVghPi5Gy8tEL9Lqce7fAqBkLCkZfQcONY2KdBptLAXgEEDIWGhiziSpBjy
BbQpXMtUN49tHC+rScceKGUPRSaKqDRZVsRmI+57IbvnsiAGYibypYYnzq3i0LJQB8X5U8lq9lEO
xu/ztCUc5f53t1B72hxqjWNat+xDV1nh1TGQfg55fTBU27cLJ4qzU/4u2zA8315uHE7RUiVxIOtM
zfAy6OS45135OjJT32SSE8iWQfmatM6T42EHC214fT3CjIUWOeFMn0PgNpuE+P8qV8LSsJ/MSvnb
iwqEpARKrN/vBcaQIJVHekeWTXdga5Ou9Mryzg2SVVQ6bnJgCkEEz2wm8NIGZVXdw+ER7FxnDLBs
8ZmPeS/vtGhkXwQ+jH3sw+/xhDH250z7GGwx7oSeuCj653S6zCEE1q1CCBjoIQrDSLcuiEo4B/EM
PEV0KvNr1Ckd/JJFTDDVNrUsC41mXnlzrdYHinX7EUjJCmGa+WxaMrirHQRwSf3b+Yl07s0dhvTo
+7DR9FF/j0DJ3fWz3jMaDainufK6HVGO9GYONzN6anZ7otp2vjkZW5PhfY/CHY3dHYJwbffPVYEJ
mf0vRYE0dcdkJ+nYc2Gg2wBr/n5ehsoYRzvxURbhAElNsZMJqoNiegy5HUtQrbuS2TDTTSyyAyEt
dkHuc3BvWWw//fCFBKxVDE9tNPKjVJ315Kf5nReQUnk7RQz0VkYDnWHAYgqmADxeSc3ZMcPdO22+
+ee/jPd3Njx/Ge5aR1DdWJ4j+LDmv+xfKpyJrSpjpIYM1UhDMor25NUuWYzdbCBmycM2mGFgkVVN
kCq6ra0qDC1z06SXFaLGRh3IzUpxGNBhB5mHJuFmXMOnG+0n4LZIDMfXXsJOSIlvKSznJ24Fts9x
9eP3z3R6AnIQbpeAFLtNavg1BJLKhGxIOuzNbTAO3DkdhUg0y52iyDhZVYok7GZrlKgdj7UghFD3
YrKPIfCWPiouM4IhGbDtfGKiItftkNgnd7imI9zWmLBQR2vFFTuLOhs3qHaVfuPaxM+lsgLMQIUD
g1udU3WcDqhoijtNbfuQABJVwK4wglVjesl5bNAG0G+261wJcx3ajMVb/2eY+CyGS9XvNE/sJ9Df
yyEmtt4DRbdEzZ0fFLFdt6M7fg6Er3aDy2b1BkmvUv0L7Jp3xDwUQTlN7m9GudpkYh7Xgdjdvizh
p/0PF7b7905d4pGyLMN1DRbEFjooay4U/nItiNCBje+0P4uZjTlOs+HNvH02hKag3+Z4IbEy0O5j
WixEduZZYrN+tJEZk0HTUz/Mt782MsWdqWu5HJCBdxg1BotYblyfydkKgWmrrt1WzAM3cU4hiknB
X6Zx3aOJt8cFzI7+fuxmkSpbKYPSfM+TELyO31mHIkFTeLskEI/9x4ZX52mw7Ud8C6Zrl++zUE9w
xplKV2tusOlgehkTbd6E5A/QVZcOQgnTrGYT0gkxdU6rb63ycmi26ZA1D/EETDmZKjjHN8O0U14c
VsvwSyug0JECtBP7DSkCD/5IpI9v6STcM6tBqz+eiAB5UrhfDlpfsPOcfxQox145XVc8Ti6PnPxk
Oo0L3imA/BJMx9aflm4E6yM1vsNGdDQFMcN4VF6e/xGl9dM/3/PWH+F98/fZ1WlpJGBlQ7juH10N
qDWZiiL9OZgvypL97yKP5rtc8Uztd1Ea1pdsoubqkvBFmuEO5OP4w+jhKrTx/e9LQkV4S+K2p/MY
GUvZBKgUvVW9Vz5jgiyt8ciMsnxHGglb/qHOZPqB/uZrctzkqqV9cigHYa1hZJC+Y+qfQaCGZWJR
NNLZlcs+X2mTFZxvL+78gAU6/s+fArXpH+c4oy3Q+IaFsNiAmSf/mIEy8otojZlfqjpDNWfQd8zh
Xx8ihcbuBz/yXJ82WZy+jjXfG8xg9kaaOGDhRJc71JIF7AJKF91CFRaxC/+o8i0ovrPlNvW7CHk6
pakNlDQs38qQB/KYReP97cVFCXqwwwkwl/9mZAWmQH6gN3RvrRO8zV9M//UuvUKDZfqVQMMEXQ2Y
K9yT1fJWkERzfeLYBCTN4ypQJcTBTROiLeaFmykIttxRLis8OMg5ckrUPsC0wrhDsQhVuPggSWzE
ahXU58DxFva8xmn76K0bRILxo/xSVd5dpKU9sqxPTvngv/UTsSAp39+zHWndNm15smMabRa36VSU
ecWxSayfljkBOXEwbqOmZBYfFzvst/Zr5VuQ8ghDXNZ1DeXe78RzH9qA/2Ko6DhMd6bzysDhZz1T
IUipK3mG5DiroxqmEurCQ29hDuEm98rlbU7Wt5a9vd329tiau3Qe2bH4//2TBH7wQ9DNprA4v2/H
f+ORiZdAuAS3c2cMiEcG5f8a2mzXpDhS6xrcBq7o5mjNLzQuzREHjlB6cmT0au5+97emX8htljvj
c+RkKzKvNr99fkGdqMebp3MaxMUbLLKaEhK26sA/kyLCHDJlSf3790gGedGzuIaJ/1qidX9FL3NG
LqhtEJiWayga4SfEi9JrGDKPZGe6QU4B1j2ZzGufszDEWt+5u9LGq+xZeX9fFs4IxC21D6XjdHvT
VuxZ6H5JsUu3eRcSM13Lp7wYSYi10nZTsJ/fZYV5zUaSlEUrERtV7XneUUH/TbyDZulsbgaLKDGJ
JHGaunYNipTwrBE+K5SfdNXWnUT7HRUHgmUoCB0ZwNjEwKsJTT+XeaW/gKdQO9HL9MvJkZDfNmO+
/tUB14SRmLS7rJp2piXGsz+NPrma8D9tcqS3eWNPB1vXFhMRxF8txxbGhPHFpj6+a2Cb7ZC7bPM5
ktCrPOuVTM94XTUVe00HBALZWq0xvI6jX0NYpP6wei0GScgEqrLq79zk49By4CCBZcNzLDboSz+D
Kb4Dg9ueGkFee4Jnd+N3gdo1Im53/aij+6mafeAkw1lFsGlaI320IPyB55KPtS3V6gZsjUU2Hn7T
jslk5WBw1Tn39ccgjrx/044J2VtiJy2eCh/eJDlQ60B500vDZJ9xNFxDg4YJR4tPQGIAYii76r3d
PtwOwf9VAu9TkfHPn6G6fwvj/X+G9P5/GL1r2oyW/zv++v8K331O6o84//hr6O7tV/w7y0n/FyW9
gzvH4bnAPIRpqLrF7prmvxgPGpBSXduU0rKp+vPiFrsrzH9ZUhAKopsUTvTAPEj+Hbtr2/+yyEo1
eYRZluMB3PzfRDn9UZ/ptBsWfTYxU5iXKNX+aLWrvvZhn475KoChDJb4qyrq+9ga17Vlfv3lQ7n/
PeL8Wya45c0Rw3/rc9i1GVIKYRiew5bwzz7HNowqTQVrXQghDdhTZM+t6WIYiLwHNyRII/cgggDL
DboVQyT0iEJ78WbuUc7QbjO49Mi3c7y2fopUJQtNevnODZvw3p9fUst32At3e0Wq46Kc2voMbe9i
Rkq/5AR+bHLYo7suN7IXPT6wZIw3ukI/pAoTGuF/v3huuzAdqXZWqZsv+HlAPukELCk5rSCnuAef
420bJrG3aoT/gbbpvQ6d+N6o22/QNaRTqjrZOo4R7MYgMpaW0p9xMBc75aPANjq9PHcE3S2USMJD
3MUY0Z30KKoeBWJtOUdEpB60XKallQRD0ROYuhvAHC57ztfHpOG2Rzt089bXwAv2N799kqaQYFi6
T32hk8uAnJxpVvKg2/a9kYAmHmjZVk0gqXMnZd43EMeX4J4swmS8AbNQChhhfmEKqw7tKkm1EsPz
/tYb2HoOklPxSI9mb5qoy+7A1n8OuJKTbm6lqV2xRqEsMTpvh5QP+3cf7ckJyJYpmsAMAcPWUOYT
4g6dYBIbk96VeDPtGVuScYVmp7XF0ciee1mQwTPgtHF8n6gI0cgd4IsORckGvTj91eSIBRl6LbRZ
/cmAo7jXkT94wckYJAtRncArNhPhUiZwlsws2vUFRraSSIylYHW1cwejeYqLU1s6/VXzoWl1ggQY
BQrVIfTxpWny99iz+mPSuR3LTA05hufsFGqUR7gZ5aOKe2dHBlPY5CVTHIRS8OjEHtvEWyFoCQly
yrfzCuSuKsUBlEa5GwcHy+qMmS+r0LkHu741SaXHI3ZpAk9e2niUlzLBJ+wIBV6ghmXGqEo/ejjm
dqDb9g0C5vvbS9dUhy7Kx9N/3op6C99en0N0TlLERiYKxTJmXy5kGb3xJwAftYqdnyZfQxEBEoCF
7M5J7W27z7ByrLRYeAsjdK88db9s0GYrL0369S04TLRGvEv7jlsvQUnS4Tm+64ToMDC4P4TUzqIs
xze/0n7FVZTuYhjTKzpopk9VxgQoIXyLW2x2stni1Kewtyff27nN4Bzb7imYkuikWis6IZUGkzXE
z6HrU88H6iWKAWvzaF7ZIygJPcIgszIJot5wf9RstISxVzNvj1Xx+BA14/iAwQGwszIoAlrzDF+m
ymeYQNcq/ZAXsLa1ACJd6PbDoe/9e0dVw8HPo2lZyXqDegK0D8IJMaTXnAU3qzbnfYxgjPmBvRUu
TjHkk2oZ4nmir0cuYyffddvt6FfRrndJex9ALdyEGUy5psJFM6zCgWVV0wp8pu7CiApUUzHGgawz
j3XYfFZaFqE7VVfdcLDCmhCu0a3AwhqfCyca3g0t4K7vWRcNlQAWVDVPmbSgL1DcLCc2Ctep0naR
08RvibuyCZyEgRm0hwjr7l9ebu/FtUCfMyMYEs3W98zIx7WuZ8Xj4A0PmoWRJYm69JRLPz4VXfSL
vy9WI4rUvhewv5hHO3iOV1VSgGL0vHhz0yMgbD+CewAtmxhXwCjhUwvriJOn2QLX6vH9gOOp2Uya
DrqKkhSIkMNxmRdFe5KJ0QAJ9JuTPRUSCta2Ufw7zzTn94sVT8tmaoY1JTtJ3rciFaDI0NmvLLnj
3eCJt6Bw42PCL1nDkpYfeJKHdYW3lJ0ulBfNLStUe9Wja1OYy85wlkXrI7iu0/FRoCdnvAaOwO9B
+EpVXQ07vjSdH91NGkov2HUnmk4PKuTwYRPJvc17k3VahVCTrCz4MAoAWZq1L2zU1BqxpbcQVtUf
wduJVeVAn4saADhhbIbPRQ+1JGy89yQoefDNIqtE0sU0+Str3m6nbCs7qD6v2Yj2MJykguM1IOPQ
kwdMteHeg01zDiLxxHpeHTQhTRphEhIS1GrbYj7TQwIO7qcRuk9siQ32JRyS4otYrv5FdDAI+wFH
miEn9ZK1Q7HDb2/TUYbFmlGEsQ91jXxtM32Kgrrd2dw0WwSx3bMpiifa9ejLzaZwkbFluJJApdZT
Dr7E9wcw7FjgEcVlTzX72oXNMu+L/e4SU/bwDeN0W0HajxN9+KrVMOeSiad0cqatnSKPpkuOrnoA
iLLAvOr5JL65MXqSgnHNdRwn7Mu9BxF5snmagm45lE0D47rRwyVe0PdMRslrX1D4M2ap7vrBiF+J
K16kYoJvmQuQYi7aMmJW402bjvjYu1lbb/ygzRtXhl+dQpP/VIiie86GXNtE0PvwZPClXjjuVsUO
RD+Aop2WJqz9eVEWDGxscg5O13TpECIM2YJkZtyCvAC2BEnCapTIgMDYlm32MJrkjw9Llvag6Oy6
wPjnlWeH4y0zoOkaZkrjHxMf4RjjlxSxPLOrFOZok8yaifPtR0CI0rMZ7XUOmASrzhEPjX1XYS0i
WMuEgO8AL00zgDRZxbU3eU63qoxGu2desdJBtV+tjEiRwcBxMC8IboE+MT1sU8i7ofKiRyfVkz04
wlcJ/P5n6U8HEuqdl4zsnqTR3hTRY2t/hmnaMYq5GF3MDkVBs+Y5uWQlbKHNgwvrJ320SQdkiC7J
DodS4psJODkj6BiHoohYqhlWupWihLA9NOUFd+thwvSJ51Dgj+fTNodhExbtKtIS1OZZsxeRialL
xM3eQaa9g/w/bfmdEPqTpEITgxy6bAz9iNKnPZnAYlgwT/XWx3W3qrSxWIxNIn4Vewt3tl4H2eW2
kL290EC/9BYGp8gwoENOgXfuO9M9t0PdnJPhGPk8HmujrA+O01evc1ZibmfWe4qOoZD5Gw4OWkse
ohsuyIL4hyi+9+aXqMvrtY2gk0dWQpTBjGs3ZJU+WG1B7LDjfN2+Qp36MMUMqQYG1At2A/KHGQ33
DWq4kfnvS5dbzEnxKNzFhJIcBBK7Vd8QRVd63RVilg2qJDc/U51MATai351NwpQt023YdmJLmKK7
yIKsesKxEqwLL8wvoZt42wqF1cFzIdGwPY2Q1gbpQwUBZcFHZH02pbqL49ilbKuwLWq2czcFuEjq
ftrqfY/5fZYO+41unWXaF2tpGXe6msg/QOL8grV8PDiCKXY9Mrow3ASCLILYQkjrYlu5RuWWtYcp
cfSTpbtkVzYl8aBh9tY1znmkon3MM34hmk+cRNB5V3XJiIZr9MlpLPQNJTaS2AkLRFafUR6kl7TC
1TKkXGUWn/Bl/mAxQOTAea0yoTjsBkZm9jADCn5wAwNOk26xtyd5SoOpWUWw2dZqfk6pWD9LBlz7
/7CR2PoFVAXsWhFt7IBkHbTQUxdDc6YHIAtrTJNgr20MDPbIRdpn6hAUbB28ycH3bQQ3QH2N6QcY
GY7r/qx7YXj0GP/jLQx+MEz1kDLX8SWpxB10GwDbBUIyBmdrly0fuZ0ywuu9BdhIQe/WznoMrHpv
G+1n71rjZQjy+2gS3tUkeTenLK8bW24xQ8GrK8dvfgpBcHX0CSOemM/elI9pH5JG10McCUUPeNbI
YOw4YNatsukPXmSMBx+5zj7tvHGdBeAAGyFQAEMfeC3NxmL1zkIlxh3L8L39tnsjv9AQLXyDx5Ob
MFEqgele8vklE8MFoP7I+Oi/3gq9tObMHQhfrO1D7gP1meo62+cajdIMM729oK4M1hpxcquottUx
0zlySMkJ3nIHxGca/wzCDtVQZtwnuRa9WXM91IZ8d7pgq4Wmda7jYKBFA7HRFgEwShNzZEFSSdFT
H7R1KB6zDDWQGWAFsNkoljhNFuVYqV9vrHk+8VCnD3kFOoacuWrlJlH9xsq3RC4yBacsxU/glLPV
39Z5T2+Sx4Bv2YaRuw8GCimPPVTNS61B4SM+/J2VD8Ivi3FiXu8IgEfZ1VvDhWcN+3s8CzuFMYSi
kmxwNd8A4dD0j3X5REHLcqn2OBAbSaxgV+KRRo6z7RoC5APzyYk6dzvoyjmXiswRX6/xZCUVRkKn
h8Je5ZQC+pA8jS7Z4c2YYVU3SwOsgkOkBbrCY5l0n70cn/q5dcban7AqPDiGqf/KQFMhn4MIWGA+
E305rROuDgS6YYScuNUQbZG3VFbE36mUIGUtsrtLgDpe33WuHm1634wu0mTGVoysb7ATTjsjrjvS
DUAsaZQh67oxwm0KIo2y7YF7yr4wpEaxXcoT7OlpZ0X2W6kAjQDjSdaiN6JjExvaFgnVweugzHam
cazleE1hRGz1ibmWo0rrwIqB54Vu3+uqKR4ZCyC1SvCIo4xZMkhGk4IYaSH7cZ02bX4XAaJ4KGrB
I0Ji6okytGasFA8d6cjH2DHZTev+u4ixpiKKX3G4/eRhxe/pslnBB743O5KvgsmgrsohxBDSuA1d
ImRyg6hpPYiIMGA2nJURVGP0f3fwMmAzwOJ5trEV093GD6qrrVVZpuO6I6p0QQTQ+FwpnOyEY4Dk
lhkqwZYxqmNXalcMRDhOH8qBP5Xr4qWR9jWvnWFFj67N5pQjKBdvwZaezICimENVUrg5gfbWi3af
pmy8MZWaNH5WuGw1A7/392DVr25F1uqQ0EkW0OPiTmdOWAQ/ta57oIWxE9a42IXuNHFCoeQe7HOb
sIOPGjYXsFsAh2ZAAJSqWJbG3UbUBoJcG7XeQExMadqvhi0OFiOgLYmAKdJAxDfscXGNxh7Mu0Ee
U/tiziJR8Hdm61C/l4a5rHySmQJ+wPD92Ymg0ORlg/unNR4gq52MCaBLlmTpwk8UcmwQb5xV+AWe
JgA9y0KdBOr6RRNDS0vC8Z0MUF89FVV6ziSBta538ZLxFwwmH6VRgPLZ0Ji5tu5+ZE4LoitAxGh/
RDbu4UqHIT20NolHqX5g/+6vfTO5G5wy3QdFAvkowjQNV67MdExmSCCLvl+FdYYnjG9VrMCmxaDe
FlYb86DH48SOfDfWnwyH+QSRCYdg1eG2Z8ydU/0N3x1gn8xcNjgSKwsOsStLEz/rXZum3tHszIsz
FPB6pu5kBeR61mEJEc2E5mTnXrBAx5YvUqq7eVeJjZ+Zx4KYs3XpodxuynrTJmYMx6wkLuj2Ynuk
BxWq9qBpruU0E/ATbHhaScJiI8vT0HjPo55yBPfyQ5XOIzLtd63jm4lic0MOIuLTYFimen3IygBR
qvBh8psvZg8HMyE/EnkyBhodUDr97cI2q35TatUmyt0C5HOsLTF22u3Puo0+9NGG6GLUz3GkYCrI
JxSJV2UIfWF71XXQIJER+aDMD0eMTBRltKS+58CfxH4YtGhpxzEgiYp1b4AMyGpRFKFaH+mPFrVo
hoVM3DfJOAXa2Ddu5DmySDCBuKYzPmZS+xlCoqrqxxS5lzyOH8KxvHoUd6ca37AKYo4H7YgUcxW4
7amo2DGUvnaFbbQdGvkhSvXTnMwXG3pYj52VmfsvQtiARccKTOOIV4g9KFzotaJBWboCG01skRyG
947kjsle13Xx5BScWLiA4eT45J/q+LM3emk9h70zHTwla3Ig+AY6qRtB0mnmCYdJS4c5TR9iUmnM
S1pinnY5FXQCzUkkgbHjOl2/VG1xTcZPmRv1ok6B8PEs4gYew2o72Hy0WLCvSqi1E0OpJuotR5BX
TwjhcP/Z1WfsguoFtPZdaKAuq/SA2PeJGYUO46SL4dzH3VKVNd4yEqTgSdFDWR+ekWYrIw2/oL72
hy4PvtXg2EvAFO2SUn+KFSKICvp1mDChqdP3NCTdigfbq6uDUop7Ekd0SF7+0BqrwHvoQ+8j8b1u
0zQSgYlmkzScfOsTDGV8bDEYRfcNH8V1irpzqMF+yEf7B+lWVR/2QCGIuIXm8VHmEdnJuf0E3NI8
mQNxFSlJ1RrWoxXL84rVfLHoR5hAKUksPH/r+4TRPZcm5DI7sa8Sh+hKRROssagizjrEuF57bbQ2
U5u0VvMNsmK+muI5NFBGiBTwHqHLI3apJImpNLszJ0IxzUFLiPQXCViVqgORk5e7okOdLmvE94SD
PpKuca5ykLg9kYFL4TwLNdWLwhG/Eqv8VVv35GqfCMrxdlZwFKP5s5QyY5SAc1uOYteNGRENLXLc
rurQqLOoFqODv19irzJIK2J/yKnfT2qZ2AzjiKciltjY6kwDFzmxNdvMambKBsDxTK84ELJx52TB
A5wEzpqwy1fkO6+YIhcXTJUI1H1/b+qVeSQBpVmblectgxF2BoPQrofAPbGeYC+I0TaJARLDBMFz
XXj9uWjkdIVnbcJmIuSCMLIfAB1WhJkjXte6kEc6H5TUDWxhpucw2VXuHk2bFcp8q2ngbsqWJRg6
JQYJQ/2js85MpGjihMUnXenO0rfbrZtV5spDzrfQVB8SZk+8UjEQF0YcHUASPaVtasne6/GUkz4Q
YYV7wWTnbfzaJTJECPwNo72ZQtWQj5jqMGch1wb9FyEaSEDHShBF9mqxx9lzE+0iT1mLhhymoxex
yW8KNKRkULPvqP1DYat3VB+06PytATaWwwYngQudVtxB6LOWRFj1l1rvMfMJRGwpE7Ot5k0bIxD5
mpzIbA3o4k4f3U3pQgHCEHjp61lscIga/N841DsYhwuDRWVr9k9Jq90FkicLVf6vMFW/3KSdfXDQ
ItlZXLswO5Q1JBZdYqsLGoYAFMMbA8/4zhBqIx3u6nrIki1pXTj0zA9CgP1TpR5HT//ltfa349oP
5TB+4yVC5+1I8m2t9lTL0jgRU828iM3sCt3ytHaH2kFqax6dOisoyLqHBslVJUBAKk36dxmDr6Wr
E//UCvtjSMN8IylWlUnozjDl0zbsaMFyBsqYgowN2x4SPTUcsHVZAjuI3RX6CZJNcsWOPsm2nUEO
jmBKTCc8LI0gkOtg8leON84CAw8bHrLAPrGy9WTmNfRYgoYKEyE8mZRrO7Y//FivV2ERfpADB/Ir
anZ200F39nDjlAyH0UNQVQF6A8NgqkXQq4deNvZSwcDLmH7tnJZRdke7V+JCMjnNh9jd5CGBGr4h
n7gUHYNvfREQjaVPuNOtRJiLvM52XNT+zgjbS+4nLTd1V8T3lippQewYNMvtTbS/5p2J6bhmQjJ5
lB9mnm4QizarZsoGhNRWszV9zbtUtqav8iQ80sqzz/HNYB3I5tQODlqsOsPaiX/DVxYPAVO99nhT
7iurf9fdZKtXwn4tSd8kfIWxZWB09atGI3OZJp+cJqAFI5zPgz2149kb9f0tUoAaNjiagB3BbtUX
klXKZWY2n2xq/JWZtxtdOMna9cNPEgUfHMKtF7EevZC/cBwDdXAHvX5XmfVVpEQAePM3nfEXAETT
2+T45Lwx3I8NRMesKcMHx4/XkW68iLiSJ5uqaC3Ut6G/Jma0rhnMrlCRr4GBg2UZnI8sIQ0N/8y+
bX2yjUK9g7K4aLvKvIuYJaEyJYhKkH6B+61YDY0A9dAz4WQKpUNq5M9qRs9DsT8n9bUHtrztAeg0
fglYQFJnBJaa7jpNePg6EoQKVcsxq4HlVALEVoHxCth+scjJ4aZvNRedaeYLNzIvVhacQ9OMflXk
yFBQjTv0AQlGBpafvoj0YyqBedaAdZYAkJqnBv/QUuX3MkMJHMVedhT5sBM4freo4lP4yYYPMFlC
NvKo3v0Q+b0M8xOZVrAH7ZqSzB5e4pCmLfXLAicajpQQ3Sgp3qOYOyMa1sTPD26M1OL/cHRey20j
WxT9IlQhN/BKBCaRoqxk6QUlWyNkNDIa+PpZ9Ivreu44DIlw+uy9166zy2Z0CpnN76JJ3t+JVhO5
QsT8e4C4sGg8Dmy5H216C5JS8ZUMfXJUxuvUbjM78IXnaOJiKsksZB1DQBoktisM1tQwLa2TvnKI
NqssJtj/Zc62tl9EQU/82Bn73hLf9rCN8WzzVRIb0R8NU+xNgDjPlDENRLmQCleCK8d/P5WGhd2x
WD4EU1M7goZktGd+U94TZ7hYrNpXjpj5NOj2b1KLN5WwshVNdcmqXdm65tVzkYbo5bNm6+JVE/F4
fdExllPjzvHP0af1lGo857wBYung8RbVTL06OjUtKZLUTWk2z9Jct8sikMdYHSNQ9Nc6KcNRdlhx
oeAEQCjLcJCW+fB3y8R07XIzHAn7RcStAKamKntryA2Zs6c9VHl9Sb22PtFelgEv94yLw6I2g8UZ
oP/SwmO1zZNFUZ3lItDIvtB3s5PVnPrGLaQLeF/6nXjOLNWGpmUUJ8+mewx42HmhNg9POKeqJgFi
ludX2545X88dAEZCWxws4Z3pna74QFu2dIjrezo8fk+OO/3aep2ZYUEwTMFMkNR0iC/n2yPklvbq
3X39dvfUtE11hkzC6RGf8B7+ZRH0DSVT9aIhITAT35RS2c1Ih9/+DFvIbNM8QA6LoEjNHyJbbzkH
Yx7DvTgZmhlo3AixLqA2LCG/79s4tSTwNZPe7OpzFjx0oGWJK6xL7QjAL1oXXh/FeB01BGmd+8D9
W5BCjKalX1+y4U7HcKmm1VyarhdRon7rb4OEqE+A446tnocDETYErhOwMPK0VCMsw6PPd38RG/bL
xmq1mOrG87bg5tMm2o6tjJdV2zrP2HtUWLsEtTeZHPSyQqjxPqH+aL4wTgMaCiRwN9DvdTZtSqXX
bPRbnKvkpbPX9oz9bDlyJ/NUhZPW2bl5okP4kajpHEHMocolBZLgwBgn/9PGiXwtrR4ZMkerwYhn
/NKxEDddv8vcWl5yXYcbANUmIj72SBwU0/HmrCSvy+I6JBYN2I02MpE2R3+T181fKakTf+ZUs9DY
KPJYaczekK29ZfpJu6bGygEkGV92tRvhcV6texVrb9k0jDOxhWuPQlyxZ1i2dTxztYar3iMucoIP
lMxY0wqfc/AwfMqVNxubN0HfjFyvciWdxejjsLeEug55FvcXN3hRPnVan5LLGtkHgf1wPNB4CYfK
+c+aiJO7zp8E6uGEkeeyhS8fJ1uPLOK5ILaJgsALjYladTusUX4D4AM44l5gSG7r8stvuUQJeBrR
NJjXhh3QznM4DPX379j0Vri+hX+umwk+awLDFxTBGNESj9x5TXvpR1tlc225s3XKR5DlK1UyMc0M
77z5aI0ZeCl5/bpPFCfDudS+HVpQAQT7TuhCTher+ypaXLQCIk3DQ5wMfgo1xobIZqrDHa97xuen
6GfP1OPIqhslCkRTOscjQF2IedNOl+X7VoHwpYhucREWygIDqN7Q8pj5R3ye5k/qm3FNkVA+g3c1
9DWeSaD7yrZudrHGdRnBYCdZ7rQ1VhLcEvBrtWfpzsxhmhssHSMWfnl6qcFexQYIjB1zZBvKMr0t
FE1wXmurFxJ2w5O1oeuIhN0JUhKY7dW7wtsmCQqHj1Aea+Q76+JbsmjaKh5VK8LdA6YGCj1h1VyK
yaoeaOKro7mBw1hkyPkk8feEsrQjD8W/SZv+zkydMwMvrZBaIhm2xr1Su0ekczvny/DGyFhMmzZE
xRjrrEMkc8z7tSEYxubm5PsdXzrnQ5CN37QQ4dxJsiPmiFe2StuxRDJelWPfbCzfB9skWrSQNI7/
/SBrupXWpp/Pa75ou5VS1l02AdxB4SPiZxux6LL/XG4dFj9ZcxCgf5Vew+wt1Uc1rWfTA8Us2Y9G
mm+st0IuscNxIFnUdFmmJjIXXsLFdHd3D/ctWb51FOVNf8RcjrHmUpU8Db3L2InZKM3kHHQDHBlF
H2De+uOTs1QLRY+MaPQ96fChtR1lb/ZNq7XPLrXGk3WnnbiNOg1/M2WKc8pwF2U17hUryb0DtOaH
BvcjOqBFdXU9G6d/PzRp0sRynT474SNXccDdIYxPNCyxdmCXcez4hZtdgZ7kzBFh9RQ3XiH/xl2I
lX41aRwvZjO0JzSfXo0uO0zSESgpGn0NHLO9STgBuiiWFew2k8ObuLVv0mp+ZtG+2HRi/y4anulO
/+TCAaAwhKaRmgKJSJnVFOlFauxYV5UPHKyYwdzNBOzdU/m7zGgp6qMFr2sNsoktbboVqQcuVKVR
7t4jRZjRF6KdQQaj8IFSSDf+u2eb85OL8twN9gqWzgKTNWYvPixyvn+7O/dclc/GZ+5o60FK/RUC
w/oGlmzPW2n5ZW7jp96Lil4ksmeTcGPCsD5EGPB+mZVWoFraz4KSwM11LZoj+AHRpg8cYy7vzXIr
k0XtRz1Y8ms5sAurK7mHIwlNd9s3bVezkNY/exZIYVOPBZ7digfs/TjQlBL7BCWAZYW0a9+/RW3O
TtDt9KdKt8bQSrfXlG9gpxrXeHBlr0WlAPTJAJYGRacZUJJ170GiJZDV0gWDzlxjbDOenRkZdeZO
DxdFghlhVJ3//a8J/TSufe2PLVr3NE2HHPgalo55QpDiwZpUNr1VI13BE5NyzWBkrtofx+rjNRuz
+5YtHHH7Y5tN8jdvTdqIksgKlnRKbqhxnF/+WD+UwJjvBJT/cOWb8SKSfVmbKSVQqMaQR1+nvsti
vTDoJPeAoLAlTUzH+msDkpy04ZfFJ42R0KeVNN9IIbz7aqKOogDBRltjBVGLDeuEd4CjW4GBoMzj
Tl8KsillmNerdiVDSvvDeaaq8Pfq5MfKQAhYSejsEZbdl4bMJEYeKgs5ctB5g3uhEA3tCEqzY7tv
sFv0FMrO93YF3tVn+nINOcdpRUvH5GCHWCgZktIDqV6p/iVNFJjyzj+QFUe2JsEMwtV7EOakzjYo
8XoodF5b3jqCWwhRLYlBTaom+K7J2KNe1qUg0KmJi45Tsx6NOftY6eg79GWrX/zUeJsZo+NWFM8a
PByaUO7XJE4p6C11ebXN99owzWc6oss66eCZZV+SNHPAlUdP4yL+q+rWYmxzWVR5sI0W7dDI5W11
CSnMOX/0UkPt6Ot7hasYjsVjRab5yZl1CsDrnO1h3hzz6kyzOe8xuxW7OyMgRNTUjj133Y7qyb90
gfZc08xifJhOiLmaZgxl6Ucx25eZmr7SRIw6YVki/N2ymBnBdYESI/ztswjDItag2xAV3G2lTyWI
a/EAKNqTi+bn0G07yxO9ruVho/6kJe7DkQEiv3FyykntqVwvR2pfWMyCwugfixzsnKIZ9mCqO/Gy
eQKokgS6LWTkFRkc2EyxarB8qIHFDCJQNtM178pbulZpLHRwWFAGz7bZVnun3e4ORxhiLDBitOkv
XlenukEEz3wNKN/Er19hqqo6+3Fa3k0OA3826P3VssV/YtnKR/3V5TG/Wztesk3G+mREX985BnZI
ghNrsU/n3OKQz7ZIucPysJFupmZlPBj1IQEF/wBa4dLY+k4sKcxZbuShDdKy788gBUO14U/cdKU9
8ITmNNKU48dKrPGFj2hP3Fbt0gxU9qzqB7vB9uUa9ZcEbntm/b1ECL1nEpFsnfUlRVRbftSQzMfx
Hq4swKxvM21EegbGrsSeHuuwa/AOMOFX6Or3EtKSDaSlHapFRTje/HhsaHCjHnfCMx1oZYFJ15lD
0gkbobrsF9V3TtxBjm1gFjyACqQRggdOb9gQ1ZeZbwWYi294WdQllE4TsoQMim5fzbNFkv91Qkyd
U0THQqHPuBnQ4rYSv7wEoP7kLW/VwJ4JcWb41UqewI6FEOX53sUbq498ow7J9OigWpvynfoF72EA
Eiir9Kab72Vmecdc65n4Mc/V/vKrhiVMOaOgutfSQ84/4qi20tpXshn52u576HF4pN++j6pZayMc
iPO7MtQXgALJSm3pI48vSON+oo2ePxDvHPET2kB86jw7SmULhxeZkjQQF/otETRkWkVdhPZs9cG4
DM9TUby5es3dZo3zvrXhCQG1DOHNLgyZ81uazL8dBtmQw+/AgrXE6FyWcMonP57Xq4ELlamww6Wi
Afra0OqU+FmGkUSFAfamcZVOMt2tr97svsmifNeWRTzdRbSW10OYtD7RY0viyh1A3m7eGTPXe2G9
ppQpH4oSVueoMG4V7r6q7fRa1kTI7CJlndNFS2ujiTkL51a7x+Ho09xF5i/msJ5HC7DR4wqirUy1
NWbGAr+npcDl2WKxSMVn9e8HblTnkkmPmtqxjisHnGovjs7OHPryOg7GTorCuTISGfh87DcxSIKa
lXM1pzLdg3V6xDBmnXCTjMfSRGxD/j/JYqRovSiu7UhWuWivbUYtkD6bAHOzS1Vgi+FM2DYOD7Xh
w4eB2A5dtt9MfD60Skdu2Y57v/BlwAzLk4OXUG6yG5WnXHN+8q6m88hS/tWUw/fk9TenMyGnNai4
NM7yuCuwhg3A6HH1TjWmOMXp/MlZFYjHjsoOYTMiVF35CP+CABUacwnIa+enlGgtJrvkrKC4pUrr
S1HP73OCjKTyjGValp/xF8LMZ+wY5JPra8dS9AMPJvNz8+05Euty6caG41DX8Szx8vkCdlbkk7Gb
Nx9NFJBBpPFkiOc0fXbSqYv7gl4Nu172PXF/lmxmcsqhYjvNb4PSgUf4179kQfkaynFaTN/KMqiD
GbGcw7lYe8lgoyd/NoNvBVfq58pLdsfI8J8z9Afp1dYjpw0IlmUdFT4gYk4ce0F/s24NzkWvGvRn
cbeBFBqPsInRdx20XdU3AUf84SCGLdRHzT9oZYtEArIDb+LsR7kF/NrI7vUEpnXOnikgeIe1EyeN
poXHKqmzA3dDHuWKsaOowdENqzhNwwJXVNRDhKLU7NwV2r9edFR2jLTGTGKkCq+Wz8pJTQYXZPZW
f2IvnO+H0QUkm979MpttRV1GpRbr/60GDEsMojjQzLJfW85jKHGKAU8ryMrT5Ds30mRVL5jJHXh4
JLaieWRdkPJc6d2qgAvJS6sqgWNxs4KcXF12mLip/ZRIRaIjvNmdPKHAkTrVn8zJ5qWwKaS4MeNx
jqEggl9LvixdX/GsPDoFPv9mqun8s+oPk4EymA04L70Tl6YBut+JGCPaECgQMKnMJXVBtQZbguFc
6jPsRwVJPE2hnBYQdbNE+2XjFD9xPB+ixdlUMFn5Y2YjzHhKG6I+S6q92WKD0e/yYiqLd8MYu9AW
iAHj/W831iDo+L8qO9t7qk7C0bQ2nlTpl79N5a43dDTYZKaVd5LfNUp8QKECw5i3QEHgAJKXGuXM
95pj7w7Z2ozJ4OOn+4RYowx64TvX2l6R+Qee215xrCUbpEYZj4OJjOW7UDu57e/i4GxAvyWwcW+f
EtrngDEL3WzkOZplv0VS3qBkPM8aLlIzofAUmEFizEYImswi7bsFTEZLvN3P+HWeazEWob+aDjlw
XNB/TarbTOuBj66lPN2k/9MuoBTnnJ9xm+jgjE9pJa1nsTX6weI65Ek7hVtFP60SMB3qdfsNIIZp
iQ1VMfAYbJifBvYuIFT4S1DKE/KW3gtvgw1r06lRbSttNzdTnWcM8+wp6ZIkDv3hdnCDqZuEndIs
wCeAoQaoUF+jO858Cs1fjSlZT7JpP+cUp5UmrQB0YASCuykkwnLLM7xvfjn8VitDTjqm/avr89GP
vQLJlRh48EURZarljGc08rnw0V+ojwccCdd93ER6E7Sjb4ZDdc4A5IxbO6C9uoW8jyPL8NogMYsn
cOgJJ57ms0TM262Fx6rbtotDajavvVgGWjARCggTnDDNY4gcj5t2h/rrxS/X+wNE0wjtHEW0+qS9
HGO1uzA48k8xoWQep3ZeO6NQx2IRb1wSRN1lluw7koW7CTsVkX4YAr6kWEHl5s9mgpqeE5YqJvNt
LDsosQ1czJ2RtrGOCRxkCMS+qkdurvYuEdOiYLVeADfbC6LOPQBVztE3spOO+0zmwIqHiY65usO4
pQFtCwv79+YqviIM5mAvX9RIk4a7Og8mTxICGij8W3M0uwKDt9IpzCLZsdMQqAPeDvmBhPmtEANe
QZ3Bp8etPlQM1JjF99NcvxmpeGUcTQ8+Lh8w7vZP2rAjr8z5noYJN2uFsrpBf9ILk/45V4s3f0PV
aUtwCNVlNRvnAjHFiYm/NWGS969sqOmenNuOWsLSOgiveFZgqakL1IeY0Yjyj4qYZZb1Z0u3nhxn
aB4nbbltm/yUbcmOuWIdU6vTMhKs3O5Nik4i8D6yQN2PZ2NwnjOSSyfCPuY+kYQUcGOmoZ+NDvt9
JDzpFGVkQPNd1yKl36KNwRXXj+yJ5In935PBmGz4A3Zj6D/YBOyedzRezq3APczsdRpYTj5gVjpO
FgFbM1u0M7HAAooPDYcYmJwzKxL3XJnLb9vWHOjQJZynzTk50vmzjV0disZ73fCuvNxxvmm6pczk
09n1hU6ey35PVL9j8e9cN0FJzWT4j5PzXzNx+FmdKHdSdpQCSJ2arUdvt+guHezCZq/XL3TXGi+U
BRXxDCpsaZA8vd56UpqnAjxEoLZyrQ4W4JL3W+zJHpXx0DZG4MxLEQ49TJrJzeXNyWLIZSz2Myu0
8bcEbUGgwyDFu3QMONsW1hYFavkEVjCpK/PaQ1wQJrumrnKsh+63Y2AUyCshzsSv/tLEbcbulANo
mZostjXtT2/wm/SSHUFpJtT1uHXOTYOuhQirma0NDnrB7rW+Gd7C05gVSeAZ/YFk2fTUEh/iOJTF
NBezlk54eWizw/vbTSSfECGh3nMfBk7ygZ4BVcqb/MWaM2qY7fR17SmY7rz0ux6PQ/HX1FFAPCKh
zQQqcFo43a1MPXbi/S4z5wMYBlEpL9OjbHpTWsl2b+WIUtpV4PsZxJxa+gBYUDMWiRQxDnuQImlQ
Y/t4GHuaO7wuDbOOx+XUCdoYFpQRN7vBXkXWNoo/ps2/mEB9DFl/XpNp+aNWEuY+LHt9TP8SkRd7
A8Prbhv9LJQuTOTtKpTw9pyiLnXKfIjPWrYp+wo/cU7V3SKRYgrS73gp0D9a4dMBWi87ZvA5MK3x
XKxQyJy+O1UNKW1PmF9+oSJhkd5hNqo162VZ4QbMLMF2db0xKKkXS99IsTSJz+VNebbd/MJF+N7p
MFssVzeCBDBS+LWqnn217r9g9sfnTSa/4YQT3cauVWeE3h02AAw4IIn2kj6crqNAjc4asClLXPW3
GeXzbga84Z581BVpQ3Maf3RVRYKruJbQzWsOJNgOlp9kfjNNU4+W7Sy76VPLsOpOdn5aFDkhh4Ap
ApH4MYrkMLfy3WVn4XBf7ig1YLgp9MYOViIp6OXufyXwp2nj5QWmzCrWE4JXG5E3Oi2lVSFSIfOi
Iu6bTkQMOg8t13xM9O1NrGusquUEfDxc+XBxt1iHflb3+hq8NoP0T6llRGrzqQNQbUTVAkl9gHDQ
JaPZvY/NYPf74dY6xatb9N/UFnehMvHxLXkEnmpqk72t8j16m3noB3lcbeSE9qkU87c5uVNUo0WZ
KQhGWKXk2IOho0hnrscOBy72m7p33jKeApZfoOcYw7uY2XBUiC6uBwIL4wOyDTFFsjaUF5mgF1Is
IdxYXo3vDubgpsSzQ4stDT6JCGuJZ2jZOCxOxkmr/4wWrY+Qqf5wumVRPt4rX3DDYzxgyXVXUCxv
DoT/i6ppJ6Rs/iY87fn+jWzZJs6bNT+PPwAbIdGmkvXFiifXpWaM09C5KhgfnQE+ISVIZ4WwBlif
oatZ+J6S5klALOBTJkREiQwmO4WHv/S4D5xfSJIq+nC3GWt7J89jCuW2nf+yYGfnsDryUNOMnvVJ
TObgunitiWyYn5OVrYpTmlFP9odXGaEOf57x+NLYaKzVzto4v6BG/YDVOY70Bu1YWT+w0MaJIpBO
0A4v/tZwkzuXeUnfJLzxnc8SQy0UzW5eXKV2JOxsiJMZP4OBZtAp1HDLvnooOakz7sdBOzZQ6w9W
kamoG+ggaMvsh4MfGxE8NJQ6jAK9rfjSCftPo2G/oqfQZne0NM15ITd5K1Em4srvet42+TWzxvZj
Lc47Bn++UGVSt8iCU9K/8uh1WMsyRGPL6ZOd7zvfluiZzRQlxWzvQGniatoJzNyhQQ4+aIz8WUp4
FLqteCFwjXLE/NNabKQmH5BuZz4TGAXRQ3p44lFtt54dZtlG2K6wDS7UbD30LhZga1qKsy3naV/M
2QUPYHPAxBzXrhofckHwKX1u6Hg8uAizMVVObGa4gKlODdkzUB6gzzKoV/XN8W85+AU72LJZjhtE
E0YWDh5VLXmGWcubpZkWtFVjPXQat7zHHZlPqfUoAZg3k7fuTD2rjlwndPNlTR9IUPgBgHtrTDxE
rcnbpTp0kGk1ws72vUfdUs+jw18X1+0nOdijkAwAszdFiGLJxdTbFBoXj2GzZtlXuBhIFLwxrHpm
scM51BHspK/WW1/Zsn5YluafJGd6vcYMl2KaMAeR70Zz6B5GrreOhTOhxMwOhWXS2Jew9teg3yJN
/syOm5/60bMQAGznwCzk5Wepa85+aJbvvEtM7Av+MatHzD36GInS5lLtX1YeyrPtTJiBcdaXpQ/r
uHaYbYR3ZN9rB5Zvp6cECD6S3EOTpx/eRg/TtoDDJ1LJ+UoeCyI6t8XXCmwzI52HbrrAJ6T2pfSO
+DA/WcbR22OzfSits1WZ+q4bSj4iQBa7LtWPxMj479YyXlCUQ/c6b4CGfB9u7F8seXC20QsXp672
yhy6yzKWo5qacWLq2ofr4JH2vORcqPySJV3xYEr3xXRxMbisaLk7hrOrp4Tzautu/wmgI2+Xatu+
rTp0hHFPHjXuparezV59aWtlfWbpvYqpE0jBjWFAYNJkoE2YBQgFEp0dLovBWssVw17n9H/P1Qx0
tol4KcmRJ2whoh7NmHaY8nX1tAlXjbj6SGTXWU9Pq4X9nUbVZznob5k/mnttofNWn3j0intOi5MR
AVX14VWfHZ/E7y5xOPwIaoY0CuK6rrVf9eqxTN06zitO/QyX+c4gJfZo91G+dGYgVOLvl9rNQi/P
AaiNE1XAULKjRhhUZcGGtwyml5HOktqBGb7hcNCqTmPTDvpKU50WehOrQjtP5Z46EKixo38yE74x
lY40MzjjL+wMZHe8nKt58qLCYcvgOtMOas8dwUm4b2Yj0LmUkJVqhfnCmcDwCRiawx+rta/AetgP
tJw4Mop4eE250PncKi684g0Hx/3DW8eDo5vpvtPGJCizcnnAhfqLggkLcqNxsDc8mlbmP433KB/D
jdhx9tOPtW38sdtZxqzz71Udrvlq58ZFIvlpmM2BASc7J6/xlBZ7WjodOg3Nl2Vi+ZaXy22oje46
sRzYSrHPmTX+JmgFu94XbcRHaBN+wFBsKnhqdF56rPxTyBbdN68h4qiVQJbNaFXM4YQEi+O7iCDY
1722gZeNeKDosbLujdAm8Yge8mhMiFtEwuCf+4nGZY3bXlXbApru9+q5LJpKbvsERh0EB1DksA0z
CBFsJFLxblhAUT03ZdxocZmRMqfJ04oGPLBsLBk1tmvaOibnYZQdsxkOxrbSRD4BEBu37sdK+09r
gVo3G9tXrhdrmNyvHl+wSjfn9IMli3ZyNZje0saz6pFsD22P9XLv8ezSRHtNevZ/jqSIsBX2Zfqs
fXs4sW8mA522HRflLPZEyrIA3B1Ioj6RR0V4KgJhyY5fcAjnF+xZcDxVjfQiR9knIf13n+hnntfY
KLPuvNZiRuRaUIrWRx9hhe0/SDh/TH02aRyEa+9jzj0owt6+0cs1vi9yes3iZPoLlxiFfYifd9dh
E6VYD685KYii5I/2FKttAMXhStw7bIvskFU+Wmrq+nGtRDBKfd6lnT6flHBI4frGtANvQJ0bGHSq
MACKE+ldLIdm35bq8glMrW8QqAWjgVfM0elEWE9M1lwTU81wobRzb3E49/skKnHdhxbLBOwk6ODK
ohtnQffRU9emx8I8JN1nqSr7SWjrrwoLdIgHHXBuGWal81wl2ac+svQdXLBV6cKERpeUp9t/O2P7
9m0joCPX2zl/cAZ4bBGtbe+NJZzFoT0mzfq8QrTn+X5c1xr1o7POVY03TbFBWwqYg3DsqsNmYdCR
PvzEzWkZa9gckoQKTVWit23iNrWdy75aeqem+vnn/LSVCeNYjd9cASKAtTjy22UrB008if40fQlX
noHjsPfAvRzQdYNKYEsCdFx1NmdcYvqclovksgEWaHx8iswd6mKV1DO27SugbDcyc05Irq6+NX9B
gtKMPKA27VX13EuzwR0kyyJMU1RhKKYuSgKFIDvmuf5Ym5uI3Er7XcHbPzHpEqDueBPplpMHLbx7
RPdOI4mlfSe0P5L5oZyTkyqeMn/LMWqD6zcwMtmlwcLTbRBap0M563fMHWZNe/qGe+NGKhdvGxYX
Z85U0FEqgTGXnSqKXVjhRO6grLyahnMY0rHbSUShaJjZ2vdE/UOyKWq3VMz2doYblGUTR78X8n06
T7rCjQypLe+uyB79f9bfDDnd4ahF2KiIrbJ8G8riBWMe9hxZZIGHnh7U9+YWVdHuUmUG+JaUqi7p
/WWaxlC7UYbNbpobqSetAAX7Vmh5cfbyPw0rvrDBlRl2aWNecPCj0BbHxOz+FvhmHll+TCw8ObQL
LAOTUardP2oxFzGzVj7hX5lZv+VdT2cErJC6ysGpJP17LynIyxcnWA0jwWeCR87sUpsj+CBjHdsG
bW5f6H96sN3B3ZzhWf5MLO6oBmmBA+lfqFiAr+9+ImoMgKam9qWXBDzaMWorHICZV817oZicQb0e
XZoVTZg1aav0cNGqKSjrlk5C/16hPLwSWLf2Lq1SkbN1Lzxe7B2l9EhY4sMzkVQzDgsHw37EL5VA
hY03qTZ8T0xcPtlVGy5jYPoK5AaXUmCpOzElP05jSFUBsvuCPdeiZT3vq2PrSRVVDeXmCUI7K+Bl
X9pZgnnHOhvECndEmrp4kfZ50poIQTQ5DIBCptWPGPqAyzlyDbHTYNa2krcGFfmw0IiTz1i7c10A
LaWKMZ7K9mGRnAMI4hfEoPfk3ll7oNSzQIIKUFYycjWNsFDCwOUTtcT5ckp7EgdpXv+nFkoFmtU/
rHbeAA+u6ObCTO/TB3QyEZBWvVXgJhMobBvGx1ubrOKiC4EZ0/QOdpKKcHSIfFERcpuNbDsq2X4g
Ga2sd39Uhhu5diosIOTGFaeTYB7kfs3z/mhgBYOiQYffk9FBwYE4awdOmveBKBKK/DJC0vk8YHTG
MbiVdby57IBlyma7645DQqEV76eRYkZKLhjjHS4oBRpocoozhwRW4i0n9Dd32YwzTtdaNzMWaMja
aEz5rgUMvevK1Dv10pofu8Xcc2lPx1Xj+60YhW5TvxxX+rHOK7iQndW8lZ7hnhkowqxqqEwfVxOw
0rBG+YQJk7YP9dAARkGxk7zi5yeoEdqpGSztBNcGgVkmMrQmzH/9VnRce+x2kn4NTPy7x03ynDA1
x4/plB/DjJXomU3obSXFclBrRimyuQ2HofVYWWS+OgwrG7T78SyakY6CcaLSQJKExRQ6/fxrYCWO
qp9JmfwpjaKM+w0r0Y7mRtwHLKJCve+1M3oTCrYPagIizqc7tuKMsfMvHXEOBzOKvtdx8/aWK42Q
k2uDl2cDrFWQMaRTxHkccnH6IsxeHmdC1WPFqdsy2m4/G+QsdLbBUVtPLh5hWz0SwiQ/S3vc307Q
385zb/SqF3Wv/c7t/lCYefq+NjSOlJLM1L+fJr3h7X2f6sJ/P3U4ajJRldURMmuNzVqTFHvNzo7E
ykzzlnui7kGepsy70HeD40FyLqhlkp6groYzoeLL1mhf9L/+wL/I49E5WgZY5jaRvxXGMdobhy8q
+/KQxSAv39kFC7ga6XVkgXIye44t5jaNsdHuu3HUXwVKZwC5+pQMPEgxypHrp9zVlucqdQbYxjiy
IAvOQcsARfDN0HeVyP2otjGgTTnNIhmFwvOc6k/NTLhep1TdUgaNSF31UkokkNEmATUJntVq4rhW
ahdCXoIT0nmbq/HNu1euI7W5SCBywXhU+wmke38278elAktMb54GztiAyH0On3ngQedlwdCkV1Pv
MQp8jl0/POpSS3AWuq9l9557H2uWxrX3krKX2NiNiIYJQRLA46Bou09pXz/MwrtQvHqwgZy38kPR
AKLPG3ad+sw8sk+x5Hbey5JQrwhgfYcIEnQkqQbmQcG3mZfgZG4oZ/taLUFdQ7fCHLEM/o5g1GuL
CWCjSdLN8ITQYcazVzf8FwOJb5igBqjuqHoSW9a9aq8n/Y1GoN6NYd1Nwxh4XvqWjGdnxjKVHrVN
4NTOT0Z1NcYlhByPT5NYZI1ioUbrPMwkCrAKsIB6aMiwyS0Na/6LTNo4ve7dZwPWAeDAaH7qMHEr
Ff7P0XnsuG5tQfSLCDCHqRgkKodWpwnR6TLnzK/3ogd+8AN87W6JPGeHqlVMl5QEvVN1HuNvsyOE
D2h4TWpwwPpTAGklzR8CeU9VSPY21fekzdj5So/58W4UFwaFzUek8SbOEdjO/CXXQXzO7CV6WijE
cyIclR7eRdG0x8qyDrQe2DK+hFq/8907Wme4g/omks4t1h1pFj3+qfnKwh6IXfeUyArq1JDf+SK8
hon86MOnphVbuFguqdmB8F1B3dthPSjiN3l+D8H7GCEZiAQQ9AL9Qs2un55KqY9TzZqwrNyg+5dj
1UTlDAbBnpsRVdXkpGmFOrhErPltmI+sBtaAMSdw2gF+lyU8DQn1FhlJ1QvJ4m6WfJrsNtSUpKYO
bcNi2rT3IZqqNdWqBgBaVt7COCQzaS/6Pd+xDS2Wlns6JA1JeHFqs4F4Axy4GZBvC2Kz7RSUBMWV
bQ6O7TPyWi/FG08FNIkf+NxsKPeORaVnWY8K+0SVHyRGafAl2Ccxegf5zHaUFGqXKCVMXz0Zt7Ja
MgVhIdu5cXkhM+w0LZ89KRVdbgsaIvdJskU+xkX3hLzyE0PbT8zCjIBSGWMqA7ATAsvtApBhQYK+
BrAm7U/AqMXiGh6KR6by9SALzFH7qcHWSJtPFBwurjIvmoJnJZM2CsqrG8HF03CqOqRYf5G+VFbP
FfPQdPmL4ZXKBBmF2omNvjBriCRyR4aonTYR7z0/yzw+ejZAZkjMTLWO7OzUBKwdyCSwEuEOCy0B
pYwMy0911auifRUfcJntdIX6a3pHdb4Lqf6BZ1DrrGmv43bQv8P6kUpfnbZsu/wuMuRNrRe5+2u1
+FfhmS2SHw0jk1jtgb1ptGh691WJB4GsDYmjpuej0h80vwRsUJWeJhQlJF+4ELs2EsYRNozsFvyG
B04MzkUNFuEY8yylusHyPtmOGNvCxBXwmMrWrW/7DwjR9sSQgHX2bh5nX4lfu+wHxfcGh6/IQjiu
IOaeqo68LewF5F1QbJzTFYgw8KJrn23xkqNZEQhhKNtL1ryCD9uh+jiL2l5EohoUV7OstlI2s2o5
1cKeF8RO0yMWCHuQJ5ugxYrd+ty4Q1yCCJbsVvfN7FKEu2IdjJJTnfbv6xo8TI8CG0rUm6J2aoMt
m2Qkr/t0SvcGSvjc4r5rGYPxs0WYpWsslvGAxPQLGWocd6cRCUI+egMr7WERbUk4ov7bFpCU4Wt7
AbO++k3OBDvb5sgcCnyVEt/HzkT2mXAsChiNexnbertLGsut5591HdgNH3XXv3Y4kKxxdiTmokbv
4HvcCWiEEW86GDo9lptOFy07LXnDi1yrpN8yM59gro/y4E49nRS0arX5i9lGQKwnHP3cmyhzSiCE
Y+qQGEzo6qaCqQe9FwvaaWyMjULn3LKzYPLAyBgzqO5mI2ZOhM/pGXjJ3ugvTcBLl5GWUftCeuxw
08rzBS4PXgVCyqkgh8RtoCFpzb7LGCbKsV1C3C+t2OtzNsIh7Xjr9UA0cVVywHvtoDK2AHuRusUf
FZCtsw0QI3HD9c6Kh++79QhgO1DjQN5aFTZQtwKIEgBHkCzWY3cvovJGQBzaL/RTMUoCBflVeukn
TpKg3VPm2haOmFBpGFXSlLBYnbPIv00z6aeytRVpbpAgINRvIJ5dKoStiEkcDb1SaDGpwwgd6B/z
pNiYXzch23pISRvCHvOGfnYIXBWZaYI0W6a+wjDBvqGzm/hPml5W9ESCLpvlGhsQrwCm1zZUfwS/
9XtCqN0KSWkm/YgB/53irZYSr4APrra4RjoMvzU7UHzrSTDRTtyA+hARDdGUc6uIbjAMaEqcJQy8
rA1sRCCOWKwaGOYXMzP7cgMXZdOqEtwUASzW7+pNwBh+KpXWJ+HG61LJN5GPjNKbiEtmkQ9D+BCM
BMh0hRNfP1nmI4873Nrt9r6aw/X52hTcDYrwhCTBVopLxNwgCRu5apdVl7WPcs1N1OjUrFutVWbV
j7sJrQ+SvRHoHiFA/LF8B4Rkw4h+2wDsSlOV7N38EWb9nh6Z0JdTju2Alpiv+KJctfIkrqv7BEyD
xyaDFly7DRzjEy/13O5Z2vZ5iycqcwS5RKUyULfSoMnozZJ43UK/icI7Yi0DK3RPXvDsZwX7McCx
7P+ZgL2E3bmvf4L2Rxnf4ob53dOYxAdiNS8iKNyibe+iwOlLzPDR/K3OFv9/11j/tAExOa9pOTRY
qcaXRv8eRSSOJbMP8Z7xO6q8qVHLPP0gL+VD0q7FuB9bJs5afmiVC5q5lUZF2PS1qZKbWcSbMjjE
ZuxC/HKKiCy8wNhS2u+LeFdp4nus/8a6and2YN7M9qwjSCoMC/XaBOtzXMN79onEW8OKJZ1rflyK
/b7eKR0D6hQ8P4S48il3B1SVu9DMENUzMoOxaf6oxUkqet+AvqJnmSf1BUyliDoA7L22a9RzW2FB
jROIsJ0b8rqlRnCVOe6j3DhDDPuIZOgcqYV95bvPmEOvVNMZ0c0pZ+CMFV0g1C9N51urynuBAY42
7ZvJD5gMVwraquDcqilC7X8kBtjslg5Z8y63fypon5D55hAJiDfeM7nwJmW8XXP8VEBhDTllEL76
fXEIl2ctQV6OSXTmGm/vhqU7ZB74iha6hkn8DBIATnVzjLazthXllPbnvW6om5AfMGDrLq3KXGNC
MDe9hSnnFHqwdTsJPeREs+lKJodw3uZuTR5M1Hhl10jcY6VfJqrL8/RjNeAYQsWn//HE+R+t+KHo
y5tM6ClihM4rxtVUYvGGqIeUl1ML/pniM2byVCfKvlneR/0lU3/HAJGiAGwH7h24txKGqrHcisK8
jVaxmUzBDQPhVw3rQ76wWxWeaNRfRkYhLFZ+BQFhl5Yz+0EEPDJQA5zw1DE2WtiBVbYRWLDoc7gj
Z+KBjI5Bp+rpRLLUkXCCCJWZ0yEy1E+yV0GEsLOeONd18ViWMk7DcQMVhnqYEp+6C9NfStSEmYSH
aU7fUVNRnULsVKn5VeNFvc9IFueZege0H/IRIXnlrXBksz6W6KEUvbktUcjwM0PWzSQhkBzLoP+u
20ewpIyFygcoXGShCuoCxHqyYAtjdDShytd6s8WRqWnHRov8cpp9bD+dggViEXj3jzQq27mUdgLE
wuTSRJmX7WroqnOlHeGYumFOQRiY4XeciBeDSQErKh/46LZR3zvrbEXtBpLZxqDbLykxrErgDmSF
M5ial3Xltuef1NKd1SHis0D7s6CsW8uJwnU73QK4E36WVSiVMDMm8gzachU4mRJtSWNaNHIoZabC
a2EhtOzby1fdLAlZYAYkeQE6DB4WJd9lgwKJ81vABV2p8ktWFA9Qp65I85erOCx53EWoRvoAukze
T6ovlhZ6T36WJI13xrwzNZhIQu9aIK4U44WQl5cAKNDab4rQX1u7FHXG5VBOVERrTJNXEGjvq3J0
YZBPETg6Y3EZDMXT1GXTIazusvdk/VG7Kzgz1soR9L4a2FtFVGb/VETsFY1Bl6tflv6+KkKk4Us3
lIO27hbDz1mh++wnpzJu2oJXe8arhs75vcgTzvLZNpngxToiENql9lRhtQ0Sfa/EFKSLv3TnDMxj
ql+HGVItq31LeKtgZWCv8Th+lvJgCeVWNpu3lkXUmhFB8PeC1aCocp+RuxuI2o7Asg3BNftZOC3C
8Bin4h6nAX0GKPSl8FRwuVHd7kpj9PoQzxRT7Dj4bLCRGHm/kWXU8wbfNfCN3wYKMIQcZwTrTeLT
fmpBR43bJW48CfuPGX8ArDyGzPfaxe+JzzXUa9vem+a24l8gDAvq1VDOCw0SqoUMCvtEmRzpbjJB
jgtxArHor0Xhopcw1k23COiAATKlK7BVZhGFCltMlldLRX/TI8nKwBqLqHRFtQRJhIAuMcwdJ7Q7
UU1QxhFWe66CjgxoSHHs8mJ+N1ny85n4NN4BAjOA84aeLIfOmLyWkrYNFcT40TMg1UyQIIzc6NTt
Zpvob4O0Jc+C4DSgrLj2zWNKqWJVNyysY//FPZqs3gIcj3g7Q3SoNaccn2eHWifs/5pKo1BiLRgR
9Tb9isKEsQsEKL26xCC6n9ww9YrmJ0fvPPRk+KWV21Y35Le+qaw7VFRtI0iEDdDiDcloNsKsMdnT
MboWA9m+vMRdBawNBfzsaFOOKK+ww6a5SuKOdSVU+j22lkPNTdbGuUeJA5TOZgvzTsGPXllS0Jp5
EEp9PTiSlLJZxPGMxABohLmn8oq1ADoFluwqd1r1Q2c4LApnCcfCFJaUhNaVzS4rYalEmnVQBPEw
GDJFHnXqcg+lvQJxSmSTEzNYYUzoddGVxZu6aVq3BWtMoLJj8JuhXmPRXHhNsBuhAYeAK+fuTpsg
1zpgL3+W9U0sznZTpS9yeAUSkTZsW84lmIhA/8S7gUwQ0kVWvfUTCpB7X4YHnQ0Uqx67qA+tifUQ
V32WenWMF+ItUDqadYP8jtbL10JGBeQbeg3y17zLv0DEfk7qQaejy4pgJ+P8MWp1N4aQvRl9VqXx
tdDqDUWxs9jDGiUUMeYs5b7EOVUxS4O90+lXC6oaz1tkRRhreFEIcNLgRYv/KiEkpw5QqI8Ghiwe
r7UokzhzTf0eto80x4ldMVw2PHaQSf6nC8BQftLos7T8sSkvwFScgIF/szCgGpny9JdB4tB3K/Mr
lEQfuBDxNTQALV4LpwydVOhtqVnXbabNcArkkp82x67bGfFRopwcwAqW5YTiFRgc+0woK5G+i1gS
sJrytKFxllYCMT9s694E42p9ZfH8ssid1+O5q9KgP6XFcFQFajBda44lEE97VAcgSr34UJpfbRgS
DzLAPpDhRinjVLuWKA3eUEHesEatPYNa2LC177x0HbNoe0J5cgITrGeqqT34WdbF0PQYzgRkpmvV
uBs6vmB9VlQamQisYotfolcS0alWS1ZuROkRnhXT/fNgtegUIyXdTqH6SKs69mss0TECDHdO8mIT
p6a6ayP5MTXteEF3WbjouUJmkLCtEsKyAxENJ0KeER0HkWGl6LZ5/gtXYeAsz7/iumQypDBiUdig
JWxvA+QKFyI1z6aSnMNhUrdSz4QuH0zmkQoandGpYIDuegSr/sK6Sc0V07Gs+S3jFzwxtnttVz1B
3jh5KsT7lEUMS/y1F8RRXVv1T18i44lxXavhHJ0gYL0WI+bFzqz7g5AwNIbt6qtEUxsLbZ+RxeYz
YUq57dUEFFDZOrpOz2B1iout/DLF+rQDJ4NnfRgKsrVIMW8tzA3WG/uG+1AA9REl8ck4/5XACaRQ
pEFA1upLRKJd/iLptON83eViYmaY0L4VRvdd1SPTt6CCk2886RJ6F0i1VzECdWPCEu2qDSaSl9Z0
yWErd3F/Wd0MVSbiwoCsDhdBv3OQ39NpAPZcAg/uRc7EnJhZCVH6GWi8ogew8Tn7A2ARnbHMZxb5
UrKAjh2nP/Tf/R79YmQXgdJvpwmDlkQQ3I0R93cQNbdON6qfDIQzhC1f66XcHzJqmyGJ2CdpkTtz
h5e/JUDd3WjR2OZzcjWBeY2SIm/a4KPRABZt55qfqhmZcpfrukYPwp0OMn7TOnMc/UmGwGJqwU4r
RwQmQaSwRuFPCnA9FPymoHKRA8j53mL8WkJIVC+JBjV5EQq61wSCT9MnDGnlwtbjMHG+IoXiZVRp
z40BwCsJJ4teXvMUze0C1uKnTFuLsDThD6k3/Snbmo0RBO/VmHAnwZ0BuK6/i9rMBYmRi6Phpmsh
h44SM45BTDbK4mhXC9sNwnP/oshaC5+Ba2Wa3UqUBYcVD/ufOfZSU+A7VAYeIQGU5PIw0bKtz0U9
WOpuUQHU5ZJVbxs9eI4CLC4tzPZmpB/iUABVzVhC0uJXNOHGXsXT2xPptlnq+MeQ36WJkt8uuISE
5iTN+rRVlkzezMioBvScYKmBYjapr5aMoIO1Ip4Acyma/qJaY36eJeNEpvme8ENOP/y45LMyN4RC
vhliVDmgEBHqdmnvJZVElO7CvTlFusTIIR02eoHxDyXC2EVf4MA5sKaxPMrd+wBBPFDG70ypd2bM
zVfLITe7cEB7ulHShhgwJget4fWLchLqeqsAE1E08vX6BY0whDUdCaxyUaKaoektT1sH692+jJ9d
YhJN1bspolcSq7zGIK2w+m50BdKkhKgpcSVkW7ADDFngP/unAZxt5GpvFthKad2ScwFfxo5KEIVc
0DtsRy71uqcy8E3CB6MbXNKzV3Gv1dmM/p5ru3xiHPEQkIPCJWCGtbggFnctvpex9U1/nIMp0cUS
P9b3pP6Q/sAU9bNYpxc8WFZC4n27TdFpLxX2hS/DvEgN0lVrT8IDS4l8Exb9mx6lW0hS+Hpqxxje
wmXeyS3I5OCHadpLGpSEUxuHRiI4xJ2b2sZI5MUtsaU1my2YoGmK/0pXDnEkbq029QZCAnTrqnfd
Vpaf9fIvlb8m9J5kGR4qmsiA+XHAwFqqZxvD81n6yCuqh7Ngma4ivaqYZiZw7+vHVDBnqczXVqQo
60/NVsMEqWzF/itl7gKNkTE4+9aUWIZ0IOsvuS4MGZSIzgLkYELEO4ffgvlfVP6BhkCOzu00IeWi
v4hp/OIG3XHa7iX1JY0A4SCnGvm4sd3h8LPuA2ObNGU7iEi8L6YNtM29kmxk89PIt0Xi65qbWUQQ
35TmdTKPOg9VtGK3fwtz8StIYmTZ0Kwkx4xplUDjFuduSNVQQG804+maScelv4BkscOqsKuxJokO
SH1/k1XtOipP03Ji8+X/qa+xg5XBLIYVMxnrq3FrY/a6bQX3AZ+KliooOhCTztMpzRcnDgPb0B9m
eZbzGlEE4Wcd1Bvy4wpw97ME/4UnalIe/a5gxJhGNXAohHcKwulC9mvEHbRmWTBiQ2MHx2sgJica
bVoewPC8lwxR0JCRNxTFDDkMu4oEf7FQ3yADUxWDpx35ueAD87iQP77DHsPmKXdSldaEEj//SdQ3
okXoBcGcdfBPPH20kEi4vEy91tpD+pmgU8qUN9zyW4UWo0WkvGkEkdWPAmUdyCjzxaHblmwvlhlf
p8aYlTIgp7mRjlNfbiiy3VA99jMTDVO6L6npWWP/V9HEF4iZMpwB+x5m78A8CQqnPbFrJmqRsUOb
f8BYWEYUSeYeyQWmulWhhwzeZjaFScQuSwR10D+tnuG3p2Y4OqsvYDXr6Ki/S/2lRO05dsBJiHch
VU9IKsdkcZdnJ1RPpoa/IOIdCR213C3BNYpJe0h4kJtN0I7sirZkrkDxZchzLs1brJMRgQuLSIEN
n1YcbqmhjekkCUxdlseZ/cC9rN+M6i4jswRCaQvKRwPeq1GwPyEwMwNE1L6QtEfA92x+XxM2dYCq
XFbVEIN/Ew7QqYUgHfNGIXYVvwQqvKwnmjr4FNA7dRkXJ/LNacCZzzLDQsleSmdd+qqzz5xXRAy2
yIxsWS6JPpHsGsgHCSzCyM9+6rOPWtI8i/plKkGKMBRKZFRdNdCZjIrL/BFDvC7MJMQ0clnfElXX
QCPmddIwwkCLaJI1xEJ6pKbIl1PShTSHOmovy6zSDlinLjHOHf3SIoZHNX/A/fO4Z5g7gzCK8ctV
IvrW5yAPv1JdX4EFR226j43ppcmkbQLbie5i03SkUq4J6+l01qvod5CjNyNZ02aY7/AhjhYlVURI
NjCn/t8EjjjOSSwCSxIcjAkQb2AQrFsq0kafWofsoFuAwVZcrkOruH2hfkI2v3UrFZOKLjoboekZ
ksvi/G72OOgIny9aGZEKbrtkozOfH+rpOFsJtc5Y/L8qGhoBPxLXoFlRm+IjyLpnj7gR0MtbijBH
kr8Gqfwe4CKTonkucjpE7tQ8JDQY6KuoxftI+ZSlN70Kr/qX1N0azGdB+5sJh0CJvtVW3LdyjOXY
/BiFyZOX9ahMP5KJsB8+GQ7wj7Zn2ERNa/A0rzZf1iEDUPkgbxC/pdcCFzf7W4b+DQ3NEJnYhIit
jWOnDxHsWAzTq8riEdb90FK3PbBPS6z8umEjo66Lkg+RIHAALG9jlr70bXkXRmMn8tYVylcLjUKT
ezoW87BMX1IPqkeBGlWOfgx3uwBPoJsLFctG3JS/47HV4fTamSsPdh/kCG+rjWSY7JYJlI5AWVf3
Bnue3KDg76NLbkX8ic6vIlBR9UFYvXN4b+VkekGTt7eq3q6PL6NK70iTIw7CVZcW/HKKXYkuH4Fg
EBt2yVkYstPCcHEoK+0lmNkRzd8UhhL9sdOBHDIZqsOXYwWuLpTmbFjN5twIA1FJJB8H3YZnCO5c
tJIZK5RD/KVynhNQvpe47UXcLaH6h4qgwEqPAk9aLhFZkIEb1icl2YvtR2aZNzHeWvMdCTj1bCwd
lkaHpyvtEmD85TFCSxBxzC7lz5X3zZujJ7lDDkriQ68bWyH/1xXSbn0phvgtqh4ajp0CqFWYKxz3
F4Sq8C202QVspEFRPOX5pak9FiDI2AxpZ6SQnx3M43qN1wlOZM/dSZJeJ2K1cWDzYiUyuEgUj6MR
JCrrLNys5BYoAGhuySuHN451Acg6Vpg14RsFJLeYbYhbKtcCtTBZBQ8Ww/qRR6DRNsKr/GvVHnAD
lyAIsbdl6rz0YSEC3cRHBCdspGUfOUTzL1HkJ1HrgLYY+stwRyyM8CZYkl5ir1xdE73Y6dx2RgMo
r8lZUrbGrctV+ydjExiZoi9LfDOYbl1862Ltm1Flkx7gZyVmqn5kCMpd32d+niKnhPSqkfAtMSqx
WPxwozAoGKsd8X5ZFzsxfvQdn4d0olVAEzo9U9TzDmrSrLEDAm6vyr/ia0aPfylRYwIYEfaxP/vt
y/TEcLqkDsnuENfqD6YCFnLmwf4I38sXXrdVcXy1/PoKeneDpWXGpHhHTownW81eQnQLIzc53+Ml
gzMw5EiIhvkC4oPZCZ4ltonUkkS16pP0HQclo3Nj+CcMjvI5srytncW29ggF+hf1KHELyVieCTqz
rT8aDgtCOxJTJh8sR4CQ/OZXJHWY52j8CoF0WnQxLDNctT7pj3IN297ytXXpfqq4WTeNW2ERxVmO
OmA5TciBZ6Dtm+Lf/A6VAJ0yvgvK0AU7fOFayke+Old2zH3RDocb3LiFaSJ+49mlCNpQK/Dc86MR
Aq/iOfnjR8Fz3i9ezYow25NR12X8TKgOMd55QeUI5QNPDfIAPJxjeMxE15J2tKTuOOzV8CCYhzw6
cPtVs09RHJJzm++E6oBKCB1MD99oX0Kr4wuEDM+1+V563QmThBxsWuMXk6/xRx4citkSyti4Y3PC
GIX9HiS8ejlLrNPDU218NyaT0+mg9/CInBoejo/aVdLOs/JkqxxmL2L7UCpPq58NdxfNaPioPkt1
p5nHXrukpR+ml7bmR5jQrMPM6S9By+1xemohb8KbmHi5tutQBQDGoGoL+EX1R8/flfJdmE45tHod
GbD0E2Se8K/qPFkExue24Sa6cxIhkGbMhoGPYjC2UayjYmPbkv5IKBWBAJnuE2VBqz5pBjom08aJ
wg/FSatxYG01qMpbtgdmflLR4+NBhta02PhvVMZgSDWlbZASiEiH6qWZh3u7lo8aW874KQVuku7Q
dKrdts48ufWh2oz1CwcFj3eAIYLnjKQgFhdMzMJvMNlBhIKHx540Fa9QXsze7hLfkLbzY8zteTmM
bzIj+QhlylkT3FElsWlAiO1YnylnLV4DPGjKC49IUR34dtuOP3wKhm1TwrFk2cVJu9Or08LrQjqz
hoJ6mzc+DzEqNMbht+wtQp2Q+E2z/koKCYhvC1F3pq1ta41TNfrSxJM+HYzy0LY7UdibRKJme051
ybQTh9pnXrWN61yiII1lfvALiRFt3HkhNysHsq9u6/BnMWyp5LKobovhmBXuLEefMb1sZeKBUr8o
/2XKXpH3YHYCKKbLpe5cFWTJPz4KvkPuydo1U3vSHEU/w23h6+n86Yz2t0KRFG1Vi8oMHGy0ZYZY
yJdRvk5nWwRr0Di0X6xxhWIrLW7V/DLJNiDIdX4TAoZ0E1AYnEIJqwB3wOiNUu5EyclCNsDWX9gK
3xebg/aNwI+EMhQECmK9km2kXQ2PlnLG+qUcVFvWbqy0HWC5Vr0RqYZSnFGb+oLxMLxk8LGHE/Yt
Ft48AcHP8LmQ/5FCwbJJzOqLTYVKT4aUxuICgS6uOHtlHKmwPJmr7AeE6oSpSR6ot4Z2CDGDVhDh
hQ37kj7wVcntgT8XILakoN80OvMUB/WN/ib8i7lRFh9UBAW82w0AWbYZN2L54K3hVyeXZtgy1y/g
hmZ8g6+V4iWfK8bvXYEkZ+2R64lUKZ2N3i7nb6BfJhviYPmaAQ/y6ZJz0+CFZWOFUuGlG3W/Y4TH
YUfKl1ajbnpME32hSNvNVAiAvnxbBSWDcDcIhEA/hI8FtsDWIBm9OdWIjjAfiSiYn4W8ZeUW93uT
M5gXJINTQOwmyZVOI51mRmmxeO44ZNT5obLM1NyJkbyK6WaXlNum5fhwAB+k19H5UOgKyYE/hHxY
7/nkcRDLgZ+HTobEcLqCOWObUovgAG4LWxm2Vs2eeaJV28wHiC+15K2uw9eGchDxdh8JmuU9nJHh
To6xuHWOQ4zBxGY8rp6txZUA7hLnVIrQWTmxPbxzWXSLaCEA4iCxcWQUU8M2/pgse7ZI2qbC2yHl
DEjpVB2UKp1oKxXuTyc0diB5KvAjBFikntxvwhfma/WPRHTdk3eMAo5PFoRibXKSOkpzVKJLy4PD
YDu/W1/FbPcVEhncchcypdL1PLD1hhE/6XY71GpCsouQxVvnDuQyhsDKBilWh19EOeoEncn7Stzx
q5VEgKtuCYuAXf7fKDn8fDMMOFY1nyEyyYfQnNWrhn0MHAqLSmImNe52p/lKY1YTPi0UYlZcPOo7
0TPUS9yZ4II69b0of8TaGZo7UTMD/0jjjr8tmTfUJy6vE68FX1vr8/AQRZJ9RecF+RmbCLL+2vW0
hWsijoeUr3q5QouYVYZQpBBu+qOQPnR+TeLHoQ1J27Lx02DPIkOnh+DRD8yLau2ByjO37dzc2HFQ
awQXCG8M7Kcc5a2XsMGvNh1+2Q27uunMaTAxdOmxdd+BC7IExdp1lJEMdHsNspQQvM3GDiGeOnut
8reQVhBj6b4M//DlQQ/4KRvH7Laz9WUafguaXYXw0OzammCk8aEUh6g7MsZKRCaXIJSQlu1SBAWN
8WDypjw5LsYLN3OO7yPelRfltdR+cuN7bnYjjuC2YsTNv7QH/YX8A4gLRFTTL1F0GWjvvQY2TrPT
g31tbgcW3NTqKDWWE3ZMlp4j10Ke2SrycewbG5lxhss7xBWLvayFxoCdCV34sqEXKHlXUMBoa5Uo
Lwf8WBxp6FNr4CsckVhfqY9lO32npO4v1dm4rRhIX39X9h2xSsloZwvCSBgNd8HggXchgdFBUZcY
ALyuoUn9gf7PycQLBWo/MP/BEr5hVlxUfxQlsfGDtYJbhzdfyB2yzlLLT6vL0oK+pWHwDJ3MKbAq
7sgOMfjCemv3ZHJciLpge871lTJoJ2Pc496mokfc2FmPNHnCgIps+R0SnD4yFTyA92i476QTdoWQ
gcngNJmjFfsG8UIxHlWyNBByEKc2dqcqukjTXUjQ/Vac68SI4Bo1qJHkY4Im5WVBBr/A7A0Nj8eM
uqqkhQTCXE4HrD3E2PJecNzx0lVnHj9jpLPcgQ4DUINODO7VNmxOkUhG5cqT4KEznjxZ+3IqWAVA
k1rLVx6rqNhS0FIBxFed6f+7am2GfXokOZKDg/9l3EIpw0suK6zSnuO4J0uDhYyvYxbEuW24yro+
ZL5sK3h4QihM5O1y+hxhigL1kVK3ZCEQ/1i9A16AVKTwdzpzO9TXJX/MI8xZ8SpUxCUgq4FDS3PL
ilkUNjGZTE0w+ZEl+mEV7/ul34XQaaeKUGWaU7SBSGzRjdSuzlpV78T7muYxa39c2mMyIlUgFKZ/
JyWcqswgLvwlNtFgjRdhRIaX+SpjF6YkirSz14k2mE5ayfgEbWUFpTHYEhiJkoHHOAw54UTuLs9c
KdabRRWQVb+0FfEYGo5gq3BEg9BuAY02HUI/XGF8OvV1ri/z1NNnnIrym0Aajnd0dtGt4WQvi0+l
Wdxi/sqwb6P1LD5bTt6Z/KmElAdBMlG/IJCRPrW2A2ddeWbJ5zxIroi8YPQ1hmIVqIS0T/jqM+oM
2GvYj1KDY4WXpT4vnP7q8N4ZHWQi1W+Jj9JqdlmjdJqyGTsLwg3tFhILmCxMmhRcj412NTOoQTwI
xsTMOTM2Y0+A4XLMmPiw4m0GJtkCQPTQ61UUcI5aX+KeXdYvH3KXcpYvz1j+KRpSJ0LCresvFYJL
W6V2PozMvqDxUcfx3bXMPsNrK74pMlas72eRXVUNWAELxp9WPTGxD4bPodI2ncVo7zoBm8rqd1H5
JBsLvft9iV4RfXgEIt4zVMcQJ/XdNLxlas24M9SAgawx4SrtTkSF2neEj81kKWjlovl9TYKUZhKh
oI73Xpr0LQu3RsLxY6oW9T5e+iHqvVClMZATTmfJLHahxcZFmNqc3ddYkG82UQeanIldj5Rlws0u
Wo6QThwz2PoQXZFUz67FrWs2dw0DWnaP/9qC3VA3yDsj51TSFzBX1B6o3FKB7RScD6WGFFCzoqzt
UGoo4wKTsRjqdwK5FyHhugoEmvGZ5SgB2naqbSM9S/cCRFRW/9Vx0nn0wmNs9q8xVJfQ0gJUINot
mPEraMGDhIsQIbDAdl6Hs1aj7tYtE32VbLy1/zN47jOSJOEvUJVTqae7wOQ7CMURkyMtRNy+lUgp
yj5nJWtKsLSkq1p0GA0VN5gYb3X64OZx9dQ4lYhPwsfs96X6gettoBsaPE2x/GxuzlWv/jRCeCMJ
1rX0YCt1DAz+4+g8liM3tiD6RYiAN1u2977ZnA2CFt4WCu7rdaDFvCcpRiKnCXMrb+bJaOT0MwWs
xsEIF4BQiHo8i4Y0ul80O9UN7pmWxDPzyqBtVlBwR4UeXuEgjA2qd5Ze9mcL56ul0zTOjWU7pDvC
2Butan4b3yJMzjGiZPWV586sG0LiCTpHTX0r0vijVAOD1ctUKljs/dbAZVO6FPn2e12DJFD/9Dwz
rbIYcQolUCd176fKlK+4RLgvaPHCv0G+x2sKcF0BbhfXpuyvaLY+3bXsF6aatmvvDHuLxO48PeR9
clX9LmYBHu/AbJD5FAwNDQ0DeongBzLdXLaOspQK8DDNMm30VgQbiqDxxk+zUM/TOTVkDUSKfHgV
Th7vVZ3UuwRyWs7sStaeNSR53TkWRxX/+UCdmUnLVdv2QIL4HDX9rprhJS2c96SHIijJEYB82Mks
uxqq3E3uYIbkytVoUI8DIu71zlNZR1Taug/CHzzpsMoBBCIRQlirqbwhWbNnA3ikm4SwNQ8XsKK0
I7tGuwm7g4XIVlFDZfl8+oVjc/VnOyW3j7onf+2a+99RXr1/rYZpzm3OegxWPEDqh3M+WvGWlvpt
6mLd7iV/vnRhIYPmsf3X19augfOrON1FQHF+c3ueKnm702jcSLATJ/zwJKvbHGl3HE8ly6FYM1ai
dr4AChJhobAGUhcOpyIhToOsn/jpl3T894Sn7luIgYtvcQnF9Q44/6CNCveNnW8gArA/LLaGCJaW
Fm1Kj5aWECQtwmBwtSQ2VvmH5Hnwzf4gB/dGjtRomgvgdLouFBBvPmdLnTM+l9F6YXCgY/RYu2w3
VeC3BjKzkc45fozeCZrtzdWQr2tzVTe8Yid1LKLfoERnbK6y3FYFW00nO9ShtUraXT206yQTJ8Mg
SWl5j0jzD1X8MiYU5LT2N3AbE/7KmmgdGffaIIbdoFBkHNdahLJ4n2CbdKHFDQxjNoXkU8ltjP9M
0vhIV1TBOHNpswzNMcUh9Orjr6T7N8YtvPF9bnzD3YQTNb4JVr5QntZdQ1HSiK7FhpCcFo7UnHV6
1luLkgEkEphGmcRb4lJ62VNO5JIv8WcxgbRqsiXwSjGrzxLvmOBz0SJlXvYhmSW2OylrRkBo1GTi
04rRx0dhz6Qaz3wln6nDVqPNLfpxgo9aEHvipMzDbKlgNYM6yFZGADLBXq0VM8ljNkiKRd+9avef
4f4DfdaByXTDW5l8UHqA1NNxzsKR2WZ7ISKMhuZcyGBfRzxgmnSTgtcOmpM+1VqawIl8sYoza5mD
ICskWqVKk1ltQ4yFDECzg9Z6rIJpaaO4lVK0pQ7F2gTaww3QlHBQhm+YXG/WQ8jmWBjBMrL+5Tlu
ZOEh/f6BwaRzJ1zBNVxQdYKH01jofsmthpEdNFYPIEgM+7J/qa530FKWy+mM5PA+Hv1tYoxbvW+p
RZG0veWc6tjJ6Vuz8z814NKsIPZFM7I7zakLG/BtqCDmlJ49JSDz0KdOWduzTlnF1MgGZAk7ySK+
65CRwBpKw3qZzGIECWhkMfv6pvIEZjc874KBBAXYgdxZcIhEaAGBMgs8MdOZdwvygbM4RV211HnF
v03lV5kNx9Y3weQ4Z51Fe9MQze6QQTrBWUNiQ/flhqfmGRPSOkjCVZnnbCQ4yYKaOpuIm5HLfx1t
ecj7c1QdLQBzb16krgJJ/MNXjzVl2jyjz/pID6Wl7CrWH1bm/lZYgpTRvTKA+AT3Vd0B8gV27UAi
mqK+Yo3hOC39P8Xu3ikj2mmjfrPDcUsEde/gtKTuBKo7LS0KAHhHO+cwSPUCsrDbrwP1S4QHvwqW
na8c85XX8hYu1hBLL3qfHb3MWCVjfRptJG12Np7mXYeohn8K77u19yFh/74H0gPJ85ETXAmw5kTY
lA2abgCrbRxo2jmH3t4j7F/sjTEB/ZIfKQjCg3zzRqgSTfdF1A8VQ+OzJdpAojBpwo3RuejKPxJV
1+6W7IePethslNycW37xpzbYhqPgPjTpkqn0xBmv4STSKPj00elsR30YtgbexVzzNRGk1D9VuMch
GmZNZQBRU9cWgBIL1Fos9Pe6K19SiqPVVTv6MCkJfvUJHmZd30O7pFC94xUp77blUGcFMivEWY39
qx7bF4siRvOV7VxFaKyjXqF9IjmMbKAh+4Chc24Zy8mq9a81uqyV4VpySB975atsP5p2OIxJdcvb
8aXq0UHSxkT+HtZm8i37c0PDadA/FY5xcYWKRJYfHHN20EeuoPgW8+H2AVN6Fs2dsLzCM2ONE7Ts
j8Qe7hUQXfrkm2SRAiET2oX7dYkb6iBJO6TchlZofLu9j+RYwouJvtRGvFWRWAZBdGl0j15amh4t
uzulmNdZI3MY6oi90Sf80KliwCl47JX01ozeM1eDm4UMriHUQfvZZJrzp0oypE7CVJUDEUZCgs5d
ElFWIQZ5t0wadx20EixhKBrNURQs+mO6ENnLF6kNJD86tNiKM19+OxGXPBzXOSseh/MEX3UShQAN
WP21n4zM4w3a8rWrnadXR++1Wy3LwPipBc6cuCheIZYBysmXfV0fIFzST2x7R8urz4OlzyJ28GqJ
t8oZd9W0RHB4h/v1ByYIVXXWlqV9hI174hDGE93d10Wxd8zJZ1EHhPCak2suGyLJWWp7b5YkX4OZ
ZBOyvqDMKyFd0BTiCV32yctrlRLYMPsHDKj3klq6QqYPZd939dGtkocotXVWdFyluMlq7btMZ2HY
r5PCxAzSiFvpX31f/jAg4WhsF+b046ZFnfB0j7etuOFs+hrMA6bEc1dUW0tLXjofEphWjISrajqx
Qada+6O/SwYutkH9AR+7VoIIf/+xo3WkAuyUtOzQ4minTy0RFk7ZstU4FoS3KtWOhdRmSSdXXd0f
Q9H8DjI/mamyzO3qfysl1jH00aBBe057gzalue1z/K+dTwguZ2PSFjzKqK3+Q3PEKdfygzlg3oTj
Nww414sPquZOOkiH5ZiQnXKzPXNFoBvv9lhSe+WiWSrtyi2mqcPfFYHcw0eCA5HOGm9Pu+KyQNns
FB5AEBmCVFvXOF9q9qlllEwxIu68Kd6U/MtiuED6X0HcDwoPPKwf2S6FsuuYIkT5Dm4eaOQzSVFq
SMUFWDEEhgFuWS39onyBsm4IEKuGt+DEWs7AkHMAfOtKsayJ16jIqRkuBhGxoXKfFcqUQpxuMFqi
NjBMYJbY6TyY8C0NlEbxRzEso8Kn26PBMoQNfgseDOZBgxPCAm1ZQtAk7oguoQBxSYaefjFsZGq4
7kAshZT39QTMydasS5iRuoYfocCi+x4lWBb45tzgA6og/bLDKotLmoyCtWx/ynqYd6jlJSCyBn9W
61E7X7ENZNtkeO5sHFII+jRDmufk5MdMjV29A+ux6UTAmcyH7VYRMWHd7OT428zFiDmmwkGnYXhw
6INLCmejFBdJFCtpH31xUqDy1DFAW+Wfg6pX44+1hIUziizpVBLSE9kemlXM62Ug+duYmMFZK2Mx
8w0wxDAEiE22vYo9lVL4qbcUwpUbkTXjgKjmT1M4M4XlWKU3c7oq2Ab2ODndhR0Epzhu10qFhNY1
W8behX+UeD0THivTHeDDQhZwUlWClLxG5qOd/RjBA50Ka96C6bwf2H+j68blxWlvZdlv6QdZNvWa
ZxznKj6EFpVxsihSLFAT8Y/ptS0F8rDeLOwKUxnciIi9hgPLU/sdSOeOlFzxSDStC3YJw7PZl1ir
kh0OAbKaMZf/6+TTqDaRbu8Ds93i69Y/SLYtzeJn+jLdJJcSK6kx8GenHiaQDgbRR8ClgPstRIfK
seXAO6y/eSW+dWKPv/EtI9Zcfw0YntQA8dj6ljmDXpuyAbn4GRfIe+LdcGuM5QH0AYTHfjOhXfVk
29rfQjk3csXvNOIH5H+vfTfztd7+EheptC/ysUn0IYnBJfGJvlxdAPq6AmfimbgsSnrqeMNlIjpQ
VnYICVUQ56w3XsAqspLHxO0fAJywsZQHxGPUxcDRdvQl49rBonBVFbEGa84M+ymKH4E5Kds66GKW
fHflaXTH/8fuNP3kHjdl9hqw0GrmtYpagOseli+HVMLCkTN7PNnckh4+Txv7AQokw3SHgSKPhrmK
Zb8e3gX7J2YFlkWPYqJ5p3+g01kKPUogURhraZVFG+esimUZggIkU4YbDS3UqtYAU5BfNUzZxhH+
XQInTZ8cUdKbS6xkpDsxVa7bFKds+fQI2EXWS8G1T+yZ9TvEGl4lNZ6kZNyHJExGkvwSgpsgci1C
DTQGFw2ZALgu/FZrHoTucnqgULO6MPB5VGq3cjGXoK9KSAOGegp9D3WUrR8PtLAmU945a47hdBHV
nEf3PibFtvO3LWh2iYJdEPEboSlI4D4WjlAlHBi3cJrre04+pmpvRIWAgNwtAOG5fT9TUZokHryx
YOsTQLWsSF9h8xz0dQoTxsadY/L1cgq0CvYdXZVsXVhorgR4QRw2QBkFlTUrQsI4hJJ95VlhC+1Z
Ul9smK/RwAGSFC3PR2QwQG3JclRZimLK1TBQeLyrQ2RC7LbYOZdhCEwhQhYkFEG1VwHPYACT1ZJK
sWN8uQlguZL1QPAwE/K/PhR0EaG0eetIoBokayGojOqoOIlwEHTax+CmB94YCw6Nq5xgiW/mS32H
gMaajMPIsmQZMwbjHNA7NcIlfFzzqNBbC7PCIHczDND6ANV0YbJJE2NV8kdILHZjmJd4aV1oAT3Q
0lWxhfBD6GRpN588pVEZ76A1LS1v+mcTwROOVmmsOmJTXmfupsQu7dfbRiOMGFBlUWT0hnRQUFS6
s7DHYimGiUlNLbs2eJKEWhYjyGltneNxlVo7p+d8buJtwB+xpjyFrHX1xm+yBnXRhBWMUWXOcXIF
PvQKGWQZNviLeNOHXbSBlT2temPnKeRvmrAzaC/OZAXmGWra/wQaM3d+kd4Fka46m/DPM/Q/TP3D
3MzIv0d/EkxmV8mlov5WCacv5z4gGwEGXObfNYwcbrKGNgMr/2irCyjD/5NHuGNsQJeqyTmcWZQa
cuz5xGTgO5N/UXJ2sa8YsQ6fdCP+KZyxwvEeKBd1xOzLGxjD0m4gMBQkl9x9Js3ZUn4CH4gpFhjL
oZ/sKTN+H/ARhV15w25vJG2qXzLxjKJLF770+pfK8LT+cJpXaTxHBFuDtWutUKUUvYOCdNWPgjN5
i6eqZ6WSYf/u5NmSBy1a9cxTXvQ14NEG3mg6ZDhWan8K/DPYcQLkbxF+aBu3of4G6L27Yawy0rMq
b6P+SuNf24QansHOg1F6kZz8+nsY0i67pKl40B4aZbIdbBIH62kJ+UFjY9u6vxzazGwdZAVRuGbm
xVxBGGOj9rcJtjzl1iaNeNSx8RZ+xVr2YzHtZySAG5ZGLrwPp71HLRSZoVoag44BAABemq18ejkG
9g0DxoJs5JVHNCwEBeMkhEeM8uCde3pdLAWgjwdRmkspKGxMxAkjWDd7qH49I0K4VD1WtgmbRJQO
TtKSH4OHxKgnF3P8mhzCAMPBOHBf6dZbHT3b4dUKgHYwWTJOcw4RzrxF6U7vmctB9jSihWkPAnOu
svOKpV0tqu4vsv8hKLeCRe003zmoNy7GXkwzILOxYuIux3Q4yhLfqZxlBdNHa2F9teZT2DpOjiPo
ok5fAIh0x2WiorcznGSUEPHK8KlU7Q5ANflm9nlw78svXrmK/U6DG5f6vzQAAnHVop/RuKk44s32
1zIgw5s3fpzGeM/EpS3+ygGi+Ml1N6k7F8gv/qNvg2ViESbm1SvW/EHS4SLrfTDVp4YemBlA/WgV
yqtghSbUexw+i0UQ39zmM8McA6CoI7zZdAlIKKaLreOY/KAOpb0utafF4r4pLjkzScoI6sn3gnkg
NGaFMuBd+XJZYttYsSkwerOtC7djJ85UfeKjAIkT3xJgJKP6LApGbRxMpH+CDje3dy66f53GHjvb
efXJKi4jjjY3gP+BFi4yRk6dLS4JBbAhQTFZGblLzonNqrrCaGN/WJjDC6+llxabpPVFJf0MWETD
vZum6JHh3RWffEMEw23/lSsrL/uscKHVxnvv/USgKApWImH0jSI1b+Kz2Rzr6fRY7KU8S+cSmBvP
OIbxmf9NwmVQbBPzhDe/VzDgKIDCsRWanNIJXHPx4Il3pliUWbLYY2qMsXrG/YYgEBrfuBDqsDGl
f3IlR9GmW8d4TZ2O1GShHKeQ3yg2vZM9pr9VZLIbw4odN+5JTqKc1dddWPPUHQ5AGICk0z0RXruS
m3Qk8gppSYuHvR65Wz3Gm2Ha2z7ZBz21c8M/W9dWFUgIirGWsuOopRnUjGo0J2p7EM/A/1TKCTQw
YGBaAKpbGgjFxFy5vmRTzGmncLFnxmeo+UdA4d8BHlA/ROl2mmsUaRd2PZ9mWq/6KZJFHlY29pI3
bJnKTYS2qSI4uRLYm1fsoqOoTchL0cnpaOEIBY7R/kOvtStWfVIQ/bsa6HSWDEv4v+s2eUSGzpoS
olARI3DmK6OLr1R1bodO2RpTuWjQ7xLGqtxtF8kEaK+L/ZBOhzUeN1NfTO9+FLzU7IjQnRz2jqzo
VSKu0cUvYQZ32k0vLf3VHTEzYeMT0/0VHZ/rDPkq1b8VjGwdbbxwESZ9TRutteN3pK3sbQ4wy4+z
1ZhYG58Rx4Y5CSADP7qzBXyvhO4mrpuNgWrp6OE68GlxATsYMvLpVI0UiNogcoyGhKVisnrqxnXs
+jfLJolnZA9d75U33Wodos+boGFBmnfdY6zYTAZs/WkRu7QGX1LP9Yc98WDDEuHO5wrAeMS+kx3u
ZObi4dgvutnQSawiNTZbKpuYy7SfkiZOS5/OKNVLdFCy9EthNO1u6nXNfFSVNKhuhmLubdmstKhi
C6dARjGOfJObGKdMwcpw1qow2MfiYGblp1Db9Qg2fUpcZtPCaOJrdRbH4cH7khD1Bqqk3gJBVbFh
nxNmXYeOB14C46k2GCx8eI0cwYHqz0Gm74k3Xjqtg0311ybtMTFYM/ah+tdCqWPkLcFmqkr2b8y5
SE33U2F0U35scB4j/VEVoI9ep4l4ihIRcOz6L7faJc/MVe4W5jwf91pdlyeyTJ8ZsZEio72b/itW
gawFSEpYQvvuPUhddss3XUUsFtAi/P5Ya9rR5HuH63PsnO4sbPUcsidsY+gi5U2X41clwzOBj8/y
5UQDsyjr/nxySYD0tP3mDnV/3/McMzLoopys2ffsTHe4Cij7jvXo3GjtN78JtLDSVd6F6p7NKr1a
nANxCixsO91ZHhFLe2WN6PRFexlt45SgfNtGvB9Y/gk4sELSFapuK1T+PBr3fj2uija7QuWxKcPN
KDhXlQCxRutvURy+fJe1qZSE7HU04xxce8ZRzsn1BWmURdnXC4PaC89ZGTCmU0w0aeweGry8kRKs
etp0qRwGMu5TPQGRuitYi5Iy4MEOYuOsNlSB0ksvefHQqQUsvHkr1T8tWXromyS0R+M79wE/5ShT
koVBoTXrOGAQdu4S3EidfEXtsBlx6cQmWM7IXhhFs5zOhiHQF3d82KisFttcvpA1aHs1LM9Grr27
yTgb44fdKtuY7boL2WoIMOMbb/NEvRjOZwwkDAw4vQERKSf2oWA6QVCs7cw7YWJybqVnkmxGAKfw
m+DR3IqgipioCwCG7OzQGdM+7k3CfHAFF3j3z7eHLbBdfJDaImzkehS4CE0N9fDTHE89/lFKibBn
hzBOhdddLD+6wAk9glVZU3GpYkZqRx8PKwboJqIOMiSSkcmlqzBGMUj07StOPawhdP7FKQEaoJ4G
k1YMmh3Dc54hMsFDsSEt1mve2vo6hwwactOXrn6O+WXY9tm33HPa4N4HvaUnCgZ2Fsgv2wkuASMu
7Mkt0Lp/MT13TRltMjYMUpprXSn3AzQBfUK/KvkmNTieOcO48SNnX1Q/DVZeUVrENdKt8DyyCETJ
Vfvg9sbeeoVnOyiPOr9Asl1oS4DeblzckKREqX9WuJoLcH99aj3HQXuPVOVf0KfnQIwLEHLOqxiS
oyWSVSpxQNLKZdkIdATLMy3Y5lb9zkHSDGEWbSLsXhz6W4hgzl0vFpyG+Kf8BSAVAGV0zZASwrCU
n0dnM7qfPg+kPFiZzZUG4EI/kD35KmgYrPaiW2v1NooApnE57s3uPuY8tNcgTKNkmop8HimgCfxr
UL3H8XcISM3iV5NNanyEfQyHy7APtwVHBM8869mmxurK8TVbFOIKKmqk1s/8lsQfy7tm/A1l9BbV
5zj+rPsb0mv/0vLTmH2wAukZ7s1r46zR3jjzle3L8VaZtpHaRnG3SrMpQPVU3szxD+rwryO/yXrV
yT8EcoPbPA39XdZgDhnwyIk0yg+YJh5nPwSusL3+JFQedNO3O1C5Y/6m1XdTYj770AE9FfqPa141
Llsc6FO0bIltvcKukV3GGJjVvZYfTNlmdKetm3QZwxXpQkf9xYLAurQV6WKcJAucgwlZxC5lrCyf
/OHbaA+JjrcZnqStqeyc/Go75C8PDY15+TmpiNYSuqk5LRWeT8zpj6zEYqw3MOSPFMrNDCjhieDO
5RdubMZeKHjNy4IWqeQnXdnD2BDjlxS7uv1wum3A4Cd4RCD8Kaywu13qb/vhCDqjwsjFJjI5NERh
yaTqf73koxpvevoOanrEShjtneZQNEfNC4jGRm+G+xu57jYlzcT864Pg8U2LzerEcp3RYch6nvYe
bOkVTNQ+vEJ6mX68XN6FvgkD/KSgIxO8WGUG/X7PfKcSXDW/LZd997tWb/jOOm8n610JeNoBTfIM
8p/G/RwhE7fdu4qW1+RUjr1MZV9LdgNnLNHxL2cLWJpNf3C6deYtFXro6cyWm9C4Bu6RgT4lwm05
wB6+neKfxrEPnIUpvhIIw9rZr47muCC2WYY0m/AEvxclknfza7l/hryX2ZVOp7B4INhr/k+q3xqm
aNaL3AMuyqvjX1OFpZL+mVmHgGNz7YPzG74K89A3J7Th1ILZMoNBWluEMh/cNGNMeuOuyYPQodwT
6p3Yd9duwOK+9cd/obXP3B3Gq7xBVaU352Qj27rvnF4C7TMm0lxzx/UI7HmKQefkgb5C50LmOZny
c2A3n/XJwiVU0IAkYm3ypvXJzMx+p/P29JzgmweyiUgxnL3iMPCsh+oeteDxvzLxFUGKmV5uR4XH
n//0cBHTHIRbJlq02SHtl6H90/fvnv4b63+2c5NcXj2Su+7SX0M8u6RzM+KI/NV2gLvKuV1j8irf
dX+vQJux5xE+bBLvyuSIJsoYnl0TdMu68U9ts5H1MR13jrg02tG1j3b9yNKzI95jDFmeZbw5RE80
7y6SM8B3xTr5yYq/SHkwaiQz8j8/ADvgvlyoIxH0YQ0pHYYT4J9DaP9W6ZaOdhULqXpOlPOg34E8
c0RgW92TjHvwo1cJnMA/0PiR6OWz0u9mcKiJWWvpktDWIPAFHewO49EzDP4844aAYhMclPQY5V86
apNJoNJEc1PZUaIqwc39FeLcB8QPimeGUMpLwPVug3cs439iPBhwa7T3tPo33WBkTNUp+6YBT9X+
UBQ7AhaDfU8Qu4P8Taa3wNia+qGqlmN7ZNPWEzLXbxGhAde/esU2S87egLFnXst3qkDAg2OM22ks
Ok195zC0axvNP7H48NFrJSmD/thO4AJClI3E/N2PJTgUaD2pX9jzRAlsapytJ432r8DFpYyR4TyM
xOoG/xVyIAj0CM8l1UZT7zLHVEqnhXPNFPuR5+GXklTfQ5osJMOONohfh0lz7rWvhPTfW6mjYbgs
FwW9vyMFcizp1XNvMx73UjzbrMN3H6gQRwIw467jzikRoUc7o/TKs+nSLmNnkVHSWTXZQdNLUFQa
oHYtwAQLUJufSKUkLBDKeA753sStO6HXlO43qUpMRPC6HSO0FoUpMKT7xCjYsvxB+WAbFqYT6oDe
eBJINt783lhrDpKPNAtkXJMMRmzGHOViS5lz82Uruyk2DPr+LkVBxq++UmR1tg05jztj/v/Ck7oN
XIB1xeozXI4ZBlynCUMUDpsLbYSPR5oVsvgol3WrblNqVJB27bPqlqyjSqAz48DZquxXjeUORziu
pgqx34oRjJsBd36q4F/HO86HYc19GepLKprnfRE1y0byQNQjDlDl6P1mWqMvE6hmhc4SN1Y27qBF
4FjEXEYZFAjVJjJphgP38LVvjV2mhhQ0pgK9WlH2JkMUy9KMaZBTOn2ZvBjYZDicw+hXq05+6K3c
3KWnRNBk6SLqtlU1kX2CD0nEuxmGz0Ihz1JPbFwrz3umjWLnJngli4BHyPTzhtK/cSnnxrjE+6Kr
aBr3fhzEcjUHIGeBlqsA4PK5R5suBrqkCL7bjv31zOHI1jeQl51+4P0AvYJGE+Vt0AjBsLXfRZU5
rJva/KtdN6fy6cfM0onSUSoz2arhZqT6fJl2Ja7vGomdxjbAtVGtL1E6c/VpamA7R3wI0tJ3oVZc
q64urxoXOGtlcLGkuzqr/LZg21DlI3ZsScS2LXjFmxw62yKBbaCA7sXJOgsbUhGVnd5zXEGifo0E
gkLD0lZ0I/LU1Ix5iL90NoiiWlFrtBhyh1KvLl6yjHQxnEyq3/RepyMaHd7J1aWwtb9SR2GQTkUe
EVmAr+wKcsEDQWW9VW6W4p3AsOQEFuldy7386GZVRUNmu/LL92bEVOm4IEejzMw3kj6uoXWVQwRT
wFf1bhtHjD4hCWDI/nthkBVLnRgjecirNpU7rR4OyeR9UFsfv2lZr0yFE7xX0vKeIXmTfWE3A5Ge
Kqgq1Be+iOHh9ISy+4g71kTdKSo8E0YN5I7/MPNBaO+HzI1PUo4frkjz5ehGK1UxjXkDoJBcvJFu
vNyzV6GkmCpzA9pd8HK+DQW/xRY9M9FogFoGBmcOzOx6lp3XEdWRi9JXyUU7wavPyEEBM3Jw1cTq
pRUjVvrx2qPardKSZbIllQ8z8U8MXv6uLzogLA3pkSxSWGM0GgofmLPOOQ0OAIKxAK2le47DXOVs
HTqxmEGCMxw2jPmi2HFVqzMlSqDzJ1O22jYv9MuQDUjSQ5vZ7DJiYgRhe9XyeJ6arJgsO9aXUU0I
PcFKrpuEVkrfJDCrUutScHxq/Ley75p5p8HDwI87rz3krs4c5czobczGevFZG136lheUSphKTXoG
lz/k/GBGYwtmo5YujhwpzKUiF7spAq/KzjlLlXVccUyyWg+KC1ujJMZRb8sarFrlL3XkOqzS/BjM
NGedwEZZljY7srDtZ4IyDmoQo0XdWqQovFMvscgLdwCTj7UKkHa7aYccH208vqKQji4FTPoSZeUW
Z/aDK23FyPaH8gxwdTSRR9vuCXzfIIJQnABevaxYsD52JZOA9uNDmLEKchl08GzwVl0Sn59xHA+C
GyjcpLrSoRIFf5VOgEsMbCV7LAigp+TM5OSryuaSZkSI46yDHuddvAymm+ITwUK34OGOQTGlU3oh
K+cZN+HeN5Qdupvi8JT2ivLVduYdpNBVEqITiT/vdE0HnF/RK8qHa0vweUL1vlPYvitTxtvCYPGl
oE3gFgpOIuMtounnSG+3A6tPwBaPmGf2zCYEFNjGomjYCLhDsNe7EDFpwNtCiTwfWU28kVVa2iR3
KP60kdjjt2uon7RUfGbad4eMFA821fWQHWgZrhd63f9N92nXDhV/U0Fhdg/CjoxNZEAUkJS4lHTR
zVzHOjsBb3UnbSmPTuHD28Bta0iQJD5YR/A4eTNMzMEiNtRVPebPCToPYRmvt6r2i0ShmiNo9bkX
Tesp/GZjiDJujWxKsWjcLGjTXm8x7lr6TwT3GYMPlPSJnRdn5isd6/TcYMXszWM3plsvGb7DQurU
taDvtf60TU09eheywFpCTeXRS1goGRyaiLZM70xyXIo8q3xe0g+DqrPSnDqpuOOXtVeRr+OsWFa/
WYtOG4SlvezEjg0uLm7hspHH+mhX/mXQnWyNkd3hDUm3ZbYYhNPwMGTt3aYV/L78bFcqW0iaS70I
plRsi1OEqxc216ExLcDzanP3G9hIIbQv7LZy77GCaQyiIBOHE/Sz37F9FK+W6AmLdrTOAwamU8OJ
y3FGzrncXwYvmY6x0KvXfsvJnSY6Y55n4E1H7K5D/MeBjHfnzh/ZfvoGn6aiG7fIUcO91i0acu26
QyrJaegUK02yaSwlIUkK8nLV2ez5HPWmMd6s3n8qozZrDR6mMqQIUNqYrIuCzJ818J4ayFA73Me+
YX646ngpFFPnbNzsB714VfR/xH2LZyQkjatcXE8GS2DzfGRsdQf24K50vgPNWxbgZzdlrKb4Qe+t
n26thihTF2YuNw/vBFy7/HT8Gm4YfhclsxlLCW8FMflUiDes/V2CA1TT4Z/i7sqVW5YDLzBF/VOJ
CbLT1udssLu5xtgYKzY2I6hmBV1fSWatUrfuEG+gz/YE9lPnFTk6qCPiMNhl794Yk9ZFZvDRWefC
i+9R5tKzFZUvgW98Lv5Hi9SkibW5WmTfAzGuoItBp4dsYTpX+5WKd1e9ZKUXzJy6w3Bg2quY5y5A
l/BTyPhqqlyWnoe/W1rzRpcx4ambr3TurHIeXgwclJ6X38Gpgs3QgJFjPT7xmX1yUQnSqMUWhA9J
iU924k0teIDme4dyAPYgsWWRwWhTilk93aOHxdjnrfhsG3lM4wfa7m8YtOtIaTe0v60tXDWuetMq
AjN907E8tipyx/LXiv+8xED4kqyUCjLayaQa/MfYmeVGsmTXdioX+S0vmZt5Yy7o1gejYUSQDPZN
5o+DyWR635u3s9FYNLG3nFVPUtUDHgRcxE12EWR4Y3bO2XvtgFTQ3s/fCs97RkLBmcGxSBVOx7yq
uFRT/OIZ8FlZkJ81ANsa8PCAZRCn3mJYmwkF23veY0oA0MyoaIjnU8T2t+spyBvJ0VC6vZlc1Cpp
ZJ5d4uCJIKB1g7HuYNjkQZQZbXwnjAOYQR6HNYU4h6Yy11AKfUvRTQ4+/PXHypEiYMko7UdnW82e
i4sGS6xGYbYt8uzWDelcpoVQfNFYm8KVN4szoNkRhPw5GSqjmoU8TSnyGfeSekOurjN/gp3CIhGp
hHAbKk5kJKHTtKS4RPYlu33wSkqRPB8wG1UQtpoOJ4cgR1E6WOr1/OI4zUNeX7Ls70Q7fvo5XO3o
bBZALIOHDtMM/UGW7pW7kBTeZGb79R3V+jRLld6F6fzijxVVk2lYvBXe+QLJwRSC2wcxztRGvI1L
8B5J1tmGrvgFfdolKFkqGoy589gdkb9wwrrDTQ642Ca9RtfoHNIQG7VlyceuxEaj5pL9111vob2L
ur7b2KJ+jmu2dkktSSzN66emAxNk486pe8IHPSslnUfigLIy6Bk+sZ9FgamsMumTR9mKDudnMVNu
x78D1x/3rQJ4GFNNdmQ7rQYsWDWld/L8ZoISVeo9OeDHzuqnk1PHWNcHVN2tRy8zQIaRjNcQurEY
1OOTWDgVFuOBg11GpOkOEBIP9141D0B3xbKn+FwoKsaPkPZ8FKNaargVxBZyP5jDJc6vPnoIvUHT
QU33nS5StOwZk+lkQAQLUMP3nk0mXoIJx01JRlPnF7fjGmwT5v1rxz2KPxvNSy85kM78imiaHQ5z
UQAAd6MQH060Ktg77zoT8XMa0xucogbhdIWZH9IPM97R2iuqz4t5QIwTRo9OZr1aIQ7xJHIQxNlM
iRvH/3AjdlOIMJAiGcCaUwj7hCbFpsuj9FJjwLSMexVBf6QBgbqy1UFwMWerI0eWB9EtsNPqJ1KW
N0It71VHMUpmDT0d76TL/lJPI9DCrLe3PZRoFOooTTXKG/SNJSSAzMIWB/37ya6I4WQWYViL3uwV
kUa8GAJlSXJC6N8LK+VQZgH2+Cjep5CAUXv5wW6o5qu668tTUTfchLlXTN01iEr4CjLBjz3HxRU+
FAJg26PDSTyndCDaDDwr6VQ9Jgo3PgxL/mtS7IgjD/vBXJ6SfPwsia3cBI0kTTq7zer80Zat2mbq
Ba3Vd5PUT+a5uGVXstJqYO/PMbImn8QpmpX70UdarQICBKnwHhBj/c6mOMLf3z6bhsZt7mxl5wOb
TrOVAc0qQE8Zvt3P0i0vZOvv59R9rtFvLan1y2+RT7t9dVlKlBaLYMWviRwoEu7Q9fjdrui2Ev4O
NqK1xkNnPGJKegRZYmZn4ZC8ri0yLwp20wN8WlrdFuM1FTS7SJ69EhrsaDvXTjeZzSlt4yfKdfCn
URJfRcrZ+3Uq4QZjI4gUU5Fkj1EQYhbpYXQyquZucGycNKOrd/DXZt4e0mFU8RL0dMs1ZAmrIciy
1xFil2ELgfVNeFW/D9egxBaH4ZKz51D9c6/iaxZ5ESFVGHyGjU7rGIS0oInyeRWqubRm+lIT6wBX
eBLdIRmQuQWQ69silAc7j+FYGRKfQjDDqzgOLynGHnPsPASuFhQTQ9UyVglOHdc8LFZ3WyPrsxSh
B+zcaG4Vv1I90PNtroc++hyN+FmQtWQbD0sA/JM0X55sbT8Bj6VkKGMsRTaaL7c9NwOoMy/BGJ/j
qOom2IKWuxAdK5f7PmdXTUQpw6g4OCjOE7bK1tEiKFtMsIQz9nNlk/zso/iVao6/ITFUGKyjRlTH
xkEdY9kEJMcZa9+40lyqfWSTcjJHvNaIoo0BBCc9LT9LT4+5ac6ptdytQrwumvgdKAbSPouPiXXb
1GTmlaV7SqP+qQ243hvdF9ckZW8qrZhi+z6CmWkSF2WN7DbPEnYaAZBIt0TU0NgTfyYZU03mH1gZ
XwOy7ozl3C9rvKuW8SMOQ6wDLOuNaj1uCSUeNkkqgi9Nx86eC4ttLclkOYKPR1nECZr++C5ZtQZY
jbLZHjf++koB3rZ0IM0v1Nbxk7QymEiFGXZj8NAY7hGmcQhxEK9+xBLkqndSiXA9N1dOlF4VU/+T
WwyOtQxTBr2DA27IA4K6jzAcrqvIjzZ+N9xxLOLeeg0IAncxDjMkhcSIfRLQTbE2DtnCR+lElRTl
KDO626iW+3mN1Sjq53ko702HwSQRCuuq/RbGgtJL88uYrN43zfTkE2ZEX5u7y8zJUlfdDwyfzZYM
zA+Ul0+tgd07l1gcEkm02SLZ5aSaznY++jtrqKOt+ayr6k5Z+uj6FuKditgXaH33Gq3N6g7oNiJ0
UM+RiTHmPtXm2L46iVxORmITLkeQDGBdoUKIhDb0eG/8/ODWDcbChh15X6ye2AlLNqEOLorrraXC
n4FDgyiYogdLHeZEPqGk+E3whd7NI7x6vyMn0EGHHZNtcuHSOLEiStwwmKAz1c89nv2nZfrwdcTM
TtAaztbgkInJ7GDit9RJMDbVxUKDmVa3sSfym4kTA3qS0ZUZojvWKrAXhQ+dQyDfamo5b8o++B7P
hp1YAvM2F3of7RRJwYgH2UrUxKioGRjqCAqLjjCpGyl0ASf9GJTnXEhj/xyHtEVOthoFab03nvti
R9E9Xa0bQoOvisRhveYeQ5N5a8AoTYplye2b3+0gN3Sff3RuQUAEd3ibiXfewupaa0jU2ig93ilC
aHY7p7EkrA8DTnLh6eE418iEuo7xiO1xD2aHuvYQNwAeIE1qsJMhip+NsELIgyRBEdyGt4BqJs/T
29hyxlObr+ybYbO4808rLd9c+kTacY9aIxdc8L4OqNFpmtovMul/ZsJ/8ZJ4Az9wQvPEBagboD4J
mmryHYb1LZaAM+BHvwtic/EWT9fIjbb0VN9zZA4dgieDxVE6GbGzTcBWmp3L0kflNtTchkXtPY7W
cusSIkABDZLaW9c6dclGboBpkjj7Ek1O5xKH0BI7AAr/FJr0h6TwR8pqEzA1Mp0KPKl3mrCwoUDi
WoRZQcpZ8jnJ7NnvvN865Bqkau9KDP1l9dz3Gqs5u285AJ7pDVyIJg/I0lgfSDOBX1GuM1G8f0z3
IY3aHgYOV17adV7sglo94YfFk4AurFxgHuDdSiVBTsmoTilHej954CRjLIo6XVmFJCvOCeY348LT
XDUypLn9nhacZogfggU2uwiRtdWBqPbkmq6NZy13Uvyeiv7FC4uHkmR5Och7UMTpWY3Enlg+fNdq
BomatcuDikP6PdHafYc/G5+WmSUKsGywbYrw1ZmK1zBFSDqHtABX0F4RZVAy4/atIdAp94F/4Hbm
9msFHb4KdphpiuRjmdJ3gO8q7H8sS96i82ceQzLsSiEDVaMIe74duCjJGHlN1+MW6JBMF8iI6lR0
pXlWzGfcCir4YCpErDXJPw19pJ3TZvM2qJmflA57ntqF6d72Vbv+gj/n2XvtCPXA9RUx+cFpQcx1
e5n5ILXVsjAhzr67DU1BX/t3Q1WjsbAiuY3tw9BD7iyCKjo3ne4u2IXLQ6XQa2UpbvoSWTL6SYTX
5JIlh4GAMQ4l52eoGnXsSlqUMwpr2JvMJ71ZA7p0sNAjf4WDRCLxzFbVKi9EBqMqn2aFtPU0IPil
aYl2OcWqSOOUt7bdDhpUeDXI4CKsTcvELGNFT/ZNxXQ5GAIIdpKZsCr4ceVAqSCNZBIwPRoictHG
C3uPQXKK8x561PyrRvBZVvNPuWZzjRZov8V75Fr5NcyeQMmby23OmLQgPPCQ1vNTJXFf9hMKtSCH
OVc6Ph2Qmg7kodE8g1OV8Q6N0NJ+jlqcXICrdsTwxPaBeqdAa6xSzycfkpIvM7MPC/MWekW+yx0G
CKVFgPzCCdrG1XcYBW9VNYCp6ukT8K7UVswGto9WL92dJqKADhvWqKIF5dJK3M8L84ZNQahv5OpD
MCiAlBpgYe8+qC739o7PcNQC+p6zhm7sHH+dOI+tsve1JoLHY4fpte0LIn6CaMyTleFkaJYDLeTv
ue+BC8Nv5k81PDibkahd/grD8aTc0mJTyUR8WPpzR4kwZpSOxprI9fNBQOUwVSBlYAZJtoTMNZvU
6jFQGrlOlgeSue+d3nttInpgtgXYLpw9MoDt5tQO07H3QAHDdy230+8iSvwNov6QDZ2NaYsRo/Vs
1Yu56cjExio6XXbKOtCYu7Nm021aeojY7skHJLJs41hAuxWmc65Eeyf98cEPFJSuED2wP9t7lSzm
pAqkkxWjrb1eRRtlj1tkcehbuGnLTE+TZA5y2Ef4tQIwVd7Ba8IE1Q0kjbZBRb6l1wg63JO1bRkf
X9mG1k6FKqFpTt1MYmY+DWt5y9VZoPtI0pH9g1sQVj1CwgiImiqaii4E1CxlM0SZ/HMuFCZ5hwzw
KBZPRcllWrOJzH09YJHN7tsqdO49M124EfmjXoZSml4oYTk+il+Cu0gkpZphvlfCS/J8b1cXWblV
bZjtxhzPwgjIxVJyuHNxnM/J3Ti78uBKUhZdmoz0kjxxsIkpZq8boNo0rnWf2vVBQ0Ebsaqf4rl8
sU0xHHOvuvZCwDPKcknqsRVRFZPYEaBB2MjMWCtqrHc6eb+7Amqh9uqfVhyAkWrCZw10ho4Ab3bW
koVrOBWSaYZZKn1I7cmv3gHvEgvvY/AF4dfoOusRIw0Sg9kPAdb3ybxz0+UwUggT1iTHTYkBIQkE
Cmp4o2o1+uRgbhF9Y/ngVr1F0mwRkJc78o2K/EedLhOYTvTpS8OUpxiJln3vJtYJ+eYggiNuix4b
BaKelrfMBVoXu+9Tej3NLJMqHm/h+DIeiG77zoHhGggcZEME2Gpgrrm8uXPjEwvVvBDA7G1Q5T1U
Tn4/WmTJiNj+0Xn1PblVdCl4w1iy6ccyow3pOEAeAhYcZOuQO1zfnqX+mbjzQ9whXTdO+TBPzqM7
LwPtL1g0o2c/925+ZAPP3HrAUdmgLOZl0/CGyhzCProRAlJwdS33TR88tsOrRaal5y3XJJPIC1p3
MC0AnPWa7q7xl+FQMGyNXSI8Ww/7SQ0xUtrziU5TxJSe3GC6i1SjZPH0HkkiEV2x1VA3SSAUy4Rk
uL4cFnh68sIwbVPhwIpJ5DZZuf00X1YA0lLk2+Q+c0AAwrQYJPLx2HFRLiAZ7eJ7zPAozD+joD2W
fXpuuBV3v7OA9dvv6XUMzKZa6ySH3tB4y+FKtdU2Y1h+ya6tY5uEYqOydiJz75Ok+BEW0StTQLgf
A7PdAK1TuI8o6Ae9MC+jS4Y8LOIlvJuQCL0quAssyf0TS52SOw+dZss+dSqvl+p5qvFCCpjTbfXc
jZ6DShmOakA0iSI6OtTEljAmN6r6kePdqdgDuWZErzjdpDD3C+RKNsqjiD5MBqC1lPxfgyNOmwu3
eG+Tu7wfaNBhZsUA07NnJ6d1m2D5IVOPvu2HbdSByPqYCxwZ0NJDhE5ieyPXG1Oj6V2iAOL5l2re
0my5EKD4116ggnzeUdSNlKYtlXWUOBtMrGqX0CouggDUAAPhOjmUxNrC5KVV7vWUlbStmEEx+4aJ
ipLQGSFFsi90fpIQsxkYBQoKaMxO26ayNw5alyLbuA1TonqJP4xLG7gMLqdl6S/mnFYeOQ3Dhj3N
3Zhi+8pILGcHCGsyJkQWsUJuNS75TS4AMmv13F+2QcCi7R0a663GJNsNPhaPZF8TSpYDtst6CvQ6
O6+J7AFC2UlQPOn81OOT4952TcFiOMbRTYT8YCjfhf/k0h3N18xUXRBMlLDOoZMWOEbsz6gU8I51
86pNr9i+VMHeUxV2UXie4WBTX4eoZIIo2625qmu4n4frVwBumS1EuvCAUxqYQAMKKvt8mHHNlNf0
nnFWN9fa/YEArXC1Ryos2siIW1tKEInq8MMHGdHUuHnXWzY+B6APyCTn7s2uzXcZclvMXP9WGvVW
pQHUfJvKCLhJLaXYxIrWal4nzLqt/Ll31N6zyq0pzaMR1DBqBgvohKty/tKVoCaxETbk4wbbOq3c
Z0kYmmy7+LtTYRL1epAIDHOth65AtjPlw3K9uCiFB8/rUS055lSQIQruBR4Pad+UkAHL8KCs9yjt
hyc1AJrpRmqc6ZXFRvTzs7ek0f3XA8rw+WpgJxf61nOeT/FZ+CM2GqT9t5EGZzkU0zVTkuZqsaEx
+WVYXlcjs65ZD9kd0+PgovMjcamt1iV2AArH4uNe1umLU7fjg2W02g5q9o/RMJDkObnnxK01aqS6
JuCBo0AzJj/VNdofLpQT7p/5R+BLzaFV48mP+up5/TxhFaNCjOuFq184zn6F8yKumfYPR5+YT5Xq
6s3p4gerU859ZQosbnz316eXzPNIOmn0Lhl6pl+mbig80/hQuAjKO9oHzysqpSsL8iFV758iwRWi
vCV785yKvKXGPzutNe+Zd1ev8VI+KNvXd0y7mucRnufXp+nY0Oevcf2Und9slIz196++fjqF5WGs
MOhOPhv0bkIgjyk8gK+67sfm0t1RV8OzGiy5r1E3PVYVfPFO+YYzfxdPsfNLTjXNWm30QxIgMikn
OmymS6Jb3wBUH3vVXohgbK/NgtynJSzuORkzd6NxYjz6BsWB19k/xs5Jz7TbCClwZu9T0qMzdyJw
xb3O2uA27do7V4JI45Vf2wTYtQi1uTb4tdp8pFCL2vktqZeP2o2bO7p/w0NTzLcBK67jM55eossO
LgjkrlldL5aGNWb3Dzn5V1ttuW91g+C3KLHGLXWbXWqFXkehXqAQsror6DIXCQiKw4yo/NEiK9GH
RxbbdXXspJk4d+AeVZmpL1MvelwHHAffiYObOe6/+8p0Vw3WVnhM0wlIW+xGfMVI69xzJ89oLt7M
WW6It5xOc5dLVFEJDqHC+pEvIx95rBmwwVDPRPltG8CXa3uiWHrgCbdZAai8Y/9LsgLA76+Hwkci
tGSFvqT2vfEEp7wI5XjlpcOyjxYNGp8z6G5y5EcErO19QvIHJNA5q5TgQrqoDOn8UJ0TPFYTVyv9
qG7YeWGdc55I57qqa2QgnthrQVBh3jbfp5DMADlBRV9ggM6sVXEFmLdNJsIAhIRfMi57QBjwjO3x
p2dfOiW7w4sl8fcLI+6dcDxzOQ4czskPwKell/E8YoZKzLuT9Fz+OpuvYg8GMnyUdLNAdRMXXt12
RwXnzV+H7TEtrCWqzoGNTp2tNjAcC0pAy6x8bztrYrdkq0rP6FAHMSKhfkh8lGzoXEdhI5BZZLtj
X/5gxjK6mTyw2DpnC1y084lVwzv5GQC22Dfzd1R++OXqBPJ3JwMQY8u7MLJ9KmtMSJ0B+OvpnJaj
kJuRXvX1PLOOV6NprhTcSF2EC9tCQakiLQRiFdgK1rNjM0kKrtm+8uGs4Y26Dfj3oCUCOy+Dt0Ry
k6l8fQIiUb7SHGMXkJnvPRh6BLr0o4F6Wm38MPewn7rer3Yxc0tGwsJsUmFDLkfmW0+F/SgVwsGI
8+FDyPI2d9OtNSOXdlxrvEmhrTCGRazdzdZEO6tBREORs+dp01Pj7FXtedeU95hwLenvGg7HMXeS
o9Fj9yYV7A2BycLlDgFDyM1v9Aqo8VZrO+yC0qeejgbD/sRNmgNNFWQmSqSX3pzqQzM5TGsH0dbn
OQafZAM5A/fRMtn9esBNARFqKVHe/WBeg7Cf2fQtFiiW1HyGMGZyJFvrQ2eYqFsLynKUL/qkZoDW
hPjdVDmSzqQfrpiZUUfWaUuw4yBuHJHc9/XoHFK/z25gfZqLuGmr/deHjpVlNxeLAxFKcZFcLAAn
V50mDQtDd7D0JbGFVveEhbC50y62P1vn+Mc4W+98x74jqhv/km/aK7M+iCaHBCXkIWkK96S1HR6R
oKS/IAVg5Wrz+UGiObgcO/XLCPcja4vmKgg8g5EkEKTslBl7ku4Ys5PdAiMyT4S8j5eyNoYhH5Ru
p/KiGw+lwkXnWfZtIBW8qZwwlD5I53MxSTAXet9Nrv4sQ0SjmZytXRtAQY1MSHLVopa9fEHNlNAE
/5CUkaPVeVeeLKrz2FPPBpNirz3i4gK44V4b2JhJS7HT2+jksqmkPxV0hBB74jkYV2mgB0W6otA+
tV7S75K4wrxjIUcsLcSAFnC+vg2uKjdyXmrynIaSM7AMZ+gwKT6NJaS7FUvgVf2IM7ZqkTVFnbjv
w1UzQtitsPaVV9BhclMbbRzpULGdXRmcUFdZE+z7MhzX29pFKXyPibWTXUXWkF2JIed5C8oeidzn
ZXKJ2VkKuzpwOv00sGDOk6S76nUFiP2MhU87FeHzQX/MKt0/BrVd34WephCM2cdn0YkiIL7ycgZN
1WVUd+JcU5Y9FnXJjxJehWpxvtCjL6+MDKcrbZEkZyB6fT0wQiBVhW6tph1/HdGLrYFknKBxArgm
5ct+k5MJ701vX7lOOjyu0KM+Vj0KLxUeTHrVc5O9qemVMB8cykfdkGZSJuMdN9yrBfPkje00Ercd
nRxyufLA866W0AIntT7w96BTict5S7y0YhFKKeW4ychtohi+VY1Q18X6YJL0ecaXdNmLOOzhS/O5
r6+mYwGwKw3vqfLK1eH6RMMNaD80gPPXw9fnv/5l5PJj7tl9/9Pnvz5UYg0hkj0B20EbMvhtmpSk
R7b2RTbrcweBFndreqikvZuGcYA1zB2gKiloSN6VWFAkCoqQy0fr+m7xIiz9Sxifp9JCjr5kdr7T
+Zqg0In4bMMdPH/9izcguLK7DvwPN4+ULdhVqwJxYi7s0k9PUPW1zKP2g2NBsYuHsyVombndevV8
wZ3WB8bKy15HeCSSoexvcvqxTcS2p+1bCKplGtwuWR/cli6K6TTwuUfK5snBxXaIhtfWs8eT1Wbj
ib65APmUu98HodkF9kEI0yP1b/w8fPNs3uexFgbcRHyPaoyt8HoEv/5l1g+//tVKWjlMa0AV8nfW
qx2y6qOjkPUCqpqHPMvwDS/49RL0F5GbNTyPEbdfDyBD8dh2ztUsxFFFYX3AOOoC+Y/MCdJgnbvq
ul0f0qZtL4VktOW65e8gdaZj59YpyBz520lrc/XfDzUu14NObVKcWz2IlXGK1A76AMEn3NYoYxgj
913wEYiOHAsWFGyiv6ckki8+DTIWgXW+GJBWG2B2jWv8G3GneyQ5AR4hu7GekwXbZRIDOi7G9nFV
2PQUspMV9lfDLNybrwfGK8nOWRqoKktU/IRX7BGW0DPFlhAOS4J0WZe2qEpmzGQz3Q5kEtXimd85
NVfbYQjydFjufVQTJ1Qw+prh7UkX1L+yrW7rdjinmAm4prmbZhO+p3mcadK4t6iM4bFZqCucPA4f
Z1ScG2noDqic/biw3Hy9fPRTFpSMgkhBhNzx3tBffYg8UESF04Ek6lnSgG1YFSEhC67WM/0SQr2E
C/HUUm/LMOurNs8DFPBUajgswZ+FHqlrflS/pkLVXDfsc1oIhgUShD1j+5PR8O0nLOEWRdbWLqH9
+iC8tkQEUSoqbR/FWQQVeb1OJp7GDIXHQKMpnH80qGE2+DqSswci4yppxQM/+JoOej7KGZJ+yCAH
Rcou9wvITx1tqRZS6y6Embkru2tmo4R2xzQ9apiVReIBUvQFjovYfqBTsrVr/1caNNQ0Q6Dupozc
pjDrckI3IpcwPkW3JVbBfVoR9VBMLWWVUDf0PskAWk8KyD4lE9AIE+nAIQtt+eGkNJRGZrjpMIUH
NTXypsz1Y5o8Jp/h4li7oDTTHkxT8iL4NXblIkjnJi9tV5s04M7homMKT5X7SwR6Tc1bTW9l/BRl
8m1wS6bbuXyqNPSpmGjU07TGBnuyOpkec1Ehxa2fULU5JTki7OriyzSjZCgWDLgzIzWJhGU3dA1A
D01GZBo47Y0OEGR3iRaQs3qK4WJ4EhIXvWjJSwQgWWIBox0SO559DotcnhuJKG8Jw3263pIkTbsA
RTiiVoxBeIhgL8nyRx6rGKdYoLeD1083aFEq9qToSZf4gDtA7MbYqo8TCCArUWtggpnfckvsLaux
H6NwWOlQFYUKjuQzwsJ7kJjFobJ7yDB9lDyNg48So0kOY6hpdw+52Y+2nzwr+7vwBvlYtlX6DAb4
qoE6fFEbUq4RdM5P8ewgRY/G34uC2o9qTZ6YxCGxCcD3c+TZ5fVhfxn08bxVOWyzIKjoXSSxelqo
pgE2MRaqRyGfihiVaNnQqnYr5uvW77G+cWLZ3ZrcwjuXrzcTdmeXSSLSBz1WNC5jkWMTgRKDwn06
xUk/XSLDSukGBNGLDGE/AHmO9t3o306MNx6gXXwPbWv4kGItaqnX3bVdsITyNeh62qHsA3fGyt39
gAYHbDwxqUFtVbj2B9JdhumTANHhb2vr1xJaW9jpxhHvba696rYrs46EhNDafX1YzHl9W7zaIAF3
EdF47PxsupbWHdkSJSgHN3orSRvSS4gXtPcuO6fojrXGxo33ioACdiAUGDAMZaTTs1gf0ITMe7ul
1MPCCHTXgc7RMn18SAvLfaj8e43Mjd73hCPDaZiUyEYegoKEQgiRiFBQQyIo66p70S4v+WiNT9y3
PsUEBmRw4+hQChU9+tbFQtg0V75Tfgb1s6/wdY2OUadsstj4rZvOaeVQBheLBb8LorR1F1YRKskJ
96Qf269FFTLRLc2d38COqkphHawKZUqrBHrgAg2nbWr7cgjn+3Tu/Wut3+II6bKcyf7xu4yMU28i
QoWCmL4gOT5q/tmk4zs6RP9xGYp9AOt1b/tOuM+7OHvlln5FlqH7c2oJE/FdwBQz0xJ0LA3CL6SB
r5XnF7ioCSiOxnJ+iKzuiHS83CaUkJctOYNPcYuSKxrHbo+jmbvz0mG1Gifqs+TiXQvgjw4M5jMt
XmatiU8IZ5zgSLIHcTCei7EuIfoVKig6BOx5GvKp1Y3Yi0E2bPxezG9gipJZtddlGncg5hBcNmmK
hiWBaQsUVwIwkcGH6Ixz1O3U7fxcNzsrAkeyAutvggL/T5H8IGvsMnCAIWADokaHLZ446Q3CWXKp
Jzlt3eqlQrIHN4QIh6brIAhpNe58awgOkUfVscz4tSYva7nOoS05/INmnPP2qxub4gMBaE2bKKHV
H1R3gnPgGOjVVth6D6JGroA+szvEVixvpgLqvhfFzi2aEbl1XQehikmfKX0tYHFOc2NVXO2ydQk8
6qr4egzSj7JgoD/V4HDp/IIR6ihIfZ0/8gZXZ9/pmt23P/71r//+rx/Tv0Wf1R1FIi6E7q//zscf
vPdtEsXmnz7861NV8N/Xz/zX9/zjT/z1Jvloq676bf6/33X5WZ3fi8/un79p/W3+65l59b//dtt3
8/4PH+xKmh/zff/Zzg+fXZ+br9+Cv2P9zv/tF//4/HqWp7n+/PPbBwkFZn22KKnKb3//0vHXn9+U
+/U+/e1tWp/+719bf/8/v+HYiP7zP9rk/Z9/5PO9M39+k/ovNJiErbF52PSV/W9/jJ9fX5B/Ub5t
k7gQBNrFjeZ9+6OsiET585vj/EXavuf4LiYk2iTK+fZHV/VfX7L/Ih0pvEA6jtKO73nf/u8f/g8H
8L8P6B9lX9zhADTdn9/4Q+q/Heb17/J5pkAI5XOKCyUdqnG+/vH+QB+Nb7b/pRjrHo1lDzfbUz+0
CB6yBBmqBobxP96Rv7/u/3wdFs//56VouXpaKYFUiFQNL/jHl2pmZv79OEKS6RBAQnDtx1/48Put
HeDDquqPpJh+93OIoU2UnyMEzyJLGXmkbr41QXMHaP8m5lZ2kcY2WWmFTda1dRlPbXFsaL+g+pzb
CX1jvYqsbmfwatsqDZGYCHQQXHBe1wQXK5ZjjNh3uj7i3dF+65KsYHVKDLLtEhpPQ/ptG9P9Q5MU
tjCeAEqFgq1bpT+QGeyWyTDtFE+ZEvczImGWrXPezeboKQ07OOt/JQTvNgOM3joH1prq5Knz1Ica
JuRQihF2iesV9ox3iGzn0Ek6JVz63gbl83NOU50Ruhab3LOfRpjHDCbHt3INwdI2oSShS03vIgjM
p6OBq1X1GREO7u8sdG+7AC5YikCiceFU6bymCTXimZmiZTPZ1rFMHdLOKnHdp/ND1dXvKipOo3WF
ThtBS8HcjHzoW2FDTPKvaun/GuvzsIw/ZRCojRI58xt726zd9jknfu3rJ6Z2vslH+6VYf6lWYYZM
7ORHXO3xKsCBTRzyP9rigj0Cab/t0YvU++gvDqytY2GlzHJV/qPOoaF5N5kr+0tiIRhrVsUnAhac
MZa4M0PBlAzJ5OBNb2NBsEKULN/ZvdhkC1cf7VC8YITbMmwk4QHwFhY/9AReoC5pC6IVRes5AWQj
6IkmxtbidrrpAMI0KQw/Wva4mdE7eT1lRIDly5BM1aYMOgvEKlyPTEiB2PEiSF2xDG7n+dkKzFtb
MPzO0ZxdIDIe9zDtEVl89SVRzLDGOsv42zaEaneFR+o2srEUEikCgq3ilnvRW+YnSqiLqqiaC1Up
skXbltdsd9Ie+bTCGpLPdKWQjdA2xaDY5v5l0C3PLHJYFi1a32Y5ewlha7hNTiJumouk9xPGS+xX
m6A+sZcdqAvhYyKJRu7lb/4PR+ex3LoRBdEvQtUgDTBbkmAmJfIpb1CKyDnj633ghcsu23qSSHDm
hu7TcZ38NAJB/aOVIdlmXPBjNBQ4NrLrEqGJ0kH/tk5+5l0c6b/ZFZf2wzQ1JEzhLN4wDSVibIwO
Ttos7MtV0kjSzPK3XgXPDW+OQQyAJgxiqyYUNenODrmVm6QlWLsTf07tXvWq+bOd5t8YYVEB9Yuv
psQApfcrqypJ9AhHolvCkJjOCogQe8fSKv4xF/8pRj7YSe4Sj8s/GJnt80jsUC0QdZC34Lvx9fSD
/dJWDRJPLWFTXz00E0JDX7Q/iHGvOGhOY5VGl4xs6z6muohtkoRmPYK2QKpng11atSTcaQHjvBq3
Sei6m9jNj8Nwtxl9mBiKcuXY677H+jLVw2c9NeWmrckR1SY78ganfDZjmESgNlOVZHtRIBRLYsIT
pO//GgkLTnPgkg/YrU/Rv66NLgF+82FEuqmNyB18H/V9piPHa77cXn8uoLBP8VDvMCTfOPNuRV8e
TAuDrPrODNKp56THnRH6e5yiD4MtiW/854vhQ3WglYkaug1D+ogPh/HizVTWZSqHXVXC2Qu0cWG7
++PKkA2jroKFQmnvgsDaNWNEDDteS4anRB9hAZJhDZCtkGRrw/PSB4cw0Rh+QzXxlMZoYSQZZ2VG
XZvqNYg0rcUnkXfWZhjLU6ux3ncIWvdztJ+Smd1mqvyL0C9ZIRemHQpTQ2GqmP1L5zOdCtQ69j9s
RntRaj/G/U6G460bq1erM8+l1T/ndD8Me3cD0W+IFTzRdyefeIlW9xrHPdTz6Mk22AwmIFm/e0wK
/zNyymOqrO1kWJtS+Gj1hDfazDuE3AoxflVtjjKIQFV9jE9IavfKVa8VpMXW2rvI+mKcTisT64QB
/AvJJOJK9lcCkdZIxi14EqbTOyZaAdufihRLlzauIIwZH8bgcuHFvbM1Zb3YFgHBO2AzYvOLiRzT
7GkXKm1PeEEIz4mVWJ0/NIWO9MM/wsxvA3PX68HFTqMdW9UzPq0V+RVPFBG7omDvLZCSFC2RVVUq
vlGjb9pEx0ndQHUzf2B9AcsBaebOHIRTJh9aPiZVzPQu3k8DAb8NrBIO6mshENBpJH8avcvoS31k
7acgRigs1wbkIjMZHzpCFVZGDlXXzj/bttmbhC+hQimv0s9/ltG00NRjU5TvAEpeKm28Y+d/Q836
GpTlgXvIMp33vlXm/v+LpFzEJnVpvBpXv2UgCYMa1V30akQjnWQz/KDsROhabKRjPNeIA1nc9zg4
2yG+RIl2n1kP4bL+0vXulobPY20eI9TJNYiQvHBvoaqPbchfsIQEyBPwLJeGsBsysrGVGuKYW+lP
KDPES/kFX+S9nq9GlV4bS93TXLLAs1/Cen5kGFEQytKU9jZyopP8i4byaMsYjGyk3vWu/dcb15jw
OpD5DI6K9s2Y7VM/IsphaZzL4BRGzW6Gklrbi1k5OpdO8Fk59qdhC952ARyXzrKt9hML1Ua627pR
T7lREdKwkLKt4aVz+502G3gdg3Psth/uYvUaZ/0ln9+K3PjQxvzXHCGWZQs43F8D5brbNdiPOJre
MhoHDtlk64aWZ8XJc9hI4kf3qtbvZtc8aqFGJnp5c50r8iSCpdWXG6ML0hNiaZL0BgmBiFLr4Ofz
ydJs3uRcv3Fd7iBYbAPLORO7AqEBNIQs1JdeqfOPsrJbaLJ9sYS5xwYWafMHO7iLNAYPhTf9eB97
ds2Ez51+Qj88C1v7lQmWKAD8SLCtm0ER1E+BC0ESiV82WbsiTL3JdZ7xtYlV1LA/CeJDWGb7NO/3
AEO3RQNlSIDOEghwRgM9aykvuR68qcD6tDQydet+xz4VM5GmQffIn4MsePcFxyBGzFOql9sxyY9V
JQm3by6OGz40sFg7IV/r8JYFH33urNgInfvJ/6ec4BQ1MJpiVLiCWI3J2YXB+D4k3TmqgaZQ771Z
MMtJkVjbpnEl02e/ABahRTc7yRmTqKXqq7tTnSQ3F391NSCIcj2pM70zoaMmVfTBY04kUC5e9YzG
z8kgYOkNNtx2wx2GpdK9WIbzrs/m3jCgi+n6CeXAAVQBu6uCr6xNL1j8mqBe8q67j910KWzd66Po
iHaYsKPgaE2MDs1hF5fRWZWrPAHKrz0FhnsJSAWO54BbxcVVUrt3Zqieln0CHz0Y2GBskwhJ19zO
QXNcPp65bNcwhCnHYVJp/YNjDFwHYq+qAtGOfGYNtK4Jsenz8d0RwW4otW/kefjSCuvRGsodIjx2
olyYVBQujg2lTxfSBTa6tHciiDeNZt/CZrqUcwKICJnu+IaB2uDFNOz5yC79TR8JzDVMMpFKzPL6
dowAg0/MWKzBsxCROsp40pnHmBo4dvZsdNGMD7RDIByv0IebdpoRIM369wwtVbFfcUjqMKZrATSe
kAHI7n5qYsPhLnPwpfToykLMYTNYmw9L4NpS07VG81bMxQu7VOZO/RG63yZNGjYocidM+6EmFtGH
tJnignGC+srqjbl25pVLsy+ODJM9nFccFtcZYwwDHi/GIbXggRVU2E5Nx5oD0DcU+RqXJhl2kUA6
UPtny3ExD7bH5e+GBH01skIjb1PabM87wm44EPtCXCBVAgc3D2hxzm7tgPJqvJrnF+PpjnCMdYcx
Xmuy4/LvJ6Jryb0Ys/SYRTryaZutEKQm3gWXikEjcohx2KasBgJIG9oOxk0IYbIQGhty4J4c5cJH
7DXuarKn8M5tB3Pa+5Zz9UPwqmN0I1YFkBDcdsLOZHmvg8HTWPVXCKqDY2+1F3Q9L6mmPfJIbisq
k0Bq3ATlboB7qgz4inZBr2Vt3DH64Xjas9rrlKenzUaGJJrypzRp8zENwKWw5ZcWsc7dvukRxJvO
PsT3Kgn4AM4EGLrCBaXKL0fBciNsHEPXJaXcq6vPZBsYwxbgCdLFu4sjpARtRpnHLLF/GMLhNIh6
rUm1qXnRAXkgUyL9xqq2pPpcjeSoE/S7vMkmY6ycenP5nrODmWR5jxXAgr6RHJE0YE3ApodpVRSp
W5OSNWHiQlz0DwPizBJrNo+NuUQt4m5FgDRZDcCl4laV7V6boVK2ap3m0bmudS4k/9D6Pw5mJdsM
T4t5ZKaZ4DU0I3PtPrZ8PTq9bQJAO6xybxqh+7bwZ7jhu6ULLtyrP6UvIVgj1Yl9GE64BG2M/yl0
h/LQhTN9+sjoFzxvCv0pQGsbsjgIGgbO5QGv30NnyIuh2KpYeGbS6KATqGwN7qpbMutMfPYzcYOE
j4StvatBFdlauONmOAvfXDckqFQGAHhFtdlcFnxfqhnrFM6PxgcfKgITPojcGkW8qR3s6MUC5K2P
b60ysDC+E7OFconrGnEgYKsxOnV2vrcQJAtHe7RJDFU6jz3LojYczsvz7KCxF/yEqmu8pgj2Jsya
OFLYEmyyX9Yu2Z8TimGTUa0BGdwgSUmN7iEzalQwCAm1bdAX+8QfLsQRbN3SubuTvEgOzIV4YtRw
1+1hG3bOQ4ds0cYIEyX4stUtz0lqSSN/40D36+wauFJ2c6P00OsFue/TEd/1Lm9sBvfmgYHR1g+c
nd+ZB4kmmFZig8IPfheWbrofqx+9mdxxg2drOc90WtwBwjWChK2O3MOvv2Lyjye9OSaO4y0vBNOa
rZG2e0OAFlIuO/6cvatIX8tCv0zzh+yzYx6G+xB0wfJHhc60H7mDp7DhnATomohdCfQ7lMFeQtdI
zZc0BGPCWVhZ0anWW1YlsBVtfx2RscQk5WaW8xteB1rh5uQn7bPfkiU7ZM7z6BAKErhXo9HurQZh
B99VASulaOJz61IoGtaSqZgquouID8RU7mVen9La+sB9efdL+ZIzyFmJqfitFdZtO9LPdid/rKFe
d2X1VFgWSvPM6DfztFS0PpvUJkbql/eEYvLfHB3k/KRZyOIHGBfjE58uoNYzRJeeG6EaoKHJTGs2
fuC+2jpaDXcwXwLtDy8RNmcXFlimg/YxTByzY5ZjC6+1ez6wIxAAbZCNckCoOwOavxmkHDrXqFgI
Ha4LPn8GiBLRSkHYY2ky85PWO1vNL3mB8wim7U4HvMWIV73GtoZsPtROZiJBLiimdlVL5hwyASgR
PZFc6PsGSyEHFXVOBE2/E8r8gBhTb7tGn1e1+Mfy4s/Slm+O/QhRYEeUcWr86i3t+RQRxdVZxkzA
JTKuquFoE8E9CDmZGtBYU4aTGSB/qSB7jAXuRvhRh0prP2sNiq1ODitfG2EQ5iIlBs5FH7iuB2yG
Vh7GMJH1q+OQLiONnrOknNfmfM5SHNo6B5kPZOvBzlpEh+qOeoO7zEx/Q4P33x6cO8lcv0UMat4g
63eXyuzP7LVtHfKbzDUvVFqEB6wwf1XVPfT/w9k0PPZlyJdzXuBa7NVz12sP1IDxyuLlDTBhe7ht
3pwKnVCl8aMOrflihT4/PP3bYH6oqX8QDj+Nlfx2anyoTIWCrmOB52C1Ccj3LUT72SpeSI35CoMh
/ymwABmwgCMRsocU0PI06nDbk6swRYkEyyCNsfjM/eZeIopgVhB8t3Kut7XAXweQhIIJy5eYoU8w
R9dYe4rkGyBvS6hIdGSim+8xrfDKD/ws9eSS9tC1O+kkxEdqXDkxazI6BNZ1QHb55ZgSroZe4BPo
XiIGZrxQBELqMx2Z3ZWRpw3hlrhUf2UPb3DzjLUu8wJwI65xknQZZNQl/p0qDv6GAGWO4DxfO1V+
67XnKdEUSe3JS63ZOdKACzSbaFeYE5OFPidQ1R8xmOryTQuqlMGXQquMiTQOPyeTDUrk8xuUSLxB
kZQncH+7sa2/3Gj+hr+TbxTr/CEITC/eQR+ftkOSgXjlxw6CidhXY3wq5KMVyOqEGgQEuKmfaimJ
UWjzzeRjNzKnCJNauTFb56Zl1DiNsg6Yu/gs2GQogXXdCXcgZLSIf6qItrkP7OfM7/mVR8ZvFXku
jIa/Jlv7cLFQQq5bzyiASFrkJRW5do/CmY0cobZ8y2LVUidtUHaGUYsYlJUDoxNW+74fEc609L81
DlEpQgQN26Zy7rCZeGqRUOJD5cuHAGp2MEz7PKQJnKW+WPMQcbtO9SaN0jnqD/mI0TQch2kzp6x/
plKDNWXG3Kmu3SMho5CqmKtlWnD4/61t/AHWiHAOMqSvqaryVyvz39LoH8qCJBO95GVo4+AdcJV+
MGstQ4aYoOlBTSTnRWk6MqoMwEEZdfwtCB3IqHPGgPNyOZUyo1yQyvGviR3Fq1wLx4/uXDPCmJaT
eUTjgDKzXYsmvaQtVmHU5X1azw9+FjtHiJD3wo4/s1yvdjOIsU3gttl67A1BhJVObIYBwEXewtD6
sLH3r2o3OZl8jgOLtLMkrcgQ5bt0LScCdJqPuCYPh8RvDcfT2qLAWpsdhPAov0hVnssQ439W1Y3n
//lxOa6ERS5NU8T/iOcz1mWrunWk+oc0k/keijF+bYhf+ilLKSUi/rDY5ugbWDfky3Whaqjqk0Uc
D/fQRznw7gqdg8jAfrO19OXxWCKGtJaR45xzsGBMZwIp813mMstMAXz3ffod1JxQuFt2pBSjeUVd
MxPGZ3T1pg2z306UJFMPvBId8UXJ7KU5n+LJqrdo2BcfsUBpQipW0RIVBOqNI87/x5iDi6ylKxq7
BD2Z+yAgNl2dhuB1uzVvxRxLzH7tvVjWJhPjmGEiiS1R1sYpeJUdtTypTXGMO3X18ZVvzXz8DV0H
+oUQbDSBQKBCacDCMA9ryTqTpkQTao4MzPnW0o3OU2Wz5+dlqnSJ3aZF/tP3//rU5cTj42PN4jqm
MJOD4cEp3Lud4EaJBB873Eb5OjPHG+8HyUuRA1DFCl7o7ak7FrarP8UwIMaFB54fJoXAtWtRdvpV
/xox2z/UDVM6komcEFtsZrf4Ypxf5RvUalOylTXwLlLLv5a1F0xTXrBYqH1tdzCtxwhbqSU930GP
oZn0KgH3/Mqd6q1gK9VEMcne/fDUTOHbYLr+FsAZxauFu6MIn1Qgyg3YvuiYgQyjnsPp00/NZ+Lj
/4vrJxwaOcn1kgJEoj2p5u/W4PL2Zf7blKzHK6zmk8WDgumKicTkvM4Z+x9YYDE2RkqWgvGXY2XF
KtHc1yKQ2xhtczdwSC+PiTVOD7YhLdo2HmTD5O1vWxGsgzK8dlryJCcH55DQVp0Cp0HeZ+T1Y4Nj
1njA8Sv2WZzdZ+0LWzguXGhm0Eut8WgTtcnIKyu8tLMw7gw9xAadXKU5jfdD94R2oz67YfFqtch/
0eK/aVg9V6Evh7WYg5ilWveWuogpZV3Ia1A3X74xajudlem+05xbWwbizEskzlHkvFqB+Y/AsHGT
qAwFbIYQG+dp5kUT9GQ0cbjBUb9tE+ADDEc8O2sYpWLF3KAnSLYoq8ebGjLlNSzmNtEyFi1149qB
D7jpPRk5GtwOM6fUNEKdiYhK4QcGULPqrMNRyLJEm5KfNATgk5nIobv0Tcy9+ZhnTw6ORyZO8Mfy
SG1yk24JNYR1rMW37UQdqTcg8AZrooYPm3UVYMYe3XbDpjLbVgP+q6Dv6Hlw8bN1JQSGNMiszeOb
BXymHQlVDpyFsQTkdmN1wxMyawjybfWJ/PNiRSwJbMNm6YMjcE1n9gIuiIlyW/d7XbT3cKJN1nqQ
1OFIDDAXGRxYP9zy7IxoC4ZbnOO4CmeXNCHHhm1I3zEvSsFe7vG2gOAqHDJcKiSvY2+BFlroz3bF
gzYSjyktuRdD8GjY1oOsLLBLmr6KVQiKoTafhrwo16RZEFEriPmqfIzHzr6c/OjUY31DQYIObAXp
aj6XqfFBwiZyExJ4h7kkoTCZeYtoxYb0mVhAuJRlewAYjNVMTe3ObD/jGRa82bFKtDR8FFF/BQXA
tsgnNFLktJzooSj+cvMF2GbIBNJJMdQnpbUfGy4Mg3Rj7SVk3LMOSFgkq+EezDl8JmqO1cgNujbo
FQofolMfFMsnAVTQ+E4dNA3Vh5ZGkNd7CrkyBC84atBn22dbDTqpq88uUfAQGsUrfjSsyhTXaz+Z
UajoEnSCBY8Wiy1A4dYbmKaidPzUF4RA6NsZeVyfQAWQbpHKg3izfTNrQp9CRnO9nyUc8ShgZQqC
rUbQbCEh3Iqqq9c96FeV1HSMA/aogThqRijkd2fWjO9vWnbZFKUzc9Sh5uqMtAQqIMahCctkzwh8
0f8S08wZ1AuH1eeItBJ+S+n3PkAaA+ppDj3EN0S4Fdr45s+ls4FWAhWwiy8au/QCChT76+pdhNI8
Efay4Id5erUy8LcujRkMCHWJmzOYhRl2MGmcVkt30ZF5qXc/iYS2lqEc34BKxQpo1ftGhp82r6y0
kmRfKEvCpMk++7h1d1U9Xrh6wn2ZHTpTUbFKuPAcH+bBzNDmCHz8QwxSuYmMQynm4qS5jCedgv0f
lDSI34SBSGd8g+rAZDjgszPHLXuCgGVUSTVQMkYVMXFXNc5dX/0CBeCKTWC6tdUXVBlkzcWy5wq0
g2kM1rqTVEuyPxklNVoj2lNqNDc2L8VhzP70uH1nO50sb4ZYsnX+lZ0ebNkh0qS3xdekLliZUubO
uukh737U0Vufg0PSuOERgtu5iShdMTYoNBmR15Yi2Pqa/dq65NHGxhE/qdiaVooNrIuTs6xJ6/Gy
MskvNb2d54BB0ycop9Q9mCWoFYyc7DwrvNeVhfhVUCWEWXsby/grB0Wz0qaKeHtp7goYMxtnxtGH
vJVNL9SaxeK0cgb+h6DA52PoubsqlQ/9P51fI5JIkDFgX83wSFeOtR76aMc+9K5V+egpA36CluyN
iKmG5QjLmxDrb+JKsKP0obJbwdGx8fLyu+Am9SdcFHQ2BjkjMi2dUycJDOfm8zjqqYJIRdBKYupj
6NwoYK2LP8f3wDEflIP+umvAsZqDOtiVQ0AdQ+chgdzjK+0clRi/I4vPgksGDaID2GqpIEfSSI9i
TOv1bNh4cYPvOJmFF8sxXKvihWtUeoa7GwWexCbArOrEr1OrA8TVBgePz/BqQKHyzBiYToVWcRsM
6EKzdpq3OEXe+y6DqzBzqLsJqTecieuk4bjs8Qb6HRRG5mMXVfWnLqD4GN064TcXnkTSxwfQJsXL
v7qYy/aN1jeYIWqYDgsoNTWceY8C4uzLkW9HKsEaUDM0aOk+VTl+VjyhrMrD9gFExrCvgiKk541Y
RdTjCczgWtfhENYOO0QWCmcdrpzKmrMFThnBMbP+uozSTRN7gZmJzeDkV8UMw8uZsVqxeDYWyA0i
3n4j8LJg0K+fybcKdg7DgmocABz0TD2UGwJg6PjTkoorC7bKJRw1a6sgKNRuRrDY3Cgm/Ww0mCfB
FIiBJgF1YOEpbNRHgfBqDW+vzSZnZ+iMZ6fGnjclXutmJE/VrSvWSpaxYBxDr5YkUbaggqTPXcHn
fJlzYW1Zcrvpnldln1unqiYFLsttaK9kr/njI2u1yQtQAeYO7gDST+IR6I3fZ3ADWnzadUvJNybl
u62Pj6kdPDGNRFDUED+Bo41oCwLkIC1TNc/AwCjhLoOd31QAzyRxRHw2jHLvN9XMWpIAMMBa7VId
FzEB434bukSvqW47FC771BZSdDKVH4kGv5EpxhfQ5E2ezw0YO+OnAKoBGErRf1Gx03QpPOgJMO7E
KHB7g6vfkGGc4y+/2Kp4Vo15hj/UX7GSrwerMP/hSKCzgB679L2Fz95CzEtEaHmJjHm890p7MiRE
LXBkXzpo1MW6HxTuRqTJ3o7zs5TNE0WzubU/nBq2mjETNQSkKBfJa5qiLYJYcLZ0wIUYBbbQdOSm
LLvfKIC5nMXjZ4/UCGZeBWKFzi4jdIuUWfj3HIqK/ddGqCjykJHWPWnCcJW+Q1N/jGe1ozK30zfH
acat3RmIZPS8XXqZ97EqO8xr2EocpyWFS4NfnAd3EwkVlAC8a5LIUIVqa1Nhzd2ziQAXvljgRhKy
ufD+GYpiR++RmvVWs/b1LD+maEuZe/A1OfSRMtDUGrs6Giqq9qxwIOnQaJOUx3jBoghy6lMSjIdM
2OohIMWxSHq1bXowrsqNv62ugXgyGQ9Rljx1c615E44Z0N4OeiwmaxiFeybJrn3KrRJemDoRVkjY
tYb3tkM2sLZc9zrG1UMfa1TbgX2oUueniKtqX+dsdcI+qXezGX1XgDuAjGs4pIItxycTpgIXp2Hi
tcosVe9KxdAE4gtD29A/WK2DIKupWUD5/leTqrdgRrNlOP0tjlwSfFIMzW6ZeiokJgC6IQ5ode3m
huAXnsmqh9jZ5d6sT6+iS71aN3tKOrsDDoG31p6A62ZUim76aGmOvzE5fKqB0W8mQ89tS2erC6Ra
CDsOJFmva8BEhWHx44b68zyEO+YOEIpTyOu9LH4bFfa4KkNJ2OPEzNxTZl95fU3w2BSYIMZhOi/Z
jZSAJv4eGGNtQ/E0z2qPnC/2ZJ3/DQYhtm713YzxW9+yMliULZxeOfitrbvknMRTUJPFlKHCJRu0
zl/KqGZ72Q2HMrcOs2I3NhTTRROea7Omt5BKUTOTTeDWqb/rK01fSy0DGWe5B+zubCcUaRz1eMZF
xFHPaoPeH8aQyVm9NiftXlatlxREwZm4EKE25VuUFrDLauiENKvEasf9xiqDl7QPTwvz50x64K+D
YnOTTktwcBE8m21k4JqOSzBC8p9R/aK8zI8cnntkx/syHu5NSZ7NFPq404GFhJYVe5mDZIimEPeb
G2JtyS0vZdFVYsLw6kQ925Z8NPX/s7u5kJOFHoLni9c663d1K55b92vMHXEMdCE8stDwxv91OBQZ
fKA9Bpp9wJNPdinC8L2pzyeb7Zgp2SrVEh2WS8XnFDnJTVXgLv/3LUzlsNLr1F0PVRgzQnVWow2O
rlQb0IKoxvhMbevgPdPCd0EZmIYlUYKWLpfXWm4n3FOx8cl8cIK/IsxVm9Zgc2L1Vg6k1yvadb5r
/d7nvPg+AjlDDrUnbdzAoXpP6E93uDGjDTy/ZOXCvMm58YgkQnQVmfYfC9NHabOsQuunrWADL1Gb
DEGAfhIjMEYXLYEsQrQMudUkWEILDC0+MQx5mFwsM4yR2o97PHKT/VygOrGJQ4+Ylq8TkXq4wWwC
w/NHk+VUJY0fFfBINZ3Nvqe8Mf+NEL4L8KMVjYf27qdpg8YwBhmmxieJBpB29UFnFGcG7gupHQ92
4/9CwJuN4n3EHwVWtPxHpAcWPHijlNzuqTA1OJMUoVQeTACCYiuc+c6JBIfIKHZ21AO183/9lEAp
e/ZqMXEb0HvNztVRNhUiFacp6GdFVxCJ0pi4l5NlZaeBt9GVR+DiUkwqkLlpF231XmNLOzFhiI+T
wF5H8uEW/RRAFJfdOqEky3ebeuc7q+WI+XyRV1BHBi35VTFqSBDqM2VB6xsXqwV7LBQWHQ3068rg
SjQV6ZqqQ8wXsLzMyCQKJQDl0Pk/wIxvyZPqCSxqGJT0Nxy4QJune58DDqw1CGvmDASp4W2JmhFg
iUDewYphl8cjatOCNAqf0nBl1u0rPVG56hjmxxmiuCDR0ZbQ9ZcB49lReYHSP11c7fAse6BNHTc4
Pom1kdT3tBVIJyp+2wT09YBh1Ih8CJsIlPaWhg9v1NVm1sp+7Wr+F1t304PtAlqsAariUlro0TdW
FGvjG86dGcWZvoNRJ7zvZMhfOa72aMH+KDTBihvy2oQuKysyrnredhGyA869qlksUj6gBsIdzQAR
lVowNk4JnI+Y7XEcw03nwmexI5LX/AAl32DOHPCoDnm0Tm1Fx2RGlfRSuPusOtJdn0akLQ5MHeOg
WQ95Wq4FhwLaJZCsTJsYcuzxFj9TaP5LlPMRNgionLh6ayXCUNlXR1Zom7kN7XWUc4X71FfgzWd6
5UPisqlIe3g4nYWCKIBGsNKhl8nZP+jZ+Cxa7Ttm6QLUBbOqAes0IJsCaS6/ZUUr2E75jelQuxHl
zO2A5jn4qSXzl7LF3RYG0XtjM/WZZj66NIu7sQSj0gfuYwOizHMWrLCKtRcbvWVmJ+S1+43NhmB6
KKT5UnYTpdhtyhiLZr7gjQYZsqab9rrW/Gtn9dbFajOJgaPRZU6IA5uplV6vtAF1n5hNmOHS2fek
cyJ26MB51tyMfoK0OCY7Z0KQiFbnyWqCk0HoRWOmCKCyEtGEQoUOu6CSzHqZPmhYlXlXQuvWW5NO
/PX0Kcm5RWBEkETiwV295K5DtAQcLSNBaTcuhFLpfoYatZE/6wd/gdAw4Mukc0nS8cfWL1r6KjP1
gRXluV5wV3TpU8rOkyHRKzomaDMS/VzMI7Rus1enZ9xI3wQsrZ2zdaW+hrnaTpkJ37NXmA9b0rLj
vxKJqSdK/x2D1gbY7FoC7Dfqgn2QrlveQKAq8LBbMKeK9BRxdRGAZDpGUdMsdr6mnw3SMage3DMt
YbsyKv01GYq3shfksbsVWqgvu4S6T2Z1KakxpuVfgqn5muv2JbAR8bBfP/kVqjOj5NPhluQmzAyG
+Rhz2wpg7cKsf1ypH1SV3OAcXsIyGtlp8DOIODxNeXrEK4msK262VsRSWzCuB3w6u0zu2grdRq0T
LdyxUkf8AQRedFx69ISEeL2ybXqCSX2yYwDWjCv2tKlUlGF4FxplOIYEBCzy0e3nGDl9cnU049Lh
EfKt4Nt00ekEP7LDmdCFyVPWYFGf2H3hUP9yJjAMvQheBgGVpbGmazSOr7BRIEPazHgmZRwsow83
jW5Oq+FRLgKbpOeXqjKD3r4y/klRbBpyLENJmpk0o9daq96cOZerAxfiV2Z0xLwFaNn9CuRV3r+T
lkKelcmiA7sYgAKVrTPS0fPBPlVDP7OAcHBKNAvrA+RzetRz0Kr2PO1TWxx8fs0QnxcjfZoSGmG9
bN9rOX2XRfkJVcRRKPwj4gubqXvMG/NgVMNn3lE/Ng0Urjyi4Tz5pBas2b+iZOn9jxZiI8XnCfMi
KvQlLy9Cgq59Jy6+Kj1GRSUB5unvNkVxWQf3IjXegoCKLxF080NlH3pnemoF4aI2wMq6xQdipLqF
yuscquAQpcU9m5PTQFeixBO25S27r8vg1HTVBLjo5bdmNXcLMcfIgDwcbkxmX4ueZZ8cxx2Njz5V
DyR8nWusZTIfHsI2/mJAVOkOkhznX6W311wHncFoHabZnbgsCEdNT3gHFItMD6lA+z8JPSlwwB2k
PiFV9Mz/JuTYmp49oCihiMzlG2vTKxrMmwPMv1HaNVqi3hoYN25gI2BCKior+dl3cKqRLdsrxa2k
E79m+xfDvvCZMVf//8cYbwLbLVqHPeXRCyJWUHA5J308YAJogtSL2mA/p9HvrFkfdSTPffTX5fq1
180GXyGP9GTP7wQi7TprWfJyYbKeBkzRIhuPD1FN1dgM7DGb8bPE4+r9/ysPQ0xID1zQJjpkrQ5F
NdVAvQNK7f80a7qIoN1mudi14jL5FHNzFyH/L7AuRGX6LwPWMTufEW0J7zSZESzCFpIxSRsAmQaX
h1F363htHsHLYAWPs6+wLrdGFWa0kIgexxZKeRlCHwNow5VD+xvn/LHmB4JaZMucG67BE7u0ZFPL
JYgugXmIj67WMv5YZTEHEP+xdybZsSvddZ6L+3gLZQDRdNZ1yWSS7GBdFhd1XWM2GoOHoIn5w5Us
P/22vOS+Gq+6fCQzkQHEiXP2/jYhROxGM6L+Ek7pxodL83BG++eXY3n0V536W639vRuQwti/2rHK
qSVnnj605jZtrJu02SGyhMh5LEcM3frs1sZrzVglvvMBVXpplw0dM3/8MWoTnbQJczZIngPRkZWp
MWsYmVED+5mNvsdyjNkp83IZJgxuHYPuV0YaWK70n0xGSIVBVdnRKuA0wrnD9ORLHIht109jqhxP
sfYy6DATS5J6GIHO1Nr77Zrw1xzzvWYOBB1wUaUNFhGMOzyErKPfeBesrlXjz/G2l/M6LdkoG8XF
d5OeDTcigaDIaXCC98MxvMwb0O5CL26QkQ+1R7YILUWWbBEiliQ6UbE5MFDs5qTSxL/dKR8goV9U
WBAZA/wd4wC8MS/PQEB6klutYh434W9424gcXrsi+s4R5SZmeG/k+MVYbtWp0M4S0XOKrb9BEx3S
HNcrIW80QJCeo95aZgYGJn2jaG82bVxHG9d5UsJkFVtTtjuM4Ug2AbGLiCZ2VOhrpcyeMimPXi9p
Vwo4BlnAmdDGIqvrVK5hfSZOCykwnrqZ3XMnGaqNGDFatwL3dTbN61OHyXvwdH37wVnpavBjY9NG
iGMTSYAw3wX1zIzIEubO9seX1jdea28kQf7RoYlGfn8EiXSDZUtcZaL/1G3/ip9lwkJiosp6G1zm
2XfGo0XULn4RMZ9+imfNMZjuHav/aGzAQWLKjUMlelaJvyoygI6mCrCRLKUBxexEI6xQ6sUWjQaT
uowU8j0aWo3+iSKdbzJ0xLaXOWuHEXlQ1fNcdP6iHhheNLF5tA0H9I1XRSuQ5YCpeOxYZrvSsvol
MA1y0/A0Sd365TvWEtjDpEtLWN+iIwRRpCeztW3sYC6lpT1vxgzxkMFrBuC8sGgCzVO7+m6qiMGr
32z8qn91yumZg1wTQ3v86Pxsa0b1dKficoHBdFD8fknmwCGp/RVhFSiuypwtLrRZg2lISnH6EhTh
Yop2Kgsp5xw6uJRA/ug/vlbVuwzDPaH1L3ShnrmRoxHLsg8zCSn5YDcrkXXBU/aWwhtWgx/aNqFe
fVV2/ytN7QNFFDl/pGU7qLOTIjoYrXuKCuy9pXAfVm/ai7KBz+Swv0sb6CkFJ4DL8UxjemfTeJhl
LZEcIX2C3EVxz+kcMCM0TbV+ixu3ZeunqZIrly7z320LAJFRKC9NwxUBiVrOe8vNlo1cQT1EGCK7
XUJ/qC67dc/mhMbiWoCPm9c9GEyO4dgsq/5h1uYhRoCysvXq1ReIBCzmSVzljMYOx1FiSHW618FW
jO339PL63HsMDeb+HNrpkDcn+CoUMLCzZuiKSsNvaKpWOUb7D1RI2d7U2YTKGnuLqnL/0phH3T4S
o5lsISSAcScQYiU04P4F9gZvcikpcXtKVLRjZty6O5Xm3DZk5NkKI917sV0s3d6hnyL6h+egfXcM
7AC0bJ2V2oTa2ooead/goGjAbTYCa4gfnVrDxGFuzH3V4f4uG/Qg/VlXiKuATYap9ebh6FvQS79V
bfYJUtfmvqFbAMkA1VBGNCqnNHzks4Cbdaa8RxiXAXkwTTP98hdYm0tJuz8UzRU1reWG/QqBhFyq
QGFDf9tXLad7v7PnasQVNooJ+SkJtdeUCj646ZBviRJrSflQmH2y7Dr3s28xrNE9UkBD5WCga3Vc
2swQnYJJAQ1oyW3Da8+pHtW824dcXNnCBPN89yAjDKawMIgUctQD+YfcAaCoVvgdp34YW0Ue3lAw
nSO4mmwXtHgatROLsbNgYJv2FZoUOVqiP+jygAhQnWupu2916kN16IcVY1CaBLRJMA8ghLHj31ba
0Mc1xNyMrDeR8YY4hDvzwjZWvmbq6yRNDoIv9ah1KHTq375hn6e/Ro2n/zgBDL1MTWGRcDrkGJFO
mpFSP8TkVqLbc27sK0fOJJxQHUZzFWpEvRcfsUZxaDp5s2gTModrcyVqcAmpNxU24PmFUe0MOa5D
nUG/PqxQa6Em1nnGF7nYltDCmP7sukp9m3LSfKs9oJhVm+h7yJk2N7kPkC7xUBBx8uasBCiEUU4C
6bvT+RSsHgqyYDOIuvwrcTGs6N6n45rfXqLvOFJ9gV+axXn4krTA5gMfgYwHhLHfZwoz9UwbD01k
H0K/XelufJ1+LTrtzwx2HPzQMyYz1FEVGRPEisw6Jh9W4cwrbd2NTcJ8M40A2ppfQLCOSh5/ZsEO
HR45tyWlmh6rb7Vn7qequdR/K6P/sIPiS3pM1IiwcNGLTq+xVPSfII8URmXXnAY2nK0HUAEyXADo
BFbL+K4lbldFf6UbEQ65oD4rdNfxJTQz0wXyZ3p0Q4hfpAPrwYH3w+pLL5p1CFmLIDQ6MBquwcLH
eFrUNRND/UC0yqVAcVdp2Se38Jzs4K3s1CPj0zNRJjulyu86yTWzrEQv3/TjsaejlJnzMG+vbsIx
zGc5dPhB2F7bhaGXWK+c4pR72e8u6w6NBrEeyX3K0GFGCvFq1NIWARVAU8v/ZBK5hDH2SnW0Ukbz
Dn1nVsKVy3O21kTDPdW8Tf8s9fLE3b2pJlb26KLUJq0MTAfrDyAEYRHVW5cTYoLiZTZqyt1j2ork
215nlVkRCMW0TzUDlhFIQ6ZWt9ROetT45SKhJax5p+k9lOXRUjnvZuVbZaMLGmLCN+z21XR4FFkB
g6M8+KLyxGwLkxvvc0ypknQzyo6GJqx144TyWSTipmdsfpR2AGwdbwH7bVZ7/llNyLej/sjY7tE8
Wxt7CoLLVJ6kpSTIbURtOl1n2fQwYRrc2F2VHFyfbCcSIgJHf0GxQ3BdylmkPDVFeY77noOEG16n
d9SKdpV0/r71x68GtLRrPcI0PzD++axCcUf1v80S5di2oOyHLcG479XwVajlmXydN8BWBKUW5iXz
gWbpqDVp9M+qwUHGBHd23rjvpiRA2jLxmE+Ap7iJboJHJr2P9iOs5HpovGMs0OOhzp8N9GoGDdFL
ZdSLArwIk3M2EycTx0DNV40h1ob7y7ZxFWTDAfjV1pnWtK+kz75MNuS8kG0rLhr5W0lYba2RlAXZ
HDuOEy5llFCrM/OWbV7HKPcm0n1/Yq6u4YOLKjqZvla+TET7muZ97WcXTwTsngE77HRUDwyfABhB
sT3iq/Spm5JCOWg9upSspWeOSOGc8FdVwDQrbPWQTklMEefMhRvol7zWdvEYPtuqWAuFTCqN1O+g
Q4TEZItze3K0HAoAiR6ebRtSdpvmbzzRtn10G6uOOXf43qHeMfmo28Kkw2PhL7s6yCMRC73oBO30
1jlvkWzbTj8lEZC3pfZ/cotewyL7lVOwxwFrpNNjnv+G3OhMlKEaCSxAKBxxgP/GdfWppsydixJQ
+/AZICqZe0H7paIyijGgy5gWlputdRhsIMR9dRHoxTOhbdlYBt1NGy17SH92pTRY45mz0++y2GNe
ew1mjuvRkNYquowGybTIql/SxCr2+bAzU6JdcmwLYPGZW8c+KBUV97ph/IQc0F2e01Oi7ziXaL6a
iMyDOFqYimnNm95RZ11eURYEaHUM7AUdrojUSK9jG02PkxxJy0iLRGNnyEplHpKoZSBJMpqY2ZMg
HuTsKIm3CzKeNEA1EDoy+bSNTzfyadQTu6DWEfHH0yHAN5j+BpG54tD1yKS2+W//hW2Z4C8v/29s
C2dVUzhwRmDc/Afsln1WjVn7z//j7+iWf/u2f+W3aH9B2DLQ1QuKG1Oo/MB/BbiofyEONvBNWILf
Y1rG/wa4GH/pApAR9YZqmBoF+98BLtPP42sqWllVh+3yv17efwLgosFq+QeGi+bYlBGatBx+pOkY
YGT+znCp29wxE5NQTGaMP4aw5SEpq1MD/uDR6Nc2HIvvMekoACUSwrzcGYjqrh5xBesuxhgOYmZT
xc6qx6aE3KsFx1dUx9Ihxj3s8VIGKRbmqhw/E1PEr7Z5CNERLzDrbwv71OkYhdMMh3okPpJEP7Ya
QxudHsPKExT7K2H2c82jxCxaNidNfVoJDbawo8PGXvnGBWpWSKMIlyv43/XOQMpX+hvsTgWlmx6e
/vwtKsn31rRoXflAvnsDFgwEjOSB8K9WoGDKiyoHAb5jmutL/YrCQVvIAoEZs2XBr/Wbtel0SxHS
vxqHvaK5d1Pz/TPbAr7WJoOMVstFmL3TQX9kgi6n7Kk6R0nMkcBMXVD5DYFdLzMK0HVfuuuk5iwY
McLXMyK9da3djnUJ9IWp2tYJLHAWLU5Eq8+3JNqiJBtd3JZYoMn9qdsuACvvcraFRTMfijbeGKP5
0+fVUpNCI9aHeabrNGIJCu6tyojr5PLNunmkY2Oya63kmtLrUKYBRMf5H/IuRjSpLoM/Q85U4cDc
4KOIVzAjXqsGvAodJk/YxOwFpTYdbk/IAw+w/jg9oSTqY5aPldabQcMyFHsWFAXBxFC3ayDlPODn
HLQImk0Zu6kqYR1DyQYcokdfMqedBkKM0hKjXKPo5+hK1pPZ0hlTTQ4hI5OvvMvuRnXXbZKc8qhN
FuymHyYSFVEb1OHMxxI7vg6Ze0Uy+QasjU5kjei7L4BMJDe3QZVWgedSbPNB7I+K77HAuOXz5C/p
Amk+dEQm7O+Gl3drI7cwW0TFyHkEW1J3rYNbAfhO98ggy+IFS3SRo+FRGbHESb8CPL9GU452SjlU
ZrwdAmReaCaKqPggNe4eBckuDNJtRUKdEqMHzs8lBY+08r3vOospHg7YyJo+xQalyK7I2pNTOmu8
HDu4lMsMwayPeC+OX1S1WCfXEYtMGySbwsmWqjey4wwMQKu1XWerlu6zqjDyU2Zp9eK2nyWOR3wW
a52qtRFvvlrsM+jiBkPEgRAKAz0Y/ugDJ2t62NpMaNkRWdKt9dOjUxdnQl3XItPWg4yeVk+TNKsW
cah/O2mHjJY8FkvugpAbuRtWbsaMBZGQ08m155qcZ/S95xIEyTm7jTuSifJtjLiTaLCHCjvTyuQJ
4fi+T9uVii4vr0gWKJ1tZhA4D6DFbMNDzXsSKLEyld9XTMp4FA7dVFWsUj4GIdU1HeiZkwybKcAA
mxXuVyTl7Wb6o8SjPmvUS8ucDrrATKvyjc7VKsGHivIVPcTKEdaKX7qhW8Lg3j8VGnbOoL9Of57o
TMmV4DqYcpu7ysrR3xvOeUasLPXGQPVA15d/JjQkiCjehVWw1gU/3Q9+aXKgiHHXARwokgEWdGd0
1DttK4kw1WeOri6QOs25m/CimqCTmGGgRaVEOdNGJjpy7lpyq3QuvKIB2WiKjAf9WO+t6EptVtPl
AFG5aGJ7Iw2yIGkdiV0e5xuJTyVS+TAG/1S7vyqNtWe3U0oZtSB8Tw7RPX2cKtyG0YeVB3yy2j4a
rbfpVZLHdx+bao3gY+UMyFVGg3RB5FX1Vinkz0QuGf1gjabvaCAqGo2ZLOTO7+2t8dmaNZb/aGen
yZPB7R3d5SIYPEJpGOmDfpZAAzS9fQ1oBZTKuDHQ57fxCsf4wdF4RTUtm6Rf9om5tPVhZibigG4c
BmS5NsMSZSmMogBWZ40eAQ37NGmfLpPONL4ajylyzxGxv9PKrYeqDA8r8dfiUIzbmC/VRnBF1fM+
LeXpmhu9tejyi23eSD1Ct+VjiVmF6apQCcb075qLfMwp12FonCMtPxM5tikr55RnyREc6mY0z6bp
7kbFv3q7QTLoy1hFlXmAh3gZyIiybP2M9WM9ltlmUqbYw2fG/KUbQeEo0Nq9E8Eba1DmW5OQdg90
dAKata3dZZvSARc8/pSlXSRLN3Y2Rtih5CBsrx/Wja4c+Wuemct2x1EdxYmEcLgeuZergENTTmqO
w4EpUJa5Nz4nzez0IJ7+uyEF02K3VkA7sBC2mRfjxyYWDvJlmsVHNlQYN8T3UQrTzrZDegB8WSPu
VOQdt7561CNlHdfBpSSQlFPpmfGh2yLSTcWBvLNDH1pkqSfTfIrGL+Nk2qbxsFNUuY6K/suhlNaq
4GR1+tnXvFcjTI50baFs+eWt8ua9y91ABDPB84jK7a0/uHQcs52vN484I9YgEgdZ2VuH62Uhbm45
BEWoCDS7WLcGz+nI2WEpQSJpfWqKCCErSqRX4mAInptc7Dh/FqU672BjSS8BlFmBeO5fVBRaImko
7jmBrQpetRN9KsSt5HX+rtj9Bclioz/pE+xQTS0j95ZG5rsCQjrzo0ud5O+ema67jrqDAKIKQQ8Z
QuaKZ90OvoGQdHbH4+gUa5jzrypGJaa6iy4rFpBPDqNGsCHJVRIJIzhiOEv8G0lpy0pVlg6CQVPj
o/O/lZqHrDMTvTOTSY5s/TvGfF3QuzB43JoROrAlo9yFQ/6d0vhLF91RZ616PV9mLR9JrKKrgMox
BLA+062n5Lsu1M/l2G07jl8R00OawzvO0vMEaBEnlL3hjJjyR3aeblmfUTwvFG7qPIRfbyErhjm8
ilChR+U4J2zXkVtMpJx3taNd8CAipX6wwnXZOFvmyKtgY0mfA0+3mp7MnoICFGNXw1vKnGEe6w8u
CsK3YabXQOwSWBJ2v2npsnbMNlBRTqfPiKKBaIgZzsF5iDRYLyeBmrcy6bX3iBOmP/cF8Ui1t01c
iQ/naBjkaWOgYxVo1U9Dz6oi1iNjujStHOfgyu+cWfX0KWAmmm7NuVWBhBXyZ3oxsZPvQ89eOO9D
c1bNe+fj6uuHY4UoOnSbWzrgX45k9FZ++nFyiYzwOhR4OQtZvVgxPzMHu5fV9zqpH7qvXHEvH+z2
ywJepfMw8DUJtA6UUgdODjqT9zOtb9jvl6TNz2PjP13roiQQKxCgtOFwtZvgFsnqFjoWg8g1B9mT
y0nVQAOaIwMIwmSnSe/QirUFydR2/XUe9atCc0GBBbMyUBkiFTua3htPFmc0xVTiyVyxfjBuLZiv
outbWrR/heo9XBoyKUwVydLLvJSeYnhIh9dRxDzIicYKMLPow7aiKGnGbtl47R3E114Kj/ingeG9
OS+DVcgka5ZYTy1obwXquLr7VnxrFlIENuqe8/9MsxpiLK2Dn9WHpqKuIfV+Hp/YZSP0E5VunA36
kwMveSgPSjESQ2EdJulvOkVWp1gxeEINVU+8Rr8AfqLPpwfEmCImSnrC7cyDGQLYitJl2Ywbhxto
NBa6zDeK4GxOQ3cKtsP77XQ7tei3LRmkThG/Kaht7JTHJ2NQJNE3dORWppHV7IAscA4R7lTFbF80
Ycym6zwouPLjc921Z8S4P1gEXwcz/QTw+iKwDUJORsatfffpW1FnF9NmJYIgOipWybzZZFwArbYX
HgJSex0gCXbpdlYy2RgWFUYXXosx2sLmnMt2WOEJPRBMvTfJ+FRH+aIEXAQqfIVnKWCtdQ3ZcoCj
bSfsjCRgNm1/VCRVKtNpFmRddAxq0hWcpVs70LIgn0RzvVe7cjr6dHi0Eg9vU/VllumnCJcGw1bd
FO+W52NXemiQ3QURTUJZNLbt4WFtHui3sBuvBh6h8QR+tzrabgMycjbCpKoe7qLXuX7duG8a91HW
fEcv3omFeTd89RmZDHk9RPJddXcd72QJUn31q12nb0aWXFoSvMz2EBTezR/Vb6978Ul3ELLjVnBf
LQPCdJJ+mhJiNH68QEaoNJrmPn2h75oHpw8m65SfyMz6mxsPj1Sew8456EF8UcPkzfCHe5Hkxzof
rh0Hhio5gmE/cbUeJDNcNLM5maMPc6G/D3Z/TklBzJTHsLbH8lo8DSP6YGz8SUN/nYfWnKbfsVW5
ZSLvZdq5ptc5vQupjnNLsXbTy0ITvBPeT8vJghS2F3jKVyreG4zIWW8m6+nbUrV5TN8WDe6jHqIZ
RtDjEPJZdsiIYgK9ZXTxWERuK959a3waXX2jYn7D7HF3QncPMmJWKmAfim7rFs2prOqH3dePwE8v
KACoWAOWuXIVHRSyKL5khvapDvVduhfd7/ep5p/8dG1P08pgfOo0wfs8voyx815Fh8YCAad3z4Qw
K50yonRrKukvws82UZt9DFScfo3b0HqLRQP4SSPRyrnT8N8FdkxwdnWR8bLwlGtRWu8cne9phWgD
6LTRXKZFYcYubX/nffoYlaQhKLu/lnrBKeYymMHF0m1eXH+dXoJFqFmrx8e8/BWZ7kaTzb1txIm7
+QHwgTSx/hr06c7HOTF9TcYRuypZunF7o7WJEh/l/8DCyvWzF3e3ogwvdfWVw57p6nRrWt0djdN7
opQffyz7+uC9uiJ+68iBzQOIXkb/VMzu0VdkixjezUZ55hZH361OQaNQCDr32KhOeqM9Fds/espR
0a1pVkFMgvJAfXkPARpqgfc6vSkSSHal9uHn3qFzbskQXsrEew1rSKtBc/dIxYHTlSfy/ufnl5Ku
4MzW9UfFBzl9yKNNyKDTXTRWNi4ZEku+gAUep1/FeIG+o3YZA++Z98rDTJuTJp+YBV/trj7ZKhsL
hI6yAgZce7eks44l4qQy/ZdlUzjuvRbVyewV2rvdTeEd9NUqPMUnL8VNyvtV7WKbEkDCsep9+l89
f7wolvJQFcRqdb9Df3XLE/+i0rcGAnqYjNQDT3rRj8vKKXc9KYl4xI4ixYZy4eiAu/w4yPP0xrSS
x+RlKk2N4ax+RXn5YJPo4pWXx7sOcFDnnqP6LSM2mbsMjw6dnvv0AfS+90B6nNs13A8ynxLioT2O
dxqvsbVPjaZc7Vje9QbWuM/rMsTJ5rnV+8Mz4o5UQnHwic8e0c+PnnoxRHMcoTlE6jPhBu0Q0eH6
XJTmCR77PCJkhsjPB2LdW6FVd5jOB9bmth4prlh804oiouVUWvVr2PnkNMTci+5FHgnxfneNiGpw
lyO5w38vVW6YOL7obfecXv0whCsXh95oaOfp6/7o3LGQPZFjI9+6MCd/2Lm3VLH3OHX3TJ3xKXXs
d158inxJeoB6QX90BzCzqUGWYY6/m0b50kSsMWV4OgYTtN76Yzym5Fc+GHv0MySG9sQ/KxJQA/I+
6sNzUNsbKWfzJFH3ilnf6t9lLK9j7r/V0FfcS41dN/dr3BvRpwyqj65W19PuYPTQFt1jyo/Qab1o
xNugPEdHmx692EFjAEDNUS9oTB/Ta/Jt+92MOIrSmUEX8xC6e5/e47SyG7QyBjCz6V5FuTarI31H
Jh/vEw7ewJYZMgDNlHvqiFPKkBlWbxEX+4qlHbLEjZ5Uwz65FHVyZKCJdRhfWzCtAe05XV3f7i6W
TN7yrHnUsvwwu46mUfTnv2naMCDWY8hzxTMoyyNez40fvY00dtj08HwJ8KT9Wle+KyyhFrV5kHLA
tr2TE2UXuPTsl0P+VVL+xJq+t2vJXCbLzzRON3lvbwyain5JygcJKBSofY0tAPfc9ERlzDf/cwdA
TjPBBagYHLIBAiJxUxHLmnpwWjSj568JnV9GhTGPLPliMvYudWSksInpQtTNya6VjwSLiuup6+mf
jdODqIoWUQIzGFEC+IGlbyO9NJNlCsIWX1SEbswx7G2fZctaz7aB1cEMixfTozMj60MJL7kIFzLc
Oy2a8uSYp+MsGhHwK9ahrsp9YJ5BtUSoTeC71OxbMJaXSSB3hcbLJsigpgTO+vok9Bh7gpg+FXoi
3gl9znJIp+A0ZY2HahO0YtWm2Z40LlrRdIzabaPq55Tu2fTjuP0WDKcXZhecNBLYKT3XeaCse1+9
IHfdBfkboscFTjQwm2jbwWrSdhL5u2++9CrHeh9ZEJLk4mp6/h6JKsgYD28o7SxWnUW7cbpaNaDI
Oh53cKc2iV0eXE2u2KWQEuHt2bpdt82g6DhewoOuPhSQWRxbvkzfyXMKLcqG359XXFJkhCGiL5Ez
Vh04nXGcGoifhj6x7nTEyJ63imITfVm3STEEGah8uSadkGu1yzYCO4OwXMi16S6qyLpou1UUuTsk
VVgIDmrMw1TZ9Zby202Li5fFP3EQ9ctIS9aKOVnfq/apQBY/ZIQZkDjeH30kA1G7C2uG6FGjguJN
ik9gwSg7zGYPvWEWqM5EbVGfaIaXjZ4fA8nUjbVIIz/aM0IHCBx6MWNgzGKYgznfRfkSePiLhTca
KVyBS68SCzp+0/Duir+wAPQp702OCNBduZLkDreyjAUVz9qastjdLFuEatotCivy5oVhvWCKP1dR
8xstZ7BA2uLgkIwSpPO5yTF3wH7YNTEqlbz7RlnJv6j6Z9CiJsmCj0GKu1cRgqUtycM+xhktImaz
jhTmvDW0k5rbJzixsKlipZmlirOJRs7SSgp/G788bijjO67C3x5HBDx8JuaavXXxQyWd21NETMXb
NafwPzdRn/bYvBVt9AS0WKEwfXdEkRw76VJcWPcQ2/8810gjL0N75tnYnRNcXW5gqGDjaBqmsj53
khcRNSSP5QhzjYRntFlg/nCUVYHwE0SL2Geg3eYeVIlBV5yFD4d4Xhuqsw/JJjTCeF70AjEr/Ekm
v9GbNab3oOqw2+gIFFyDjobff5kpQiDLRwWqF9F6cEsmpR68mjyMk1UXIi6VmAkBDADWV5BQth6R
mRhytkVTKZM88jfCiE0p9XyR0FAYJyhXaPLpkaOJybb+1ZnNA4fG2nRRYwqOoTPtITqwD4n7Z+NF
Ekoi66RzeJE5aiZFl6RElhIWY+bM8VpBWBjuukDSnxXFSauG7xo74dws8ChYKCl0gx5hApmXVYno
gKDpgv1LFx7Aq3j8XWrQ1/sK1fd7quGqxqNo4KJTdtiAGFonNdYd2n/VJBdpo2Ng4ahw3ELM/mua
+p8JwWCs+B/PUf97/PnP/5T++wgMvuHfJqiqcJC6W5at0UZS+cq/TFA1yZjUkLpkLKkKy/zbAFX/
SwhLkJrBbesAh2bqWaFAIxzDkH/xR4ZlG1Lj76au//8MUPX/c3wqcCwyzVKJ3DAY+P378Sm6mr7j
GQwlKvZJjAp+VDoS8eAcAQRudCRYhpFcFBWWkJXMKBDNWRORl1UAtwgESYncDDArQ+FdTRXpmOxd
B6cjjU5qWkO8pXGM2tlApVz348ffrvH/JVVDQ93yj8NfKgJHNU2hM55WzX8c/o5R38sSrPU89ZN3
uDmHXE7WJ+C04bDpUuPodRpuIrAzMxoMiHsCLEMKkVuK+wMfPNrxcCNWkulNPyrnosFGkBI5qHY/
bi43Lrpb5Kc5fISUHT6zMJBhwYRlEL066LR2tU0r0eYGLetwUaighjOK/5C9xHZSHM2t+uUTdbmu
CrBDA0ywAcMF3b5PZuYo0AmHZhwIo7pr8dUyg/0Ayg3pgQqLsy+Yp/FexrRBC4P0QsWp55z+bqKv
sqWMsH/kbgq2onXgdExasQFXv50jKOudRRVCctNAHDVdry9zqJpj4oDSdbHDqki8SbmcBKpdcBAy
/1CzQzKU/gqjIQ01m6NmHsXkOLTiNHhcmyKS2FDC7NiOib9E3F9DhwILqXyiFoTHAgeQi6osopa3
6beNM2UN3c04O8VDmd8yJuSjWTKrIO5IRUujtRyh7AHXqx5R4udgdEOfGn2wCiJEaQB0AIE2iqWh
mDKCXYsCcBk5iMjURltnqXuMKw28EjiOIGPKAUCcz6UCHAzrd4ZxF8MOfwDMKuwLxm/vuUvjSZn2
xIoYIbgyuNKilbTGW114cgYFPZsZg41VCmFUAIOZp/h4y/USo2KxLkWVzlpGPlEJrtMzjm6q/mDB
u4YAYVmcm7qqPhEFCN4/CQKVILaYfHVSCVySAJxX1Wy+66rXZ9IzyJDQoE01wGik8gJ3lSjm7unG
izFQtuh/QnR0MUhr3J5sGYg0XVEBXh9hLNifqVEjAWtxU5GvG82Fk7wB8SJ+FIFiQda7N9KVmaRM
3S9Ftb+1khNm4H6lRvcrkPLWcVxJbflEFJVMa6tUPrE/nOOqepIF9gjbXR3RztbG4DlxpHrXf7Up
62d177Ima5XBKxHAwLhj+Dq8hPYgqjwDkFI2M4yS+8xV1o6nnfUEunoP3DrgVeJZvTS9tQ+74hUT
Ws+vNSYP1XDq65ZE0fzDNUhTNoT5Ox8KmAzgTLD4vPjjU0h0CFU+wEiBZwRncN+D4LZK/zBAm1cs
sW81UuHMOt7oeQcSRB5I+AQ88NpW7m/Sj/nm3GfGyo9JyyuTcIpVssxz5aNoug+SclCQZ+QSDIgC
Aw84QiCq195J9jAFrrl2SmvytvRBvVucTWaivHTeGTcjD7zEQmSSfVE/wYm2rQHx2NGhi2v0kN9a
9PvzXqubZYxZn8EO/tLM3Vt5tJddestc7xmT4bhsEjH3daYDCWgF1KNvQ1bB6RQCfTqChJkmDiom
vZkpKUdFa1GzcMbAnH9Uxu7hRKwDUTsLQwy/hV+hUjbk1nf0X3UJfjunUpp3+avqy3WRhi32maWP
rMEZtH1XVFd8miyBLF16CT3ulmm5jvV5JKhaTxkpFs0E8YsqY54zqDQz92im+q4dMCF7FbD6TKLx
a4Zza7tPZaj3DSOsmOp2FqNLmfmN+TuFU4lXfzCzFAdVePWTYi2JqOWcMFzKppwkAJ+Vkuzc1mfU
QMZr4Jbc0MExLZVnkervY0Qz3zPxKEWEHIY2zDeMSrukBn7sd07J08wmExzYxeDzEBJhuLG09pkb
9HEGZVv9T/bOI0l2LL3SW6FxjjKoCzHgxAXc4TJchpjAQj1orbEbDnsd3Fh/yK6mZZv1gJxzkFn1
LONFeEDee/5zvjORtvZHFpuCssWsMj6t2H+L9Zk/QcyzLOjajPDaBSonFpEOOzwNahWcgnYaPwtN
plJROCIvtj18JwOEiNHY3xwdrnhtT5R8JH+XEn3BCoMMX0M7CHaTKidbIubxHgIE9hyN4XanGT9W
WK0mUbHLtTEIdYlPxypcR7wIsZvUZXENpWukRborETpV6aDDZcw7y2zNDynr7l3KVGwQykUDOTE2
2bWJlGjRsi4m7kFxYM4uqdK/G8rzRLMGu8GAsVjGIfFNANn5NDAk8CBdj7R4cKjzldwxDrBoPAIB
PNFVAmVbVs2XwKj+ZEb5mUUJGzrogCvekYtokl8T374TOK920EKgC0nTvmzGH7PHlIrKq/PK1A8S
vtsd9+WnmZu6S8HbiInDWOInmOuTg26ZwdyYqTX2Mixg8KYSm6RT2K05VT9az+MkomXSMx9FlJZb
MTAqh1yNqEY9PaRALp2ICXptmfuq7ZOlpum8Skr1povuFhmQGEHwkb31ol2DxRjUp7llyoKfRFqz
LoeA6BS5z2oE1jFwhkh3hMAfSxBHo8RlBsx0ef7XVK82pXGRq9aXzXZ83dO4tVDtGmkOHFOUvOsj
d0BQMkApyOzoU/aDtYOK5PIO701fYFiDuqNe4rkSFP4vPPZtM/a/kk3vUxm3S63nr2UyU4xMsFeH
9dLAji61zwiGE6nr4iF5rpa1f4DEJ4uxbd6BOOEj7k9Czj/M2v8pCM3idmf6TthXA4TpV9y5U169
Y1MG9ki5bk75aABKRDbPujzOwc1Tq3VOmM9zJD9J1vxsj3jCutEBUeeKIIZp4I6Bq/tHGwdKQS92
3Gu7foo+A62cabl8VmVQ3/SICHc4QDUjLniMvVxbwrFw6rYSeKzJTMWJsQV2ieO6DAG46ua1opRt
LWcA2wGgvytN9aLLcy2ZRoChmGCxmalYp2OarXJbvrSYAfJGapypDHmq2NImH6ONiQ4kWwZTmFja
FlTRE3R6BArGKo2K00xvnc6zu8sY1ZdWE8d2ssk5iWvgxT8dKee+9C8eaIAsKNtFpadXadTeQt18
KG20IrB9tdsUuqkcyvBuXzsVxKiW+uaymL9eQMDAvLT2W3PGnwOb1bseO0vbLLuJXZvRt3dTD/9Y
DIpLDX67YWNTj9PkXsEdTrmXggDxFhI3byD2Zcw9jw0btZENmzxbQdK8aFbVjDzpem0RGUW5Mj65
yi1yZvKDIvc/aZY0UIuqVSEkR+3JQaht/oM3ulzAHYEMzTaynfeTKhvLgg1mpTAxzZgMFaxdR2Zj
vFc9en7Cfmn3lYlgFaK7exP2EZp6c3iVhqjRXR4gUonKzrvchO2uHwyYF6pPFjhr5lztmlJRQBVs
ket5rzywac7YPFfzLprMgYulj5zcvMPW5722x6Z7mHffE3MlJ/KxSUzz3lxjk06BLC72ed9O4ea3
zUZ+ytsRZQ3dLdGLGzrP2zDv+qt5/68jBMQIAu2sDISzRjD9pRYgG6glWmEo9D2iDT1Ns7YgSiY4
mliLsvZQcNAfBoQIMSsSMtIEzbbymvpLJ5hVixr5opx1jHhWNAakjQGJw561DqN5j2bto0AE4Sn8
JiGKiFkdaZBJrFkvCWflxHgRs47CwYLO/kZa/U+IzDIgt/g5uksyKzA5UoyiMSUfCtx4cStOlTWd
4kzVlwUSbyEGF+zdsaCyGHknRFIiVfkRIfvIyD/ZrAP5Vvmjmz6Ro1kjKhGLklk1QpiLljhqZjUJ
wNcfRurn0TPv1aw3xbPyxLJ3ZcxalIEoRa5KA9SDTtV4TodspSE2G7OO1Vv2RaaLXp8VLnXWugxE
rxjxiycdJiw2HYqg1U6LI0rzLJIVebyH28s7YlbROuS0aJbVAu0VLA61zghuMcKbNitwHVJcMmty
f+0iY2S60Dyks2pXIN/5PTqegqDnC5S9BIkvnbW+ANFPQvyDPf2nH8xXrz5DvlaWYYrz327mxzsM
SBuCQluIu08dVaAC7JMBia4qMX2q/TQ5hRJ/DvjAClv/0tWGVGQoIzylyvI9ehWJFy+LtoERSRH1
1HQ3tVO+laH9lHUsp21zYztxipr61ugZYdvxu4mNn65gVUn0r1lDBoUwECurxiqbVS/bK1I6uNPa
hy2iTUkFvA/GANFd+pOQ3Igb4m2pijGiQqmCTgqtVfcWjVzvCwoVUy1ReKYYh0y5W2SIzK79jTPi
1OH8TZTWcnzT/Cm8dVN0e62K1zF2E2J3r1BOmnVbWF8g/rQt4mK+UAL1ZTI+8swckBLLgMvfYmkX
RLs+mW51nW0VcrhBbZKmrLG/VXaXLIVxzPL001bJGpezjSAw930UHksKaPtMwupgmiV72ey9n0g+
9fp3pIFDU7vwrKSNS0R5Lwe622XzPIlTH3OR6lEO4iFSyjnIeZzK6aEn2ilIgi9/nI4E0rfzh0mG
8hXO1qmI42WIq6lmhVpp2VufFHOPX87KBxNCbZWPLJ67GAxgdWYrfnywq6KdI0YMP4Dn/Nhww5eV
Yj5Dbj0CDMc2Nz8pta6dBhwNWgsQID/b2rpp7ZL8T+5bEvY4pgIt2YpSf+oj8GkLpJSmTW9KALUv
5WimweD0NRO9lCVv0qfrIf8FpAWT0TuRSrWZUnsEIqmYcTpT2xC0QAUwrf3QtD+w1uhLiouUspGX
xrao6kheSUV9D30HU44tNoHewalsqv30KXIaHFDYe6ujAR3A9sVn2+K6UjDCYfzhSUOiR+vxD2nx
HDUb+cUEa2ezfAbaBZ3DWhWpzBHipbLgzl8y1dRWWs9Y0ay+Or5KdARcVeNK+r+Y8ZrvrYLNsZlJ
AX46cIEqXrBOU6NcUK7BSg5asx5EZ6Ux6S6wqGX0S/kRh9NFwGtZdALmiUrtOMvt29h6jCQgFqUa
rF9QEjg20xTnIu9VK3yEYfxhSzdIuN5aTRLwfPLcYUHHichK4TRtNFA0QNJSqjPvyQvitWL3tQ+N
eStZdOFhKMeV73PzmJDC3mMvouwO+QT0FS/B3GCtPEXvFhmoKrlZQfGGU3qv1vVnFVvvUshOz6Tk
jTA7r6AEk0fjh9fKw9OSvmM95XeBxrWs62QXjNoCZA6tdUb+mYT5Jppyj+WUffDJ/eHfJMA3ydGv
kXYXtuQvPnbecmLD6KfRWwZ+cZFw+Ao6S3IvfYgK1mXPkQ3svl02CpAsKZdBgUMcmfTk1DVUddct
epOURQ82QqDV5ymW7DOl42DWni7WdfDwbRsMVJhz5wIn4KbeMFh4lJClw5JoeNaHYilU+Vxo2HFa
g+nGMEdIfaeoAMQGgH30djsW9lOWzG0bimNk6fjxXi1Sog2w4kpLD3Tk/UyT7JOCH36toOrdiMRj
2xsfmu/tWimrdir1y84YnJNczw6pom/B51E4RGvtbCEjXizM0dFVqrWsQLgFCg0fTeqOAVqXoudY
iVLgzCiSH4xbn4Hn29jnVfAOco0S5CZVRaDYLD28OT9V/MpXP8N4fCumYUvC9cPkGT8nVSGj69sp
Ygk0FJTMhLrukl7eJmo5OXXHFib3BkLumV+s5YGNlg+8m4klANwZAznuddHSMJSzdK4C/aR40q+e
YD7V5Io4AR/VkygmbQaISwVWY/rWa9aB0qMUHef+L7xEjjHMLnW0v/ps5+lbAPwnymiNClKTIiZk
QPsbjAI6HBYJQpWkr6xinmv6t6EBScwhOFHxe8HZRbVOTpwyauiuYPnn+YW+quioomMGElfPCWjY
Cs+BMOwzJUyu3oW3BdeOOtOZWL+UZLY/Plj7ZbHJCsgDDGnPXl+fBY7eekZ28JCGTaN9+eCpEZx8
VzYuSmDgGZZpuqqKHPyLHLw26HF2z3VqKFHPRDAG8mYaV9rEMGzqc3Gwl+9rRaKy3JOwgflvKbUr
x1bBItUmEhgTAE3cw28gCziIBYNBJj8V/D29DMNVWYQX2L6XGjm15KjgFT5XcfMSJa26MGMeKGYK
VJQs7DOh1IJlMUsc38sPrSlcf2rXsdE/O9p3lFKDSdec43Z4qyf/s1F5lCT23TAzR1P7ZxkOb3Hb
b0N+IkmH6FdWSajo6qNXaSa0wl+7wzWaa6sMRZCVIvCQdohvQ1kdNbYwbd2Dz+aYhpOKlb05D7m4
VsBBF6b+2kbnsVYI2Mgt4zsZpI/cfxs1Pj0zvJAgldUI9Q+NC1cCnmQdcKGOS79OafkNK5QMpSWM
qSruXz8bky64vrLCpmAivGgpL/ZceZEKXjOSoZUrYVOFmZsP5tgf7eTA29nqrXxHiqUBzKaf02+z
k5nxThJMXTsNPHJVYRraNhoZTJtfhXWYOet/042ywVVRjXcRyic7GZ660rJ3LJp71L/L1esoTXfY
Lb92BJokGnJ/GforvGPhwbIp1rIZC2QaScICfSM2Mn2lIsxoargvsLMDabnrjGZB4ZDGIOnM/eCZ
zNcLVEnKiFcJwZyRycFyCOH2ErKsFnI9vCVxs2G2UIJ25ViJP1EmdrpXqmvZlhB0pRcYA9w2lfxg
jZJt2lS4gZyGq7EzWBIkySrUuZWDskpWRdx+VxXIMZWCLENE9zAbUAM8/ntUeOxaUNh7Y74biXZK
fQHhosWX2X71wCSLifOt60rEHho+mU5EcUw6Wu21Ho258eWVT4vCnFmiGwL7jqxze+V9v7YnBP04
HF5lY2DOOiC1jcS3khIrlGVOTtXqxK49C7MKqDhwJKdB5u7fzbeZKj9VT3drvTpMKRACE7FkGUjs
vyT/WCKZyARgrNA8dnZ9UJOB7qhQO/jnkK1vbVyMiOCqb/ebOTi8UvVApZfQhQADUSzQH60fQElt
818E8Z0nc/ZmxQV4JwUG8xOCYNMLMw3BtH1ZwZ6anxiyXULYwiwfRfxoM+iOqgaZRwmjS1pZjCAL
jQnlZN7U5uQBDqLfyL5IiAjcv1CU+my61sro8nLeayVe6EGfH2ZZRqEAFmdJIXKF9mNErEmlBK5m
hpIEt13peRSbUbEv7O7oJY+u5fFuVGi/Y03VHJGk1MLVFVzmate2YnBRck3HtUyXBj8uojcwCy7G
pMH8nFilqhpnpxnPBeqoKmFDIbD8Bj0e9IMpYcMlb6R2b6NJZKsnA4e+0Qc1/hhKgklFsXi2wm45
pQatC6hG4W+r18STaod4bMhNBe6y6rlUwAjuJ+6a3NZcHMVvVUZDZmEiJfn7hHIdlNyNTSRyV9jJ
Npim9wS/4TrusViEmfgAVzN/4zbk0sO43L7J2YCEDb5a4ivG6JTFfbPxKb6j8OoO7OOSgXBSlHDf
2/3TAJO1ymVM//Q1GD5T5sLwEYWjjZ0Zx4K6dlHysOAH+ll5S7t7Nulf/dBvNWArxUgzkyq+PJnE
QSJ/dGEB8rM++9kZz+6b2b2Tqn4Zunqry+YHM615ns6ryp4lIArMoJjiHSPoBwzFtlgBQcZ0TIMf
Ol9JPo+3vkl+vYoHeMYWnvD2s+WO4J3CA0kJ5lOe+Gs/tp1e7d880/+VTRLWLPiXWRxc6qLeKIN/
SaT+qan1gSGKqyiVI8H+9kAU8woDJRXRsFrL//x0Y+7KQbAeaDBgMeYUZj1io2eiZQcCFoVDchqs
Sc1/krLwHRX1j2SAAoE1IBZGatEihycnjEQILGyrEOLchBHnmerVXY6X3M949Ubzk5RdpkzVmfbQ
PeTIKNoEhfxh9OzzB5F+jzF3a8YJNVmuDDHjsuSRe2s8oJfRmt+15LlhISfs30WwgYv97dnhVo74
7oof7ajohnieTG9GaKz7VkuWGa8CHnIgoIV4wdxa4cbGEBr8pjYR9IBaPMno4BXOF2VnytQ6jP7N
UtVjYvOHLqbzQWqONsxsux5pgplwUHHwuklHQlbGXRZqvOP4OaW4TgYepGZgiFqDoeyC38YfHXzi
DHI0F5jss+FyxOQyxV+8t46aUZ3mM9NherBrGqCj4crrUWjvJlTVcqoOCn7vNK+Wsd2Cv+IeIkbP
THbdcf3m0KO6bPyOR1KJSvirFNPdzupnbnnHojW+PI9Lza+NazMAsO0z46tq9LcOwYOL9haFwbH2
qrM0vRO1W5M2vlZR80p32LbnYSlh8zI9zlYTDtu2HZ89UFH8aEfRouebhn8M6WJwpQi5g43SS+YF
dGi1PZZ8n8ynmjmtXO4M2AZQrBLWO7xeIU47oFvm9h/rnmjJQVbmY67Si55nNEnyINDVqNmiuF0C
UX/Fxqigrwa/kTI8K1lA02nWKVe07snHmHG03PUuMkXnzofG8OuDVXLhlBNZG87RQi+w/XX+lVJB
aq1Ffq+6YqlI8j0LvVmOkO+YnNdtpnwYZuh0tAa2II3zkQ81mBy7+SkUxeE7Kjydmx5JwoAISjBS
8AkicxGO031QrCNbh9+QVkW7EleGicsgBWXBs5L5Nh/V1pjAVA+y09fJVBigQAG1kv5pM+Xy2SJ2
lLllEnqAzEhhfggAV3Ntcc8FiSrPQB5Q3TqC0NPIaUleQ11ZaXOuMprWeFBEgkVfpI13KqPvXrlV
6uBS8iIsmvZPyHeuvSldt5F+nX+zZJI/pkF81YkKmBkPblqf+U3YrnDP2aLbDhpPqPnbC4bpZJOm
DzIVJD0ZsacT1ZWZKJ0ISJm0ZWFwFQwOAvGJFXQh6GQVdXRhM3w3hbQbLfQfv38idlHb/lXTUMOM
QL9qvvhqgECtNIUNnTwdva57qiPycVhSbNnn7WpempYlFy1V7cjvH9owPOcj3NYcUcYLvKhIM7Om
HrjjWW8zlQ/8vUdj7AoIejzluVv6+PB9IkyyyBunCoWNC21Vhyw6u9R+C0q/PCXDrm9akiQhbBM5
ajfNqLZOzbx+MdVGfVQi3hrCx8nW41B3WFGdzex/DEG//xVDkKoqf7OrrD6bz3/5P3/v9Jn+/tu/
3rr/+F8/eVVP//Hv/t/xCn/9tX8ag/R/KKYJkUD+v0af/zQGyf9ArIK6AHfBJLGvWf+JVjDsf0DV
tw1YBwovJWM29PzTGSTEP1QEMs00FQ0kgqyb/x1nkGLz+5DAGf08c3/+7V9NAPzYghRNVVT8RrY9
f4i/kxVaY0RJJ/m89npUrgJb54CZHbi1BLSgtJ0mzTZq9WX02okONEVZBW27HRzk4aZ0WjKzY/ZL
VnGhC+F0oNcU3KgjgWzFjFnBr2qj2LVxSph1T7Z415XJriklt6oFkBlzZZrfWpC4mqMH5D93gI66
lN41L9tyV2zUut+0dbCJYtmZJzC6xSNzBDb9wwCmckUw7MxE24+eeujFeLzn5XTK6u4cyv4LMwTT
26E+4Y9lI5vHThh/BzaBwZSGXtwfuRXsC6Iuw8K1AmxAq1pS2W90btgnbjEnuY42JbS5521ae9gA
4N30KJKyLg60uO+zcSt7hEiGtSw3e+kRvSZGTHpdrEyoZ3Z2wCZ21G90DOMINJaaderyEDmyg/kp
KHVP3f6NwtfYbdadkm1fp50dNtuoUraRDb2aB7sYfXdKblR6grksZmCP2yqlS2wAyh/qtzPgM2IH
0k6uNL+DrcxlOLaVYBgbgspIQ1mi4EC/tDbo8Jv+bnTdy2i3p6gtdmDJyjw+DyDFOmbfgVsKmMm5
axKUCwaFhDSl56Qcmj2rhz1duySmcdW/JlnzWgTSM3qwLDttDV07Vs05xA+Tv1YN/TnUxOgZ3dIe
DV00AA627YRIcEVprxsDxnG+ZT/fqyf64Y/WekLcYLC/lgUhbE9d1cWm0hAMsuXfbsv/j4tMU1Ux
m9z+dqWz9ha4rkzVxE4HyUSR/98rfVArHd1SnZX3Zp0MxlpOCsfKNadiJY2MSyd9Tzt0iLM+9ll6
EWMD8hmwN/Y5M5OqbsvBd9m1mW2wGq3hbCjvKiCM+mpLwzq3bwqEI/qwGcERtgOcL74bLlIfV9Oy
lrNVcggBmDRM8m0EXlv9lpt08ab5j7nzLDgArAL3WITtzi4GR6I1izrY4lIH/amtr+HMsjLKCz1l
dC4DJj9IkpPUyPf+sYDZ94cah5fEcvEnsssb+PThTteJzyb6spRedXL9nJUBNFeFjysIcMEnu/jJ
4pqxyLL2XtJxLSg6VrAR5Mr7VHOT+2svfC1swzHaR6qNK41RCaUWC9rXwOQDHFMP3pFRV4pIJxlf
/FHHONFAnoNesjTPlc46gloPIGkG/acsr+CUVFG1k3ueF8mfRqFxSywaDr5VfjX0kbN7AM7FkLMH
P291HVGkQ6+6gkKVRPvWEBi539hRLBv2v5nyiz+FHMGkHYOEvRUNkT5FRdsxHw7A/vb+KxFmKlPX
FiuPHim1FeSxLchf45bOAKRYnNzduNGsfFukZAPHU4x6OxneovTi7WxA+gtfnoO3wPXXXnAvkw2h
btiKVxz66WyFzPHg1TcZd34zN1U42Ng2atBvJtXcBApulWTZoBYplduMDgWIHYCKAkLN5EwRo3b+
6TLLlf8wvVwAcxPVFi1ya/NPhAVf97otij1uk3KbgvEskH6DHy9kLUbp1w5iM3vrz1aIvUhhyaaQ
qJeedhzqca1HR0YqxcrkkQSvvkIDIWq+iujKpsujy/t1pQfYZmgDHNzaVEg8aPshsGC8bKxjjgeF
BjRSqTyoBtAS5JF5xDHGV0AtcnVPcySIP85GL+VQxKrLFsQkuJJGLHZnjw1BdRmv816CY0+zDO6n
CjDBa1K+gY5xBep3NrylPmKA3biZ7bnkdAU4NbpDQ07cID/telMBffkSbU4wqnoptOw0XxVKQS+x
ythcgvFzAxZq0ENrPTvPOtZtedAIHCXXvsYJGj2lzLpgfql7/VRFp1Ear6peXPBqxzo9jP0+zstd
XFirSf6NMAGuYkLYnXU2OnrE5UvMA0ECHRjkh6G/TRFvLe4bmCBAa1U/3YzjeiJyUcwQvPEUGd6L
ASGz1m/GoK8I4RoIKiY3g4W1BzM7kiyOCE0z9sqkHLq3OL4xkiLwxUXNmwvU20Lgd8neEv4dks4f
X5QyAfkmWJtywY7IheIQdjYaxl2Gxm5zpqDjjdvCeMDH0RMYEQ+P37xpL8xQko6kwcmi1W6UCaPr
C3kINqq9R5eJmz9JdojCl57Pxb5wxGDUvIwpL9hrHcpH7KQXr572NTF+xtpNufPh6HQ0Z4qlJGVr
ahI/lWYVoEmQujr48pcdmPye7CVTuL/ZdYYVB/prjd3+mVmS61Pl904GYFOl9doOX0IMCF23Ft5A
aKdifoSHIBzcnjIy3GrEsHCl9DsieRq0lqR2smKkAJPNxjEK8nUxtDROXtNywIjG2C27Fs25gRCX
+FvvpFKeN2q1S27czW0PxnC3Aesxaa/aS2/dOdEnqNfrYRzu7NFvrXWX8elNNNYEnnKMcOaCDNzI
8VusgiGy/+SqIAMnnYx8PXFrJQbnRMMnxHO8+pbUZQS2qZNZxdNlYFaMEGPLGSWKJPR1bN/06d1K
1kzJuEG7tay6TJV4Ik1Zvc1Sjs9wGhVu2/EotXeFasyMDKVitTtSTm3rtGil+fhFS5We0bbIjob8
DXPLkDfLEwYDrJY3Hx2GAh76SBQZBVX5nJp3vbeXZYWtlB3WygcvWzF3CWE5d3yQwvsp2Vwryktg
/zLrXcoYeA2H10NuYjlTF0HwLNlQgNR9CSS4PvzGMJKH5D2V7yEf3h5eBlC8drUzHnF0wwJkorjF
xQ1y0WK0XrELLxtu8Uq7qiOOIPle8JiXN6Cml9NgMGE6iJiuvuIixJdffWU29se6JjFBYs55i7T0
khxMXH+8PcI6RB9hc4jdLXzGZIKBz5ILRmsovwd9HbQlSvWyYhbkx9tGfSLA33v7ZpOYwbiF/pGv
8u5Tn9SVSc5fullCOcvysUIWidEDQ9mdqOWrbMmxh1ulPeNYXcA9eWFbuqrCa8/zg8L6teR9dqa6
9eGOpqq1l+yHxdn36MyhlkYLr2n7pUcT3sV86cPIlZPXorX4v07f4iCEPkUbmwHsgpagekvx67Aq
/bekSnZwE0yf4DtdMbwkYdsAFAcJ5Sj4kwwA5vb4ivOXZRmhs37NZA8SH0131aI7ZNpPRPSU6+g8
u1xT4IT4cl7Ed4mJesyxsj18c3AxDrg5o+xD3nb7frD2JM0qhUuehrlM+osK1OrpLhbprooPPcCz
2kphteosk2W3mLNiLDEnM3Mj2pMS+wtJSGJ6qEmkmQPMCUm3LAmzWNJBzawdiN+Bam3fLA4QP7iO
dPWppMarpd7J7V1KVbz1COXtBvvfRk6qjWkXm0FdeRJt2lBzExFeuia6QnFWrPTSecMNLEgeVRsW
25uQOu6EvwwmrX7CxFC6ckX/pEt3/bYSoD7Zyge2SvIMjDR9pfnEy3MMt3mobwb9kJJpC6LqVMak
6fkb4FdHEja6vawBlaSTd6C29JBBqJKYOeCYJFi/rhUindmK79ZTu237Ngdpkf2ksrJlopQ3zRaS
yobgYdXK6zEm/vfj21Qu1Cjgv3AimX24GG52kofz2PpIQpbFC918QcbgnjYcWnwyYvx6bL3kGS22
vXfB1tj25FTD99gft+iuOJLwql9zSVrpabdNdQAmMzIu3cQepI/2RQLh2vr7vs732OaxR/ZMaXPW
IYzK69/kxoTXGHE/q/qpD38mBXGVugB/3HsSYfqq38No2FvkFi2evpo67VTANubJEPZCAMFWS7Zk
xLuje60TeAqRbylS6rc2j3EZGCpR1WglQidLEY/iRWE7+RAfFT089ljh7Ew6uNOEyzLq1mgzwZoj
bijbBj4Ppv0utw6abp36wB0TctcG/BJugmapCHdk5pS/edIz0/SNlkVb8gzot+M2zL609JgAI5/U
7ExrfKvus1ubFgcr/RpK5capISdmqieFjyf8Q1Cscsj8MRFFU92XZfyCDefcwPCvJeyM9ZbUsWBJ
O5ezw5P2c97+LPR87JRxsTGVRz+2+84UO0/HZNPdGTGsRkwpxSbNKTiUt4hxbBzL/FGauCLHL7Op
8VkfO7FjXWHdzXEl8x+s9BNTpqeJTdvQPMabqOBNyPuarhr7ULQ46Mv4pihY5CJmxp4TY0pPqE3F
NLM39Es4PYCiU/nKtddjR6TJzElkp8dSPBHYr5+t6h2CCEbpTyruonxPwpU+mFywBEv2KpO9Dxnn
QU0QPlZZ8XYLTRlgl72Ah8iDyzCQVoHalV/nombq2EcmwI1rMFnjmgajI9342Dz4uOsnvjZlIIN6
h+1yA1xBqt3qjl6woE9unksuaulmMwYH1mO14Jlrh7xhNr2WenrQ2Kg2PNcyrsGM5GiysoIjLUg0
VK8Vw6BSCPFSv0NQJNpDL0W9HRHCZRV2m7aR+F+TwpqMLpLA7zYF1nieTh61otDZLOVo5fYmSGUe
GB8TMRmeoZlYK2Ow0uGXiZYJPTkRmj1n+O6ybqgfGtRlU+TkmmTasYjfhldTW6o7X+ZNTSMDT1g9
gqBxyCAqD44ZfUhYamnj5G1XyDEblYCgv9iV8BenKD9MkbSNZZiI5XFS9WNKbN5WnglYjyBUACpk
J9FRV8/cilWwCQXM2M+rynkjSQBfA/6YmI+mqJ6R1D2LUTrn6Q1W50PV44eK1Bm0+cHaKdN4UFIT
aj8jWR1ZOKJJ9xNuE606y0CDk/udir1JEZ7mdw4zCTTPGdeygYa/CTz6lElmZ0GwjakOKgsHeuUq
zyh1/s0rmNs5Rbr2qqx91+oNl0V+GZ2CKYarFVGUnfDQeISfdaRc4KlcTbO6RnZ11dVdcyhqt5dd
6bvi4BdGcwugL7kex35OH4CXzINNb+6l7OyrO4FzoFzzL7TbejimKVH5hHm2tK+oxR7IXuSdAUcf
WXrePB/SNnLjMnVZcsEigkDpv3l9yHKSzH4cujCL+AKDYnXjFcT1W0sRJkbkg6+LN7U46R/WUOym
MN5b7CaGnaole/sm2cJVLF6rqbEFAXdmJxsNkAHCYoNa5zBIc8iJMbHGydc5GuspWcw2YctlD9Kn
/rbQIRweRoFEZQcOwkj0aEyqOB7SDzU+Fk2/0DUU85CXnGN/FX0oZrEt4m9KEKhYwfy0Cg2WwjxW
M3z1yAUbEh4bOYs3vtM19UOTlDvemzPjqChSrhlOXAKnuv1i/nTWdOHVeab86IjXO/aqPa9FVVaP
njacbfYTPkvBSepdvQAOV3xMHmBJVdloDYkvzNbdracyzI/1O7Peq34FWipoCw4LXGRdu/erZpdO
hVt8A8dxEjFt1AGVznxYUN8MGRzf2s9x6V50Or3Y05gcWyX09pIMSlvLj4P1GBxNylfsDTs2sceB
XDJbI4g83bbKrY3kmEXHfSwc9ZjihmGfPgJqVJJ3YHyDZkEIYyjYYujHG8AaUTUbZoS6wyRwk/Y5
9/vOom08Gp90B79CPAF3wHDr6vvSqVC0c+JOGZVR1BuXT3azgIji6K6K5soKUqh/8hGylS67JV8Q
Uq+dVc8uE1hQsHx+gVbV/OkC+qCxQE5FlOghaR1ZahT1S/QR33QZtEdRvnRx/8IvtdbZ6Qn9pGmh
CzSWhpSTd4KgGTCFH4wzBk+RVW4iJAS0o+4pl9Jio+6TYgm7kzLrKt1HySLG0zdVMGyVM90dfr7D
NN7v/zdH57XbtppG0SciwF5uJXaKai5xckM4OQl773z6WRpgDAQnntiSSP5f2Xttlc1VFpCcpBxu
TcmFoQHjy+bF4KnCgjjligGtcZtsxM3cOWh9rtiUrg3VrVCJp3hFN5Bwb+xLEXBHQLjIA5SFVNi0
bJgpNonadJuSyOg3SkXW6Xx/zodvRirzWOHIvYZ5bJ5Xrq6AXmwSytgXYc/ttsPN/pDKXMZHK11H
Nb2PTfnYxD/1w7IsDzEfn/Tgz/3iF9gBOl9KVL/gq+51n3uNe0CfPyEd3dP5Nhv7OXPN5rgwbcvS
990Q/Aq/056sz1U4HmzmYJ8mYWm04YhOSsw0ZLOOTtrlX5Rcbv4C6C2Hk+HCqhgttgygplMg1NRm
Y+PSibPt0XXXYk4rjPVtGsgFVk7qWnktX5LCzZcWXqAgc8DdNWU9+siK844peIP4ii+ZMysh372N
lpaCvJXCZUb+OrORDo/fCPu9DAgCEUtedqsNzRsRxVVKe25FiKCFh64nnNxGA4NRnPsVwEGU/z6g
9JUzwYZr2NNrzP8l02dyPHu18sfFTYuCJi312Sp4KYKMBrDdWzf8smxt52BRm4+j/cCEZfSVVwFi
qqeZe5UgmE10jIvFKMhqC2ejd82kT22Jhgo+DZrgU8oNBZmwUPWIADYIHaUBgp8hE5gdSffllb+3
RDdjYt3SObAdzuxs0E40KoKCpn5B2sP4cOleZJNfZbrYRG37K7gPStht7wM5lA8/yYYv5Gko0/d5
wHOZ+hjlV0RriRiaH5bMQhI1EEC2wS475SLvtBFQMtYo2a2oyrKTLOECGY7LOKsXouRvh/j1r4vr
KiVBJnEzwu5SZEAtjFvNuFQx7RsqfoqBI4PUCZ5rVA0oLoYtKjLuLofwhpnAbmxWqZsdsy1XnNWp
l6G8U1k9QP2QxsoTBBJlFNntOjJjmaLWme6QpCwKgCbKLzVlfM1DewSH1LGb5aE7EGCir4wXyFcX
ETCyHmRsKjDfmffd5QhyyzzztKxBN3V4ps5MZAorhcnq7k47sSAyoN/8Vs8KKUrXhn9Sfc0LG8Ie
WyEgtHsCoiohHaJ46I/6lr3bueAI1k3I0/gAVmMOY1y3/+CQeqWwsKh4E+enBU1z7Z1X6FFd+xsD
T0pt0sKb0dtVxSuE1GdFc1rT9cx0S39k6JzmEu2heFbAr1QxfNZIa+MdpvNUBabx0yxQqVnPkrrh
MD4JxiTElSGoSjl72p/JeK+NnwgWEFBVrHr1m3TfOu0sT6wGZqqyH6UWfjLFlnCi2MTrcnjmmuIu
SzTVhESHG0jh3kXQQbzI4G2zsyKvQoPjICB2G6TUNRi53jF5i4ng4Fc0zuWy2HP6syoVL5J+apXh
FCT59q/MC4PwIpe16wqLBTFr9SJh8kjAAXtGfnaeUhtdiHwljVuQOFx6r98EUM+Sv4dzOG+waUiW
kHg9LbjYOjQ2bFM4Eir8rBAopbO8Mr7EBqnKbsLYZl2BteKtQHZ77iNFRljBAOnlhTgV5xYELncv
829xsKe+D5LjJ2kPxM0GyjAwGXEFa3OMgx3FlLsbmzboslihY+PWXERsqi+wkDUHFctg1DnVa9Pd
QasDGXagNlQJ56qiZCkiubTCJv2Lotv4CZ1F/UGvhsGgdvvfyZPEzbvMG5YLuJrHc5391CGFTwVM
XhqQxe+Xv3lDR7bkVzs334/JnjIpIl0iLOQ3mTTu1iqCxvj8XCyOdvLGqMklhr0po/Z13pm42ftj
73Jnw2a0LOUNDxKJV7tJDir7qM5BeR2MAi0g8nBZ0KnTv4lpGprLBAB12EUHuzcjN1DfLYiLLfc6
VFrpsNgJ0Z/6THut+yL3zNontrr7WbexOBC8OYPxjWhYqRDJmR62j2DY3iyThkeP+JMpFaEgXypO
xMVGie/VYkG0DHKkIRBR3IyNeulwXKQ66WQC9lOnbiDaqt8qaMbj0An6LW4gfYf+g1lQUCbdVWzr
q6WlV+DjqnKESgIQ1jQDiesQOBLpTNVZLyS7zRgHkIgo3nShuj7Uq0YBRNnl94nOicNp8j2fJoHZ
DxlZuMvJEz762q3ZYdDxO8k3vNCWB3lFwivBotkMk2oc/bW1j+Sp/BTewXmfRoWlRNFGHYlXlvIo
F/lmR1PSRMZc+P1+bpPFEx8NqlnNST6ouc36KsBH4ER0pdtI/LENvcv6sWrkBa6PSJyKcKtJShLv
6adJ9THNW7wwdEKMwym9hCRb41Jkt5LztXUgEbjEBz6qriIK3cLH0721k+YUBDKzrcR4gDT2VcQ5
ZqzHGRgigt03/I2J6KYHO5lf2u3LeNskeyOrLYn3UIahYL3B1JeGJxtDU30tfBzSk+5YSO8Wo4iC
pW1y9E+MwXfmRLf/7MybqNnrVud5PboMp0G1Kdz2TN94qrz0WYnkVCngGXyNKRVaxUJTzm844zzD
ZqphZJE1qsB611Ax8rA6YztTVcKyuDTQp/jWf4uSRes0hW2U2i8KsHRXx+QmSsXLHk9SXmLXknM0
Q9wt1WWYmWg3UjC4+e/emG+ZQEqPDF6f6LkzV4hltz9UE0Nn+SWRLODaomh+po2Jd3EjVggE93SD
i85ovjYnHgII41Qq88ZWQEcmHO+S5Sik0HX75BoYs9XqlQUluCj4WF5TzLx1G6HLhOmM0u/G23Md
76geprf9x4yHSEjFe1nhwZqTW9IONybq6aQGemvEeiZc1CtLQ+MkXKz/0kIHogbALvFe/z0j88VE
mZMwvlc8XfY30gH0yfDFkgNlqyKzVi7lP+ZBBNWvZ/JMGKRYcHDRGSoS1WAn+YKVBdPGbvtVgMt6
cLjWDW/HmYc5YKU72oVYxJJ9K+r2gqr58hIEJpjxk7g4imsN5k+Q9XP/Lbm6IEQvNxO0OH0wiSpo
ou69epfX/janxW00lKu0b9QDL4bEsHPITHnIB/OvmLhIQYujfgYKaPivUDaSbjqTta8knPoBo9ux
v9dzjgKZLu+kQGLD5fA1WaA6P+ADAgXmlSRxW4oXNcx3lkDS8JYmyTP1xW57cCVuC5Mx0YefYTHB
FGKJhw4zUTh47msEAWw3xRFrwa7dZc8iTGksLY8WJEsFzLQ1LowYIeBC6Oy6eSg0PAGoBabQEy7G
4KCY3+wUUUDO1ITJc6njSU1Mh9ROrKm3MclpHPmIrI5UA+m68rKQSVd7RIDoYdfir7IVAZj+NURu
IeqOPGXNBRpCe35lhIcKEr7sorio+3opGRO8QAZ7B/AzkQFbotkVCDtKwQaIrPlO0iZ7cCiDklZD
UJpgkE+McJm6l0xwSWD3enX3JLbpyMNPOhPZEum5EInHbR15/eMRWBx0pNqeo7KQnGUpXGY8SEg1
KvYTfAC3eh2L2uE2OyD4nkKWXZzpFbgu+kl9M9fqHY+8naiC16FEgwbCm19pDkkKs5foezSPY1Qc
TVS0WdReGecpPzvTgJHLKZYRjnET9NLLBspx3jCT9WxytN4o0mnyJVn83ZJ79EeYWZkjSWMbLoMQ
VMyMC/mCKKPQZiggWigLbaSnlQ+ZWPdUQYoUouQOmHiQsD22qd3cu0IJP0Lpr/oAX1MtgdT0t2wc
b6a3SUVcCd9iYnJprp+VrPlJutlZ/avu0R+ahc+82QFpFmWWEqrnSZ0CxXgqpEM1mcpUbQpvuLPY
OCT7HFhZ4tEaGOMUuXKbBnuXhoOYRuCLGE/oF0gN/V8rZejGfuUqrCYB9CwJsM8BrsDps4xw8BqP
VTSTS9NtMtEFLeeKYvIajS+BIRVOtyokUDNDnSVfY18iKkyvxdknwdhngmhUhmuKiKUr0dPQinAs
KP4BjFsmpKopei/Z7Fn08w4CDLbRnHm8TlIEL5xkvyMyV0wDKdb5IQ9kh6d+LhaXMWGoE437944k
WnSE0UnYf8yD5JEVxVSeMF0Ji6aAZFy69/NAyPO5QkCRDigaOxw3lUE2KdJDjPISeX+gCIb2J/RL
ShcCm5f2J1mFXwOL5cSYPllMH/Kb5hbT8tAb+ZajkSGCa7VFQl0BWSfiPUfATGIDbqzpMeqlaxi1
DeD5sSCuh4N417birmgMtxfBFv8dmeglXAyztnvr6KagXbkAR3SmPfHpxtcm4KJNaM9xkyYrP2lw
V5oxCZP4Sve/0P1bheaZTWRJg1NnXGvK3wVdwrq+M/t/F88mentOXVlN2fHk0SwKYcob9r0sxqPn
OjqYwaKmFQ/sB+ZF0ok/jiWyRIviIfbTPbcAlzH5raoHgb37GOfUJ//Svbqb8GDwFJ2GNoWtqlzW
q8UHsw34hLV/r49YV1t+udQbrXNicOLvHWMIy+l6hD+KtxKPkk7U/O2JC6ymSyQZTuuvWgk7Zteu
BbZAawopIq5ybfeb5LYaAZcA0CsB2f/7yNKyl9Hq7gLmwCNWF25wptKtxmdA4A8AYc/GSaM8Kj7e
+Kte6wsdhAcZ/PjMFilKx/lS2krmH+15JR02R86yIAiNTEaU45p7IxRis3qGluDU7QjdAuOS0/HI
S3oz7jMHzfm5JFhD5atB4ZaicMtmnnRccHwLUmr2Z83IjvCkuoaSsbIeHgb31r92NoP0vA6CI01/
iC0Om24JJGH3TVMFeSn7c7pyg+LDHSWb34vAgZKPGHlTaBT1hRjCeDgzUXOXQzyXyWP56P8Dh+h0
RuusimW/xNakcK2j09pIBaaCgDGRIDMkOT+JQNwpQCx6uXTM/G4avGWUGBX03jYKnkES4iZT0KeX
l1+/C0Wk8XXhLh/4PR31R0bwJfEzekJuiq39tYiFIzlwx5V/2jzCh+y8AYnna397XfWmX0Sh9dVA
yqoVT965mUcHuaST7qaTlbmrFoUjkZKDqFXbRTchI2xnFrQ9R9l47kgk2qJ8SzBHV1hbMGJMCKjR
yjyLaNGYWKzdpZ+EWDuQGp+7Y3IRYvIPdWet+S0btYf0HOtMxbVeecioGWMpiqt8Wwytxrs4OTt1
bkKOOA8eLlM1F5k5JefFjCYM2FW7se3Hn/Wacs0nvl06qivyQUTd7UXLz6qycvCe0SAL5XDCXcQO
/ERctSGdFcfqSRwYLsOzJyIlCfjOb2Xr3PXIXDTOB8pGxYyMobRNnJbpKjrYl5hUYctzjZagD+6T
vSMxgWBUax/OReflCzGejWCj8csSw1UJHpFHg0kSeupF9zOtCgpk/mmgFFag7aFkOqqyw18H1RKb
O3Cl9cKPRtLGHO3UbaurlrWr97ONQy4rF3bsl2lT/aSefbKQZLAK+menUmWnVqR9sF5qvc6kZ/BT
uDGqqhGPAmlUaGyMX2QM0DCNsq2kdDtuhxAK47nlr7VhJ8d/4s4zqXVMLqU97yO106Nkay5aAjWd
jUwdU0y4PT1sqnaxkDQxomfOsFdiB8MJVGBdfkHdtnegTXaAYHxgiDRmS+HNnGkecrfUU2dNWTBO
jmYfrRHywFwfvHOYMGAyd9B7foAtivtkujGUWQQoivry5NfLV/lj06zPXRFYMY8O0/3bK66FLdwh
uFI53ox0uONC+2eyM1nGzatf9u8iwE7vrP9ISm3+shSz5YmtUt4FC7OdwfpOMoYV1vdM5IUGBqCa
wiQWGBw0dRntZ3t6xS1+YkkwdhA1I2doIXCexYTWXJH7MNHOJYY2ch2aLVVGrT2EQXZIIrSZJmIP
yB9Z+UETRjXZZHbSXvOeBCKZ7pZMgtcuf/yscaHXzVVqmivQhtDap6BOHxkdVNyXQatbgWwqwa/u
ffymClS18VqD+mZLGIu9eFnRRUmvpz/wVui7l6U+Fwdi0LOW2anO7FnQXNZ6Yg//x9GXnqui8VHa
+XVVoXzjqWoZnmkhsWA7KDEE10X0xTbNdYAKkekRSGmCG+HOHJTdFg97w9R52Mihts6hkdlxWY5B
//3/ZCKNwd7fVBe8srY8+DsexWv7PSIuZqNsV8OrNOas6NjvpUYkM3bZi5/zJ9GHcsouk5p+Jyfi
j8pamcUUY0h85dBQG2cBQXs0aWyKyoWfSVmdlN1jCNiRphcE+JYk3FK/fOpVCId6DrV8xXHwpdaV
r1an+qqOxG4QsPgHrXUgGwrjdAdz+TKZsdJJ8Z7FalqTLWBL7jYCjeI18xQhxvJ7tLIr64kqaZ67
EqLw9ffvKRATOiChCWILcUbee4J6MeEAD9PiqoQr5VEDnSiJZ5JD+jDLueU0bytYyB4EPKtMM1FL
k2J8Ecb3nIoryCMKOtMUPGbwBTur7p98lgbiXzm2qYwIDTs3iexn8+a3beW3bIQlIHRoGvCXK+3i
WlzfsB0tb9iiCV33Vw90v/wloy2ta6SOy4avc+YwR5fpYJH46Orz2LxWXPFSpfHulNWP8RDCqjru
09Tc+2Z/vaFNd83THAIbEtbc7tY8xJf3awUccM3p6CXNJ+Xap0r2q2Tw+Vf03S0APCj87uOMtSf9
nUOYqtrd6XkmWRLYQtGpiZ7nM1iowHH2BblJ4NzwbnF2AkcfrkjMW24FcD5ZLJMTjzFTCOuRMv28
Z3WkT1rYpn1Yp2pQ7nVQ8Igz94+hYEFFOjO2x7knweElNLIou0Rmt0dx0Uxa7JMZCzVylu4P9tZz
wyZGRqbUKLK/o8qZJx4W7eb3ny0RowbLA/qgGiULKEdnJj2n5ynF1v31P1DS/kHl3AXQN+qsu6YH
s7JzK3QXvrMWnLGZb32+0x7oS36mpkLsvkd53UXLVEa/MmyIGb1tNQmBIq4BpXkO6ZqCPfkn5Bbz
0NktOWBERii9OwBlbg4Zh3MHcf0l+j3g73yBQ8CZ3zkgubgMMgGxuF1NwBwO44Hjd2INPgW7FBT3
iq4gb2qv5SZPURkotYE02Sa4BFb2hXCeiMuwXB3gdmnEFVJyKUC0DGfucx39CLqszRbqDPW75qUN
T+5TbY6hhbl541/pPmrNeDeH7H3lwyHznkp0k4XHMhz3ssWi3a6x7BB7fza/la+uLs4N7xv36v6m
vFooIb/RPFw1cb6SJRMbHcBpfq9VCubD6d7nYT8hFVw7OewMrp1ZfKt1yrR1uh+j/Uvip+BcVYq7
4daydyD1Iiq+QkTWFG+jaD20Trmb0AlV3HMmE0tn4LSfUnqd/lEtlfP/YyEjPkHtr6qkXLvOuipf
yS92pgv/hz2EByFuog073NZe6ueahT07ofU8KuXD4HwSe/XNAHzDFPzt6zUHWVCepd1nbQofTLYh
R4Ns2HstBPU+oIVI6NSsE0qSDUmUGFgmzbfqzsrPen/lSlCOAaf2RgziWAosvuDkNKzvi+HBXvOB
KeUFJ7JrS7uJo3BVuUc7wbxojJUqeyWKsm9cgfTgHvhJKXA7FCxt2P811q+2qs7wptw2/bFj28op
x1ZScmQ7BcrSaDqKmn+CWX+0qvEumM07clH65wPxhsBFFOMpE8R7wuN/9kblZ/+9sfubkwscUgez
zAk6GH9pzCzt3aKS3lGhu9ZOjpTop/6ChOdXWiOfX1yBRwTwQwLdgqPUXuHXzs4joiIR0aJwyZoz
sdSVhHfNGN4g9JWWQ+pnZ0xEn42OpSDXfJnaCiJ6TFbW1DU1oMcwaUGdE9y2tTcFB+0A1G1rouyO
lOUGegwH5l0+r0UwVeJzsRdVuc1kQyiSccOWcBOVd9X40sGXpxWlJb/3LmfoLqvHYhk3vRevBCGA
Wqeuk7UoE7w13/DYIsgOs2UL6+wIYfe7Q2Vd92Qjsia721nb3DNuFKH8RQQE2rHprhzCjdGc0ZAX
sjyG7rhbjejD3eMwwY9zKnd6uJoNI49Sc/ueX0Z+nqYDR0ddbzxlaR9S91ciVBGZ9g0xp5W4hZzi
YcvdziK1sWiDeLCdm/oIZHYh2yyG+5FHX8SAM8DY8YcaxYo/ouYJNVrSDVvjjWjl27gbV5o90qVG
b1s4RExojjxgD/5jAr5wtCfQE7IAo8Ti6dcv6NapIvSQM417avHGZvAglKIb5MZhBMw0ey/QT0oh
1NyoNouzNvgFfD4RjSOAu4tqdRcur8uKgo+Kj1OKoV77nSdVpA1l1PPwVzQltJANjrK3M0u1OLoZ
kwWSjp76TJBE7rswCUD/yRGJ4fUIdgZsjIjwHb88FUzN7O4M5fNc7pq7dpP3e3qH5U5IkHWT6RDO
69hdYdK42iwEjNzSytVUlZxWyku1dCz3qN1cqG+McGtMGqnXLayKT2zNdK80W0/bZDdlOz0Dnu87
0IbDt9YXvslFP0DdUtRAbjpoN2qYNFW0wcpFyTABi6k87TSwYzojX2dDyxLCwJ7xhTa56n/tBJqo
yxJoI1qN5qOTpdOhkQK+E54mU2R2b+ZIGTMzrs5Nt2BoS7Ra2/3ZU9VvePAimCE5+6jFD3lwy7EI
xnQMWqSmpQpeoHYUTThX5m9slTieK3/S2D3wcSbUbzSHniLEDf4vLke1MC4bOibiMmFdMYqjEx7o
qoSelVSNOHwGbpqeMjkLZKZVRPVG5iAwFFwvKE16Od6K/lqPyXX8WHF8gbqPWhxfGlavgkWj7Fht
YBkLX79SJerEhBMV8bVgugeT8QpEXfU20oKlfGAXqEc6eV0sYSo1Zsows8QiG1AmMsJ0WIIHxt5c
lN/aD6yWj0zOnwcpErL2tij1O+sIaid0YT94Zc+BnEOQNc12zV6BESBhCuQ2w1Ut7C3qMzQH5RRj
f7kIFoc3/OPWzgcTqtLitUzomBRzXQRGldy6neeh4qFQLj82HMTiUgVt8z2PwAeH0deu5n+5sPEc
xEb90unqvrQ9NfpIyAgeUiIZ/9gwu3WVuZ5qi1bi5MmMdxfsoopqmuMmX38UlBjHqjknCY316IBZ
Ms7kjoQERl0mBhl9vNVegXstOxjwbzfT3O+oIXowjRNzG5hswTitXASeikWQ+/BMl5/gE9naa/Zt
vqn7lRlZQW9jfhAJlEgY2FebnzTNKTwxkHMYDJONHMBhw4nyKhCwGJ9qa75QOGne0d73rxVjEwkw
cW0dXkHT0zFVtXBhlxNTh766ZojNtNPe6j/U3W2+k3LGtYOWXskRELj6H5NheCH66/DSwX/U+5tW
BDW6balzJt3yC1oEKMS+SQPA7ok+KkMTbQHYrKXW1nAyAkWUdidj5S7p0q0Gu1lIpEt2+M472ZVQ
EGLFuiSz8Ng3NpU80ka3hE/o4VAUejO0aseUgB8NiK7v4xTKfyiAP2usLomSnXudeFTwy8JDmMxw
4EDvy48VJonKFDx9nZH14M1C6cFMOisd5TmYllwwKEoAIUo+AExs2IExdYH2aWEzqmUgHwXsoe1C
Di5WKHCKMR6srR+DRpb8ltFPZdHRE09Dpa/kHNiAxCF/f2QKAw/phyxu/ghOVgoZyA0pZMsBCm39
d7VOSsdzRSYk+WtnHbxN5UduBlUyPsyleErW9KySq2Biv5Tt1U6mOVzHIWyxOzmkBD31o3jSta5H
LMp9XKV5nO87bQ77EQkTi4o0hQq8/S9Ly3AZ/5PTIWrFNiwoN/IFek8atnqw7nU87htZnSQOlXFS
548Jru32M4ej0DSNL8urP+iw6cbz8o3T1QNl5FmhKNu5pDq53ACK44zC+zZD08E9GXAWGMxITFd1
aXfk6VOzBO46TFLE0lhIzs8NmyfiRBc9qmshsA4f7kiLIpB9C/TlbroYfPGi4dJdGgYQrVV/CGiB
qVu0xtc1MEcmpxcustVupurKMgboAwGC5MPdSe5NizlWq51a9bwKIZGkPhMSf0DGIb1MYExkghX0
+XH8gmUad3RWtK6SngLlBcA7oPBPou8VdAlrqPRORCugmzgVr/NlBiKZgKKiybfM7Foqim1x4G3C
25BKwQLQcJpUH1WSr53BuGDygfVK37lVTwaZXMJgDn9oY/bV1poHdtLFAZNQz2qP7mR4CrCBsgYy
etLKLuBN0QFuaLdXfNTSdIRKT3dV4T0m54iL4Sc2KkiDQS3E68bDi/TiRtcDdf8BQvDdSK7icgRs
xoMO+Vk3qv4cqKiZiArp76vOwic/AV6ub9j4ajRd5FwXvkD+tz6z3PvH1mwnM8iiAtYBL0DBRPLm
TVSw7IjwMErxlCTntEJFoKnwyIcLisWkQkB9gn8Vy7yxVGcEQVrZ/JRWC7B19xDGP5JpBaJtwQ8d
Tv27DmWS0aOP6M8f0tSne0DWI2qSnWT28ZTA91IYYOZrcJOCh8cfDMna1tmQ98ggz1uGbHwx3IX9
dJ2DEmsdws9ZiFVwQk/QFNG4ugr6BiFJWbvQLu5Xoet9grZ9ptPm28wGTFDddWMUB63uk20W9WLq
FAQIK4O/JsgVLJ3pLqfzAPTXWxNWstPsC93ZIj235nna059K9Ke1UQZD1QXqyovapmBJlwBSlC0s
CkbZ2aZ0SN8XBZ22zi9G7iVB5tFAIBZ7FM4zIzpIyZ6zORpkT//aV17h6KKlkuTQ0br/DOpgYcu+
LA8DjvxA9BmsWXqt+di7/anN2gPwSl27Fo5LcmcHwb8enxtjlPFHk5+VfwNQt712DCaJ7G3b4lJ0
tN3hqLVfsmuN6Q8F5wySZcCnJRVQfi4Dk7fFAVQ8swSBsHhLYKHtgx40qxWqI7ritGBfYMVq9k9L
Z58ATHMZAsmf/67HeFEW9VIa3NTQaBctj19+LSLJx5agytQlN8LSIV6weEscVXsXUse6mSLi/FdU
tNf367Xi06qwlG77zMVcXRO8PWKNuFtFMaQoxDCfZCsNaUMzg+SoWWBR1vvNOtpz+7amyGEHIo8z
Vs3RFkwFi3BlRQFF945AJIWvgUSbiYUHl+vPVGwIbZWo/t7J0eIPBivGr1gT68/clG6d9QHDtuQd
I1+Bx4AZadzQBZXpJ9z3KrS+2CAWVBZzHUgbNTmToCmAqCLSF+yLbDfGFJs6aBTgwuguyjZ8TTFr
xN8roV2VpUcC3F5rCbsWo6Skslv8O37GBNMyqCO9Knz96eALA77HBMjbnWIjW/pAoA00Om09VcXX
09ZeYkCrrS79+IepgAgeKJ+7u14ZCOadZNHYBFFCb5t2GZ+ZnjkGihFRcsD7P18Kj4PxONqlbDAZ
VdLuV/9YrgZcJA/hVd4etyzHRWom95T09P0FTAbXhGtK754GM8Nj+toX68EgtGFuOQTz58HhJGgm
jP4Vd0p2ae6KRSHLylM/yN8avMRKKMxP+6L6PBl9SWq8RT6wDp4sl1wLR+yfSYVWYyC2Wk29IaF/
mRWPPD6/lEa/DGfcDgIWQjVHHL+RpdtOPzIj7Nh5tJSGZpK5ZJZJzexVMqf/VHnJnHp1pblbEvVx
ulVIOdAs7XtMCl68z0O8RRZ+6Qmzz1D6/auPxHVJuEuiZTfhzGoJM+SArFExcStvhHWeJAGnWMP0
YtodfHpOwjgdQe74F1/wJ8/c8h2gYdDYt1lgp8mAh3tcLP2kwkiNGfmFhN5EI9AmGEoWP7Jl30Ne
XfSu6PW7Zprv7XlR60jcEKWXU8QgIxpzSoOPbi6xRGnhwg5lQJuJ6yar35ImfcIV446+/s02cMPJ
dOnRoMuidloJnZut54pncb0DBE6lEKiLKZ2ZuWlkfj66n78ty8+a2S87Jod/AB/CiCur4lQkv5Ix
izVSH9a9vSuL/Bh0b1h/gLM9JPm00hIJ7MgVIZiGKmCQNNCsaK/VdiRnPf6m3bN61AGW5lmIe0sT
QPT2JJ3lufrprVtV4BJSVHnYkYp7A4FaXD9Hpb+Mv0f0uhqfQq+sXsbmYptSz1wp8aG+AIVyP/+D
NENsgGfg2O3sZEzIbFjQXpoeQgq/lcBGcyBkA6sfb90yjMzJ1XpjwbP20WT3PBTxAQWyWIQgvpCC
fkML+if9SVEvLCX9fDyyFbbyjhn45HcISHh6K0fGFMyMeh4IM8uhg6c37hinYTqqDp9q3bgoVxxJ
2sKK1rX4CRvzWqKRxQ4b7ZpO1YK1r1iirjIvJFVc6x1Oo0PqrjBclWlyMqjXTG2GuQZ+Md/X3Lz3
Wfmo0xIrffHAIXGoV5MABuD5FSqX47qsYggyIpTYBjdvk6xEkw7KHOG+9JXovCbHIF/GkJEEoC/s
JG85ZK9qNNy3sle8NBn3lyMo8XhUjtpDKhuyLqV7oVMCVZMNq0RsJEfL2CqLfcTuckrQSsfiyjU/
5f485z5rcv4O5kN2rrs7tuu7udoImU9Gu5xHbqjpYj76mpG/QQyKhaRAH+FniX5dNC5ZRX51qf/x
5Ek2SlW65BK57yr9bNbhkl6LwGAjnXWNN0reMTURTI7ITOVo7XHooGSUEaILlQtPnth0AXWvM4xJ
VD7L5wy1VdrJs5QaFp9iKDJPZbkwiRcXfwwpCrIZlpMcZbxdMELI9R7wDAo11p2WBWaunF/y/wpw
a6I0NuaqUKTLgCHkrpP1WP9H0nksuY1lQfSLEAFvtiQsQdAVy0gbhKSS4L3H189hz0IzE9Pd6i42
gfdu3syTrCMeYjxHqqQ/SPX8px11F/Pfi2Q/Lwh8jt6IFxyJ0Yo6ZiH5i9Zwmsz2FFHb/F5dqouU
TCGi4ZF2+2OVjCfFHfLllPgDnUjWTlK9Mc7ZwM/aJzyxLYH4Niiz9dRWSlhzBSxO8eLIMregB+cR
e/NKfYIKZt0UCS9nzboHtCFBHgVFyyWVRbFn9mTw+38N/HfL/T3mhS/oMTkmPegr5TQQpUmC0ZoD
EuuHBlq/3M340NWTsOehJrRcWLawOWJz9kFfO1DrvqxZDXa0UQ33HSOFjdzNobz4lG+bLbHBpHVK
6MFmzRVhuOQkdeyUkKdZZU41MzgXiiP/BfS+QmJChtruYjuEs6CHLQeMvvAyobOm4660jAOVmyxz
DGw7Rrhx8KVtftykPEjXt5rBl63IYZh03DqxZ/L4tmPl75iier6eMss2k3lixQluHLDy1Qi18Nf3
qvVngWKAmGDJWkZKPZ8lSQx74WUOMsRPkzp1McN4z0m1jQKBPdk3lylQlOJEKYhuCg4pMEnxKyt7
jXNoOWIghUO0mMZb9674khj7jVIGdZZT9PBDFb9MhghlwUXO+W3UhruYm1u0tTsskoOXDbRuCDk+
1HhUpf1SYb3qhTFc+Y5S8Ti9ZIijNsms4V5rA9k1xNUd9J6zqXAxCBl8igOXdjkPlmn0NcQxyd5I
VcbKmfIyxxRidy1GNzPeJrTHUT711fto10sXjJUcrAUgFKU95dN6WmHhIVJQ6tLz9W9+6aQTWY7K
TGGUOEiKLSgfOU6l1er9ie3eStYRuTjkhmIZz1Fp31DZb3STJubVcKcp9fp5domRuxWyHzSGcMDi
IBc9oQr8aTZ5PzcVsf0Nhbf3NABGz45Dv00BALl1WeOupMo9eQFmuCLck0U5azDf+hljyzQ9hUJ4
Y0VhziWvzTairIZ2zLv80WIZSYAA5OnkpCAfFMWwBaRqWWttHFmMXee8wYVb5Y6OCiPmipPIgMXW
0p0wh8q76NJtI/zI+Det5jiCiCFr17jfTmu+X+c9vu6fYgOo6B0Bbe+Hr4rzXECtjfnBflIShL/1
l7ByvZW0s1Sb59/ZK/3mDEPntObu/LZaekVH1t0It2Nx7rQ+quT50v0ckvbRlBW3R35jy5MToDmm
+ZBZNavE+Ts0nQVNJ+Wc6omAzJiieUETI4N3+UdnYSZcNdjY4mDaZpm4k1Ahx/duqu/uWskuEDQX
+ODZauiLmTMn6RcUjfKpZSxhzpsDJJbakHs3ga/H1aSUIqIrgtNNMZprYuks3n/NUuYZvErEIqQC
IijEKWio3KLCQ5tsik9c9gQDHULhepWJQYfSeklyPDraeJ4bFH1gB6PLTFl5dm+XYnqcYnxXaxtm
GS4TtjeDtR9AsZqVHoqzFW6fuL7TOoDbTUcsNXvmNU0J7BnpNSnWy+Dn9PSqttGLbt8Xj66xt3EL
BhIM1VL6ClmfZucp6dw2joOpFU7yYIbVYSbMlFzhodCiVD+KD+iSsxvtfR2WSnpw7VVH2pQ2Ly2p
nuUzxn+l7GvUn7+mZD/NNptFLscEx04Vr/lOigh/u0wMCfs6BYCXMGLIYDyHocn2mKSY1aZhKq+n
Qqmcbfwjf7zsfMZOY1L+guL0bm1QEatV5E91N+1oQ2HNR6UPV0nY/odGWxjt/7OCcz9yv3p7pVBo
6jGUj16vTl4x6F5FjcdKum1mZmWC8Y1uO+MuZNrRAsyl+o6bJn/XGAIHrjX6oIUD1xqTF23DYWDq
QbmzDM3Ae2E5NLAclhNCxs6m2sKbRSyZNSyi92rVZNg7lyhXWNs4oF8Er6itVnxz5BWyqyRpl5Z1
opYnl1nrIj6W4QMLf9DO9WW3MGx2Rlh0CxkAXqqrL4g7wX35LB14z/NmqIvOjZuNfKXu9hZvEd4N
mTFgW6A5XvQkn52/TrxwFKNxJ2io9V7RWlH6tmvEvmZiZavKohT7XLp5OyklI9btJjmVteCSWocG
7XQzMVh0TDFcFoNX1MLfiHWYxqvAw7r8nX+CMitarCONA8MUZtR+MSX5ph60n6M4nIpFYX81AMW4
dfyWqy4gjP9qY81pcM8r3KaQtMY0JMJxkgZOikZDaTOC8Q1PL09L23f3rsneQDVf25TsLK/AZSeY
Zi3wC79xXx2/Vrs5CL3+Sc3QZ6uKH0O/vbu7rYwluy62s2JCI8sX3cKL3z1kpzfTY/89tfm18CXb
mBHSA/WX8gI9aigqSL4VBo7u8JMGEOYiElBM2bkOlbTn6SNPNxVSMGC9gKJwjEeQKS3z+tEIJ3qS
7EVLvERjw9QJXtLGmDvxs2tAoMpAHngHwMmCLyLr8+m1qsMnaRIJERrK7bfL4gjXtG8PMkPdBZ5D
LcGolDFlE5EBiN8qeVQ8rIP1ZR34U7tndZFjIhb9dM064aLgSijb1h+7Hzvmy9VIzxKfLD8wqzzK
H3vJteLcXbnNAZJIS8uds9XrJeLG+uLDnMP432H8l7IOpyMx/oVXr22tOrrRq/smRR9OPZ1MI3Xn
HjIEfZK5pwsZojpxSuEvOrYbB2uy3TFOgEdVXABOVNuKl35ZovkVc2PUBtbQujDX/b3XnTrBwhYT
51hff69aqk9VO5/mVLAX3ELU/RysjisqUXhWtVlD61dsrwTEAKLBFVjYOygi6Np1e8699S7S6wFz
91LHv2iMorXXcCmncAc6xGXiOfmz4U+Q5uwTwH6IUwWIuKN8i4BxZLNi5X5IIFoBP3AKaWJmshxK
Q/bUjMSJRqmOd9WGgY+Ox51FWv7WkI4BS7EJkZKYh135E/eP+D1+ByZGNo7/LOpvqhRZFlP3ieab
bqJnTJEyVO6601+tyWhfZDYzydaeBDztMRMxtsMnEWbGCjsTFS/519qQINAlIBTwv+jQQFahIcmK
RxuyT3tIkgaS82hnyCt6C8qHs7PrEE4Ut5YLbybZvP6hFsDLsRKgjfvrovkquz2eJVAESYsPAH96
vOFJx5Qn4CgRy52kkqNiT4dI5k1y7sUgGQjJLdVoa38Abn+gHM9bc53BzSzqI72xxZc33oWozDsv
1pf3uvwUlsofXn6hToN5uHnqUeo4UArGCnrA+9ze4Bh3IVEppNCHCkUItM8jIbW68BWqHMvHHpvt
5InsrPxr1M8Ff8PQmfZQUxaqO0jiLmHZTDFv8xd8EKQY2ctgJrQwE+YV8SaZIqExI62oL4vmDgg3
1t+eJ5gyVx3rIL4Dzt6yTTlrW9BdH3BXiM9l28tngyF69BZAQi69HhjraDfY6mCF3dWI1SmfxVPP
/LflgaX2qKHgBjeK01M5hB8X83hz5k2ceQ2jDUnRBmVdxyJXpVtQlbBiLSDcfIe3nJnghTYHDryk
P8psONnHrhXcnKcp4cESsj81UVq83jmMDnKwYoWYQPKbJOngSz+yeQtoFypE24jnmyb0t52Ez2jU
QOiMs3UOKRs5vpJULG3mLIiLxl86KsDGIyRjMghPIX3T++1G9+29/plWr6A1Pffd/oirr0xcMVWm
DB9VlF0F3HFE2u3jTs7alA3fIBGbb25jqj4CrNfR39kU3Y2IZP5OrLPnRbvcFRCa6jWP/OklPJWt
J1iZNyfxq12BdfLkgnrCi2U5BVR95uaKzAQCjSmabpcA+WgIMtb5hTLK65ZABsFXPWDTgUBBLo/W
gWCke9VigSJAyUD7C7ILcoJIDtOj2t2Th8wXMnyu7QyICKofv3LTjyUNma/6zxewGIIntJqnFSIv
Cko5M3ysuhBmHQbFJFIrvKQ4Ig30fnmOKRt5FRyrkZgqkaGsESReXk4HU9YjXKsuX5UcX6aMTqCX
zJO7EkZkEvkNyhQhevRXoHwJLgKVpUM+TrbWcBKSIGe4geChYURDdzhhFcmXC8VzVxwrN1FY7qRh
CI8MEDdpJWnkH7ie4EnEb5OyPfszQ0kr8lHNcFQ4MHDwn/O+OSewiwJ9071RRuFgdWXhmfi5fCwI
5C/ZtpO9bgNnmPJ0vzY/A7g63eb01NKzCuRlaXcyqlpg5rFvjKk/GJe8ZVaYSfzbFBBAcXdzb9ra
KGFeyGItlJb4pNkv2lrD2Yf7lyZWYFIxYhUWAfxnlK/QbxdPV+ucsdgdrvZ33ff4pEkn80bO5o9Y
4p8Zx2vtfBs2Zn2kOsBxMDmDRciDDty9eZRuifnKSbGhkqUIUnFvWS/WQFSqCdfe6bYdzfdasovc
jylwqOAqZoR+JF6KYFXYyb0iOoVvcA/E6xGz8kBKef3X63Gucdip4sZjLfkSWbQSr6Uot6QajFuf
DbcxfZV0gFJK4aWDK4Vgt+yVl1ALtxREicTG1Vb8deNf4naH3qg9+gNyKcwwqIpABXqgAo1EvjL+
Ntnq5MIfeFgnFF228jYM0djtkaD3IqOP9RJ3hZNZEjkhPB3wjKCtX9/ofHr5px3lfcyR+zm8SuA8
+KECC6dB7vSc5gulE+0Rj1GLImb1l/wO4e5UmFnky9wLze28vrA1hALbd4EBcsNTKoVCjDtTnsL4
MY5F1CnGWd1/y1wJNdEI1aUiiEfeW8KgSIPOkgV9jZmxsBtHe5p08+icYBVNn3LE00tiscCzpONs
s43RuMaRSOC1JWSiVvLDvAtv+7gdyyAx2/Pab2dCxJddUZl9ieVxj0ovk6YHhRSJxNHwfeAWxtdX
Y5uXCQOC12oSsuTufgZgdxKF5CTZ7Xct504SSjbHTdoExTL6y2WgTqYm7aI5GyUsOuuP6/r2GjaV
5OdIDWWr5ay+K96hWM9z7pPiB08RCh8x5D1I45UkkOKkxOOB2lRLxU8STYoYqCKbPAvcEMbqHU8v
d0tw8w9TY0CVy0e+CnfXtjCxkp3vKSIejbtU9nezgsCYYm7pou6S+P85djvLg/xnbn5/k5h3pstE
zgWbDvK1mD/1aXuA5KIXwBpFh8kn88RTrX5P2Q+CSFdivddqr/FL2c0qBdYNKf6kDyninBpIBJJT
ICFVheliw02tHBYsBEqwUqT7n4G54vJ+1jfuSRSN7tNTL0q32yVnrC23IOervKk/mVA7h+gyTKnJ
HwfzUQjyc12qj9m23szRuiaXQsc4tOEsgwMziKEW6yGoL75x4jGFfSEV6h06ESZzYKlAOTuOMg0o
AraL2XC0fsF3S4cCeraoAt74PRHfGM590oRktl9YX6YMOz+OdXpe14s8WQGcs1Op6qHeKWd7/mKH
eEaxKKoh3EnBlYt2+VpOgPGDFYsZPK6+E65wWW941GRr507QRDwb1S/hTakaVEg2T5KC/0k7YQVY
KRLXeeVuvXVXleT0upqj6ja/6Gmwh4/kMZjsTmnm0sjoWMhxAhtZCmNZZeIB1KYzL43sIx9w1siA
AuPlpprFva/hOUl6SFrkL2hE+af2KtN6oe2OVHjAqDZ9IUWnvvbcAV4Yo1Yz+YfF2/UBZiAuqsCi
l73iMZq4hpTDStRpdeuRPhP5LBvHSticj+UkWY0/jwhEfdCqu0sMHDbn8dvgDttw2e0g0eoEbDaQ
pcZEhJ6/KpYMxy7PHwOKM88VTjdCy9zeJBzJk6Leuq19vBSBir3xsCRcY3ARjvIZ/BPpastvMFXo
teL0SunmMkiHt/W2lJ1PiS3QCnC5zocdVvSLCfXT5AqiyILLi9bbalKC8+azEA2sAd86yZNDsmlX
YpiyyNk2nhbk7eUFbGJpvDGe1y17SXrA5j2qOYFpx4piIY1E5S6bmCPAGpOYA0LFNqiKeSmoSIkD
UmL/DQkH4UL6Q99pzHEATNtj0GGepMpLMTwc2EJ2W4kJwebvK7tYPrTbP3C373sisJUlgG9K3XlL
IGwpgMj2/URx0LaDjuEieFZ0kwtG5rfV1R5Ocg8bS2JLFw++OgIWrBaWfOcNq+OI1bHllsCzo6vv
EHgojjpSPGr5sBrE4yziMJPd1yH6EPbpTd4eRNHO4LwYxi0dhDi+rmnCP+vKl2blzSFzxCz0eg0e
MUrPlKEuxhAP2CqDO1pnXMUcfG23AkLn1oCp3OKSY9U/vooPXdy8EnTXiD48oQ+bCv2Keu8rbU7d
4Ldc4YzCqC1qNBN3bp1lh/YYF3XQEnjTpxCRHgV8seQwX2lVZXtVwMQz2yUk6q4mFxCkbI1Sm+A6
ZMSafqs1TBv1NCsmji3ceFE+kMWH9znq7zV38W7pHFaDThqEhrS7sC9oW+A6AHiMiKJbYTzsaKB9
ZYkpqPVmTpMxSf0w+9WnrQ+3zDxGVD/MOUr2chlX7dKUAvly7kfQv8hjyyyTMl3hbBkuwDMJTyyM
+TuZpaUkqSYvwcgdM+8wco+YBScXfTAhzURpidfWGtdeGA9jd5QE4DpqH/KArLTA1UqgiQwWTLBG
wVqk/bWWGC/68ZijFaVLHHIxcsV+YePEi8/AS11joCeKsSX4WygUIiFGA5/IeV/I88nMUPzRAM1G
h2f16MGZGR0vk966kthUhNXR76iEzHWTPvsacx059wKP37cO/E2gD6fkzZqw3Uox2ihf9FCzYkKn
Oppq7eM9EfMox6LS4DehWEYneNfBm1ImNayliQgNuyoLUzQuXdOzAJjpD779O3q2zG93E8h4G4ER
fxdbfsWhEJmZFU77DOZkodyCylnnYybpNnLxIREJXaUBtbUzkFagtgSlZfe7wc8yDo0KLqF9totm
a6Ro05FbveBSxgM3wsEP5LQaOjc3/rWQXSQkt8ezsPPzrW7KDLux2+gwMbdlfyuz/VZiYMa3a0Nw
nZz6PGwa3qUfA33j8Qbxc7+oaYvNZA0HjVFxEkMLSY7RXuowUqZR9LOzthD05tY/iMv5LdTKQ2e+
dQbLwL09pdhxVUQK4RVCWEOljEPzzspZ/+J+iwKPVaV3LBPrzOaZfPivfQUPs6fwa2epSLylZLuS
KSfSqdSF4p2LDa8m42qx/BjogVUBe6FMtRjVjS82wM9hB0flpazQlo8+sAimbJ5oApMiTbGZw0Us
liiXt7NST6H6S+ogbsDCeFH76gmvGw1TXW9PMNprWtJGDJSkwhhf9SJI0gGrxmdOFGCUqw8+mQ+c
nB/1M70p8MJfayA39srpKwM/a1G8kKdv8W7dk04izrDjHZhxN+uT6pvlSq0TRPdqJqxLmK5lgM4w
Z7xbymMXDQ9H0tkw56umyTdj6iJzOI+Eac37VuMkVv7JJGmSHnLSBrPcTPxtR9sqrFdNkJsHIkfo
LEy3L0wdk26PyjHmGJJlyzesX1KD2YgvWgIY/6V8yPf1yiynQei0Em8GMieAKlI13a8O9siRo3Lk
zK4tNx9msuBrAPFU+DnZKQuA9uqyYJVhjLE+kJbJNxgGAFo5uEnTDNsnQkdCFh3rYpWGYq+dRqXh
4ibS+YahZdSCUhmDdTf9XMMihR98iIqMpPlgu8uFBmAHLcQx+pzxlqGSBZ82T57WG6AcSt99bvQU
6yOamX6XJ+mhzM0bb5Fiu+1sETkyFYIbylVTu/taq49ez9BK7IgfC3PY6jYNgXWHaaX7k11YV+T9
LbvoZDnGc5aL5/jujtgmTWyq9arZqtDcxzXUuv5jA7kZwxUdeuN9U4t3Uy2fXZu/jU/iObt5klfs
uXg5yi2QcanUP1KD5sJptMupsVUZOpf+K1FGtucqr9KTQDNHVp1avG3FnJ/7uPvvRr7bHI6zyURa
gc1YfX0+vxCuywx8b9w8PevotsAzYsCAynj9W6HO86GCO9kSf5K+8lSN8rG6ZNV+6eCx8qjXI0f3
sDMa4YmwVVhqwiMhgST688agOHH24nvsTafviaarjPny4rWEYIVjymk6svxU+Maxd921e6yjgYkg
sfb60mY06BWU/Iqu2kD3WWBe4FYZjphLLRhPgMMOXFSUPqwJOBut7gxtgagDSXPGQ3UgqqjAwZ34
Yyu18QpfmGe5XtoU8IhTfw1IWopTpGVEldJlLfKbhrTRLKQSvugmXqkczcezYlXRlACvOX7F8Y1t
PFcuO0M4VpH6Fa89V4ftSDjtbm7H3hDcXSs8eX2JeaPXgMdgr+ERm4CKjM0MJrrJEqjSMhutpGoY
DwcLPpTIeTs5Q8q3EZ5JjbQusy35ZTSh82PbR7D+NXaWHwKvobowAMjR6jqdJOgNKsv0qsmCnbkl
6VNKSTC7k+lJoTPlIc3N6I1roEgSSUwp3Jf9DLeun6TQKvJTYkTFal5ANtfrdQJ9CL7DiafVpj41
268UJl+Ta41OBXPDPMDEQqrqIIHD1b6XRKzlu4T1BRuSqVxJopOowiJonMV2CldPIcDfw+v36H9y
UYU9CRdOez/uEgky9An9aRlNoLOFmPM32VwwO+3nDSRRX2K6A1SkeZU28AdxZWRBJvNN4fMoh+q8
cWfk3MQ4WWtQYsCYgJoWlw4TLRb4hlrp5cp75CrSDrlrl/RxXtTe0U5EfcKaNEzREJQb/tSEBbd1
YkrLThTYsckja87WXjhNT8lIgpotddIQyTf+GUPlpdLiDhnQxFXxirH3RcCTmG9ZxmZM4PDCOTrP
TZnd4eGIe3Ham/kkddspEeRTB6SHO+AJ8l+ttUCsz5oxXGgYfPzSXYiEgGl3VnCxr6eFD2zJYE5e
ipVGx84X9zQAdNGLNz2uHumBHtfebtM3kxQod7Wqu2sz518OBnXh/Gv2RzMqjzFbH3Leo7xlxymX
75a9AxbUR6hi6XScpOUt0df7fmMMVjL87E0w/xhq4nvEpKi/FhkPyh0V6i2jD4d8R77bWuySYi4O
9tpEGYUZ8la4H9pBzCT6DplYsKQnAvwF4vFZdtIavqCGdbL2LkQI1FsQqH8lrDcqFpyS5a/Jg/Fi
xwg8HC0YnJivvXWQ3GqRfDJ+fk1WtAeLwhnSA7Yw5NcYflOPFj6k5ZooxAQq/EN5Hir28lDarzEb
gENikT0ay+TV7FWkDA+AjG6WYR6slACEVSEOflZiI3C3arlJMfWVXADEdImALBxxQj53ez3LRCyB
DRtyfZSS0V2N/MX1cWrqlToNbAQ55t8p+YobJ/xRNBuHAPo5URY2AbwELAhTpTOCoVBZ2dP46pis
WPqJ+vkX9I5WmJqaUKPwe+lfSb8rsMmg2qyAazZxTAaH6VvaWAMsRKQFxX+13xETs7N/A7o4yTIc
QexU0xoDEkGN1Itxv+UBpcr/BVUhpvhtb894k3K8wB1e4C4bghYvsMWvleT4LLNM0esgJVDaCjz0
CisJbfN1q8YvShJZ2sGZELtbmdNZkjkdWbJSFmzJ8gcxO7YDo4tb+cbKv9Us8ydN8TWTCtG6OqU8
EFr+o7HOY8xYtFth5gjz7g294pkr092c+PtvFqMbPeX+fmCyvDTe/rkDiEghneMnswrpkFbCIWVL
YyLS1bwbCz0D/afZRkNmu0mc2fhVGNIpP3+wc5GuEx97ddka6zqb272Pizf9ntP4ChY279q3PI7f
hm56mhzNOaYCs5Du+3xV++msYTPYaZO3lohIgdFfBC6oy2heanUBvIJY8r58GnBzJuvHzs+/dRhP
CjNo5YpdWX8qWbMTwC9+siLwlny7GCRKNFm76nnqywn17CQG1Xq5Klp1TVL5stkqhxbpe9ppNuNe
sNgyBTYcoSEusOypxQDhLiFI8/EPrNvBQ6TsTtCsElDLExhhNr58qd+AAxfcbBsBLaflRkQAl4hE
Oug+J5c1wuyKfd8vqumMiZNXYHeugDPZVlBaPeApOiElQuLiYbWWj12Nn31cvhUSxpRL4zewHWtA
rOoOqrb1tbGFmqLwQb+K3YGAivOJSpp0VF1qLN72q5aIXP8kQTnokS1Az371HAGpCOnJPpsDWiGg
qW2b6B5WI53kBRNVXkcpA6FuNtAB2I2CjZ2W+FyuyKIZy5haDt2oNntH4MOSxvlGj7HMmnRkszdT
xttsQbESjY1U4m18MY/Z2Dkivq2qHg8AjA5LS+hNEqG4RkPd2oMIS3XEf2uPq/hZduvX2kHekiGF
FcMPwPmWTJR5442FOQQZRPUiDYjirEoXQS6uI6cK5+qz0puoLNcQlZkdnD0p5idw289czT5ns/po
nyPnyT7LzLDk8FniGP4sVS+CkmeaKPXi4rKmxxPOPdsrRJNFCzfXXvaVAn5khflAH/nojguIfmON
SRJlp+lAEA6AYELTPLJEDaNRwYYx1QQjaz2S4WDMiFIvfwVgfUo68pjeD6P4FBLhU96FQ3aBSX6y
cLpmAmIphsHW5EiyE6LbNYgGXManfiD3w3ViHeiZZTvWidJ//jyW7Dj0NFbYA99Lk+/lknJvLn4Q
SacicocyU/r9FR4K0Vmydlo8vNWp9XRrilwkiH6V/eSdUBKA7qu3vOf7olPus/xtvN7cnyk5Om0B
t4dbpoBw+dQT/Zz9fYAo+9BN6dkqxiHLsfNyXhFD0KoAz55f5zsdJIhJ8P+UIiES2VOJmp8Uvnfl
4cxTQP2LcrHyCVYcy1CKfXo9LPPxNgrqrcKhoaQQBz1LHt/FTXsapy7Q2ZoO8IeHxwUq8D03kA81
zW8wFY0zeng/n9E7Mf6flBnTs91zqVG41Jis79U1DWaLeO7vWmT07FC0aVu2Kr8DpmcsyA3s/OWm
cl9fzQ3UonlSfq7ZEJk7hGU7zvMnHaZi9b64ZzBHz5HEw4qNcnNfeHiIISJLkm576oOCXoe1YS38
HQdSVWb4s7s4udR9dVFAWLZtdTGqEfe4MRiRDL98Nr4NmRIHygWw21HskNC9Vw2NoyaSs3iKEWNB
HVxtSYGyUIBk5/ST9yBZxPImVLwOmgyOOx5IRtomc/OvFAtD3oFeSD5bTjphHp01kUlCm07d5LRj
9W5nolMKnFKb7mZV7FYrWz3VobUugf3ywuXmquElYFpYE85sHnSOUiwYxh/jYO4kl2kF7h8oICqX
KOhK/B8DMxOkTJxDpm9iqUz31M4eSGarAv/SQKbAl2jsPgsEkBK22P+2pI+FVdOSAG/uKj8tfq5q
cowTuGyCfJWYpuqpD9ZyufHivi04uJqOSrnmAWTbT9wlZL/m5xPZZ/GQv1vBvUm0z63ZP5ZD7uF2
od6gOwvxty58yf0eCnlyuye/u5S3pHlUDD5y9qfbXbO7Mmd1AK8k/gmvPNSxN4iT5ugm3wcUteVo
m1SpmfUtBMC+8K5R5dtoets8XASheJt4/VmuxcphxiogcZcaqFCp8UeBafWotPXSG3o53ScsVS08
ADhVXPx3OkGzdP2/B0DAA7DuiL1wvDYzdreGLb/Zuy3DwlrVwGRFJ+ZuI3C3sdwtts6FqV+yZbhp
28drDszU7s001ucgDu8C2GZG2LO2LUfMrn5tVmFDNlakvgqP1UfmoIdek5IKyny90vqWmkoEi/YA
5+/0SO0ylryy372mFgnlRMOI+w0MUyGc8cSeZei0G28+NYB9VwL7BUsrEm/mNnyQoRI3+Jjq9fD3
Vs3MprXO+ELFmGqbaJfq3DoddypDtzewu8uau3ReYVDHkw06ofd1mI3LbbQG5u7yseO+2H4m92nu
iVwUEU6+M1VFZ1mk5S+a9Dpasv3ch5tEfYRyMYATJRGeAFXy0PA866iA1SWXaP7VSfqozgZ4q1hn
v7bl971SwsXbooEaFCldowIqGZHHFrt98sg3812TyT0UCrN481mL86dejZ8m8NmOgu4KZGT+0Wfp
O2UDlfHirVQPiRDWKFbh1A0fWZu/N0Rsi6ic1Au6VrRUw1mlLo8YBaNKqqL1ic894fWN/pJLKgDI
g4WgV1NZYi5IGqBaVQQ9Bb4aJASH10DK4EoO458B56LdEWeF/cLa8GIgyi9H6nSvILKOMUyekiAT
k3cwX61ijYasIt78rwYoVDxMlTpsihQMgziqvjpWzisIrXDB9wRSwiI6k2QohkfMWhVZ/nF4mbQE
6mBoyPD7Gbw4d5ghSYK8KYIc3xg7kCnxR36JueARxIIQha+J1A6mcMkbu53rPld7UvRVEm4Jgxe4
HO2CXZ0M2njVi/H6l7YsA866qnRM2EnYpDPR3PQEwm4iwKtjg2wwRK908fxKapGGAkyVdefvNRPh
+3zS9d1Laf6M6VEcFckFojkbNKQMDK79G95eJI0xbBoOahjyC8BZPafFQrgMwjcRni35qxsIhyi8
aJ1THxpjHmb8WZ1A9ZZuBrP4qjnrXEP2c8mR6JDZ2EMnkJZzIi7JfOUrdFFh0GYITbtlJ8LDAlCr
vc57/sF2tD5SiHgEhWFyewivpJni77IVjsCKKRh/LDPGWW8UBrr1uIIlN35cNfMeDAKH7cdBy54r
ckiOI6o1+Koy9FWvSZS1yM3q3hpLihpTO3usrQK+4oYrEjlSA8tJ4r8LJQXgfIvtqxuuLH83EJ6H
xwJQlt8Nj7qsmYGmV0FcVtxZHXlebKnB1JiphAuPAk59Y9twrg9BnpP3C3gd4K6MVWAT29df5RXR
mhHuJTIaIiHdFicTh+zAbZhnc6git9ie+SS9DRHTnkMPUYunnerXYJcKu0v/9jxoIzdiiSS/Mi/U
/I3+VPOUFr1f/I+j82qOEwuD6C+iiszldTIMTJRGkl8oW7bIOfPr97C1pdp9WNvyCG74uvt0jF5F
vipmva3YnEfIlo8AunkGeXlJQd9AeZotnxuL3NNCTq1aFVzSML6W/GYi3k0SUmnKLtxhgtTfwhQy
LqkxbvzI1/1lDonCjvhtpTegejrBdlhK97R+nwdkJqiEVZLt69oLcQ2MCQhKfTnLhUSxVwLzD4/N
1YyCR7Lob9MAcpvyCZvXWJs3tfQE4wPPA8gUfUg9LRsfakKUgjSbPDLRTbpDtzph9XGfh/AxQb60
yAAcOLXhogpx7Sl14Mj6mNP4KWIIRjPV2XN1JWXzOffJ19x0X0sSfRlK97mM4hRjTInL6oUBBkZe
cTNg/Dlq8zf4mdBWZmgf+ivP8btuD5yh2ZdOZo1J8LF6r2Hu/t/xW7emx9N1V9N4n+2WSeXRpA6g
emBAcqWoPs+yjmMq9iJRe1nRe9Y8eXxsmU1YJL2wne91VT5J08htlUgdfhpuMfyAjyH2vtnaE9zK
VebT1FsQxj5EAwAZsBCzkA9Ga4G6I7lubzpcLTsGdruJAf3EgH76bJrgWDUkM7CfWAXxn2i1CJ5k
yTwlnTjZJW3cIOgj64Rd/rQIeslmddtQ+MJiMKrPclYfRTPcuWbcbE5NfSrRWhfvrLo/2xNiNEn2
+qz1/NfYQcgBO6KGDEYK+LTmtSFXpcXmLQH5tbwG+20ewlvwVfr8AGhXFc4DhIzWHKucW6qSH2W8
KKzETqbGfjCrno0oKpyWh1ZDFrWRRWedVDun5RSPrHrpKHyqa2LdaX9pjf4GScpbz8ujjLefqksV
MGe4wtqZcoC4EI6lVjTgTYjuwi2TCPI9vA6C3gzVYoAr015mZlNZA0Cy9NqG6kXXqBNKRr/RNS+Q
gJU0GEhNABBboMVuqjLbGehxiFq/3mm/MvpIWTB3bUkjFWqORcKq3U20qReOTJ8d9WdEeEVKddgV
0jj3cpNps2lyfx7NCzBMCjiyDfB6MCrDRSBzarnsx741W8y3RySdmGYx7bh5UHibVlBUon82uUqd
XKWJrUbmkmE2raegrhn6SS5+jxxEzIw6CDtDFLLPnW5QJ4QRgAIjJmJprruyCY/H3spOTG+nDLTE
wpC3kQcyzRRqp0Sjs0m6DrtanbgYwdJp51eVGu8aOARzEm4OXj1mTDLmjsnbIUnJKQ+5x5B86dWe
hfqtEuxtDbUY/ebPyGgsuchmeGv6+V5Ukp+blwyjKZhyRT/3vCTtjJrNMZZetlNW7bSa5WQoyThB
7kvB0OS+WTxkOuZqvAl523rSVsUFpTTJOUvvFc6u1DQcOfnXqvVR7mGglQyR2oGJGcOe4M3qI8il
y0aZAppf6ofSa4+G6SImPEnZh0CaSgQEA9J/Nr6sLD2aCw1DlL8mQ8c81HLio11hMymRRbg4Sauh
VTlsVB5UTEDNNeI1VinxRBnvNimlbsvyJ6vLE9wkSHgkG26YqLpd06Xb1c8dMc87zP8qVo0UCECV
L1eSL6X0ai31o8+yTwK3TVs+A3pA7hLbcYJhoG76vdQzJUzAju6GGEFR3lgYOOW14YH+p1T6Kzdg
sbc21ifNTxLJk6fMKxTeo218bHDlWOp4MHl7Rproan1vbQsEDeKdkFkbhNYJWhgP4zNWJH+SumtL
c0o9uep8gfwa4yjtKLGLb8MpcMzl0xIHTLknszBPD+wUkhodI5NpvaSxXv/wbVDRJ6pNoarnGDD9
VBWuMbWOQO3RSvxEhcNnK3qg+rBkxXjlOx/AxpLIvDV0iQI7dKu4vrf1+/KHoZkZXyj8uCinfMAA
7m6Yh2Ek96l23Sh1BziT0edH8syi/K4yfFthN2yLA2cWTkwhNBGUIeqw5YPFNyhamVg3ptCpOCga
tnhaOR7Fh5JvuhmeVrj5Z5o4IFLp0GMqJtFd6tFheaT8paY97XQPJc8OIrGo9+k2LdgY861fp3r5
tEsaaIbcEBpz1zfZPtEIRWH50svo0O4+bK281NpyjR02YV85quK3Ddlmo9zxl/TU+lqRcV9cQn1q
epcq8yGl/dtScDgcKMVwkpdRjIccwjhkOAWBrMouCYdbE3NCWNuXaTJZzD4zk2mMcSn68aJtWUYu
Bt6EaCY0F6leuGWg18cura5NTYoPEU5SaaNkbwGyGownV5wXO3M4yTItcbUQ2nMF0SEneZAQlDYL
LzctX5rfZi0CEqzTqsRnvUm02Ev01K9+zVgw6L22VI1MYLcTE/nKenKSlLA8CIMgBYqjdUicisuE
jUBJ2R+0msaCgutyhh2bZCzcaULvh7Fnn+CFBgqLjo7eQc6sJWemzPjbsVHpfCqMUgvy9CVMJSxf
4Bv6eVjD5QddU/cKdTiqTpEZgu6v3MBiYajM5rOdmWIISdRtWSnuZLooxP6C+3Q9iErKvQuI+Uvf
yFj5sVtGtwWJJIi9nywhdjmWaSqEN/RTbboCVdqe7kbq6zENjlhf0+xz4YQstP4MdhVumatZ1Vni
OK0RLc9jzGFN5ELDcLoSe7u1Tfq1puYOt4dYIapL+4s+j1rycgFVo2z3+YTDNaYxKEMcONQ4vKfW
phcJHmq9U6gcloc9l5THo6aaBOsFMsex5AnnYFHHNn4K6p2Ta5Rbfmd1nq5zUvdu7fQZtcRhS2xS
tSBojYUNlIIgpQGoq6XMbR2MEnLCEiPjh1HoEslDGF+m2KQqDbdvrK9wBdR+4lAMLfqg8nNqF+QA
7KKM8vPePNksvNqfTML50/TOmMmOs5wbob2H92SnhuF9kaI7Vh9nDnEDhVTGs76QadRSxDyKG9VS
OrNge6VBWsmMfYZCfs1wLfUmrfLLbSH1j3mYIdKfZWm492tepP7o5fJNs7kqKNatIi6yzqzoPyMl
1PuBRcakOGSQJTadVrsJ8hPhNS5l55ae0jZ8JiCR1H1d5Gc1Xp9vUmAaeVz0PXuBMaZ6Q6r7XaZc
cHV/HCRLOQwjzS12w0QWrwtUU/vI0eKQkHEqWaVh/qTTBu9gG8bI/LSZ1nyBHABySs2WX+lArOJH
KKePpQ3uIb1PyRLsORIulolKBuAFCMd86XD1jaW2IUuBlKShTslujmuolgDhzvRPdZ1PZ3VVbCmu
38r8YQF/2IA0pME4aNc/UFRny8g3Yn30t+tGElEOU3WFGwrDYWZ/QPjSRuu0BDVvb7yVqUJKKQ5h
8lONtD6gqSXtrh6VnVRhImC70FjePjZFZcKJfIQR7fBgC6Q9/um9TEdzgcQx8zMRnBBxH7Uat++2
3tRTAQj02CP9qPRB2iWZ59g4YkY9ecmMWTe1L2XtGzQVLGl140O/zatqHWb3OEruylZPx0chX7vY
8owWZSWadmPNZP0Hf/fOjhqoevBfEU5WvY4oikZWM2O+lHbtsTQfWvFivAKJhovxVG2xGoUZFao0
AbpyWZwNasXq2PAiffCD5xcNj9smIEppblMS1Q6L7rb81hprO9e7arq2puQN26z9UVAb0Z82DAA3
EmG1bo09baz31PgjWdnxW5soA5rSbfLTqeEdG3jXbHp7E8rNvgN/g+m0rd7Ig+DXPs34N4OIAdEF
G9uWFefWKmi702G2h6uV7dSpxo0D+gBCJy6uDO7+1GzaDh4jLy02OyJKKpYixdU4KMMV7rgCILPU
nF2y+KT5NWn5QPcySEMN5TqN7LZad56/v+eSKwI2zf+3qIFq8KQ8LGjZxIGuYMTo2aSl1camrMC4
pQuxIOn7FlOpRPdgr067YpA2qdn5lnxfGo8Jxq7rKUjH9VQzyaobTBmkfOZ428Z+OfyJRYZNuH60
eLVM8tkjTrSXgsc5t3SMhcl+AK64dPzKPmU7+EXYlSY6mPMZNMGJvovAOsPKKuZbk8SsKkkc37tS
vculfh+S+d4zfmdOsQjjJmiEh60mReRsGoN0zY/dMXrHvGEC91Cyz8HqH2Bj7uPwVsyh1+MutPdT
XbsMMFN6phVMwFJJ1dVLV9td6lOhbRX3jKIvoyLxFbHW/i0X/Mtb7gyLesaXRFCUv9Hw6lJxoT+g
22Q0tqWkVIxmAnGLCNteRh68cd4Q72Xuw2TmL2W1dbKLptCrlYiUJ/NnCouNdN+uu8FMdCFSr1MR
XX8Rg2TUjaK+bRFolAiEi05I5HTN4akVEGBSeGpTDoyATdeSOkye7U2x4odiGU9etU2cRz4mlk0s
c5mwk4/QVD9wgRlFfWPMcIva+CYU/Rrt5IwWsCo7zKC4StwvlpU8B6O7692XifRu6blDdr5pUS8t
N5U5pBqUJcnQ3e7smmnikJ/HqfGusGrMEcBY4UQWtNk0ZX16Mn3dVGuRixS9BhreylJ1qI7vKuPc
gwYp8emC56NIe9QoSqHAgnChDaF/nc2PjfH/bL4rHZpjd3mcICtkpHTzo61hYCx3kUVE4rCcobmf
1qFJOVI/olcnuSk2eYr2VjXOJqDc3fbnyR1pysJZktCElIx/TaqFEzIZOjMphl7sHPz8bH0PzW9f
Vc9lEYectt3kqTDX65PWtabaRZ2Ctx2tpglHWeA97KsiuAf6DM91Ooiwu/aB8KNyt4H2uW8IvX4f
J1CGOlDEnoo09EioW7EMLMZt+etJLSbuNTlZgYfkq0fQXZOTI19rclKGbLXGJu0OTK/9yhZwqnaw
G/Vdr5YHWyLj+2fEF79IflZdlYLimuqfqb0l6eANWsRqt20nyM0iWaGqmrqpxuJYKfZhNA/4aJg/
8N9y81civmrpBWaV0hVj5diQUsaqhxIhI1OC+t8pw3xPqnwV0KTgLVO3Sw64lrIiMO+VXtDP16Db
KY86jp9j8GKQ+N7FPH7RybDf8qg7Ciw6y+xZOLHqZHVyYVEcgYlb+6G/EQFyArykYw/5vdQ9xU4A
zH0Rppwy3Uts4xyUDEiqZ6irSNvcAa2DSjyNpSNsawfYBj41VXCkdzOm+VmCYO6m4T4SF+UiphXS
K/Z2jlyET7yFIhPkl6hL900N1jzfB9IvpPlyJKXacTMG3z6tSVZ0GvYHy8wPq7+SfkVc2FvOaylt
kvF2br/s+KoLiDWD4khK6+iBOMlEJur3ia4v/NNKigc49FTmgLjQdrb6z8i2fQRCo/2j9y+TOKnJ
jtoQLtGIcBI5lFnH9Wk/1pwHc1CLXe1oV4TWDJPlzEhH/2xaTtJT4soGHinwmgRtZJo0xmfM/qCz
0yoc6pZ1QER0pyjdrG6QeyeXHuoRharpezcaejcn0xblB53YIcRyq5ZOYFtOqE2eOtCPIuEkaDvS
5NJR7ihRKp8ahxaTiZ9V2PtoqxJRtwvNTRPBcYRZhQlGWj8b+FPy4SATXo86ri2E18E0++GAxzj4
UxTz3pSXzQrzj+6D2l7rlohcazFpLv1rowmKieRbFphoMqdEjT8MVX5FExZXCX2bx66an2SEH83U
3LAdxExDqC+++GH3h9yU2xsKv3DaAcDdLaqyjUDt9fAAO2SbiLQbQ8DOOGcV+aWe1mCAKG1PohTf
ZDcYTgWEgZCKBMcs36ZgL3s5XzkrLwImb8VNGPqT2qMJOKQJjyDhDmRCdRL6US/RBIFwtlOP9gtX
c/GyGRV5qN+DQHnNC3NhAPoFgPbpTY9NR5ssJ43gm1oEAmDVlA8p5KZSK67Cv3ImkQNb0wmDRyIB
DKKfWg8hfPS30BKOwiAe7zKHhO7QrlnhAcazqnBj1R7f6RG48SaA05mM0yldYYHqdGwZ4ETbjnRe
9t2xZzChJr3WOOVK0F6g2wVcBTt1pzO6zfddJ/lyN127Mrip/6sTe1Wtn2nGHmfmnPLFm5JV+xbu
dh3057rUnbVpUk4Xli+vIIIzCGpfKhjg7zsTpr9c7hdosKKfD4pM5BilIhx3utI9Yi6N3IvNQX2v
0/Cj5zqMI30ZM2gMriy0o4YxPeTuq2BM1yjxKkoGL4qKpx/4EvjxFE6zAqk0JxFXDxzfhj8trSY1
/Aze4La2bzM5/lrmur44UlugBwUDfsMOKURvvVFr/LEuL20XXLJDtmbrjKeUJadUoLPkzWmdyuPW
ZTVvtiGoEs3qTgB2lc7ye64nTEzyNXxku905OmT2iEtkSzmraMsPG6+v3d1VI3jDZPI05l2RCFIG
rW9x9lqgbmr0BCuXlPpEDWtgyEwQROoeqwDH78BL+tw1LdSbaW+oYHk5xdLDelX08N4M2YND4whk
LrfNm5S6ZVz4lARp8Ddl7NGQGjHWDG4hd0Crw00ZIZw+WJORfxpmTTPCTq8wLlAO+HAo7awZFAnQ
/bH9rOTpWE/xbv69+l0BPs364sdGdunb2iOwGwN6tYNrG/PbjjCLjQJwXLinHKnRekJh8qFDU+/R
1HWFoX/2GqYFKQXe/8gmzC2Su1PD3Unrlv97mU3O6wkfcXpvoxiCxysbuHkr2zIdb1Kwjakt0aPp
0bfho7ebe2RPt4Z2xHB4hJV9TEW+rRiJxI9oOXQeveFgUKedxYlihtTQA0Kch3cZbz9eqX2eljsF
bagivzOJ4GztDCfMwrPa1K5oMS7L+omGu1xCpj4RFEiXTYg3YpXLc8I0SvGeBZ0j8TAzcQPA/kxH
3iytP/YlkSqLQ4TX08hA3owxMjFHGlR9PEeM2r2WeSaui0Im2JmN58Lg9ay4ZnEkgYnLVM6p5+5U
8450flRJr062PqZMfcPlNqPuR+Xdlor7vMkoLVfPKskPGGGkNBl6h+dCe04C/8v5b8+wWFXIDasa
BZzxKWPGrF9CMqfhUKDlWHuL801GolGr5G3QS4BI1xb34fgicIUamq0sUFoDhhy5A9Q5rbhaZdOA
Dgsq+4kcOD8k+EYKwWWJgjej594FhyAGUY8lftaKE2toyy7BYitQTTN3Af+2tqK01MnEjhGUW1DP
X2CQt33/18C6QM4cAVo+99sJxjxovvY2EhVjqF1iRLCoZN9xP/d22lveYjB3mUR3JJuG9erQHMpZ
3umzYw3P1a7AxfcQNTbuQ+LmP9YzlsXT7H8HgziXVuX5ZQQCqAm8Dp2OoGL8DhxGDO++PhPELra1
bjsBXzmMWDxGzjIxICX2DA9lDGyq7SiRdZae0odlcVKBCTdpGR2p7LQhIQ4JcPqfxNC3yXeFl6UJ
ustiBdem6e+drD3Ir0hDviuNZwlrUZpeQ2kdh5E3/wn3uqqOYTcwnuZko5/Ci0jYf4mrY/hxEvs9
blq8aANZtgmoREQKFX0q3lAWthZ3HWVzBtUCkhTcPSUcDEbgHJdZTZepfI4Fg4EBf0dCtVDIjGek
YDx9ZNBTAzptpO9OrVCecVvkSBstLSvVcaTOWqV7x6LmAC1ZIUujgpPheTQ15oJmtBl6NNdW9hac
grXm59Te6O33CklHaaREfWpcXT2qrMdVVx6gRRAeV6HBODpgVgPzQ/GPJOU5FNIZnMZGl2UQSLmr
H8dYP/V0Hg+EfSQOrQ1sPpnKzlk1+bIdvjXXLvDwCur5gHCP/Qe56QETeidfhGbsseJvqhzKfU8R
itipY3UYZua0JlgZqgcYr0GqCvds6bsEr6gxbLsbkAK3HypEPZ3W1/TaH68wQT2VejLKTDcYaC5z
TVU0Xl01SYAP5/epVu+hmj768pEZV9jsZyKKt1rTr00wX3VcIp35JgGvL5+TND8ULbsbl38h+HU0
jGMOfl1WQIUcWyYrKmDecn01eeSx7KVbg055i63A2qqONpdbfhL7EK8j05vKOHHoNcbiVJqRE+qP
sYm8/hNb3KwQLFV9A8t/OXsZN/s999mVm72NoQZVLIoaP2H0rgDJu9cdver3Nc0nFBzSCI4xpzut
XpKMnH5r/9jjsk+5BE65tEbzNt+c9wmZ2vpLzgZHmCFkMQUKxb5TQTu1VK031mFSPsr6jP99YXbZ
q7/0hU5pMiAyGZBM+E3/AXOPRB4N7sbvZYbOMzdOGP9gu+QymoMEYrZR2W6v80ruZLwWIV4Lo40c
JaZxJU8dKUsddIAB91M1BMTuXovpsmhSb6A6adY7sxw79EkEFpfD2CQ1LMPtoMFE2wgT3hYdA7Xq
ZWekiB1KFezP74wOJNW0LgMg8jm+VweBWTM1Sdq8EioEQ5J3MiRKqcywlWB70+w9MikmeKQQKHT7
ilFhINfHat3sJHoVij8LsammBcgGm4qgRZuPR/H/V4op881mYmWv9978CaNKKn11nHZ52Z0paGA4
lrsQKGo3mzHzKZarGTSvNOG50gMXadD9YeKOZMZAnap1N1ZCr7Cmc8s/dW4S3IuJE1rP5UvsZe5O
sHlI4lDBpAoi3eLU1yYn/mw/guyPSA/TDX7ISE8mabkRARUCEw9bDrdvyy/jfvBjL/Bh2n1KPlX4
i4ouFV0Hq3FnG4oSitqHYL3ut7xouPK2KT6CCLz7Lvss9wLXebnupqZNe2p5xHVPL2plLqfRrfdz
P5+M6N0gtohaJEbtIovpmtPWKEkIA0LcWKiJHeb5ZyWFXzLFWzlIlAytPTtZdD0U1HbMezu06Sra
2zA6llQ+cutNH0FJyWOEGrGRPi2wGw1omQGscoPakAsduuGHiAeA7Mj9mthpXr9aTfYr46lv1hPr
sldiDnUzMHr5r4go8wuio/2HiD3eteQ4p2SZgvGIc+kYzxSoYuKY029FpR1rijfJE2hRdhQwh3u+
orICJ8HSzJfos2MfJSSBmq2i0YRSGYz5o4OGYyO3WJ3xJoLxOiShfTDlcCWb7dZX9g5r4lRH8dkm
T2saJDDl5RzuOU0iLih2vzHYpkqwXUZqHSMcQvHDALakcuwoeb+twbymlXkJLcWPRjLK0S2cHhKG
Str7FHQZ9V1wn15QZjTzmohs2424cwqKWTlVJvSOMEE4jGuPmXyCa3dq7OQUi4KoEIyJAewRpCc6
waSe6zaQQh2AlIm17SvP0TubzVB/NW+V9GtcaUnpgVYVWRn8mU2nlGHLzuG4VWOo9ebkmAQ50M5d
WaP0hfsr+A9XUNUEOafL/A4Q/UChLl3tob3NiMgwmS/k9tAryA+5/kiC5g3qMuNE+zQWuYO1tHcq
Jk8LQ5ju0fT6Yxn0h9ItjkItkIIIbc3JPmDNCmkrwvwp8TBOoTOqb+bIjYjqO857wO+U8t6Eu4S0
sUXJeI9pI2PWbSmbpGKpySB8MvhjVqs3jFbYndR/5TJtqS8Ap0RkAUEgfNQI1QM83yKZHtl7LfRT
mlyXot2rqM25+j5mlEJwOJfYJzBzHkOiaH+jY8mwJ8qsfUInYEAHFZg1jg4Xaif+Koqy2Rm73uBy
y2ttWDR9bWWw19n5fKbCxV6D9BmFchvlWo/wy3i/G5UtXkfY2cdNTTj4LNF8HAAcTDNw8s+XEjds
EvXRLG5TG3nDKLhAg3kV/ixDKpqvvF0XpSe9Z8jOroHconMNIz8rUVpIOR3HblKFCc7WnipgQzr6
U8d9Foe3DhY2rV+NZ2wWKTxFjCvY8rjLpLa4gTq7h3F37+Lm7vM3v8eJzY6acIeFWfqiugy+n6+V
G9+ABS+L+Ux/zrlXJexso6sCOs/Mal8Mn4ssTiGECSbVw0rhNZxUsmjvMU5icaUQNjqkSKMbrtop
Ma9XZzUFSwwemTcdEi4wpaCP6Kkyc9SYyzEFPRrjvzoM8VYHNPWOND1DhJEMR6cNRJEHR+UVE5I4
Faj3F7ywD52KeCWtt1V3ixi+lA1GUj5ewrKUIMBICX0WIovJ6IneR/Roaqz48YaAmtinrP0cslvt
ZgT4PtiTCZln+oxmShAdFm9mvY/sY2l0jo8ImRRRLqyNJEpSMvUTv9MW98O+/IYojkkO632XfG5g
G4FxzHUeb7s9iZwkHtzICZHDpclI1wcvoPpSmNM5A7lVDP/E3FzSZvYNQf/QWr2uTmchqRs+FLMV
NKtsKuW3BMpMPlUz/TtigjxFlW2CekoPtnEXpLVGiCkR8DGpeIX1L06UpP50VxX/0u0E81pwFGfJ
a7+4XwnOYkuvgv1yWW5oEhbgBhEKFEaminyds/QyYB59X5T3mfyN1R/kCKV2+dPWpRP79l4vCHR/
KHwv5SAfSbHQ7G7n6LRlSaXVnEdvGYjOeNGfUctsEp5sVrRYN+ZH3Cn3qF5ugVZfjUM6IvOidkfo
VZGiXVf+fdjH25wnVGc/w2ob85CWSXfHu5+rLEz5peS+EIazk+k1fToxayUH4ZkCLNXojlVEIBFt
pAZgkvf/Zo3f7EPyJK9Txk36x37rtepuL5RV9slWc8pzEPH0KsIZ709l0M85pRoMiXZjhl7ALmfi
YfHbjySS7xbuW0WVr1M2UMz5HAiWgFjXAHm8AlhKrVRz1YIytOAhjY7jplJj2rSsUwY6TL/nEVAL
7CXK11+V0ZE57+wVwXS09d7nhaWikXknF1X6I0acmzgHPbpes+XYjBts/AczAPRsfnEE/CpDhU+b
Ko18cs/ncmChERdLwpot04FIo4mWMnFhZAoLhsvVrbbTuwogf9gpUezIqbqRae1o6TUzSold3bdt
rvIAqqJqvsihehUxhlIVHqaY/JyLR0You6Vzq0Hs/PqjG4Gnt/NZf6eHnJydBCCymzMuiF+lrp+t
D83TUg3SYnoqlIiTawg/spnqW0twNOcypDyBFr9pf3AvOtqCp++JkxyH5tS22H2/er3ZNqVAjM5g
lu1TS7ktfOyx+FI5634F21ptiHniWQLglPPS6pzgjfC7Jvs/qHBvUV/WuF3sDXKAo59iyugxlvpT
GWnTKvjA1G2kKNs+S7wp6ClxF5ykQL2MxuyqUw5OzkD0INa26SCaNSR0bQ6dfk/3avuTK5hOAQow
BI6i6LRyOsq+/p/TYcATI6mg9VuJyKRtq/dFn571D3NGTX6LzfJVbl6ZRKpqhsrPLGsX+AExY3lk
Fp0QwEhYtMlGCVZ1mRW9YEUPWdHpYhXJxHTVjKs7cIdbVw63zrSulDJCPPXQxS8Jh4J0qLHtRw6z
mMmW/QKVzlTOn4mXd+IcN5qHj8Af5ejyOW8DgXRExZtCNy74gYkBNlUTwb35DuzuqqnxffoGknRd
vofvbhDerAL5yMOD0vQXyw6voNtlv//JWKQA91Nmi9kGQOgtDfNjY/bHT+VbrCiiJrpNh/Q3BB69
r3YgbFikkGu1xtgU6LW9pfo2BSd4LQeM/QwlNZ3m0lacdDff2CHepLFAaExPo4FbQpinHUg6iXxT
KrZ6FZ/wQp5kt/vsBuRc4o4CKdyHAdUhumYxJ1HYdH0uDuRE+D/bvU1jysxG3NGlgmXrBDLe+A6A
VKoIaFzg3LgVJIEFrUE2HDDxfw8jwG0yUlWD4vZX/iki66aCtYgmaZeuLepTsEP/v9ZJcpVFe1kv
4tgAxzWPDLVOiXq6tkBODdzsG+EHCa0YOuOQXRfKV9KIVxEm1wHnZP8bLb9iiMq5mk7KIHyCRurj
8RO1AERvicb0e+AVzcy/KCOXoiapm50GITwjAW+Z/rIp4xRq8Kin5mmH8xMNSpsJI5SE+Ir2Layj
N45h/Q9AD275WY7bPJccpd/WNiZoJ0EEbbmRHdOLqYoPrg9pwOVtkcD+CDdTZWRJE61lLaWJ3air
CK8ScMDFSNN1eVRfn2o23ZAF0AC1npNkTe2pmPaWwmsIrljVKo+fyEFoYmMlbN9PisMj3Kl45GSg
DmEJvG9mdPDKWR+vhefHDd5PGm+SMHYmary42dIwcshBsCdvxnc9EwL/Af+ttPNn+OBkHnTpuzGT
viP4q/1UcC6mJ7vG/Ku3dl128D8DLMZZx01+nyDSTaBaGnEy+O1FnzhY+xzNTqHSp042RChLnv7D
mvKI/pI4pviyzDS/j2N/sThV4YIy3LS0iFwSsyWbylGel8naqYSkmeZtOuslN8MOkNBFprBtKgGZ
Dj3PPQAY3BnpEl/hHB6VHKiWoBW98zgkvqI4cwv0CbEAe8b/sc285Rubv+37nzYTt5g3rLQvlvYX
+uQmAZWN1pV5JoBMfYrPQGlQDN7zF6tLjnSVlV7OyZEPxKCSTJ1+aQp80u0g/RpCfRMmH3rablKN
ShqcFFxPO2aMrZ9wUewAvZwVNbmbXJ+S4YIK7r00VgFHy37LMRgDgynx/+TOOeEEQH6Je27T6mgi
Z9vsb0liUUDqqTXaD8uH3dqk3lO2Z4nmygLQUnc0eONl2CyhzfjUla4KRK8CyJsFncYi3k+M/wh+
ETQUjcfz1SjfBUX0gXIPkvjGLf6iVaon40UGMVKGKe2eGP1nUvI6aTSyT6/PpEoe5SKeC7xePfWa
avY+5zKjD6pAmV2w0Os+z4AfZIHfdNBtgdt4uGH2tWHgfs8/5Xh07e/YIln6ktPuzq34bhbTzWYB
pnbowqDgNfLKw7AKtHPa3GQ6bJex9xNLXh1EPuNopw6eKcfxOt+tIJOu7UGRtm7NqqTSgqSwd1Ic
SsHFApMuy7WbPr2XyGWljoHYWcx37MqHnt5G1a6PdoerTaNObylO8TSfKjaoOqHsCy9u4QiuYPh/
naFSGaBvbIOoX8GgMKlO6RDdKK8g2BW2ubM0JXGLzAu2f3tdcNXmQXLO2iSflq9XFLGuEbkevnom
0x8jwcpAPod1t8Z9JcVwCoTSF1efhn7cydyO8nEnc2XbN992nfjNUl8+aTbp7f9oOq8dx7Esyn4R
AXrzKlE08iZcxgsRmVlJT1568/Wz2DODbqELjTQVknjvMXuvLXsEDDlZd0PijZw6uxdh/hH18N43
+HizXx5Myw4D1LMOO5ICX4gh1ma6XU0MeTVdgHzUVnFQuKPbOj9ZCtp5wgcu0WOSu6tJMJOayFdi
QXczk54lE9cxja8qeMJcj1094WHFXEKoFy7c5olBD0v/hG0hdTiS8UGRyaQmKMPpE5h2yrxKozxy
CuzQM7H8zY6CbKWmr/c5nRHN7yxu6+BcJ8ANtrxebGTukv3HaAoX2RJqQg3bQk3AxWHFWqDFrgwy
Djqct2iGRxrzhBKohB1aAeRWG80rBGBoRKaQlDAsoiXf5J3HpolA6zWXTJ4vqqQiU9f4xjL7lcBP
h8thS1CGAxwNT6SDp2WqXisJylvUOM18NYYNotQJoBUGpg4BywADyIIBpHVq0Ei9tx2cLZBSkO2z
qWEpmlxMlMn0qd1mB93kjm9UGo75uG8OrRev+EWEdjBh7aDz6r9csqSP3KrHubrVtYDfg0AXfs68
ZjinlmDinnZeG8pMHlNPIHY0VXSPUG4V2zM5CsF+gho7uYOCgn7EuN4YAZZHk1LW0iBOwQJqQSXb
l+ZgvJaiuTUHiBlptwchvIN1BmC4r+1A5SwyjZkvI9sdCjEOeU3/i+ju0PF0bfBfXMQMsRqGWJhZ
Akw9/pYENcXYY8SEYRmV5HkZIYM60n5hzDpptDucudwg86uuutMgdY9RWA8xSA+Z4XiGzI3elPUo
9BtvRci6YomdaS4WPIEitw5qNbKke0kmTFsN5QSBp39Fd1tJzMSDHhfJUcnVw2ShCSDtSlFyFE5E
pZHV6WzFY1RdK+OeMsZ2oi0rQP+fvvOmYyNGwnc2+guUkZ5d1w5KM4ltzQQzkDGaIbnYeN0B6meO
KNzEB5k26SFlqqJI+94C57BDHrbQFy90IskcTBKwDyAlLdPIcv62R+yJFKeZ+jFidyfC7dpLrKKj
i26xbCVaLmmkhzCJUoHnbWQkhwvC5wfizaXG564qO4YD8kbsktA/D6TjFDTwqbd+paVxZMYHpS9o
kx8lYQo/w4BU/xO5vIu+a2rRLE5O+owt3nkNW9Tv+MNxX9XtO7kRLRPJyiItCaRuRY3dKXwRxRyM
OFynQ5HJgSqNQbw0waWEOugA8rBl0yf/gAFbgmCs3MOcrlbG9sDx82++HHvBnAUV9bEDx5jkxVF1
luNoO6QK0KRfB5Ct0pHPf4cqq8kSCEp1MMzgioYKNODiW6B3dWdBhIajo/y7QW3lCcJuXz0VPXrh
QXmXdOfDst8XR9+io74W1fgSjfY1WV8WRZg+kabDdN3OPWdHO0AMKv9jDx0zl/iiEk9GGsSCQqS5
euoE+/IgYc23WOyVz0rjQSfQqwBrJbNlIokrYiU3eoSE4hcosi156gp08QbS9Vxpf1k5+6PSXE34
bgXJlHUh7hMqxILrR6nou8gshuK2ACdTgDK28wspa0Kg0qItqGzNk77aJ2NUdpdMobCIxo+cmNSh
1Pc5ETUzEouufDX24pol0l0erpHhcDJ1vsGSTEcyYPXEwABQ0QColNNvG33/iFAxJy45Z9rfajgW
RjdqdBKd8oPGwN/uWBnYya6ujlUElpqQiSLuaLloiQhwoM6UTVwwbe1a8eZ+D6tWBJncHhGWbJ4J
480h3qWTkVZV6g56QiNgW/6e0c9EUL7JS2PiVd3gCaR4Bcrf+pQ+h99W1t1NRzzyaL4T1CZH+BUm
UE3zvpRBuckX/o+/GLZwig4xgQoITGWHBqD1jQGdjN3wW4xDEhNgZ1asunviZtW9pe5V+W0Akzop
mBIgtvL+EHoiHXsWb0qPnhcAcpzr+wLynZLQA1WPbnnKuX5eyx+VCSTC13JCE5l0+PgY5rzLehtC
l7vkwOmloIpJ2bM7ksRgYmhB0yM25aPdl0V8I4v1VmbxDTPdTtWKoCxngr3Sa4lPSsfjMqGfUF8x
B46+kk0uqp00+TOZfemMyBWhif2vGkJZ+gIDRQgGFUB3ypX9uoodopEeSGG+wbS0+No27UVt57Mu
qzTa1jH+nQ5WIHlL9w8yzsbHb0a3ar4WkE2w5dH5ewOQGy/9bJla4PVPN3eN124YVAEcc22DFNn3
RHGqQRIqyWpIsQfUkxdTvDslscMk9+bJcoMGJzn5uc6W26TC38/pupUm8lfc/jS9u65t9wu9xBCZ
AfrSUKXYd+w8lPfzKh/llIQU6aJDpNT69hht2av0egajq7Yg8AJopLRTiQNRexFGis0a/B22O6AE
2au7NRDmvbAPeNPcYF+I+i6j+8wg4+BPbMuRqTNGQpURj0HwZSwRaMkev0BenaHRgSGm/FZBuOe8
JLfXkiAVyp5H/pmveJZhaWUu/9QqabgQcZpNu7FFVWtTGsF77rrXAg9jQAvryDbD6vUS/Vejozfi
oJkdzsJbbu00aUKldpBFyiqgJvjjP3AOTNYljKmoqdCLlwnMoXH8XNIyZGNIrKu2S8iAHAoqGkYg
9a5X+CVgTPt2A3Wp3ohoukE0jajfnxiG5KVbMKsEZUE6HWpY5dBGRII9KtoCWLQL9x38dE/jvuvF
7ANmiIkUMnY6vT0Qw8BYiJjDzoy6lYxn4omXU+tminKdLftQmyha4faWTv1gUbAT2j8lz/amwhZz
O7D/X99ehfSCcf+vRgiWHUpiWB1CJGU7PU/ZSi1BS9YSc6AOqEcWWr7cuhpcgAPNqxNrWOv057Kf
YvncpjFl+1sJJJ4//0KteIl4xRzPlppdQPRieKyJRjPigoGaFaAKCMwaZKuhuj1LqtSNFCxtkVtg
aGkKNcBgjxWPqIt5BC8J0mMOAOgHw4nZ/1srD6+6+SROnMac5lCa/SXd+Px0eyS9iITgLDLcVZZ/
KrJ4XITR+ksI/JMs+ZsDMDSQ8nCGIXp1LPfnrGYFYewwIgYptQXqMVemPdwuaC2eT0OenVEYnhvE
5+Sfc4ifyKiFV7qvEjnYdkCxJY4qr7Epjh2PQ0RgQkrsT0f5tmhbpktbe5TiXvKrudZL9QLW9fh9
mXP9NkfZlUCXrv/IdXxp2E0jHt2sJieN7C0FGgukwf6XzIiOT/OQsEMBvenpxvZlMGFGJixMlAGl
B8WkRLYtuj9sQ9XIP/EELzzBOlEDZkdQaBwOYxamDDJ1JQ4lqtiu+SundOSzEszKEJQbyGolewBd
ZMqHBOsfnsk8qp6XgyFn94nqbzwkbcUagHAzbwLI2R1btDOSjJddhYMKc4gOxaRDGZHfywobNUAS
us+57XWcRbYiuwZjQooi6s9I6w5rSwaalTOfL4kxwC8AdnzllZOPVqtgBWOiaXgrS95KPNSJzq/a
t6M/KAISZumDl/LmlLMFUPKWR5uwGM+w6SV7Et/sJhym313fu/19NmZPUVE8G9z+3JD9SO5QZrII
bYIp3qdQFYgeXOzrou8W+95M5PS0F4UwGLNp+Xqc5SF9dhhaIOgD1nLnAYawgcdlxDXI7p5ulcV3
hhcIF0ZoUeTGzaclDccOSyc7Q2hEsbwDpMbmTAbQkTQyQRLot1KfwE03c/5bS9ufzMZPsUyA8Vf6
PcRRTOf1PQln9SWnb6NjAAGwAfjwq/AZEbiyMP9lsb1O7UEp1AMQPQSQyCUN18wAsrIw1xo4cUwI
ZIoVKjAs48PMQIuIGitiLbwo+3iazt0aVuY5q1CQZinS8IPSaqeOHBYprIz6OIsduAY8LPuRv61i
oWfxZVw541YzR0BmYxA3QWbHZBp0+rD/iPKcmQc0O0Y8w4dmO6ho00vPEXrU0t+6yWOvmVC2kar7
wG3kDbI3FOFIS90E0SFvWMJx9mvN9n7wbuluBM1sKQpvhmayHZdzlV1KyPWMLyp0AtPU8lDEeMrs
7Yjihy46pp/avRnJH5mZs5BG1R1iEDIlBaCSntWVgCsaw/+fsEXpHAwOfXBhXhZmd3jrg68BqQ5D
YXRiCRg/+J67JGw4+CUJWMaoHSV8LNr0qXIpKOjO1B4kJzPzOpU2bSK+5hVpknimV6CXa/9hZWZg
lLgfGAYNCf5nXHGbGsFOPut0WxWoe5H8aTIob+hutvERYT7yiS08c/r4ptrdnU5ZUkFdQZOWlI8U
QK5BeseSfRbqB0/UEWnIfht/6Iw/BNP5dGVux9ob8VnvWi+DzjBR/yHk9lUGTcn8mjPjXKz9q5bn
veqoF7raC0chQmnNFVnEusr40iX+/ZXybCnJGbdgkIx+lQ4nmx3nqsz/i0iVD6KYXCJ/j5H4Z3b5
ridHQIj1ESsQe7HTbZRAdFsEz7fUKLs1gqheY2VYrYdu2yfHQF9Zw2WzzwoxUAYxUOubBeT0my9C
mG0S5dgJ0R+EPdb+yal2mc5qamL7NoIzZ9sJr5GVUhRFYIiVY5GNCLL2DM+aoTpvUTWlFp9XzTqN
8dGqcKYBClHYaRM/7qMDYuZ3bUmhswwpNKkTIvYj2DAcHCYt1qtW44R3da7mIn5CkVWroxh+GRlF
Vj/8L8e2Vz8XDIALi0+Lh0RqDDdCcFzoCDoUhFTMNizARbP5O8aAZWi5r9T4flOMPVt2efOQZQTD
S4Y1jTMQMxkCuwzEj6w+FhKPjBSlAfuogXByZZxCk2D3BHmZlaOikm4DYaEmPMKhCAzFcDuVoSgk
d5m1KC+b/3Rm9NzkKVBu9m0xPQsd50dOlU6KXc4HZOk8wXywPaPwMeO54FgVGrlaDurtpTlEYm9R
sQD9ZpvE0mgJZRskgsyPVgiKFWaGNn6nGpPA5Mk8iAaNtO0X/LfXD7rUIH+Dncgsopex5KXv/xvE
OX+tggOq5BSGGjMx7tbneU9qqwP73WJ5IWHWa7AQTB2RIVgIRpYeFoPo1WsjQgaOnua0n6tcf8n/
6jr+XAv7K78qnokDr4EIuzoUByRCfdvrt5CU68gwECdfH1l+3v6lhCfM4iaP5a5CK5DQ2bHt8Cu2
F4m8NxMSq6X73IpXhOpDNYHOxdJLn/UXkZbsevf58LsmqtYpB0RbJMJkb9afMWlxhOMBME8OuHdL
vJXVf3X3O2eWG0kygEUDiLoNQQ9hEp/RzPWXq61HqEXbfznOriK+LjlJyrxT5S3lY/oUqpv3w9uQ
Fp9VhrLMRqEA3y5NHnN7kdXyTNcUf03zH0sQwEg0UYMAX2fVpJQ/U8J4jXw2ix66vdfkp8rDjCLC
eVgN7OA/67EGzWhQHibqoz/EBPPWrXzaVx/JRHwkmfV0wPGSnFdwRn2R+LgKtu8s/4rkiB2jODry
B7G2e6Mbf1f2h4H8XvHzS7KLE+PsU7IKd2Ytb3+pgupGBo5UvZpqenaDBpJ7vTObvHGo7+YYD6W+
kNGOHG59KFXkCgRvq0ROJaKnRvs9gTVv8MBCHcJmALoHLGTizTLl0GCg8Sv80rPpyBxsATPUsmbj
I8F5VJF2s+PZZVvUqETuU+4EuvbTTnUIqToskyo0liJksWPaEK9kK0gUiru+C/4OgTW+6f18rgkG
6og4kDL5quwj/V8NBLSOzO2AuNrmestL6C5kc3DOqvhHDSl+dOwPclSszHfuOpB3I5/vV6NlBZN/
rIn4mItd8oxs1Klvil7eGHtcF7UBd9Tv4mrcmxYoHTZu0JOcS3uYO2vnXHymrbn614lQ0zfMfk1m
U/KF+fO1tJed3M5+iWyFoZYUfSZF8ma3nBbZryhNfrGuH+EM0WS4yrHWzR3Cwn2imSGBbphxCKFE
1PSHSAd0yJbCT2nTJ7YiO8eL5Sp8hBHylnhGGDV0pzKPUFGX6NBst3rGv8gYwDFlkAWIvWg6p0N1
aYnKlrVNKbWcujYDefreE4TI31ZCtbM3g33pdQj0ewT6M/vhwiDgU/LKW7poz9R5rKV6Ef6YkFNM
UoNDSkNP1s+wrKc87U9WXJyYX6zpHLrFPoFFlI66v9AtznbqP2xKEfyKN1WRr0kLpqWZ3GhST1Y6
71c+BLX7if6bbzZtLdRkKUOxkrmyn+0VPP5qcUhE40GZ8fqCQ9oVwL8qtfMK4F8FNH9YX2xLq+4r
0/BPJIwwIi5FBFKS2+Co7aMoMGIjXMGNoRNW3nJDvbTK+P6VhTYrp9mDTsSczfYsm+qGE2DkNUQR
Or1XnmMQ4CWc3E+pgQGvNyDHFgcIoYYCjzl1PngGbUXGuG7q+3tOLG1JjH3zxtYQDfniqenytB2G
uiSI1cwNFZbI096gg4X3OGkMfKlHJ+AL7Lwa9OeboLuQjouVXKQbiXHRCD0Q5SXA4f4cIdKaZZJR
V++iGeW7ZI3v9c9ylI+EJzHEKoIKcq7NjHBdgq7QA7pb4LhOMFaUCugmGu2XuV7IQPIdiqSEPqqh
M91ohuzGD+nPEMfvRTh1dCKLEWj87jSdd7EEeI3F6+qxhKUwqbXk2p5lMH6XL4YacZbgpodOZ5Z7
OyP6ZcQtwLZvNoDrRCnSnJ32lZsk2bFB7kg3j00mQ1eiN0vuhQZ9+jizUQP/ru75tTa9puNeOkq/
Ud19Iywn/JICjIHvT0lCecQrV2yseohX660zDDdDVmsjNsLOOAjEZ1CxostoZcRdEZhjVKc8qxhE
vpfgjhWcPoRqoe8wahgkyfWCjmTajLMz5T5FL6HLwGrLT5ttSTTIr0n5ln3JY4lkF+PBnqFjarQd
GTFpq5f/47K5oBG5NnVz68B2IneLmdvy9xv5mTUn+A3cEslpJIJ6sy1Z0WX7UaA1ngeNdXs4ulxo
eARnvhRgQY6azbybr1zMV07QduktHWyEH1RaEWB+Nfh+B0TrFaL1KbYPuCRILWkOM/CylhRmO4FV
x69AVdySCtQjY+wRu46n9oaX2LFvraDEUfKrYx2xTr08Rq91fNN+51nva/bkg07zVaH5TfxPSxcg
y4o/KQQiwDxsmepF2I+RtclZiViqfhKv8TDLJxHqjZ1AlcH1euLYT3Ci0dYxiiiDyeKec3jYNeAI
8YHodnUV/Ii2v2KWV6RTjFjjnDJJhC9w4QJKeqAiqLUiFsmTmzvt2+Rpj67W+HSHne5g34hS3w7D
WOHSW6ajbqZHC0d1NowuAjsuXQkenMl+uyKrKiYfcyAfU2HPMCE2L2lH7W3ABqqZmV3jcsT3Ghsy
9rUsAmUl3sm3kXzQqff7VH0uzi5bG/4olpuLfmsWsKJiYXJQnReoNjYcNyc0i+qkKhCTmcejuF/L
6NysqBH9ynKJ+9jzEyB9BI54NiG+C0593eyOFXD4X2hmD1LdHhnZHONcPS61cRQal4CJtGK7tgC0
87AQOCMI+8XMfSmJJbfUDd+UnVNC9giBh6lvl8uWp1E0x6ZlHAixSwbfCNhQ5NrJTqczgAp8BmBX
sCNnR6Mqg6ZGNdxkoVatofMSHSnpk34YWVxmjnmKSu6cSJx5485y8+GMs5/SfIgwpg7moSN9nn6c
iJ9B3PWj2pZfePY/MyP9TKxnK2m37+SvIFFdapFYL6eS1UBRvOPBXYASGBZbYSI+dMn3TPVXHDt3
UxjHtf8y8vWe9NV9M7zLrXRd1uKqWc2Fdwn9ZrmmSK2Kc1EyrXXuDqaoRbohQ7zV2bxLWZFNtnZF
lo9IVgpwaRnMQ5dKQ0QPih5okRmzklQvE3nKhalfIlaU5O5y1oiw5hzoTXXX5cWjN8hWXZKDWS83
0luvfTRfViSj7Z1QoyNwEJwurGhqfnemnsHZkOHbHE1kRioaFGOvozsp2uEitzJiJph3OZy3rt73
zZckWIL0PxIdIoEZTgHtnG3HgFV3QOZTLksAnSVYJYRoftT9VhTERwTJxIUrIxOCdXvegsBMPoAF
WA1NFXGl7VoTLil5EqTVJiEFLUNCW2soSl1TfRcg9SWlfppovrGV3uMV3eW4C6L9KjGtPeQSMKD0
1hDwYA2sLPt/04oecFS8Yq0Z0yPIIdq2iL43fxtqWhAoP2TsCBafHAThmBq4bYh7q68xohgZq1Jl
mycqIL/MP0eXppWM2Ba3g8WrdwbaIKDBCgJP1T5PQ3TOV+2sSsRjUME3aXOe++g0Zuhka/9b+kq3
3rX7qH/0QQkSlmdzO+N/IpwvwgVEH4WRHdcq83eScIy48Q1v+VG3+UNa3RlujWzLaerMoX2leYID
vntTKaXskI59tv3RHs6EWF4E2+tUXOWI3QEPPwhp/jqZl8OwvtNIqSB5PKuwf8r6gUl5Oj5rUzCb
Tu5Rmm/Zf9vc9Nki4Mn4io/A1XTmHFBePLvY/J+E8vDrR1rOkfsXOVidU4MPxVtiOm91Kt4T1mxc
vaD+gHo54/tQxe+DdeoRlAM4hL6PCI3NNd0shxS0AMHyLBEbwzTsxcOg6auRrCn4QS0OIVU3z+T2
kUIYHxc2ET0uuvHUoDn5yOVfCsnDuf2ySe3DvJj4BopNtYsOKrecMhFIAmzbOUgOGZ3gW7at4SAR
z7NweeNvi5pdDeyTPD1vKrEe0lEbDfBdMCVW/Fx1ENPibVJ+dQgPiXikTRVE2jqX4uzqq+SrSc+7
2DKfvPdRErpfDAkfZZ8842x5Jojw+WI8tXK6Yd1US7dK3uu22G1AXfAt+eoEQ+lnAvU4f44p/oyF
tm/bJswZELEn25E00KXgS1ADFkZ0H4X0KD86BGQNNjExObuELn5lgGzq9FtNfdQLx7cKT6E1irF+
E9wRVdLRkfMzqcDcRXmNxdYwT8LiqzJySZCiglrnSgrjtYf9bIq/8dXQzJ1oOp9IJZ/yEAcyPj8I
0Nnb1kjqWnrSiuQUodAThna0k4nTDg2jVh+W+YeU5Javo6PEr6VB1ExA5HDQrfwxZcqjXguGnuRC
/tiKv7LYk0R1z9rqbmkW3nimUgm1MqC+4a3cNDhY6muyyZtHDIm1SserfO22xFiGWTkiU8uWkeqn
t8oe7paDd/xnZY8gnBlcc5LaoFDrXxoKj3x8R3BKXlJBRGAfL4el54omA6CJyKNfj0AmwzYmz3dA
D4GDsGLRqXl0h6qK/bnOQkK3QhvfnjbI5AGmJ44MCy4R4q6+dVM2tBqgjyWSTo0knSacHza6v3mS
TzBeepob5lqZDrcBV6WyMBrNi7ClzpnVe5HZPr51TImDIe1GEJDKNwEbFOKKK0M8755top9WrN3k
dWjadDLKDJQK8mUHVUKp3NIKQ8j6dwbzvjS7zrpnvfowpOaZSNJzWZpXR4/Srq6SFoeFprW3ho8o
pqSqBPbys5j+S0zoYQqmsjnkXICPz2cGTA2ENduzqquREiMD5U6ylV3cGTwnkZdm6AVM+TBgf45j
LoV7hBjfAHw4mGx7DRFUQx1wSwfw8wjbdNAPZpCJf9VrfbK0CI3LsdFynvjkCgj8mmBLWO2U5ZeK
JTG/p8esfyVYj6oEqFjRPcpWf2yoqTW7tZZK+Ntys6P4YtWunUfXLPW67D6jWwB+wv6sMe4hKQ3Q
Nmx8gqV4z83ktmriCuqsLVc3GnHosoGw2IRPbMILyH5dFR/moT0wjJ7Lhu1R5qUa4etrx2hVwxUa
+3WO1LJasAFqPvuQzgGAhVWQYhOS2VWR5Ct6Ws5O0IQY6yfeCVHwFvJOsJlJ0urQYWi2E04etozZ
ft5J87kkGj3h/UlwUBZl9CjxbFNwReforatrIAxrQA3jdxqLjVPEv8Yf48A4on//g0dr6U/zI6m4
jQGDlAloQjOoJmSWO/WmQuSTe3oHuHRoNumqpAss2GFGe0SHpjjmmXHRhU3/JY12rEX0GuoH0M2M
WvTSQsdfmoSaKbk0unQxHlJBnWmroFLVmyCJPc/qg4UKyWZgV627NJ5vZs9MEbclIszSrB42W4sI
uxtKNyHmXQZ+boLuuZLKSqxIKZE8P/0hJ6tq55PTJKcBhES1qBR/Rrq46JN5rZfayYk2zm/JH+FF
mLeYenhiBedrfdYFn0e9sHRBSI7vXsF330tc58bLyVumvem925C+6tsuPsbfeVzz2HhRJjBk5Oeq
eDiifsW98ayrea8k61NEvJ3dySaiHkOGfm8/44lS3ogvTzOsBEi1jturPcqHcSRcvEyZlBjY0/vj
qrmLUXAfhJkCcLleKKxqcnAIl9vZxX0ln2FsUIBF7D7hCaYwAyLQjJggCcg65oNyTPFiRmwzvN5B
6ZqpFwZul4IUAdWJL432ivneRCvRb1FDruVGeN6DNehqWO6Za01WGDHHjmNM3bHG/GkJO8hAE7vr
vDSh4BHpjQ0ChXJtzCdNJPuVTAc0VFyg25IlHvZMZCCZr+4aAZjubMSfp3Ieng5SEGvB7l6AxZGy
k8CwZMM46OdLtY2JUK52WbHliFxVescFuSj9G6WgeV9QcPWl9mhRcNkI0pK7qjIr795qyX7BpVgK
cZWc6rlUyYMAwNtAd7XUZ8W11Yt6GMMoeVDJZqTepDaWmYGFgyjc+ZWQjBbCl5soXc+/56Y4JzMx
psveEBDzcDdi9F8x8WS5hAPRCmMDzTFcvQQ/PlGgfGZe1Nd+TDBBR7VaxQIhu+D+TuMubNklSCuz
YcYtSLR7TNhJncLyjQHqSWFOjgvSYVpIeXjnLd4L0z5gGLZH0E0x9DbdwI/Cth1zp06xlpmbZ6xm
K/d/q8aRqpFK0sHN7nBAamz85FOxsk0Uv/S4PEESO8ISwnfqhHTANe3EuuXWzfdh+iFLhHR55S7S
H4B6uXHH9EjW49mkq4PHKGWuJj0UMuAsCsJFPqgQJJE0Gi5Z8F45OqAt/GrtoTZhgDsvBODmPKvb
ICD+Z8FRhbt4Nln7G+cqNQO2JZC5F7sJyJ7y8821DahgeweLUffUhxR0dRPM0ne1KC5k24RhFshh
L//IzgbLQDP9jGfVtb8nxDjluICYjA9Di0MoLzb90M1OxL2kNFggh9BHM31vVChO07tEDpuxQX16
HH1f8Q+/ye3GhSMOGV5lXLErZcUVCSjaoZNpyndLWhAmTvlwU2XjNoji3k7MEZA0o7OswpLxl8xL
VTIW3HQWBGnZzCMYDHq1yXhrm/eFC4ZvdXyWUXcA0oe+i5gkufNVcjDLrgIvs5lmbU3sTTAPrF9s
UqGMV89P3DKKgmw2uRK2TAxS783cf3ChfBoxgSUUwW1XYWUzPhJtelPwQ3j5ul6UJr4wMIYcsZ7E
vSG2KMHLVp4KcN+Sa/AZJswiEHadkvFNsiMo++TPmNqhteB8kAXNNMu3s3wPbTv4wIBBKQgni5oX
tKVEwLFGJi0Y6lzkRwlz01iRR3AvEUnOSECJL2HC0/KegqShkysWSI98rXUEdZEhdtNR1r823JyF
Yq/Zt2T51n+kJjtI85VHXhZnqPFoQpleSTd0D54y0J5I85M9gROvD/tRndk2P5LaepS6eKr58sz0
f9JUneg/nxLrvBGpTzxtSAWwu/KTafMDjsFdWp1rqXUXR2wGPM1FlIZTn1SIFM6f4Ff3ODgKNEQT
pgFJr8Kc3LKlZBybhd+tkJix24HiqEF9RVPLO9jNZwZKRCHAT02SxbOflJ6KNQcPMLH46pKL/YSi
xbavVSI8phU0IMd1wFf2YHXU7CwsUoXHy+AsjFs/yzpx2WoeskQ86YGyIbo2MV/JXfmCRnW1bPWK
/ERzxrNsZ7dFDyt9+JLl9Mv6pTkfTFFQ/0UeieBnR6rPnaaejE1Xavj1Z+ZPbXSzAe65zWnrwyjp
icjLv+TEA1hR4EtfCVMDplDweA87GFCEzCgvuSLjBWIIfsq9Q8YazBAUFDVdpE79IPpwOhLxfhLY
XFdqyBG0QkGBh0ayhnojM2iw0hs8gJt+tCVopywFaxaCNq9RQitZ00V/dKB5MxQeKeuPpUTyRx6r
MpN6QPCCrXsr5mFoAGRa3XJ6rzKAN1zO1rkOQMs4WRjlyGRwZrY0e5u++QM9Md9VUmy8iXJ7ZX5g
WEQZ0Q7NmL8U1NnoMaMLGt94Yc1T31YQjgVbJ8ZNfRpUehZovCbgSbObj2mg/tvm28kc+XmskyQ/
Td1FseyzajCuikmHAdFvgZ4eJymcW1TWehkgSiRKyZngX1eqL6msp/vPbs/OCx5wrOVXbG5X02Fe
RqRgi8NXvjAB3BUxdan8Ban68paxrC+aD5Y0tvPql+4FmOBZ1dGDtAQI7e0nMo81Frv/2FrVf8cq
J4imO036cjIQCmq8LFU7AfQ9wTQ7wfk8Obsxw3bH0GiUQeIyhhnZoEIG3JnQKhy+PAJ0Kyb0KLUP
YzkdEjbEG85B1PqhJFRojwLXJYrikOEOXPUBbh/ZRwR8spXUrJJxBgYQIuG2YSljhorJOREfqsH6
mleV8c5CnlhgDDeE1hcWzidh3wik+c3J0E25SxfnRUrsmSgPyvRt4aKRVajbZJBiT8hZJ2X5Gsar
OF6MF9J54K5MJHNiIvhqslAQcKBX5jwQIeGTV5BC9hXG6cFk966Ch2l/lyuYju5QIKOo8C6lGMVa
KwLRyjSTnWo3mL5DWnehsQlKKW5xWZiIuBEqLwqVozQeta6FAUfXRrNBpBn1grWrWGZDHKQT7/a1
tl4lsGvGLbane5XKTyn7HjFy6Pjze7z0BtsC40/6o2NaSQdUUwOfYKReLFLB82yTpGarCEbZ8J2q
8HN6/A6CdgaTnpnGrBLcqZqMVD5ZhZ9anUJQIxwhCxW4JWpCIjYJZstMrRcxXeNGNKW9PP4RLi6b
+tBhHJYg3BMEtWca4HS+ObCmnBaf1TjGVDHtlFbsccKxQt85b61WMcpNz+mn/ezjo5P+WVOksGrH
NNC82XrqKnN7TXPW5voWtAbncxFBqlDAGPtNIZKmb2jbbZD17cXKUvJZ7f1298/OX6mOERoSixp9
Y/I280AuLb/IBeNtBpjvCSTHFpIj57I1hsX7cApqGkoLOiWAjPfOnl6QLYgGbk/RIVg78+piIoKy
CscU+2yixNekcf4PTeexG7vRbtEnIsDM4pRk59zqVkuaEDqSxZwzn/4u/sAd2DBgH1lqkVVf2Htt
kt07lTW2o4FBNBGoVrPCuEU69HT52hs7EqrvCtfp9wEHdbWz2wUDQF2fWkhmeGdqdV+z4GQmSc4b
LAZYLeSEjTPbthhBASF+vZrizHowHSc6tIg5GFTrFEYT4+lgEzX9JR6Sq5lOVysU1yGIbtK17pMz
lfcpfdqfkvZmpanT/UPRC9VeFUyQo+5q76wr5LgT5iBOme4okhPyNYbaFtISYycoxU2WnUEMgiDd
Ba2PoReusoxbedyqSe7WYevg3iYL8AYEu0FsHBVeYGEMz3aGZIA5+10ud9k6N4iOkjVw4pFnrEKv
WX7Im1q7y5v8Q4KEr/J2KtUHI80UsWfOICt4J5p2OyYjzREJGgOfWzH/Dz5xotBlLgvOQFUnNjTy
RrDWaXCDjTmIVJnPEApdDoUuYSA99VAYuIFCZOVxBLEzMNeDBbGvRJpKwPkOyN4BBk2AEYKl5QSa
fwkvHdA7NXWCPw8ma2js+uFNJQG9I3+Uif4SeEYhuawSc7ym4VHrccFo2a3/4BJHJEccl1V5JvYI
w/nIoQcLaj1MTFh/DAhZC4dXddLY2OgbZrpIkQy+bow6EK5nPJVINo1120IDbO98YP0omMvJb6Ch
2MGjE2Vmr0uvkR81Nu9RFaONEeyF5UPFRnpiaBMkw56cBK5hPqjcM94MhV/szTxZGAcloGixmaKq
97QSsXPXbQMMkwKoxqiC4fNyjYvqfKrDe0tqtUKsYnyqCJ/SM9uNM+UUBBrtd0LrmsFgm09hjl3V
ywFKJgAlVRYkQ0WjTrBLq5zTudkoI/OjqKD1AaUAwCikQHw3V8q1h7FG3BmOOiKbPVXdvf9CyNgU
slgvrJpJXZhYYM5GHQtf0FLtH6RDRFfEtTkz/cipBmWvgndcejU8d+TunHaRsqmrDhwLX2IpefkC
Jo4hlEjbZl5AViXLaLOMdzlrl47hLKKjthsh56h7/sO9hWksK88Wj5b20dXDmQxQQF53hPRY5Fk2
nkgskoR6Vezs5t8EYQAx6PfmEJ5Q5aw1giEas2R0L62Sf0mkOJlNripWLfSKGXpF5IN6MK99CN35
RzFFlw/13Pgo7qAtKDuvQPwPUzZLQ4rEESif2FQD4j0LaBIa9IkIt+xXewsQ+KeQrdGdowYhFAFc
OJMCT5GUXQhdX5Y3BbuBGHMWf6oGhCxrl+bP4oqWdqre7KNIJWB+XzIqRwWNA6r3UP7aZfRM8V4h
j/WE3D4jNXmSZJ81r3qo3wMreVYRT4C/HePv/BphHFv8rN25vEbZVnclShR1VjY+y3KG0qdBUGTa
zVXGLSSBbGGFbmFsxHlldZTkufma1wWTVVNq77mR30Vv30YZorDUrWjBr0g/Iw5Ja7TPCslsSE5Y
ZyPMCKddUWNgnATBXsNWckqSydPSqZSI2fQAEN9A7wTlJUQDUK5tkn479Lm1QsWVAeIoF9vCyhrW
k5atqwpsnnleChEZBOXUNHt009RoB6w6oN7X09OWi61RqtvUy2u879wXLCGAf2HNOqzHTHEqkJZO
iYE+fosq1o4m4HzcN4q+DrI3yTJhiBq8l/Mee9ieEw/XETRpztGOMFDItQTxfYYUSxK+lzruHNPv
XKWe9kSu7c0cEaZXnqYGNNx4Rwdias9C7Z66Ih6pG9fB3V9xITH/qQf1WLz8lcK0xdQxCa/toN/f
tE+i7MhEUHeVFDMzRkaO/bXHfcIvaxG5k1s6fIQyqNa6IBFtabxvNbYTOLYCDGib9kwl0n2SkDUq
iCLZlSAFa9NG5ItkBMihqXd3sBUpYVvZDGjoFPMvBx1BfrZQkNSDKEfQA2TG6teYi0PqHoA1r2GS
nNtoQ5GR0tuBDtkbOO3Zt+TkFKt2ulHKEd00x2TZGVvb/DcY3Yo5fdpXJ65IHCurEtAGcQPXYdnA
1U6gq/tU0m6Gh02nxP2h8VOSBBJid9MoTLqaETBgfOJqdPY2adIz98k86GcfAdvmFK1ai7t8grhM
uFPU9YdxbSXG0c7gYf95J5MamBLhQPOPqAB/izUd5Ia6uCUwafSk6S3Hz0w2jKNIZB1knwZRt/4U
nkIcrjLVHJFFQOwOqq1AYkM5fQkKKLiZcaxZyHWtfxSbL4vNLrREIoGM0fJMXfYi4LfDhMahSFim
Ic5o8vNEZtLEfnP2WkPzODDc0MxRmqV7eyjWY0Bb/zVi26CCcnANHo0mZu8ank1/RWrosa13UBTu
ggpV0X8SbmaFPRTMMaxcXdet+zpb59gTk5cazSS3Mkaf5aOoQO/6SNtRPedKs/aUi5AouwL+aBZB
DUC1aeUbC28he3tGXP5fCdcTBu1aXoTeFRz2R/qksdir6akktJDVLa0dSsvZWiscpLmC4Z8DtCMl
JoIRJ9OQYQCSrU/1bnhooG1INnjZx2a3gDlLKDaLdzHAuyiGajVIR4Xva4q34qQ5OppTU/5k0uEN
UnuUm/lQ0VBVm3f17idg4kism3Hgp5SmhcGNgagJWI+qEHY2gvTHtR8uVu/qEldMAIY3NEtsUwIj
PVQqRJNRHHT29MJmT8/QZOwGEnmZrHSub8FLrk72pB1M1jhx7yi2vcfFeqxN5Tgl8tHqpmPEOMcw
fsPfObII7KEr7hLw8zMylwajD7vPAxnDDO3WYhhOJci07mHn2EjBXFgH5HTktK9I4tlx7+IQf2vN
7chvxrJ5TJT9UOIWYMKHsuCgpEggoAepMSGUIZ7JY6IOb7Ov3fSKFDHWsbSbRXbocbvShIPKWqr5
eiffRjC22kUmPSx0cNqbI45NdNd6XzO2Gnhd8SjX8qsxq5dkrdI2OReGBqyA6l9ei7O433gl9lrS
7apXq3uyRUWeHMo8Oh5sj8S0aV8naC960oqEtEPMhqS6y/dqw+m6pGqxI59K4v/KjdEGm5jHkxFD
iKlANW+GjxqIFUhWc8Kz0h19ccm8tpYO06xDcBpOMjFGBlEo2vhQ0UVbw6knqU6r2ku+kajsmnei
Izwd+HmPzsY0sGxK2Aa7alMjdSn60GllIG6Ttc5ah5+mCx1bwhUMfWnQZH6B8wG13LWSh00xzm6U
fMzdrgO5zMaEQsBGpk+sIrPd7GCRHDE1e1H0mHiulGYk0o4nv8Ize/RPEa8moVN/AMP7otsXlifV
416UYh8N4Hern2ToD6wRDkorE5RCxhNHD4cmV2ae9zdGER1bSQ3hWsnWSBYnezSOPrBYQKj47TN8
OtQEfbPX62kd9V+TZR+7BCpInGD125ZEmkepuII/HeqLZdMWG5VDUoSSPtSK8lOwZST2vS8a0ul2
i9JhanGl72aE2j37ZvOVJtLL8C9xXmwSzT64+kHRAqSaBdZnY23+s2ZERyw8QrvcFqhRJQN9KdrY
sNiMJYkCl3pYKFikfOZOclENXAFkvfP+87DrFCzmnugkdLYKarKJgStXWk+iQL8KDOyU/SaEtLs8
IjULAqto12B212RCw/J6jFlNisE1tyqYoXuiXLLy0knzKQtY9hg5o62UNLngUK0WKGWKKw3KxKYw
LLfJHK97TSENuLmvEgVWI2S/Ol/v673C5hVu1haE7bqy6PRjAPKyuCvmQVhbnrFjUp86TMd9UMHb
QM//1xTOMBiMLYNdYSU7C8VhHzW7qRt2I4a4GkPCBMR8DyGcEzHCCDu9D0dqvMrYVY26Mzs++xKa
8oyPSTe2mdZtmamSYr3GhI5KpkIlg7D/UMf+rq7j/SzI5aoKJm/Azxv1xHw5NFkyIldsCI+R8bow
m5uHXaMQkMWlMFnNTtp1FgwNEzkPfwX8VQX4l7VtlC1vIY0zBzalx2ig4MlOdsEYnf7cXN3G3PWB
XMGUYHy1W+JLHSI5iMKRqh4VvL22jqaub5W62da+v5mW14ZjIEpP6gyPYkFA1+QJLHmmnn5nZAW9
6WWwDk1JxWlvRpxcW3M6H9q0PlUoy3IqOsrexaan2fpxcMVTmpt1xMwe487/2z/ESdr6ZA8EuB40
ERz6HvBGyvbP3iDJJNvg2NPpjEF+AmVO5MehQPKZ+hfkgweNKRd+wQMnzmaubwGDrr5NDvUumlkx
wNNBVYp0vXNsy8QJjdeosNZj03NKUS6iEmH4rFzatRDVpudJnUpURvFLtLhpkMSVCm5JaBNjRXzh
iPZfA9MFu4cQHqVGskesBUmhYlVqCkmh8w5yUje/29H4bu8qUZ7n/iSX2t1kcCem6BTD2XOjTt8Y
V96rayzZZ7F6tzNWX/Se3Haw8b2IT2246ZjIevXQJ9J72prv/LHReOskPuTBMfzhPtr9TawgCqDr
Yxoe19UmkNEWyisF5Kjnu2GXXngTT6zMZyzFJSv++h5M8g6igKPh+JB7YzU00XogMBgGYx3kZwA+
bwZ2w1pmPV8WrjYhlMv/C6pyXbyjyKKuHJtsm3x/GTEPFGkkuWQewsA6yH8KxVy5yQ1ibUoWmizT
fP4NSg0DHScxHIJYiWeoWDxr9QGZn2ZdQyoRapllj4CtYStUhW6K2Dwl82SgB3VH4cSj4g17SW0c
SEVIR/KrN+1TkGgLWrErZ2q+9OyDdpBqNuLSGQvQhYXfZfQm/81SCF3kCGY9Am4rR1cj+K+Y7Fa8
pDmwOdBM5Rg/JTbIUvgG4/1pEzZgGvYbn2yAiyOikYxXA0jwMQk8NflgtLyZ+YYbqG7zwMr5cIiw
b/UyFuatdCiZjUucWEBUJAadjCkKuVlpOXNneFwEKY0EKWH287yiD3Z+Q5JffyhW6gmWhpNjZ29l
yQs52tAajauGtVFskMmYBjhso17A5WXO0RVELhLdS6zbREIOwxKK7lGVdv7ERoIRCv2VzJUivyzr
PmV7Hz1eoCHWaVjKdfpWL+1rX9SfEXctCyL1zBIycvRYTjxLUwllJGPGGW0dS0cCiTGRu3/NJChz
Y3bdfCjhyFqXDrVowtk1qhYMmPE7CsRSgYXv2B5JSuMst/61oTOP6HCh+yY5E+Y0uJkk248MlUNH
L49J9Z19RcmqbVwVsiu4XWwgjTW5CXwhvNH24tjnBpGtQ6JpPub6YluWe8Pch/hH5/IpRiJ4b6I9
ItUfjzWDKBwDOBoGPnvyE3I0ofKpUTMXFomTEImMjPvQpwmn0zVPiNsy9RvIurgg65NGrpQsN+xN
h+REc96L+Dwn4TPxa8SvTxybmq+d8uaVmC+b260bnSTr3JRE36EcXVK7PLv4oGbgKzlq9GsaWA6R
BI+a5kQRiA8uvxkJQEajVRTg7PwEygr9yqPNboXyAYttY02/eGGS4qXE35nFPgf5TfrekE3EYCLS
GHlPxy4yPSMDLIH7mHxFqcZdhyOH4lYTvqPiYdWDEOGO29aor59lt+/NvzL6J7OHCs0AHiJG3mCd
2Ktu2A6t7gwS/ViH8hoFMS52xxweePYck0TqUkbeQE56Rq9zsVlOc4MMH/rEM0I3DepRk2/RdNUQ
DuJ9bHOWgg2S6vy7oxXoE4BFsvVl5JUr9FcZfZZWcKTiQnfKuHMgf9L/M3BIl7HisVd16ulfCm+5
DnGqZAwdXzSgkHRc0ZcuWpyCS2GnatNbGHySID3goWrRNw42YaJfYwihu+1XVVu9dayY+QEUdJ6j
ceF3lQQPvZpd0kn9+quU51W+JPWF20KGtAKW8a2Hk+HTYQq4OAq6vai4qmT+ARfpWlJECCfwEOpA
hVZZ64CUFF9EoO+1Y6FrP2zkzwF8i7JKdvlyW3OaFB0rSPom3FQ5YnrTjYI/o2RoZKKv6BBEu3E+
hIiApmWA7ERKd9C7wRN+foKbv0v96nsglW0WwXvHJLwJ/pqAvIExW9sN0i7CENPRJ2podHPuCT/9
UetqFe1N/53bBdnnRWI/1MXFGV7tCbKu19sKxRvJAq4o9P+kCnRxTUvaLMgsE41UVDoaFXiGT1FI
Oa9nsgHso9p/hWAUxOLXoC7AvOfaNZam2HL7CnNT9T1njz78hxMBHMBI2lvvhuVHSz5mpCFHL9lP
wBFB8TjhwxHTU5Z6J4Hg0dr/soyNDwST0T8RUupIGRvtRGP78a5zAgf/ZYBiTeIY+rJ2rOghA+M2
FsVed22Jg+zPjY1EYjfinh8iqGzTyq54Ani2ZyxNQ0d08lVGmWd+lY11UiSyXyoB0wKsS6NhjSfV
lk/aa+T83Va+wyXJi05CIPVCdUvIcPFKDq30VGeYO2+x/23nF1otL2chHfP42+jV4zFHds1SAdag
pP8miObEj8kogFyN7MqHTcpXHjkG52MFFQEgp+xlwS4qvhV+9yz7Qtm/BCmtbDj/hPAYwnxlhBj9
AQe1izWoUFilU5NO6d1fo86Mh59Ae5mWtHAVXLiMvLo/vcqMFqUgp00F3dXsTmn/C2Ol8bdK859I
P1EVZea/Ytnv0MxETOgs9BKKfBPFo5uuRYrsaacQsxc+dBp6bYXgK+Zmz891dpjjj9jYDwjSfXRb
m4zpW3ZOzG3fvRuguUfImZjc15zIKSaTxOPvWuxmhcuUU6CUISWgcUl+DhgbVk74JiH+iL1m3OuU
utp3y1agB6W37RHQsZTCL4TmEEcb+9uRH3kLH2AAg6DhNGP89rRsl8eBZK0WPGrrVeoLcTdMmKcG
QEVUgt/tPZO+wnf0WlRMBIkwgGi0mNLvrsUfWXTlrEEh+iILxdPt/0omblZC2MilGW5G/6fmxaGn
MdJISPpIg89xtN20x2w34KSotO1Q6+RyfqZa8K6Ld8HazOp/mXUh46PxxSE+889GoxPS+kvE1SuH
5SS43ezS+gpSfmlSoN0V7UuJTVcRhFVZ74KsGKaD3mw+DDZUqfWoC54IEW2zGjtY9p0rXAicXDwV
PCcZG6WZkwMMPcYc3jOT7f2l5Lm3seNLs+JF0bwSQe3QbJwR/IjpNvBwTYwn5on7Qe686GuWc6aJ
kxdyeoy8/4X+0ro/7vWtJqk0dTxzUoi5VNnTA/DNCAQ9ZxYjkEiIbq3SNSNot8FIh2LesYnBSXQo
GCWKnGoDLdYrdTJ62rc8PCZkZpiL+WgpKXB2aoSN5yjZRduS//3RLi/swN5Rf8pjv6m6GgYWX964
Itqq7MrLOPvNiJoBxagdDc7M7x/nGuQrMF0Y+Sw03RDNFTZcMZer0v9G/acZ/SwmOM5fIFTMvX9J
Xoc6R2iaxIQgUA5NTObEQ42vWXIFpG0WEB12hf8mqX+wCvBCINDU8AD9NwaSU9efjEgq6dzgl8xX
sDdd5scklXtsZn0EfHbkGXyIDRJYI4rXkynccDCJ74ZwSN4C/ziq4PFSRLJvIMlwoZuryUYLZiAO
QuqahVgXpo5JaLYi4deNsPBMQbaKYfyM/IYm45xyhsnHUhnXrRavB5v1rP9d1YWrN2xhW7EtIBpy
qrZKvkL47UrGX+kjhOjxCQU/WRo7RQ2mvWoYMYWuRZx5zP4miRx7QDKKhoE1mXuRFTQsKibW74zx
Qtm+TRWB2b9DA+CJi8uY/zTlDMYitQoKsxZHbwPPgMDdvGUzZVKzwhpn42vgPeSQBzHVj/pKqLkH
udNLc0gVfn/S5c6Rpvg8op7WI0RoSNmg8ngGEjlyFFaGfDYgyY/SCUumk5Fg/xHU1xp+T2v+quWf
YfxVMjhZ+0fJFUflO110pIUMM/BFaeyYGk1Qe7ZRvIKwkdWXAXdZbWUnstEcoYPpQWE0JtZ6HhAz
oTdPmdi1hz7/0ACYGWxHbMLpEzbXRuMFOHJzf4bijZ2hgiDPv1fJtCoJ82oDJBJ5z5Uv+O5ZbzFe
m/gFqrqnVS/qrXL44/OsSLfrolsNTQAlHONqGTpYutONhy1aNAr3KbiF+jsZbpDzw+ajKX47E833
gSxPg4mOoidux33KRItBec8so1C/MLUOFQwoc83TW6PXIOBu8I+m8Pp2Owpsiq9J3fvF1VRu03RB
FxHb7EGu1E9ApHX10dOMG2xJpXGlMGiXbf+8EPnV5EgX8egRQzkBMPoUjqw2E62almjWv+SC2y7O
7OdA0mMrQP/IGCiHBJe9zievHLRI3Y0tHy7jKHOCIJrCy4xIsQkR3wt5A0RfVX135OcqYGhiTdmV
RoYUmGjI8U2eL4D4SLPskwvFYliBJL8U4a7LPWEgB9vY9U6ni0dTmdxLsijI8Vne1glwXSOtyKdP
jXuMOazeptUHyJI0ep/z7yl+dCVTu69aC1yVPaXCsuIUk9oe/5PtA7jpsThZ6BxhkLOODfD4z9pP
X33UCzuEyNr634jVbcmvHiXIebzg1Noa5IaeB7vPVYYie705Rv5VkwqWNxfTUvbB+NXEL9IMojx0
MnxyQf5fmn8WZuwmZuoV+TXBkKH55MkE4Ydm74WOCZjgc6b+wn9p0yu3YOhWrmKQz4u+XCTXhj4J
pS6Zq7XCS0j1TBpZKv/rpx/0RlXJVuiiQfhYXqMWUcN1oo6qqJEZq1v+IUoOE2Kci7XIA+gt43Vc
XiRsCwlmmMTw3az6pzNy0+T3onvORsx58FdTHQvQAIkG8DzCbS8gjeBU6Vmwjyx8ZNwzoqrdDJur
X/wCEvAT38n03mnIcMhq3zPxePt8qA0QkoAHqDbu+gB6lIQijeer4AsjkO2dWfmzNfNgZZ9RVfzz
2+kxScp+wRuXs+2lcPhVXGWR/WHI8Qk6wddokraus2vSA5yb5q7IF/NL6nVziqglX8dk5eVt9lOa
ynpSPyITiVVJEKpibIdsvBUVaxETi17MhBa6bvVuEYrBjjIL5v/UiCOz1ps3tpx46wJC68mm7uCH
58TZpAe2AGuMwse+im5pnN/5HvYDwBsDSHPCKbu8AeRyGWyoNZiTSsjkNADjoAQ4HDosdhpCsQQJ
qBa8hICpHYQVdhLiohV/2Qoz1iM3SXYn/9oM31b2xTc6kogRGZC47cNU/OVwvut2F42PnvswCFie
Knc9qV3LYDKeT8eBl6bAyLvIA1rObubWlSw5rZQ4UQO7mMhtnlgz/VYMCUJL8Z1EJBiGuGA7+yNp
LbJuhGfn8HRwrthNdg2iCUHSVwJtVrBn7dg1c9WrU7IaYLSKuF0iB1xZgkyh2UDwbBjURzFOG3Yp
e4g0YLuFa/UaiFZzU/bsKVNxEQU7R0rWJEhPskXRk+qE8Uyu9GK8/MQrxkFFrAwdTxHG+34Mtpwc
CGwUb57znc+bJmWskXQLeuEn9tgvo2TyoNsAWOhnf0YqpxStn6PM5VfekZkc2LeeHAdZbu9Z0F6x
y3lGxWxkQphTl38Z6jsrPylIwQDCycQYxvQy74ustBUhIhMYRwYlZr72x89W/LQx7wW/ihQ/TVtI
K1vHqdN+5BJGgw/mll4Pv8yAg9JH9wgbh9ta4Dsrxb6De6JBSBjpUR3nzZsxVf8iBvCZgk619WFz
l0b5I8ZqE+cfjVIfiFM49qyBOLBNPAehqu8SYd+TvN/7RMMqTUKhwq0AlisiQiGjR+gz7Z6oAkls
G3+PunqBJlO63TzCZk65O8efzPDf/9NkCJUsVoKCVZBgOCeVT2Uc/1qalGQK1oOUXXR1+GMxtUpg
oukh//t1y3xFasibGklxEfaOtNXVo45G7tR6LSKJLfdwF1n8J+fjD6yRoywBD4aGllHfKP2IZIox
l+K7WhKve7nfmWHDXDRAw9E5WVB76oCfH33G8gnqDMJy6yRN9ls2dYfYl86hjVGlUVfA4R09IVA1
6hl3lGefYr2qvjQN9SShER27HrcPRsBXZndPEv8LB+1jMsOtUg3Yz0Bh4TWxMLg7XU8N0E4sonCF
zfSMpWlv0hmPW1o/RFdR1PYXLen/pdxMXPHmaAKDRMVJMVFJ/rvd5EerMiJ8TS1OZPWg6MqHNrKQ
NVJA6FhzZtRbON3+TclwCwDZ0uPB20wn/JRLdB1tcYbPgIjvWRu2BbIMFHccozKu1NZYoorqQ2qc
CE56RcwAnYTYqsDXwQKp2pN5w80ceforvtMgSg8DYwU75zg2qopCzbIYQPlALoP8B+fQtQz7O/zm
TZ0wvEBCVtFcyiEJacl7y8+M5XAzT9RSk/JfqGOmykeApZ3NkN2J6+zMXNWwXR26SYW+o0QSx4p+
UPck5U6az5DId3TOG1x4k4jd1PTfOpNyaXyRlurFeE9Fxi65VJ8KJApMoM9YJg2xfJ+rR6Ht/eq/
+LOCSFkoNKL6ulM/TGWnVu+yxpMWhv9UC5xvq3IY7wpiq8dHtszZgsWpG3wPxvDetZmbSb8y06Bq
2Gk4Wob+MyNSOWC3HUJS0WiTbf0rQRLWZwh2quxeCCIO/Mhp5Pd5M+Njgqzu+riMy6llFf2r0zUs
iSL8jgKD3SPAMVIUNNqIMeYLj8kqtwa3LrVl/EsTELlGfQoh1w6kMpkb2BBzepq7P3/svKJ68qaf
RYDsgBSHcftAtJgmjzLvNpq4zerKnBnxcLBu7eIRUR5o/StSimeSa2tke+nwlsdfFazRorPcZP6q
qKg6bwje8H4RcpatJfJJDZNFAochuNKuejbNU1VOVW7TT3Vepo27ELzlxAy/SZ5E4nojktheNWlw
fv0KVlxaGvhbDVwfEPlBw6PvgvZr4mQ03An6oaL85uI7sLwRtEuiC2cCjzTQG4mRwr++5F3vRLW/
G0PLKTBtDepWs8He3q3WlXP1mS1bEpbyixSi8StEcPJjQgNh3kxDJtfa39iQ3Mggps1llSdPnoC7
ryIQKZdxd0RuCbLFNsIMSO0VFvodXNDej5WtGihOOSpseZi8oaWHJiZQu/KuORCTaEZ0+gDQy0O5
1bDrRQyIoyLzKv4PTJIFahRbefXFcwwsyA6vufLyoqT6VVdN8hfalzjE2rdXlQ/bvHACmwbyIGKr
v4PiPAQmwuoTRx2U8ZpX5F/60BTNM9LhYmg1Qo5nncFRKJh+9xucdMF8sXh+crl2iA9kzRYYjl8d
ARwCouxrZkvbKrjZ4kdpt9m8Ukm7DVaGjT628qQK84DDE6lb9PSIOWw3MM/60p0xOSXWstll3V3h
sYzCENYLHqeC/dqt52L/JZURH6dZuMB/8cQY3d5UN6BazOnh05hGlhsvblsUKJsk2Q//C7pDyLdT
dmSXmNl1tvc6WyuLZcGW0R4xOAE9CPWf6SWmB8nejj4b7grrhGa6k1e5vQFB0hLqHQqut/Yw1/Yz
BlgTWOMlai3WG3/kf2BDCxz8zSUYKb3/NwQ7aqgmoCDFbMna2stKxEvRbzN/NGiWxpokQk24Rof7
u5HcRxkFbguut2QFXZjIPh81cj75bYbjZbL1m3BuydaIr7PywoRSAq1GFcMqjD81VANcvQWPS2l/
Z+PTEHQZ+YfdZV5YYkSUmH/b7EUDtibhfyp+oJj6KJazRzDtjRqBAnLPnzzjBKxIemHGgWLWkSVg
MTaHKrl06EjmD5vnr0VRGBVHaep31qKuFiQwqTgam/DXDo4+wentOq/Y9NDoFOAJs2dk3OBLh7IO
OOIsBeO31GuAseDHmft67rbAZt2qs94t3eKu+AYLxyoKvQ9ELPypaxsvt95hSVnSCtjra5u5RSM8
O/klsq74PBLirO3kzn+HYlNnJLpjc4khDA7hHMA62dVH+sChf05+Kry6F9Rq/q4M2cUXUgWMiAs1
u5tDvqQedz2C7/zcmWzD5tRAwygzOiP0hTTnSs1OPq9mrANDQX2tS+pNJ+V6mK4h9vrJz1F/CkQx
svgG3IUNmN1XLWVfRib/phahev4ESYTJjznPX/jBUcCWP1WnDyxOunFVCZ4JbuO41nciY8zelRxM
CVLwzibc1Yq+J7266sHCwSluTWSYXFSsf/Gt9ym4HSvhOh61i0CNZ+k3LtFL3ZB8nhvVY+Q4nbpi
147ZoYlmdssyAwb0E4z31YgpSwsOjcpYYqlbMqdKlfBmgqjJp5pmJdMPS5R1i8PGCOFIKdJnntp7
xTDeuGDPaoqPctq3HOGKIdY1RV0pZJIQCIMKr0nH2n6CB1KUAwqKkSkFOIGYCqGBhI0fY9SfLMUp
UJAJDZZ9CoV+ZIp+zBkOjsMLAfKZZQOiJ31lqC1pxkw7+TJ2wwR5+bF5FhTrv4KhXW//tEbgaEwW
dQVpIyu7YN4WClN7pgYgO2ccP6Y1nxOCgju5OGn4hRmo2JK1i0xCqQjFC2jye0RVPciRbIxA38bb
FLZrgvNkDL4KaHJjzCC9Ebx+0yZryeqIqpWtYQcWyQF08Vp8mixgLHM4kVjGYB3KhAg3U/Fmyl/Z
+O0DQGqCwU1yC72M7EzyZwFBx+wmpErZflLhL06YJpAYKMpLMJmaEFhmZeb1gyMPulsutagJQZHs
uJzfS2npq1brV33SeEKcie3CZi6vMtZqTUQBlg6sYyBejwbj8oTFAfT7kAmR+WFZ8B4attqIeSqN
ZkdfdWj9IOMxjZ4dWrHTQEYyhnxNetQ8H0ZG6Rm+6D3ITkhqTM1ED8iDF2Cm0SDK6425JfMAcvNv
0fEYsWpvmdbRD3n68ETTdGppACm0z7LRYEveQcvaky1IVbgtvqNor2lPMkldGYGBrfJYofFZRr5w
AQA5aAQXznw8vgQVAzV3SZ1ZUQ1qLN1GKg86KhoFlcX/dfYf87aFBa3oAD/1+ILGFTUt3InxOg/6
OaLSClhzZInqDXOHtLRy7LDkhiqhllhwU6hD+aNm1Tn4NvCyQyRaDYbizBzSTUZxOzf25wBBrWjQ
F4OHmgbd0abJ1Zh4doFFwBPmpJAxcADh6l0lBULPYdbDf+/+j6fzWG4cyaLoFyECQMJu6b2TKJHa
IChT8Dbhv34OejERM+qu6jISRWS+d235QkNJqHe4c1L36ATVavB0AlUvrnqIcoStHenKtjIPE9Dj
brr7CjJVQD2GhxYfSWie+9ONC7AS0/Qry5eR/Pjdd2Hqs9hud5gVCY6gUnhwZpVf7s2A93ClsFYM
i5Q1Ic+6eV+dVfln9WKmhM0shPoqebAIQZkHtrtT6cNMYKQSzIHaooXNDUCMCRRdum6xGlBAqu2m
GuKFyflA8UztXyxxFQwKNWVTJQubW2ufVN6cQ3q2nfgz6cjXDIHueONlEByDLRh9zBnZ8PxFbykD
egV4JJyNIlj2IdnH0IQYP2IyutgGpe1purSAEZtvBaOIppNcoIszmXxzgs0WNCZiu4CpZ7cYn3Yv
Z7bWbvvcOcVYwLFYnOTEFg+7OEu4LF0EjcB2upwLTo+6RasV5uz5bOqELCX5w2MyyPlu5Q3uWM1b
0d2wNjxJyBtxQJyXpsNeT6ERL1DV6zAOOSZoDMVkIRgAh4PyYfsI1V8O92iOMqXkqSJyEzMP/8Qe
3pbXILprLN4lF6VZsB7XvKdHjQdhHvnVsU2bfUHYki/8bdIFpFUTnU52+0NLASKpGBw78ud3TgVS
R3N5QZ6ga6cLFx0zceVsyfY5Zpbxo+TiUj66KH0FWs8ZPhUCOXuIsxLfL6ZTggjnVkOIYPxPThoW
s/lKrRHyn75hdtfWomG2YIM2J9/cDNvBootJEStK+FqdR9485PRaghPZdNhvS5J+8Z/RV0aoTU4K
lzKm1zLyDvm/gSm8z56uhcZKMjcoRMkTJVZ4WH1keqA7mQDnDHFUR/QzNWBgc3oOd5PvQmZHZ3gW
KnaSHgsHPbNaQ+4eB7UrzGcu+Fx88ufSzsASO8JnIXPuv/xXGaKECK41hIZHEAXiIXL3pmdaSXa4
MEnQ0ZfC60nZxt/nY1RkXsBAOx/FRtHg0RNYdPLvR9I/CUXTdMp9SvZGGYGPGxTeAd0W9AEww8Xf
rYE/9sN9hbZzbB3gLN8sL4COm4Bzu2mOZjm0M0G4hSGKhzEmZ78lexHWuyX92uw9pnTawSgSiLhX
ARGUMTypKFmdsEYLbaDTTiFxWR+sZ99IxjCo0aoBc7Eh++lMYOWDmB0t/B65R9YBk5JNykrloQKl
uFy3Dlo8DTr0I3b2xqI2srDqQ6kFJEVNIOlJ9MmrtduXFgfbKiNwl89JxzDg5ht97JZpgbK7PAOv
xc2P1d1s+emKZN5a02Dh6t+ujJ+552zaAIbcR8FprDHuk3Jl7+owvJTCefVTlxcvv9e1gI2Ofw9Q
a5gpblhk9lqZPdqyOhMK1RGpWf/iumARLJZx/wzhk5xr1IFRUJ1peDB9LFIoDC2Ufb6OPr5V5x5d
M0UzlRYAHU7ZGTGJ4ibbCEJngIwg709lkF/5E+aOaBYZLlLMUEsPb2fMAZ6QWIrNHAcbFEOItUQD
yLGgsHxrjxCb7L9wMbaS+nkS0UN31ZiYn/s/pQMio61bq3oArgvSvrmCjCPqTxH1NMj0IQNbHEb2
sm54Z5bjxhWIghm3vCEn+Jw3o/ZlNdnM5cjSnGKfp9/OVI3mkTYDW+EiNQmlNy+0BKnnuyPvIdFa
bv2gajyziLt614wvk4eTYC/kPMbazpwPu/3RwFeB2/nmmITcuJ6+C/pfgvAIIFfg3oKln74ixyc7
GLozL48jATvDsSEEvKBAUqUE3k0vg/rnwS7k8lEqiD6gPT1jnuXfSvmvjglZi9NHrRLG57VzQXK9
1VWb2JbnQYQeudRz6aGK0XFPKfQz0UV7jUx4KqXBcJAab/QZLlRElqPtEJBPbzxftJJd9Eyuoflk
yy3YElKVkbolBM1wlOAOLP1dxwtM/O5ARoD1NS1BsWVDtHhwAL4B31GGnKNNe7M3mmEg7kPQzDpi
Tm2JabXOjJx0JQbIhmO2JKidtpRCH6AW/wRDBWwvn+ndVpnyOYAViMrIYoqCrUnqAD2N/+WT6xZL
Zgqsuj63lqJ/a4iKDYAyxV1UE+07RGerE6+GmtoAoXm8pnxxaYDVjSPWgxKbyYA4pMMiGHOkUSql
ACYoaLWya0StYe8THYYQZmkiURMFUaox8gjGW73DUuB8jfJtCEJOLppI8pjgBaQLkfGKUVpm1acL
zdeuSreCev40mBmojZhXzS9aiwhnQ46cOMwO3VQVRewLhGd0vjB6LslNxxFMUkBDjA7uIAUpWOWS
YulPaSHhFjSNlBAmPFuu/QIlsh99jAKWtWJhdZSSF8mYTRAjZ6qFTe/PyctlzDvBthnMDaAUn6yM
6cQSy+kuxusCeZCS5vvQomStJC1ubLmooldnvCPhg+kkMGqEc4noq7hLkMPKb0H4aGFV7ol8j5xf
Kb9KBjG/xazOC49JDGFLsuly8Bw4eNu24U+zuQ4YpkaM9U1+lNa9dyg7GMy7ywhLuPaiVat/ktwP
vJDQGHoxjyR4mEQyl1gvC8+EJz97vH0kwNlEiIq5PlWtRxcr+K3Y0rZ6xQpAEVaD3MjrrhGmI/0S
wvg6CdPHTU3V7US1+9WX51KF2RhslniMNWZgyzkin61nIi5+bEUcqOoohHdqK6wGQ/fRFs2H2x08
il3ZVOPkW8NC7yJTywokagEF6wJRCWgK7l6uaNROAfZUi2y4Xr6VbAmZCNYF7RcEW81FZQFX9B1U
HetLGmzp33SiN6FQcplVFFvPAFroaOaX8inxqhgb5+DaGuECLMWE44RSbBqtQLaK26jz5kBDkHI8
95WcFdxJJf90vLfcekz1E4S+kLw5dbdLTM3vXkL3uw26+V+jElqhZhbR+TeEkB1az6hmaOtCvVdd
9+ZI9B+NTM49STwx39sCNU6t3239VXsh1QQ20qNuloKCkTO1Z2H5Vr30EshbjUs28bSdpHyHQW7b
DwQ5KZQBE+XJSGwD/Kaqz1Zc/2LQ+batpzDRTqH6kaa+9PAKZawBcc6BUXomywz58uj8+gyrslzo
vb13iGt3SvdGbfRV5OPeetea8V1Ycp+o9awInp35GeHYWZr0f1KvhIUCOMpdmOqldTeW2Ffeu49E
pNesh1F79xrRbhvx9rQzFJ0L8kF5KbWzIkFPgh+KS8gasreDT/RPWG1HckVG6p5cxV80AYquEqwI
YEfv/HWJ3k/hElGUp4ihiWDH6kusUnEV0dWlvXXqY9IJaX6wyACGXXofQFzmNVbYluajoaTzBEqc
6DSWN7gn+a0L9CjiENbbjA1PZWQ0/un2twCctyl6cPx8JxW+q4QP5llO8EFGVJmzk4bxQVrQosnf
qb7Ju71dhovMR2c0QLpXGzFI7vdiaXNrpXx3K2vXJg+ZfFvGCS3jvS+5bwL1K0fbx0Q2p7p6VtgK
cD0m41i/B3DQGuVnVsUmLka6WgmkarVVa2EYHnjrBIigHGHeo24SL2r6T0i7jy/IkdARjWHkaUN4
H7CSUuwSv1lTBT8OW54qqwSatHEQSaYogGONVSnTXjEUtu4pVJEk+2DlWuO7ona7diQVbbpGVGv4
C33iGSGYcpSGuvfREPUiVjbxo1hmYorCuo8SnBGr3twiJx/2jauXo36hNPkyVSm0MdgyUTB1ijV3
slWBcMgzLrFBIOGjd5+BfkfBEUF2QQjaFH+vhirguk+5PbEOsFEnZEqgod7ldfrXeXz/IHcRQTcD
0lsszKANo/CIJw6UbZfBaJb2fAzGDahWZwWwz4j76IfCw1qi0vLOA7w3tS5zqV+FPFqxMteaep4M
rOCQKt1APRN7ipm21CvO6K9ZWwaeuOqSsj103cJsCbbWlhkUE7PJXOPaNyxup7ydBYG6HmkFNcof
+4caQm7mbk6VjiSYodyjJGD6Ihx11PmeYlxGRdlYCO1CgBaBnr3bxkqwG1KTkGZkhb26rPErS9wI
hrkdTPfLI3YItRmxelAinZftS1KhSs2aRYO1LSPtWFs98ghl0bU8ceW3Tya56dmnUm+vtVkjN3HX
DuXssiB4LksXqWQ1c0iPFxIGCYkNekSBNj5uo2XGGGD12VZDNj+ScPxJ3PFGL4IVt//Ow7knqNc2
FRpiP1KIZ2Rfqf9Ldus8NE6eD5UNxxu3x5wrrPRulSNWk8zvvx/C8KntU+NbH51LjbjAo0zPBBXM
Fd45itC5lidtKSpg7c3wP9x+qcMITVFcJTkvpMuMRbgIS+pbiDTiiAL3wBCukS20T+ipVhj7OuDs
oAEr/DcMqzi81flFJNrSgpdATLczUU/qaFEGGimRbcFqaGxwqvavoDdbP5XFl8en4ETfnTwH9nNI
Xrr2W47B3Odv74H2Gl45gzBLNq7loJazuvlNup8sfmTtB4ArMWzCWfWAnCui+GqyGz00IuqtZZKL
7C+SKNT2K4rp19jGCM/ZST33TyA19Pu1BfA1RiX+3Iut7iq+LTlfDLVL7NZvcL2p+evxL2O1DDxi
hTcqDzYeApThfnFv9XtlniPzjv4vgGFy/zjPW6O+ZG2ECOFDdf4EMWHaaNCVTFqqtSiyU+ghb/Qx
MfxV+afvvArtWdYdYyPRWpxHAa822YOrxJHPKDDQbBwz9HDq2teqKxz23KvIiP+yc0Inu/NY//G1
9JU1q5MjZX+zlDz0Fpfz2mJI7OFzox+9u6o+9OZhAtvtZ9D+yvzehT//aQqR49LMqsKEDPmB1CKX
eCkGvkpfMoYk7rMpvwJmmFi5tRL5c/eMWNWM+hwUlJV9lBzEGVZEHfheuBVLNFkGhO+65s6gJSRC
LEc3GbkBwd6HYMjl19j/era9lzAYJiKVrvDBSnsPndkdfx5nPIEL3O8tNRW5s9AHc94HHADJ0zUm
osbJDwNb5iRGw8BdpcpKI3jLZdHgJDPCwzhuvEnuBdYJ0F6/DoLnMVx37r8uWgwGxvkA0s9Ho2Vr
9IdCQJufY/Ywu7+RBaehxyA7jjkOwF1aVASzYj0Y9IPbT3o7bGW/mr2jSq23fhRuNLtcNsNO0cZ5
jtIIXnNa7x2X4r+WBkS4Gocnf5oaq71Mbz0XjwXESmlPAMJbM3coBQFwTPshOSjQf3MbYyDVE8sa
nb6teAsjVrcJfzyqc6zl/IUwPGo3L0bua4PDcCCvgDPLGtp5Z/vHTldpgIQTTKCHqE9g0aNqly6F
jlznVWacq/5XTlGJbBoLMDauf9j0zNtrRBAZLMCd6cKjHQR/jUcchl7i+Iajeuvojqza8OQnmLeb
X4T4M7U607PlOcfCReqTfVj+R6x/OkQG83WNzBxO8EWN+DrqmlmB6itHPKVqf9r4DMWJP5iv2o9Q
YsUnQNYM4g0ka4h3mv0NqjMw8423npCESw9y65KsJ/OWspmScDZU7ykSSXDskCPdTWhw5PAK429I
FBRlD+vAYO5LdxYSUmKMkPuS4iJpz/vIRefFCkCIu1l/FPU/T/8Mea3EAJ8V85J9RSGiZ/xwlm0w
aaJPIcejgjItQIt9mCQ/eBXoiZoCTR2NQDrAiUZa1Z8PrUPcPl4HsJTmverPWnbJUb8X2k5Eb9B9
JI2gAIa8FeE459sp4WxC9OAuCIfb+odGqvNguA2cwbBzPVVWueFhW7fQVgezBJd7RygSguWloH+O
igCJ9EU7mO2P6+H8wU3aYRUluomIVXBYl+k7PfA/BWw74C5qPqL+QDqh6VLo99YPR43gOj88WQCo
mfo0c/b8bRx+xMKcBcaWwBkUy0ydQA6h9uBwycJzQWjI9LZu1bvyohuel+e75jMaXRKVeM9UxLPl
3A/o6N2HXXL4Z7y1UZkFb+z+jBVRSzLNqjU3UP1+c26sOZ3LRMck5hLbtOGixjzb2YP3pRJfR+fp
KD9IWcEuem4n2NvozQveUzydwRIXlJc1c4OYTOVTYvtuczF3YJ4pRlompcJkiuZj2BioDbGguyRI
ebPxO9FfwJwCunikWPzqAXWSKD7XKKUG1rII91t1AthvYcM02Rnm+D6a4RfC4GKQa8MeQjFBfrBa
UjuVhSQOL/aHTVHWlAVM85u+DLERwRI14tTLU6cTpvup5J9ZPyJD7Bf9JKynI6ZeiKTGiELLRJDT
QCVwJeAC75IDjBO7iH+T+mcbvofRPiuWChdUM4HkSLvGNUVOIFm2fXX9auNMZhDfxTRLY4z5RYMt
U7c9vE2y1WxJ/inAPqe2G2BiPngW1igzeKcAANCb/JMOWIW6FWgKnqYAsRCr/YT3SLK/It5Xrn/G
Fybst0p7Qd3PXVGt495dttPPIlRWXIKUdzlCupC015WZEfF4T7MGhRf9d4SiFpyFxF0Xn7VDOy4S
G15QMHn31ojhmmLcL7P74PzzydRHzmDeYqH/SGYm4u7/YMFv/adu7DL715niTwMa42yOM2cWRt8N
v7kJsQbytxUekQPxjMsQiwPidNcgJs5TV2WztZWDwVVSkdSTnS0isdPfBIcA5jYzOLMMovsUkK0W
JdYpekmTLIUGlSexNNec82TwfqA5I9tdeoqc9ROBFB+d8kt2x2T4QcjJFHqOfA4CBiQybxYD/6yj
8pwNpPNhtyVW04dDfVfFxZmiQlNlnitbmhKxAK8GyGLl1+QCVREfKYoBKunPc4tIEBXRfEpIdA8M
hYIVKmkEX4izuzverf5Rs0um0xGtveEoxwwD+kuUZjBZWtZdcMGE4YQ/nkGj1r9eR+CgpJtA/bZA
Swr32Sdk5XAgqogeqS+dFkbQAfvp8SgI80uleRW9j7FWjL1Bj+2op7PEoAdjcpER0da53A8VZWru
Xx29k9HNjU3k0rIt3xwz2VXGV6iTYu/9i9IK2v9ddQ44u1B6tQKRZIrBACmozWZhOxuzXY+Nsqp8
qPrkail/Q/ih4pHPovcEmsii9SeiuRCtYM8hgBgvLz80fqsYJtFmuLEawBHaEnPQj70W4DCh8xTM
ftsEfza2rsop8KNPantAzai5NAbkHI9n++5z6frFzZ6AwV3TvqqcEoJwWAYEp6S7Tuwxanrdxu+O
pvmlF9NF9QoTyZbATUXBTrcpggPtK3RQlO0tHe8IuCm9MVHIGhUj2dVI0Hxm6lJSzeXh+YibGzi5
mi2pEi9RcwgEQe6w6Gu4AHIbaAdgaByMNaqdpsB11THmbLTuI88hJUDpsviqttc4Avyrh61Jx6rD
zjtZGCsMbYJrHJ9Hu0Rwnf3WeLXcl+2e6YNDRmEYb5GDtRHRWvRodRX8K14wU1ZcNQwREpHPqDxI
DbBdAp+SW1H/9abPex5eSlkXOGHN/lbH/4Tz6Y0ETco/3H+FdzH4TshuX2UX7atFD4UtWuWib5N/
Kkhwkz518av5x54d0ND+ZQmkg/bbuLdQ2YbBB8cQNpuQ7KSR6lGdGzvVVx11uFH8Fk5LUoHMh8u6
txZGtUOhcmzrFNQTT6uLwFdZDw42NoAwjjRJvXRav0iQ20pi3zImsKyFpD84L02+WYjjChjcrj8m
5hlkrcLL5wfE1rKQuwo6WNKZzdNkcEBvTh3MzEZ9YKnqJgxMLIHBwif9HNjR4IIfOSAN9C+Cyczp
nj3rfgox74TFweSgFsZ2grI8X+CXIT4RRsva++laExfT2qDj1+i/oCLHOINf4v5GdgJOKsSLbWpW
f8dpTJsU+3W8VxxrZxOX6sF/kXplnLWBxpCWdA4UNdwg8CLa3gLrhgAu3HdG98w46sGlaiYWjZ43
/5krNzvf5KCYU968g2FkMJA03qQ45dkrajl8fhz9U3B7ZPxx9dGk1CU9wDLF6ESi0x+OdvD4ippw
VLreXOesYJiukYsNHLxe/e6Z3/AhpvWeQhIVk3QBr6rq/WLksTBQmioeEiwIPb/wQiGiWlPEDGBU
afd+vMHvU5145iiPlDnKaVzFWPWYbK331rp27m/R/mbdn1R+c84c2zuM8qSz4yaQ0vRGtfEhaR9w
a1IhyWyftwuucF+y7r0h30qKtyqeCjPZthl019DdjD4CxtsQvA6krItiqdEc5/Y3BleiFQgoeLY2
AO93Qwpk3f6JzlsOmEKRVmiMYYryGG3M/Dx6xObPUdkm5adVP03WPdcgS3cCCviSomKn2NeCyh3A
Z6QjG58GImQZyfR17jB0IMO0g6fqfmTOO0brbYidLs/Hh9c8iSDv/Us4UoRbzwMIoIBjYbLuDc2x
GG66zl+IL6bwNrH4ZOqNTK4JasUkfedou0aPErh1Q9hbzWdamOyl2Jmav4wrWDnkREXUr4rzPG7f
J7zUUX6r+GGjZqgYrprNAALWG8ewRcC+H+Nj0z9MmtbMXQ/gpBRv4laQ255Y0VtSvvUZr10WA0fP
0gx8xvkOR3xsJqhOS9TwDtQtv4qHqR/SeBe0M1xujb+z6hZl4iHlIYs9Cra1vYOflwpdHi1UjMuQ
+70lCYW0ePa13DgpxXJMHh7ZfPJsdj+uzvsDeZNdM4+HH4q+8b2/oXl6BrFfxZJZusYTNRDoYyyq
8dtgwedFU/uHDhqmEr0UxUQaj/MRX/w0HTvsZF6MFbvg0UZmCjwN2M9aNTOcY5repoInYin4FgbO
tiGVU1t19TfytLhbGswkqfcno0XJu8AGpfzom1PPPNwzK7e89CDNOtdpwBOaB/OM5yPqyaODFUUV
nrO4RRG9deVb1ehfPlqIGAbALZH6UiRf8ja2+Jrw+AAQBmEw75ESdwHNRd2nZ/EJEcSBgiwJViJO
L2ZErR6INHE95sAn/7K1J2Eni8a+qwAoemHO7aXv/iOGh4/+CDTK4KFMabgv19wEybVvf1PevjG/
uum0QxgQaA/zWjQkOzXUZ4EkD+qmSDXMnNTA+1wBJUoA/ZoC2Iaw1Fnyl/N5tQ3RAWcxYrPg/9UU
UWm3RDrARUHqF1p+zdCtEAMYxhB0Zp6+KyHgLlgyHRcz8PPC37vxlwFKhK6M6wAVLXcaC5ksiNZF
vd9cQ2TABKcfR+4LwjaRauo1VZr0G+Fbaom0FeqiDzCute26wkxu8gipA2lRyIXIre5DBsVX4y4z
hYjlFT0HQ7+A7Xehhk3tDn80w1qUpNrC1r4tnq8In7h0oGXqrwi2wul4CEMXuVixshp7NXWUEgrW
N8qDOrWNP8CulO0ioi8my+F/9JfzTO23HGGq5k62XmU57fM9y3uCIOyKGzP/GqpT4hH+MdG1Gs4C
H254hdTN9p9VdeQ5YNC1azpJGFRxRd0z4zbaxNgjJqVKoSRcAi/CgI062WXDm2XTgloGywppcFS8
V7SuaBlYiLFSfUTpBXnle15IZPb7pG9XGjljrq5Rya6IZ12VHOKXoAO1ypm2KhWdmQKI6gCUYxEp
3mURPPCLKhrks3TrX7VlNWUIjATlH4iPowqLT47zjNjkmnOnEt2RaS7NzFXiZpC0PPsOU2mMV6DK
OjCI5q4Wd5v7sJ72u4TuDmJnEV5TwbYUDWn7bXDUbaIn9LemKIkI0zYCbSFw5IbFY7Ibd2vw0b65
Ux+CwxlLdR2++4E9zyGiGvHZNU97wC6GBBokhjwsmH9a4erhBpaXpqA5WU04A0J5469tGJXLrqSl
1ZxkVq1BRpaNJ5g8Dgp+3AhPL+ZKfjOfXMUGETKJJ0QOOR5YcrhVGmTUDFRJZzrLquYHJID/ll4L
4wA23OTxTSKb9GPx5kyWYYVqvCp3lgGTf0KOXZPlj4D0od7jChuKQ5J4W/0XKye3SE3WMwUQHgkt
qbUSGKorp9yoWbmukxpdOrx54C+gHOYRQ5zwvENIlFwv/xUV4qeJfuIGkYDZStQ8NShwnYu62Dsc
wNkn7EA/3AgGgRgylJ+Q7ktaBb/pECAJ+qA4J7sjIW6FJw7BrDz2/pLLHThqbdcgQCH17NwENIxN
2yxnwtz5pSTJZ+hmRd/AO/ZigyA8nSdy4+sY0xiYqM+IuTTEpaNo0dsaKY3XOPgxQR9B35t7/gc6
A85D6OFYvAFzg4sDpFr+TYPYtcgJWdXRJoooGubvvfDObljGk1A+Uh2qFfoWI2aa302SDeCgaO4h
OZseC/ChUqkpon1RUtdPxzNP/UC0UH9LnY+o+UjY9+h9JeTklnnyMEaWYNkNjd1//4ackDAYeERc
kCWHuNrfA7Mydm7jGrv//i2lSZJbuSjbHZp7qSr6zqSZgXG+6MXO8WPGeKYrrcHx8d+HvlDuuSQZ
MjEJdCXnD0dSAWiEwqVmZkmK6f7koIXuHrt7bJsXSVbPqjBRLBOyeK/8vjiXpq5vMw8zmkHexqlw
9R8kKOYmQryysJJOuTf4YQwXOUAX2h0vjvXhN/DwXp4Ht4R7uRibN7sFlZEW61JuEIuuVpQqOWOs
Imjuc0IamOWFLL9yNXwfAz/A9YTEAOm/tVEKMpQch2u6lTRUy8ioVswzuMRJQg5pNbmZwxjNW3LO
SGVJ/I2V4cBMKyQyaiVRDSnkVfZ+ebUEqxwKqFWq+fXBt+q951MaPkb1cKeJiB4OD40as5M/D8ta
vXdWHNJpq9j4493yvXHufYRjiP9mQGKp+SIgyXDVlWN+KRRYiLHWUexp0CZVT+pDp+KGrOBaCIsk
laUwcKMG4lKpUlxckwAJcm/1jeeGGxPQZjYMsUGeOoGXBNN+B3ZdbrL/flSk8cmikBvwRU3BIQcs
eye2D0Wd1XyVC7U2/rVTgIIs+/RNky5JrG16zlOjQwEIKWT6WvzWG2YCEESjHclPszShhivD+rlO
Ulkt0mGVu4Zzs0ejYxLjHd8mhLpp/rhOi7o4uBKnaefTPtXkBqR5qVzzvlc/y75CJwmJ7JEf0Wo1
d6sT4AbWauM4GMI4Ep9HQGVSv4Lpp5D13CsS8RZ80S/yBIxj35iCLGX+DQybCknHoRpeR5mrArBh
uUdEGhJMM5ZkD/3/Q6KppLuzS+aTh1NI5aH1vnp0pmkodVBTjNMPA60wt/jSD2Gnj0cpgBFTFUtN
Aqc/kBeTv8a8JC+5MoZjIPnglgSQJzHAfszISHetu49NKySkKfxKkbsOs7wOp1KTAg852/3Cx1zw
3+/0ymY4el247SWa4bCw+uNQSNT+eAcLBV2yl1qQoEU8HMd0Cg5Od0Wa6LtOOnQzmx0PexTfVT3q
xBxxU+7gWv3vF/z3YcxUfyF6BLMdIeLBmN8Lyk9wy9eMxAp9Or0SUummsPvmSGJ3Ft5xVBGuBme/
KJSmuWXTByNM0o2grsGzOR+rSkbkGwY28G3/LQRntd8byc6K678u8Dwqn3FI06O9slyUYwWJ4uRI
TWuAihKkCYs3XsaSu91SVwYRv+soMuFs0rY9SsXbak7tbQGs5VHGvf8f7Re7PizFWMW8WYqaOEg+
sHdrJHQIdD1edLRRrxMliezN6mIk1CMjmWf96UFSnwAt5tIwgkXN92AuSmrAyddaytH+SX3tw6sx
TSm++rANs6UdYfh2Xet9bOJyKwyj21hq8idkKM56Rlh3KlEU1HLZ5cxwvdDPKJyLJOASywj4iaW2
qPN84HIodlotkr1u9YfENm+JrW6NGFWK5iIyKf1GId8g2aOkTd6QzCOwRc67dsco2KSEczSpa/+G
pEmFOty5h4Kt1kpaJ13zL+ZncyPVTyn0kmoXa6vUicMcPtKm0m5DQGBkWVpzKwvdI1d82o98DW1S
rEM6d6qo99jTvXTN9c9vTUp6XivScuXY00OpEWBHRGV9UT1J3HVtnKqE7KXOV8ElTFBaUaisPHg/
6X8nOWr6Kcyf9UULObSJ0Vxh+Yae7aC0mjGTUOcqUWhuSGKXHMkxnvxYbkd6LeEwLe9p6QX8NJEo
c1SD9iLkPD115pwIC21jmt2jNzJ5amq3Ovl6+tO7g9wYA4WyUdFzeKncrvynNhyrE9rgQ098rmrS
7hO0DnBnlgkgYux/4aiWJODSH6dnnGBl73UXqlV/c6PE3KHq8pCHWn+xYsnobf8WduK9sP9gcOAr
dsNgi08vu/z3QYTsT3ZQDAB7ya/SweSwuKjHFFnWnjHxvYbGWIiUMDAtSNuL7loNfp5Rm1tTtnAL
0eBhY1x02eCTH0AAT1mqwdLQ+36T8fTha5HVVU/i8DT1uUul9Lfc5HJmSTe6+gBUQxlTpedGxk51
0lfS5d+6SIl2bWeORptXY9CyVSfw417mHdKc11qGtOhVJla7TPlE7lnMa4VsyEDhj21bZ6dUnn4o
S88652H3EWMQM3Lix9SCt2abfRaapV56kmOUchxmjiH0JQJocprx4izSmEiHIeGZs4ey2pns5DNf
DQfq0yf9QKPSv+ZQO+jzRCzsslXPjZlAniY42LKsqLckBxIa40S8o0iFnA3RUL5yS/seAr6YwvW6
RZ6o5R6jCpE4ruvPbTzPK+wDxSIobXvmNFW8x5MU70VDroJoDToPOGtTt+73QSqLZRYi5barodtn
ngP/VoG0Tj9qyygl+02kKBmpqsED3B7sIePtokmYlhaNSNqGLgWLiFY9TTw18LC0C/oDIkUimzoW
T2gT8TJ1Dz2Mhh6glmRnkNgnJ0TAFZJP1NS7G5vjTcJZt33ffBfegNguVymoGHKykYIkWDPSqXO9
ogkqgD9bI3VZjEKUz8pHcy3iCp+vi8ZYp3ZpoTiVcR40e9ON5FplicRn7TlTIfw6b6S1VRzwZYVy
J0vhW65EKFFMrOTIYWqYYQ8ezCRpLkmcrV3pLQYd7T1t02Gp2uE/z8Vq0RrhMpyI29osQkxctF8W
Opm8wrtEsEVuiKBcT9rs6rvuQFIaJYjgW4kryN2N3etge8a+Aiq6Wr6G/2J6B6tebV/ScKZZEiKJ
kMYkaN7p/sbJS9SBS2oF78EH+rf2yCRUvVfgogwtrLpeife5bOX71FGd+BYKH0wtJzPRc3BbsALV
ACPyEX/GgYLpFX7zhheKFZil20bj80S4C5qTpQ/fjS0Mf2KRKyI7ZhE5TIXuym+uR7LJ/0fUeSxH
jgTZ9otgBi22kKklmRQbGEURWmt8/Zzs98Zmk9ZdRbKYSCDCw/3ec3errscnwmZ/5gi1Pjy5koDH
LmdjfBIXlScEY81/LGxHrfoUopli6s8D7TZFqZdNOI65G4XiS6TJ1XkJi+vaDm/jIOOkiabKUwz5
Icbi+No1RR5MsvRTxq3sQkWIbrG0sqQ/04JWYbgWo9pe9QEnKaLouzJ89dmc3DJyZXDarVyRqIOq
mcPlSNp7qz75A0v1PRqteQiz7isaxWVHSUzYHbUCrTj1wa6Scso2OqBm4b3pQsOWugbXI509IU/D
t2jkjC0nscL4b2AY3CnaQy6O+RBTItL25kIQAc7qgmdyevbVxCpoVA1SaliNtxUhf9WvBm4jCxqu
3A9uLyAtGca83euNdtKkCdoCogw/e0bJRTDt//claGrY3dFUowGKu/ii5SEDkiIGiKoQQyk3Go3U
5zoacpGPaq9i2b2n8TgfdC0nc4hGQbqUic/K214ovxsau7Rq6rH6xh5Fl+D559XzRbQMZctE87fs
cs59uvW1alm07wxD2P33kg3hM/aH0eN/f6E0g0NE6LXrOuCE0/jcqwFpkKCUObFVmrslEgycKuNr
2gyTT5ER7pZBp4ZLDq3VyUBp2j73TZgY49Rau1CM/7ROkTy2LWunx5/NqqfbEWXO8///72UO6wKZ
XCfvLNAANHfIa1ClEUHiPFxFqyWTV0IdsDLbwF5pmzIhGuCoIxv+TfrEThyXUWipnbrYpf7VKNb8
YtWvRq4a21UnTkojBvZJmVk2wkyDHBELD/0k0vAr8EoBZFn9tCE5ZCYStiamwtGegS7hONFbV7Kv
KAeeGg6l6soi9vKxEbRDo5F6NGcq5c7EXRGBnls1dTzLhSzvo4l7t5cUvzNnBAEqirqQc9bOkpDP
RClM1Tl6ieEnTaHanOthvmYq600IjSBIas7B2oDQI4/QMEkxD1IFJFKVtpWkPqqifJLe5ZWWA8gE
fWJuCrkLJ5Ddqcw4k7z8a9Nm2U1RNriSAY5CVyFOTPkGrjf6nVokXoi20HAWh5olu1Y1d5aSKciE
pcQGLIyHOCENywj11BenqHnNoBDHmRp5fSOCljKtfqOrGj7XsYD0U0Z5sHqiSlhHk36JSmgd6nh9
0XSlcEq1xadJ3Wx3dMnJoaKDamXbNKrmx7PaSJWup7akAixLrB/E1sjHSNSVg6gXTGFxR0nikAJF
TIag4YA08Ek8qtCINiIdbKft+4xG6Co/CqnZk1ShvUdYy3WJpWS1pgHL5jDtoICmHH69rCErqynM
aiem0TEP8YGmIoJpHGMZQ/v+ESlp+xBn8aFbPUx9NZ72QzNKx45TFTOt+GZp/AtNt3C3r/1PK7wl
UXtFex1ukoZ6JBtQC+hDMXOSzuNDnO8SdGU49WPyC5IV2LPOYjiM9T+thjicj/6QGojDCa9GcD9A
S5QLGPRlQ5+CZvTaQKVJ8NiOOsq0yFCFX+LSaC+ubGrxgKyB+QYfcswBUZxPozaCwjD68ayXOcDW
Nrup6qxfclUlt2RGOQIO17iYTBNWWE8wI64z9yoRGVnrSh2kg1rAGxROeoNpH9dSA31PSlLkq2nZ
0EUrFviJyms31fIG20F61Ch8Kb6eUjdZzY4JKQWQpsG79Jhp0dfQQMuUiNSFBVBSo1sFGXRw6I31
GspWIObZ7PRrUm8M7BhubCU1XTKzC9oYRdGStofQHLCwDuCZQqJup6R8WVdAdKIGiqnk2T+0xpsh
hzK4NtSNnVSAhemRT3KXSDQ4umtYzBOJ8DgoSnnej2rFeB+EA47M1XIavc1erI5dgyfqVEoTyGiZ
Du5Qop2QLSSacd4SAaYgw0+JoPK1KBU8qcZyKYjZV5nEy3FOIURGMkF1zUAEc6EDlJlcPTHk2yCp
+MORz/Vjmlw0EXHwUBEyJeZRccw4rfuJ1dNUktZyn4nkek+Qf5LnC2PhdSKPZjVFy0U6bwTdIn3o
cgmH/PlCwkpxXJKIQqBDVSb2wBr0aWGWYSZuG3eslArpDougbEtmB/Wq455O5///ArVF32pEIsmG
Yu3niXP7fy9gvlAxyBEuuvYZ+pMjzdEN8/+9WAnpdirLAK2gtLOnfqo2htkd45E4DgZazCiLLiKw
hBdJEU6ZKhC+lIXvvZFt1kVkKIu+4jCVuhjAbH03xgF1j1jRHRYTpuUryAOiQ2X22LD5np//N/cl
sFqMzNQufKvZrTgUx170jZXewhKHUOE0+pyqaS1X+fmC7R2tksx4TUZwZ82KeP3vZfhPDZtSTA8d
4yjE1NKmkypxlxnyvzwlpW8QCPvJdW3ejRHloKHUJhjQXt2CwGbOSfW+bQrcCkM8aD8Z6fEcoNyx
mZQ3beVUht+ktpn1AFKUBHBuIahLquTEq02FoB7l35BM5Y/ZRT8wA0+UYuFpIAPHAC7PFk3vVUSK
Qn/ir4cxr9X6sNVNvMmRbmqbIachZqT+mubkA8z6QEiDbY2V8GkNtPw1ElqKBIjpkpE3JCSGElhz
Q89urQW6huGehjOpZlYEq1wD5980BdZyxlLLqCsvDHNwRVbWdRJVQCdFvF4Uoq+qUjIA5xoih5H7
JBnJa5iJdipFgan0pwFmjR82GuFWQ6Yge1AFu+iKyV9rffKnGOur2mu0WMwnvGmW0jdCxKDv5O8p
DQHJUt6ycWGvDJ/8gQyxMMTorM+kqx4uutea0nkdwOnJ6SL7gtQUp1bnXY/NoxVwEdNvRwKALALn
Kv67DBJTQZMCkgpusZYWjtAlG8Zlxd7Cr9KIF2jz/WfdZ0zS1zY/9fJVLt6LzMIE1WfVZYCkWE30
dCOiRl77hdlJz+08CoySFBDfcjKicK1rUpasvN21w7nU9H5TatO4G1qkM2aheGMBDZU3/mpN5o8p
DOthsix6rI1UOJzDDVp82U2bSkDOSSqeagN+drwYb1rHaLZRjeVQKQPGqs74V0qqfJ0n0Wf/wn3c
ciRJSJOucR4ey5W2f85ok8naXjZWSBhJaceSckr1osFcwj5LAwWUsIBiadKZruSrmG9xvtFAEhIc
XCV9GtFAidkRPUmE2WsRamSo5mjQ12ZlzohEXJYwudHguUNT2BuW2J0aMc0BrYwJMmjaz/r3lDL4
lbT8FsGrec/M4tEXQCOypjM8PKhPwAnGjrGZGTbj8rNnRIpMFnGcR7m4yepE2U259TnNDQBTOfR0
niNsFjEpmZgVmEP3pwJSMqE+NFZpu09HSI8g2yT64UUdfWtz9yNXhnBV1DtmsXiHuRxwB4zmWXur
ZSD4ONunQJKhW6vxdkoJTZDHsPfoRDINyGVHTqyFToWGjr1Qg0El8GwUGXnpQp95dBuJzJVSbnpS
eqA8CcdBomtPqxm30FOVX+IiVc10eUeVRdibyCdO5qY/dKi1V8t4jEb1FI9rjO1L0OWVIasMKSfy
6xGnu4IYh2c5HQMFYur4pIDSXA1dMzHaaz6hHZlylC1RiSRiVjjJ6foxVvOGlgnnPUq9LkhlMfVm
vNewKtIjqliCAagE1wxysmVyiNQqicdAqbZyhbhvMTRWqHoWN0oCKaQAzRzHuYVCgfCYwZw24lQd
+ka6cGZDMzveBjzuG6zOtEfkA9Ze2hcl2YPahOZyHdBAhrmhn4Y4SEy0YbXZnMKM32Xsq6Msib8x
lbcbjqUCdwTOkSCMV6Qe0taiwngpY2szo5tvGyG91HQXXHNAHDeNpP/NBESPcoIxjFB6LxEGyYtW
pOgFJn2/aok20SY6CMmQ7TB55DTdsb03zFpB+QvMXdIfpJjta51wkCphLrCPkUNRMTkWR6zVhoAI
axBIVqj1GvE8QRroWqdhJ2gqncIeLZpWvuQ00UQyFl662cIzJWQErlALkD9LAOszGNRUBLJfSi+f
4GwI2YrDrCwuqbQaJ6HXbqy9y9cs/BM5BqA7a+PTE05Wzxg/CgTVtRr/mgo9Ej2ZvoZ+7XeaQMwE
Q/liJ08ksNPU6jcJvXy/xmEWFe+1DH5FiHINsTVpGVoFVmmpRkfMEpHFyQo47bzJAolQJlocFCr/
ykVWuVRQJzWZHLy+h2g6EIEeMThvQyrMQaf213SztA0hlV7YWbdVEh0FaVRP01idBaYGe5D6Q4He
QCz0t2Rmk1KnAsekxE6HBRtJX1+/Vkv5VS3trh+rNJgX4xVcnbmLRLDqgkmtVP93wwmvIY5cLSVD
JYwWPPUM4sFF6wY9LXJDyAVIL/PUDRtTbaVDTNwRwuyn9/Wpw2Z2y1eeIYTPqvjVLWa4K6dc2DGz
eCw11B0RIufeFJbFUyPelhBpqw+m7VZXnMKVhe7koiZUT0klbcEE77oYo/iMOUypp4Ld0aiPdH9g
dnZHtSQFu0FAcCzlJ0ZTIvgTOqp5WJf1ixsWUUXR0vEqMSnBr0o7pzctpIvNa034zlHuqztxkFbJ
3FREJFlp+WuRAkXNq5QVs4JPG/fSLk2HLNB7fAvy2hAFKwhO/KmGRncgUrCQ15XzFqRKkj+UQdyi
mRJF9SHmGL7CaDjJCWLMbh0uJN8W1Nn/kkpxhbF/GfpJPUZk544DnqZ1uWkrSry0yPHETvBkmuYb
eUSLizX6MORe2XdDx5yT1ILV0Aoil5SfVBd1RuHVnmsVu0vVNe8RsmPk+EdNUeYPqecmXGmdAVz8
mC15cqyQuhUc0IYtzx0UqztwbsQn23q8ecy0k8xcOZE3cYR10qzD1xUoXljCZRARxmBiUPB3lutd
yTmoc3uVRaptYc0O9PMo6fDUTljg+wmBCI1cztLvCU7BrSSQHpOZXgFwwjV6IADNZAZZD1gFC+Qh
shBI171VO7mQRpieVx9PIkfoKQkJiZUAEcLQG3GNjw01FvUfWkBom1XYH5ulv8sy/rw6evKYLba8
YrJ2tdZtOjSohNWqDyyliLeVON+OhnkeI5OEcwzhpaGgPlo5A4xAX1Sq77yyjtQ5P+20jszQs33b
scA3aXfTwwQjmfZEvUTWv2IUEsckkVYstCwYE7KaarU+5z3l5tpV+GkQ9knaSzJPP0vsWcFwGA6z
MG6MfFReMB+5gPhByVgSwmTJZFrF+kQ7lhW6cKVGHAMGOnir2hL+tlKhBx8G49hG9UNMsa2Xq0UA
jhpCw8Z0wJAydSlxcCcoymk0uUwwIgHhtrTt0sagO2igcqoSg54Xpx5aLRKxBnSTRi3kgTEUsjsW
8IJuyBiAESzmABeoZrtY25lQgwwhH0Vu7s/EsnhWHPLHY+aFfbnXxwa35bwsgYGwu7UI8yRV8T7h
TTpDmt9UavyXtARKc7b1cl28DlOPbyeZ84PG+NRJRkQqbahdW8PmgefgiT7AnvvBT4X23chk6q+n
5q8RefiKrxUVyBLEPysSnL0KbNNNbpAlNIyDn+Tk0PigDFslHE5JRTyzOdHbAU4xMKLGud0w2L3X
46spPerqwUc/1cc4OhKGHXXbtGcSfMMHLeBBKX4LUjGJabI4K9GkfgaaZCvlAT1eHfye0T8JEjjI
ov1z8Z/9et4uxbHJVU9EtK54dU9oKdI9V+sPU3VumiuUfo7t6Nxo6mJaJLdWy//i4t+COLj5TpVP
HQC7YxS2XV11B7UZjh8abezHgNYSDrX0YloHAxNpRxHaeC+jF0LDbNlichyQyTNzl89AfC3jtM6Y
Fi+VdV6rk3UM9c1COHAXoCAyii3miHAOcFuxGlQpBhVHQ96+ODC+stSd5h3Jw6v0ggKQ1iYYiQ57
Pl1dwy43jCNabxL8WuXA5pHtIps02n0L3dyFwJ7B5NEnMbG4ZxL/z3Bva8zQFQ9rdunVu4VpGUIF
AgQaamRA3OS3J5d6wzW2rkB0xE2zhwaLhvn8RJft002G15SprErZeUACVR+r+0ixSIBV5QzfcwBl
9R+dkrby6ZQU9vQdcY5VMS0hnaaUgxgQzK+qz/mINVBn8183QLrEfiei+yb2HezdA9Bw8YssZLF7
D5CF0TJu3NCR4sIzD+DaR/NdmNnl7RLbVZj5NYgmNGGqB4iIz+UZe7+NOu91x+zFFd3RY7t9hy8d
P+KHEsQnAM0uG6h4jh/GJ6lD0dYaXVKhdsIxPgmLR9Rj0+9K2lv8NiKGHpslct3p7KKksX4mhx6S
PF6oa3gfDTf+orvEo8g3P+Ax/MUP9W4ccX+oZ9xRfUGD3OWrY8K3bTl3+r/VadCkIT775LkWf3A8
Q4lq/5b35EV5alr9ZJvBpfDjPwqw6gcxUPODSfgon4uDtLNiZ2X7ds17cuByaJ9IzZcLqDtMLS0V
wg4FqFwfc+vO4Nle3mk7kk7Qdd4z+9Zrj2AlfmgAcNm05I3fiytZomFxile8ebhuKRyG5xckCiIr
5lpoARCxQVTAcAeDcLqCwrA+RcTxzbtVQLKwmcIsTv+AsDK5s07BZl9jdlzUydGmNA9Rs4tCeMNe
ybijTS+gGH6J67kN49+QX63Rm0nI+Vsk0hPYsmGcuIMDAI/zcUQmRekM/UWIL5J8CotT73Mn3paA
OK7ztGNEYnMz+uu9fid/LTySU0fYaLqd31HWbtRADvoPQr00d7BF+0/bMtEiya71/8sv20lb6cLd
6Su/NEGdyP0l5pRYayTrLvaiC1wHF9K6YxG3PjmjCwrDz4i0OQjE0OYBfOYPdDJOfoyD0Mtc7IQO
cC3S+kDIecJBe5HuzzPpt+YqNrqd3eAoxPo+f5f8+EuMotdsRsyGF+min9RT8U1kAn707ULWgkdE
lL/swk9xJwdcentxCrtlHi1vV4HS1SHSbeawiW2WoPTyXbwadzwmIrmKO+kX+e2xeCOl2LxJH3/K
BQLBm5AEuUGE6564TeiW2svThncJYz99NW/Khao6csU3wR32eDr3IW+VRt6eKIQPje9/xWLomiWH
n0vTX8IWMcJHlb9X8qsm7WdhRuF7WKMNHxZd5OH4DEM9NGf9nO4mTB17KyEXAtU74njQuxQlbBxO
+fyyPDt1ZwFnrgSfhEsvElmPcjFF3Z7UO+DyDZ3lEZGBD9OMkXRkXoFq2WPH3yD675ikd6TVLHiW
+3M/HqMeJeZGBpyW0huN/5WdP1WxK2UX6L4WMvfyJk109VyGooyEh468WY+xiOwXh/ixuIJrbLVf
5o7nDBvi1voQ9+C54OEwLEV/ssAl9BmMb+HbBZrTHitPPTJuRU/Vbcp/w3f7b3ip3rBoc0ERlnRg
YceN7qEg/iv+up0OafMbfzMCTskbGble1E151Ln4qAhG6DIeotdOO0YJKZsAk15UXMfE2UO/3rJs
St5MVlhCVLld7fGDmDSoMb7Z1oYKXXvBp2p+k84wHzHN8zWCcirnXW14Kkc/6IpqQGOBD6+lkjlr
Gpw27qLAyFzgVlr6K1bvk3xbkK6fjPg9pT8vB0JAvjJSMiXZ0YWpgSM0UEBQAWsFhjWOHRKX1IbD
8SHLngmABiqgEeiLXwfTd0oJ3ngYCnOiG9z40/iHkAIAIfDP9NkBwy8JINaXsChNNueqaroQR6G/
cxw7xwCLYHu5B3rQgHvshl0uDhAsAGnolEP52YOsIeuUaB2wKbI/Kjy5yNBID+p1p9EeT7DQcKhM
XAUTzdVN2L7M8zaT7WFArRQU+OBlMpAu0uyMrGbsuIgG0IWyUxDtEYMuwLcKaC/yGIo9B9vgjyVG
eSfw3ERv8vEY+W3iwposijCtXNqHOZpF45YXb5X1PZDUHEU4z77m8i95ogBFdKYalnaZGLLPod0O
Q1Cv4GCd5qM2oWD5EikqkrsQuS4Hs+kSWjXX9Ain/dN6TVhA+lFox4XEu165m2zvqt0JH1EG6w/y
pI3MVxg9lV4MMfXlRurP3b4LQXYxxb8x0I8zL6q3pnmlvFveIj5rSGs2kZUGpTOpGG4FrZrmHUy7
mK2W6eTWTF/Ut5QA2/gWm3u8f13+0vxmJrAQh+cmnA/xvkEIKyACZc+mOEb9LPBtkMy9wYBbDdAb
/3hqj/TUwn2OycwVcVL/d7lJC2o63J9BjF0cl7hpZwSwcuYk98EdAzGxkw/09oV8kYFNTacoPkAM
wgB9og3G+VOvbB5q/GMSVDvBRZUlONN8wZSeGMGSHpTivvRbPhYDwRtbBVCJT5pEmPqf0hdyMwtG
0NuoQHLGXXVKn+0XUDwe2vZpdLres4SA51I0nmuPQHU5PNrd8kNnFk2iRKuL2l3u3KInItUxByf7
GR9UKcBrZlARZGapJ4TbKFT5Ls5q30IGDwqTPk86Wg57vLaP5IN/UjxQgE53mDp4S1cd6vTzm5TJ
Ib6SUzOaP4hRVF1OzKDeyV8HWsObomY93rK+OITz/o7EvcKph/EauTn1jPESNmhSdAQF+J7oM/AI
WHgjfYoHGmdDkNXwzbFr+k+DLvcwMyM/bf2GTaX1Jfmam+9adG70Gh+ChphLoq4e5N2QIsxoCE+d
5SH0c1X6XLr4WzJLgucU7NGDcDTS9F4XoMKsCpkXll4p/y7RGzqZpLL9q8jekMPQaQsp5KSJ6E3k
WAyvUd8iTSpMQGKhaJHEaqRPcSvdkqhpPMys15iZh6+Ew1YblUNPJ4WEoPIFuFPsGCbx7yaybS0B
rcD82X1C0umK7eahIcSxHX9ipt+wdVFEIHyFUNdFdG0lnLbLzA0Z1xkLhUrGm1EgKwZxfzV0lRK/
vmmE4dpyNhQBwafKq0lFk3f0o2q1AuVBWSCzwnFs7s7zjDhEnwOBD39dtc8pyz9K/M2Doe51luv2
ITnUo8AmPeFaPnhYf4qttBs9blffvOMneeFsztn2oF2Ra225mIHokqO2Fd2epsGu0Vi8YaX6pV5o
PpSmnBzR9cNKmEJX0ARAJae2HulYsheStUpI8LX0Lugna7W+hjvCZnRLmmoFct2+SQh0tjICVVzm
+WFuLhaM//59CL/m5VMLVHgBy5T/pByg3XERaMRL6b8IutH+Lhy7PYcxW/RfB1fcpidxyybA4A5Q
4g/HVZ/3aFse9bP9VhxOh8ltXEzoLnNER7mexP0rlg+bEvH8QSbc8TT5sv0Xbx8dkcXPrwE6a7+a
3sK7HrZtcKo3yXZwZ693MCyfYg9bDD18j3O9wxDBR+Tly/6OaB9b2dGBtvV7bQMvsycXcokNCZef
Wtutt1v4jTC+2tT6zmvlwcSw+WmOrD76B6gOj93k9CXt2LU9bsrIYTbphPbir54Q9Fcc5c2BpxEY
NrpDjQdF9RsX6++gOCxUX+vq0NOsFg7KXtv5OutpYp8mczMoB806ceLU5YOU37X13EkXvqLPECuz
kmK3clDUt97gcnbX/uQNIwR7cSEWH6QrWJCT8jnusu1MfW244uJz6hC5yNGl2lo7wFCEVOMvaF1j
V205yO4YiR0MFKrhfRHOxboPtQ3ShG4KihEyCHSMoE12cekqrGf5bThIQcmH2X8pzi4N7pZ7GvzD
Lnd2WkCoJ1fALHymNKq6IdhYSE/RWSeoNvMkhsCFP3UbChWG6KRczA6yU3U+mLUHyh2bJSQYuFvU
V+NXVDj4OJ12gx5rBweAj4bLb99B9zvGsXNDf7Qv8B5R/HA4mh/PpLTaKbT2telnwIWMq8wx+coM
VmMtupWfz6NrRZYvM3wn+qEJeojodX7gXG0wkq2vEgBMsaE/0ev7Lt5PmXXTwvhWRstLJv0wYDl2
bNByY7bkEswBogYy34YFRz+JL7vQ8sT0OMTnSjmvyUWkZIJBY+wSYJPzBg6LuRxM9dyttwEXJFML
jJ0td43R8iwkiAGX3zXehfyOy0tinGXSg1ci2I9RAYfxFeVdk/iL9rnMP/L4a9W2qGzQO2sDYjny
+zxAZtBg0N90xhbnmn4ACyY7+ln6w9zOgD1z8j8SlgxyyzA1ge5HScdWTwl76IPsRe+dqXWr3zw9
itrzwM+2JyR/VfxZr18xEIklL/EZcPRE5xKY7YYMbAVkl4+tvHh5cifpARD4KrrWEbjGlT0S3iDx
VjFLELF4XkIi+fO7Y9zytnCFcjl+0bXg4E3vx+6PACO88Lf4Z50wnSS2wEKLTJC1QTiaz38EAtaw
EW1t1++yQ3rjJ4OzRnlOcLKVu93gDLI9EahmDwf5/bmh0vQen70AYODArsNpP4vHZ+Obn9MR/RpI
CzofN3mpV2c4qD/AZrPekxe/4bto11x6QBvv1V1q7fJo/jCg8OOHvE1v1uv69+ysPcJ7+jDv1YEf
kD4QraPqYkNumPXjjXOmnwGHrHTIHxROeBgEgxAelovuJXshrajpzkP8VWyb7fAe4mlwniuW5uQP
Iwjv/BY8abwPyP9Mjt/JQ3YmPznUD+VP9JX+UBr76CKzzJAPjYGx1bain3ywQ5c3fuAL/2H+8Gz7
k/tKr8ohuMvWHD6/HT/WJ67MEVgqcbKVbCWlJ77HXyImlz9rhxKFH9W8xLfpkFzmv1q3hSMmxfSm
7GTfPNNl+RLfZZd8nhPbUvlQf9j5A+DizhemhN3C0m8nL42P0PBKFYgoNgBdzbsaPRZ7yvzhZ/QY
Cz7Xba9hpWcJ+4GOJFHxG0HrYPjcsyza3R5phbO4y3b2aCxsnr2djzpAT8JZCpk7yw8VPmerNw5j
brb9Cp0PQoHst9z+GmlxNW7mFAHpDZTFsNDBz9qqu9ApSbblA1jFEWWSD0ZGjr1lcMb4yOdMfrc6
YbEvtC23b9k8SirC+qyjsw5R7IDajY6tdZpKpLHMKH7a7ruUP8L5jXZZhIDCo+ilt5zQOcGrvzXK
/YqLSjhgEsLeFSHYdRL9yVcBaB6xwAgxzp+BtZSZmte/qpvuUH5ll8Ynhoj8CcCgiR3LO/75BKXl
VT1rV25p7aocp/f+T/6JH91P+hfzbNAoujP1RX2J+2y98kfLD48+q3vHHUZoxE31e6c4U8dz+Hxt
3lLVNU8c/fJ//XEO0Bdel71wEA6uesNmc7G2hT8cECct7927fF6vFEUThTpBfzzilb0e0aWl/2Zh
g3IfSi6EtKMVrLv8EZ+gk19JEfDTU/wVnuMbibLH8M4TUG3jDasA9/RDYDz4k5vIfOy44NFwrCN8
lyD5GHi0xcPiSrvsRX4fvQ/8qZyiNqFf7o2T+RsdpZNyJIDljO1A21Fb02Fbfrrsk+6fwWly6YPI
2ADfioyd/AaFkiMpS3r1zVEazdNOdrlJ75wuI0fcfHWu9SXeOcWAAdvywL1xJsGJsa0ZA0Eg2iN+
Fq/KpQzCs+5nsDkc+CVkAB+axQWx/dt9F2RBkAvEOsQSGzsm+ppbtV82udd+9Z54N4I6MCsPOQds
DRcq2vDNtQd4kPxJyPfPnN+fmwBm5K/OCqSvCA58smE6kbjK37SNgZzsCy6FepZOtJOjf+Dat8IV
HNkZZXxMP/YZRu5zgvL7B7XhrtyIF8BH4iXZmv7wRvsmpSV8pSdH36FgVk8dwEJEWDPtFNOvNA9z
OKU7NlrOmiwrXeOa5/Y2vgJa6SqXA+KywW0Nmpkg2NVNzvJGZcttANs/hF3+rz4SNXJUXxjEg2Ir
v8dd8jK/0iNJP3PqkPxbHo7rKcHj6j1PRxvcz5mtiRy9AkSRAmgBO/5TQgbcCLRtlfrgkGx7RHP7
6jZQGztldIwu47/+ke7pDI+B+cMvM7Qbuq7dobsPFAI6vNA361N+NwLWvnrGquURKWzZFblT9lC5
+StemviV0wOinQ8+Qv02fohXLomhuMoLqULZn3RvCbBS7Ga/wBoh4ZXohH/FL5WecCmal0V+Npp7
iI28EXIWaPp1ThrfNTyH4q6yNpZ0po4wlhc647zWEgcm/Sum2G6U53CR9D6/RiSApbY+gw0EskLb
CQwa/3hym8MTf8MoohQBDtwV6T3eRYKLGUERtzF6EutcNNdJvaUD3VnV64wNvwunzpKwCHzucJRp
xSLQ2bQp9H3QJ8WzuZpvrHjbN7jMLuP8QmMKJH3lGnQVMf7RPevZRbK9qAe96KXSptmyFdFlRglB
1DtH05EpZXcgc250aloY4K6SLXQh6KGrjlDMZ0wnNHvg8ozesJwgCciEgCiLgQbUCg1u0wzBjFRI
xxkqcIqFzkOCj58NAfNfGnkQH5hfTfSv2u6dKubOPQAKscsxOzkin3d0ZB+lfK8Ra4GFP1VwVS0G
puDs3CaC7F85nXFWEF/nrxrFWFdDHpNqsrc68y8jiYBqMTt0frvnBpVuOVM+iOcoiDCmu9JN+OKs
Om/6/VPIxAGAABCv3YybJAB5SMKTnRwSpKlQPbKrdMO3O3MonejPO9Q7tRI0kKVmouV7kWZt9RsZ
dPSmEjcGPzZW4iMaAwJkcU9Twy6ueJdY/5SAvJ//ZhOtNztvH1+1bdpvAeUDR6LT6X7/++IM5O+c
H8v5CT6qLQU85Hae4HTDq6WMWIEa5HcyC1TGYqZuIbr/d3Yp/C+2eYcMdJsIak87cZbHoHEEquUR
a0k6ETNNPnsb5eYbHhyynPcDF/ka+5rHY2cnHiSA7afgwV+/4lzcx3c+6v0zD/WD2yoAoe5Jgbzt
mH5EgeHEZyv2Y5cICOo3dZu7sdu+IaHBrOGTDmsnnzzDZ+tOB3M7QF281BsB5zocKVs45ZB5NhrH
tdGpnGj7Ro/1Ktrq+fksM9Zmddd2ihe+DRfKg7N1ZXdges4eM2zzjXSkEcVuCimI+KjBWTkq7Jgl
vFLXRB/jaTzK4CaqYFn97L3+7E/pTd6Y55A9gmWi59Y+YQKjcD2U/8PReS23jaZB9IlQhRxuSSKD
Udk3KEljI+eMp9/DrS3tuDweiSYB/F/oPv2e+dJ9pXuRD7BrqDmn38KXmXXoDkGqN4gUpd3+rai3
qOVAGoagJdzMx7L+jsBIZyIjcmL1vAPdkdvHXb7qnzKMozYEuvIYnmcXrSfu0xNUx+MYarbuP4sT
6zt1Mtf0tUvhcvGxNYBkwwewf7CxV5oT6QoTmwRv/lEe1Vk/kZjGd8HZeVbYhTMR/gEDZt5wIhsP
0lBPxFTe9BvoABtcrGONWNBNH6DrkYPeWb3kLzLd1JE8lstfuNMpjCCBBgXjCuxkfAfreI1pvPXD
b3PUg9FTzryaM5rIe38br809f0EIdS34rO6d218xR2Bn/2jOEGphWqZOFzx/zCJ4JqfIoWIA7VAc
Xbdz7rDpHY7yN9u8sN9PUA/UL9ReEmas5QA7Vf0af0gv4PUwOX1piLPy1C8C47mIjzzcEdwx80aL
eCQdA1IXujjOi0PLT9NPGFgb0lf1aPqd/tM/m0i5N5+Jn17AvuHOxp7PdN1faRzM//heps9rqbli
TT/2YHJ73JgRTcpxkU8yLfgng0T9t/yu34dPNPdlzh/QjgXLEcEn7cMDdnXm0IZRhR7sKP0VoxRe
8CeIQEojosBOQ8QgfP83Fx/UNOVJfk4Ay0ttTwIk0cMSsj/BkQcgi3vqM3md/7EsY6GHuZbqjjYH
jydSLEPj2eqX7ZGZAGRL/Zdd5VbiWjxyehNsQ1M1UWfnf/Sf7kZgxq2hfRii8jv/lq9JlL3BS9pl
D1pTqmOos5V/FjOIxCGLvv4WHWs7FuSoSSeeCEyum9+N5xUCg9XRI5prFOC/6bf6u/7TrzRfMw8t
cDzPByc9L5xVRubf27/6lF5rrKzsDw/KHzjHBdlf+hHp5wCmEqUrQlXjrj9imdwABb3TlW1x/war
I7S+WCgtobUg53IBfMqO/tshcjrsDCDB5HzOTMzuaSiWDpW59K+KD2nYvy0/8BZkj2E+n9L4j0Ek
70ZCfVTc5gcYxOkquKwgxc4jGYHKis40jNWTPp6My/bFFWSd2L/7iUvl1x+U5TT+q3qfAc+J/cyZ
S/9L93d3ZFPDmiQPNg9qHVOP/h/b61NiY0c9GWfFrSL1xSR181DxZmnMIma7eJ1es/+6SPyVr5iZ
flpvctgc3yX+p9k4D8/z8Ve7xBGeluvKw2L4wjC6PmAa+quXnUm64YmQuL238ju5IyAJPQDb46ZS
wjmEwsr+hifK6MU386bSTZ+KAJ6Lxw+4dByXDnGbPBVY4wwH2UdnZ9g9gleZd/6J/OTK53PkccTD
2tVv+0O5bPjKHs+Phh/0sVNdoytQLhaFMmGx8VH6GdzuCMrEl5mDabb2q32izntBaMYdhA+dGxj5
yIv8ywDyTNDVvQ+hM6FOzrPrSDDMCSjZyRAPrH7KE3GVXLwH2a4dBGOcUPqJ0vA/+dZ+cC5krjA5
Enp4zuHBrcVZP6TjimAE6BYI4jJZ/2xpGXZT/RfJt0GrTmc6y5yv7CvWsFoJekI4xFREuCFv7uhU
oBsE5escEUFDYvK9CKbvPZp97JgfwkMkIem+rMcGU7hKBjGe/WOqirx/m6V7SSL5Iip6/GpmWOab
dlhfxboiUZt0paHC1SAXCIFFNDP1HLsaGjzlV5DfUco/uf63rkWHXJtWG24D0Bhl73CRFxkDvBSM
KD524j64bveckdAub/JRXLUuGjQpsbPUawdLuBgzUi2gM+xA874N9VFj/9TEyCg0Vu4ggmxT/q/O
0V9PhgjzNGHtN8fcm61A9tsAS3DXVvLUNyXQmzWo+n50rHoOjTRdD9pOhktqiHPUDGyF9EwtLiPw
c3yvgkzTCp5OUQmbxWbIRARYPLvEdVV/GhHYTQvdzljL7mJiuZoLWJ6NjkOKhOcKD8lFN8VnmIE7
b4izoKUiM3Vq8hDSn99fxu1kAGiUJIWNQEdgd0jE3gWpnp/VTUmmLxcW6HXAPK8osPxdJUENTMJq
Y83w2fe87urmFnQOMS32JBAST7xlQdO2V5ULBcbNjAc05qOeIMBDnjnlFX/r2G6obqu4tzOevBUV
f/cl68WRQJPD2th9Sb7XRrN2gHtiMiOA4jENOE8WiQmyaOUomfnPTeKWYNWBbe2qzlFm8raxuKsb
KTwcwj+CpAYqVDZJA7q03tMuORnCi7UsjtbU7FFMW+vRzGmVLSiQnvlYydCNefPq1zhDzJNknrzt
+LNLv29FXxTTgFsIlEougfLiNEWX4AGmlsN/aTBO5h2HzMPai8c4JQ9ki9T+JCg5xag7JaaNno13
AWlzANhUFoXTxaGC/xetq80vuWKWZL0MEzrMD/CjixGxuzlBYaEan72WPRfhfrKFKc3CnabI5GvI
5KvtUV3vERZa7pMNHYbAAN7MCl8RTK8gVLiXnEnIHIusySltXQak/G1P4Hqcnh5t8YyiDsPRWQCM
GuLgaFKkWITO75CXjvAtoopT/mmGCQx4h5qdpsSxw/4x30ILiL3WEiWwJlQPJwnxEqjEEvGuJOzM
P90jYC807aUHpSFQN8HLDMPvWqZbqErXWg67Z6DH4g3iFLSJ4S9dBp2PKF8I+7vpV73qxOW136Qw
H/WoewnQC9j5WCBE6Z1k2oGb4vKA3Zn2b1oJZKlD6XeSB8GZ8SorRIr0fJXDhjuFuUlfnStzOXPY
po27qy97wf5L+9hKPdSxCCdOjcJe8Yg9Ap61eOM0ePvMgptOGins4KVvg+lUiex1RDwlXQFYavZT
NoHCKtj6zAYU92TDsA2klbUW0aZb5/As/zEJyiHpkcz47ZgQcTN29jEYLN56sadB4UgbrUANGS2x
gwgsC99OhdYu/V6AOkxm9caOA40jVwCNau0ZS+Y1W+zGCrqS/DERApSlpXs5to9cp2MoKmeIdbtr
NzvTa7vjfJ2KjWRi6VRy+/MXNFyF99Mq0kuxVqdxwU0vCdftVKhiUE1l0Mmrk5u0xJkvA2HlDZMV
W0tGeyT11miJPEKtZeKW6RlHrQp7SINOs92c2jDQ/JRui8Gct9EVwNfPRuqlQYvdYFtQQlPkxIbw
mTnEwT4zf07oylX5A8nn1Hit1nqiQhQ6EX9KCmmlVFx1/SVh9FgPnav5T00E4kBCYOaJiueyL/0F
GcNZm+ngOePQFv68dHRmPFNJnC/dbichIwk5BUL+bahbcljgdHaUpHnjDh4g62sx6YobjTjKNuNu
tOWFveWnyrNuKFmvPBeWXPdaNgLUAdzEfVpgflAPjGK0+Yrb/77gg18k61W/fpSJcBmLwKgmpBwI
F0Qm5zMZTO5ymi0BG3oa5eBqLb7m953Tf8AEidJP3V40hTkZ2lcDlALh6Ee9MpwVs1xvIG8SLvFa
u01rOMa7ZGcrfWLW+AWVF65O9COml302IKZ1r8dyjEDyrywyPBz3i67HV1Q9xb2q54cmdS8Tf+8s
6cJaXV8zZ00RRpK7lqqUSkARIkFWSCfNo6Wc6LtSLt0LTumOOSGhRrz7rly9gb49HoNM0iiGs7Cc
2ijexTNwZhaRe5m7MrqQcfKFQvf1vQj2iqxBDa0X9Kn03r5Z2+x2xuLq+uKuK/jd5XVE/VIgK3ko
OyR+iUY/UUKsgd2AAiuJX9C5ZHn/Kqb9q+XX5wk0/SyJuHeWt8U71RD/a1mwoTRFAyS3radPJGKc
NE6YOkIEy1GV7YVlglI7qWHj+kNqAgG8+OyMQ76JNjm6DtzuU6103BAEF/0a4GNVefYsiJrgitYb
C2kQGE+JKga/Nh4RoXJqQV0nC1sgY2LZW5Res8CPZ0OdsKEVCk+2Rmce1iBVAamaLidzX12tXjtx
ue7a7sbGS5KjuCd5G8BIldW+gIq9+dh7/f1fgiRbRVOquHq/w3GDoDgimCKefADiko+lO6LKy10x
ZaQ5Pm+5wkX2FSO8q5ErEaVTkJfMg6nkwWRauB0lW5pNl6Hnzeq3U+1W9XimwWqVOax7JtsgRbGa
OhWn6maptpSPdsN7BXFpi6WT3jCZv46BAo+e61+VQuHt1vUGRj9CLRjVm5DPrbP+MqoawB3FwYfy
mE5RBTfLttEhB6mwse1YsacpOggm5nVjhSW79UYCkQlSQ/hTg4EsPblMkYvyoEpUN2drWKAjHNmV
r91fWQcf2FPBJNjsMfnJvtAaXqXFmKhr0JCXdjVsDH2+WCqcOksIfpwrovBjY/ZfUATVsdP1hdu3
joV4BasMW7oZ3D8Y5mLi4EX0w5qvPiL/rl1EjQA4Qa9n5N+qESwXrnfSVNbSt4CeF1TX6aAdY1T7
AtkrD8hNx9GoSamznEEicWsmajP3+lVy03A0R1fIdYoM9ItqTjzvA6ezA37gKgDvbpdLk5DAzFRk
Z6k1WXe52e9NgcRM+6ukm1/P0zX1THGLAiEouvzeKMOVEMdeIzl5dTYkO5vaeN1c+CxVu5hAG7r7
SXHrvSAWo/EoPlLNG9PEl4vab7mOcm/QS08rav6rBv2bcFq1nluH4WWeO0ZGmHr/Irepb8xexya0
VD8MY3kzm/nVNPIXGeCJZvbBNDkG1xw3oDNiWaW6sLjPVnrXZcjdhOjnqvynN503QGrV9suzrB50
N2UUt7avtWK95qP1luq/cVpiLKTdl5WL4CX4L0UyHPpRRggq32M0HmOZOZSQBaTzJncyq3qFZnyV
ofVWOlZlWoQ1y15GY3rJ9eklxkgs1PdRsh5YqR/al/wMdMbB1TfoeXG+V6vhzSigDBpXEWKclpuc
ldnrDAE44dV25LPP+5t8GAnuq7LMTVdSu1Ny8xZQmaItWvzQTLHH8l1qhqA9FuoediYe4AoaM6Va
l0jRJDCPWiHIdD2FmWf57GhEyDDGl9eyQojz3qtU9CLssRbiFnk1/rhsdoUdAvmPXWsbV7QGfzvj
fK2c8j6PBmxnCmPynnqVU1cD9PocAlB2ZVdTrdyBL0uo3ZEv6DZuxlfVCg6pqgZ3zUmP85euSzwD
oFPbOKKYXzNCp1ArAnmzc1l0Vx6wRrbx4OH7GgCjFpn98jPB9WdWWmZ1U654ixqjRwEVjB9Kk88d
h1aeqa70jt82yOHUxZ5RG16fNl6isqDXLEdWdUfMV5d4+Rzmfq0dtlUgM7h3pVQHF5d76zB7DReq
PKVcpJhTuV0riY6XcQjJlVt/lgh4VKGqrYjIdoAJpEO4qVJe9ZS8AFm+6GXFF0i3wYqK7DqV8JfG
f4vU4tU99Op802B54x7jYWDPmKoqULq1WhGbJpwqOGjjNJ76sTilMnpARHDbBkjVPNUBuXyMUvD3
E3/KAoHwORKQsPk4SDh1NYxxA2OWhdrnNEz2DZ1SQx6dZMcl22+uIqReWW0eTiBI8gx+n5NKRIQZ
k6HUSqGEEa+dbZ5ZyZ5SWh6xRydivh+F2gAzeLd0hGnVHrAUflWr+h4v9Q3e6wW30Nk+LoXokDGf
79/jYERy0Z1zg1MzP9fB82WNC702q++Oa01Afk5O1UopTxY0g4VN/WvBvsyWinuO8VptuRaP3h7y
t8UWc/LFpQ/2WGd+TA5vpoAhLzzNomIZcF32ttrVNGbwsYhf6P3ZXc+mSUj30+GVIJMQLFf/wAXM
/6cSasMGiqFmeKBVfMy07Cda/9+8NH79VqXdfeaGxZhAZpo3fSzb5g8Kcl16mkJDa5uzCcCUuvJz
NcnFowLDzxMctWMkbtJInIxoy3ZvQg++rvTixyoEpnLcx3NWKhGhk6QHzMf4DeR+RvgbEzKiVaTr
du9/CyEywH9mJYHIDqsJVXDk6u+a4RecZXy/gltHGKPTXPDbuic1TQna5gqNEoH3klVudpGgeB60
X5TDSNnSnBzPvD0qOviCVUd8xs5doizmS9Y3lySluTxPk+TGyScYwZPSnMM0KsTVt4opqHtvUZAe
DySjLWYE/ww+JimM37MEdcEgB3di4Dv/AQeMUlhr2HOaY5CWWTj1elgIXTTKVlQftwHKjrCdKKYb
ZfFrEj1i2qtakQLwiSFTVkT+lfLT9KwWZQawa+/HouE3YhFk6hh0CX9Nd/ybCu/5HRxmj6nsbPTW
ed9c2EB31JrDcgG6EcjYbGXcOgRma0ZgUMZtrR7WZhnJ7BBG5Hq0rVKhR6ZuRMkpH+eLIfcXVZND
goNLkIiIcDRT82VpgMLH0HpcvBklKTzL4qMJu1CeyMKY79C+LoSc+OpTUHzcsOZdtdNpGhGpyIys
VUdNhvO2sxi9k7Sdw4SF7Dx4Us84cdntKe3BBqR2FTLLauprz8NgG596dbYjEm8Tj/2F5lCZXOQ8
CJchsjP1nZao6Hjw5x/b3LhgV8rqV2Kby73cs3L6+3SMDlGrWFFezudRSC5poHK6jkbrSSsSq+Wf
iKRq+cmcbikCcS6CZUqDNEYu7JqPeOSDmfewGvLQFPfAOEH9NJqA5w4ZDShZu0p0W7qBjES0PnXx
hTnb1Dg61A3lOX3yiNpzmpXSptB5uppd7vEixeJrTFpYkvRnJKQoRcMz1jrIYN945IqHI65Jr2Mk
t4j2rpnuVD0hC4j2jrM6ozL10xD/6WqyUEMNVvoDD9A+CZJ5DEc8A1OpnltVv9S06sz2h/ii844w
Akhg940XYAL8U73Mi37ZLPEy83kzQwgWPYCH1X3wjNW1a7ODwVuJ8cCTxTeZVl/oh4AQHVdsPUze
WAunfooUsTgXFi08ya+SvwPxKFPLb5MEqJDhlOzeBBNFhMp1IfmGX5635T+N9Cx5JkF0rh6LYt06
rm/Ri6vE06BINcJnmWiOAkH2T/l5HyRqoZ6mdRVdRUdjgHkLOXdyIOIVymFOF8Ej4dKEKQt8pt5E
C5yqcBO/FYz2GRepNGEUGILnVVgxURnm3mG26Ggv/Ul7kYzqLLu4zxZigCEIDwKtOg3C0L4/0WIS
OmsZU1/HTgyTSIxy8jgMl/i7JDIJIyxeUjy0rNjVM+Q1RzVFh9kNMO21evoDDzIDnmOZo6mj+3Kn
3pmd+E9mHuWBeTyhQ9iovwXrXKEAJw+LfT/micWgBwDM+5R+ppVnYfKi3iKqAZFPlQMJUgJiHcN6
kBgH4E0fkEkztGsbfJXPZR6y6flhfOsCqREMopFnzoZrNJvXcwzsdR5U0Iwn7bvrxtBqhHDHINQC
o8vD0stVM6hbflDnzBwcknkjEv6iU4z+t5SpPfNAWSy8/LDUihP8+qtUYn/qaE3G6hYX201J4fIk
+m1JtxsUmlvipH9zfBOV8Ycx0KRGLaoEhQqh3OAxrVb0r0S0VzyyWr93BntNcJU1Q7mN2Uw8oKJW
A0mls5ZaX0Yx/iM+PHWH6F0rQaG9Ya4PgfJke/ZaVkRRIaxJio8cDw2G3WRX/XTWjgRCv8sZPmXi
rqwTA7OgEZeAjZdek1HbG0/70mGfvoT/9h1iJzHEpIBM9DkW2RgQ/ZfceeuQCpM6Nxi7nduNOjlr
otDRERVCGTQYvRv3TFpT2bXYFTfPsfw9XzEzVYab8CUZGj4hjXUqHJR0o/DjT5OKa166orpM5Bfl
hEStTJpziaUvgTsbi/dYtZthtQ2rtmGuoKy6NPLP0rtzUdzFBqxPsmJAKd+BlL8T1tPWp0p47bc7
m/sR/B7bsB/43AuHjoXHR2SrJn8MmnrplPqqkqRcmfJVZcQTp+1hE7ZrstVXqYgv1gmKpMsMeCt6
aLvoWuVjuSAiKadIy9qI7qOmBsWFMGy/8bKHY9UgXCYnolEj+q0937iPpE+WSEpHppNXCgVag8mG
y3sqy/1SCeKlicXLOMwEjvAGYKvow6lOwqzdXVnB31oE6rT5vXKpOtMGiBL2pE80LS/pPPc3TSYm
PhG5LTtApfDjM4KdZ0YFFIAAOmw+Mlz0O13J1FosyMTxGd6MwVj8yxqhXpVDlSoemeKe9g5wkYRl
6B+mgqD/+iQIZvIvkbHoXffSaQWOG57RGKZdrdkov+RTb9yaOvd4ZKm7ba3VsbfkS5pxAWrlVcAQ
XFP2WqRr4eFGQwl3cw2oPJUWwYepekjwuQbw2h8XSvvUjObFAiqFoEvuIkmIw7R9I527y1BYdIWn
8PCryAJqJlvOWkTmOsyjhSVJ4Sxs3RLd02cyRQeUUYhHtNvywRQ9R8QAtNkYG1+skaIwusU+apWB
xFG+cZSbZervzDeoxOsBtRDrSN2hEE+rye51+nM2MFsaWurPPg1HxcgJKLo05DYL5K/kl3rj/lHx
wu1GZC5JtGRJODNOMl4ngZhur2Y1HifvOgizNYNg9bPvn7Lixd3uSmQvoH53E5lRsxGNNHxrjJpb
Znlnwd9mmiN+JwOCckbdzIFUEjIrbMC5udoaj9q4gNOPPB550tTTs77DXXN6BXudgZKA9Ve5GoGC
tU2c3s1FPa4LBtYNKB9ic4aftY7TNa/ubQnYshLvRrbcG6G9K6ZxK905dwsNMYTkDISJ9S7Pfw24
QEUvpDgzN+aE304zV09Nqdnp1eSRaQiPQCtaNQ6n6X2d46DCVM3gu+Faa1GhgOvLxvmqfki82+Wf
nlcARopo1eyBu3zAVmfSYTWk11GaMLF73+SV50yl8R7wCTk5110MrX7FfJ11PtHjjEX+1saLYMxY
H7ZWO5U1NhgUu+ZHxnNakCx7lVCXjwP2J9GRGL3mz+2zpIYGpV867M96j+BpwiHW4kzU41mz+LS5
lZTszD5jHCJAfdEuPSd+C9VmQ6lYC2mYY9Uu28Gen2HF/CdDt3uCgc5KDvYJ/zhir5gaCYSRbmxX
qdMv7fSVZkTRrX7OHL3UL1MSzWiH+cMwf9e/AgEQDVgCdnbnLAMoatIrqr63oYDA0rdVqKip1HBh
LUyne3TxU9FTVzGVGgpPJ+4902hpDtK4nZM9O68DjglU/sZ8U7f8un6B3QDsEFTELfY4h1cMZaiU
dYMoJyTlHEsgSbKG2KvRjc2Fwp9Tmy+5DRZoXulA89Sz3U1qP0OUzC5ziOT9ISDWr8mtGMQfbVTx
DVJ7aWkoJTMLrpiTx0/JLIFJYjMPoazN2FS2C0Gh0AbAhlJkqbStirye6tFNI/1s0qMWLNyZZE/1
bdHI+zgMAZTG0uaNnfW3cZFO5FdPQ8Kdq/mJinlhZ5uNXgY9q8GmmoFBJZVEt9gNTwoxdcQZOK11
gjDFyT944voj1M9s+c+8TiNNxchv62eIbDB1RvbXdGcYQ1HE6AZia0QOVNxMit2l15/8LvzsMJOe
9HkT+8yQ+1RWi2qrBg05O7mGR0KG1RcFS8+zpEdBSao88y7GiDRDpGqwRZbtNEdYzhNmRV5nNQsA
9r97+aUwuZXa1I7fam4l8gMVsQ/bY0tOENTsyslp36eZZFeTMeMfSZrdrXfbY90RdNR6NEMqpO2Y
AjD/I4YcygVL7TaSh2P6tEpOO02zZF4bA/M+eCylx6g/JTfri4biZW7flDUAuJbqxKhq54p43Y5A
HgIcN8YJVcJYkDiYZAGAYSFswpD3EQtvElMIJI6EthFpcpThFXBjJrr6UBTUAWYLaUtmfT8/IP+C
D/nQcsKLv5J2PjBVhZhAPAtTavtYk/eGYZC6Lt/3Q0HwdSr+EbcXTuzjWPgC8Srmcwb50QMVstxW
OneWm3SaL9TxIdMfEB/4jaa/sw5KJV4TvwvGbppJbSGQ1tQeRINlr0PiogbeSieNh6O6OdZ9P7Kl
Pwj133rBYgC4Bn1N+/70R+h41rke08v6BEJTXwb4DPBSSaFSmJcMLzzGKLva5ijRCpIQeR++O0oX
KYdei5xpHC9pIZ7H7qXK3rPZT85WvCLcwZ153jjUt8+2e8l/BOIC1OyimF8ziVtP+cl4Adb1JprC
y7CyuubiykLlOdBcN3LXcRoTMlJBDiruhVafNaBjorodJ4EtLtQo7A3qDbkckQLhtCDldUSuvi27
lQg86h/tUikfVKrHpG2vO74P0YhiEoPlDB0gE9RpBT3M9wDFmj9LH5zdVJejl7yBeDmWqXZgW+BP
fenGi+F02FdFa2WpWbgTlwGuxJ4uld1eygsRb62EYUY4kSWgIdD/iqdXMJxl3l9pXRWRT6LuQ3ia
gd5h25K93Bxw06KrV6ASbACX9blgxoFHFRPlXBMvfOrMf9LwNzPeEXj4WdIEMUOMbPWGtImW5YPS
CucxBMD4RqIJZmHpjigJwolRngSV8K6WdrSufEVpDhwB2QmOUlpz5EFB3G4xwCv1F2PkqkNXu2Ar
Srt33EHooNpNPgkMEMi6NBwzynJsKh3TP8ER0o/JCtiBHPkVAin5hbUc8Jya5LMQw28SWW+x8Z34
teqYgwYG8kifa1nPtQszI+TPHx+KCpPC1l8IeHlS52A0OKQTOCpiSmXSz8RjkrK18rrVaeTUF31t
kDyMLTzWTzG+vqbLIRlITlUOiL7ic5wihEe4VgmDq7GUIZvFtdgEUEGztKRbdYHDBXF7qM5ruNIU
sAVvpOZhPUxYT/8xhiZGbw5xzcA+IJ+9uFAmYMAUos0ii3omhofHWbmh7NRABO0qsns33qfoNyWI
hXrR7QW0bUIoVWgb/xkzIjuh99HiH4dEgNC9+3FWBkTq8lj0n9ieOtw+YVeUuBjSWQhGMHoVzVbZ
+sgnqlEMY75GZoEia796DcERh2NShXqsByzrg93u2cOkFsPMvbzNOGSVqgXFqYbTZgW1jfSDFmC4
1CTZZnelXx+tYLyQQuUmeYcnU/SE5CW1OSECk6NebfGf6Odpy6GIlxQFlFR8gd0Jpw/atWryPbP8
LGSm5JfNY4n7sYUtcnLvXz5yWHJgeqKFkJuv5GWnVeiXGXwKHwVOyeZZ9gFo1cvdGTkfqDwrFF2s
kpkECcD96cYMzqtY9kdzdSQFiaYn6X4jEyKzrtxf1rFJtEAsQPsoXZDaRat99G9W8c6TErY/67LI
MijoxZgSPc+6T9kUPrfhWHBZ6tpyRl7xla/7ZzkYH0mzv5tz+bYrFxgLwn/sYNu3flevcxpfYC0x
r9UiyuJd+G2yV6ZsVN0bkgYVkCkvVLd1mzC/XvJHw/R6YhBbt+dAqDn85uzWrYQCV6Fl9MFoLb7B
Hx95Oio3FWWqRmi1Vjv5iLBYSV2BvWEmKA7oZIdcCpFkb4r4LRvD1UhDDxeKko0fzRCaZfOSdNkD
5EAbP+iJDPzKzEME618qJpeF5jT+jzQz/LVD/FqK/ZkIAmqcnhXTxorJ6CbAVqvfUB8p36tEDvi6
BTkGvN0CL9Ey8M8oR8sBpRxv45phMEpOex6MrF7zoqIa+uk2GAjvSfKyoGVEyRENYxbJWPQKuAj0
sqHO5V1woaR54YuzB272p2dHxESgn27F3xj8JuO8t1XaX1N2Vqbg5oRa1qRvC79MIwFRPX1y5E9l
TJ0lvLlm+2cn309FmD+alQ2BWXqDfXpTrOmas9SLxbAj1rQXSaGmrXi1nhGTwmf9oZFTGrd/ZOGX
Ig+dHenQwG92CNES3j3jPuOdaQoZTAGvdqtZkIYrlkxQq3GtPVQpv9dLfhX0kgXHIeUPw1ZLuH5z
Nryqcqj5LvuCu6P61iuUnll1IfUXA/Fn37nqRIb27gKKOrZqeReML4bvWZjrwaq3To4GCBf+U3fL
sZEuB6wC3Z85N7l9R4Jz0LReDFxirE6Ls5FoJLzeRsLkGZiq7BiGw18NeSuIDjg66hHzYv1jrHDR
43DKbVzfOlYkwZcUE0ctj/H24//pPLi56vxeCZzJLac14w5CrgXCN2XjnYOqtqT7wEHcvmiEhM62
bJJc+58qLkSd4zXhH6gflfWm4nqNH1vVXkdhPycLn9ghH8EFevwCrTEk+hiVIXICfkAunvb0KvWb
r1eKh+Ca6VxmhWW4X0how2RgWeFtkqZzRWCtlsaRvEoX8hZFJjAiNjiMHJNTd3TkAylY1DAspSff
fCYJ5mwOtwBjo5Zsz3Scl2ZZHWHRT5ukv4DzgboHlbmOz4lJOkEznfMtjppqjszSAKON/hQB93EQ
zEhsjXAcUDErvc8uKxgTiYs/EHQrsnLOYIYw4wXa6lXX9evYciUz9Sxfm941Y5UN8B5mfHX7zt8g
P3hpK6JxAm5Q5e+oqd7Mdn7tODUBNlImgKwxCsUV/sufM6eYFQ85UPkJgapkm8CLl0y3NcHHw1pU
u6ehxwbM1B+lL6vB9Y4u+taDjKy4aBTrMcYEc5sMd09x9alpKVmwOEpybBCMAEbmQkaCknCf+Gcg
YnlL8G7366Xd1LCyWNo31DYDLqbat2rFt8oqqMctoPtUUOv0pDcxcYj57IQF1BgBIF3BI1GPZquM
ZgJ5rLMI+mHbcN+ZdjIKzpo9u+jKldl3ghs8tPotX7g8/6oSstb4a1nRNVS/QpkEEMNq0g2kEHRh
VDZ6NCAJK0igBKM8rVe9re6y8NUISTRyZCkQTWYkx9WTNsEWGgDOGF/Q283cYVJd1CeTOpFxykMp
6HTUz2mMvVXbOnZkvXCUEOPGOqMgfAN9JeF2SdE1LsQdM3G0JNzMjEF1474nA+ver2lDVz5CBB1l
STt1DKLmHWnm1tdRvg3RWux/E1SPEoC7/MkCRWMytf8j7DyWG0nTLPsqZbVOt3EtxqZnAbiEQ5ME
Gdy4MRhB11r7089B92qsF21VzDQLkREEHP//iXvPVSBfH5Z1+pEqmREkit1lJufmj/6UToLsHyiK
5xdF6NEVr6cfuJJeNgNkYuVscRMwa7GL5TRJaMKk+zgMzjR1gVXT+NtCGb8uVv06i8a95V73y7gj
0nG/RoDeYzNI53c444g09T2BRMd5PSOGz8ZvacSug0myHEbmrozZGLAsiBA66a4Kzdno2mmfr+ov
UPDpzkyQR26KhbEFF4e4qJizxd9d/kShszkm63OlEO1jsEDIKbZIsWVM8aSlkiTmlFbt6B2D7iKl
QjNBRi4BH6SlttdDB6XPJ0n5Jcek+g3aJ5c4RPHTumuX7gdUjqRPIFCJYsBPQuuJInEjiuHNQJVz
UrYyZKG2MIuPMoULReZZGxfvomQ8jA/9IJfw8Vq88BaIF0g5BwvkfGiqhq+vx7S4FK2MellBvMqK
HDMrkUMMC59G+bGjSNS9lpNG57bnmYvJieqrU8lgTrduMS9oLh1XMz3J+knfslAUEBoXAyuGLVzN
G0mnoTCpoQjVaLuXrPRBhLKfwP0HUEXNXlMFy6YpeWuB33Uj7qmDAb0F1ZoGeByHRvGb4Vdck8In
MvPbfDrakru7QvCH129onDiTnJGIR04BTWAANyq2yMqiK/aK9ltUP4rmFm1A1HKkxOuZsCdfT1R/
U/MAoTaHIW+ERNFZgjkgR27C7vezXDrCEpNjLcknwfBygEOjvB3kvjr04LNQ3DxqiCdauRDJ+Fn9
bS1sVWAcWI3LbWi0PX1gE1Khgm2mYEUeN1qc08t4sMzskOCRJ73NKQAfxYtxayvjmoN5bv8mwBLI
DdIzcOuKq6BE5bpzjGRAADtDjIK2kv2syA/AGzwj06fB6WPZGVmZULE0fY7StnYrZgA6rpnclZh6
bfH9JZ2Ve20Jd/LTXkRduC+VxBeGYsoQUnpumDQLUT5nTC3TPpTRlwCk9hOWr6Sf3gVbYaI56ud6
rNioo5I3xnutN7ectRklqqQDJEp0gG+jM2syXJSfxMJVtddYCAFfWoXUIdS0p+5JmzlsWRqulnaQ
28lRmNo2z/WnfEhNd5pFL936oOFdbGPmhiqugyj/QMnvthX515TAM8vQSL6g6mu3s6yhBbAmf5Ew
Y8urP0UvnRHdu1G+P/XcHbx3C1egvrzI+uDMdlYcTKBIGa5bDTt97ynF7I0WDx4khhmsuVq9Klgh
1ehTjd8WTP9ylBxSrIpNO/DZB2x0iOY2LCYz1Nb5GK3msUfDr3lIJpkDfo2FFnAmzdhFc/HeaW6n
S5cehbmqBGkqn9d8MP2Fhq0Qs8OYmyIAoK+CBw4PUK0dpuYsm7mnHVJRejfS8T4zAlnzR5xHr3qz
vliydavV7BoTvSwgZag4bVcn0SxHkwaw7wbSjZawWnBMUcEjvpMQMFjMUqcvkl6c/hWqtFsqkArr
1ZEtQkyPwygedUzmtKidFVjtGip/qa4s64jm5Dx4S9rcAbbaA0PBJScbkaUZuodTHFtn6WYRWGUC
hZObEfFKf5nK4rrwnzatQ2HQFzUgW1R4kcUhKpYQm7qPP7miP1MEOiawgGXhE6LjGz/IBFEfUppG
7hiHZUeYurQeLRgoJM7l8GxognPtGMcPOZqcOJ4fvaLvNeaI+iK+ZcKK9Ok09oSyGdldcvRGuC5J
dRnuyIq1Y4JTuZSSo4F+IIAH/vYMXWX7ToP64HymWZzETyy5SVTuo4/mvK2Kq5t+ISNlr9D1BVBY
+lK88BQphhmeD22CD9Pu7mkjXiSlOGfhYVPmM/yBnr+hrR67rsIxmAPHrQgsLf5AkPKMhZyaZgBQ
UPPBVtxnul0s/tHz/DJsDFsbjnKXKiZmlBQVb8pG9BnHnVAKD2xeFR7ej5f8Upsbz4cKbgBxoWjA
sNQPL7aJHnzhnFWsJVz1JuxG6KQjSU+cW2gHWdlvAS3caWBRlNexLxCXHK/AY9llkHHMcHPSC0KH
mchQUhLg4KQisnWwm7qsuSaD/7WjIUUwT7q7JoSZNR6nzYS5QuX/QexIJJ+SzjyR23NOZfBmc+Jo
PPhmIIjzq9gmr/PjU6gwurNcWYEQmlg9JN37rHprV2ZIrT7KCUih0nvsVsgEoVtE/ecpGtRMwRuJ
0q7DDD/MFiz0kuDBA3M/7uS7KIokhypBqX7KmOaThGHVe+K1+eZqcGI0G1AV499Xo7WcZAX9YKS+
eB/3upod9XFDffOM4rGc7QUDAZG/slUzMn3Rx4oBDCoC4yslorHJmWzHIDwbtvHrOYEkrTV4f9j+
5i/5YOwK43c1Lm434p5pxRCtVViJOcit2C0IuG+zYAWOJYBVGVBa3vMJSqaBfZd2dpI4s1W7RPGV
TD45cEoEQlDxt673iTXyVnH2tNcC+RwLqUiSrgPRvrP4NpE4QZtDSCMhDbRcq8F9xow+OlkxoWq0
0LMG1/bAxoDhdQuWrg+F6jmg2Bm5sBOHv2zA99Ov9tlKsVe1BAKmEXrjVsOSqSqXbBlfeLk4KUqH
cVqhXmPTVRmq56vlYQShrYZ1z9BqqF2LEaDOtlhU2QkYzKp034xan89xlhvO3C2OpVw1JuIiQ4jp
u4dsNSeShzLOX8xLq8AW0RhCa7+HCa+HyjjhfUTllJbO+lzyzB3TcvHU6tt5gWQUGTAFrVCdj1Cq
Af6ksunKSH9hID5X9X8rJnuS2ttyyQy/Eo7ZJh+bmIxXu2rjay5ll5ZXW8FWUjT0LyULin7mcubt
EQAEfE/QV6eSRDYqQtVRmPFXJqJB5LtIs0GNJ10Vasv0a8l+K2MgD39ThrBL82lR6VnWnyj7aPNT
O6882XtmbwVvXP4eJRfD+hHXHL/QG2+48GqKSPHiX5kUytqnKM0kuHZ7TBV2HY/HrlXDaWFbVueH
vUnFL+Prz5f7yr4GEDWbh6+Vlj9tX4jly+xkeh1NhH7MfKVnHj2LjlH9JIBkRybNQtgt36yI8ftR
mm6DFcFnh86mchzOTebVee7V7CsTYXEXsXYRx1rtbFvJFRlhUwEfzSR3IwG7YP5g3SWBZDzQKhSI
RCET79DwA2y/xIqFDJOFmIl6U/DfFzzeDo6F3Vbgaz3nCYoAzjdjlzAN53YggYlREUP45W4+8Y5c
YqnhGNnoRBtZV4ei2MdpdNRlYFTpEWmEifd1j8FHxYlAcJ+ZdBckXTwBI6dGWHCLxtyO5hm8P/p6
nAO1j9J+qOFMNRCHhtU1nuBMJiEkubI06jvmkMQdM6YkoP4fazV4ainY7MR8sjRZu+e01eWDvdWu
3sjZiriN4jDqz2L5qWo/TWn4xGXjdPinFniglR7ytK4gz2ex3zWb37GmxkLfERerBBNbUivOg3b9
SMUVA+pu+yBk4sFgU2KjTSWjtuXHuiYfwC6Ho7pgEI2mly1JXsDd3cmLefCxwNsUbTTMyIF+G0gz
EcXaUg8ATC08HWbIFuunQm8uuHg46nkcJvVmmgAMdJYA6+rybTnNbMM4oAWFtZfN3lATg9ql3j8F
iVgY7qrnkHqwJdfCmajoeK3zN0v7Ez2BJ+SMcJkcFabeChXvP1hf8sisZYoaPEvbuNgshJahthUD
HJ5QXbI2vSUzOAbov2Mm3NNWOeHtIhnqwnLgpGmOkJLv1wpYkSRcO6ODEtiJAMkxV4C1nGYnfY8k
deOURqJKrYUGrjybI6wKwLuj1u8noXe6e6JIHDgW5FICYxXkUuCuE5RZq0IHKO1yGzWS+V44Yvw5
ztYbKDyEeRp+TxaLaLMwelTLFT3tBdsHas+/S92coQr9swoFkWQR1Xankw+Ywy0ZeRrT/DimKMBG
Pqe44QnSVcAl7iX5e+Yc6gF78vdk/0Wyzp3lolLcEpFqQd8C+F5rg3OZHQM0ahS7O8e6DT9tkvhw
hKSBp+RmgnZanX9yU2gXEohhX7Vsoawi4PY+AGv0yS/x1dxuto2iDItJDneYec0JEkVqucnAOzuQ
uYENcMIGKDO9LicyDHgQKl0/TLUGUTDYiunKmOcKvg/A5LVbPh5lKPAX1yzFBm8K1W/1IAPHuSdL
sxsWH8+8srRN9+kTJ81PKzIQn91bMionYUa8MsjXQZTupTq9Dm/mor5uw/COYYooC2EH8p0ReDyW
vBWoYHQgjZKTPfKjBbZdnvEzU3goGwRtikpyHBj2UJxLhpc9yJN8h67bDbt/olHrsljFeM3d4Efk
dLIuZ3RivPQQb+btNV1+xAnCYQTR8U8vSsE/RtoblolkwFZ+t/ugq9Zrm+U3IR9vcqPeYAWc0h46
KpvsDiHSqLuxkgYoPXY5FJRp0fgg72ZyC2O1PGxo+JdA5kvAbh8155yeanwq4qPfACvdLxU7moir
rSAEXqlgBmo0bLpmxzW0EMSR//7X//q//+d7+d/x3/paF8iqq39VI5nYaTX0//FvRZf//a/mv348
+PMf/zZURZb5QVMUJVRXqiSp/Pz3F6qwmF8u/dOhHkomibbJ1Nv/nC5Ao7EmwRmfh+i+sYWawtdu
1ciWN8WTezol6Zmd2NpVtRxwte0aCG8ycN7YiYG0QB5g8NT6ybH5UPOfxn6+XOwz91IReerpMa7+
eODclYhcFB9J+asFRt7nM3kVoEAXrPOssDRUhDkOI/KsbKVZDpYMraOWHZk01WxInE5+lO130c1o
Z3VEN/FhVshapJ3K2+I6F8PVqLoroRlX9Se9a+m90uXdSecmDmxuVgFtC+S2uf1G32xQVLEaM9az
nL2X8iuYPW6u3fiz9ZFXY94h1MGXMkStbMHGCkAG66KZLxn3ThOMFnEdjHmGiaT3tgnqyPLFjiFB
w+8QqcCi1eO5HiXugmxyLBzwPX9ye1wX/biWyjnu1asKdmJZzswL2ayOeLPVKwrW22K58aq8iFH9
WirLK65PL2XbsrB6R3WiFn7CFLJOBW/J0CEykjCKm56iD7mCzNaOOoz+cXpVmvc5MYgr28vK+4Iq
LrbwdShjzgrkO4KME6WHCVwOuTmJLdxzqAJrfOiSXwVWXmFfiemp0cWjVVthMpeED88HgoOCDnYc
awGzMAHHDE/Js52b8LQHiDeC4XZb4knNezH+lfFX4YOltGAWJnrPwL9BTCjvOapAB1nMgqmrB8BT
nL2qgJyZPPVc8jG3BNstRSXaHUSj3RfRdpq4romgnOCIGHJq64gd5NkIV+oIqSMC/I9em9APgigz
QJAgIJp2xIbhKtOZhaEmA/g3Wvftfk9nlUkzbr/+WhslM2a3NuYAMn0RxiltY3dQu8rpgKpT1FHL
AX6BOab/jlpb7CxXMF8GA2JB2V/SQbgo8XLFP9/Ch1CqO2KBTRre0inFzGogfa8jfjwhUXkNCwsL
YTEfDAECS1EEUolp+WlXXxegR4QSy3gLdHpXPvXfU98wM4cwPitozzu/5SbMNjB3aNaTUg9MqToY
z4OZ0LmVgIWxLt+Z8HKOmZKTfCa3GhbY8mg31Ssigin85m3CNvMi/h4AeICabnIbzAVZYICyK5AR
pnUHQvui1hU0m/IgzLODOhATcS0Ck6AQTXbqqgZkudj1hjgDOarUSwe1/DDnv7nd91y2oIVWE+Lx
kQP8qPJU1rh24lE8rblwohfF8a2Pb+j731JBYJ0n0V9Gr7GdF8OpLoRj788xeA4qWN0CrriFHVjh
9T7uOoOkSH26LYWwawmwkZKQALsDuj9+2W6eS0/sfxYMfOUGKxms5/9wVIqy9t/OSkWzRNXgn+T9
WYb5/5+VG86lbcFCZMc8nuYTAUVDDsnNUbh+GrvGypAVI3KoOpyU/PjonSyrsQFyAaN47hTS6VCo
6kjuzf1ziNdlZxkEeKjfuo+ohBe5+cuFsCj8J6vXQrBjhmuR4Q0XXC76UzeAtJPpc9uzUVrn5th2
rtbNu7U3bTJWwswcj2zUTg15AEh/xn3HJfxm7vFtaQP+qogbF2p4DIRyEm5tYQ882xwER6z2gMga
/S3629hFSVP7sVySZnFZEXr1snrmZ45nE+OsfJuogk22GeNB0ZnUYHYc6t1HvTLeaet9c8Q8L0Vu
mSeefFi+w4put8jhGYoloQorjaB+qOo87FM4cgw7J/4AMUigxKpjsava+rCW9kliFpbJEMInW24e
zJH8shh8oV5847sAi2fwBS4ibDU0LDoIJaN3Fll8qsrwIIBfKifbBOWf28gIPUuPL/1K8Z9va1ih
DTV0f0G7SfwjQp+JwUCE3OSsryRkfA/fJn+oh3Z3rE/goy9PGkRF80EbqVtwazScj5cZlxAULKRy
Z+ElgTAmoQhNMPMLm4dlJRb9TQOKW6q+tWk+DzhQHdQZhuxrGT8njj5dtb8uqR8zyOine8xgN0nw
xTasAWN3pZrFTekAbnNmSFFBq0EfVIoT/IsdbwsjFa3wRNX0MpFGoeFFVozA0kn4Fr+zxXQKuxTV
wySCy64Qo0sbvQrmFJxV2ApsVTPCzpBD81f5l+g7O3FZY80VcHPg4eAn3aTa3Fm1iZkkdhZoeO7H
+F74SUY/+duyG8Zrn11PCYj4LlJpMXUUazMJHkFDspCVPBgNv+dfMr0B76XXIf0gT4GmrU2knULH
Z6Q25uJJlk7bZUKbIzTPYdLorBM8wDpxF9KYJwSSRRcYzW0sTFchtTB2TE5dDee3yiYSQzJlXNcC
CECC37IUGbJgyD8tjaG3tGMuVR21iz71GE1PMr1zoS1++rssC8AGOtyfZ7cQO/NNnJBHNczE7Rmg
4XjoXHER7bE1beLknWcnP7lJMDHQGrtdJ6NBD2jSeyLElkDt75Jko+Q4FDifiQY7mDrbV3fEKwci
+PZR0GcnMJry9dwOxlnUwbsagESppdXykYjWGw/GLi3IJBh6z0SMJc+vsLGTorrlsXDfJuVGwFKU
Hcx8DSbJ9InIshv9EaP6GEqPRZxrSE9xt8UuA53qiaNl3BQ+djjCHzy2EnrerLOZB+g4tw7FU8Nt
DLyg0KATVkLYexbexHz9rLgHMq3fjSmOuAvwyRhiAguotQ1x3ocAE+b8LS2Nty5LH+hkdpvYoq70
S2j4OOxqiUr8pwYdwKWm176V7PgoMIXZmxb6ADbDTg4MKTMRFqeQsdDzDIYr4uNZDezdAv28wJLE
5SNnnvqldeSePf5tjhwLOFRg6jYW1T/PMdF/zohk8iFBj6TptU4uI1ZMKcXSIBzxpq2eSkSBUd8K
Fdpr+rmWKa4fyc/HL30BrwZZXt9OS42gsWclMgj2ZL4NONzmLIhORo0MmPY2lcik6tDsjY5CMWjQ
YxVYuEUKQjrOBNoybpOTuFcKt0AW2MCBBssn6y+49ywh+8gXe2NDtWZowuUQouuAU2gk74vFNryY
tEm8hVpBOY4S227xIuaMjw3zvmisuFLWtBD7oV+2EOaa2yOBrEzq5KGAP5j7M3GP6nYawVoJPHzd
JB7S1jxYl5NIqF9l3NgaPqhMiDkDw2DwJYl8JUaozGKYEyTSy9Az0c+jiAWfI61hbIFeB8iFeH8w
ZBjLPFzCitEVwB4xIjrbGWZOLBmldKB9yWkMkWEzbO3wuwhWfCxaBruNdXguhLlY1gBHTcAuPMgT
zodYD9IEkV/OLSmh4SXu2pNFpgLcE1H1R6HGF/sjKTgcAyjRqTgmPv2IbrRSP4s9sqsKAUAEblEl
B+ultSDCKfVNG8x7rTavpL+tW2AOvO1zyEOb8Af0M4lg8m6KNk9BfF4rgmeoTgUaWrKjt+fjqQvH
OJ3PGIrMmEwCGVojv8FoyN9YWAwxhX5Zql8RWZ4AwRw+6cjWu578c8FyC6RIKtM0CWQny4nhqPwp
NLLGz7iDTWaCJnKHXIEBkGih9vKkRLR8fh9I1K6z0d90bbgjsCy0W7yBMAo1Uw8FA5GeyrVfCE7f
DhgAbNIS35aVF8kujlnc+JTBfg0jahKSgCeLxw03Pt52EMHugtgN3g8vRizuLeI7p2c405Z5Jp8J
3ilP4+TZ6t2cs5sVTAKA7cJCzlygJjBCkqDz8xSR1o4x1vhQJhPCZ8PE1vDVu5rot95qrqI1n2V4
ntQSverqPd0T4eyCvvmDLWpjkNM7ZN1yKETCWtAQ5qh+VkEKJ8QzYpUdRbzxh3gw2V2P55VK+0DB
8TGn88cnEbn0E+R+pVP1wnYoTtmttL80gkDZ32JMnCEjuNT6ft0h0w0FNquwta3VjwfLQ5/pjvdk
jy0htcd7d+1Y9C3jROEfOcjcXb2L3FkjgjXmo2zAmoIqljstoiywNP4UQ/dGlGXg1C2NNFhx6ibU
1JuMlnem2xmZebwUS0rrEHSL6lmW5CktCpWUaXTkxtyaa08gbEtsm/kwUN6tG5AOlOrrL4iL3XIU
COVYL5pQnHX8F2J5zHvRE1/QCC1MLRIZt/vrNnHOm3FIGgJU187Gvke3aNcloCbuosKYHaI/HTKP
iU8j82hnfS4zLbWVBAVSyHp5rxQo0iYBtwbBYSBrdE61Pk1C7blUm007TnxutWOt4FNVjNBAjY3y
cZ/iNCpYra5wRORf4N3IS3UN5GE9ZqkEsxSQNKQ/LLrIdPi24GxcBz+qOqLhahhivqqxAgD9BSkm
Jb5HasBmYzLN6m8Lcx5VEVZCQ4cHVKPKIF6hMflwMLCqH8+oMnjn6CrS0jzNJmDWPeWq8Dl/xBSq
XBT0cURPdt68TGcJWoj0sgzmmWzonDsnF8L6RD9cvPZF/CY2yivzzle8Ry94PzmP4wwQDyXOdXZm
AhVl43VSf0yTeIiNsiMXXmq1e4lK2/qYFmkHIgACBSnZV8V9jhZ5qhzRMfjngGn+OVysGVrJkYiB
Ag4mCSEaZcPQIbGfYHVtnJqt0yiEvUEwGCEYMFsa0HUl2A6nJCiRnGDkrywERBMl61UFFTBPM9+z
7iJ1Lxhzr/HsFuT6zLgXGNJV7rwdMlhQ1cIH/m9968s1TEQ0PYQ4clbaIjLChYycsYIJKX4JJh2g
WrPNU4+WddiSmpQUws7pWnNueyoAqn1KAwky2zhjICfjhaYmhITJjEYIWhntEJOqpakPYAJwcSs4
u5e82QNloA3lqV9YFcHv6frMTqf7zDUmJMjyMe3KPU8Jg+6qYzFT+TlK8NY3aSI1F07Ifh4fUR85
lOdO1KVh9ZE+0+JRUTSoKFIc1mrmN89gCQoO/n6hoAOWQuU0ejr/A3XL55A7vuK+I9Ml6U6Tek9W
6vLlzYQ/Sm90jDJf9QQ/MTjyrdi3SJgF5+Br1Puyyb6l/21NRObwjRbJFzuBMGO7LDKwNqWvWnJ6
Epa6CJE2bA+BNVWvaSRurQfMcqGcFqdo6M/UWE2xL0uAwL1nWJunDzoi08SvFb7lscXyAXuLWvZn
EtvgJFyKsjrT6Mj8KTowGgQDI1nVFaVAF4+hNoBB+ijPWgo60CHhqCbWGCC+1EINcedCumFDunUy
fLCFoJF8uAnf1SvwBC8ZK6+tE2/YLBfunpP94T4HY7LDZC/IZB9SqGhMrrDHiC2xuG5+/lAANY3s
/cHnEXlTasecvM94MkgUTylQ5Jc2vgEf2imcMqwxDiO1xmKyt4veWc2w/tk3swzk+o306ZBXU2fu
x6fJVerXpzN3q+dg5Apgg0ZssIgA9qUb5ldFJbpcPJltcbaWdwb9Xr4Qxht9rfD0Yg1P+4Ox3tQu
iPV9clNDZa3CXBJwDSiMOODqWlYgmH4/mu4KnlQXSRQ0g2G4ldtlfNJTGussl+CoQBY0YSGeF15d
FPu4qn2LzjC29sVr1rNi+26bRxR3nqCPnrbInm5AOHHBTfdccnH2sujfM1s8irt2Ew5jy+PHIbEq
WDMB8KZjSBwxARHDwRoBZ/avOgsPw7gbW+8t06ElONSkHX+F5XNQjso3RcvetvxBPssRH9nKxXBm
oKyAoEHZKDJ4EhduD2RZOptsjW3AFxPp3LhRv6QT2ipeF2qri1iMF1N+jQ3oUkgamxO7B1NAcWNl
IIckrxzOxDsVwhy0OJO0IvcL6msNaVFlqMdyuRgKvmd7vRfYzLMCMVgZROb7OKx+i4vbWnv81eeO
2ikZMCKAeG2UY8x0AgVydNVmghugy1Nt6hrsreWyFdU1YqvGcpTp9orIj48uFyVME0f3HoVm4nFn
7tefG6O9ikw3Sga6IwD6op1fSYCXoxrRqxkaRX1caZBiVBzsHJ6YJKwMDxGMpWjYQ/va9bzviXRt
su0axx9MNYNtG4KxIXwLGPiiaD7rc2Tc4FJWTMWy7hENW6SFt6ZA6VO2P4PgGO3qSCDNWsb8A+Gq
WeLiKtpJSu3nZQx+j12H1h4kgdkjLrVa8BJtsJXqo+0mnkjFL3ud0yQJYkHwt9/z22SWd0X9Mgr5
uqAqAmbsNnActfOaQMnMocFAPrPYbJjKSY0Lhg/mJTbFiwaEVEXbYE0SE0DkIQ1pwCw7R0aV6IrV
66aoPiOf/VQMjnau3pcsDnO1OMy/Zjz8vHp74avArEO9ogFKbVmtbvNx/rUbUXCj+I1oHmUhWFAm
q81nrVLt0u0WrLjnhFCR1pksXooU3hbI0yIzXWsWdjI0caaq3iI+g08cOQNOjL9mcMiE229QQn/f
O50Ld8UJGE+nduxQCjBt33XZeBTblIRaQlLK87bNp3aSwSpq4WTsUAsgu8swQBhBU0VUCdHTXwXz
Tg7yTjwoarmnD9lLKwhFCr7PITt00erwPbvy5TtGNlEgm/gvRjAX21+1VF6m2u6z3N24Z3KFNMLm
s83TY9sQgRNJAW7UAzRYeD8kFdkLh2drb96030zTa9g+gJYLhpV+5GNmVDiBFfwufkja9thmXJL+
CPaXIawdYRhcY8FpiBsb+8V9p0aZDSrGo3Vq1c3tGEkIM5U1fWIUO6x9PAvM+kZAhD4BLLH1OA2c
Bl2FDhn9Fc8BlNvG+GWKaLGfCY2xvzBOlaFNmGBmX4jOsChUx+cJQU4sfpeYMnDB7DKpaHdtBA8l
RX01vT3/1IhIK0uq/MKYfM1rYubCxEBBTrI1jyyikXA3xGSiGr9kX8RcvLNwk/jleJsdE241XlhQ
7wlI4PZ7rFmhy95xtOExVw/R2imVdcs79Z5ObCJhzzTvbLDjV0EGx4gS6Li60Si9T84x6775//ZD
RkyhKbhnGRyAFMnZTu72+PmACWhAYRFj87U4ooKml0gYWD9es7KNOatcYit6gC2Fcpl4M/dYSe8r
TbO7fOXV6pgki38B2s0YpDFCVa/YGSKL+bvCr0BZn4gScys3WcWj2iBIVDnJuqMca4HI09VWF1qJ
eyNsL0nuT93eWHrnWzMZdlOENcUNxNK1bPJrqosXWU8ufBZRTLkUgnBGyGVIXEA8LrkDbcS5WuOy
Tu0sQzyizSGWl2iSAA9jXrywM5kYCIFwsi35QhEEW4RHiEAwNs0FVyR6ewuGO7IUk4lIAVylYsf0
9JfmPk4EFapYun5UzXIE7xeCAuGBqSmnIx7F3jrUmFlzXF4Z7LmEIY+RcdOQrbUd+w+YxjII6/rB
E1oPLBvoJg1SrIWdBNMClaoMtS2hc0UzUFu1PSOmMSfatvNMHkbNkJlvpZnJrJM3t+nBcMgDFRGT
oAWlzzOuKIp9hci/TH/GRaJ9ILSvrEFQpcmrQRQ2Gd5EBdE2D1VxXdl7Atl8iE31blJCLtQsg8oj
JF0B9gDCpSVyRsKbCoyS40z/FVMw1DiS+oBSOphKUklmcqjikqEGCsrcSTNoMAbTPDilFZiPX5J6
SZlaRglUoWni6sPiBF52RrS+NKf4RIRVm+A3JW2tU4Gr7FECRxkmFMyzOejA3kiBngD36LVTIRtk
M8EF4a8wPuZfBkHKwtoEpAJ2gxWIcR4mgF7XlaPzOOpADKX0NpbqHf0sx5D8IhfpW/Qy/uI3FFDu
NB7BqLZcUx69d1yJ6+otGxu6hCDzSfMt0iJ7Rk49jju12QJSnwZ2jDhGYWYusI/QUrozRwfZ0hqV
MqnOaNVUJ2cwGJv485c2TBV46SpbOjjQJT8ude67qrIXXzmpZVu/HHsQ1HyQE4wbIwOc9ZITSE0C
Si3/zKDdU/5FWGfBgE+KnC1C4eIgny57y45XEsoZDkYcygQ3DD3NztDi6W726WwQBl6cu6RD8MPG
2jA/pWbmHM4dVZjuXb3tl214tBTl5uqW6g8lLEFG0plnh3C3eeEeQOVRN8Eq5EFjWSy94cvKI+1r
htVdRHF4nbPJ2/8F4AFYxWmfBFlsyAUfaziwWKG/WYfreeqp4CSblcVsrPqcM1jHCsIWnpsBQHdS
7i57KsyMo5RpECCjoOvYdtbYIUGMroDIEyW9IG3cOmTxvIw9L+lgnRcIGS2tAXF1LTKkbjvx/mwj
BLmGEkShXEdhi5bB+gJbUceONWgEPQ3EjetE4XwtOVueNPg2M9TaCYwV6EWCta9+lFNr0NMvZ+7Q
2/xdtKmNebQjv5KokzQ7JrBxYmRQNMN8xvJWes+PkDV26zd/704gnWIlEDC39rOwnHuCDqXud00E
eFFfF2u+beXPxgRezNNDV9EJE3RvzeQDi1hGcXVmZEt29V+zd5TVsdSG04TT6j2uhEBTrMD8jvug
UVJMerNdEvGRIe9KWWnDO/DjJaKael/7gJSerYLq1WBmLg9tuf9VxDe8eA+SxAco2AVIYPYg8lsV
YWM2QllRQgchQSucZpsYDULZ/x9j55EkOZJm6auU5B41AFTBRKZ7YZwTNycWsYF4MHCuoLeZs8zF
5kNUdUtVdkv1LEIkI52Euxmg+Ml73wNJSvCh96aqZYlFxHXWWaRvTbfnAbMlZUYyd4L7GdowK8cj
0TIC44J2dZ8GuTee+yAVgAwBxdJH9+yDzk89rYdavGbZZt3TlAqa0rCeaM2+FkTbttMHSaoItlxJ
78RJ2FAwoEyP0MPfQrzTihKSqARb4sxsKAOXCqkaCYUImgptzzfS03JHUGrMmMSKDzlxZ5TsrLww
u+Ym9TJ/6vHZFuKZVeIZ4D1nRMOPZ0SEpQOaG96Z7lpPnM+Nl9CfEo8Y4wQ3BZ0wIY+u+1bEb1o0
vgStfInzNZqogUspAn6Yb13bewVl+WYKtcR1ubcyxhvIvrQ1+lQQ9NmeJW6YWwfi2VX5kEI9OFpD
3iZXO4IimC7pdJ1dx8tonhEW10ANW4+NjMtGxor3Scyi3nydfrUkSxPphtvEJ1iWS457/J1wxnpg
Kg0f99MjD7KNg/OXED8OY9HMAo3BVdgY+T732v3Ez0eRTLDOErrzJpwbcdoV0XtXm/x0ZPZnfjk2
27fU8K6aZlwnfcfJ00TdZtCYmdV772tJDYPcI/ApFObbtsQc2T+GEQU651HC+CJlUeEyJa4nro/5
+fNpq637GO6RcNcFezvjhICC5J4O2WehoH5dO0kZaZKt6O1SMeyNMT4UDCfVFB1hBGArE7Mf2Kfj
xg+spStUnLbGtYK5K1bwbBfFHJSzztC7lSRqp+Zrz8GbT+bqxIGZW0g44ugwTXQFal6Nb6rA4WeN
AKxSpLFXZKO9xjbg81VJ215c20CWlpMtW64z9axI5iM6jeOdpUvN/nSMQAyxVMs6xcmJdRGeHXXT
RDDICTjRSlPBOgm2fFFVNFd3dK51+SMJiY9Rp1GFmxRL3lh5l84hGkGl1HfLOOqJzQBaE+jbgM/U
qvRM/JlvQyOcQBqiOCdWKohnMZdzL1gUmH5ysp+51IkKRqthgq0OwkfWHuwgPblENGsBqVlEXbpl
eMS7CNeNu8W4Kug4pWnsnHeUfhlqZH0LeWxrlYzwp3vVAFAf5aLObgFbjxpxpElqdV6yV4Vu3oTe
pte+NBiJmZwqez3CUwAJP1xCaFkBc9+cbEBcoKxNS4/MMxIk/W4vjfCgqfHQmkR4fP9bmJWr2kvS
7JrKPZeNBz3Uu5ef4lBp3iEI/EPi2gdRWYc0mQ7+lFKPYNuqtX3SwSFbe2ROxbSR+qq4+UK+dOY5
xvY9+hWF3qKRkApdebB3BSIAwnMA0QbM6vyu3ToGTNXx3eBJ7mTOsgETVUZgJ0u2jfItGaf3HlTF
VKgPAY4YQPYuY1DcDM0D91wwkhAGz8noNqIBlIZR0XfEegVSqPwYrOUUtntn/gTsot3A0sQvsEqr
jTIBwp8QWBG9AKDfVNERHejJiAkwTchX5BxJSIe1HSrg4DUuXjBVdpa+00mnp4z37+iJgGgfG2NY
FRuTWSaehxXaR0zGBJkDU2zRdEHiHhWk5BadZY5NeFgbFNsh4s8GiQEPqmSeKk87EzCrOcYEboY4
n/pb2f/sWfkYFLOwc1/CxLxX9deYzeCFMhHB62FQcu8ATfLhH8aI2inWJvBUjd8etmrnsrM0ypy3
6pmB8p/gxbUUxWrkZgsvTXdUlDd2nG+ldxjjbrEA2gO1waXFA1e5d0zQez4j0KVs2LSsGBYY99hl
G4nx0/R2cZHtvfnh924vIuVvE8IvpghWW5zu+jbbWf1bzTMxTfINTzeri3ZEfiXsCIKe0TchK0w8
l1zOTbfUe6Ll8L35I5Y4GB0aonn3hz11J394giu49l1wadOXwP2VUo9QwTiMxetxqeXvLRKMYJBn
Y6sWter2aT3ummja663cWN6Ng9GRA1aR4E5v8JKU5cPzIVzXHxSMxK7qO6V9dI17yFjINhNUFZ8o
wtpiaCCOqTseDdXgW2b7K/SD8rODS+aaTjkCl3HYVbf8xRVqH7r8OAZcupWR9rtK+Ftb53W1wWsT
naWvkgSbE8MSWzJlat5MeG22yAlu52YCfZlaj6hmkwQIM6ZwP/+KyJJtjOrg5d2hdzDAic8K5o/p
UVp3hP7G5q5HVrdVtrmpdGen6RAFFDCiAHW72bz4aF69sEBEfW6Ff25Q1Q791sNVSzz2xzRr6k0Y
8R7BDK9mgN74EVmEf51Wkc8wAhff3P+kDRo0RDZQgEKDQSGLYRwpAaTPKTusNHqcxPBQ0JUctsxO
eKaIEhMJYQfUtCaDQTc5IN60AO/ETAtarFgMpDTZf0x2/9Gp/GMS+juAGcaCTAdhaC0s/xeAs63I
mdGAvNUypKTxalZ0gcIHkUgmSEE1ooDbte02piXEL/l1JGUKihxRK8uoMOl1vd+4WFh7WRZca+Bn
uqqvJfAzh54p7vQlje0hwD2v1xfNN86CV0CuDCjpQcHKr6HRyabNhCEjc7+UFr0AJhCIcmvnFcJF
BfvPTg9ETC7MKd/cPYh0RCs5arUehFjXOUQCpM9rmIf+RPTHd6pOoJCjIChmWlW5hwI8Z8vEXb3u
pDiBczi2hX9Q4bSSRKRNDRy2lTulYMvCg5sjH+ja02CDPIUT1aTk5+TTNaja2+xxEo8HoFCGV66V
HfMxuVR1dlE9RtWMLCZ7CeTabqZtw5/4N0C/20IUkuV6RwrLApP3gNo72ENE2ztIhJOYHUdHN1q2
sHS7PXikpYMBmGfs3unR2oEemlbBanDztzhRsIVRS9KwZ9fYFaSHGsAemzpgrtQtdGYQTdYeRd4f
RtmjAZl2nW7vyGlLvA2M90nKg9YZR7dpqZ5K9vHOOR27i6nRlyTfo1WiTa9msVOfxDEeVYh+kmhJ
6OMHwa2fbxyQzE41rRk8or6BDDhI6j/YTSbgPbVkeJwQGBCG1WsKX6nJbzR4pGorSix3YpGEtmSd
a2oT6fUcyhVMKLl7e+vwp2B1k7CymYcvROrQT7HgntOG86i8xEFwwl29ttH+e+3aGhfck217MPWb
J7Ir7y5Q9MxwT23Hg8VGiUkFilWBerIZ47Mb4S1vGrwCDapfn9zCPBJngTmyse6euySCMYnvYa1u
SdNTfvWXqXlv6nI3edkpl+4hz419D5iofTjk3TFb8dDbQGN0GDxL4jl99BXI2xLulVoEWwczYj3g
XdlUOBM6v9yZHbon1n7amK4mczOSdaJ/5GjFay+A5hhdyNiOMFGRAgCqzJk4mFp58Chh11EtXqay
xksGeenCXHBPVJiaWoLheFh4NQ0Orqc4hNZc7ux42pJ5kDgL0PHbMPNpO1F2OWDL7tnHMNIiZVyX
y3QqYLudnR49GcIiNTEf0J01RveNXYiN2c5Ygo2O2wsqX42JxsEI7vzI3eIUFvUxK6tDI7L9v9Ys
mvos3/5neTc8EEvi1haOxXLzT/JuLJquW4QwsPyfQiChQX0/kGptXEMPXZeFjKDGlBkxdyZVyWjT
dSgg3zDRycx7bKPHRehGz1Q20TbDGV5iMcXLjuEVDkHO/w8CgrOYCnWL80bLqWW5SDFLE+KeODtv
kbyMXPJ+aR7khNxXv3g9L+17OFinaGesJpYmGSIAF8OGXbSbKnHXbKVAtW0kfmB7haV+PbU1qEeM
p1nEMICQ+IpBtkBkH2zTVbSo2fzVtFZ1CTXECdkfot2DQdyUHQLsfjcdg5nj8jb2xpt7K5gYCZZZ
w26/r/Jp0QE06nT3XWjlu2SE3qV7G/9Zp1FmGhZjBkhH+SGEMCdMwn0QxTOn1nLw1mfiHhFTXAp0
7aEPVCCZ9uH7mPd78yo6BT7K2rY0EviydrOROTujGj1PSxEOdxhLTVrfOi6P4dicrIwFsPstNeFc
mYogmHprbsicsqzrULfXCiPvAtjlTUnvipt0AqDrsE8dN5c2UButVoDuyDbhtcMw4Ftg2n8bK3AM
433GWGjT4c20abHNQfmn4N4cA89btR9NuY+JNgE9DgRR37Gq39swVnXWdlLzHo3vPTS23MEpU94R
pxc7VLbI6lhBFB2N6eCCE9Wp11zS9hYBwBYFruRo7YWbHBEum/Yd6sWrqzBoudnu/U6C2N6HOMuc
bNWEAcJE63+45A1H//MlL23T8AxD111Lmo45Ox7+wdFg5W1tgLiaAKPMfZk8QIaug/Rg+i36PjIH
IfDE1t6lBBAte0Ty3AEhlKzAFe1g7dtHV4zAJR6dhrO8OD9hZOnuCU0Aesf4PCSsHKZrw8iDu6pe
NDNQXryOaGh0M9563BGBhhYEG3BopGuNiXBN4sDaGnKs+tGluaRdew6q4FTRSPSg9PJcniccQoNA
hMcoLT0p6EW+XS2UP2sccMUeDAhm3lnjwehDFI+GRdFCeD0Hd8NlDyF2oQo/zGB4t9xXAdcAOmrG
xrnH2lkF7H21cGGVsIrc9ynPTwI3ZyUuhuafFvrNXrljsWkwz3lQPihjMiU31cpZ1mG2V+hRsKFV
hY+Ic1mEjIwciBMyPdrX5OQn6CSQMhk6dWkbrmUdbnwIkjjX7cm51q1zyT+NLry5PF4YlL6nxfhm
hv4rxsqHdyh1715rQOMMNuKag/Q5vahlwxKmzepTanfbMselkIrr8JauizG76E5+DaYfvTXuRRLc
JcdoUh5yMFKVr71oA1Q8o3l4q0cVj7SZ7zMYtqfUnEx9xzY/b6ttM70EKjx0SuxskpFzhpEEtAgW
TUyG/Qi+ofHm5ZJDcKXPKkXENjmcTy3e/Ouz2XDFny9US7o6enJpO5iY/suFmnSQzyp7JAuIKLrh
FlPyj45xcKxvlVbsi3GGEOxGXu44TRDDG0enC0+5357GjpLr0K1CQRZBvLftJ3wBGCgorif94BCx
7Zt34lMOrlseKnYFjYtywodroRPo0XBtM6Ao6OkQqqWECTnlOrYkOkl0jiexihH8xRqt8HETwQdI
HeJOdjZBcTPlaoFCO7Z5IDBQrrydiRWh5BSJQNso8Pn6yCuncaHsWKntWoydpI8d3aS4CMJqumLm
T0nCJpxzEfyMSQEZRHy1bxjLyzcExyYFKVmuVKvaycDIamIDYEPZags1MqCWq3FwWIhZRP+StywP
vt3vI4SVU3kar6aznXjcKnbqabauUkZq73pWPpjzll7xNgQ6aCIQDkSE1PqxK9lQrkfaZHjoIx7F
uHyTKnpzF5eg1NcaMJapj3YN8YNe4pH8HN/SNL6yGLkkJFbbGWN5yFibDuBJVyGxUJgaM8QQql57
SO47E8vhbNgwn4wtFoGUbK5IhwP+JXTIJEyrvV1IoTDvJiDQUrnixdpH1lXXEawV7R534p6cUotI
mauH0KnepW/05IZHdFvnMetCTirpvfXgJG7hz1ZTt+oj14A4F+UV6ewlzhJCNl7eMbITGaaX6vCv
L2FT//MlLD1DSFfauuG5niX0+Sz+h7PWTvtaZGYkl0Efnh0f8+wuQRB95XH8VLPhuSqu8V5u3bN/
7nqqSWIdrDbG8j9dzAO66llsDPVvtm8j2obFnrfXJ0vHYLpJ30Wz1XSwZZYrp2ESdZIFw94LC0ve
nOxyzmuBDS+/B7Do2gUSD8P7llsSPOMAbKzASBTRQDNKypCv4TeUtC/+OWIJYRNVYunqnMXZtYag
gBYLGErMxkX0KWFC9rp8OCFwCtZtSbo2pbOJ1tOigMe+3xuhcbFLAH1BdB218BqugkNnEmjJu8xc
DmYS9nYBZ1VUQOpYnSKsz5Z7zwreo9p+deLiYVvdPSTaLDYOMHx1gj7CaRdb9b76rqfRdgB1aOUR
CcnDLmuXsyOd/VHYfLMgKXRIPNPAIAXHwv+/9VD9OkZ0dIeHVwAYiksqCgSyxrAUaM1Dx8MYiqjG
YPm0vZAMZbDgMz7Kbnz34XMu9G7a8zWJshh1FicVTMfyZYhJwtCn/SfbCcGwKNomaMgJ9tMFaQcg
mcq6WDc0tW0UbjRGeD0VRUlFVi4rzVgXWLUblDnqLL9FpMaXkGRWupp2fUp27iCI9RO74Jq/9R8a
d7wizqF+IKxYBPNeFvekbH38dRLlEYr9moKuRMr1Y5zqbbu4p8BLA/ChLqg/Tn69qg7V0OyLnXPK
Xf34+xr/X/9kkWx+Wya/FyVApCBUf/rrv5+j73XRFL/U/56/7D8/7Z+/6N+v5c/8oeqfP9X5s/zz
Z/7TF/L9//7vrz7V5z/9ZZ0jSBnv7c96fPnZtKn6DzPn/Jn/vx/8y8/f3+V1LH/+2x/fQeuo+bsF
UZH/8fcPzd5Pc75b/9MsOn//v3/w8pnxdS9F9n//Tx59/pcv+fnZKL7a+6ujO5gKDItKS/cc54+/
9D9/f0T/q2l7nuRA8ISlI1v+4y95gU7p3/6QLh+yLJ53jmdJQzf4UFO0vz8k/mrzDHRJynHxV9Gt
/PEfv/rtbw3N396V/97XasCl/5Nby5SmlJbu2NK2JD+jMZ9d/3A2oVnt4b3oJhRMg1Vt6zLUF8G1
031rXzEjzaA6eSzvoUGA2bB8grEr++xPCfSnsUPZy0bOiizYom6CkGQKj22baQwOsy9mbOGP0cZ+
UVkVmyxf2oQM0/hUwfRRZb7zHrkI1vLho6naamm4vUvo0k5SCmDZfheOEeK3s4ggCb4zkSJwfUhJ
ADcJxExR6pHnBo1hBk/pNrGKSeOg6AupGQEzsGkhjmL0Xs3e20+ZhWvSJ8irl9Y1M9OXzKnkWTMK
emKo/UMcL7VsqMmUIdxcYeLveG9A0/nMj4iSSQSeyLpRmzwpWEAUEXGK2PzyznyMoRCUy8jl2wDC
2QRPZGCq5NQMf7tGfwlEvGXqYi0ru5qWrZOwMvUf3mB8pA1EEH+A3BAM5PAR1mIsRe3ri8Ah8rol
kxtJMsQMHbu/iC2Mq3zClFDveG76LegHdS81OPcVzPRwJvLk0b4tGF31tsHUxpBrIYZFF9owiGCu
nbFUs+D0nQZ2XlRViE8MoqH8g1V2xqpt3I9St4NNRhRwmjGa8GG7LkN/POku+9L+EJqSigq1mRG5
Yt2N8IPtHL5b/c2IuHhSCwa+38hHW0sdXbID72/svijzl4WYYo997p4U3ZENy7iLrKOp0IzXypBL
uwcJOA0NSScj643q25AoRh3wwtae9zOpBV5fvKnrwvkylMJHjp6iOMHqJ+sKWAYGkcVY6s9q8NQu
YlOfj8gQ6s4nxNnEYKgPYh/Y0Cl7PUDvhaLWGDSxx17EJhvlK3tPIGgynPvSc0wDgzK5/Aykay/G
Cj+XYuudNMnnGASsPgnn9rMixGbkJEu9/WG2CWITSboduIKFExJ9I4yTVhre2WXsN2UEdCgx4LyM
zHzRUNMdg0R96X1/jpF1X/osPbPJ4wGTsktvlP5sIycE3MomQGOwuvIsHSi4WgUDCmaGZkxicHWE
tsVQIE15nQgnwitYLccO42CHhAUaIiLxETNcCR63RQ/VOiSz9GOeLzs1gOYYUn9lQJGdUKch5/Sz
TVUNqzFWPORGl8i4OVAvJbwy7k1U+W33NFusRn6L4bivvhHik2Onc3FSWOlnlzPz1lhUeU2PB7ml
hhkMmyS+6eky4ljWTsfJUIsPvRGcI85bMqFp6wv1hjBgyUI/wM7cMXNNI9jH1Ve/fGrG8KXXXW6o
4pr7CC2M0V/2aY5qELApoqzIWN2J0IBH+JrGhbZMWRCiIuwbmyFMKQkrg/4XZPfKw9SQi3fAWEwD
qC40uM/LcYjxsHn9pQZsvKmhp3UoiE61+9nELEqziMlFJJmJMp9eNH361pQe4/UJlx9ClKQ1Npoh
/E2Rml/LJuYNh1etisOE9Mgb8vgYxfh52J50LhxqljTLAS79Uq/Fa6+xo0htFEBWJZ+GJa9TH6AE
kvYu1oZuU7IWijNEajmYKdxCw9IrqBeqDlqk6OzdOHGNCej8jWN9DyYmj6Rxo38JEEt0GsA+PwTu
go0sGIAyorpCPIseANxv92IkU7dL4eXhmdHfI5N7x5AemecRYadpMp51VX2Wkq1Qb4yvWUJcbK/A
sYThKFc9dZMV+/F9xCrbWmzuEhdEq9a2q7LH+6Axttn0Lna7IASXEYXgQiTqSI9LSjpRe6r07+zW
5CEDD73IIm8lfYvwo9TCE5e9krQpbnmbPlORnId2IjbaDX/YTKqWthe2Sx/ybOulNletYawZoqdr
30Vz1WXlSplRe29Kg/gTV1vVDZFebp95UNur4V6MItkE/RitZNZwzBtZwVIAe1UDhyegqAvH0FlR
H4FAyngBYy+LmAcH0NId/RFGzkfsl/qpKWmJoH+SDWQZyKQHbatVFJl1YV8SF6x82bXPaYLJEtBo
LVnJNItqMp5CJXLrhMWHbwT1qWtfg1Shd52wKSq4Ckkrq2WHoWStLETHqLnGg+wImLbt0Vi6mtec
E23kusuRZlpG3iLrJZSeB7BeB29hJbJ5PuCsNQ1ppeuRkR7X5SZJgnYVZPSaHle1ynj0CHA9MBSm
V90VBRBhY9Gh3cfLK52LqDCgijE4T9bQc19ODwfi286Tfcnz6wMrUoD7LVwJZwjJjI8Eis67USNV
ShUx6BJv7iqy4y+WxQKk8hvtZiKEncW8ER0fpjr5hWSWr3oxlhCeQ/xI6wIE77qZkuZNuPVJT4bo
0lr6CjF6ZeflpxQw9CAFqRGOf2hx2jflZBPyOmVL0dfhLp42ZlWByRJd9ianDK9UEWMkXyAJalO5
z9MkBW9MaugAqZUSZUfWRc38b1D7vma07KNqflHc5zutNtcNy9G9mmJIgk6Vv+hmWCxBfQ9fHZum
C5NoUE3dZzAbgKwqShAvogwVRsWWrXFrpIZh+yxq694nrnUsdGnMObOXLg/ijzxcjy4Q6TyK8pOU
gsmYGCEJDR9eakyf89YsmKpng6M6IiBiV4ZasVIMoG+VHkKTQJg5lGpeL1sp0yL+2mQ6r5TmaMum
0IuzQgxxNjluVl0Rh6u+zNi4+Ey2XJtDy+sC79j3Y4CUvvniKb9D6zT0p9//RY+41i3B26fXaExa
n9fK9U1JpEiQnEPn22AMoFIVGXeaDmXBkvVrZNYDTOsQIRxZE4WIK0y6DU8KT3gbD8N9BzNED9aY
jD/NIDwUvTkOKHG4NPwCG20aRvLsZEs9Mq1dFehz1ZV9oa7075V5aJooWrJYvE4N2+5hrrvIi+tk
UeysrGbJ1OIdU+w17II5nWjRaHoFYSKdNgtpWrxSGupgnTJvX+EnRardH23hfVRM5EIF4Eb6+0CO
xkGD2FT5xUMNBFaNcMq19A3pCse+sMNVZRLvaUJ0lDRNZezReDnW0zWZKeNjWiC+/FLZSK3sm4kS
pSe0VZDR5Sfk4Er2YezP7Nc2GLCrp2qRU/ZDN7h61teBGCy3qta5QV5kB+c6w+I9rRLS1Yhz5Z5x
cHmx66A0K1FpxKLg4CPfzQccwOqMBFsDKrZAlKYJhJOeaiFhuNVHmOvcjJbxU2/I+oxJw/EyUE6A
rEPSUCCUOq99/okzlfjJ4NwaA6IAszt1jKRHNz1QyJ18YHYlQCU0vhc0tztcPNuqanYWZ7vCJlEB
3qi1Zxva+DfhNcMsGTCqNaW1zLTKgrwL8zhkq6OpjncNssAQ85vZ3Y1bEUk5SS6YTidYfAUZoi3F
8BR+t9EmLfJkaRkJJbWBmCVdGQypeq0BTgjUrfpWZcEyspkZebd+JAoFpbXs8iXZmisd/ADM1dV0
yLRgh114ZVouazoDwKi5JkCWF0fJVQCrX0FdZ0E/my8XBiFUiTAWnEcoHqHpj+hMCatubTSjrYvr
ckIUHifpJvIksnOmn0XXfLeG77GhyAABBELVPlFp6Oj6M8wITXSDvJ7G5MZTj9VAI/S+WhYDQsSB
X5iAiY7MGs/sWAICODOGRcluMcyzrwObMY9+w3dj6jO93Rq2urKVlOiW3hydwJiZvaQXb2N+amAu
OhNxB6SNY3pY+LABAkTZjbGISECJsaoicgN/WONylGjOZvpKXDqXCsN1VeOwd7x3e4i/JrG4x2mk
rXXFWJdasUFVtE2zrMDQnFCfEznTWN6BN9HYdPVCl9SA+veKf6LWw4tsq31r/lACmKB85ua4ShCQ
WWa77weDMxqZiwZOE54yCSeAVgbW99WKgcTCmTM0qG3YjMaVgSergCfcL5sBGHIHdKdWrrnIBlTE
sb8TJt7eueIOeFDSMg4Hg6YBHisWiBbLa5bSFcSMCP0i1GeFzXLyxgH1L7VVlYwnB8EpeSB16z1M
Od2d2iAjQY3LTFFJoHeKXqs4vFoOs+7KzgK0kum+s423aQZMy3HiNWvMR0ij6PUJ2XgWfqCp/Ob5
6MP9xK1pRJkwam5GPrKJiRNlfzgN2A5iOPQKbi9kkq99nmKSkFD3VfaiNRpG37B6t0cKrpbquHOR
r4E3CD0dHn3DBlELrnbgAtVK2muqQ0pO7ePYmp8MvM4OcRFxsQx4nuCjZ7rUVuaTVa/7bG17PhGm
hRibZGWM3UDrkH4tK/1palmzQeQaaPyKpH4OsQy4pmegfhG18798zYBY5qXZL7uA+l3GE1ziaFxX
hQPdL/tFszeT4GaRuzKh44jvfl2xM8+DH3WD2XC+zBwEkLgaeXwpXh5PYdcIav8tiLzp6NnlN5U1
aj+E2a+w0j6nkYEbXhV46+C6Y4NdrtQsPPN+ymGCR9ZUGRXamL8PjSYOHilFiADZ21jafUy8cGdq
GsNiVu34FfkZbTMkEWqEIhJR591sTniz+51NMKRw52Xt413O4LKn2BvXFXFZg9NM3OH4q4m3SgZC
yCghmX7YyYsd1Mj/Sa0ofHlPouSOdhullwM8NHfmOAaThiMN1mEJyHN0LnDCXBJfFGt9gsR8W16N
HlFwZmGOiGP29n6WyiV1CGjcAfbVCGm1Yww3EC8bclOq+OlW5TJnaa4tJlD6gWbDv9Hx63x4OKN9
GZxdAOdlCKaDVXvKb5rg/ToYxmeoLi3TzB7963ri4175GOjJe48okzBalvKaBI+CEaVzqO18oyW0
rtHPpvocxh/BcPcka6fbOByS8dnl++qtGO6+ezI8uCYchfajiSg2g6/19Mt0QJUqFCRAIUd0KVSC
C087BnQrpV1DMiJ5lcdl1H8hVkKvr5r6TMdrh9U+ZCJTFK8x6jMO0rZY8iuGyYuF7tjmQdgC2Lts
zODZTR/o9qBLeOlTi14ZT9Dz51xTIJO7kWf1y8iZnUjGDXTlS/xuJDCHwExDutCA+ykvXoPkI8Nf
gLqnRl4k+uYTTkPsnq1i50bviT/negQEo/TmR8/sxrHbxcDTh1tlUQV7PPOoS7B+pmSPNcM3n382
5/Uuqg9rAPB0h7tSyvUk0bJDe9314VPmH6nzAkXkqMllJI8561x0NiHYBJB7OEXe5zIljDcWfgiE
/XhtYd9Assae0DMVRykXHEGx8Lx4SaFNBzHeEPDwYg7PEphDNjpYU3luEIm0PNN3oIsmYO7Je4wx
qu3lYqODTgSJydd8ZljntAZRQI+b9lQP/QLW9GC/GBX5PiUzI/+zwsjMTrvfgd7vrEMDntPF2aKV
0ZoN/Twph3Wqo4HS2hvBuS3zl63J9mH8GrSfdVPx8AKJYNxdj4is91FwH0MUxZoYRGc5fEJVatSP
yLyqzFrGBhkc5gwus9USa0KeHzvARXKgkyDYZOo/lSW5WL91mM3N2QplI3p/VjAcGCrNN/OX0Hhp
XLT98NDcCL/UeLeY/8/6VUcsx/TdSlDWn/z0mx/dMmokJtOLsvrmDLMo3BcndyIl9gk9FHrFZSz3
uXs0Co6m2bzzDaqA7awlyUqMF/w7FiSMX9iR5H5EdWwtOR0ZFwkN0aKFEx3ZBXgX86ABd8k3DdIy
3mDSuyqA0E8fcGPP77kiA0+cMQl5AEHoHSbnaSdfY8peuWWLZzHm0bVfGmqazL61AmU1+wnyLX8Y
8keMLpp+FrXLNgYYTO51t4mIaoKA1v0g6Br6N7oj9171KX6IR9KO6wl8lxVeOSp67aXsf9lkpPm9
S5l8bYIHrTluP9K4SL927i6FCtJRKDz+0ibhRexNRaLMQTQ8LHr3QlwkQXefenQYTAQKmr5I4aWX
3taN9x267Ak3dBDZHIy3mQtstdUmQCGPW5nPQXlnDICHca2uebJ7BsnIxXsbsaM7zrRCJjUMiBHs
8jt6VUkwF1esjqvq1cveNOeFfwOslANZT/vqzO40yjyDEYKbfzcrRL/oiu4FJfvg3pzipRFvYo6p
oNx2A75fssuTbleVH5j4uckCOJPOxsmwzr432q9w+OkBXSE9rFmTyjjMotibH35o4iVn7zm3ge3K
Tn813m2kzoxuLJzqkvi/U+FcPe1dH6nVfyL4NuRNtXsASvDnPMLVcBuF97ShTPXf0uoM+hMiC9mW
Ngrma5KSeb3us7UhVpa/qwUkXjJOfCRD0zNI7pN5ga7axwcmqCC6TPq/MmuWVcYRdtL7LzY4Lm2n
A3TLPjuzPBLLulAWxniIdash3fAqcwBGU45J+OzOCouhAtwbLnJ5MmBT13zt3hovbX7UCCyQLzXy
Z8JLbQQ1ZfTZVjcgVyUvnzTuRbYlE0OdPXbmHm7pc1bekuqiWDcShty+pM3ONQgzJMfiLc9Iir1p
0RfFiiNGRl5TwtyluI3l/cNiNvT/WDqvHcWxLQw/kSXncItNzlBUATcWVHDO2U8/n1tzMdJRn56p
gL33Wn/0OIepl3LtVH7l3qNpzxw0A+Zo89CG9yTYjsOlUL+qfAdz39ULXOAdtJp/07tdxiXWAk0l
v4Z3GawrZ0ySbBJ5T4Bd7Z7V/JVpit1qnPYcr57FkDezQmCn7Thec/rDUn7bVfFTeIvpQKYEL2Ml
FL/M5i3h2ffyX2JhY15q4i+F4RpTmEcEr3ZIiGPTl3jwwTYiqPKMZrMlGIWNNI2bYUAXG71TCbbH
4bu3IODmhXZQo1OSfA4tAe4YuXM04sekN8mFRShPnWg6/HbeV+Md1RSpxZqMctD8hsVrCWxp0Lo5
OvwaE5/kDqAOSoQmV/EsDB4mdCynw3IK/MmWeXAhlFlSLpZckQf2DNpbydAshCDf/VcToWXe68V3
0d/GCuUjpayYKtl6oglcmnUaRbM+xw0sYj78RLojpt+q9xEkX7UPEcyDU1uIc4oD7wgwPJn1Lm7e
foFvPQE8DPtoJkV7LmVspDw/DjAvLaMAjlt+6xoxTogaCG9kx0+tV1NfxsrBmBH5G2O8cH/xm6kJ
PUuufCpjN9gyUUzIXNu9RHI7xo7guyOj2gO3s4Z3je4m437m3hwKUm3PUXc0mcb5kfgIRkJy22uM
PR4RJ5di4m3UgcaD9dC9E64cnt/szt0XihziOvHvbGOrQfjSlF/JW1rCho7kvJwbEpYL9Id/U5uj
VB/q6KNXaqQOd/ITq2tjfaoGRRq8jh2p70QQQNGnoGkrxVy5IlqTF2E/sbwjBjBCbjG+SVTshe/Y
JHZ8r+pbvqhAQBl5GPlOG74JQec3i3jPxbMkHD0iADhEQ4H/6BU5HIgaE7scH3heFWA/golAQ+iW
yqSN2N44TmPrjbMp1Hbh9HIbVAcva23fMZjEELuYPPuUfPBZh9BJ5nqN0ivzhiK+O4KFaKnggRD/
WYEiX7RbAkGL4EaDteeoIwXAJBoE1Dx7PEqs/qyRZN7zonqIWADdQ7gUngYGa1UBRNuX6rpTrkKi
40AnMjHW59Kg2qg050zgdkHwe3iMdNPm7/F5GXJmG+2pUnN+XFtu11E342YWzRcWEuisq+GSumLT
djEyOJNwbjwjdKsG35aM4Tf5boVbV/H45WeKClJSsjPwiwrzZnLp+nkp7VRQHmnZEVjfJyydX0P3
avlYCD4nyYPbbzLq0BQ89OLCKDYYZSpCQrpb0jt6hXhgVRONIM71qYjKBk4bhnOXL0SRayf41RAn
d1Mf8BJykKdYocUuW2Vo9hRcg0uEXqnMhYgHva/+RlIB+2XNAyWzGPqca9lco+dCmyvVvQ1vHMUR
6XhwiaW7b/CjeXu5c1RpCTKSeuTQrxtklg3zGyBasxcZ6Yi0kCl0XJPkapoHuEWjWpU84uKlmpJ4
sfvCujR0J9pYGQgCorG+2Fs11KJ+n9TB9EQIy1g/GvHZ69YVGeXRPClY5IqbkO6bHnHeozSIiFdX
YruqKPtgIg5woCm3cBEX9AOTYUdmYrkeYg76a669k+BLLy9ZdiJHscUhK84V4j36Nd+Ini2Hyfl3
GZkUZCDta85SmG0yujHM9qMRVpWGFoicWXaQEbAqDB9ddAqrayYv+JJsZjMB/z69GIFDGLXKe6Ay
HF8U41UlBDLuJgcRvKScrImGSZt1SCZ0Hs5ivAbIxGfdeOz7ryS+ys1LU779/FnDCkYI1mmYoLPI
8E8l2QDVDjO0/KeM11AnNwO2SgS+Cf8K7NoAeOqHXpzIrYpRD+UHs95lhO9rswIP7E5nrAl3Zn0J
iGFUf8PAKTzgls3QznXpqko/uJqDZm+uS0RKS0L4HCLgaIBivXAGGkF2qCUj5ZET1BLuXHEfB6Tv
L8vuNHZ/VSfCN3FS0xJMhR7IF3aVnrmL3I/gNZchcRVW708J+6wxq8mW6T9Z3WSkWekmpzQnRVek
CfxnPQy7ov9JvfSsUwhiCGyWJhIH7ygS+RsOYA/04FoP1/54CKxDxnoWSJSIko7yVYc7q3QCg2DD
o4m7FHLESaQ7PpTOuuO4rnomnlUcnxO0VEb/bXBCBsJnnd0VYWRufRYKUue5mG7L9FiEd0/Y1SN7
SvSnWPtcpLNmgdIOrMIt7N5aKTphAGxzHi7jrrP9gGopfi5vFxBnRFNAv6A3SMYsAC48Pht8egGn
Z2rdFPFkSvuAR4Z4Q+avSkHOTILIElwf6wqhcAP3OpmYVHDbpKCbBvzEQq8XVb9ndNeuFAoNWB16
rA8lixRRdlYxLxHTh81XI3wGUj7ryf7MqNAb3N+ETaAMP/iFJx0GGl7DbS44sj3O1OKQd2zG+W8/
FcJHU03DSZY/ZH+fqR9dtsTiiOvBU7fRxiWVmjs+Ee+8klVMuQkDCWl9yaeFja8IKOW+mt5fAsGT
hhravscAeBx2p0jDDQVlVmlkR5NGQfd7E4IfZRdCqnCPHiO8RTbN6EC7mKRIenvUvms/teCGXtyT
l6i9imwuIEVGmmtNPgiWFO6OkkwSl4mY7kZ5vHP+g2Av35TacdHOiTuIpseEK9tuoJvVHxe/dRiH
pMZsxmIvcBx5J59Ad2WreqtxQEP8gUPL5Uhrk98GgRrPHWABmi/Wa9qn5jjiGke1s5iZmHoALmf7
XQGItgtI//ArN1YowfRpoq1WsXVLqowHEdqTf9ziV6ceAjN/dsm1vRhsa+E+AxeHdN9PwPUmFC8k
/c7Aoh3mHBZVMuXOSccI7v+JXAJ9VlIFlu6sSbOtnzIT5fC+Nx/UWY6U0oo3i3TIuUVKAKxYdKIF
ADhmNjCfIkgWi28PjAliw1bJ1ojaV9sUsNBTRSVsKkly7l7rr1r+QJpHF8Js2r7CU9I8PJp6E+Gn
ChDnyqFjDDuIvOnRKYmeNrYxCVSk4kwbUIKU049ngXXPQ83OOmOGJj2yHKvYKOFDjE9mN5e7t+a+
A1MEBE4dNFq4LMm/0OE+wouRPuXi0DpvfFulNmdD7u+FO6fWx8B72++k7CYDrFSPARH6TRR2IoUY
5PtBXtA8oa5H82NEj5a9Sm0pZq+wOwj6Efso3uV1E68C7+wxY+QlWnVtobk4RC37n8FgVesbuT3n
9V9Y/SnGVQRSbpHLmLCrRsm6kW5H/ysLPqXuZ+CjqLiBxSlTZR6Vr0pe5zALPb+KlSR9muNjBABj
inAkApmM5EGZj1Wcvfgr5znIZAEc3aEFR/s3QEMPAoVZ6UYT7hMuptLDnXkZFUQSserj3Bs+eDsk
d1kTpz0qvPW8IhMT9RODR1PwLuUfNRXA3tZniDFOsU5sp38djC8BGensTVAk1R+m8aHRIB7vI528
tz3nW6x8+tXZSJ45qX6U1FDDU7DzrEzzMejguY1D2zCJEYAawHTy1RRYvsWzqC1Qso7yeyBIXOPM
I9dihpWBc5Qh0j0axNvWxoojK+UeDRKaTGs0vhiN0OJzB5CRnju5fDPUpzbEuPE+xX6T5xuNiYNE
XqrA+ZwkosLNlUJNT/wFuDZoH9K4K3O0xluNQs8a8qItppkLOyGIJO+r9A120i+q2KlQRJFOnG08
kdi2kPd9oUPiM1Zy0msfSrnvXPD+nO+WstporQiL4o+StZI0S2j5YmnE71b4HboQnOfiEfJgwAko
oTiT21s4lYwNT41LJT8ggMTjxPgKFBQSOz+UhOQBQUPUkZvA5lDIR1deGtpvpTzE5Ep8YhzeKFST
au5HR+++y+hdu/E88I/sjzqvQmlrOL52AIRUlRUrxlLBQpR8Tt0zaQmVf48JbtXx3L8s/GpE8RFP
cTT7vUvSmvsRaBBN5MPcp/ceY1TLUbVn0a7+SCWKSLbWsW9tm6RAjrbry3mr2CG2GllySJJjJKQT
AXdNs5HaJbicCAbp0vtAIuNiNBZIlN3sbOo3YnTxpOPbvBRQ7dVTCQ3ii6ccHxD8GT8XzyAZNsa2
8PcaftUEu5CnPNL4Js7JyKFCSR0+JqmUwGgzFcMzhdvG4JTmRqTYiG/dGLcp50iUfvFgVwVh5ex5
tbVq45s/Xq3oiXVYx2WoHP8+RfMRcrUoEyZan9SeiIhVyaKcFEDzQF8RvQCfBfYMIXZtAfNaMD6p
4NJItkmks26d6gKQsb0SOxyyyZI/TQLPru8//RB+ISF3pj+r3m+DCKzzZpqi8C3zRXhRuwg6Qjka
/DqD2cnXGKqpbuUKlJlTSnJ9KQpb4JAsvjtbtLGD6QRLd5bTzZiQMEAbPgp4w8DzzxUOrSJL5kyA
CeuVH4TPHnlhFLOou0JfoEo081vMFOYWrl0bhGuT8UUuN+davgrmpkNwITMgEhaGNepwRbuaGXzu
c8yqxdmQf0IbAU+9p+kJPAAVUfsRTy831EJNP7Kg74jKImCplk75cCWyqJu/C3HlWkwVOcg+nixt
YPeXF4pBztCqU0hpske7TE8Ne7/4FrrPNtlTdYCDk7zu7kPK5jlBwoCedIeovsmFo3FLk4PhJ7bW
P4MevWEO7RB+WXbllFgD+HFwHdf1zEPVQQiwVEU2CCK+DPzq+2q60GumXfdLs46FWpG5GVJAvKle
bbnPmzu/Kr0Fx1c3Mpm3lnmJ87ulruDEZm3D22EHNSnYzW/dQMUNd9XfItoSWIP48jhs83Kmd9tO
/RmFa1MeTe2lkUU0/HqkYHTjD8kSNBZdEuudCC+jJGSoZNew+cSGddGs6q2KlSomvz51LPBrtu25
5q67uTQT8GdbLciX+if116i7ecC3JMIxYw3ymV9DERN4bRes6aR7TVi+9BJ4JNK4sAn6QPWcRPPU
Keg8neVrZRGygZQr+kiD0M4qkjrIXL4awcUryIohDvoOCYCTAbS1nrwyFOEQvc/eXG7VdEHoCbbK
5bhy10yMLOxcjCK3CVVTdArYWYt0QUVONVx7703iAuMh/K1wUFvE+vXN1wGrAsFpYjJOgKSL5NQi
PiNvLEqYLYRhBm0+CzzBrhnT9fZWzNVlQ5EpCftqtsmXHbKXZWedleFDtYyZVuIzli4i4EUc/MgY
gBVSfytCBl+5TKuEAwIyNpO866G+4oS6Ge57xTbp18pwWfAN93Cm4ZYkJiL4yJQ1tbvVDHZVfIYf
an7yh6/p9Gmjm5xt1WU3F8nhNu4xp3gfmZR0RTwBBaLYj34BGl6cc0cFrVoaDncUiO2CvKRho7vC
TBC5Q4yH3h+p0m0rxnLNxIcMROj6685gT5+FrQ2tXR4tmQDvdRSBsdPH8aEKf65ydd1PZdjhttQb
pJJ/Q72Xsm89eCrSAHAAjPIVx38umdnD4Zd8LusE5AAAZ2l7dkpmDK8Ho3oE6TtVOOzaX2SgM98O
kAMvoTP4zrO5vAxC3Lj8eSLP6flxUl+dVekfyBGzvqAeOxHNHXYbEmZHB8Y92DdzAbXEiQxxwNFa
PJC5GWsFvTfgit1ctwm94OoeKdYmNehX7G+FeByUc59M3vYApBen34x0EiIj9TdmITjDLQCHTQhT
Cb9ZsfCibnGARycLDHlTVDtQQr0fhi86f2Ipxc8Jy5L/lTk1ld6iSe9letH6+1ge3XphIkNQpB8Z
sRMOTSBhCscoR19X6kdR8XNmZxGZoA/tQ88cadrEfM7ouQD8s4lSyQEC8JCcuJEdtIuz/mgyIq+x
sXa4eejFHOFjCOYg5IJC81VDZ2uGmxuBBqlooWeyql3N5tNb+IQYzilGXnQ/1m8/1+jd4rwEgg2h
Epp7GjsuaqmO/LtTq3yLAvU+NWmT6UnGlySumpfJFdYC/ZcykURYKbKK9k8AslF4S829Ni5MvCXL
iD8Xx4k8AdG4CAIhgAvJ/NTZ6pWWUYqsPz7AOt9F+FFt7G2opBqHF0TS10V1d/MPYg2pA2JQEYGc
Miq4SeabPBZlR9KC+xtoe6LGEMbzREjITpstmt9ZYpwsVMw8qe2Vo7bnyiK2Z2ofJvrBJp00OIXp
pZkC1EhVJU+9dCS+fHzNYeEryDj18a9Si46THedYps6I8lI4q4J1LpB9kc3aGftKvacSXSdn07Fs
T14INZZ2geIZ5J6cJYwNvUDzqXjtqbxQUeaiOVuSoJyuwVOWlb4nwt5nZVK+1fI9Kc1EVEtNw20k
AYb2DR8kvbscO96XTkLA9I1LoCfdhP3C+fkaAV/T/JxQ3k41S82u63HVCOgKQ7QlSlmSHzjOZbFh
8flIpGcVSQuQRnQYK8l4x+qv2xHGscvVpZo9c4Ms+P5AUhvxE4W17zo0QZcJMBEpWKsTVuswBES6
lck9ISekSakkXuDKipOvxvhpjO+8fdM5TNwMKkc7EzaVQwtrjA2zB8VxCDDFObcMHdNpIooMEW/o
PAI8tsG36n8mzfny1YZnFUdCtJScYM6oM7Lk6dEmVrjeNJGGnBGNrJ1RXaSQz2BQGzJLztwKJvAe
MTyzWuIgUTCIQ1gkwncEy4s6iwOXAmpqXWYaTiSugjLhD416Dtajmja66CXCVmgj5Aicvw0WLj4h
w3Fd2Q6ORV7PB+gUCZ47l65pALa+0eDaqVWQ9t5URrUDrG5ZFviitsW8BFknA/CojPxGfQ8uBjFK
UyZ+hQ8M/Td2qjkccxScDYYLtyUqAQNDwLQnBlRoLGSuQnQQ3S5RiT2LqadbtuOSAiwUum12cBfU
7+g7+VEwI/poHw109PG7Cann4rh0uA6WkvUAKYA4/3Djb7EPdr2HLII2awx2tkDt5rq+DlDfDLdc
k+a5J50NLalNA4EtST96/UnT4FyuDyX5qEjRp8BXAKNFHoPj4u70Lvxlpi0Xo+d2rI+S9Zkm7Ewy
h4a4damjrPJr4ZLZJHLNF1S72lyqebmMEYaEHQNJMG/FZpHX5Yzssdj4NSrQQPFUs4UTtU0fOYhx
8gZwnoVPktwQX9Doa8zK1JGIrgmOFYJtmmkoPKDtnHychHPV55sq+UcHRx8GfjRV5bK3LeWWuX+q
R+yKu+qsfTNMrBgHS9JoUxwbsar+X2fgPZ9FI4ExlNgCY3ZLoLUJ5/F//79g5E80QZhVl3F3/Xeh
QjamK0v4znnOsv5byVUc5ISFbHNrTc6e1Pz56tObQXUcWdGn5Mwl33SxT2ZHC5lU6b0k44YUEs0a
8VAeH3C28oqUXxAJcA01DezxsvAkuM2wbH4eNrD2alkc2zEXADn+/j4aj5TQQDzfk/gXHNsRkGvA
k0PrC6AQ+PjPxFYyR4B+oU+0UJF4yjIJfRSzre1Rvg3+B9EwXSgdmLZdzSUkDbwNcYu30KJX69sQ
de7XdUJ0k4NBoUDXTOyX92t6K5jRJROXNmx79m6eJhIUQ4au1kicZPYc/nF1KGsiuFoHy/oIUiaQ
CiyovIl4geq3AQ3u2wQRmptJohkjzOoNOLfF1KS5pm5RbD+lOj8GEVFmlmz32avLv1C3EC12EBhR
DK5BzSGrnE1MhB1a+Vwzeg5qissGcbpDh70BPlaNlGl690Y+B8OzyH5k7CtN/9RF4pmpzl27BN6W
B6Y2N70E8KQtooAJfNPptUzZ7MT05QmrukJ5HOwIFaqTv1Z6DCiOE8+1EZoBWv9VPAKJTc5J8cRH
6wBnyeIdb+lcG7coWJEnKvyGEfAD2lEWa4sawB2YTNx+aT9D8SW3wawiFs+mZrkj1ElBplaZcDg/
WJSojNB8mP19h/qEz7rA+0wimuSoySM3D0RKOobxQXgUWVRXIb3L5LrVOpJeaspjKDxqlMNLz7nM
KkTf7QTDU2AMX3XOehykAK5UPk8qG2yeMrXRgv/dJi8DAqL3qFGk0jbOPvhNcSJPiNvwMAwiX/ey
9jG6byU/xsN1+k9bwtMEYUiRA/VmxEOISNa/WHnoDCx10hpJ1SzWL2wJas/26sjKFnWkLt1V6HUo
0sj764PHG6ZWX5NiCzcDTypvuABIPU5tDYSIijKrogGLDL9FqWB55YhCYZDVz9IFoIM6yvwrIYmj
vCKgyprwjgE6mJKKFARLoKSu029G+skuQEnxHH92v4qWCdXGbFZDz0hMFbJdYElB0oxsdUnIwpp6
NtSX04/iG4sEkoOI+wZV47OCoR7F2o6VnwaFmOE/RzbxoaWp2P0a75CHVfQl8fliNEKgHfssOFtB
IOsmw3lKGsmUD5odM2Kwy+rQ9u+BdXpYTvuRwnc65zL097QfTb02tpLCWUItDMMciCiRt/xbbf/d
IjmZFqE4x7rOveDpp+nq1trDE3mcCkMede+o/PSyU0WCd2ur0Y9P4YwYfvrjhV1f8umnuMZIlib4
okkucJICbiNsQIQ4VLBwxBeitV8Z8w62bsMOB5ct+IuIS7ziSOBuLbANl923VrbO9L0AsKJfI4ME
3cs019MrgkNn4oQab58h5s2R4KrVxZPP1RTkysnc3mDYynGH2Q8FrLB6A1dqTAS8iZ1K4XlXskqm
gKigsiKas7lJHImJ4HUpVAcp50Q/qyYpVD1i+PplOiS/KTO+R/rqdhLgs6/d4OJFczvkDJrJoRQ+
ikGkb+Xh9puUGHJlXw9Hl1mxuoviSRSOKcsfWQoGWVMOCmbr2E4xbPmZzFd3VOysWBMZQBWCSEHV
suKnhP+YsKb56ASwpFTRtbibetTj8p+cXCnccR+FcEEZZfB77odLVCcclx+KsdCRL0M5AHcE5rYo
DmQWqdBOmZo6SO5lgyNDZA4Zr+1wnc5HNVlOu52Pvd/BskMgZHgyVCceCEpq5lhBwd62QrEukqUc
kfy+ZxAqiLnACJ2ituC9k3rgny9DPwba1UCyGkUySYufivloAoWGs252ojUtdqARPRuCaJqh0J31
0TNCpeKQjh9QZMWLdZeIK3LMeTE6Dc4ykvlawnLMnSe9Bf+HTobAYL05heFTwCiX1AGIAil2qQvm
i5rBA9orHj4CHo4IT5+ZT3J4GiAMRyOjatlQuoumPT0a2lZKt2DcE4eBXWJ6ytBigXnM45y3ZJ2B
lORb8kfKdmkkiwgGOSp/2AJ54kmJYsD6xiVGaGNjHSUNEdxU9mG32cWk4o3aySgF/hAZswnyBdDa
1OlqsHyK5L46CCbzww8/wn5X95dMXyX6DuQInokeCJ6o0cJW71DUOi50+Rzy5+MU+t5QFhytIpWN
PdyRDtcQMbwgxLaBMVtWcz5tfp/UMFAO8c6Bson2bD+Z4lHczDTJngbhqAVB5+ywhhgMmAF+kG2d
+peIdXU6cOFjqaYhm2HLvT3vsaSZ01NPNhAC+VlfE+2k2V65rbStxQGi4Zp64SvDiLtp8OZ7ArCG
SaxYiT5x0Uug2+MfJVVw/4F1KXm9ylpnw0EekV9JqOZbDBftKux/iU2RNIZ0Ugm8fZT9hXSuCZuo
n8vEWRF3PRGVZbEhfD9nG4NiQmd1HXWo0G5vAOlLyZ6JAavhMkjpBUFsOxFcHevlHC4m3EnC0y3e
g/4Ycp1VpyGIjlC0CrANEc1nxMSX+5RB4zwsDLbIEXQIE+ZMlLYDj+9AV55aqLO2/TFErE07Dles
N7y47UonLXVZMJ/M9OUwzwkeILDVTA96sB5gX6VHzHwGba2weYxMiQ0Aq3D0ZYVrcOEnO0xjinyL
WIbGi9L+hJwwWr6ZVj493vYAER0aTCVA2k4Kc1gBMfP5I7Lzo2epgLpZ+0EBQdaJf8Kv1bdfnrQs
mQivXj+5zWZZ8F11sHKFuGC5nOvhtmKIgKKb9op8ZP5hIIkjp27hs8WHVG2S7GSV92ngyn844urg
ERos2Sa7X8orP8HwtFPZAbRG32mzMmcdgSn3QoRlBUYIXj3WO9REYvWk+MT2jeV7ipIZ4MwZX7Q1
Ep4an1u/qVxqvhlmS/cUCpAWM0I7sfC8VfcXgQQuSgMa84ASfLrAJ8jafhuwJGJB+sKEoFW7Un+X
xJgU8oOOUcQ70F1de+ExaGi8eKbNtSInB2lql11CtFcxGv6KgxNiiuwp8B7bpWlyJ9sVUOtlIo5I
iZk1iM2VU2YgPmT9IMhML97yYFO1KFN3yDJrUlxOeE7E5choFuQkxGAUjsHjFHRLIN3TMVfdChla
DZRz8j87vMxT6oT5E4gbPz279XOAbU8R8k/viWWiDGJFKmZd/D0EIeQvcuMrUYtUvMykBWjFMEM/
QCChl8+14JTa2GVHp5NvfYtmAmZtOk5HEKC6moQhbOxD/QxgPIg8Hom1yiFTP3MeCGFAPZXDq/Kz
89qgopv3oD5wCH6z6fK/IuOjckR/rRqnHnWPxvfUfTToR6xPXtgqfbH7FMolyD9AqbABGYS3Amu7
7SntPyh4JP37ZqqvFyHtfL6q+okd2/aUv2bRgcpmGLAO3uy7YEmtfIjojhJngBEysM4xRanyRpRA
/4gorG9e86yRkug9v1DE5xY/TtwQiuF+Q+OP7alM9jWx8tVfmv40tDbSsIKS521aa5nplvlNqlS7
fqWcwWsCy7OvAMk95tBfCRIqp6nCMEFXeB14vIQ7Z05BzlCzCpVDmC2K+jfsNh1hPVhWd8wK3K0/
ig4FeiY+qMipYzv24nVi/4OVWBDlqIEadmcITJE4O5qkyQokk7REZKhtIk4Slf9/zkPFOzSJNQCZ
8rW3avS75r0SiMGOF9gKABRw/0Kh2EL0LEjgVXQQG2UutCT8XFX9YDYpGPdx0jb0dED23adFegpR
ft66hcjjVhlbTEl8fd6IRbI00AotApYJsNKgoMlrMlQAMhJpKa4YTgF9CC3VLGQO7tOU/saUfWyJ
hmMq8ECFBuKS2N+1uuxX9aobCIzeRXitu/jQ+tMAkgaoIu9VsY6EZcSRpDsYxVn7i2uNny05T6yL
kAJwmki24H2+UAUU+aHAI1i0LwA3zVhXwReAWheyb6oLxFS8zQQqMwIup0M+tDh/kN0rjTxTAMpJ
2h5ILD2l47qONgWfofwb1y5/NECT6HQvnAJxG6PW0h8w0bO23jK1Becykxy/jNipoOeR8Huxyap6
5pfWh+QGc5tSiQJq4zafoo9CQ5oIkwViBb+i/wI7E2SCh10QhRO3kGfQAw6hxun8FSHR7a76ALfn
sAZULcuTi24Rwm5y+h24lEdkXEL5EYOesIq57GVOO6xKpDTyWZGWeoNsiumDqWua/VCXd3PB20GH
Tqc+etcyMRFC3YP2ko9bqhErkeWO4XA4tERtsq8DK4uwu8BNQvwmYQLX1pfRzmmJwpGlaxSq9Ve0
wwD/MjahuLnrf3LKnkzdxFKEbxwdnWuAhm1c4ykBxKFt4HEW+9RW6ks5H+0u35vVsiKXk0eMqw9z
k2b8TS4J4RDJfP9sGxU8eBqgz/Gh7MxTLL9988wj2ZOhquZLE2qMHEGWJRMU48uYE9nR7QIWQxFy
NDpP5ykXV4tYofvzicjlmGLRax2BJ0mc7SXI4QpuJld+BOtllp8UJ7D7Zfwr6aqWAlurXy0Se+Bj
n41Xy35pzpy3Lud9bwN9oNJ3gRGxBbSuyfFOVt/wjf9yCbvIejKQuIiTfdLFkY+rIG9og3JfZd8K
sghpZtL7JyvPCbJvwg+dr+q2qMcvHP3kiiCczcCnO7BPjAoTAyFe/DJeJHK7iGRUs94EvoyGDQKX
HkQLeSn4mpauiTZU/AxvENIec1LX/cAxcgYbGjmu2CqADMWeaLKaS9a4WYi5/GXIoB5vw+DXs86y
NMxepFMop4YuvXHrVnv3m/2i+fZoN80Ye02+BmDeyFmHnd6la1AF3QcjZtZFt1ky5DExdhFNfkQt
YNoD5P4H+4GlsGvVzYYVbkYgwbSsVihJrfyjyn6Hz1I+ZQVNkk7KszDVNDsSoVZo/at7iWpT/jRs
drz4AopRuuiOXsl+yF4pJcuaAqEfOVgz++isISB3vy1rCiU0Z3BiuDw4tX9NstTND5mPKYwRqggm
2zGEqMBaz3wWEYeGCdKc5gLz31iliSfEaseSJ0wQNjLy3pan4kb56Mms98MpWqLqVNfVMlsCo3Dt
Y3XZMzMQGjxq1BSYq7YgJkr8JAeBMIknP5vY7l0FvcVCAy+kzpdpzvNffvOupec/dJoKB0RrpIvM
XDRzmEV4uIvg5C8sW+6sHbkWnF9nnXc6lYgZ3PcOo0afUwkoLZiZGBJINO5dYMkSpWP8wV0UAQ0l
kmv7IMCE58xKhfqmkPDaiKh4rmNUJ5K2T56BxSqP7wIAA+kMQRQOetJ6QSKdN8fAwf69Yhmgf3VL
+bcTjLgJfqz8FVgPsv/ZlePg0kmrQjhMgBL/yypbchylWb2DUs4aoD/VDgFyyj3TDWZlYvUvdfrI
0m22EhE5LP1fUsXwKjvGy1SIokVxE34HzUEgzSpZFiQ/vobgrjGmFo+sv3VswBNTPek6g+6FVIPj
RkGcBphffEmqa3u7hsoek6h+1TGtn3+7P4h8JPwFcyJTqBactBso1BmqwL6r+UhmHegbBH6Y3gZe
fuEciWeBgtxoxYCnI1A7uO1D0J5y0kOtDzPfdCmz+gm1p5BkV6v7ycimDhfCvC0njrkT/qbJMAl+
xPpY/TLsQqk17OBpeGsBooTu2nBPj9oFzbBKkIq+cYODIh/FdhskD+JNUNP0SyLZKZoQcT+PpJTq
wQn2gHuA5vZhPHbKYyJPKvpJfMZu3XBI1WAwStaYlG0z2tME8odKun54Cw2tPrIMdU8F1KyA2vF4
/UpEQ81UegdImrDiTQK70XxV4gfbjKERxbHsQJzQBOYOORkejiGl/Rz8H1maNOH4a74K9WCl62n4
6dPzJAJDbtS2FNudddTJtfCyhm1ciLM6uQUaEUaY027t+Ckw3qvV4KhgNYWxq9qvStjo4cWKadjQ
gEZ587oL8CIOASjhlSospiOAkdGCtSmLZf/OIixcm4q6cGtX+H9Cd+qrLwV1n3osopM3cvOt8nYR
Zowlu3iYww0lFnKCltYjBHENFNJcsWXAO6naBR1yGzoDa2o0mHB3NEY3dE77f0H42UEl0FczAF/y
iJQaLBgrrsrfg1s+JNQb93NeIX5wr/ghcxTGngPjRWw8gA6nc3EaBQpo6Cc768pJEG8q1J6BOH5S
3FKAqzOd+/5h4uSmZciKbhWKxkg5e9KqNldk0hZzLhJY8msEscJGTQw3dspTrFzrgSEiegftT9Sg
Lj/BAqB1Ym3rMb9pJbl0/p8urNpqKyF6BuctbJki7ewxrekikfDG9efe65rjzoErtGcZADc3v2jZ
yICWz9gYe3mXcL2HwivqX9kBlj9QGLftd65/TxSSAYYzQnsZKfKAMkCdNswm22JD2EFgbZVJajEn
6SRDi1Nu0/he5l8NJsvs1vLRKNLtlPsPIzPnHRi7zKzd/DWaMT3nEulS/tJg75y2p2XFLFPvgJjK
RbgOEGujaeVw8jyebnNueb8ET/xH0nkst25sUfSLUIUcpiSYM8UgaYISFZBzxtd79XWVBy/YvhIJ
dJ+z4xJ6u0IXjTIZQyHmluYv4L3WGUAa587uNASM4C9cM2S+zwsFoYUwyhefDmECdtLOSiy2o3qU
wotTwtxzFgiwuUcQvm3qcxEf6myZ5dtgyXTKBTDQUYqcdzFinyu4WgRGovdrvA6CIEe3KZAVjS9E
ifHzo0xq+q0HWCBkGnM+r/pNVmN3qr5kc9HWLmy0fqbSZQjvScRsQ8899CqouT/cxpwjD6OOoH5a
CuPAJahMESMGVCGK5AqtGDObnq+lYA1+ZFSfdjUwSvwoLLfWq6MdYrC+tQaSeqYVGzC8CCrKlzjh
cYRNwZHbywFjDlDSgLyFGqqYdWm+RuslQg/VmJId6dTxzhjFA9iVyxE5bTln9i3vYrnu4EaG7NPv
Nbg5Wt/4G0yTrxFWuNL3MLs1NRsELjOoz7A/WvpSLzdK5Mw7DBIh9ZhW/ceGgBRlppSpa4m2cX4Q
g024Nunweto6rU3Rbnrx+wvYweFCYdem7J7ngCO0Yq2YGSfVORNh0rY/uXzvqne6CwuCHkmuAMZE
3gc/apLMsHRac6Yxfw9kD/s36IO5As3TcjRUBS8VJI5cgb0jzqhwKUryY/TOZvbrV4w78d4QPaZY
V5DU4C2kwYhlZC7gC//N557ouCnrbjVyWUQuASzDJY1+xA5scQrapG0oEMO0ljM//wzARrHidv2n
xHQJ46xoGwTbPmHHydxeYQoHWaftQigspnPIWErQjA0+jRhJ1j5q8B3vBpWakRE1suDTrZzTK8oR
HWXNwmsgZogI6xGnWzbACflmk01Vy4Tau0J/oiocy+9d0y7ZKV0ycSp+45oIuH9jgFNtIm/VQhz7
5lsk74WksIjpgIcVTOuTp12D8eSnn4Yzj6ZtLEkMyxxOc8hqZKTzYFGRhDfDHKFuG4RLguRwTbmf
/X5XVDj1tHtHMmVLc7DFlhJaHAvxpRmvIGM5iGpgXVrtLZz9dkz/uKiRDYEbLct1sBn0c1LcS28X
O0eUmnz05OFg/I0HSj/7m5ByT55E6u27FdxC/buhlgnZnj4HLAibtZks1e+Ezc5FyJJid3FNAkAq
sWPOC5Sh/dUit7dbEVWKTtxwae+A2Nmj9kcjj32nsaDLuG61cJWwNIUArzWSWiwnEEaZ36xUZcI0
iOaVY3xLPy5fReBwa3O+VMM8LZHFjsA5w6NEAcQXDf1ADdEfAwyrIJB/D9CntFeHW7SvTr2L4CRw
Ywuyz+2h8fBmsUtBDqz9Vdf99sU9ZP2wzXmR3iIS/0PjgjgZ768bsfH64nxiqq7kmZ6zKy9Ys0mb
AMQCaUNkyODew8tqn4P+HkMcddS59uXNHp8mwY4yvXjTbxrsMiatxehq+c/YlAjzeFozEAVGbDkG
Hpg9CVsp1XzZBOTq8nzZrKJhkW9sm47Lqndb9ajmFygRCH8GrY39gbJCHGheySf71rM2qdOpIOQj
ENxMUOAmLt7j7iTOVw/lH3GO818JPYWefHnKbxxxJlGT3dYHPj1QXlR8e7NaGzBCQXBCBNXMB62A
Cu5Q23fELluzTrlqFX7O4WrlZKpfMCZUWB18nazFazbA+0GCWG9IcEkX4+in75HERxkks+HqwsPt
Jg5JjwL/dxb/PrlMW/OO09iMpIi33a6O+ABhn7n6gDngCwQuqHPrlgeVWmRrPEtLGUfXIrU+1OQP
dt6MnsQJ0GSLHPhid+sw30sJCqp25jg+aOHC4/ooUmoXanoDR2YE5JSFfPe8n2DMlh0eQsSVuvSj
O39hfveJRODm53OlHZTgN5JztzGaG6XlzOzf6OYVcYyT8hBToxZ+JnNGlvr8g7Ysr1hBwnk8XCuY
bCHoSoYj4EWLQKT5yemcL/bii2hKnHq6SogO6TCls0gBDr8lyovFEeag5+oOo+gHyXDsE92UoVqm
wsOddjlnII0mBFXo1YLoFzGDZfG6P3HCYGrypsdHMNPRe82+ApRrXKJuwe1NAhhgv+06nPCl7bid
lHICJPPNIKzd1Vyks1v+h4JqNx5IBaSAU2OjUW+6t+Utl7542gKGc2f4ScBdHACvACDXLupvbwLW
piOLLnhEfYDZ2EYI1arYQ5CMfkgxZzwZ08WREmEgIGvm908U3NKcywjqURhWoIz7tSAOmvDVWMJh
aqeP2hf5RA5QBtYYXvV6ErJ5qEOEcdgh6VvJVp110TPSDfGnWd78m6A31DaCsDQvQ/w+CLKEs1bA
txX+mGQ/8i3mwxfPOq8uYIe5g6kxYfUqrvAkEJerVsJdfGUv3wLTa/64rHiIwkUdjYz26lxDpRJj
3hwHsA4mVLV+N8fjtPI3tfqUFuFqMg4CyCiTlbfi1oXfEyIhhUwf6pPdmCvRkRC2cHXZNv1E/BDc
9RlRcGCmHkn1n6oEy6KhuSRxp8K4dW59dC72X9wQ0KD9+UCO8cOKznxpLoF+HpcFwg97dq+8I904
3ANfuvECtp+pYI+Qay6SZRLMSZNyFWVahD0/Dt8f+Yf4+9bi0AiQlkJkMWw02i//Cc8dXjB4T83a
2uFuMIAqe1Ax9XPUzqnUrulxQfFQr3qVNhyaugLkOdRkZi578VyxOUoD1IluPDenZKMVKOd5ODqb
IjUmb72861+d+S2c1Wb4zDD78cnIcPqJOCl4PR+Fw82eIxJiNQPjIMWVn9QB6K0vHXqiPN+Jk6Cy
SEJaJEhd7PGl9nwSMbZ46zOrJG5gFEv6S4rPjnGO9KOU7gv5z8pvmogzgu703+PyZ6jo3U14doNd
nZ5r9nqWTxJKyq0R37IU9+9qzPeMzADUocw6yueYokWPeYWBcnjf72VxKMtLa3zb/Ivpmt5MKAgS
RYBeFbtIg3CBCXjmzFuNIYvbkT9CuKYUjpYES/Au29A/nbxNwZUgnwihcrPzukuiCXCVPFlCuFV4
JqUk4AFZj7+ZaI3BEMQNQP0na7sKfRS7PfxYCScQHSUjI1mkmvl1srCskoNyXNmytBZ5XwaKfJPj
gl/Bo0zY6B32CmZ7Uq4GOH4aYsh0g6yaf9sCJeduC0kQE+8PLNiI1hZBV5nMWihEbrw5vXLI6yBa
2g/LowEbwV5Gp5NQck0Ona453gzQvFBhF3mQCmdU757y0WoUHp4h6vXiimPGcj7ixOLPl5ZjxOLR
BTNNnjtwn83SZ7v0sg7z2TgXOfkeDVcckARjmfknmyxpViCMTIwn/MMlNmd+Zh9zcwgNrKo3w5T+
abyNCUjuSNP8PIeki1U6O/daW0MltTPWILPciU3Im7AKbYsEteec6FLjYCJtg+Op1XUR7WPaLqUl
Sb8ypcZr8npNm+0XaSjPpD59WkhBkzWZ+ZSy7AkeFMsRJmM6jISzmhpEq2s2TnjVKWK2qY5Fw8yP
2HNx4pqF61704meROfIZ7uwOBBRVfFckmHvdzv5g3RPWg5xvWczDasCiKH1IBQ2hAWPzrZbeiJ/q
H7Z3xKHZh0Rk0jjloPd2oplDe32mFgstaV20uwsLJAiI3zMYv7A8uLK/0cuvVvorohtweJafO7Qc
PkC5gVRQgYkFMlj0zcGzEJYf++RLtZk4if+swWywawpVFT3Ws2r8ZTbla2Tfhdg1v4qMhUs7SAa/
RM3V3lF0D+ICfuXxfSSfQYRSBiS2o/5ln3R/RfmmovYgH4tni6zPoXDPXN6ENKFeJ9iRUQsW1nRz
JB/SysELicqHbx9vEHMa4SVrlQ7IlG+fCArdLugjxjH6NeAXnL367A/TO0jCT8W/aezu1vgmvo7K
fPThoYCHiVdOtdJVbGbbbNzHgL6a0J/CNZqyPY85TivCfqOOCzF/ViQnSdxRGCORA2bhUnuSNyGO
U0Xawjk75LgQnQ2O/MgMfCDH1oPp9PHEk2tdYpYrNmSaFsor1BgrnJ0kf1Xdd6uJsvMKiRKJvbXF
bVrM6YFZqigi/eDbJk+MaxJpylsiruNmp5ZXTz2U2ZuHkMAj8EtQsj5Xbc9ekS0ICURrZ5i/AK1+
cQXI0Lnpk4XmHEmBRbYlsh6Nmfw92l9sknOunNQD8Ps2x/dI/aKQwDWqpwZzQEAOsOS475yQpAKA
IMSrAvb0iz/xnYbSk+zJ+YDNg+AhTNQbjme+iIYOe+BPHBX0Uo7GWg+XaQl++25L74XzZ+o7ToVc
enroKqyCloLsyScjNbQ8ssQl3TmPaDbgm2/YaGIySVbxIlpGBDFAyWho51HmhP5BszaW8cqbL53Z
pQiukwTgQByOC8AFLk69yIz++mS6Kmwa2gi4GaF9jG52tuevGBgoQo/YMTHY2lONNN7bbEbvyNKw
AnAY17LXVELG7L/gMhYVS53GEhOjlP8JU5TjKDqYHxL7kCA4S5odLAPJPxmgY0RXchhH80bmf2Je
U7s3IWPigA91DjRq8m6W8RfCOATNBZLF84kFQ0pon8N+H3gXv75jRQPwXnisOWYh8eey2XkfZN4J
RQrIIsQEV0Gcf3ndITAPWnuuAILSn5hM03FdV4yVje1qdThPlV+KEha294NAc56wbkZhgTKHkJ9I
QALInY0Tekmx8Xa1io0Kc1+GNLNB8HxWic4qpU+t1maV9T4YH9NUbQxTQ1I5LTIbfUhyI8IbQ4AL
ZE7JQqqj5GOjQBOeGdc6UDEc1PukAqsm374gIifgZYgnB3Lttwj/HOOmVjfZuzt/43J04VgYIpsZ
zFIv4D/H2zGrVzjIODZm145I2BcAR7mNKNltHQN+4CBiMEI8DRBrIj7M+OmoH9e2uCQidumZbu4h
qiXvXajXre6hTVfVeAo/38SJpTbfWLPEws4+HKWfUvAKxkc/YtXaSYi2eTl4KFXUwbWdMRHgJMN6
77yFNc6kwzBcLJpG076f32Hrwr8ajWj9SMJLVoXkZnzpKWFPs4IR+424cMQgmPrWxFt7f6gZSScl
XtGENBtvWfMmV58AC8xhy0kDDFv1SOxz+T3kch7vxq6xLyVXtIZqDw8iynUuZunUXFX5GdQ/drwP
sgUa3X3fr8JOIIf+wnSl6i1wLvxbZKItSn2G2GSmIgDA12iEF7K3qV0iSK+HNq+4mjaKuu1JLEej
SyoWdg3uM6oIrdkXGdvBUe6PHhkp1Mqi4akQSCzt/r3Gs8lFJe5l0AIkWks52ycJubucZwR8+j+q
NQCeY8zj3RjMC0GC/uysI4CVdtqTpKDKw+z1kr2jXByLgncHYF36tpr3ybmDnjZwLTYb2DAdKzAW
atzNR5JeeoDEvsLWMd1HUU627tQbde88vzODwoLanUh4vTIzufUHOi8CNwnzylfOQqg8JoVOuI0F
zK42NLaonetA9mcGtPDBVneYm/X4u1BfFstEifSRPzUjewybv0qETbQgglCO9mm9QcnUFbtIOhKO
Pasw0yrrnBJdfByhQR0DYkDxvWuhM9foUQ03XvZRt85sdPy1BYolBL+Nx1clLfjgxNiVEzkgvOaI
GaSnwKxwO8xsqAfdO4pPwlc/UmuXTwRMwvqPhzys3Lr/qE3yNxm9LGfnmXu+3jE4431Aq1yhVIvQ
ejfwErZEhF280JBbSMVRihft8LBQt5DRTtPuxx3qOruMbjFX4k1ZnDKVZeskfoEofGoygjQXole5
Q4kRHgyzwZGBsMUavilIAT5imUcaewZOnsckNZbSucazgTpeIXR8KhaBDb8wyzQ3ni4JbM4ZDE7z
ubMdHpD0SzIITqzncvqR6teUzFiD9Chf/87qo1a8TfpngIRNRRPX3hmo0IJI78S9hb3LIBQ2S50X
vDxQmDWXJgASihJoQpo7xDcbvOgyEt1J+S20a4OvP1pkoMkeRqQ4uSkAuHWxtdszzNWdqN2ZYbxq
+ZDhJ6bROuO88t/H8qGidRR3rcrDmGkobA2k60DVHdw62gSUcRymJVLvqKAm+WSgCQ9XFFMwNEAy
EwsIexPsotRtkrdUBqudfzl2RDgRJ/lYMXqzvXufTnSQeHOBbdHaucQdBOVW19+EcEUO38Vn6/SY
j6pbE345Kf5AILuK2BmXRFdu9s+xeCnWtiX4JnlV6noYN2F4H/tnWr9L2W/UvCgnmnnwDWO1sbid
Ig+5wwk1Fe4jSlmfOfg0fQz/tkVFJbH70JfkFjMfc7fn5ZnkQ7/6sfG0Zs1tAktieR/1DALn5Sun
nOI9fQSd/Yz1jw5tk9y+5HwH4MAFnoUflUkHE1KRYCuDx0f6npMbzepvaS+mEBPp0iIcUV0HYvs/
1/lJ6u+2QZUPgQP5JUnX9oxlpTjF+l8rm3MbK+G3ibzvbi0MmmWhGRwSQX/64YLYk2JFYp22nXMr
MbbQ+AC68sVzVpZIki1q1tgb+RjqrQCHDHQSNHawZGnBEj3FKJ52VAPlM0JZPibHOtuahWC8u/Ep
XkSsHyM4JgZmhTQqNhAd8NZ6RTwQkvIoYVo7/YdvZpKPLYoa30a1p+KRWCqluMF2an7QUiraT7L2
KKQ3DW9DzHyMHAN2aakQjmgs0r1hvOfZRzIdLO2AobCig5ojrLAvqG7IXl0xMejqyrQQGJ27Zj0M
58JCueAsqTKjAiFDCcFaXpO5/b8VC4KEwz5NtgL/bziedGMpGl9i2kcWbfNp5wRPWp9CBomStDWX
iKV6ikuIdJJOeA8oJVeZmJx9pLxVPcFDH3XFYyd0ooKL5PhaTAbrCmtEHVFen/8M5qtA2xwDvi3y
Rdqeh5yKlN1groWTL/rUcB/j9iVK11sJcXIcHOjXpXvK6SAaSdFAWVz45wYJFNPPt/Ue73xtJxz9
SsO9IXR3G1te++q612dZtdLkF/UYTnMOScJGtUPA7lK2aSC55/AqCMtnFfoXoPJIXf8y6zeYlMQh
DY9ndb+5/0buPpBbKMPgcDeE+ZttIUiFraiX9cOqNxEQm7/M1KtFM+aatpicCBIZRBwAqvT/IZuO
/b/uABxSPpFxi07zMaorQ2VIYWdYttVnivyWWO7hCFHbqVsaCGA4Ngh0kTLAO80LRtM7jT9zvVxr
GoPIbmh/GeEQkoLs8sOG2TWJ0GL2ABb3KOei4a4y/XAJ1kRGxjFMv7kegvRmkfwj/ctcifs9bCua
qgi8V1lN5GjdfPlQ8BDTW8w5jkvzYwTNsMi4VqoL4qmUZmNZxKlK8d5ZssRQmmcR0Rh1Nqv4NNf9
v6o7CnEAiRDItfmc/l1PJ4GBRdmHRfeC8DRNhPMa2N7SD6MHicJyjeVzOqTNNStunkHA1XdTiQCr
Y4FI3QS1q3Wyd152cdaQVktbi/6g4AiomcZUxQKnkS52avQ9s1JacwhhTMLFS/n3l0xBEPINRyQ+
EP5DLQQI4I00gGT4KbydzSROIUMFiiRz7TSQPgO5HrDTTHYZKpVDFZJIJDARXn+0ivho+TyXk3ka
iBdCeVqYm7zbWwFBb3eHqYCUgYIpzlG5CiD7tWPOg+0hQtkC8Bfo91qwMR3gTKwzyaCvwvzaxjnu
SFqD6ydRYl76Eg90SaNHogFsUcK8tJNzW5MSF2RA/CuRNugAp4ks1mrEJFLv/RIY4qyZ70794qWf
B5iV4Lo5IBvEoZrySWurqH9t/3xM1gxLjjs1KJZROuC6FWxq5r9pfDqBcx6UzbjUl46PXT5HO9Qs
fOvx+y3z97MZJv2PLrQalb2o+h8PDgyVpNuhnOvlXe9sSZ+OaHJKEVU7P731J34Gk0wLr/TndX2p
c2DGhceIeCtdNI/5t9g7W0LDuhudx5zMX+Qoy3SQFhuyiNSRrByHV05bjfplkO4TYc6W9hiTre9f
0Cja8kHThJMaSMTfhaLlYqX7W3C7Qbk37SNxnrWD+PQtl4++tynCgwV4OK+IkNugYJs1+U/M9T3V
11Jf6Nqvlf1lGvEMdPYsm+YzKu9O8lKdmzwLFn57obFhPi61eZx/yLAKQudoomuwhoxpK8e0+mzb
g0Z4TbizItbSJe46L7t3YANKZf57jDQeDSIX5r51puNz9Dd9QKimi2jZJfiFUxYry+QvWjApMP+g
2erMBFqzMr6hXMmsQWNI2pKgM80FL4L1DQQEmosqh74A82DZtzq9Jv13OJ5z9acP1U1TX5tKg1Im
DogSHt36Svr9lB1rmNqEW2+CIiiUm/xmon9IN/+uTpgx/00kX6Xm00BvOKwJkuaRPhJyplVvlER3
rA+VUywJvCEkCxhZ7Clq+61j2BifIvul6Vd1d2qSi0wQWL6XgUABs2zXwPoR+WB6nJVeJsKXDYYv
Xsp0xX0ddcdu3E81etuEhGNeKXAzmRisI0eAyQyGsCK8BsYfhwKZKZa+psLG8385DRDU/dIGT3hX
xs129LBD6r8dM/MEethDPMbqB2kDBjRkXTPZ9bs43rbTBnPBPPxLakREz44+xuqb9j4Fsg4ffL8o
kOfpz4R/sX4ew5eU7lQOi56IweGtA0EpZaZZohZ0ZLdO9iN558JY1hNyJMivvfC6qph2yk0ncV9b
nNnHfzIq6QZ6NM9KsjeXbbJT/Y0tPVSDnpgVVo1NjOvLQM3R8gIlF0L+tBbFvAilvUzhKQcCZkkQ
GR74TIUToJcJ69vTo5Xtw5FQ0RXyyAWJE1n37LG619nOUvZExVXFwSou7YxMQrQIxMMUN7W+wvoX
WM4t9OZulC65Q9FJNf1xiE4j94vcUpDD7AhRTdrde8vEmJe3un4fmefrq1VdHS5RTV2THZgC0sVo
dARQVUpXQ73TD2S1xzCo5unw0ekcWNM3NL8I7W5QyyDPt7saJ9yW9HZzA/zddx80LMxxKWRAfQAT
uANZCbXy4rx5I/6CdYRAeOgulvdnU1WMPrroEfdxYlEUPQtE2eiy0BAnMHet9WjntGdnoKX2MEK8
k98Omhl3z9jnvKuPNou8SsdEF55M0Poia5APPTVtI+XbVD8KBzY1j+oiXWB7FpoF/yihdYiEqID9
Il6m2Yp0dOGb0YanBcwaE0ExRxKTgzqTddzvJnPtmGszOyvlIUKqJZ1NNrgCsfnDMD6V8ZpKm8zZ
GeR31QCkSr2UgpI0KJuADTR/WAKbIyPhPDM/FU4By/sQfBlxvahTrew97E+EdMy09DCV2xhTSYJ2
h9V70WsX++vfBzi+Yald0P8XeQfZeeu7L5JeuGIk74C0OlOQ9yFlzlZiZdLjN+FnjnhxZKyctfdU
nK8QqUtNLDKvBCdjv7QMPHo7P/gRiXMVyQD5NsMD6Wjvfi2v0HM727pBGUX2uWPNCypVT0F9LWrh
FjK3LVaOUX3q3ndt/yKbcRsEgRZyb3Gq6M0JGsSOWGtdZmTSq4ix1QbQdBzLCoGItDB5KI63gwZR
fm14Ycx9aj+K55CQnmrhGGK/kInY49sOyNIJ6CNpEbB4PJaDTloGhpOM/2rt7WEbDD+9XYJO46Bh
Z8ViBqlSkcnJEdunu9o+TgPycJepNOap8lZof3Al8WdrTAiwG6H65is7nYXbNs4m5VZCz4dQhnRc
fl6Kh0kFS4Dzza1iblMAhwx4rAU3K3r6yYgjNJd+uslxu9l7cYzWzkJZQs+8N+Mzajc269FwIysy
kYi0N6CVNGiAaeR4PDC/pOBvaP2Tisj6C0TDnPNFtvYFbQ8uyuPO+vDEok4CFPTTwiENWSZXdqdd
1fCR4Q+ysN3BMoZnUvvG8Fi0y9p+oKFBds/riKXVGa9KeCNd2gE3pSr7WKhfoqyFE6hlVCFLoAUs
JfwpHS5Se5TjB3pVNwBnJmYq3iErDc1zPQ+WWMYNDObGfPTWfuOC1AXLZm3rx4C1e63biyg+MbOn
RG60iI1llDDiluhI13Tw0HFF6C3hiThcEUcbdoBEmNjHD0gzLSTSgWnMfiJD545qk7NuPJOcV8lC
DhyfkuSGkIJMX5UIUI9QAmsfCOIihoYnlYohmTDhf3qhgFc6PrbNEsSKLS9NMBMsfe8xaITyHsd2
TQxUjKKpr9bWQc8PlntnP7Rn0yIngBGuBLMM9TmrLgYL3hKqoTGs59suuNlI3iXH7T1alT4RGUZz
AMnwInZ5NGUqwKx6rAyg8keD9MFfQ9oVw15M+ThRJd423ngezqnbSuOOmFoeRo1MPfLTDGv9+KQq
kFxHuUecfU66VS4Stkglcu5JuhTuv+La53BFG26N1y+fxOTcQIZ4dYjMJtf2X2Afcl1CbSEiLeQz
uUyk9iIYzuQtYGX1DXueYfHPCbaXbX1hcjMaWkOVwYw5esYquSQ3j+WZZ7JzqJ1bd/EFyuSpkQ/O
8oyIkbwI33jmvCHB9B1HFOsJnwMpn7jhPDcfDmOwTSq2ZwHJkqTUnWoL8cNKGwhGIjuEqhqi5/HW
465W2hW/Nok0ffoco4Od7JCge8Qc2GsboZN5xTkyrxsYN2qpf0cSwVNtGxJAbFBSeYTIAI+X1WNU
g/TCieREemQFScr8AiDECSr/nuF+dBvkMAKeRKLSx6spfc8IvHPqXThuhQFZKRfCzKzau6K+hNqW
Q6ZwEHcSYcPjWt1r/Ln6LmVIl6mvLFkXto7FnoZ6YGSzgtrnqFK7C10cxXjN22g++XCRIpgCMkIy
OC8Qzf8vjVYYifj2BhJGCVIvFtIDl3JXraYbSZE+KtNseKt04kr8Q9i8BmfVCccs/KP/ytKlUpzM
dEs5DBZJ/KZI1G9T4QrgxUtdiRlfPcTJs4fUJKhAVVYKvZkse+yKBlFUQsw/KrfWeBderOiTrmW8
2hexzVnhUXKjudIdfGRWPqUgD7/cTMra9u7DIwN0lU6S91aVO8vZy8YqirA5E47ZjAgurolQcwdg
MNHzQbAAzP+gfYfO2YRojq2PaBWsSDqcwp9S4mijrX2Q/hIy/fJ12RLniDC4LnDvOddM3uk93YFs
ccTtHuVx48iuTCjEKLR+yqFtXgc+hoa5tK7OxB7m44VqbGr+TlFykJHY6mfEL0nZzEACxPUbaRte
3rL8pJ+GrzqGMPApoRLxYgFPa78Qvsq8/kqpHVQZ+jk1iUPLERiA9pYMhn6+alhghX5SOtUIPaQ3
8Qu2JAmk8mq0nz5VpiHWSzVFwkIqYrxGgN5WaBvHtREvJfWhAwVQgiKAl3JvISVjEbLwOQYb+uRm
DUsgyrMu5C7rnnpAIrx3ivKVRo7r4GCBwLanIHcjYBA8sUu4oeyT6ZKUlz+lOJ7bHKIAkyK4QCBJ
3OcpdspwXEGNcZWC4KzacE1vsFZdsDcPbPR29SKHTyjh7bdJzCodNKlxFTrmwfkWK3a/KcnvqD/1
tl9k2DVfvCXepWt3XXpQtLuwDYPY+vHOHLaqTvyzS+/K1Pzq5XtrvnzUDjliW6UmgRnowyiXo74w
zPcRMpXou0BdibUtNK7CvaSXruQfKucIvb2qUR5D6xBTIOZkxb70yjvgvYU2wCeNDxKYI7R85May
z37L/s5AlLwx6UYNuadC1xuGf41yDb1H+jtFpxdNxP0S3WY2/eYda42Qs+4iyhuyTcTnJVNHBeym
tdsindcOLjAZsnpLMBWJkCARuX2euLShAana7B5sx2B2ZnoiayQmQBPNjpyd6ChZJjykQ32VvQPp
fkLTRcYaczT/WIh4ZQkCSxcHjxpfhRjlNJVX7CDSoYChC8wyBop2KOVnJn00zg0HswHwoL5lwUdN
aKt5Q2fQihs4xFmOPnqr27Q83OV4QwP9TJhOlOaSlNsM6QyxxTpT9fjKa0Sojgu/5P/29K1YRDmi
5xHScCLiGHos/i9qRoeIIweOmhQt+HHytPzwKOYNOX5B+JP9gWq13wDyL+h4GMG02n2qrUoQZpWh
87sOtnqBVBZtV7KG/XGMA+GSs6bcCr8i7LVAtFnxzUtFBIcSEVqsPbRq07QiN9lIll3KD0THyF/l
2qTPqpvE/zJF/Ih/YFjnLxLbjZb+yE1BMGcPK3vPFBGrCRFg3RqVUN2b5atwaJBx3Mc+IHKU53OV
jdwkQ7h3RAAXKq5lvGFV8FAtstCHZ1k7qg2vW0bK594mBALoIjAOwjAd15/iMY8X/ONlv2D5IRtZ
zSExiFwEP65OxLgLcFMLrxQUsMU22tkhBDdnCtAQOJBkJZiFSPtVm2vas+hAYSNaCjZusQ+zo2Gd
MC5SFXv3YeWYZ+Zdycol4fm1WFZIv67Ch6QdGw9tYg+t/qknq8yHnAoxQlF4TUSDpCNFApFT9qMJ
5wLoVWY/HTlI6h5ITgvvgXHN47Wpbkvprc7RVmwNlC4kR9pbO0Xooy3AlXErcmbU0a7ofkfm3zQ6
Jh1K8Ix11PqqYg7pcjNQE0RbmdiwNOWrSjNiZD4Srj6LEq0OwpS0LT0csZd4j8osv1QFrpM67A16
MGiXHmdktKtMIqWKig/RzXv/Vhn2sZaiv7YqP2ku4a7yM901JOU8TcJ1xKyYZvKfpjvnIJ0eqUwA
VaUQ0gCer0boxwJp13ARV8WGuuejYq1HPX/102dPm6TNl6sN9HL50tEkS37KzWedEo8WdCsbPCco
/V1Oxn2UpoeKSTKUWyhV5Y5efN7i4icmpr/aKEmJXUVaiP8ti+ndwGRZkn7hTfs+ULlMsYGU+tqB
TGk7Hrgq5tAcl6zWS/T/czXUDodgaI+d3B4tR1n5hX3t1VSGcGk5fxcF2kAtkNDNYAjt4mswTCtJ
0YkbdVZyzLgpDScVLhJJhp07JBNZy64xlwN7lsja7DlrKrn5sfUIqsG6WI7gdtglEvrPEb456MbG
NN9YIX5RQv6QmQegTmZxLVWSYkey6MyB8MVhEeWkyVjjKp/QudA969lIr4iW9PxqVUwwwFBRjfri
MJa6fq2kdA5q47aXpUMSZPuiCykOm9YJMsEW4YPic2/CIoxpT/eaw0uF9EdNl22hrVp2zpKA11Bn
N87j85Ta987B6tGZxrmY+kMQFSvDJ9gXPbKVKO5QitqcgoVuQmuYIHyUDma41VOeCCasFN8bK5iT
vie4TwZ/OPqYgkjb3BtkCMhxuWgsMkXJfRQ0Rh4pl9ohho2OMuqJlzGvURiU+55Hg8GEAD2VTsty
FeUWxjNiiYi2J7d42dkEaUFfTArN9UIEVNFFo3BTKni+7W6v6F+S/JoIVCnE2fOjWATYWFQQ1ORp
1ZCeIKYeE4XOBRgzKUHaEun44f2IsSRBtmLA6w/nKAAth1qKUBsGBmsSysDYhig3oP1IbYS30MGN
9ejoJO8Fe9XosDlTtDEcpQb9A8WQk0k6DdFaDUZnA0DVhCYeJ3RiDZnPaexGLRvOQLwrtHqR6nOV
bgqbuLCRO1tl3HC+HLRLJe1gClLCHoGC+HN0NqzC+fAY9tuiXQSxMjMwXHEC+zK7MZtmOC29aTcm
H+VUL/lBF9RsLhIDed3EoNv96A2YEjBJdLKtvRfuMlwfgKlMyi7SJK2GW+f8sPArDGIbDW6BsbYU
OsBgLqmtZyL87KYrQ3caPwo8vi0dZKGFyA5sAhlaKPWuH6SrmnYHm0/kP47OY7l1Y4uiX4QqNGJj
KuZMkVScoCRdCWjknL7eCx7c92xX2aJIovuEvddO8HokZAA8+QzKfF1GeOxchAjjzgLgFqSrGm2n
xSBES/UXJootx+L89k4z14YoBA0Gvou62rV429DOzy9O0dAmOeeD+daRYdTP8kv+g4VDqRLRh86S
loS0QRZjJJqMAZJ37B4jNVULb2/Efs113eXLoNdWhkJv6w/rDAnehFfAzbZFyPqxZrxGU4kwu0Ci
oEaqEtBABnr2TABMxUSZAoHq5kqNr1KFXAu9AAQBNA8d77mVbU2gXoUfH61KrNJqpNuggWMwuCqd
e1WwB1O/OeBjhxmGwTd8pnvZTbqcWOfmcwSkRx9d8wZyuIMvrMabauiM6USEy9gNmWlOcoaH1KFA
u+5CsXMhGIfUy+ivmj8r/ZJYiWc6RW0wD2ZZOVes7O9F8lZ1IGfNAwyvB+T6mk4YIBAlYvajKSbF
jMhFzyXGRLuoKQ1ddGDDWK8CcHvNV5MeXABoA/Oumt2czq2d81pNQCSm7m77Tn+SUYOyIlpgxsLV
lPOkNBUq2s9OfIcBLNGUt/m5l6SY0krWK2PAFjIRDtAbh6R6bxxcYawR+ua799+64eyFL4l3KczX
3DjV6l2UH0ArZPWiJSe+/CbtpRioUmwaFsb8SBMKg3qwBjNA/9HQEgz8fT6s29riykBCMfh7r/NZ
T/2zejDA/W+LaG2eoM4zET16TbhnCpcvEH7K54wPJY2vQ8lG3/jKJLOHRLwUEXhXmCNYLZYRJAU/
w2yQE0qAbCOHIj7oPzPVgmWm7ZwERKnRBXY8cou+ZAWiPsVn9z31V9f5TFFDJ5O/ms0fnqXQlXzb
EFX+QuPRtgKyBTO3kGEsxKQGl6NSX6pmak8kFNEG2V/fIp50UDuIjxqjQQE4RPyK+E8ylSo+M2Sg
Ec3cQ0+/cSlwBZAO+azFF1HB9PpQqKpnE55xUxHYdcx7osqXsQGYLX3aTThCy6/OenGGB+9EjxeE
lTFouVgjkEstMns/6M9B8UgJ0gV+FB2IgBUOOUI8gWy9STzKdyPjIT3cpGxm46uILx1ErafWeNcF
7b+2DlkIJnxGwC9c+jgTh1pZb2z0bKO5SJW/kGwCGqrQsIQfrRMiohVwxDCQ6rwXOCobtgW2fOcf
IfTD+uR8pZwyQ07VIjcmX/r/pdgJWj9M5iY3divDtRk4h4x+13aLZcgozodkGyc1eyWIkcOn381o
wOSpYQ9sMFSgKUQwTCgiC23+BCNJBH6+HfJyG1fLOT+ERsRl446s4sKoSosJUzlbxLDRZqRb8t6g
RoNYfnJT+of+RM7NiISyX+d7fI5TuobNPFfsxgv/ppavyvHqRMdA3TTwemja24OOexFXj5Xvcg9u
30tS/ZvAvWpgP1vGFLZ4zF/ytPissKUEvOTcG/ijkawLQYR9OBGyiqlTQpcbpdM2Qh2ErsKge0p0
UPoKhbr1Ykbl0uyulp+vTXHTrBeNdEnT+Bb+w0m/RfDBqnxysv+PnjrECe5QtiOFKtA9NcNXYX9k
1bl1A/hHNkEbtIe/JidI/qwyot7+jPBskUg6P5ZZ+qu7L4b7XQ8Hw78UwGfcQ4YQRphMF3+TqliP
xmscH7VoV/L+1sHKVHLtmGgixF/H8Nt/g3UGFLbyD7yXSh6ZJrC2YxnTHHTvSBQPvvtaHirslum9
nK9Z9WXR943mQxQfaYrI9o/f2RuPuXXnCRmn95xrNht/eoR8afkJ6DeJ7ygMJ7iY+tmSNQHdpCUb
O3d4qakDUtIPa9M6SRYpzPwbwYn4oXP9RDjbK++qt8yoTn55c9qfrNyWg8TgS9+iMPERGp9NXPts
psrixQhdnpiXLH8bR3BQ/d1ubnOFIHS0uOsc+6a4ZnG6dMKjIW6dfW+YoSRwi2+dQ7rZXq6N4Bx1
N4PifTxEJb3cmYR0/t1S7nrQFtM1ZD7iG3dTflSFWNjcqUl8wdDGPtHT2QVeKk6v6j6GP2n6JdIt
O83WuqXou2nW7eliNDsceKZx0EkLEdHB10dMtZuyfVM6YsdjEl9lvnf9W8jgDapd7x8qVpXduSjX
Vg18Yd/aN7NFZKm/TM6jR78gsjMU9IqWUQqGN/Ulx7DDG++Ltybb18UpER9qOuvD3eIgaNULXxnB
MYD/ufR+Dc8+igkxGzfm/OuY9KJ19t2x1nXjB0MTMOwq+NO6V8byYjypiMXpUwEWgZIsMI8OyzrM
iyxRAgyHzC77/FGIB/FCCGAvToQFCd/hdNXAQs5Li4cjdw3DIOuY4PWN1oXHusI+stse2/eUjXyP
44fOdta7UjfGG9++8BdVfNW9h8MoVtqMKDNOdKQJydWuXlznHFYwh57D8pCGqPh3w4QkcgtcT4bX
EPkikRGeeYlsufR1qvANlxxrcRfV7wAtv++fneQbsEPCJ5q36PLIchkKai1Oz+5OEHaR/SbwNct/
MddfegoDtWpRLMjQXQr/1be2XYUGZV1iWfK+tOp7DL6m6M2ReFO1o5de6Q6WGyqQELZxxVmam/8K
7hqJB2tATVPnaHn6aKXYbuXBlz2QD02pRxoO2s48OY8hOfV0oDHrh1B8xeFr3r05zksxsoBZVdkK
M5A/HpruaCSfFtv57BKEN5v/BinbDBSM9mR1D517JfrhcKztpRHgSVgo1lJg9JpLYZ0YsNRMijEQ
IjNFkPCVoqCU/s1jgVb7t0hQP8HdMO6G/0/nA8hf+EaU6c1q+UD/CmZliBj56E1EumBu272FsDzg
W3uVwyHwv6x6XwjmY/nnGPw0+sbuGX8Xp344R8TFdLsousAzpoGX/ZaMOszVHPDx7/w0tde6PQXG
0aje6bF1iJ5R9KbB36SMssyfrn2N9E2JapK1hndIcjbEO2W88l1Nip+62iHLGySZo+lTjgSJYAmc
JKQaMzx5VZhtBFg78VzinEw5izvYkOBsIbUvHDjPKfQwRqFLysJCBotISmZVv/MDNg8PioZZ4Smy
D5nYcLS11mtBBgD6RTv9q1jjKzIm6QAXKFFA6/DKCrEnDDnQdrrDtAtFKqeJ7Pd194EPopmYce19
cWR46OGqjoJ3gxk3FfBT3WMV5s80WMs2Shd01GSq7mRL4Kj5a82BCtQ0Pdq+GH6tLmeVPSeq6z7L
7GYzWCj2YfSY2zRebFd906UG8NwlY9i5MOpQjLoVeRk+6qtjlvyaOJI6xr8KY6GtHv34TnuXU/5E
1yh9Jqgt89dlOZse0oCt9lHGdyv5bQXrff1jsH4K+6fM/0oE/dlC9KQK7sP+nxMPCwyuc3/Yav/m
zMOUPqyr7pbxBhespgrRGOaHNwyrjNE/TR3hJl5SsqSSnS/3abPza1BmG0Ggjwu8ajNMZMPfmvgu
JcPu99A7J68VuQtQFXUYd0jsqOSzv8S7tyh9ix9uUX75PrjlcHAA1cyMWUjG14KpiGKZeOTlOs4a
qAEhlA5PHIXdEw9NWL7xDCTmRcOYlb+OzPWSrWFvx4xw1IcKji5MaGqUal/xFyVZuqsXC2tsfeI6
pv6owI0jwiUbHTIZn06JI4ENDfuoJzZ40DcMUoLUhr+I3EfEgIhzYnRRruxs8iVRpzUFsA9tZ464
KDgYk6BgjVJzIfDIjEjhlfu+tYpxZY0RehDvs0unN88xXgu9YsjEstKYvqTfzazDZ8klYKBwbtPs
PPInOTevMVM35VqnzsQ22kuwQdG+Nk0e2Rwxx49f2VQQ486OYcR5Q7pLZXlwBmqDIj/6qOhTyZZY
AtPTEH0jBRhAVeZJdXVc/3os2vTY2u7sxlqFemaj33GukWuhnCPfij+Cfi+CFNAow9gm8dZM68PQ
m8dei/HQPU3SX09jsdYYUnpuBMIQFWUIISR8H3xaFBczINoCHK0b2242aUcIRVUQX22LZdHdIJBt
Jzc8Cz94rmX73AwQOLyRlvvYpPcAqHT31XjTuaM4akJAArG+ailN22LYl+pTRzGQjtS18J1aY5Op
5JQSyV5maFNshMOEujndxeesFzTrenfHIFC4lzEYtimjvSYEIoLUamSpY8IAipovPX+e5bsKF0xM
alwWG08lS0TNeMTVCAdsfIujDOfOdGzRcIgB02Rz9KYXlQTLKSMaKSeRhzyv2BoXetGgSh53dfzd
4QpjZBMHSBtEs+WjXOcJRhV/tsblPwEwZNrRAvtK/GczDCETFKqVgbwu2MT8oDQnpJZGdwSijpF4
aRkIuwDXa9249sgvc4j8smkNbYqxAqGja+BaRlZRkzfTlUD53RXZzJxHfNDMYg3qRn8APeGXEztc
AoiavrvrGva/NuHcqZ3+hsmtS29aNW1yRVJZGxxNMe5l3d7xJ075cESeedSTkQdKXLKseaYB3lik
1OGswTUKKWIgpx5+Qh7ddLL9Sqm9JWN/15rfQapt79ov4HVtOd6MIDl0RbC1yNFqMPY2iXksreqh
ldGvlhB35czy3ro/ei/uUHyVPTG9Tv8d1dm9EHx3qEux+feyvfbacO6FOGfOdA5jJMackk1IzB6b
MM+ZbcLm+FPDd2pJNpo1+PoK4UNGClJSJl91VXCIsLYYiGSgoJF3DzLYQIuOZK7zbgKaWGmzJIe1
7GbqvSlZHZ0AnX0xIVgJLf0k6RVz/7JX8WMM9b/ENAF/xd259v4G0d87aT3nlg2Jtls61rTtSf7O
7H7p6cMFhxmqCB3amGkhxKO86HjRaWezU0AFnSMBtVW89PlO944Gftb9QPGAkyf9Mv0jcBm2W/Ys
gbEgY9Ye0U0CXon2ZqjyTqgNTGjzmAblvfUwn6WW8Z6PcXcwLlD3uU3L/D3opwob9c+gjf+GnmAU
BIq7EuzckSvTYyrvMT5M2vapKudyA5FOkhPOVsZSHX1/enFVSnbDqJ4JQETYpFlPOam+YYMjrucE
zUoCdk32rQJbDpE0Gzg0d6vaRlQvi6lgVWPZ1b6I3k1CqjyE9YAHyGtRW2mEW2vy96asdtUIuRfa
CpLPpogOBi1tm6D6Qn+SStbtMt1PoU26UQ+tz9o60Ck8/dSRNuWbuO9gkBSsR1BX8Q5tZK12eR8t
pwKnfVM96yPG8SgEfBIscJbsXLM/OgGsfF1b+qHzoYByJX66UD3PGdm3el9vKqclMhOHcN3RhUVH
RcM2qnwPVucmCHDny7+aXCzJlkCG+iitdju2WJ9afS+it6Hjyy0qcZva4UMPa3I+aLWj8KIL8VMi
0s0O0vdRFgIRLodVmbS7WQrAWL7lTWPuSPYaAPkh/nIClusW+46ougZFte/U9DORkMAzfvUsZze0
3JUzgs3hhraKZdZ12JXwxqOGEel0qjU+b3s6WqF+sAPj0LrQPRR0fQoEl+2+FX320K4SGEspMpVw
pMZ2IP30x7aIzmWk9j3IyUEguQWNgHXQL8bTwLAxtJutObZrLYDWZOebCEJA2nhnuhr8WbtAK8/z
33aAUrsiIkW4Z8WhznbrXxp28tUwrRKpMeQbdnVUoxFq9hMrQMnUswSFT2T8GqgSUaTCWTSg9pNA
XI0KsM4lzPdJuPbNM/HJ/G9o7eA/dO3VyGmjmbM0Z7JAK7BHSv0UA/o8cOej968236q5jUy/cm3j
+u+F/uLaz3hrRPgYlGAIDNDCP1bMv6vyWzGOCuKOITuDLeejqZxlwvBgvIacYyGsyVJoCxdShxcK
OKssMCFlYQPWBQ4K74p/tvX2PQd7oD5b8zrD622fGYq+t3B5ddnrPNkMvJtHv2CC1hjqa9fML8hi
MlqSvFpX4M/cr4DDtmF2zoadBjtsyTmEZWKq5wb3GFVRM6JvP5GehSefOugYEjwRAM62ShDE8brW
PvkhZC+ErzJ7FFw8BX5bl5jdZuFxSVq1h5j8mI7Pbrlq9e1EO0vl25CwbVWvsdjycdTJXvMvIviq
rD/DRF7+cK2v0ro7Jr0r9F4d5a55N9Q/vu9pAPH6MwVrGbhvMN3wHU01mrHjWs0kuVMOlLAM1RJE
fzswLWM276yRjWOC0VkRx/F5QOVlh9DHGRRkGBg0lzSWtiD3jwfc056cFi4hfpQGCkfjQlvHmt2T
qjsl75HDBOmPX4QRkKcxjt0bLx3oSINrTJ605JEzO5YdhhCFL64H2VzP/uj3mrBRgwKJy7qcZ21M
he3p2wSEWTBRI7LHIsZHk59ujBiNfVEaIHHyq8V3FA4cy/EyzJ1VQhBPxXrO0RIyqr2Vfx1MFnKx
t1VjixkPTThvLrpSEhd4itjnDE22sf1kHTWzc7ZaO8yvZUe/MO6QfpCIxoKYbI4YB6/pv4NaJvUB
JGwGpDjYg00emLD7kYkWqVkEDgEa2N69Wy9/w5RLUWcbBnnHYpRsBwNLpxfe/mitELe1xGflW5E8
a8aLH6XsKL7S6Fc33kVLQ3H1hx3Zut464qiQzjmSn4UNHCj4scarTC/4TlghUshPBVRi9T2j3Qws
be1paK8ZO5iR9dX//TadnEw/AvXUi9cM2N9Et9TBQUjK1yzA9f1OGZXKf4H+5hjwRF5ijmpxbzu2
MA2efielRUJq3r867tHlYwj9+uBo/5KGOOHXMH6eaJsJypjMF54OKQ+h9qymRwCbmgFKYnzFLB2C
6T3Isb/CqWarz0mziBx7wYXKzJzNs/ZOGBRi9HuY4m7SoIS8DyxlJcI+Hkfvq8319RQLPFyPCp1M
lfwOpLN0gkNX/dmpzeKP1feoYeRcaBZBVcxIi+SBDr5B8WI7n1HCS5sCIJrkWTGUbX9jF8I90g7W
mdhdENMvVZMs2eGtc8e7jU2ymb9KbViuZgZZI1YBtcY8eqtlsbUDNIwDhC/RkQcLCTVGfYow1lhN
RrhiqoRZJsTGg/3PyFZeYew8jdRB9LyDw5Uq2uVo+/uQaZPfW4chLlYO+9RCA2hGDqrjMZK0+nXE
FdxDxLWigSQQ/lk92/D3otRPfdA/D2zjEpuHBfNzSoLnEMY7embSi8hy6iQr63sQcV5O1llZxVYg
39B8VPOUGK4I11JP17xqMsezdV5RK/flJouc1SQThC/io1CwTsqB4HDId3Iz9vY5qPBq5SEbkFkA
wUomeAmgWsgYoR5j3x71B+XBsgiiVVPe7TAmlZFUuxDNjVqHE1s+7Mq+jcIOgW9CA63rGrTBeG3w
K0QDT7jpH8rsomR2xAINcqTU1s7kvfKv9tA9CRXFc+osJh1VgAEXxICIVcawr4m5ghRiW1DhACGk
AJkmAz3wwAGMPDJhYZT3rNqw4BTJCm7RooYLZs+j56Zc5pQ41GZhcxxIgImy/tyoaZWi8sgiyHcB
2/9OLPtmXPW9v9eYAKHNFcClKn7e0LtbBcLTTtqNHF2gnqzYTf3SMkub/HTlLSrySyzfWmlyXI0e
+ep02Q6QShqclV3027HH9oIio/HUugMdqSN1Va6BeGnChXNyHJTr7L5zUG9BIzclkyBGFqN8iUS0
T0u5pS9p9XzptkS/ae57XXtLncEkdTp/CKrgaxJth6neh5L8z8WkHR0aOoeyKmb5ODID8QD/6NSS
AcHpvz2TIAvFST9blP+0+E0vmDrFw7LHFxu77IcwKnoKO1z3XcKkKS6QaSU7ONNZ5POKOm4RFrPf
JaItjN/dkoDiT8Vyf8Qp6rYXq31z2BLl/q52brH9Y2mfHT1/rFPNiOcqvkd4dzHnH2wRr83nMDgF
ecyWcOp4TfW5sLWHiqod85l8FZNEndXqNLeGRTEtPfw6AyEp+c0EKNOtk+jSgVRI1IcxPCrx7SYn
s/u1s+2g3nRtHZkPSYJnton1a1X9pHI3j93HvN/pdHKmdoz6JQhzX7z6EIPLZ7uNVynJKqL8idmZ
qQbBnfxqxXE2HQXg0lGA6vI761GE3zw2GjYqQ9+aJSfBomnzlecSuv4RmvaiZ5QXs5vr7R999mZi
YFpbabtXGr45RUH56ukvtSYW/B/Ae1gR9sby0CxhS7CfywwPYnpwBNkLqONoAx3ok5QkjsAhqNeE
F5EUXhFhzBZs/jFpinnCHVlPejQY88R7qxT6c7MjZ/1uetcxgrFPcdkA+8aByAYCKZbupP9aduPC
rHcNR6gW26zm1TphG9nhNdLOtUDj1zf7oCKFJYJtEAQMcOHuw4rMIWNURrOs8O9ZA+sw5yXjPqy9
lv17vRHZtBk8c9UPOtrUYV0U9V0zP32OaZfBK5hy5fUL04tQf9UbrzTXneMvTV+tRWMtu1iuu6JE
k/1pjrQlcHE871yrF98InybvmuQuUn0XyuewrvAe6NLnUDXxPSQ/TYvhLebls8obaupA0OpWT5gP
sdTJJY+tK6NhfUx4w+dSA7sHGXu9R3AKKuISGSmbXHCTsOrJJqGxztC5pOG4SX2G9sFHhtwpQlYR
WG8GWmFUViXpZ1OZb8fGA49ir4YYPhNqCzWR7zgOBLYjvsfsWpRkm5GoQU5vaiDayjCss7nKWcN7
HI+dzmS6QYXyN1CB9qQezedJBLd6YPeL/21es1fdyC382rAhyiRrFnta1aO/GIqa2D+MlLy4BrNF
S8ZkwtZZoWgxDkbCo0x5rS1Cg3/AVUcruonVaxGhfsPIQXnXaIeuAyf0r2BDlhsYb9I/o6H0Fh9T
2xKeFCxRms0D1WLdVe6TRQc+DUTXaWpbuNOKO4tcoGMDt9shabQI2mPVy4OssVgY7UYRnDGmoEOt
QrDcYA+THLs4JAmq7bgEpgvIuQ+kIClTZ3s09rnIToZbXxQvnI64iuj1XLu+Jpb1NablqQAKNomL
JWDDuDwaT0aJL2K+6O1EW08t10zNqKQazknfboqWXKVEnAMvvJedeJ2dR6ZC5GhE6iATHgq9wBZC
RL1xnp8AERnbbtT/kd998vMAnJncVvrIg9bA+HLArKmzI6De5eW+n5zrZJ18L/ye4vzuM5hKtfqN
eR2T5xwSfwNSwm//gWwMm/qe5BYKCoBz/FRNjD/zYLBt2nPswVeKZl5AdQ6Ir05evBbIloduOXlJ
vWjlYouKo+G1zWswJ1Qr/XsCtKXWrF0ysiNHEYWsCnNhPK7zoL4YYYFIPakPPEDHTjjoTCzONCTJ
tvgQCDFmm4FWfeguuyu7h3Q7HUQR7xikosBCtO5VV+XQa9rcYGNVnSoaURWRZeck751VIc4IzH+1
LNd2ELxZgf3qi/7ms4vz9AcBALeEN2nUQG15zNOe1MZwOFckzSMBrz89mobGYkqWOAd7xAcWxRu9
4lXn1dkW8/eAsjMTj9xDDCPGF08jzmUwaJsKlby5U7SRFpWxY/31Qb7Tk3IterWuev825O4rP/Ye
W8HZRBEVlIgFe7SbWgKrLqXYd5z+4nnY9FpKeTZez5WqOXVQ/QYYDqsC8iJS7tD8CWuSwypyg1zt
WCRyLYtnGP5LSR5EzMMWseesy/roQsWiU5+3ZsUtQD0+skUz2xIv8c2chusUYRXDzqdVqMhnvGlI
mDwCIobxUQLshBVlxw0nDHXKu+kdKRz1+Xjim4828V3H7pww3mRtuRpJkW9tmrnJvccIKHQjAuca
n/BRryVARSe7p0G6wVmuBeN7g0ghCq01GlcWveTK+9VjYozfBkRfGsZxjL2T3TCJa5kS5wd/IjC8
h2EKXdEBK+oMCH9MjsXS/J5o5gTmLL/X/yo9WYne3kadeRhj8yUJ9LXd2ruiYOtJRiugf5QH61QF
D9E0Z3QQf0FuLc2w2TVw491+3fF164hQh9GeNOGuRCkSos2KSBeLjWQ92c132Mh1796Q+C27MjlX
1DYqP45exoKIhQdTWZjlOxcr12gHjEPTa96RTVD6L+OQaUsKkkvvHIUniIxXgH8ETRvTK91pKZnJ
kkYXbQ7pWUb185BviZGFIzn42jnNgISaCFK+pRy2Js/vlOI0BL6h2BpLonFjLvtsQuIyiWPZY4tr
dYS89gEf9pvdun/Dn0uwqSGZR1knNqMC+gUTvoUlL1Xv3MbZvtnYv/N0zYj9g8F+oQzLazm5R93X
z7k+YsUcN80AiMshGTvvrrN4oKSr6rUJJnR2lRl0vQwklSW1tenUW1HU16AHyoA5W3hJs6YZeaoB
BojAB1LoQmU01w1oAjF2B3DCrTstO0u+5RVWUJ/9TR7XC2YSKN+mlTxnGbJrSb0aYE7AtxJb6KKa
4u6hVFMpagO0hea73VXrgcwDbivWfZGziGW779hBw7AXYwy2xiP0HBdH7LERb/1bW9JFRG2/LNPx
OLASIvH9q2zIiasPMku3tlcfzaHbJSZ0ZmaWnR0dqxBpZkuYuzyVAx69owjRJ2Xsr3qbgJxi12hQ
fbl0NIXqx2GO3xgL8tRTfH05lyCZBwXrgqZtzv5rgmAxGn/aIl0Xo7cAJWcOzTad8nWMdmpUFlFX
EraACWbCWHSVs9b1bl2AX89tPviUXZdfb3QL8Us+LFMI/OmwoZnc1aTuNsz4HWK+azpyfJjHkmAq
na6sxLCQxx8u6MQaAxAYU/lZSiju71qU00mhjRAokoNwyUe8VonD9C9d+rNxEsVfWTfgFj4Gshn8
JdHzHn69BkrtCGZ8rroLBpskR/U0ojZTBXsmLuCqU8xJzFmyhgi7/GoqVFnItxRNrUk6a6ZwbBSw
HSfGYGzmFQZbQXOUkl89hTiou2j95ppwdXQu7MaDeVNiHUS+ikiSmoHIlJ+uOmYsumX4OUbf9fTe
zSOiFIyhg9EHnh+/5lemtcucIperC5dezr4xX0sTW6dz0FlDqUoyn2Hgrtuosx+GCreaeDYckvoq
1UDTpkAMTUHKTmuQ+5zOYYNENOTthA/BowMTFqyvQiu6XVbj6PMUMiC7BWLtwNof8ne3kuHSMqnX
w7d0cr7NqPlIQMIsha6W7oThtzFKfn4UfJpGROmViYuqyPhxZYyiVMI/6TVeLeAjI0bMUVvGs1MC
OUslw5oc0FzJr5DHNmWgiyA702NINGlxFmVzrSFBBqVCtNtm7rppjprPFWZYg1y4KSpPjUDVbpq3
KglfstCClzIpWawz4kfMRBhbBe7EKwtONYHoW8boMCMri9gXU3YOtgi3DpcPaagUkxB+/SAmbhFp
1eD0LqPteFm7fn3MMRcarkVyJ1ZmzbW+y94F1ToQ5OgnD+GSWaHF7Q/QvmWXOOtYGCtpYFZmwLSQ
NAiZQjbg/HO6GQ6i1JEnaaYgOwBtC39rhPC4qH+xNpNJLz3EsOqzcbNLXGiP2LIB7QT0/Pkx7Jtj
ZJfbpC+ooh2EBPU0HiX+rTDpdryxYh2l1DzWcJWNe48yH0KH4Xeg6KK7F4bPrkhXcYpXf3JMWvVG
Z12COADPP6BJhIC9hpxBSMLihhk9SvCAcuCHBMrdBXiaDYFjo2zkKY3BYTWg7HUCN3qDsbVhh6gC
5//JsoiVqQugIBi4Q3REvXYk91XLWjUs7sZg/5nOM4kcwBk1m+if4DrpcMcj560jxtZwoPvzyqN7
Y6TwmIavISUygU1yvsksyGhmyJckKB9mVGBDsYeNlfBwmXV/0NzO3HjZQTVRekhbfyNdxsipS48V
JHq/HdLgWBagV5TykY0vJffmYgjgfEY6UPwsIRBsSpK1GENAH8oE/O53q6bCpyiZVC/M0Wo3FU9R
OSce2dV30LrxKginWYOebmN7ptdAfxyMaVqOEx5NZ1Y5kcslWtWvm0wbVrIY/vVl+tMYRHI4oqZF
Z4pvMKbXo5eK1O9dMkkCuRLz1wdLWTosq1ufna1Zp3u9RCTmMj8sZXkScclSvYWGq2IAXbHbQAvD
SSFZCCzMV0rof0GT42CJJ+QN4ivrkWj3xTLKmL1Vgf1TF0W/qkBC6jZvUwtfq4dUIiYyF1PiKeo0
MeDexGhHPfbvTvSBO/kxua2BUT2lfyIITZ9Yc4/C/7ARAuRT8FOlKFpjk6S6CPG2l6bvRRc5W1P5
xyxnkeYAzypHwIuV62x9VizLLqOhMy3rrkOYY9e3EWSLFi5gfcZo07Zo9F+UG1PyKCeEQ2MAfnFQ
k0k9PJ1lz0yn7nrctYJaiEihVH3ZCYzW3n90BszckPWmyBFZdiJYDSGhHhrPvdU435HRHaKKJIJs
solSxDhhlH+97/+NgnnAQF2gCsRzZUxbinIgCxSsZPdc02otXR05vqd/+kx7hgFJT2QYS2uc1dQG
xmVlevvSBHcuNPfDg5vXQaSprXssaSZM2//lrEm5sBhU1Dcbr4noxn/CLDXQJsQLQs0yXFARXGCJ
r09sRBJqEu+lr3kysuEzcrAZRxO5sMJyT3nxiBlPOVEnkHzzcVgu4z9tk1MVP0nXWZh5AIhfJ1pY
qwhZE1rmHwNsaiZEOTmz2KY8ZeWT9O+dV65sYFZ+qtGwoZ1uA4PKJm/w3nYFmoq6pFq4eXF+cC1A
1zUx3FGsQNl0qGf93EWL1K+HzGKhOUaAJybzOEjoFkYRXmzrQ5ngAHwf5Kg/67olsREQEiJQ1MLi
3SghYLjucGvM4mhahr4sJ8JM2W7VLhQbgxWwpOlPkvKNNe0llTlQYF/bGSC1vdY65LzjnJzMnOrE
v3d8eWB+QmXVTBwcdl0uJ3c5+FTw/1F3XsmxY+l2nkrFeRb6wm0Yxa1+yAQykY5MmqR7QdDC2w0/
Aw1DY9AQemL6srr6St0RUkgPelBEV0WdJg+ZTAIbv1nrW5bC/qxMTrpiLkSq3DV/vBONmfp6a+yz
nrmRbAlL6ztEHkI5N8jqcsou5qd4FvoCe9dEb2M7okcPet8wY8gRz2Bh6wl6EXgPxwbv+7USyjrx
5ErEne6w06Ia3yny9zZi6qW13X2uYfaROsVK0S4wmcD1ILrSzOrVjCO2aFOEqS5LaKNaqF+EDs1L
tzMSaXilwsne4KoTc0giNqMXpUR6MzpvqUSkOKklq3phNmhATsNCIIjuuIzlFYhzSJCjAReiCq37
+j4SQu9ZqMCk1d5L9D5wltgsmW71UoYtWzCDAV18bm31m+XAg9O2BCy6G6J9Ee+7Y4EeFBedZXG6
2xrKwdCOgoRNTiXJIcsKoh2Stt9zX2JWjDGkyStRZ9KhYMAFnNMSdfPgOh4KgEuudketE2CLiATh
rN6biH9p1l5KblO2Y9k6Tsj6qKXa+qpKzHCXfImB1IJZb+j5wPGyfWvWLfPiRhEBdxybsolLPZzA
kA/s/fM0Yu2AoUmvFL/KbD5uamj40L01M3FGbvuJrJbJqoTjmEHKjavsadCZ0ioWHkNB/2RHIZJe
ZkMDtw8zmnszL3NvwPxKAV6txxFjkZv2EdsI7QGMaGUn6lq0bk5AMXPFkmxaFIsoqVMG9Y1eE2+p
uQAklsHHYziHhep1/ZcoQ4pAc3gRnFKNhGPTs+cRrflQIvIfjBJQ+TxY/txVsBCcu2iyrwHjC7SB
gW11jmQjlupLalAZmdqYIYRGmdejqKXuXny97F4wzmVmCvXBiu6MWpocZMiXstg+WD3b35DVWL9k
7ZqLFFP2cJOqjLR1IfBt6wLMVr4nhgGzIQutQZGnSRdf4cL+YRDfyixV9q0T0/+cMZlpiaDOd8UI
Qb6Tn7WCQGVxr4x9OpVefUH8urAHFG6+VSznmYIBalzClWgWhOUqyUXLZpfhHnKmuXZvkvYuV5tr
BghgqLjHNzQO02MNe8DM2HTjIid2SE+X9f3SZTmezxAboYmMViTxRThGFFgGM8tkcK1tKnOWWgMe
CLcxdyGP1KMCNS4v0lejFOe5VYm7br5iySNTyXS+RveRVLXgSlugjiSXutTmY1ueoyrkt6Eyp+kn
2Gq2A1GKlnWIKsxVekREJjYJNWEhspQJ80BQmFMVEesLV0CbG44DYjOdhQFbJg+jbl5kWADiMfH2
JqVaXmtFrhs28Gkva/yLE570uXqz02sIY8GeQcdDAXGXcboa3Rt6/czeZbYo55QUDs/QCgaK4V3u
GCGuAe1RD5l3Ntl0Ew8OsTKhYfrDmJ2ytmNs5SS3ejbhxaLuihL2DnkrgWf0PUEwzKdr9Y0simRd
WXrNfTnhqhrbL8yLqGMXrEZqaPiZHXf7MLfu6q57r4aMSRvqva1E1jD0Fl3ZZJ1tGwnxWFXYomhD
3NzRtmFPBacybas51M2KDN8uja6zDYXw1c65PkYB301u8iT6+Ms2unmjtsclwyLUUyivLBbMdDiA
pjrBHckwoOhpJtvupCz17aTYuFuNzPH0lEC2ELqIpENMw4IZ0YipyZBMGDIXDe68t4yOxB7NZd7i
qLeZSgFvRPBWSxroNkcdiTkwTEpWe1EfkIbjZYYCyUWj7+11YpXHdF0j015rk/ExGT1rUowG7kKb
qaSGX8thD679XY9djNYtK6isdJkP80DBOmQatJ/dVQrXkj1gRrUKPNB6DE303UnsrBzpYAmsl8LT
Fb+055ch/lCa4rVUmtcuZVgQujhZqkS+OHGEua3j1x9J86KJx7SE7g3tlbhAm/No7Hwt038WSldu
Y54IqdKuY9JOuwmGYdYZLlKaYpsnVVBICekQlwHWz0rBA6e62mYmSxrL40rG0DfCUz22cFthc14/
PlaUicgMCe04jtdgvM5kUp4hzPNAS4cuNF9ZK7v0qrSIr9rkOMStI6719cJUub4a3Hsp34hc/7TR
MKmLc9CG3Bt70aJXoxhhvOL1AxGWTkWFPI/awxSxICfFndnBpykcDbgWr65wP6xiIpZwJpQyTpAA
MZCEi0G0bXIteZkjsmQid8DWbqVjvKGk/KiX5sFS+03KfGmdj3eKMVzVkRI0YPVcTiAMYvZaMlqQ
DeTXPnDCIG1oJHZ1MFOSbtsDbkBdIkdwk0WKk8QaN24Ey2NOFGLDexawNqilXj+S5DaCqGxSWr94
oIXWY9bFMu2grWlITcydntY2TpSy8EuFt9dO8TVnjhloCk+RcdQn0mejwOkdBNeqgU/KcTZLjTMO
0dfLVJQfccW8aWlZkiCZfHYqieXM3CpTStin47LyYOaYlGHwx+d1SeQT83xfFeqjEemPbDA+Magf
ekFlrRu0hUX5R5cUxHHJ28wucrjmu+swKtX0J+qtW9k8pAwKANRwkc3L8NIoy3dpoIpRsSiG2WUa
6X3MtrtUBo7ukrJMLuyCsju9MUkHzN8qkh2dpvLcBSZAyYSgLwSaEldsO4iyBV99ZV2/s6FAh1J5
msxsQwjHWBgWXUkrWebVmkJ/q49bRyFmwDCw4KUumgNV5bTibzGv+pCx+VmgZk2S+CUuXMi1D2LE
x2laueW5AtldleCerJEZ8uBi+cuyk6Og7Z3Ia2L5ZmEvK2P8w42BLDO2hs+xVi7STeNt9dyH6UT2
2hEvwLsVL7SYEkhLw9ogrhhBRfEIU9HNvknx0K+qGT2h92GG/kTPGmQIIJE4ZSbl37rvsXYC0DiY
wxD5AF7BAtkmAfFqRXLvETvh99DFd4mp7rusx9xNAVMJaAV6L02cyIiGssmN/MLi0RL7nUXqpY0Z
oQ7doHFpXOrRKXwheHDb10uqE4/4dm/1cJReMfA7c53uYgwIyBb7U1WEznYL4jhnlZjfuggvqcCu
t446viVPnxwUVHFjZDSXc68Vh2bsXgr3UkTmPivLdY5ObbZSnnZTzhgQU3jFDjQvq9lfGjrxfKp/
+tZ+0aKgDY0zr+iQRRgUJwthG4Ri5tfJpponSo+eEc2Yad8GaaRhx35vcat94s7XKSQ4NGWwA8NG
HJWNUNMXisHeiCbPDimSjYFiO45C9lGT18A1NW3rpR1NaKqGWXk8kSbW+zp7TB5d7PU4c+Uwrw1e
EvPhKPKJon8UKkNMdp2XCJoPUSgze46rkk/kL53DcKSdqpH9dOuuiyHhiu9mxWvo2ZdaC5EvjF+6
wlnXRjRD0zIHVg3ysbW52vqazt+0WHH28UHk1B5T4jSrSM1rfvprBaZt6lh5Ul3qwDKuaWU0I+jE
eKV0oOoIiadhNZOumSzjXNaqn6VFzFEUGs28kI9WhpwIwUBQTcbJ5VDHMck704S8c5aRY/Ur/IX4
FhCiI4TO2mFwnoPxKZiINk3ibGsYmFONcyoXmwmagxGr59JEKF6HCrykibDKvoOTUsOSrVV2L52Y
/aklLZZaUEtK347rEGHhWy4vi6DszzIDx5wO9MDAsooblHtNsEMtC6D6EopG2VYIFrina7PaaxMh
z12E9kiR9o7W2osKLsfcZBYypvCK4oiJ0dixLWIUhyfiinyLHASM5Tw+Obpt72uafTtlPs2IPF1Q
ulpY6WVfpic5KPcd59g2m5p3o2Hdptl8XWH11WFinS9Tg9+XWlGxavNDZFfVzp3sQ9NXV4H1bVmp
9j5hgbkWlXaYY86qOo7agPowUFoyoaOSIa8aKrQKpEDlEXRaMZv2ZpEcX0Y+vboq2lbLbuKVWzkO
A3xsaAh/fZFyeyQ6tOOqh90xcmWy8lJv4R2k3lRiOGtdIiyq8WupKfW6sDn3CqamjLVm5ZD1WBE3
U2bo8ZK+k3uzF3fOPFQPJWI0lvg9K6wbeh3I+io45DDG5dFtOfFnXy0JFVvqV2ZblFmGw8yGEn1e
sHmqOX5GHvhEF7YrFDf8RusHxlAO/azzKkLtRsz8rVhoNMqtva4QKayxzwSMJHG0boaY0IxJbXpk
JQyLlnpCxyVItcxo0Kc4DnRhAejT1FcZGwrKgn6/hO13edUupDs7pdMsc1C/dnIFdY5UScYqrHSq
mTmESlAPfshdaWS7zOLPjg5LHCZH66Pn5/wiS7TJzGcNpWavcJupiZjZ1/Y/zHMWNFxgHzlqS0TR
bnHsyNZ1Rm1T1FXQFcbXUi3EAhac8K7iR5l9rxakuJjTFdUYq59jByipGo3TqCH31crvMKrH9TTB
RzYwHeqAHoWWsPiZEcPGdMSNVuVk3dbbWjhIYzPJ0rNMDjkYEDDKOGpq234Uomq2mTl5cEqiQFIh
IxhxfzLuNH+JXo20LYNoyK4vmTaZVuuujgxWo6OZbqvOIB+cgAekXYruybggp9ZQisCwELs13ZSv
awBsDmNjkn0plWfnE2NVOWhQc5z8k6sKRNgycPaXy3qOTODzAhNcRLenjSOKe1lw00sOl1ai4OfO
JgpowO8x0TArYkJpS7MCwxqNW1iA7siYpqyclhrGKGcCAeJMYvuuN2HWvak9vVEyxE9LPLRBQiyX
YHYibYa0SVifCnx0cYNMNlqQFczzPK7HhsScTHnMJ6Y3jmyMgGcP+0Ct9COiw9siXU6JqeGaj5Y9
vBcfNwW5qKX7mTpPUwOB2lLRbtRRdo6S4bGYHShWlc76BTVvaXMuLeVVnpkX77XWnoaEjYxWcNk0
egoOpbyLczTtunu10sfGpbPS7WTMT31pfRYa/VKYocg0J3b2sJh6wmrGlAuTHUixgK0TLHNjJAOo
n37UEFJ6YZDAYiPpcN3parXrEy9lUbeN3FeOzG6t0XphpWE41ZfZ2nXaVzHx/DYER73UrJe4U7VD
Y6PH0yWK+UR/51m1mUwAnsKEIZDFNVoqJHO5Er82EZVXNmwMR1Ze5XqjQD5p0cZWLYU24bgOTzJ3
JP4mhr4VAVdUWvYFsQO8/fpswRGzMVnjk4R6SPJ+Dha6sDWfvRMlIsyC8wS2h/hBhpgPgFjGEiX4
1KFfni+NFfbblHt15fTNLhMhs0CX7he35Lm0rYuWW50vloydY2z6cQQ3plcIX7URrnfRkvoufI4p
DsE/Wibbvai/z3JUqFgwpmqGiml/TQYjWOlWm1Zg2pij8HGKBUlLOQ8as4+/a10K5pXKfoxCYuhT
DDLEGsZtyNN6ZviRTURv6lTW0Opp5dqesaN7rxe0pWGX8+7HKH0Ga262zXQMXXvkia6CwDcdgtgK
x++b6xavzcPtvDA4m0s8FU5WNEGo+kM1n2YXT19VmjtL78cdoJPbQX3qlpIU9KFEiF/xAMGMxQjA
rjaggkTNHdUS1CkJpwJ58DkBsG3y5ocFY+obkRKIUYcB7DJbpR8yA3oHnNkMi5NE3NkS8kKNCQB/
PXrK+TY2G2uPinLYLXP7naL6gGWaK9480tvF2oUJbIvCsuNEoBYeOkGWoeqFc0LihRX79dihXyeH
2FDskM/Jz0vVDZsEZbcNuKlzeT8RjxFpMZa+EWvPRVyXPltHxbZcgvzk/UTEmoQwQyoGydg2KtQl
774Tqp69Zg93CikdXpu7L1kYfkSyTY9GR1ZEZMfhLlFqCCgI5XKTQDT8dKj4Kk74WGf2aWnRZskr
RkMDDbrMP9EugCfVdfAN5tQEluN+ZaO1S7kdOZfk7UhWTa/m4DwVdPSsOGyvdw+FyffQHXGIHagm
Yk4MNow20CNFBf+2tIofF9mjM+vA6meQ1FX82Q7I+spsADvG3Z6rwgUiPu2s9hCbY3SeFtzZC9Us
Qryc5xQ5QVHGvjnCCVNU5a05qoU3xQwuQ/wA+3bq8A/yBNOZZGHlm4EmoF4bYSRs7QGod1ebge0M
hSdQcOUm/AddD4EOlQypmU1YNpRWq24xlbIQxRGVvVoaRYTZ66Nn2XLaGEX10n4mi7uNDDwsEpfu
MNR+Md8vbpL4DsJyT+fddDKYClFCXlxUJt5SI1/igfzOff9OcFhGVT19z6ZJfpOCP2hhv+xqSn2M
FYpUBSJExgIo05ebsrW97rPNhbERlnw00/K44O9celbr2JnYD5IsZn5o2ER9R2ZQuZXpfl5OjqRf
rJoF+F2OmGlCb60BYKwizXhw6erNmFAHkYpj1tNgJuZ46hSIuMZVkj0LZNS0lR0Zz9SKPZI2Rpi2
vr5yQxT9q7hOtjHqgdnJP1Lc4IgdwNHx4L8qj1GKxmgz3Y4pTJkiv5KWYQV0GrGLu8uVzbLnlA9S
m5Uq81EmYqK8k7pxahaD8nNEiXHtYXIUmFjkaOWrRl+8GJaqqU1nvFevprArzsAYb7moId+1aAZH
2O4ub0wlh10RajP39DnvkbwvCgaaLjThpobI1DtgpleZmJq2IbDAadNkVoeANN6jcQXnHFYM1DUH
18DYgntHwe1GhPWYSN77kPet0LISp3wLMzTVQC9CEswExwOKOcJokkpu0pbjY1wkkwmn4LgI2X/i
s9sYLfqppmHi2cUUorBpEX7SRtfTSH4gKjFba6PtXHeXrIHQhN1z8IqW/xqlfmnZm8RSlv5glzcK
wDivTf0GiZqHrDpBbMHjKHELeVTjDfnD0XGALs3J1aJo7KGktYx2lGRbR5w+rlWMQRp3t+Zgc0yV
FspJy3kMowIRe8dopG/AtsztdMx0ewksleUuTmRl9eu3f/vrv//b5/Sfo+/qXOUsGkv513/nz5+Y
CdskQnb4z3/862NV8L8//s5/fM6/fMop+WwrWf10/9vP2n5XN+/Ft/zXT7q+mv/4ynz3P1+d9969
/9MffJ4k3XzXf4Ov+pZ93v3xKvg5rp/5f/rB377/+CqPc/39+6/Pa3dx/WpRUpW//vzQ7uv3X676
x/v097fp+uX//Nj19f/+a5t8tO9597f/2v7r3/l+l93vvxTxF8OwhePaporeQLMN59dv4/c/PmRZ
hoaqwTJsXaVk+fUbj7wu/v2XYf1FE0zuVcMxDFW1He3Xb7Lq//Eh1XEsVdWEY7maqf36xw//T7/E
//FL/a3skbklZSd//6Wpmvnrt/rvv+3rjycs2zANTb2+QuQVuqXqfPzz/T4po+vn/yeU13Eq6upH
Y2S7W3ZAme61F1bKLpAqQFGe5X9l+2JPnuxRC9hF0oJus8A+uIf5WxyHr25Xn+VN+ZjvyCP6Sr94
jAc5OVS+/Tk+kVnYvF+TZ8rdvG58N6DV3UWB6buHZTd8YeDG6NSsmZJ6zV2zt97js/mTBNVJHPV3
6GB9HmigQp4I1zrKPYenD9nVy8lciNf5LnsihuI4+uFdujM21T1lqp+fZ7+5w4VdAfZ7LPwkMFER
bMrb6m68jNOaj8i75ehsp2P/1O2ae+XW+NT3gEs247Y70iDfAL/ZwhINMl/d2xvOt5/0XO15lTfG
wQ4g096Tie1+Oj8I1iPHA3CKLezKBgQ4zHDZc/YNhfias6a9dTciUC/RdNvsa/f80Z+SPcXJPrqJ
z6i2bucn3sIjP8OP7pebcLdAZUAz7wPYuLVX9qre5A/ho76DDg5IXK4fSXklA6E+qnvUiN6wVjfx
DYfBvtwQeb0mu26FP/YbWAXFXPwiAsYKGx7Wfhf0p/CupbZUDuGbHRDQ8kCa90R1zxhjFW6Q6sg1
W4fEIjmBWyzo4xP45+gj1w5GuR4PYsfJtC4308HgdU1HWhOI0a/dA3mshrkerZV4WY5FkNzVB5o5
NHa7JhAeWlN+LrpY3pZ0R8TfpgiqbXTQ9+WjfENZeXLOfIdnF1vfSvXjHXggh7c92+Jr8+x72h3c
YV8RecvP2WG4Zfb5M59oWIZn9x5V07Nx6B7aW8daafF2YdNJ1CkvlO1WoN4g2fZVr972a23Tvzv7
GVHhmmRBvzhot8oD1yfsghhReBHYG21Vnfj7gHMJ59tYByTB6ob8YRy6Xv2KpmHV3A1nJNbk0QF2
ZdUKO8Obghj3NpEIj1PIEplczA02xfqIiogB76r4EESTNVuCWTCHns7FesWi6z7d0DFs7CD/2nSP
Eetmsuy8KD2hM3T2gL3BeDg+6KI1DhsfFReUp23zRut8KDfdLRqYCFEKX+Ir5TICVbmbkN5rtxao
jIwsVTRA1NGUEC+9zaSz+7mu7mb3Jw8PgiWvYFQYMCTrVudPuhLad78MGs/0QhLQoQFdhrv5QVwA
YkP9qosD/x+UxhwBVb6Wn70Xr6ZL7lOEB23lLxMhElSiOK6OPJLKgTkSY3KI/pRlkOKJGpoD9XNi
fksuyZXPDNBgNb83++UZ50zq7pk7eto6TffhZ/XYn2kLSc60Bn6KfbMjQ5OonH1yKx6bn0S3gtl+
CG9sjqVuM+9LwmdhQ6jf4tL4uvTkbf+AEdtea8ZG3hI1whx/tZzEkwkYPyGSgxFvxmm0IX2ytK8h
vszXIEaanoI7KUXvEe+w7o/4xLKTtTyate3Bvn9s99zBKxA2TLN70hnvBjQzDGiwLDj2Kj1VZ/OL
KsTysc5RzoLRYCG4w3iUvycPys7auvqGEJ1mO/3Qf6zVxn8GcIz/F/DrHWYav9gR8yOk3xnvvL/q
i2yveTcM7MN18V23zwrCBy/b1mjir3PfwLR8HQQM2+APBpGJFdhYkhFWQAQqVvKVaLtV4Y/3eLTQ
CdL2HQwtcBcf+gEXRMfbhw9Me54LwpirN2wPWrnORtQ5n2GSb5jlPPRLUMTnSVt1w173syfSH7VX
82Drp/LSwEN5ht+1ABVlVRUwAWKgPm7VU+tY6zdg3yj/5FNGcWMRpABM4xlMVhWMrNio+BNszZ5a
estL72LX2AKUz3az+857PT9QdDrB+DA+2E9cU2u4adNNd68yLwXdzppi391l3oO908QaBShzc4eV
3VfskHR1h3dzfJbP6p1K27pRdb/H7bVicaWsAxaW5UU5O/cy+HI9MkkoytiY1SfFfLdPqkJSz0tz
SwoYmGnc4kik78mNuO0jdg2r8s3uL+hkVkkDpAaQVcVGdvpEb7stWcat7F3iAYr1kvuRgBcL4JJ9
Ij2MC/mRr/NCQPpdjDajwguDMgslxb71+/qkuyfrA2nXihmIP6BsiHccG6BSyZghlS5ZQem2Bp+O
lhk6cCLnNBaMpxk8UN/TfD7lUFfRY60sGqPiRBhl+aIR2/KmRTubBXJ0lD9Gh1++/oQa5t6K7NDv
C/doqlsPy/mKm6r3aCEvg++PnwjoLfxg3Ikwulbmc7R8DSAoCeirdQ93Ih3xCYcpZzuSpdXE9n4L
BTC66zddCkt5yCzacPXMAwuFOpEyYGzKJzMxN1ZGh+TF46kklechTNcKtq3BL7fMcdM9CEivXjcf
zr1zg+CYePITuJCrIPqDf3UnLN3H8FasC6/5wPS+41vxS63X2L6hMCFs4qQnpoyHC3mku/6jhg5y
6D+M8xgQbI0Gmq7LWmXn6oj/tHkZxVkLLFLPMHsx30Pts7GnLf/BaIaAK8y5MRdaxQos4FoFl8my
DNiRcBjebpt6B5Xh2lwwLBXPI5ryLzAcrYdPy2ZxXexDnRDhDfThfbznIuNqHk4myhcYMEHivTsB
4jGt2ljYGKx92J1VgArMTzvvS22Rsmz/nxTt/x+V45TLGiU0ncv/oiL/23+Ry3umnN4/v7/+9t/K
5P1/Lsz//Nt/r8114y/U15rhUgDrloYd7B+lua7+xbRMy2Y7DhwGDwzf8c/K3NT/QrHO8FtzTcMQ
7rWe/7MyN9W/UJZr7h+ltOpS9v9fVebM2f6pMocA4rhMLFULnahL66BZ/1yZ91pqDLqJOqsFRIGq
aabd7giecgiEpLyCNtUjmnPH9KwSJ0BvfZkVZwszD80OfN9JdfeiEjx2OuRgTtXf9kr8JghoGNKL
6NDm2/A0RoUoR+wg3WRvuP3aGTNA0l7h3lQPztIc8/UMNITzJUcLNbO5K8JtjuFhg4rzNC5u4I4Y
ilG9u/6QbUbVWvzeJownd6ebUK06Itfid6xUjyPCA18Nufp1hhaYjuvRU5biqZsslgYqQyEF1TKu
9u4SWu67MacJD67MXGm9EdSGgOBdo7YBZUxoDliAWftEPnxShf5Tu/ZdHafTvpiOScWGog3vQ/xN
KxMpKIEGTYICheFkPM98lR4gYZKgqShMtgb261gXwLEWchfaHvyreOgnQL64vV6TkRUpzuAGexlp
Wjzj6pHz+jqzJD0tQlhnW9MJJOdoqfGqmXKebq3CAd8EY6c/MU1joI19LVNyr+3Su1KbaBla52wI
HpwV8g8bh3vWLacyGc6pgpItSYgfUXDpSrOCRFwykTGM/s2yh3d1bCMikpd4XTGEypzK0yYgpWbz
mPYNMETwBMqb1rlPIifpO+dfSfLc1u1HA7BNJXhhQhVZKBV2u7F8EDo8guWkpSpVdBvdDrI/Kqpy
1K+DmjT/MWtxGI34ZmBRGMDNU1c4dx4RVrvgWz9FODzhlJRo+igTlemgasCdIV9gc4xOyvW3qZry
XORaEJvmk1ICbu7yu27EqMtikKXU+G5bLMh09qCaQznrtvhyOoYLYH2LSz1kDxYUPFPAjevktpjG
cxLzKwpr9direOPqqcNghVsSe+Sq7g3qTMiqMdKxcHQe1BIa1jrJeiS1C0Zy2RGbhAxtVYwT1gj1
an8AXYaEe1sk2ltpZNa6lvu2qlDFpzFmPfdBW7DFliFg1QSA/QoEkAc9/9kYtedGB25f9wB5rW2I
nCgr+scekI3aUH3n4MCHVxmxJM2s6F0BhbBUWPJSHZd4qV0KO/KVlIeSyj4GnRJLR3Xci2HYthHo
BiYEeCjxdkULzt6yvJWxS+3ZmLgxmI93Q9l6MGesEUN5Iutz5QqGvOPlj4+KjoerRKivSxSaBigj
L4Qa0k/FXhnxlval+tVTRMZOeIgTgqFNmID4WNe1nn+MtnxVneHHMeePhNvfYBebudALx9FukWXu
S+sqJMmKczRI4gGc6ZbW0Z73qc38GCHw0nYbW+hESlj8EGbPttfIuNvUod/MIn9mIeAXQ3gcUySb
YrwzbXkSMOM0NT7Eo7qvwY+Lq6rgqVoYdsV6dpxmsgWj6DTEzs5Epgp5BQSp9oRzYVwZEyM+k9Vk
OVA+6zMiCSfC5ET2wHrudS8EmIznG/Yv39wxdX78EGPX9e5Ghu+HWN9zs4j8NidYD9/ErQ5kM3dd
l4UWu/q02LVsMNzQHMhGgnTeY/xrXMH6RIyXWsTUHgsFYKjg5hza+9SOqVDxMOFf3KOtZsTYq09Z
5AyBwk83daGyhbsne522KcWcYWf2Hhv4xUHVQOH9o0+WupqmkY2gnJC26FTnNHtxBh2sLsvAXsw9
voUfk+k3B3Rz7GsEUl0Bu3PB/aVd5aKtzfBezt/VMup+arT3WDR1gFADxqNlEbiAq5QgeeIE9KFk
G1pOmDrKcjvUKloY1gOWET2Xdf0GEuoK/ZTSW0YBZ2lhHRWFyrp+7QvEeFPzWob291QSENE+KBNx
n1IO75HUIURLgy6julVNRuIYqVccVochQmQTTul3J0IAjTVtF8+AlWJwg2mJ+gS07LAsED6IDSAb
I3Xv5qbBu9yy8iGcemkn3OfSQW5WqR+z+Ram0bga1RlqsAKqvB+UnUNsqxwYGiu8u0Qxgl+QqKpG
ckaxqtyoeP6u6tPv0Mwu5ZA/2MvwNTvJTp8l290xva6JyfXq+Fk0m7PF0VEuLRa6kM48ZpKul3+t
5IQwSMEHhIf03q2RHtTqBMm15Z9xb1ox6jGX6z0kXQTR6xqLbgGTRHl0UA54HAuvWkOLUjPNdTFA
SPslLZA2XE0LTRiZuM9Z0OGze3BMilmGd3spGFfUPZMRF/+Da3wwEy3pZU2bWXB4yZsMgfsQ3pRN
djSQDjLEF34z4pMMnaPTqe9K1HxCkTHV5NtubjvDeFky+4wc2kclpePab940PL88Kotnux8fBaGB
EvSWWJ7aunjVXJQR4FEhCgDCaIihyJT6sQ7zL92FwxVXiAhtvb2q05PNorfHNGMKB85NaTFERx0P
0HGosQKXF4J+Rs563pFETk9pDJJRZjzRbPllTQ1lfYURyYDdMHBmsqtFao5FKlIZOjlWeTNY2M4X
jQe27bJZyhWo8bXzHsvlgpn1qoPvHi1z2ISaVhArZt7UkcxwFzr5esjNUw9sgCkdYNkUrs7YaId8
gT5kFJ21i0IH7RL9LAlVSX5A6LIuhI67URr62nEBHKJ2wYWrMv9pKzROOB58TrtbW4JrHmxesyum
t85SD5i9Ucc9ljr2V1eJj2FnnAZgkws9akVboAmusH6YntxC/y5bWiLXKe6jeDhx3G2n6GmSRGJJ
8WRU2qNlmfsRe6yCeYKnU23Hj4VJg91CP3MVCaLOvKTPLCiunRqg/dFqLXCPTPjQ7DgT6w30vi63
YE9ERtrdGrrBJVxyiSXUlrPQSfqZXBLo2lMkq2cza/StnQEf0VUiP0LlMMp+L0Nz1xTtztUWomiq
XaS//FGUFUAckd+l+gKRuVQ3FSbaPLWPbCC+CmO4n9QaEbMJM66c6Anzh0atX8D3fDnJk8BCUfTp
TyfR4A9TPOE+bQnuwkdH84ul6+oTZDGjUMO6Vv6TpvzGI4e9fEGSBxxp479Td2bLcWPZen4idGAe
bnyRABKZHEVKFCndICRRwjzPeAc/hJ/FL+YPqlOnMsE0cao67LAvuqOjK4or98Ye1l7rHxzfp3PZ
BRJPdBlvNrl6BCdJDikJvZti+zHHPNnI8kDBUQHuBN/t8hr0UI0LYdtxlwUfwZl+GEQN6WT8Z9oc
abSghyUDfCs31S+CGt9LbfCLm49iEdTOWS6/o/qPQjDway6SLNKPg6Z/GgvOnlGzOD3AeOpRZYIZ
Hr/HBRc5bwVowhPvzbLG72x8EkNqfrWxePpFswqMWFoItq9tlD336oySNBczdJ+fZt1xfMVwUUPz
q6zsh9Tzx+JRqElxy+y3Sh2spQKB9LlXj0KJNbmZ4m/gl/GzwcUu5Vdx26eebHWHJpkET5irn+Mk
4H2sD7zbdUgZ4MtuAPRwiM05hCtyX6eqZYqg8EJc0PVfhDiDYFgjutaHAD3VpoBi8yoZQ23HSBy6
Kd1VQ5JYA/1hXEANHdmcEcz0qQTFcEsNenWfUzYLmkrdl4cBmrwNkOI6STNqquBSqQqBqY19+Vgb
FLibpHSqgW6mkKJUGAzJp2AcoUnytu5bKPNgf0jqx/JxkmEwj5Q4QYZMrzBnoR2k4x1QUEStzPmA
EuytRcpNQbAenMjPDjqZiKu38VMQ+j8NcwSCFJS2giENrJUv2cxKSwaKmCMlI9QIBzuxUFEqqT7D
9/+o08Hb8Z5EzqkNhF1cHmq5H48WvAv/xkgE2VXkBzEsetx45vt+UDMQzGQWkkQaEnCW1yiwhSOy
nElJ7Uzts8iep+KVVjWAWA31WQXFDnlSp/2cL8JGfurVotEdpORKjoTCATyDFeEkXPUK0ltiISI0
zu3ZYUBvK/Pt6C8J0EI2maHhCDDVXE9UBmSTZQFngt5/auIc8TIc7YAT0qIHZEM3tTZlb5ilV4CC
CpDSDmbChF8EbPxJ7x7Q8fanlPqGOSMlr4WD1zXaF02ZOZFq9mwbFk65SB4GXSi68Sw/yTM3gdAN
V1n2iL0W7xtjkRKgl6l26ssMayM30ocISxckgWUknHNeK/XXNqoyh2VF0tF8LIbi4+RT4VOLyFYr
vouMaJeQcaByWdbLsJDHQaMwEbrOnWuK9ZIo0j7X+b2mRsZvShYV+ARqS+UjEhcKSO5ECuz7Og4A
6mGC0VtADEB78ELV4e0Yd1WXoYcfiT36qBTSJfV2SPPPfpfuR6O71oBKsW1qN5Ut0Y1SQD0DJ3cv
UL8sFeFJicbaTmo+JQU5inlimOquqCQvgtnprtUvkCWqG/SMG1ed1Z9z1aeHSYsQ12t9csseSToR
1Hk2uHCAjFvgvgHIiLHEjdtyrQUhC9AaOe22pj0t9Uel6K37FPxG3sbxNbrLnpoViPsAyEJZX3cj
Flpu4QA5znAOi7bukKSKnnL9pZxyC0YjbtA5yrZqpASIUJgfc6GcYOJ6KkXHkBTey3JeKWXrB06S
oYZWmuLDGPP4bdJOtzEbiQ2pv2mcsU6epKHATbepWbswzjwT+xv8RJr47vd/zbFMyVKKw4PfUk32
6Y1hvRRyJ3fdPs+GF5DYwTFV6SGU+TMwZCp9MUqcFQp6VOO52tC6KVBopW2fZvKtmiYY4NCvkdlR
pYHNXnrskXeh/XAjK236uVGG73xadLODEfI8sB+7mapbs0Ux1wq6eC/6OD732gEQasxLy5qhTk3T
Q9AF9RXP4hz6NRdQXL36FdoDefkkY2YfR5N1YyDTAYMYm0E5goj+lACaxn4OczsFHHUPihgE/8+q
aj7F9ZL4JOCtpa6CsgqhkZOW55RIA0CljIrCDzBeUjqUDERq6c+NHkA066LArqvucZwiuFzaE9o7
L4qOriHkH0TYwl1fBQ9NhTZlHr2qA3ooeHLBHL8d0S3pfAu9QxUmpzLiVi8VH9GefSo4eimFHRKR
N61COVmtIk8rZcELEAvJIRHv5Vx2A3N6qFsTTRMj01x2lNMoFkliX1LD7ssPAZK9Zomnk5BB/Qbg
+wjZGZJqG4sYRSEBbJIm1R3sHMB18JAKBY6udhv1gJYVZGp34iij8sj5HShVTo4XfzOTQbnKH+QJ
fpYpoj2nFY2To23OM9bArIDeiMbzsgrS1IW9mNMi6fe9Ud8p4oRtg3Yf8RCsZFhF0z4IIg5CDbqp
UXLLp1O9H8zge9Ie0wrKpSJbP9ok+yob3V07qT8m2EXSIhes5t0vPApav3xKeDNDqfoGk8HLoQ82
qEpYSYYn70D2US6noaXnx2Yafg4Sru08TuI8ui96Tn5aQXomANWNi09INNwoM36OPHGAOjZQMenM
oJn9JYAZKVmN08fIxphBPrs5hQGygYmCFA+Vns6QFhVk/gowfynWeWX6e6G71/L+K89BktEhMfZU
0ERBwK/b0cLQOEBgw8XRRxXMDCkgiTWfvv2IydjHWMWMp+oG6oimgVFkNDtGNTOz+K34LSzaXp0a
p4gX3J5vPGkN8sXycFPP5mvYu+pdihZcWFKGAcsMjKshTTJUmt5oycr7DMERiNVYuhQGfENN/+bH
GBllonojF5nq6sw/beXptU+E+Ro6N7oXfX2VBNanaBbxiqeCn+uKQ8WpRya/+hbo9a9ZNj6opkJH
eKbdkXBmNypgnrDzKXn5cUfW6HdOa4Bk0nhJoQTHWzo1u8kRkJfn/2pD40dRcJTx3gOfil5eTMkp
GsrHmuxv0CTYbo3i+nn/Se+Mr1IDya8oAKL5Skf6J6rHpAZZWZWPgL+OcHXghLXKeIX8OtOgocdu
RLXTKfqrARjZhVf8uVdDt1bmdJ+YuocxnW+j/gIAdszgKE7a3ujlHz4G6XYOVSEKx6+oHWEI3dIh
aEYfX0pjfEmDuHP/j3QA/rewnf8HETmSarzXALjpxp/Z964Ozgr/y7/zR9lf/5cmmyr4GZm6vqFo
ivZn2V/7F1gYTaW8Y8mKQd2df/IfZX9N/JdkqpZqWDovOku2+HN/lv2tfwH8429ZhqVaFO3Nv1P2
1zT+0gkexwCgw2/QFF2RTUM0OWLPq/4TZaVA6ZYyQNNivpzovbMUa9oMcvBYVdeRjKVrjPE7DTd6
j1Lhu4X1PFKYPgCSa9yMUjV4QXZuDQB79lF6TRTrh+DXz6GUka8kM+6JPhDGDq6wjeMr8l1INvmY
oxcFTxKByxr/jPR7ZzQPMHDB5NU5XJxh4GGO3bc/fqnlkl6Y+EpOC2Qt9O+m9roe2n1YKQYy4tGv
XKxhXc8HM2kLVwpLKhu4RKIthSUYjXhZko/+4D+UqcpDmYRbA0joIgTw1Bggz/vetwUBZzzNL12V
bQ3EGM5Uduf3aUzvTb7X1emLZUR3UWodjS73YkU7ZDnP51y/Eqjk37ewlwMNpVI571EE8oMvHUaM
Do6mPFPdMVe4AWeBtCLKCzfKoV4WwqOFiBpJ5eCYgpXYebCwPTNMHyi91diBA5Qo6UKXhfEqjfQ8
zAB1F2NGQsFv1e+UD6Af+SJ3rFB87waUEEwlQdajHho70IrHIAHVofxaFOYLsf5kTeL3UFEHr26H
YwJPEHl/n0RhqUpgtWpBEOnhf2DMXpCVN7Rw2iZ4TbuxcbtwKCigj7pd0xFQs+mJKu5NimZ8AjnW
ytWXVLfQgaJ4X1czvxNBGDX8ZRji9wCd9FAQ7vsaNaao+mRo6bzPpeFTM+qfxSyAYzj7MsrfkPIC
kBAxBR4gjfq8H7r2JpHm19oHL6M2B1Cmu2imJicHLgA3JjDjzazr5jfkwPxXq4Mm1pTQfOB36KPy
KhSjaHfigCSfaD5Hav1tsrgrLaP80AWwrswSmL8msOYzGRvZvKYuM1em+miK3Ip116r7TOOewcKS
eopMmwBpviAqSTMH4ylfDANMYD+YpZHr4qi7r5MBYe6ayqlMbXQueS5XVZ+BM5aoeEoUrJIHkYZJ
8iJndb6f2/mzZCrCIZQhvfp+uK/VYzBYrulHVxFMDKfRysdupNaAtk2CEo0DGBPW/tzzvoasryD5
Oy/MZ5QZgASpgHsblILK+rMyAb/pITzv4h95OT0Y8nCIrOpJiScMt0bo6E2AOlenfYaO9QlEtAlN
wr+qBuvGHJPHNOw/y+iimQPCAkL9aShvUL0ggfwBNw4QbA/le6bxJam8MHwASsD8bvu8eTYXFcys
+mwtXET6ZbtImA6RT+1B9VETDqX+WRP4TKKguqpcfWwkROEn5IdbtaMohEtFPlZXidR8px4McqSb
92UOsnn52bGZfpNqROhEvC8Vq/rS+KhRKzdVFd6lZB9+1SMgjI6hQgHV7RAx20lm+zVAvpjpQYEm
+pbIwo4OUjiWPl12ZxIPAV4TCEnhPhxMZEKW9L2GNMeTVrbHBDHlIH9CXYb6ho9OeV95Uxd/QyYY
vPmo/chTsGyZNYq7VI6osxgoY5HY36tJ/VIvyW2TJNgc9/K1NDTHdo4kW+0rR28nbDpQDA/GBEc/
tEkaaKjjmH6LMcXdzXH4HDYQelITqwQ4El+SQryKcBBAcbuMs/5DoM7YxFT9oRfwaKMOuO8EkCrW
NN9MqnwVzosckAUDOVpkWtRBBXIShPeSgHpubMAPqVh/QL5hFHQAflLQUeFI6cFKofaB9q3HI2Ki
oDPH7EW4jdgOmKSC1qxaARL98KslD8UrAQtCS68+tqivOqrvO6kSHesyuKJkf5u1RrSHlXTM+vjD
WC/FDROIWINzxV2dtQdpLjylbq7gIz50uoTHLt+DJ7jptOWvqR0PVgWmysSTiJ7JjNKE+bURtS9J
AKt8yG4Q+nooRtgS7TB/ajQb0+Rg4qppfGTqI1SQQNcbrrK8XkixD5gy49Be8wCaVYDURWNcC2WB
kjeUGTtO8viGR8OeWDqia8ewa+Fn6uLHfMGwI+y8CPiIz1KteIIQ3LUGDVKs5GEEWmhRGs3RzBdB
OPGDTr1wZ1YUEULRf2xDDmTg/FM8fpIk2oJtJClQSSkF53H6EmkDsmDotKCTOu85gfw9CjienlST
u5xc9I/LfaGZWPxgL+wJUsJrJSp4R+BQfqDBfKMmHSQPqT764MXLqZqhgMBOF5RE9RLKOgvVaV+V
FCpKtPFlI4DKPOZXYT0Md0pmmFeKQiU+Q1LWzEwKr2ZRo7QmUyZH1jDOhvReSCW8GchOHEmaEMpG
YKCnYS4q8W3N+9Oe4JV0iGMt6kSgCQPM5h8QFPiAonJ8FYblF9HSn+NQR/EsbwKPF9VRLq1fXAV3
YkFdn1eLn6H9F+UYFYypxLNV7Rfq17cgb+71KEzula6OPxfACDuh+6DhbTbH5kObyK41I+YbWSUX
WPwSVCC9qB8ix9jhYZMihzCVx0EdUagGJRTALxqNEO2RUvkRNarkRDzrggXsP2jdI0Lv2d5vgTqa
gpNJ4z1EVFyxoCfXTf6rSIFomQu+3YqsZqnkap5s+D9iQ8AdM8HF3Zi+FR2yg1I7BgDnf6FD+1KO
qRP3+udAgOtvKj26vJkrW+1NMdFJGy0kEwur+WL59FhyKm5urA+PKUoG/3ez8VN4/H/7/wi1o78P
2fnvdVE38//8H2cp+/Lv/JGxA6K3LLQtcEbTAMOIMFv/TNkFSfwXbCZ4RmTzmmgoMvD2P3N27V8q
yBnLAEkPUAc4zp8puyb9SzFN0mtZWf49U5L/Vsp+lrBDrkXLC3qhLC9/UzEB5J8B6M181sseztau
VF7NBGGyX0X2cPKC+Q/Y/hlMnwGePAqWGJoEJdjkP6rO/wKqdArSx5gmzlTY6rv8pXV8L3NjB3Qt
0sf26BZ7CPjXGwEX1P9frIA3AY3VK0SqZbEFfyHsaocHAGh78jvbvJn2KL14zeH9aMuvfy/YagbV
niI8/XUq6sf6qBz6A3ykK/kQe++HkS7NosHbzYR1IdLmWv75CdVByOAMiQ1HB+rwx8YGdH4Xfha8
bE+v38U4yN6Id2kST+Mt1IuTeBRXDMHIiQcedEczk0n0jwBHPNg/95ujW+Bgq1mUoXDwbpU0WZVl
1vtptLSvaoSCsDGHM+yGN0jwH/O9/kH8MNrSHc/JF8WdYEzu/v4gz8KuUGqiasRLaxGrA4e2joMa
qZPcolB7rPYgPP84QP/A8n34YzRnG+HyIA1MDyRZh62yWioxZf+2zYmG+O5naa8C6e7uuLmdEuav
OzkQGBzti+7+k0HqBrkV44G+uTzaT76kBHtaj5rFq9emumPnwP59LNwsj813VI4b0ZbN9eZLnkRb
gIEn0dR6sFCdJBoiKXaIT3mNLKOBSn4eCUDuSf2kPOK6B6ZrFd3L+9GXZfJe8NVRkwWKTyEbcIJI
bh5gd0BOhLb4PwgC48jQLEtTQVKejzA01IzuGmVu2VLw0BS/Rci+oE6ysVwujuUkzGoDTj3dN8Qu
AhTLvlc6SAh3UJSNDXDOn/p9Usq6KWnUhiBSwTU8H0qg45qLS12AOe+nIHqUs43vwWX09oMYLHaO
fRHgqbaaK1GYhU4iYbPDI8b0DjbPNu4QR8qqdm5vnlmXNpgB6czk2hR1ylHnw2n0FJ1DZD1t2Yvx
4/KoE6Gaw9mFFmD7bNh5eafYtS048cZpeeES4GL/K/BqHqVE15pwWXcpBDF0Xw5Q7/fywdjYXPLF
OKw41h0QW8NaTWcAUiycMuomi4ioi4OMHTjCdX6kLXUFZmKXHRGuehLsdkeuv8dZyQ5cUKIPgFDs
4iOJ8Ze/vRVIaUyku2D66bAFzyccYyBjLASkblGttlMFzi/P1uT+/SCXFhHdDV0z6YhYwDBXnzUL
aDRoIs97LGw9yHcHCiEiRe8jzXGvR5Ys2NgWly5bRZcsDWUukbxNXR1ilq4HnNMmpC5v3AeQ6aLk
urzW7ycHqFXioITa/ZOQhqRxQLNysWpYTWUWSlI4K2jsNW55FCCkmLT2POSyPRmCRfBR+rAxq8ta
WZ2VymnA1RgNdQTo1BGwdoCZ2JjLAPV3e1veI5kN30S++zcDLov75GaAAR4ioHQyQvBKgYdgBkS3
/8oIlwG8GSAlckPi7gPavsoptAZauOCjnNLXmGz6ee6YM0mh3+XPA+Qjv0xgu5QbW/TCqa0YlqTo
XPOyKq4vB7+Kpwm3YR+8921be810l4ZXGxN54Zg7i7G6GaryzxhLskRf326PnZex/QO45DsUtBw4
OV72vBH2wuFDWJU+pqrrjG21DQMFwS8g1P5O9eqj9KM+JhS1dtIdRTvtriFpaj0oc27q9V/E75sZ
4oWb5Cz66oj1JVlty4boy/4Ibe2a5brsj+qIRMT3zd1x+Tv+NdjVSdvUJdCJjHCwbF5EN7sqbtvv
+XWz13fNUXqiofcz2pjgy/Nr8q5TVXjT63cScsxVJYssHfTwPVoCHs25u9bbukQu3PlM5H+GWb+O
CiHz804jDKAUjMksGe9gQco2bsQVNft3anEWZrVaBlQH5m4ZjbJwDnfB45Lu+o5lW7doqdJ8dWBZ
OxtL9PLO+Gtsq0VSAHzIQCksi8T3jEO8t9zkCCrL1rz4IMLohbfsbKYdl9YKz3sJKJRp8JJfHTR1
hPxh2rNWakd5WSjky1oxb5a1EkIH/KdrxZQtiU6bSD/QXM2u2iJjlFa/1wr8bc884srLq3PrcXtp
PukzQuY3ebzTgjg/skdDRHh3RqlRTp994VWTOztqP6aGtfHh5EuXkUVvUzNJFsmkVttNjyNB8BHQ
26Gkk/1C9grqpDN4sWM6hQf8hW0+e9pd646ufxgfi+N4l+y3ls+FDYieB7qC/BIYVesrWC2UCUMx
XpnUyA/SoT5QnXMIs3FFLNys9cV0Fmd182pzWaG1XQB79nhzIiFQ/KyPxRX2jcIdci2e9iDuebvc
RsYV7Nbw9u9vkrPwy887uYcTxDgjSWaYyyahqYPIlaNSjZnd+gFqwy73TPiNW5N7YZOcRlXXRZlp
MmXwp3R1hekrjZ4DIHEUo4vg0/vD24qz2hmIkAoVGBZhpxR442n4b1qPShx9/PeirA4avRNS9HGJ
kqPxn8SqkyFNk/kbY5EvXHpnk7baFiKtLAAYfKrBhjK70+nFOgG0110MysXOnzVPdHIXP6tD/0V/
BPwYOeZdPdjvD3ZJPVeJlCaapOAKGq5UEVZTWsqVUvgjqVNbap7eJI8ymgFp+Kw1g9ebw+P70S58
wLNoq6ktp8ycY51onT9dRSGG4mN3pyDH+H6YSxeUBhFCR2yfPU//5Xwb9Ehpp/3Igkx+OeNLSQoV
uPRq3cWFxIU965kb03g54lIJNk0VUXNxFbEyyVM5tan+02F46B3RVV1u+QMaQTzuHdmJ9r67McoL
K0iDi/lnTGm17eRBHno4gKygK9NrHpMrPKK+mh+XaOLBnHcb4ZYFuV4qiipCMdUtmbfTaqlUA6J7
gdyQZesO4HFoE/vCM2/mRWFqR7mXB9tWfevCaQruhdcw0BOJR5t6/h0toUZzMCLkkpYuz2DFCw9k
3of3h3YpjCbJBsVXEDhvNoHUzrIcBvSLEUA5NB4m9t7yxN8Kc+mxq53GWS3/BtBNSGFsOZ2nXwZq
LoGX3aAItq/Z3H//UEa8B7iOSXGeR/zvd/DJVYCaFe1HGKHYTGsvAoKtFUQ5iHre+3O3fILzVXEe
ZvWJRrmJO6vJAG+qj77/2Gcb3+btSw9as2KRgIl0G8x19dhXWoq4NYIKZh84CqAPNKDtBnMDMbq3
ygJRsX8woNOAS950Mm8Yf0FUNvBaGZBV0wUUUdLm77/Pzwe1nMonMRQJAaYAizMbfdU9StgUbTUP
1TIKWJGzWX94m+kZsqKDEDNpUb09m1RImK2FYi5C588pqjd+hF6iG8Y/3l8Jb3cR2aS09JtESSHR
W6U+KhKlyNpBlVo2a+MlPP+bY+1tvRYvLDiFV4AIqA2BUHXpuZ3O3Yy7oCh2aghJMf8AUeRZrUbn
/ZFcqBHx809irBb1PFg6mPKmtLGVxI2ED0TP2h5ewselxgitaOv6eHuUnwdcLs7TBZEp1qJajXTh
TX3zx8kg3Eo2+YfzX6ilXorGha+askgXUpdWy6/EjyBtZz+0awdDm+hQee11DxB4h4OSHW3m3pe+
2G9VApoUmgyy8Xxw1BzSWjEzZEvj3nDlwER2bhCsh42Ptlx3q5NIsYAmqqCh6LuueyECjEGgK2jD
y1b+pRqMHVhoB3InitRzcxNUCEXF0WsiQfKs/GH6J5+QbEPGcoRZZbOdj7LBQ1KZEiYVNp+7XCOz
sYtugDzuaw+xnO/vj/bCnmawf0Vb5RtSLs90JhlsD5S97q59uBUZYi/Rj/fjSMut/mZWqQwtCaKM
49nqOESd1MoqhA1toWVb5/twH9kg84FMuALdyfejXVgplEdMYHkaPlSAXs/nsDP1MAtbVoog3Zjq
c/8P2scI3p0EWI1GEiEYq6mIXCKMiJvOC/eqE36G0bs06DYX/oWskHAo5i2HlUaetkqZxqQpW61n
8kTP9Ix9cFVeC5ZjfUMUzM7d/FYAqboxhReSjPOYqyTDwAzbDypIwuJDAKblgBXUs3y0vvLqvKtv
tx68Fw59KqFU03HckKkRro6SoMYGIm6Qi9dv9avOE+6wNf2g8mj5BwvDFA22tbXAj1ffTWvxoUZ0
vrSn4oOuUJTMN/bTpZUnUU/WKVOI4I1WX0qRC60qa3avoj3q84CgUr17fwjLTKw2kiqBcFQR/jCA
tK7vFPwEGh1+g+1LHmLtTXDbwPLlMQ4e8f1Il64vQunUGTVxEWpZbSM0j61JyQUOh/3gyi7+PMWh
9J1FXWg5jWT5aSvZvLjqaO9zUKgk7CQa5zs3UqoOhBwbi2bgFaZ5DoWdF7iRtnwQPmxGW26MN3OJ
PCXBAL3yHjmPJopxmrY5X2spGC/Fx3ivo/LhNhQfUxdc89bB9FvT5p2I68qqDJbXwhQYB76H/mVC
vu2m3KOddy2+xiCz0h0Fwh3SVA6OFBsf8+LK/GusxmplqlNv9tJE5FlS3Qrt8SFErzD0953Wvvow
T4QR5Av2qqk5PkJouqsw6vATei9y9LTxW5aF894srL4yvCU9CDUEG8zZyGn9+4KOdxEq8Z8p+5W5
rdQZams5pCyhM+fPTYOuhjinFhQzCzVga+4dX0hBgYy0UOIgjv7J4Uc/+s+FsU4OpUYXBGOY4O1D
xL/XkZ/MPJCDYFCXhQHZdPMRfmkpktOoS4ed1pCyWoqlrpa58Vvv5TDvk0N0BUj4ZrTLnUgRPHBC
7/1PcOkL/K5rLECTBVJzvvKnSYcm7cOijbsrmIeQhx8G5D7fD3JxtWuSQk8WLBrEj9VxK1H56Wec
8Wi210ftvjjkN+2xQBDQ38P/xAxrDxPgeXNbL8tnvbw4HFWKtOQ2dNrOB6f60P+tDna/8VHlMkHR
zKmc+NvSmQ1d9XFjkJc2lsY7QuTZzYPFXF1dmuhrTaoKlL4c4WP4Wu5xx/Gd8VF57BdXzz3rVN+I
eSmkqYEGpOhOOXzd7cY+2RjbCihUqHyeh6/WuNE+3Pr7ywSfPCNyecQkruTv1xo4cLmA2roFwLuQ
ZQP3+2sIq29UGnrNIiSEeOUjv9v/rpXo13Ql7fe/z7LG1ouBzgSdejqtWKuvPo8YN9YcKE1uxzPW
qtIH5NCQX4CqgK7T+5Eu5TCnkVaZ+yQGPQK0C3braoH5JbcdDZfWazam7tKALJJ2QmmUmtZnUxuW
U2pmcD8SHAipYBSIz5vK5zr4B7kSj332kUxbB52480Uw1ao8YImSw5b3Ie20X/PR+vn+jF06hdih
5Bgo18nG+kWXCVJUgvVHZ5Zy4/CphQ+qD+rGAlj0896sgNMoy2o/Wc1qZ9Ztg+M64DbRbr4pTsB5
Xj3pH1CmcBW3OGIQAZL+Mdhce5cyKJ7FaFDTBbNI4FerHEZEPc51kUMX3svJQXRR+kKnte6fZjdz
YKVvljUuTOlZxNVgTSNU+qnBP3WKPwrNIS+ecYZ+/6tdStJ07ipwwRrv8TdFaiXAJFM3psDWv+af
VDtx0RTqD/Dk3U7aZfuteuelIZ2EW9ene3nI4+J3OEoMEW2FAGdCGCgbo7qwTBgV56kKpoda8Wq9
x6mvWLFOhZDS+8u8lxGkXuQ7sHjHhGGRlZ2cjIJ44PzaOqIuTijVVTibIj5WXJjnKzStrBlwq5GT
h2L2gAr1ve/Aq55+hIdsjwWf9en9sV44QvTTeKuTSm/KKEprDYI6RkCRcjUgJo1kAeT39+NcOBGp
GS+VoQWH/vYdPgVoymTUjhfM21IQ1zzJ3V7zF66rszCrNMOamw63Z0xkJGSHWlihSr8xYQvMfnWG
WKJkspXJzAx6v6t8yWhys9V/gxRvyiOvBQd5DlRFgNYgNodalq3e/0yd0JEeja/mTqIHvYgBXOsb
AKm3a3T5GRQ2TCZTZ07PF8oIB09uKrCSYzx2njyi8OLXZrufEwVLCRExIQuZsb0gCOnfTjnOI6+W
TNBPvYgeQGBX5Qdhfmi6jZFdmmBZ5TkLeo+kZp2z4Tkvlp02A2U1RjeBkm8M395fjG+PEUs8jbD8
gpNrQFdn+hwSERSkmNt6pyCyLmpbcNlLURbwE4qmqkwyv/zzkyhtKgxyig4b2kEQ5nVN2nX4dY9D
Em2cV2/3MG2mk0CrRW+O0D4qhUB1yJ0GzCNHKirq0d1M2q1n69t9TCxgchxRCw38N+b0ZFAjTH8x
C3UGxT7O90uyJnjbBIaLQ/orjLJqRLZY+Ziagp8BOjXeNLQI/+TXPhocW6nNhXvZ4tFjLIetBsJx
4eKcfiW1sIQe25LAnu9VrB80AKPC56WaBpDyYRv7e6FJb9FHRswTfAzYzXUeANNK6qFOE2mH+NZn
8XOI0OtedJXDRHPZhhzqNB+HL8YtNgv72G2+t7db/Q7pwsrkHAZuq+KSQUq3OsJg+gVy7mMDjbrJ
Pa1QN3UC13T8fXaUnfp2YYlsIlZl5vEs+YbpritcARqbAcjaKmaLzJmFxmxm6w813XOsEB6wttqh
BWMPh61V+vYaXUVbfs3JMtV6PngjEQ0t8RlMLv0wp9kjjqvYLYjuzXfm8uvfG90qu5vlhiK+0i4v
vwGkNcTNI86cPPmC/RZn4s3xiCYzIHzWELINbydS03NNGig72+EiuPrc61tJ8sUAEE4UWZN5N4ur
myVXED8LJI3mnpvlXva4ULDqQz6BEq/vglfw8pt8pYshKXXQzqHcp6/zOi3o1KKVyP6VvniRZflD
G728f+S/OVCWWTuJsFp+xqQklW4QoRLEfQn6rsxQQ2oExHDbsth4l73dYKtoq+Wny2KgNb5ADXso
EFUNHH/2X6UwOQoS1xmiaAecr916EVyPk8+hVB3YH3v4RTcgkDcA8RdHzu2AjIwORfD3bz3ZClEC
m07E4N2WBizklMFCecz/MdXILGSWvLF4Ln7Ik2Crq0hA1SD0BxYnfGg0raT605yZzvuf8vLs8hzV
OUmo3v/O0E5GVFVimydSgZQ+MtW/JnwI0GcAG+MfkJrDhtaOD8kmNubtyPAo4r5bHgRk52vUgDCP
Wj1je2ubplMJRyn+/P6o3lysVHBO//5q5pQ2hvSo0Pb4A04YeQPIeqQxvffDbA1jtbnlzvJxpSPM
MKAjF38SzI2NduHoPR/I6kI1WWEizohEAEOUHP5gUyafAhrPwX7rvfTmJvs9a3RAlhbt8gY9P+fF
dJ6j2qKL4xvXop/D2bnO4Ie/P2dvd5ACjg0AwtKS0hRldXZwRvhio8SlHeURvs7N/LBIuASCm0bj
4/uhLn2e01Crg0PT/FxQ4hy+05B/KOfuW447878XYnVVKcUQFsOEyJQ2g9zAPnQoUvefhOA4Zaug
77Pum+vZbA3+qKCubpW7PMAJT9tYxm/7oHx4CKD/GWK1ygo9jDMMUDlhU0eKcBriALBVlBDIoZBg
RK7+m3iont8f12bUZROfnDzFWAWy2C2756r63B+l3++9ykmAXIlO6+E4v7H03qanZ+M01hpJ85ip
81QRsXUWCCDtAHfE1EPdxXfxofT0TTLTssLOM5nTiX3DiptrtEKzCoVfyND7JZMJruTjD8vLodRu
Ns8vL/c/vyKdgfP57KVZqerlNGrBwi/c6/F6+oJD703uRsxleLWZqL0pNq/mc7X6La6NOlFY/TPq
jcPPSn4Qkns0i/ZGdtVI2JJOODpuRV0W43pOwY/IGn0IWXvDaae4KVhGDwihE0SJHpc/7iZ8Yu2h
y5TrvBJVB2HbCbXSMd+Cb18aLzS4pZOuIgKwZhsEoUkqPhBaH6BTVAv1FEskAyOZXHhJWuG7WgAo
IdmLzGHjHX/pRlvwVEt9ArzlGsCa6HodAp7BzNhSbKVqXlFN/chUH8emRZEliz9ADTgogfh1Y5cu
33A93cw24kqYmiySCeerKhg1SQgKf8F4Kvv+HnsnKnm3o0uHYZc/zfeYlb0f8cItJFGuAONHQvK2
YhHWHU+6RZynMQb9pp20/JD4eBtNIs7q74e6dL3ySJUQiQAUDHFmNTi9kCpJRHZnhxD0UVwqkwfB
jaCs6Hv5eqveeunAO4u2ykpSv1PncGnbiQ9ZvRdgWrioIGJXlyh2Nu2Rd0QkYasDeuFUWOovFqAG
gH/cuuffDxV0ZfSXnlYmXWn5rVb+3JjDt681iDAaHcGFGUsvaHV5hAICVLhYB6AZsjsL077+CuLk
DlV7e/Pde2ExAjIFY7K8ptAEW10ZVdchZywjMt7uERpDdEXB0nE8lIdWuhpdRM43p+/SEjkNufh6
nt5S3VhayiiyHBewBliGvURX157t5pN8MO+k1/dn80J2JAMCxbZnQTq/KUQOlSiHRrc0ofonEROd
FnZodBDRln8/zoVD9CzO6qNBo2/jPCWOFD4pzbOYpd48orR9NzQIy20llksevDpDzqKtPlvftJ0c
R0Sb06/JeJ8jPE9xVW8+9lvl1IufSzYxe1pkFQHDr64kZP6Vqk+op8J9W+hZIbQ3nYb/5Jh7gKEb
mdPbApRMs3ihnGLWCpNh3WHI51pt0oEeGPgqDyF6LBuHO/lz89jY1e30pbd5QX2zHtSb2s49//t0
2LoNL21vHYKtCLiLOpi2+pBd06YZWrO5Pdbh0dL2vSwe3l8q/4u071qOG1a2/SJWMYdXpgnSjKIl
2S8sR+ac+fVnQfvuIw4Gh7B1y08uVU2zgUaj0WEtxs2DbmEdw+YKklwynWua1AEk0iKevCClALgY
cABBLw5o+0mz7Lx9HarfgAHcFsnylHggYIgR3XnIq2nUoTPbHABn6Fh25Ow9BZS8YeA1JwyaSMzf
ad9Hk3DfOdtSWUsJxwKxOmrAV0OgY2NmehugUBXMd/L8lmT3279/3asJ6BgCOYTLBuXlKwiBWgSZ
NBBEUbXEkBuBdPeJPrMbv1U77bAtjHGLKujHg6/EVCR6Kim3n8ZDVjUxSkRBeAJMsR10+0J+2pbB
iqcvhFARZ5QHgyzV8I3JYXIJdY6bfwGfpK01tu4Xxxiw2h5HJMNBXoikzneVJrVkxRBJcoOqZyx+
5map09xk9uiC5QzlIVAuNI7lAj+HI5uoQ7kxdLORGUWVYMiolBsL8mo2hwT5mO5n9Kz4pD0V76Pe
1o7omMbk3rY4hotGzyYGQ4C/iAlQuk9AjwFJH4xosEA/xwjsyOwcgg2+D8A/Uja/Rm18VuaZI5Nx
BBQZnNIE+wQ9kPT9OkpKX80lKn7puJyUXj+1iI221eKIoO/TNK21sp8hYsDYXtQ9zh3H8lnOY62E
RZl+MU2yPraQEL9MMZBYAbsDUs3RAaejK+l27Ze4CXjdI8yzsFo6izoLyZIbbdlAKmrNB+sG0Lp7
0qk0ugo6Au3oG6/WzLrpLtSkToLYgJndIgtJah/wJyA+BqY+SXNlzq/tPWMrpwLoHc2xcF3009Jc
BssKOg0RHdJQKiHEbX+Taa/+FukIGa3ZvKc6I2IAJtuHQEq5IQvrHPzisBL9kCyYDFRvs3AB/jC6
OYvHbe1YrnIti1jsKg8hG5FpFRpkWdVDqNz0yh9R4pwrngjy95WIqMiNAZnr0kmnB+Tz7Ek+xlLj
buvBtojVotHvi3i0gKRJFs3HI9HwAfnjqTYgi4Uj8CC5e3RdvMd9tl44sokrrbpKbhozhgWSir3m
Z755WH70pD4U3enu6KOWaQM6zIthk+0PYR+gRyH7Hf7YVpt1I6y/goqASi0OUlyB4P8CR2AjgS0F
nQQZRnNyDioU03Otlpdy/zmYNPNcfd/EU2/um+FTjutDAF24acU8wEAl9q/1JH86JG//Bc/T/WoX
//yLShtHpfeIZbWDLaizpABcn4hIukMjOzXCq0M92iCjtxs7/jkuLogCuA9h4gvpi1RGcQpFBwA0
InK9NBxzzDCKI2PLRpA87Xr0bHnoqnImJw13IYCXua849vn7EEidjAbF1HxRITC30HxeADw2BCNi
/X3bEtmr+SGFOg9mUKpiLZLVLFNXjnK0eY72toh3G9haOsra1Sg2oQ1kgMD8oNxEGEgPnnQ/OVoc
a2cuGSrMeNIjiLzqnZqAyBAgkC3AKFLZkoSQe6dUn1mwlQxKmV7o5DQqcKKS/FsHRipp2HOWi9z1
V8uFlxHmEDC0BEipS0trBGFqAbJGyq+zp9yCozwHSxsaiTD0dU45nui6LxtSUNnAWLuJ7ASaYi+l
xbWWtWmNJsHgFAByrfgae4IzHIE8XR/IXGKG8VHrwAsUmX4fbgNvXmTMkBClxZrWKMcl6JC6n8Vt
sCuQg5kejAcySv8XQC+sJQUOGlBXkPXRrhKCeCnOgyLXJAKf/8jespfO+SHZkxuG97glH07vngrA
VRMAZ1CLfsyDRzWJAceLYwuuVqU56LPsK0gcjL9Aici5PVn2vpZFDvfKFc5gflVLDc/cEEWQRPuW
NIadVZxDxYxN8ZiWDBHNKjIM5VJKgZz1OGUmcfGjN+Kt5JZO9trD3ZagBAA0n+Aqz9tngKUYuvUt
dAOTznA6ATgnurGEGl6dfTiBmuhQgdyXh8nx/hihd2othHj81erJSQaOgwktRqMj+eFZdoCtssCz
7+ToCW3BNwYaFGMRmIDZmY/uwPK7a+FUsIhJSws0QFjUgRDBR491zbENngDy95V2CH6VELNOhDOh
ng5oBivB5Aa6+v+/jSIbuZJSy4kYo120wPDjraGduvDBLHj+kNjX1j5RF6EYLEaLCV9k4iZf1ABm
bpOqVI1Gy+kxPIh+8kKQOCqEjA8aWlM+5apIT4osAaYCuIWUfNlaDKWVcKtoNkbfnNaRXi0INFAR
a77wKmLv3aO0tmtplGMUUiB+1Ca8v7DvbsGrhGRx+JAe3/MuR/MWmAsHfU/a0pBI9iKP+0Rj+S/Q
v2CAxcSVgJbuyx01kWRVCuP99sEgt+XXJ8uZa3dMCOSPk9wgKegkX0yn+cmbP2ZZ7Foy5Wf6OAaz
eAXJSLweRTP/2uXy87+b60oEjSoUpUbU1hJiqjBHX674mmIUHxjs7rYU5hJicNFS0J2rA0zwcgmt
qsDBDgQcCnAY3BSBO1p3wp9U45T2mG8ZcyWHcmCqCSacQgefY4O8EsicvhNQYv2hPqseMZvF1g9o
NTXQUmj80X3l2B9kNNvx5miZV/n6MyhXpqaRKgqAo3NqT3TKxwo9oeHB2GFOE13PvOz1/yENdQZ0
cxna9ZwmZkWNScvAG/Y0OwQUIvgKbHxlZxyz42hPvNQPo9eI4NIht0piSgU568vN1GYM2VYh5CFI
RjwkGncVCK+kfgKrrXLfT9FRl+qDsehHtdEdg1CDIxG8z8CNUVXZKQd77LZ1MY7JxQdRDiKsQEeh
Kvggde52adTdYSqX077GKhFcyKCcgFiOplXroDNTd/IfzdURt2NM303x3Jk80EwvN7nT+5LTgDnS
znbqiV83I+tK+UGEUJhHRKs9stv0IapHADwUE/o7MqUFlbYjqveS+ZQpHFUZkQZKxDJSh5iCIDAL
l9ubyFJSjz1o6HLrKQX8nzm4HZ5z/7xlpA4N3CFkYAnl1aWQNDYHVeuAKtwCZ9pKH5aC17XBMAp8
O84E8dsA+qPOYILe2go2UTrgw9iJjeBGae5tK8HcEFAxAZwZMw8y3TOcVH20dDo2xIxg1kbkL2p9
I1rtn1gzOW6apY2EfiuLcBrAf1ImPllLFOtDhy6bAAzYxRn0Wdu6sHZ9LYCy73pWhyIGy4ejBzOY
yQewxT8jc81ZMVaECVazDz0o48JzK+nCnOhxlHxQlUv78Ehq9eQUWX/AIYNzEyD85ApmvHdIdwBI
32S4Q7zrLg3OSCqxig3A88g7gqkVHqWHEs4/8kabOwFGTIs+qAAg0DVLwmTdVV93CzAPExw+8Een
8Hv/oiIyG/aa1/aoI5Z/gdrJMo61POrWS2f0Po8J9q6TwKRSpKcxlDlVL5YIgkAOfyAzkBvCRg2F
eAEAVVMLT1U0h7aWpxwZrIsM41AfQig9VDMp2myCEALWpyKsjNAWjIS/tdP3/Q8emhzL4uHgJBwo
4uvo97aYLIjTFTiIZVbccfpaVaE/mJynIiPwwWsNbUaIlFlQ901TamOCq6nLQBP7LVHv1OR2Hs+z
lnM8KssZrSWRHVy9O9osVEqhgqSgi8GP/XPuUU2OFBtEVNuegikIMK0YKpNQm6RbiRbBLCUCFeJE
xqNugq5KOi7AphM/lQlH0kpB1xKgtfDQppzFJJmjYA4g9SHPjMWV7MTNQS5RHjIvvav322oxLNxC
zgcoMhj/uAaEnUHbOxcSGXAcZDuRD0r/dVsAK2vwPnAPB6QbBDXxcocAuxPleY7mr8E4JDJ4VfCO
8SwU6W6WGcgJIFQ/4iHhcKSSQ0M5IxSPkVBC2xmSB/RQXCZHMohhIdUYgWKBLr8qHr12eu7NOzV4
VfCan2r1B3gSALhde4b1a1s+a1lNXI2ApILBXM32GCgT5n2O7t2oAB3VwYw5rfys38f4laGSNgNQ
e1KLChrVupfDtHJKMLLFs3yWev15W4Vrg0flHb1lqBajt/6qaW+MTeRFCjiKucMwb/27N2/FAUjI
Ce8IX3skCCLjoBizJZVbSpeuMHNFG7BWwgz8uF9l4zU974V0fTcRGdgNZOwhiw68FsVoM7MireiA
Pp/RuZYdelCjSeCLwUPlECGXBcQVe2ps+Q3E89Ej2rEw85VxzJKt6sdnUNdxTUbewWoWI8l+Hit/
Jq9Ow+K4xGvne6krFTTpoKNuxwG2AUZAx8hvYuHnIHolSEBC1Pu3jYTER5fH7FIWFT8VxdQ3Soum
0jDHc2c5ZtWxwsB+EZzr4WyINUccWzVYCZrJET/T0W2qKaBLNoFQosW3lvJdSp6W/s+gP2WhwZHE
6Hchmn2IIidwdbHIoFsDIQ1p8Mat3J9jAIR2NqGCyp94T1m2VXyIIn9fiRIqEExKNYxTbH5Eyw3y
8ED9cbc3ihFlXOpDmR5SnI28EH2CE8jawahS3JDZRoxvAmuNVwFnOP1LaZQNAjqqmkDNBwiAn4s/
vxCCJIJx0P80MCRaHENf4+jHtAzQtxBcCjxKaIcIetelmBY4ETFejqXZn8TYRExQ7yZzdpOmftpe
TuaWEZAVFGeQ26cneiWj6ZYS0bUzDDfthEH5P7H4c1sEcw3RUqUj44jWuKt42moD2RiiEK8Ev7sl
cUA4OblDKFqSR9IVb4w2r2bBOs7SO00M7hbkOChLBDsRoWKDWqb0rNf38MtAednl2YNWvdTyl20F
yQmifcdaGGWRTbAMTSvDTwWTGy+Ks0QyxyhYu7SWQFmhEYHRV9AhYRZ6tzYm0DMrDm41jldn2d5a
DOUE1diMZaWGmD6LHnNBO1VKPNl6DLLbWPLbcfnnVAWMYbVL1IU5of6rN6STf146EI9KAV75KhIK
4lTykCfZK2igd0YESi4g/S9dk6FWstkNGLAz1Ru06Bv5Wao5gTVTBBJ4eDCgAokq4KWIdi7lYZok
zO8oJai9DsMM4oeUs2RMW1sJkS+FaLOsdhKxtcLKnCKODpUwc1wCK16SRSSQCAgKUASJnisvPhjG
PKYmBtAqCzTjwYtZ3CkoIamfiSHWcqhjE7fNYAFBHqDIWbtXwHKKtMtBKwaVcwOy9cEELnD3MN5P
UysskpXUk4itB5ewvyDtb8Hh9M1jDJi4bUfAsgCgxSIdBudyneGLe+RgpBCSxPhkBppbtTkI2Xnd
B2x9PqRQJjCAO8DSFowzmdm91N8vzS1YfYMo4vgcnhj6xEhx12oNlAnnxU4CxRuHGg2QL0PD2yBG
xR4v7NW6EaNfWZw8Nk0KcO4S+XbrbrjNvfBhuFF/IYkFcF9U+e5mjIEI/vZmsU4SLlgMnqsKKug0
PGI3LLoG2pfKUXLzoBfDedR4/o3lT1ciaDzEQEpTuZ2whIEw7IKqezUW06+kwB+SACTaAycHyNyx
D40MygGhlVSc1JKIm05i9Auc66a2F9Agvr1wTCtfiaHsL9KaqgE7WOU0HaiDE8VV8ZqyFF7HO08M
ZX+hPqmW2EObLBLxts1dsP7aqcArbTG6Kkl6BxhqZJ4LLRXU3RpUVp+WRUKQI0j7NOkF6PZorrSF
HUHvVTkjZGy1EGiheQNdKleRiRCU0Vxh9SbjWKgL5kj3ZcA9UWQP6JAEGONIUhD6rysYtRhzZF1E
njOk42Z4bnfhbxQ5CCkfkE3BNsZxfMyztBJHHeCuEJrc0nFlZMKdbh3DkHO1sjdpJYCs6spDmIHV
DPmILEjZEIyR74TSNsIEEGAWCSrxXzTYEPPaWkFy2FYSMZ8gyU0PldJI0XZRQ9CHwlS5bZPadKTA
6t24Bu5Z1tfa7U6L8dKZctMTQExvg5g9/FfMQtCNrfeTMlKjV6ZZC5H9mcIzesDymvP7rHhZxpUv
wyxxCmjMxaALxbwkVhkAODDqTGe2fo3RrrZwDMRTknAOAdNeMAiH6XNQsl7VqIy6E4OyQuWl7wpb
T74IHQ+dk3nMFECcA+IPg0g03pk+kpISmdQcrfu0vhlCGeOZb9uOkISnVyaykkGFy12cl8Es4m1I
ugClm3g3g8iPT7zBcuuAEZFIXvOdDvvSEo2xGeq4QZwkaiUGm5amewQy7OROGXBtFXOyOIeZedjw
GlRBlotAGfAAlwLzQerBiA1jSG0gZFcH3UmP3Q8ctu9qbMt26nKH0K+rO4A7gLdCAZy8EenQWQcn
QmMIxCn6yf24Cw7pbY3qDsGj4yV6WIaBUQ7MYgKyDeOm1JvD6MYKHh9TcGaXg4dmtySEoc3dtgyO
EHq8wijDYojQCe0oBg6QMhzTpLWH0PjUTn0oQw9ZTHE/N7GOO1K7M3fdPQEMaH2FgPkRpPbMmXfb
erFNAyBxKMqCxOdqMhKcEnkSkRBDB/qjN4KQ121Lq3ZNozR/J1GORz2SvLiyl2+GuhhepALXuDPa
dBfnaOuQJNXgJJAZ7QzEdj4+iTqFddgs4UCCbjKBUdtY88pNAZ0CgC03sL8DMkz8C6hr1gWLMgMh
EMWLD3n5yzOiiqPVtDV4PIbeNneWP90ITuMZXwhbaezzAI2ZSa+1OOo2CsDTmsk5+DxGJz53z8q+
BNSmtEObxvfY51XWmAkb+BoZc+6gLL4aNoy7PinrAtK6n5IvubEX+Upod3b4DCI8dJgmX3gBBOv+
WUukYkppxr0EZhQgh7cy+iOLap/Iw2EIF9HWu2C35Op9XQX7bWuWGVIx2k5cHYbOMRRI3aq5WiAv
FTVwO217ZwExQZ66FyWffs/F7Fai4vZ5e98VoIMVR+AdKY7Qyoc+A2GFPBzr6k3XI1/rFkeXBE9G
ESiqFqRWrcYt8nRf1drNoGm33TgD+Ft6LsXaw7CQva0Dw9NcqEBZ/5zHbain8JyK/mXq9nLx3Fuc
ZQKA2vVFZ4JrQtcUC+1fGJq8NPZETAJBQge6I3YKKE+DeyAdfEU+svbnPMjsrBtdswDU+9Luxyjb
d1bkT1m7k3rtVog7L+5wGtXJFYTUq7TFFUygREW1ctt18aMQFS9LIO1Hsd4pkvhVSOW9XsmPaHve
SWPgL5ittcHLA7JTczxqeYyRj/yMnv7EFs3STowB6GeS+Bhn6XlMs2+znj2pg2IbcuzKU3Fj5eX3
dBxu5UR+CIL8lFmGawwKCIvi/VD/ycA2BVhJ3Q+m8H7U5gfTkE5KFHgLsABUKXroonqv5iBrlwrJ
U8PxBiCad4tq3Bj68iR3y0FpurMgmjetIvlaBRI6YXgeRMypR4IXGdM+DnS7n0nlXdoVbX00xvE2
LKTQNurAyUa8MAQgqumir2khHGTnhNhNQZr2aa/vTNwfAIY6CTXICYXoS4cksKYMgNJXqwPoGHrf
TJpHTOS/bJsVy9EjbEJ3OerrZPCY8m8ChuzSJMXRWO6Ep/zc7/A9AFMFEI2wA2rrQf73iBBvFQWI
XgAvAFUGFXNURiCXaQovXhmLC3iYNwDjft3WSWYEUig1oitKRm4dno2S0feTCA61luShFV8D94J8
g3sJvKyLPbyqLgG8Gb70ewzCfAV8sW89i4jnIm9+zWqbSybM8D1g8lbwD6UyCdN8l2dKT4YqBtUf
slIPIhC1MR3pI/HpAfzihjAZ65hnbc4Zpq09HhsJy71bKJMDGxKNVaZJ9z2FlSG1pom1lh/kIzjU
/fiBvKV020IdG/2UfEwrRrxvwa0AfBipS7TxUNbUd2OXdCOyloP+wypfq4ETb7F+H2MQIA5GEYNA
8l4uZoyu0USJ0NCcKX/i5FsvcAKtay8LfHVcEgSTnqDOUZYz6E3ZRlOcO4L22OQglDfegLjKceWM
SOZSCtFy9eSMFbHs+nBE+wcSx2AMxjRp4IJy2c2fcf0ORwJNIu4ljaPc9bEgYjEAhjo/WrvovsRi
MMHY3eeoyBi6PUW+mPt5/zbxpoCuDZ6IgRkAUANgAnS+TRCTvi8ViBGF+5OG4rs4n3OztadvOg9P
krVdgCXBBBaBCLoau8/Sce4rCQQbqK5i9CHpM9viYfyTO+/y8QcYyfdZDsJmCTKry83KwkBSk6rO
nFrWfltpgUaaun+ZpQkgp2XiFGr5vO2+GL13kAg2Mgzh4BhdoVxIgHjqNMtEakp9LA6ql/jVzfBK
BvYWp1Q9zDcJuwbDK8GZF50xws9L0VSUIcRtii4rBXBku/6lAl1I6nQe8Y5/w8nIsse1ntQLbVjS
flYCCDObzNbrLyNIB1IgkjWcUgrLIFdy6Nb51uy1Vo3HHPS1Eop2WudOw+IZhfKQqOAMQ3nklE8N
p0mOJ5TyVGKRo6NMxyYW1l0yPFvaYytiNn28keKXljfiyToHcIeqgb5TZLnpXOPQKo2QqNCwj0y/
0b14wkxyywkVrrMgxDY+hJDtXHktOc+02FCh0dC8TctrZD6kw/dJ9NNK9uYhsoXu5/ZBYNvHh0Dq
5OE1WGRVZ6GhASjySYdEiIRQT12eRR4rN6N34lI3yu4DEdQ9fY8FBG7s4mh+fBQcAGEdMLv6GTjO
S2GU3eedaKWhaOF8J7d1+bgMnCQqxxokKuLoRlzNXYffV+Lbft711WnmYRiybQH4ZASijFQQL20h
j5s5CjOIIJQ4hFZI2lm7bseNYK5f32SpPuRQNyVQ5eYwI6dI3AUnzSfg+9DJRYz8Fxyx18HFpTCy
risDB9RbPy2ohTpVFeMiCTEnYUnDbtuo/w9T+1CJOkZTlFRJUkIKQNWDHYFMSp0WFFGItkO/8bel
sU3hQxh1hIy2q0SrwPpFVYxHybJDnHrI09LdFsOMaEjJFVPmBrn5KW8nGwHu/BCXJEBsfxLgrvkU
e4HmaGSEh+RKB9VN73jzbeTrr67mlVQqmZA1wZj3Ei6QpEzczozsTJft3ux3SW05FQ8Mh2EeAARF
gzCQ/WXxCnkcTPIYb07DxFn62pbn+6rkmQbD2i8kUPo0UxTkfQYJ1l49Vn5yh0U7AM0dADt/wepy
/dhHIL3ShzrD3Sj2Sd6N2Xt/FWGvLvblgZDu8rurGFM5l7Koc9y0YywlUpSAT8DTwf1Yp/Zduk98
w5thM97gKQ4Ez77oIu3kBmfATXEWl3EfQ1s8CYE8jsl0ut0qEEeM66oo84R5YIfBS96CBU04Ally
CR+1f+/eQGOXgrQ6wLQIwRF17iR97pVIxsurSVWbBKhL9Itz5FjGgvoNoQNHrz+AHS69Vb7kVhIJ
HXp4jj2G5iogMwGg/pe2Uzz1B2/13u8M6qihLZ6MAoFlFUDS1AXZRHrZi3GODTwEOzInJ+1kIPvw
6XgZHgtNFWC1BPWZeJ22N1Wh7/ORCBK1fZNWniFIRwxUc+5Ilhtey6Ez91ZqBVYM9ixQNAa7HMC0
JNJFczeqHrzojJFjgTV86ERn75s0HDBUl2MMF5Q/aOCdT5OdOyWZS5X9acef5Ge5KuDjoecKSJTX
CZAK052yGhPquOJr1MMvVo/b1sfcJXQT4pmHNBgm7C+NLzRmkfjD0jGaU6LdhfovQ+UE0OwdQoc1
SXtikIqeKqhnfZBra86davllhgBHjt/K5ZwsP6xusZVOtSNxtBuguQndvz+UkQX9X8l0yqbRFzPW
W/jheTmF8k2cHZcEo8TVZG+vIiNBA8NYCaKWsc6MKLGaJUe2P+nfI6lhD7MwZrcHp3B7D4khUq8c
sYzg7UIq8SyrOEdFf08jjULsqIJm16I3Nbg1tTcLgw5zjf/dFzmvGMcI5S9EUncNcEfEXJGhaGTu
ZNMz5bM1utG/Q0shN4SmeQw+mbB8On09gBAljHLs25SNz1EnPBhGdZ/I9R/OtpGvpZ3hWg7lDANM
mlsKsY/G7RqXQDF1+zIjL+Xb3Eeb633K2THWeQZKHGTC/QJYglq+qpbBuVC3IMqLBhcTMI5Sckye
eUOvRVA3dIgEtTxGEJEc5szOHwmK27BHkQ0VKPV5OpIaGykJGwfpl/pWPCJ5z8kMs5IPuCkBJIqS
PQAw6YHWFmOMTZjjE6a30QtBZlPtCe276pMkLa/2xfJgK2H0IymfRUCy6g3OeJmJdjz1b6h3/NCj
4rBtLCzLB1avBERWxBfwZZeHTUsDPRcJxqsZDZUvy4WwW+ahOA6C1LpV1lccU2HqhcQrmeHBSJZM
yYursEX9HfJGo3Xm/Fxh9NscuTRzTItciaF8yDyjiK8Qi2xc+XhqDmjl82zUOhaUKkGN/oXXTcVa
RmDgILdh4BBclQ0stW2TUO6hVv8opz+El1F41npve69Ya7cWQp0Bpch0PdYgJOvHnwDGdttg8qI6
5/TgsNZuLYZ8xsr/ltOCal6FLcrQqOxIU2I6S5vy6Ex4ypAVXUuRm2nq9QbYN/lNK36zkGMLDU5Q
zbpJ1ppQYa7VpELXGFgw8aj50p40xqgAT+NFnzxVKH8rzsqEjhiIsUJAF+R700jtRNpvbz5zV1AL
R6YQRbirkL1OQP4yjjrS1uVjCZ7EJhfdbQlMB2e+A+yC8QMNN5QbD6YlUstmTpyuz35hRsNrU7zw
ysgfDW0nROVidxVKVGHzpYiCUydGNwIIKLY/gqnm6hvI31dmEXTNnMbKhKsE7LEq6BKn0duWwNwt
gtCsA00YKU7KA2WZKCW9viSOZAZ2IloA5Oztahw4ihDboi9hTLf+rxjaA2WK2UrtANszE0eN95KZ
uX3ntOC6Hot/r76TR6OE1jyE1Eg8koOwWjVTj7OknaGTJi1unk4vM14nJrq/t5eO+VJYyaGRmJtl
tvLIJG7OqW61uw4gIZZX/+wBa/rZd8JaHLVVUZcjuB8grhZeFaS7gvlxWyGmtX2sm0ZtUqSlqlQO
JuI+afJzNT0A9pljbuxTtZJBnap6MbTQUhFbtjOwYAmv39I4ymPjLV4JDklb4zxMmE5vJY86QUuC
unZGbonkAEzAfbdfjqTblgdxy1s6csxWJof+K9DTWhAjqOZjivQdRoDd7d1hntSVJtQVUZmlJoQh
jlBQxPB3tV1mOE4Vz+WwsoM4PQZyB2QOHXEQpUpnzMJo4MLTwZE2Inc2fQ0LmBsGFqXboTfGQzEa
6BQBnq/bpAHmg/UpdYraAG3tnOq+Wk2GP3dye4qNJuHYD3udPz6OWgTDaOpYzcUEMXVlK+kf4Alu
r7LENpgPCdQtWcyG1WUR3L4MzHoRhIWRrx40+EdCUGN5xjfrAdeNE0e2VtmR6TU8Sm/uBlAXKIY7
hLIJ8QWaXd1aT/LxPyXn7KbBOK9DsunJN965ZEZsq02nXCZGi+QiIr5lNFX0Ecmu1ppuqTTAhuYR
vbPdpgUQeYBSoHWWDnqXpp1qfYAhF6AEmD2AJqNoajl5eyx7vB+aneWKHM/GPDsrkZRnm8HErYcT
RA5RYef1rQRg5qL6sm06TNtcCaFcW6Im0xgUuHZK82x1XgXQzm0BLC2QJkKTOwFAuWrzDDBuqDcd
sFP1uZj8ts3hZjDF6XZt3By2RbHuaxSLMKKA8SwZrL+XTqCNYsEAzjmi3jgQAVdYATxQjWV7ROfT
pE1f9On3tkCmVaBCBaQIMOpck1P0faZ3uYZQZ0THw55AhNZO4KpoGcs9Ydd94w8TsPZrLZH8feWz
5bCb0p7EJMlcO3Vn2fFnovq1BGoVG2XOu8yKUscEBmiGpFg4+Fk4+9tLxzQLSUJSGdBP1lV6b25q
faz7OHVKBdxgKqZLgCjJo6ZjZr+slRTqCMkxCPB6gNUg9wWMg8XtH8kTIkh9xUCnAyB4/HE/FBzV
mFsE8mlC+YI4n27nSMNWnKWuKJyy+gX/oOec32eGI2DKQlsKKmEgn6B2KFd7OWh0vIzlh+VtuFVA
cVS7moZW7YyMQLuf2KmVNOKFVxaHfJeitxn6UBoNzS9mWxp2oZmegstkW9C7D6Xj7bVe1C2mGUEX
dRL0ImZ9Jp2CgZu9AlvNX85mbyNJ/6vwip3mxufGDd3PcGxgem+lKnWJoel0GpoEH2ABeTwrHAGt
9kH2sK0m86pcS6GvLU3o2zmGyTfu7KnfB9kjalrfQHeB1lsQXajn+E543pbKW1y6RWVE7LGERDfw
n2NyPnMxiQnYmfzBdDVPB+iMfkuKY6kb2SpSVnuD8wE8q6ULuDpgf8e+wQcsd8FDjYMoeI1XyuAc
JkjKvOQb++h/7KVKHf1J7dQZtzZUARLi7XAQXhM/3k04JRYCEtL9ZiS2xAncmRWF1d7SadRuKJY4
aSskGP3sOfdKsK6WB+2vKp7M226lIHFDq3OpWFFfTzIUHNLE6dGtpT9kxW+l3CW84Ifpq1eSKH/T
pmIUZTEkTdrvuvoitI/CYHIOP/najbOvUl4GyfugFZbyP22X830ecJwm8/dV5HxBB4QUH219WikY
ihnW0CF5lM0vssLJ7bB3fiWAsjclmUF/2mORErFrz4kiRa4+KjGuz6i15UFRdxgtETB9ugABRhgS
PFijZvKXADW07aPOUBVBqgkcM4C1KFf4BOmSJ5nW4S0UAa9cOoB1nLNXrLCHEGCjRQEAhOiAph71
etxljR4hCCnNp1jAvUpY78CcM9/H/W52c5fPDM+w9guR1PJ2s5oqdQmRddTsUuU0Wy/oNnU7gFVp
CecUMxdwpR4VE5eGUKaGhbdMrYLQVnPBrfaZLVpJIF+wOrs1GMb0WkXcCB4uRwEwOfIX20bAOLMX
60Wd2VKcASIfQAcBCU1BfKrGxW7NTySTIEVDZywwBETEOpd6zEYUdZEChGuUnQlNjoqn53t9sXVJ
2bna8YIR9tb8r0C6plIJAt6YJY4MCBDB1v2t59k2e92QQgAXKd7TdFvFMHRqHRdYN10fXUFsnMk6
Dz1n0IwpBG8hTL6j7KyoVKATVPIogg0NWRFrvG8LzEYmyf2Upt62DbCuXCB7gXQKKWEVg3aUIVtd
qRRLHtXv8+jmSw2onOUMgAe7exAOJccDsrYGI2wY6wExpaEalE1HajHH8oJ3A4bSQ7g9GVP2zeO2
RkwZQNnHJLqMYSva3sqhlwwtkeDaDFV4nIdOeyib7Pe2ENbuGB9CaBuzJozVWDmeJkH3Iyi/CWAp
MngxIEeR99tk5QDek7CZFNaIxvTZNsGwBkzqyEfL3sNc2khllO6873hQuzzNKCcKnN2qNSskovIq
tReMyLXSnwn1iO31Y5kd6BAINR5psUFR+dIrAIIjKKIF5q3cjR46sXYWRklzNH4lHr+bh7GSEKaj
3oDEDCZ+KRtfis7qlUVGCBQK6SmQp/4kBAIPKIUnhfx9vV/6UkpTDCntELzlXfe0jJ+YncAgLPwB
sDUAhEwXNSzAog9LK+eONp8xpm3rYrob0we9et3eHqYqgDCE8zHUa5hEa47qYmzI8MS4RPum0g03
HhteQY0txUATI3IxpIXscsG03hjqzsBJHfV4sK0iw/BZ8bStCdvQ0Mj1XyHUe20Y2jKMC1yjcpRa
Z22Kay/KovYOIFfjSyvLOFaB2j7KRjm/LaOoHwGardtNAyQqoZd4SWieytRlKBWdvmiKlKPomn3N
lCm3i54HWceUgWEvdBeiTRRMO5fLWpoNyNM6HK0o6GzJfFV58GAMAB3MY68kUIF4YUzmFKWYT2q9
9kU/9SB1ABIkyJzkQ5TZgwdmREf9wWvDZnimC6mUuQA5eW5FLa4dvbvVlfM8vWoyx+7Z1rLSjLKW
VlIRENVYu3z23rN1uRccGgwPBUcTyGQgOP7UIVhJpCyil5s5L1N4jblRvHaU3IJH6kR2g3o2rdeN
7jHsYiBSxQM8Og76r7ApzwLQTZxlkF/j0uI0FXD2iO4x1IBKNmKIHVF//NpJttb+MT7R1HqhDnVB
ZQF4BEKA7Tm5ODk1hnWk8PAZn2EBUw2NphraZqj7Ql2SKVBTWAGy+KSWRwi3oj/Jy9/Fq6ynEtBd
cF5VVA4UjJFdHtgeUbhVapjNnO469z/N+Mpj7MQHAgkU+jwkKtYeSWA9AhS9YWBIknqZgb1PTpoI
5eoAtWoMG9ih0mJ8mMefwxID8G+S3gRL8lX2NlGboSh1HW4IVbSwWJx+nmxlqNztzeKJocxBm1s0
qxOCPk38047YsuU8Np+5RNa6UAYRVguGflowdBAYXMEmsJzCWXUtMNgAQ/DLZzTCiC4Zj7we9TPi
xBKBQoDccL6LUt8QbpWKk+lgL9qHCMrNoYulDbQeeLClJQJFX6nOQ1Rh5lyYOQ3OxCfTvuedPPT/
6UJ5NyC0z2YqYeEw7roLY2RNJ4z8VsrXBqXkKoh3n1g6dIbLSGmQLi2i9yoEq/M6zdIOyAF53p6y
WfkiG/VPUzC/botharUSQ91/Cyg3ZFxFKWYwDNdMHzrR7YdTlB7rRnG2RTFvJMKj/l+VyLesVNKV
ZiznNi6dqgf4MiEgFrwJ79qd5ER4Qvk86gOmaazkUaZhxlVg/A9pX7Ycuc00+0SM4L7ckmz2otY2
0sjy3DBmscB9X/H0f0I+n9WNxml45LDvJkLVIAqFQlVWptsPeA/a025V1oA6y1eVzpKLQnQpQfBe
Z6IHYDThR7dMc2wqNW/zoAUibDADr7+z3Kda1qgSpioYMsYMK5Ru1IsylNGsnmcSvDi9xGdyNzWE
oCZzC0IeNseKORNolCUHEDiAHeH6zok+5KllLjC5iglGAySd6AY7cP3OtyimTojsSSCa03VO7XCx
iYlK2EkGOyb6+mA0CZgifRFCJiMLf9rv3Dy4JEGLIzkEwvXhDYzSBMj9LyTmeupUNUgmUAVpf05e
ZPVfChnFqfBmNMD7Y+qQu7/kBkXhUwGNHgZYimN+x2QHybY9MpbGPKyCnQweLlzRiTXuWNvU1nuN
OvDJ2NtUiREm7QA6DCmNEjtCfFA8XRV3pHXaQ7tihB3oAaq3ZAftxrD4kb2YESDA4aZGzydkEyBK
KOt4iFcIljKQZmMmgycWcJxJA+w3h/am9ldtHuJm9stZUhkVnmwPggUQNEEZnYe/5yb1Vmdl1BrN
Y7G8KI4dOtUP8CH618+X6JkDgph/7HCBCrOrrlNZsOOxOvn8raGSAozwY50Y4O4uuiYQBRrtPNCV
o4XiJeleO/L8nxbBd9xifc7TXIUrxHhvQrwtyLyX6xbEZ8gDMR26M8CV8neiM/cuZF1Rqirf2hfW
Cc63ZO/dkmcQj4A76vcJxSErwmgrgNnTUKrgtqVKM43aHZJZrcm+KfMcdJp6pBPZj1qzWYxld315
ok06NcdvUjmgdQ+OtaCkxc2UaN+93vjDWiBn/J/s6Or5NZz07rw0DjKLetZDQyUvnrMetDb747oZ
kVNbkFpn7w58RJ4uriULdjGvQN/TY6CubkJajF+umxBFH9Bb4erFNBigMFz0cWZtjI0eJvrqrR0e
UElakmNbHe04D+M1/cR3Y0OIkKqFOItuc+7QNP06kQZqGLX17Dbf7OVmMKz/aIPzgalytaWeM/Ck
TE+Wt1cSDBL9vlIsUMQf6+C5dbU1r1yUPBgLMliqqU+aNbBkWsIiZz41wr3MrD5xOwJGdPAyvVlT
YHaYLJNxBQoTSlDWAEIMJ4AcJ2cEo8poCo9dHjSvQ1gDQFEGk1+t/oJwIMciCc1h3BUiNqAtuRwC
NHVSo+5ggHR927/9b9J8Qp7yzhkou+BE54fxhoEizwCmh798PC8hVpxAt8vwxuSLO+LZ2WkkkwQd
YUw9NcN59eQldTXmpAiMJ3ub79KDG9pH59u00UN1h5q25JZgDswnDKCW0YEaYPOo/It91bLeaXso
hE0Rg0yW2zkC94q0FCXeqxM7+nmQc+zZbQYwKgB10r8wjVio+P5wAm9bh/rgy6CZwtzchnINZJRQ
9MBL99zcuJIuIxN4uJ0KuTkI2/ykeCdEnvymBCXVjCwI5GSf6hCiG6CBhRlDemhFcSFQnTSLMPqv
QBueCSS01UR2XQj9EEyzUKHAuDJGR8+XpizOSEoHfGYQ9pz82VNv1aqQvK1F0QIj0GA7YBQ9IPU6
t2HVSTbYNVYBvoGd2rVbzYkjr5WROwud78QM5+urolR9zlio8IBHqjrtug3IUneyOqhwNR7wcGBt
AiPbRdV6nbJhmCdkQLU2+6s+Hpd2OGq5IXuXiYbI0bn9sMSl+bHbz3FiIOdStL+KIlhmsEV4D4YO
vZM28qzcr+qH2ouu37qirPjUKL9ZSdZN5jyC5JZCWLY52A3ZGsU2HftPXIanhrjtcmmlFMBKgmFg
dMPZ0O+QKEcOVTbX1yPaLvaEwGANyIIhnHnufA1YWXvMuOI+zIYw09C9I/VxbuL9dTPv6SIf+hwo
aYFXC2DJCyFGcIoM2jgjf5giSM+/JND584uI/hh2bTjBEc378Zi/grQkNGR4deES/z7AKMTBZc6X
qAENpwwzew4qm3r6sx8OTvyXZHls2y+WB60BEJThwrrovpe0XaqhAqfz+0y+GmBO5Fj8hGTNxoD6
8HsEXL5pt/IQyNzgmmEuQKkOtPJGleaBgcayrt2rkxPYteK3yng0SO53reQdIoqIALuCvhacnsgE
ubQjoV1qgWAVBo1fnnnrNhK8hPhLfvx97u5S5q517WlFElgagTqC1a5/6xUv6NRb25TYEt7/IKuG
QChIK8Fjx7mGUZluM7lIapz4m7210L5W0L+510CYizsLg8JyZShWxuE3jJVAGHeegdYeF0CcXktM
RXFg8qlvg3xXREwNcAkcB1NZeQiqEkn9SrRhkN9G/wPoHVQfuTDZqG2RVwTJAE2mRzW3jlkmgQaJ
YiIqf67Lri/wh3Bf0RqTNqcG0+Fohj8dG+JWtronOo53Mkve8iLvcF0Vc3potTH63fOzDE59jxq5
zm588B1Nx9H7teS7rr0j+bPkSAu/G7oqTP4FxSSe9rMraitZTSTxyd6m+7/bR2D1sHCcK+itgjFP
zjIuGu4BQdWHUfajTqrEWuetnbZiHn8+2AeW2A/7ecs0CwY/fupnvz5Wd+BJ2bqbWVo2E22jp2HW
Gyo0tg32Vs72Umpqhro75mKn9s9a71+NBOVIS2ln0LHlhlRIWbSZpwa5xXYtJUqbADyf0qT7UY4z
wpY6Vl8oHaebsu3VG2Lasq6MaFtZPx0vZrjQJflBUlTVPDR5kDlfCT141dt1vxHdNh4o6TGSYjDB
bu5867OezjXSucAFK5GlBEr1QCZJ0V24BgOpj2oCgwVi0fOdWguL5GTFGqxUDYbe8ZX5E0cajdN/
LHBbo5edqpIWzq/ogLVmD3lxSOht3EuOswi57Zza4c7zUFN3AgEWVuLnbdA8aDs3VPfWFsOWx2zH
mBpkXVOh052sjAuHrYciRmLj25E2WXyz+OVlNPKaeJskk4UJm8+gHU5XyPlDqWVpSmas0NFpNAFd
mhVDoNVu9Am3Q3kdBTtGh2xx6SKGYlE4ZGYaB9peYd0fHOk7j129/NUFOo1/bHBxfoTS65i7+HSU
hMNx3taBEmSdb98vGytQdzJ7gp1y1Xe+PswM4arkMg2QGLjdzLid2748FrUS2V0TmWa6jxcFELAx
ljHZCI7umUEu9UDamhKaQG+gWlQ7TDNl8GcAHKGl3MimlQQn+MwUd4KrQVv0psJ2ZS1YStWbxfzz
uj8IDQAhxxpzgG3zb/JYiw1IXaNhS3riA5ziLzLOK9HXgvACFMg1hLoLxUlQwbWzsuBpDBGunVIk
+5zENzSXDfqJhlnAoQBIBcOAMiTbebDLqJYP5YSV9JtcARegvfjrgTGUZZF1lx7XUHlz76s7YJW2
yZdslxwUyftc9HY5/QU8gVNlGZVDepC9gYk/QDnFJ1/0DUsVO4hENL62ZZ2sMsxd33igv35/H1m1
CN6C4spFF8bpkUrmCeqVk/m1jO91WQtc5Cenf5+LGwTcTXpe4Ouuw3qvDs1TR5rfv62QP30sgdtA
0gPItpR4yXqzts+reNuWo8TbRb54YoJvv6hUwZOkR1QoSbK18vsE78sxlcUHUV3tdCV8RJrmySmp
jQxpXDfZsFn2RaRsqhvTL6HfwXRnZMUUUQg8XRcXkWoz08ykQAjMwRLl01o1Ax0cgQd1IfV27kHf
vEKAOLzucqLCytkyueBkrk4NSAcaZuvhbzI7RsNj7qpA1qgVOh8CBbRCUL+7kBtTCqUjcQ49Rc+O
/QLCIWOu7CSLEbrGiQ32G04y6g433EAbViVytubBAA9VvK+eQEntJ1ZEAz00d/9iIo19Iu6qZFPJ
/6yM/aoTq0DpgbMxhdV+M9T3wxiwivmwM58W70l5NDaYZ5S0a8XOeWKSS2yAR1XcaYJJ9xYaD+ix
O8ihEJLeB9Jkj0rZV+WymlWNR8iKofmkqMc+7qbdkKCGFOtlL3FG4Qk4WRUXn9wcalxdXOBtWT9k
SdiSe8WElkYPBNr+uqfIlsSFKWpWirOW8PqmurecLw7S6rKUpNUSGy7ffZzB6eWWWI3pqL7e0let
cMPMSCURV1TXOHU/l0ud5nWoQMgDO9Z9/2K+JMC5xaHX+2kNdaNkV30bm831rydqApyZ5EKV0/dV
l3ZwP+0e+iNvWmQH6SbdpkfGxlps8j3dDFspF6bsg3Khas1b0DlRuN4cLLW/QgeD3pgNNIe6Fxwy
oGWSTbH9j87vciHFcBWjXXp0NOIVuC0vPYx9v3VAH3n9k8rWxv79JIYMSTXNuYFNpFUfZs6t4+a7
cjGD61Z0Saji60ML2htGUQGm6LnLskti93u/mNa+XYhyGJqsD3u9GbbNaiQbc1HUULXr6tYbybe8
XZcbwlAoMbWr2bcWpYzi2O4jZ2jG/WSt2XayEtt3RqMK6KAPd+nQQAquX6jM+5hDX4m3LhePmrLX
zZYFvzlQwHPUbuMHACWOdlR9+8SD7szRuYik27ToVAezG2l5aJfDoj+22tfreyI9v1wsQi6jYzAR
sYjpcLYEBSffDSdUCaEvRRilMWSAJIGWXQ9XviCPLjeG2osVaEIFaEpUfkch7ZJj/J+6amC1tSTW
Ci8r8CfrmFfTLPNikgfE1B7+Ks6t1R2mcAnzmyJyw0U91Pt1n0eyPIqdSH5xp+a4E+uQARCjgjIs
04Qxf3ABQT5pkB1Y0V2FHooLnmGwxmCg8PzAGhhjW4oBBOL59FUjx7E66kDslVlEpQyoothwaopz
wtS14B29C7xRP/jQq8QEER4miwxEKnKKUzOcHyKuZfqalNgm0yO3qW4+tmmsRH01xgFxeim3kegY
40XpQlMUrcOLV2truZDGrGAvtsyHLq33SzYenQYM0Z0WTNoaxskEjRT1NaHzV9LKakPC5X6Y56cB
SzrTIikUHLs+fk0M88Usiecn2vpcSQFPQmcBdI+pSmGGkn/WVmu/5oDOQjWYLDsn3isaMtLhbaYL
iC8/kwSDuAb4SzTLrQsRHVVx4yynXh5MbRiDFgHP6HbxY6g3MSJWw4yKu5pxbEhyUtEaT8zyYJt4
tLNSWZ02yOY6TJdD5e0aSBIpSevnlQwQIzoSbMqW6cKqxgVkBOIvbrxqahvQ+H6CzJtlHEYZsYUo
jpza4I7dEI9enXlwEB1AmySLhtH5xKWP1pqJRikKHhfI977NrGzpcAIgBnq3ogjrD3UXAT4roccV
fi1I6bKxGGDU+DK1U4OApTbTIjDrfrzXakC3R7XPbqlHPcnNIiJBgW71hy3uq2k5zQZj0RGsFqjp
gk/LiTKwy+vP2mOJdOCJCVQ1aGlcv0RFhxlaZSCzx4Q35q/51DCjdZqUaBVBUTSa0n47grzJL2N9
R0vIQV83JnQMyIkCJ4lQeFEMUzD5s9bQogsgNFhWX7tSqvLFngb8FQY6asxbg4YBek3c5ZKP+tzU
8fsU8bAvntIto+Z/xxZ/5rsBB85E11Qds9fnt1idEocQgquF1CTS80fVqELPrB+tRlZXE2We1okl
7skwuYOiqhSIlCmq9p5vgkIFcuphcYdSii9vrgkd4sQc5xDOvAIED4nSoDJomNiGP5DX1Fl9tdA+
4w0nlrh0I1UXrdFHvI7zev3pJsUQNrhI/uM+sRN+8jzwwNQSY2YA733D9VPlrql/dtN3T6bdK/tq
7N9PzBhV2pKY9hCGIMVd3Ok3ZUb3aW28NkQ2AibqfqL9+OF6nI+rvZ4Re3GAmv25Ajj/hWJQE76w
KTC5h1q859dJmH1JISfLaHbkzfnLtaLz6UFbwUPD/BJi7ZHZ7pYB5bbK/Av6nQqtUHhTotWVvc8v
D/O5Ie6juiXplGJG7bw6NmjwxvtmUz4PW+UTstXnhrgvOvdN47gEE056lwG9re0XZdplliPRRBP0
8c7tcCGejGTpqIYvl+3Nwu/9djvt4giPfhBQ1CCaGn/IHuFCkw4uFQxpaQLtecPqUs2iWNocjKCl
6f0GzIkIIBAj3NhRkbMIElyP8lKbXMRSO9chZgH0eDLV33QAOW09+TWRYjvY0xuh7cFQuygr602d
KltLa0Lby44lJZvSlbVfpL+FC2fmYsSrUmD9Q6gGbHB7aUEulmIaKvaXLR0BXpHVa9+hiOeXEOCJ
J9+cC2wTFBAyqsOmCQFUAKgh8g6Bk6/5LTohjFXY+Kt9rsPlr/RJ9jxl0ezCMviS2YwSpkV4yuSx
05J0zHArAVm9GZf02KMZNPW2JFN+x/9fscNTJq8jyuvQKWEN6Smc9p7qYx4eBJO42UkwaEG6ncAl
GPvxH9my1+OQoIW3Xf6U+Jl4tcAneDaj0+RBlJA9rekYs4fIJt7mdthVtwPkyf8yw/iebsh0k85R
MYbul0+dKsCTGCeOh3cs/50BjIA7L0AL9ZslzCDO42z7r+W2g5iN1YIRMKyQFEj7HKL1Aj33nlrj
LfTudyeXzAByM1rEEzTsoEaRQQ27m7/WMpU5QdGBxYoPK1yQGudmmWINa2N7qwc9CpRk42wcJFLp
vcxhBVkvs2YCPgTKVfB9c2/npBjBMezELD6xWeMkaJ7Wr+NfLESxkqjdhGBVHCX+K16j6WHo2HbB
b8jPoJt50UIDZgAxhblp9tDhAg/QoAbLCvR3tVl3uezBIrYIODum3jGQhhbleYLgJaBiTl1Y1B/n
TbqDHPcX75YGapj9i5l3QWXMZm1gjBEiDUZHnstOe424zpA2jLIiLt6H7Evw7s2v9r0eDeAWlG7j
ZWaP7gOmK97HI9WL9rNX2UtPqrLANpqH/q4K4TJ36r1zwIsW8iWfUVuCQcxaQ54F4nAXHV88bS19
bbFCEzTaSnar5LLiG9sRLsadWeDOQZ+B96r3AJnGgOLq06Pmo+ACjSCUalkfO/3EuOL5krijAHKB
2JyTAdpwzcPqvqzkJhkkUM7LUgMz4aCaAgQuYyQ698I0jdvEoJAM9DBsYzqPWv5tsECDBjplIiN9
ldnibkF9yGZ3GC0UTwZISWYP1ZBt1/6tslTf1mU5hyA0om6oGcA/wPMtnmAJQL25SGc81NOk8yF6
BJml77kra20LMt8zK1xCalY0cc2xA2eYZSR+mTj1HVGrOeqyZt1Nev7t+gUnWxSfltImH4wZh6p3
5hDswP4U27ueSK5R4dFlcxu6CeJDj68ATFlrVu5SQfJrvluMZ0uVZL3ivw9oyLuQs8532dQGvCuZ
15fBamyLnPh25kkekkJPA7/1/yxw+WaWJU2p6zWiOcqCS1xEZqf5CWiuV9S50unXJ3YFPEPvI5+w
yXbt5Ba2oSNjAOZSBpqjoLdV7ZUc+rVFcN2KcE0nVjhXa4cU83frCFH0sn51CZJoixb6Xao2+pY6
Y/Hcu2v79bpN0SWFRsPH0jiHU3TwquNs4i40AjZ6lYTu84zUBhPajH1tiSX3sPA8ndjjQqwKrvXY
6WFvsXqfEttvC1Bfxy9Dp0o+pyjP0DVcFfASxofOk9zEk2qtK8VZir/2b1rHSAOASvG+T/EGPPKQ
+yyfikD9VMA4scrFQODayWAMGZRmFe9QpMteXYzSL1PvTskL2SyM8GtiRAr1a5Zo8KkUEzgedaXD
Mgytfx1Npwo1t0fZ3DDIozYBp3fdXYThCXhJEE0gg3L50doaJD9pT/Ii0EuGfL4f2p/eIrmFhWs6
scF5iDvGCaodkOqt4vuq2hnx3h5eV+/5MysBgyLuDvUSL5/2a1fg0QYr0OYZs2JXdh6CeiJxQvEH
+zDDnenEgxwrWHHLwCjA/OelIRQ+/VaXCdeJv9mHGe4UgzlzMVFoKAJ7/IpH96q+WUOUmtvr30wY
1p0PK9zOGCodcjdtQUYA2n2ioQIvzcBY3L7IwE5McAmRmUED29HZQm5p9LfWVX6c8YBmcrmyN534
q0EED/kyDhA/yOASuyJmjezLhJA73Dl97I1821fTcU6X3wa4MCsftriw0Ku23dIR/jZ4i/Jd04gZ
Kr1T+603tZJtYttw+Q0/THG3Va7EcQq23iJoMWwy3Cegca+T15YUYefeWJWkWC3ycNDPoPDAig/o
K5zfjQ0ZY6QT2DE3TZKtkUJKNstiKIhPngzyJPI/MAWxyKMyIQ3OlFOknaIYaCO36C4Z5U1lSoIC
8y7+y+GyQCEHisJ4EHO5cmYt7qSPkPHues8v+lulfBhVDNEAYZg9kzkJ51mLrp8p4ecDbScUEvCk
uXjgp42q5EOHzzfWxV0Td8fW8UhQk0GSksnscGeXDmBapgqeAZN7X5jf4+WPYt5dX4roOEGq1jQx
6wQOXD5Lwrfp+jaZkUpooHStflV6Giop+FXRXbpuiW30xT6dWGK/5CQf00a4eKzZeGeYr0XyMADU
mhWbNXnWZFOgQpc7scS5HCOS6Bvm3ale3w6l50+r/YnIcPrZuJ3xKpBHJTPKBEBGQlU9pGa6GVLZ
zS1eCEao0OaGRgufDA1137pjg7xLN+ZwmSFt2paSi1voYhZKOpg1c+0Lag/0mQFz6+BiYMTQHvo1
qX27mLNjRfU/r++/0BLoFhADoHWFHO98/xtw5Gu5imAKmT/AHzBkuhlrt45cJ+5kHQmBV2PqDOxa
TOgZTXTOA5LVaCBBtMDXOn+CAu0xCTB2Flmb9X78Oax+n/rJDuOrD/kf1xcpAA4yZL/uIXdF2xtT
keer9ErDTu0SlicStnRXV1t104NjHkp/P2n84AFyD36vEkRRn6ntoJYL7gBklmAU5qcJVWOJLTXH
Aw6kYjbmxfdORCDOHPj66ANjsmM9Jl3SeBd4qGnpmGhxwTnONArOl2vWdeWqA9L1ZX7Q4qdulJwz
0XvgzAAXNVAfacdZg386ie+QzQqRLnC1k40b9u59qftMeJfNLs5EEq4E7npmmHMhdWnWtEpQVpq8
g92vvhcfZ2BOJe4i+H4W9gvXsIozgVb7+fez6mqehhxUUXNAjaD/nqCKqwTw29pf3sxI9+UVOcHC
zkxyW6ZAw35se9QRoLzmKwY+4pv2+wg1BKyTZXG7xuZ3Oy3L8SomN13+qkgFLkVP4DML3PbMipJh
xARkv90rI9DrIbij3cVPTEiISNmjxNYwB2mz4WqESZYBn9xdQHhRPNjAPM2q3zTMN/GDtYEA37aM
oLXzfN0phD5xYoxLaKg+065Z8PHGzny0F2hqpvbmugmhD5yY4Nyus93cG3qYoO1zamg+zXeVKcMN
iI0gKKDDhT4bL/ZkDsOojDoCfgqYbN9ElXJcB0m8ldngHM0w8m6casSfCm08y7qf9SerlimwiJqT
uH8/VsI5m6PYszMtuO3Z9sdv+le6w9PjxSQgezDQhqhv3DH6zA59mOQSDDdbQb2LWSYwcwzuFwsZ
uk+UJL8bV32RPHf/P979YYt7v5F6qUDOjbqcMgTxowmyG7JBI3AO51AHF5vsohL79z/m+PGmwU5q
LcsQgNISrBnWoWglQD3hgjQQlUHQAaM4oNQ5P67GnE89mWCh2JPdeMuIkt0n12c0/mlIJdbYTnB5
LeBYH8b42AB29sHSYKzrksjJl11m02NqLdBKbp4GVY+ySuL0ghE++8wkFyHSsVm7OcXxdYvN+zX/
qECVCjm8bx3q1Pe27jukZPalU6yi8/ZOreLhTc/kSs+/bJE3idpYCIRD9zwZ+8Z4dg1J70NmgvPG
dSSDYrgw4Q721ikjrweXhaxeJfLBk3VcjK70aZWNeL0FVT7ftxrkI3UZoabQL0ympAeEKshCuaAR
247dkaVAOqa9jJYT1M5NjORsQGk9o5VP6ev1iCFaEkMHgtUMDIeouJxvTWzpmdc0aHo4y5NZfG87
idexUMr7+enf57a+9/TGbjPsyzQ9ef0fYP/yc/dHPK2ynIh57zVDnAMQatW518CQbvn1C2N3KrcD
qrFHY/XtiCV71vP1TycM8GyKHi8FQIpt3h1oNjYqLeAOWeoXR/uxvGug3QcdBIg/aIH3Jmc1E3nH
qUUuRNG0rfPOQlnOsdpoSeunbMn/KMcMF+W8qWZ3q6vpEF5fpshDTm1ykWoYKgzd6PiwnZf5SvWr
y3/+NwN8XIqV0ktrhMIGXNAKuVWIrIggWwL795NETJ9BJ5LYsOBYvwrAbb3ix39bAotOJwaGblD6
NkVC0RCr2w3tWmEWqk82161IHY7LW9iwoTvkWMd8sF5pyNRX2S1lguEIz8NkQz7TtQbU6MPFufCQ
VIo90hU5jIPmW2u0fmHUKJ8WktMr2yAuSijWYKl9h67bYIypX5KRhpgzlo1WiK1g4AYPT8CITc4N
oJitGEWOfg3ISm80Jd/Ndrm9vkXse/BRiIET/meCc4QyH+Omw6w+mgCTX6/7xdjT7ImQl9WSvHFF
F96pJc4X8lWp3bSHy031n5YF5ReNhPUsozwVupyJCh9KBIza0OIiTjJ1VdNk2JkS7PBovqMEwgQD
Nkswj4E1Y3JiCNJIxmsnWtypVS7mFE7bel2+YIoI9bi8+zUs2damX67vlcgdTo1wcQet6x6tROwV
GQp/HJ/NROIMMgOcv41UW73OnIDTgfzU6r5ZyyeOzekKOG9zVHiBwaoNSXoc3VcKprD/9ok4J7OX
zINILJys08xbpAnBOMvE4oVpN8pu8C5A7TEKxHlYaZVa5cV4R3hPbHYVFdEfDgRaizs3WndUUk4U
W0OhDXTe6O47fOmEmLMbawtuM5A5Qxa2DxKMEbRQv0AL/Mdn3ixgOv3HGLc/s0utuClwXU9aezdN
OZQJvfjl+haJIg7oblA8NJCHAAR8fvUszqDP0DzEoxxdumq0/GIgkIjMwwE6btr368bEn+/EGrci
lRqtNjmwZm4NKLgtOxuVjK9qpANA0O+q36eIAZcqaAuBd0WbAURP54trkwmaEQRHNCXqcTbozopX
iYuLv98/JmwGUz+5upGC4100wYQ+ATydxd+o1j6rs3GPCcnIpcPu+hcURjYDCTer8hquwUU2twf3
ltXB29v+x+BFWbqvzN/v/+CjfZjg4toKbAkpe6xI7Rckpo4OGHRT3xNNkcFYxLfDiSnO+QobypGt
h9V0ofWTkd72WxfVDiswer8PF5Q5mm3rPP63T8j5IPEKSBYW7BNWv+x5b3mzH8+/PmEDx8pwDIQm
AEvOvSKzp2RuWOBTTOuuGpM7yAGHSzX9fiHcAmYUA004vpDq5WLf4NKpmhK8IKjCRs/CeZVOhTOH
4jMSUAMDMAq5QNfjHW6Ml0FJCzzwlkiLyg20xdHMP5gYEGCgn66SHCdxhLBBiAQ5JmDCDO7IrnnZ
taaNq5uNbS+/NB8DTZjT0jbp6CtSKknhcfqwxleFMssAK5KGamE35vETjm0JSgmg0r1p7j9zm5+Y
4vbKWTw8Zi24hJ3NO29C0pPL9AbYcbnYK4giIs1C407jv11fdEYWVxVyunSG6ok5LNuuyqvwum+L
T+2HGf6jqXOZF5OHBmG7oZEW9tt1fkzBw21G3RaoSsgr1H3wqZTuxCj3+cYWxEqI5EjnbNdv1+/u
XGwKKmnhCYM5AB6MydQAephzPnNq03FhmJKiSqJmfCrA2tiPOzNz/bGQpRIsjl7u1j/G+EnpuVCr
BaGI3YVkp/lz60+Dn4OgoN3Xkfdn1/qyBonQ2z+Wx1co84yoijJieSvgegAYdV8KmSKdyIQFUAQ4
WIBmR2fwPPBVKQrWhofOmVUbgQI6aUKgHJ9IbkFhlIBaKhTb8B9Qo2wjT25dW6eOuriAX6B0MoUM
jZhv1acRUMQ2+lzt2MJgI0TisDII/Jxbw0vSNJvOSwMFr9gs/WMuI8mREvkCXkdgKAM1BJIx7k4a
vM5xEwXrmdP9FNJQ+SOJwGhLb8fQjtRdHOiS55/4C0JgDxgZqFFcDAE0qrt04D0G+PpxjTHmYCK0
ewHp9oyIEGxOm+srZJk+7+yoBOC2stDJuqDstUlvgqgUN5URY65hzn2FqqGufKcyjRdRDMRzE0B2
HTuF5Jnbq1xTjSwFJrDsmwcXhXGnzyW7JfTxExNsrSfOl2cKBmAsuEMTH4h5l7e3ZifJwWSr4D3O
nKAYqAO/1HjfUT/060Y26i+aAsFEzceH4lKU3i4Lgs3CKv5fL5OVgtrXv1Wy0kimRvH+DrvwABAp
vjPz6ggR519NXz2F1Am+Wv4WP7IzWq84utkU9D5UJSHl3AN3u0u3iuXPr8tm2eaRzAlFOAkL4w3o
zkAL9lJIvGs9ZxxZzyl/WUK0nCLlLmccDoO/rL620Xful2Qz3piSNO09sHJrZ6prYKhwDXSheXyG
ahN0dxOSBfmKo1a+IwmacsM6Xf9ilYKU7cwa55/Ew1zKMsxs3KbSoZTNvupyKPfOAagFqcS8KB2w
IQ3FxCPwBL8Yd/O0giRlisUlx5XuJx0Vnvww7Zzb5qXTtv3RCj6jzAeSbMigYbgPcpo6H5ErHQXZ
agbMRFvvJvt2gXRYI7ljBKecIfswyIcEGxqh3E3WllM+NIy+1xyKL25TRrrRbZpPtIRgA4NmUDLB
TcYHfseodJIqoDBZh4hox0FWWRbFeZDAIOhCSAnCAfwwm5aTXAGiKw8KZ4dRxHf9VusbdNWWzb+a
9WJ5GOfqLpsiMnBfalgWl6cNHgXjbA+iCupu3YOxUzaD75QgIy7xXJAVSERAHcAjoBYArKd1CcMk
xTRZi4pyDBvg9fqdGVg3yw5IlhB0GMWO3WSAm0ruMpFn2NgyjNCBC+YCvej0dEZwgdqflbh7l957
mhX1o4wJSXBjggyeIT0tD4hZi/2Kk1tGbZsmbQiWBnqwHuzUb2Sima/Fw/00JpOkEsiCL79rNvhe
UNhmMip8Ec31wIGpoUEe5P3q+S4xH+jiLX5uDGGV56Gd5dvr+YDoGyJcYOIdcFZMd3Krc8FMTgsH
ncm+Mo728pU63m2VSpIcwS0KFqkPI1wgjKll5p6Lt2tu3+jrqzL+ftP47O9zV9qkJ5YGgmVAGNIv
TfdlqcJykWCmWZThN8ZhelGO44KQh3/ha8BqLfnqVSAF+FtxxtgyuSPZzKtwO07McGUlfY4tra8t
cDUMX3SKBvhNXks2Q3QJQibiYylcXSkZ52QZnXeeQTUgN9rO3jNVjwKQSFnlXLQc5NI6e8SBl4cn
hlIXOpdDxdgFzfUPu+l/LbZyYysyDgqRf8EB8D9EbvE/l0JVWVYuOmMXJFPzvJTm8+CskkRQuBLA
HPHyQPJwUeGpRqdUrQUkGolbRKq3PlUY3DEcd3/9OApXcmKG23/SThqpXCaEZ0++Vv1a7U+cd1xz
mmsg/wYygbtNjWWx09LFjtT6t3Vcvw9rF8wrebm+DAH7CcIyALgQx8FVh3rKedDUoNjVVKteYTx9
3qDZpIXaTb4twFhr7xmtQ/lspug4sXa+fZf+uG5dtFcMdIb8Dk9S8P6cGzdIbUE9C+FAW7LNrN5U
auU7qaylJtgqwC1AkgQtcVwO/MSkByq1elYwE59OetAUb14jy1bZZnMx58wC5wwq5BfsugRzwhAx
Flxy0HFQYwCZ/g1fjOCj4cWLpBiXDuSH+R3rPJvM1bo0AS2VTdEovwx12laGzMEFtyna0BgBZiVM
ALS54JMNpAbeHRzdg/e1o0cTKFQveZl+X4KT6U19mGGbd3Jpe0ptdoY5gcNFs286t3lQpmHbJuPv
nyYPeG+I4CHzth1+fmJcmjGfE0aOlIIxPc8A18wm5ZtpOjLMpuD+8dDrghyTpqORzws/qWuujIOO
RLui2rHRzADZeFSioN2ozZ/VOmwKnHqfzPNf18+SyMtRLWAdKRAVXEiAGKOHIfRuygJnBEG3e7Tm
NPqMBeTGYCsCJRifgSTeaseKvmRBW5g/YzN/UrPfH/DEfBDSYNbNZ+MHXNDzUPPV8naGiWaebhQC
hZZpaB4X6mRbsy1k5d9LHz8zxxcUrVWLV3XCimak90S9b6rOd+rMNzxJUiJ4VDAGG7zAWBcUPBnc
wvKiaMdi6JEuZAemVvg39agb743D56hHQUGnMa0Z5IrWxXjD0qkKZhbjOkjtLipmenBjT4KnFJQG
zm2wj3tycsuCmv9H2nXtRo5r2y8SoBxelSo52+0OL0InK2dR6evvovtOW0XzFOf4YICZAQbTu0jt
xB3WShLDARxR4bfPde8a+/R+OEUIuq59O6EMV97OnwBX4V9WQ04dBoKxqwa0GLphyhLRWKY0KyV6
LF6F/YJXWD/7qxHUBNEK1NcYjhDtMnIe7FQi3i5YzsVGK1ujBS1y0eVyDFriRxt/q90VHOkU5MRO
MZch3etXxTdR6ZmT/Z0JZUGB5GmWzH7EMeeQEi9LQXygGECU5bv/r3MmiKJqieIwRutY7zjE5TI2
KkRhGd9dilNX/5LU/9oDn8tg1KUZtVar7RVtsQx44FrY6pG7aN8v6wbPoLcHYRIKzGNodU6FGOmV
muxl5aoyw8wKLkuhWep5uD8/CpPFomcI/JlYxoxWdwRaUa8AnyWTfTvv/ab4qQlxd9+79nN5jPPA
2hfwClf6eTTDW3oUHWOBAnD9E8odJpblQJphsZ5w1aREHjOIyA7jgcxuEqLCB8yp9br69i8gvXgn
stAhdeDq0fBnOS3WumlyWyuRXPiN6sbgo0t8swGDq2u6emjvc9/xow9s8QCjZSOVSdMsI5JMo+gz
rwduGXoGFVjwZAnTfHhUpZnb7SLv/rKm8M+JVRSU+ShyEKOPtTrFihF1medEg7tKimuIqvecIXN6
qDcRjDI67ditRU4PFSih5qdB+bK8pKccJVPTHzvXeV2jU4FJ7xw0QQzgmZutURw8tA3eL9jWIGcu
8mVBUVGNwPdzZddH1f5hfGCcFH3MjRzmjGYamblkkMyzl9vResxFZDFcB4+nLxJaFUdBqfs8lo0k
jgBYOOAVlLiDDxK8EHNKqO4DYa731XDeiavA79N4eqY3kYxRZxWAEcvYwhRWGxjatbbsmknQnOVo
n6IoyHhRKYWpsTv4cTZa9djBT/Wj9ZykxkmSbPeygtOLYVzhmQj6EzZJQJPGRalJIFNZi97XlJsF
YHmLvbh1FxD7ptMEQYReyntxJhp+yBKRADC10kmvkjotcCK6MaLshz2dcxAz4HC+DU71JoZxFCSx
60SlVHel1LrRcg/8NjceROWd9y1MTLGDcwNTSaggvkOPspNRyaMeJUT9Oul88gxyKR9Qg0BCIh4d
FlFPwpyCJxIZE4ahdAVtABYsPi30xrEk7Q/E33jb3CahUrpN0B/Kn3jih5EIQZinH1uBjGElM/gd
pR48D1M9Nm6kpb9JrN2XkvOst4DbVfNw1EVTxxyvpGDSEFgaGPDBzTKWJYEIQpsTFUvfSQG2BKdN
PSC8Jx7GddajLLUiMgtOTR2zckAZAOsZ8nvHYgU2xDB6G3RZ/cvsp/sO8NJBv5O8ws0Ktylc54hS
/mcRTD5HSfEUo6VgEMkaWNw7N711BpYrXhsVyPcyt0A7bl6fJDm8bN+8ZPtMCmPgi6Q7AGiClOwQ
7aabGGuv8aH4vgY00SZuL3BZKjUtxsLP5NFTbxxKrxXZ1JuQp++UUPWm2QWnkDe81Nd0RpUgWUAt
CiR8lt8HtO9vYuBNRPBCo/K734CaBBJiDK0jup7/BizcRlNJ6UPwXb0usfy8iZFRWu7cPBfVw+Ub
5oB/QlFRrsSwGIIPRuDOpQ0jMaa4hLTBnwL1pg+mwArJTgrIV+umBaT8Tnt+Tfr30acJgw2XxXOM
BUiDDqIE+rwm/NG5dK1r9Bnz87jTJg/0uHX7mBxIP+8Mp9xfFsVLMtH+wS44qPsotT1z0t5ZKqOO
UdJMl9f18HIHvyr/GtFpVUEEYIpQqjjxD49gbLTiYpGCaUy0aJdVseK6bDxdu+/13s3GJ8GJeDaI
kRoMuWDhGAkeM8tq5bqd6hbmt9IyIItLJ3QzpA3Wp7x280N+JYeG96HUAe9fii5PubBBjXn+zSqS
JlGpYxB4Vq8W/U4nOyKCI3ody2ZtACLQSEO3UDbZSr0tkyLB1A0o+o79d+MnOSqPg59EqA8XfuI7
HtaQWx9LjMPziHd3D3TsP9VO0dub9w23v4PxrXmXKbFkgR4zJg9y9HvOfl3+hJwARa/yn3OyNItT
klhDbOCclvmzmo4L4BTnwcNAlmtCY2JT8EDlDHUAfgtFaKCnwepR+zv/dorZlMMU2cg0bxWsdqio
umMg8BuoCXamb+yMlyn8Q58m3wKSHlm7EK2Ea4bbn8CYYQI403os0SHTd3SBDlt7SHLbA8YQgskV
TizzTASFUJQkEYxR0WOeQFmBIsaUoI6cYE5L9awQJRP63sMDUwOHZfsrOaoiUAhe7QS3/CaUSTvI
QFpFHyjB5LG9KY/DqXDbK2lH3agpKP6LzscoqIQRSECyUPj2/JuDXaoFY3yjKhqa571QNicCptG5
3nSDHFU1VrI9bfDy78srWMkEnKvv3cvik0MZxmEqu5dtg3+NOuiSKIkLpsNo8NgEY1tOTbO0YBz2
NUIT2EflO2Mn+2Uoxgvja+VGFqMny2oNY2OixkbRp8tjFjan9WaGb6Gb+63IrfDCHiqIGFIByamJ
LPz8ZE3uZDBCpGz6cqsYid/0KOmV5WF0RCQd3IwGpRV0olWYPUa0GVFztiANpuZ2n8FLYtHmLvG0
U3yMnrR7/WDc/4EtnvbGoTjaPzVP34vYw3i1Wgh/+w1MVlVHetY1K9JwGcRXqy9fN7frPsFrg/hy
jTkuWr6UDqJL5uVRW6mM+ii1nDiYYAQBVoxx4DoPSK5/MbTh19LL6q6aq+y/r0ecHZP5qpgNHpd+
SEDBVz81auHW+hGv03AoRfzAvKoLmkmwCAdPaxr8zz9qJi+pagMwHUnb8pJ81YpXgM9hj4Q/2gM9
aAa7DJb+d8BPF/KKcT3ORjbj3GxFioqV6u5o7WX1tNS3pX64bPm8qEu5cwCeRrHgXun7NoY/I1lc
EwPsuQUG2DJXzhoNyGNR9e2yGOob2SSDVp3xntdpD5pJ0JB9p51ZZ0gIy+ywjLY7do4vAS+wsOt9
YZMHvAa+NkTIKMC7wa1cJgi3Sz6jZIbwkB2mYLJ9VNcfsDMGwHK3P5DbNpSxOaGIlqJ5qYamIF2k
hD2Ya2R0pnIKtGoWyquL7CIrLM132v5RGSfdU5LsKpOkQ7dm95evmOfotkIZZUGzeF2rCUKRz3/O
umyfKmblpkr8yyr658uyuG5mK4yJhXpKhsZRkXAPob6zd7oHTIDrFCBQhbt66zNo6LEx/ZF+EFqG
f++V3a5oJiAClCPcjHxM973hJylmY/9M5dqKN0VedS16NXHtYyOSUdwI9NKK1kCBHEW5UjJrF6/2
/vJlcnV0I4LR0al04kGWYeWm85m+7sv5VIp4uHmVi7OrY1LBxZpzNa9xjuh6vEJ2393RuqcNWHYa
55vvqOSKx21Fl8cExNEYkX+2OqpryyFtrwfp4X+7OSbYlWbRp50Dfcj7sDGu1fmURqJ+CU233nmu
zddhQpumpPYqzWnjqfUU5pLu5uShzk7p3GGZHmuhzpfEKnx7/fm/HY1xIc6Ixf2qpd9LOcbFaVCe
lvLLZRHcRIzOh8JPITlS2P3WZrAHu0FNF86RFsLnfR9iOBSQzjlAtEQpAjcCbIQx30o17a4tO0Rs
+UjHrrv9EtKC7n8/gIoYthHDfC5nwVPWcMzM0xJNeUYfcnqQerRr3Gp2RDMMfMPFpjMdxEBhjjHc
FGXGdLBQPHZGw5X605LIHsZ53Mufie/X36QwlquWWpn2lDXKBDZE1w3HwS7D0rSPi9MKPNF/cOtv
shiDJQC5mtQKH2kMh8MoedgAKD9JiJftYXpM9uSqCqZTe1JF9Zv/oIpvghntaNS2jdIWXL+m5VUH
vTxSIgzTxwvLAtHRQQz38h8c4ptERlHkOlnLJUHiU5l79agGaKehGOCrT/ptjwckoBfQmayDy9+S
W2TVAEX6j8owZt2USzQkNRieaA8PJaQw/qRLbn5lHLEK4FtfB8MTSBQpKZMWpMlkm4uD/FX/VtYn
1TMxX6rt49+phnW6dfW61R124sYv3/W/HZRJECxdInGZ4RVbp5OXFABPtgQTxgK7YCGChkVJk5Vu
l4MQyyVJcVPohZ8aDvh3ZdFno1H+XRCgjkPFKwALxcwlZiNyPKJR9bymyzEYnLwe3fKAtZiTaNyY
ryIbWczNJZbTx3UPWX1QPCGx8ueT/URLbyi73U8n7SBQEOql/vPZNLbeYPcg15ZovYFWpWnRD6Nz
ngq+GyyR7mqRhxFJY/KpJbaUtlXyxtNuqbT0mF47nnlLo468F8HT893K37vE8iDOvnndZCCAbAra
rylAhFfu42MT0IElut2B3QeBqXEVkoL6o8mH/jJLR6sAj2QoRrDuWT3WfdP4JK/Ay7IPVmKEgm8m
EsXcYueMeBcqSL/XWxJQsE2U86MnI4h1V6cQiBhHrVpX+oX5usuSud5kc0bmQmdsACv50reeFd3O
1lNRBXXy9bIIvmfWUIRCKf+VVuD8o0VRP0/lhMONX+ydclXcxp9GB3totHqCMdvH5DhLbi3K87gm
vpHKhFkyae1YK8glAfwaourmrqfitIQUZsEQmBzXN25EMVEWxTYJKDzAxywWM3W1wgGURD0KLE0k
hH7JjepPSksWMkBIZIzuOpZuLPuXPxRXFzbHoEq6kYDdL90kDSJLZqzhJBe+Hsuf2lS9vyxGdBAm
ZMZykkqdgn1Psz7NVuTraSNw7yIJjHePjD6SZYJule1Mz2qrReDAMUR8qvzcCqMZGHhFvojhu/Pr
Iq0NCJnZzAHoganQhxIZR/dDAiYA6CaAie3a7nSbglVxFXV2uccDiDCdHdJQfGEEd+i717YNitWi
qmW8LlUZRHsiio7XBti7MLKRwngGGwwQSjzHyDOga3P/NJiZO2nHZP6VN09EDrP51sA6yAd0YyOU
Mdqum5sSzAwQ2l0t6e/a/H35z+eqOCXGokMGGrbqz7/ZJDWmnc24ukWf7qVpupad8Taaut1lMZzd
DLxa0IDDFDqtb9jM5Q1JZpuAD6VkfvZ9Wrj65GOPLdrR7V8rGF6sT9n35kXx6jvpKM6FqQW9/3Rv
0plbXPvJmSoLgWsE9y5mBvfgdDhNEtqcutz6raoIirc0g7kkjyrsxnFYPYZPJ71AWcBxgkg7juu1
vgbKciiKzytqIK0oXNLruySQ+YzxMulIFhukAQctlGjhw/TLKxuLG+O1JWHCQPA5uTWDzedkPGOV
D3kECnR8ThtQ86hyWlGQj7A9JfHkBT/DDrLiUV1FSJ18dX37kIyrNCxJmlclh4spv+rJo5qj2Qge
ucun4woB3zogTUEIpbINFSxagQAhwxyB1KAvbEwP2mh5Wila8+enARs5jFe2SjWV1i6BlrgnwCup
AQXU1d31aN7+6ZtKB9GH4xrCRiRV3I1i1ouel0mO71aquxoTuBJgxWKzCGf1a5ULjIDrld9ksUPf
bS9FdRXDtWQKmE+dzpTdZlVF2wjUdN9p/kYK4/vlMTV6LGrnnqZc6Qlw2Uv0ZPVfjumn8S5yKRuj
6BL5DxgDgMh0/QZ7bYw7qSUrb+wCTlmSff2Y71uvxL97P5cipJMD4o4i/yrfBDL+JFE6tYonJCJz
+xQvuzERZCD8Z8TmRIz/0ItmNRaCZwR9tePREhixu+6Ij7nzk/MR8FtEg404xn00WlukS4MLHBVX
B11Fe2zuKJ4+IHA633qh88uieUGuSwbrgYHpIIyRsptzRT8MbRrjhIBBvZb15XqK15s+yU8d2OvT
Or5eGltze2sVOBORXCbwkVEf1inDI75CH4jk/WkybHfRv+p9uY8AgGFgLss2REVCeoHvreLttIyG
yt3s2Cj+0Bb7wcDWY6UMLsiMXENr3cvOUiSJUU3wLozrZCC1rArnBn21GADG5UFLgCrq1NUSXJbG
d81v52L0tBxXezYWmpHHxIUlLOtdnYhcCvW77y4PPLwwbSgLspZzJ5nWdeQUKlRl8kawAfZ4Lqme
fA3kUi+9Kq8omkF7oB3R8sfl0/HN8HV4zpQBqcE6FguInHmbZjkwOTGAlXjrCSOtgzu+aF7mLifR
zirfkVGsJiwCaZrD9kbrMUuNPHp9Eo6o+lBCZ5o59IC0LII0lAQ3y3VjDlJN4IVT5j7GFiwlxcta
Q0RwsF4CIAM0tVWBOnIVxKGzF1hYBEI+TVw2Aa5CN7RMKal9uZjfEg39i77Dh5qdz4JPJRLExJ0E
+xC1UeOxA6i6l+W7Yrs2Gkzo1a1e81DdgOs8/zcE8rxwp2O08XVWTkVb4/x8oyORPFUQwI3q9g+i
h+OBqNJKsOASo8AqrnNyx3WA744xR0x5QUcYC5ccYKVJHaj8rMcJGKvgUaeOGustGmQWr/stnfaB
z0h5Z5XX0e53BJI9qAaI08zoezVxkKzTDsum0yBIUHifEAPHWF3ANBfl3mbuslp7gJRRZ2IPbqo1
AHDQv9Sd9eWyqojEMGneojaQPuEsazP9MlPnGmSCqSsrjaDAw7Ou7XEY1cDSdtTKeAF7hhY9ampx
L2eLf/koXIdBeaaoBwZeiMzoQtRmRd93uDKFuDTViu8lz7JCJK2e5tUAK8vq8LJI3u1tJdL/vjHo
Wa0H01lxKuDIo8qTurr9aULI/t+kMAkJGRxHGpMVC5FY+KiiMFIUzxKhFYuOwujbVKbWsBCUCKJV
K/cpGuI3bQXmrDGx1ODyeYQfilG6fomwsx0hhoGWa/C7g4ay97jHPvDsfXgHSN1+J0b70qScFwkb
4x5pByDhPtWkdctMoAy8ZGMj5N2MspxoWW9AGaTmVloy7F6a7mjgSf3r8vXxTGkrh3Huix61ap1B
zbs6CZq+2emDkDCO58m3MphgaBtEWxcVsV7eZU/aFUXj130bL79sL2N8VVS7Fx2JyQjNOW5TKVpb
r1u6n4oxAk2oiP0PXBu2jTRMUil4HTE6UDvqMAwd3mJGjtpODS500Y4WVwHeJLAdiLFQ+inOoQAN
IOxBs2762hTtbG1WXW0cBP037pVthDFaMA5rk0xLXXvEPuXGw2x9IB1CtdIAwBglQ2SXeyZpMOIC
JN7eVGmLZ9VJ75M5WQUfhX9lAMRBmoelnnc5pV0vnaXRUzg3xnIVa35vXsnT80c+/ZsUepcbN41n
8pjJPXxbVn4z0AxVOsF8negYTBxoVweFn75Fu7U66cv3XI2Be3wXNbXgunjJPxB9/l4X/R2bg3Rq
MjlLsubeSBS3du56clUk2EXtDVfrfoFIUhB5+Er2Jo8JCkWJJr0+GADcjpfYrQcZjzVd1N7lXh5g
AemGHrDz2M0APSmteCFJ6w1m4eKF4S7KSVpvMYAjuD3uCwbkQ38lsTaTatM85z1QgLFC4iBHqEKE
nZ8yevGAnAOewe6y3nGnV7cCGTeK1mM8RkraovI5HdMbI8wDtJOP/a7cAc/ZMlyaF4/X6mcpc0Wv
bG5AxwQkVkocoKiyU5Co32EfwIbSm3XxtOYgUK6qXHPnAjcsOCY3WmxEMfG8lDqVZDXKCMs9Dedk
l/jyV6N0saaKKaNup4iAAbh6iUUHB1i+Gn2NnttBmWRaBlR7NB7IsDPN3q8bESwPXwS2/ShUAwa6
mXDhjKY111MHZA+1vMob+TRHrUAfuYpPKZP/iGDjhTEmw7qkduvV0McoflTI6sbrg5UcLn8fwVHY
1peVJ5EKDD3kxZL2rZqN28wQlT64pgWAKezfAxkQUYPxFKOEjrvTSxh/dQkYIXsX5WLsu9RXyT45
ilZB+NJUCpWKTToAtzGGnHaZM5h4qVBW2bL1XhEGjqvsgcq2PijXwHUWfCqhRMaSjcpMtcGcaq9d
tM+llN3RqG4byXXWqV7ZNC9yU+5Np/guW4k/lPO9M8GmL39HqnJs6cfcnJrR+gn8c9m6jkhd0iXf
N7Xmd6Vug5Qpr+6LulFvawdvxb5rG7crtB+XhQtvgGrZJvagbSTp6BqBGTlon61w3TueBgxV+q5P
haz23I0YE4YB7gDMC+Jxfy4ttbUEBW40xbSqPqIcW/hV3R3bPv6SRtUj6Dqx7NCblk8M4C4MpOqC
ehVRHnHfKcCgxiChoeG3sG4mb/u6kFRk2otHgvaBRovRm8LJp4X0ZmcLNpz+w6Hf5DFXLAG/3rGp
vOJK9lDx2kEe1huzvbjizIsO26MxGcuaA+oOzAIYNlpjH4hdP2G+oVmNwWWtEYlhEhZit2RVU+xt
ZuoLMfx46dxaEpQWRDIY15O1LWmqFiWM1LG+Ft1KvDjNb5NpDC+fhedGt1fGRLm4BbvBVE+NNyuq
O7RAI58bgYWLRDBBp1KNrml1iKhL68ZY5zs5FgUdkZKxz9QBaHZFrWGgoxt2+lHz46P9RPKQ8gQV
v0V+k/ttUE/F2C+WMIHVdm7GVm7KqVzi2wCDDOQ9c/sFpCHgUBFNsPLlYFEXyEoAvmWx+rB2qs9R
1eFxh7kHbbjpnU9ZLAijfA+I/Zl/hDDKXDRT2k4rgDf6YEbpnTJTazfaTg+zI7ZpBFrNdz4baYxa
D/aCDjCZWkjLpSBdXbryDJpvf5KOMeb1xJQj9E98F1901DOBTQQIa7YCbjbIw00DFXDsC7ntNO7a
vt3XKkCx2uI6HWbBo4mr7BtxTDjLLam2MLGHspbiHOvF/t5H6f6yyXLVwgAkpaxjLBBMoOfqlyvl
XJFlRoZFrnKC3TjtCt1z77IQXhqHtt1fIYyOT7Y6km5BCbomIKtTHxYDLULj6/iRkbKtHEb9IoAq
SZ0GW6p0DDDk8X5tBV+EfxLK26ODNhWpxvl1mX1eyF2EjYRhGZ8bkvn9Yo/g38OCgqoK9JurbAZG
NYEvA9YFlg1BqdViHVckpXmPar2luBkgGJbiAR2zsRGci2+5JjYTMIEF3GqTUTUZMMXWAlZRT16n
5MqSJiA3Kr3jNzoxvLJAVMpL2QorghWWpNJ9C2yKN4UGllXb1PPgsr4Ifw2jlbWVZo064Nf8xSiE
KwnMDvAMBUL9Rx6C+Jh/D8/oJ75ollsZxC24aWm5KubbqhSlLlxL2whhlbOxiNXRSYfJK1S3ulPc
OIivi85dgMxQ+tl1FmD13798k1x93Qhl9LVMqm41YhTcFuWgkWCZDgTwX4n0+yNiDAvcYypiGQtv
oZZyaeMliLw7OkrjXdlWbjd9J/UgcCT8O0QZDJR3qLmw7bNWVro1Be2uN8UzBpaU4zw6B5J03y8f
h+t3sU/7R8y7DXeSjdg1VyBmyCLHHXtA+HWgjf+I691IYZ9oUVaCLRRS+nyvS60nmSFBSeDyUS7f
GICNzx2WNnZg5cqp1gGIXpvCscpcSwv/NyGM86j1ZlwL+lnsxUgAXLZcr2pNAozdijAcuKAVlPcG
fwEdEgWx8/NUeolCRgwcgD5I7oyDvhvV10Sj9A4jChF+H67eDSXL6Hb3olVL7l1uZDMfrOpb9Jho
QRm0qK7iPNX6L03EwcSdKtsekPlgg15MdkJfOFblLh595CR4UKK7oK1AJKQjgQtgF0DB8oFPaKMG
hnKYhU075l4jNFKrtsOAp4ZcYFVLV9cfMhGXCs8bIXUC0hzGB8D7SS9480CujXHoEkrpGBtfGnJT
2fu+eaqWj2ShwFMAyCHlNkHF9FxM62BOvtPAy2FekyDdtzvbX0FDR6fJxCkht4K5lcY8euDrJifr
LSRpt9E9RlLXEGHycbzLQMnU+93qOUdlASRN6TsHkUZyh5q3wpnnUAqY36ahNbi4vYvkTyZAU/sm
cc0WJH/tnRZdzeCFncnXy8rCzbwxro1BLOT6aBgxYpulXKRmAlHIdMy/j0Cdx6KY5LU+5hjqJ2p7
IvXkDiCDowYFcCxdOHgqnX/TwpxNe2pgCoBsBQAItsSapwwrwmlgHowgeQbcSeyZ+2yP0PoBSgKM
plvYrAIwgGxh4OZcOGDb9Shde4xj5fWx18bQ6Yk3lqbABrnmgScywEA0in/KmEdG0FyeKwXdsWi5
S4oYuN3yQZ6WKzs3BYGUm2FZG1n0t2xMMZUa1cx7VOtA2UmrkV69M+FB60OFwSjR4JBQGvP1BqWZ
yDIZYBDDUpURpkdQXoY1KmOAbhPOd/LcNMWiA8I1SHkcmzkaMFS0XJPgQZNKdmsTL0ES7dJEiIND
3T37GNzKYQ6lzXGh6TOuUN0NB+tER0gpuIB8VYaWyKVR93tJFuNkJmDFk4IWV4F9d6RVNjqyQf7N
2in9ky5JYkw71nKyGjNMu0iBjGZ69bdoR5mZEx+gv18AIbj4NRDSxk+Or4hOSWPbBdkOE4SKWrYq
RUMzqH9xvjTh+rlw0FLPHrDUu3f2tahXyI21WIQDRD2l93JYQui5yoGUYyNQINYaLuWwLSqv9eIA
sZZCDncuBiM/Fmu3Ylk7j0jXairEOsrvcf1paokr5HLk+ZKtDMYIJqnoQUtktd40tYHtjG6SrPu2
AAhFLgpCPHvbimLsYJh7S416pEUJ+jIkbW6yuDzUeSx4QFHFY5UDLCdwi0D5xRuVSYyyeRwx44tl
doIxGHv4MShZYHfRjiS7JMld9PqRl32gxb+VySS27WhYDkqBNDcHXlL7xSqOlyMp9+42h2IiSz3G
KTFoVa4HAEV8byuJK4l2kLjed3sKRt/yGTsSsYSuCG4o+X/CTQkEUQeKUT/8FvZ06Y++9KUY3ZMV
jEqNkdlSCOMe25968Gdn9//Hl5pjEgjzA/ol3skE1wUKqaBFRDMX/30Tz5bE6Gzgg4E3LztWID5Z
99VnycGehPtvByu5p9xIZD4dxlQb3WiyFvv5QapcycWXy6rBc8TY2jawHAGiLYCTn59Ih+6Ziw4v
0c1ZmEY3zvxsLT9U6ZtT/JQqESK5SBpzf4Rgpkjvo8Zrp/IYO8mpLZzdXEhhSvrbeNR8QvrHywfk
ZpEUh88GBBH4kdjFbjSV+zXuYNH6t8HPTdf0FHfcF6ey81dAVsWhiFpKKJF5wXW0Ciq3yLBaeXzU
WkyfO/HOIUmoN0MopUDqIY1rl9Ltitn7dpQCqYuuwSzhCk7O1R0w7GIC2MT0KkvsV+fq2Cc0dZi8
ocYanXKFTPYbYL6Bgpamfh3+i34hL7jaG5mMVa6WCv4SC5vR5jVqic2hAeQ8NttbkAn+G2RQ0RGZ
qDACa7GXNOTMcNrhAvAbKRby4HKyIvDRYowVtSCUNnRGaSNdnQetxXhAduie6OLQiAHu4qE6imB4
OdH0TBBj67WaVk2fIzHRUjBttIub6OBezT+nWMW9rBqcKEehWsApQlFcZbZvrztEKUcnBQ04AE6q
MN+RUNqp+w8daCOGcS6JMy1LrIBt3GqrzyMI1qpe2suJWbpRNgnq2DyrOzsT85nywiF1TCi1eVg9
KaOL2S/6XNR2jekaAPjAXFE5CO7xlZKWCQhY76IUC6g2AO6A0b9ikQhSHVzkEGpxUNw1h8Qr/N+J
r9xLhQ/yEsAQ4P0hfCvykkoIhttGbgA6KZbBpJrGqlYM0NJPnlV4aYoKTuWn9w5ePLEK0lgH0C3d
tSjocvUG4MJgQ8IKt8OSQDqSojaO42DeB8yd9IHQBaiC7UU1y1ew3XfXupHDKI60tnah9gQoBEfD
H/zxqkIjXvHzgILGklB5wMZLuaOgZxNoPGeMjVHcGIL0vf+xCMsCHCeDdRswIdNlG7z1GH+OxcFE
s4C5hsYSyhwzcYmo4kzV5P153yQw541aADR1+D+8Mq0e47RAJScFb7myqkGk5KAvd+JPlz0A31w2
h2LMhcwWwWAxRCq35IViZyT+TwU9dQ9tVDyEpPCyPK5v24hjfFtlK9E8D3SFfPTJSzvvpfV6aYPL
Qng5KBAqUbM1sNRDIUjOsxl1VuJWUYrC67784Xwf9tYngjhPa3Ii/ApOVn0mjBrLJhk0s6xPjVRF
IaX+Og6frYm4aSzC9ucdiTImYJcHU7nATGfSaqLmozkXWYFZFCXUg3qHp0kI/D3ou3iFlOdWzqQx
4Zt0czGaMaQNX+r92AcI5HTja96rv5QoGGwQTlGyZulJ8OE4JgYeNzyDsU2HHZvX37W5S6u17RIz
4QXGYPY0aaBcU0YPpppiBQUUhcAXQ7HxTADEP2ANMzGJinkFxnlj3TGpTQkmgIf5EAc0oacNwHJy
W8CbPq1g+xY5UB78xZlMRkMddU71MoJMeTcV7uC4zuuGln3Q0Dj5s59lHAFcI1xt5Z8WLXxs8YHi
8J3vjmpS6f1Y4oqfq4P8nRb7HS89lGgsQ5fEzMsc87AwF/9XHuPTBpKt+WDAFmXji74eI4CYNaIS
MU9tMGai0dVEijXMmGCmlFWa1bhN8B37qvI7br9eVkyBALZWFClWoWiA9AVEWOemRdCMliiF4Iuw
Qe6iY5IO+HnnbgS7epaVxMhblnv9WDSuBXrqKFyP+k8VvBp+GibXzv7yqTjhBmSxBpJa7OthpZPx
/cmqR81k41TL+In0n+Qk8rrcT9RnxfYvS+Lr+0YUPf3GsBWjmOu+hz31L1qofzc+N5+rl/lhhY7b
YXFfeFJofBWtyHJVbyOU8Zlzh0VuuUNypGCrmQDCq7ozrLvLJ+N+to0MxlNiWIGUeQEZkRR7RX2U
+lygGfyvhE1YfCI4JxYsGPh4JFMjXF1en5rhMZKf8/Xz1P5cUoGSc70+pfr7RxJjqmWBodoy7ZBH
2qjT96uLQj3qzLqLPmv1YAEZFUBansgXUuNkkh5KWfxXKqOFtlXpuUYglTKtEIziz0c1HHaiqjZX
GUC6psrY9wWNEuMjrLKqYjmHmDHGuyPeaxXgSkUlPE56Q3PDf4SwuxOz4mSa4uBbEUCdqN1NmRDf
bG/XSlAq5HtxDNyDU4RmU+/WUVes66klTpM/27v8tO5zTwGrQHMD4DiMoomAznh7vTjYmzwmXi1T
Lw2N2tN3Rvp9Qp+zCKWgD6vXHgSwvmNfhMTHa76fiWQ+2BArXVXTDybf60uQPAGc4ATwDO+nqxI0
p4E2AVaDVHUpg8O/yQu4CoOKEXAg0DzGTNS5y1K1rrCrgl7x2N+o8bAzQJY6WbnANfIciCrreMRZ
yHnebS+3paEO1Ur1MptPVamFna15l30UTyu3IpiPR5TBjnsLIuL+R6P8SMZfivrFIQJeL56f2kph
7qvOKykyDEhRR91Pndqd86MaPddAq8tnU+AUubcGJnXDMDXaeWeipSLJtlQS6KMe9XsnqQB+3Xy6
fGvclJvOmoMzBHzGSAzPFaAs8gEWAUxU2nIzQBswuuORUpFS1JZEcHvcA22EMb43UrSF6D1azokk
P42ddGxWXXBnPIXenodxtGqqm7ESOajJDRawbO/t4bq0RaVd3oQCplbebo0edBPptXRZiiWdMSSQ
ABFDq13ZcGVP9cZHmszHElqJTucqhquG2JQUjpbw5qnP5NNb2MhX4qnryYiLXONAfaErXuPeQIdN
eWXMI6KRJ96sAORhYBKkvBgXYN3EapLVhBKilm28kjvN++zHILvL5KoHiolDXRPtnRqH9MW5+0A7
bCudxU1KAVAzYdAaFRItXKxnU/JNTTStydebvyc0GDtIlrwYCa0SDr6k+ANqBE6AEDfi+waUpMQO
lvtYSD7MdVpv92owBlHH6yI7Caa7jfKroz9nFQpZw69i3gmsnGo9m36oFrJf2DllfGecI/oQip3Z
eJ/omN+J99gFxN9+jsF0oF8u+STsYPL9ykYi4yijTFEWp24B3wW/0jxiPwn9X2dnhrlfeUIkT+7X
c2SMSyqU1o19V5jlsvYouVD8UPMIVva9ObnTV/B0Ofe0WQUcxGvrVzUJfA3fDWzEMtcadQsWmSng
ZmYURHJBmKm7ztCNvxp1AuCj3lpuZ5bjk17ExWM8kvxT5PS5H01RtI9mSnVpKGMZdNk8X9mJjEUy
s3zGULDzQPSBCAIk/450WcEVAbOEXVeoxlTBjAzexP1snzqzfUqIHY5dIdI1aimsrgFSmLJe4h8g
2jz3TW3uVOog23ShiDYqgT3m50/oh3j/AomFd6atLMZ+EjlVpGS10Pf/Z7QvzlCTfh3tmz0bxRSM
9ok52rj+cCuXiTJyZThTYf0faV/WHDeuNPuLGMF9eeXaLbVW25LsF4Zsj7mD+/rrb0LznTEbwm2M
NedlToQjVA2wUChUZWVijXI0BvOTcVi+60dKWJDcaNESTLd0Rk12y8j+ItS/4l2iEBQFMtjBO9pm
swICzgxT3XCWrfJL49xq9ePlYMHf099/n3HqieA5OfSIhHFr+l1/aLTRU7W/LhsRLYIJD1Vtj6BN
wQU2GKe8eG4MwYuVG39+7xKU3c+9cEn6uE5lim47bWF2wORgoERySGmSM19EJXF5yzCUfG5smrFV
g2aCUSBV3UX2MQ7prpYgeeIaAVwO9zCVWGSlJKFWK425hNqJJD9JjhTWVmgWqwASIjLCJDaoYPRd
LZWgNhrTU+fYTy1JbpTCPH7g8+/WQn/GLn+hE/F5XOB2IOCISmSUm7LwsgVeoq7tLNCbd2cBBA9q
C+ATdqtVgzEfYQkyn9MaIOJBYvQj3watZzpVbWI8nMnUoUIL7pphAxeDk3jtdtXjIhiz4PKSuGdm
Z4Q5mLU0DdloEbRMa/VVq4urdSaCxiL38+9MMMeyGduSZLEBAL1ePyQd8eVleloS0bNXYIaFRicZ
mnnjCM6uRk09iCmFnb4cbUn6cygQPvM/X4VlQS7XxNG7AlkrnS0rivtcH8KxHAUXHtfTdlaYO6jQ
K2lLJpzLRs4f22wKoXflJXqow7XNQRDXuAWD/ZqYmweMSbKkZTQXfkOZgtvhu3wvPSYnqXeXKxls
ObELsUc3v9l+Anb6WdP8/+SFOhMhFiiyOmStMcpZZ5GRhuYq4jTieodmQC8X1xvmHploWm1zr82G
hqqcOnxa2jFEYSFYulFwnLiVQG1nh/lwY9XlXbIg+ZYOcVT8Sh51D1d4+KP/od+lj/+mL8E9wTuL
zMeDrlzhyAs+XrZFhRSV5ffL30a0c8y3WcdZ0uQFFAVD+3nOC7fQEjfLRWkv79Gy3zf6K3ahtY/X
rE+J0XrjemfX34v681p8s2RRN1C0GCaC9zkA8fVIP0+VhnNzX8hDoLVPl3eMW/PbL4aJ3IDFr5KU
IqhOwKnfYRXtc7MpdVDHwxKORWG5adx8ScqsdfUNJJRLXz4vff897+Nn26z/KpssF5ww7rNi/5uY
QO+s46RuZATSFNMqKlqSqAjeGJtvWKC+3NCWVN2auPMzBqjvN9HXpX/8Xfq+81HmCmjnUm6XFUEz
X/8qOttt9deYXCljlGiBqQryAG6Jd7dU9mlfWxDjzlV0FvqgSaLikIclJo4dwL6tNRh/gvVLcOoF
zsu+89Vs6MikAG3RNDfWeCUvi9ssB0NEwM93XhtsyBbEVYGZOT8jpZQl8dSh6zTXZoQim1/p6/28
hR/xXqAz8cwEovE9A8rSbKOi42N1vgJ21CJwEtc+Du7fml7VJxIZnwUmuSvTQcIr4+2BmQD677vT
jxpiIcU61TR4Gd6Qr/rXfn7zy+FVRbHa8cmLCGXIjZs7m0woUOt4mpINuyk76s2wxW5uVH9ObWZp
OxNMHBjGXk2gwotbPH6V7dePEDmc/X3mTDcL9BhqB08Eu/0hVyfxs5veHe/O7W4BjMcVZjbaMr3N
gNyrXdq7GIBYyk4megc1Wt6ig8S/Pn8bfHd0Haddko4GiiMtQKafMEu95VDCQaGneQK5VVRG6uM8
C7pC3AOMUcU3khaMDjH+p3YADfbQUvEc1CKTfHCT8XOp3RjC7hM3r9sZYpwudszFlgne2VOYHOQr
M2hOyQGal9F2K33rEncIulv1AIeR3MtHjOvtpokGuUGL8gaTJajGkhD0GQA8M+IQ+3CcVdHQJz/u
7mzQ37A7xautbda0YnHkRb1SfOf7dsi88YcVaQGIwXyRKKtoScxHS+alKxwL9bm2OGzKl3ESpMXc
oITRREr5gSbTW9a8W44MbFdetQ2ercljLP2VIu4tDx/5Kr9NMNliDKI4s7VQapKsLjmWKqnDrjaq
4LIV/qnCR6V8H7JhsyCMXO5aJ65QpTNGVya3DnALAVDcz0VU2JHWhbKDcaF/M3XJ3cKdYSbrnnIk
4mqOkhZ68W2gVGgg5zZYGPXaWAQOzj1ZQKyBGYHWsNgu9TJ2UKEcwS279MPoG63xo8i3yV2S7VNq
bdFiZoKHIDdmOBpaF5oK6ja2ZNZPJIE2L6D4cfGXLQV20viL+YL/CBbGdfOdHSbIW71CmpRiMTRI
KlOwlVJEAv/ghnnwt9FBegz+shC5ddqkuQU1FWUhk2d/DShDi+RtD+V2WIIaEBphoKdfnr1ZoBWN
j6UAbojRrvNYQfrJrvB0BmKCXGNO3De6U1kn4afB25bQaR9sJ5oEZSjeBwPrgUXV22nbmAmBdjpK
CiZi8cqdv2XpkUI3QT5pjIIzzTUDO8AVQ+sHb/jzlYHFu0qgoYwrzJJvlPyVaNpNVkqHap69y9+N
d7r035bYy7Kfy6xpHLRy16SUAdFOgyyvYnewP9L/3Btij/EmJ2PV0CUpuKLwbrYaP6tE4xb8jQN+
0QHkDXhwutxdvF1TJx20ZARQ0178Zm0hcbB55nYLNqwPHCmdqsL9nyX6S3aW9E5XWq2F881SnbqD
tnxBXdf/yMf5bYNx8GlMGlAgwEZhvlj6wYnvt+Vw2QS3Hk0Lt8BaAH+JAe/zdaBfMtkQ0fu7Hm2F
bWShHj0DNV+BoV7UMOXFob0x+u+7TVvVkeC+gjGrbj6BRfWTXLcfcOi9CcYDqhwMj9oGEzJK3puF
gtOkekknyMp5N8XeCvP1jRRcnPkCKxJq+UFjDZLbV50ZGlN1asf55BiocFz+Urz3L+KOhkiHAhSw
Kud7Z6SVFqcErt0boQNNjeUnrQbYhasoh0ESuAXvHAH/o+AI4SChMXtubFTnaRnIUnrou7sAPNt3
ZuJLfXh5SSIr6rmVpF1ttSYzTqtjhiYeo07+oudyMJsixAovzO3Xw3j50irLsq6w1Fd/aX0EbkpX
NQVXoGg1jHOj+mnOpMSezdXPpOzdRi7dJlkAH728a7xDtF8L4wj2mFjtkmMty/acKw/KR/ps+79P
17k7pFKX6PK84O+jBurO06ksHW8VCTZyF0Ehlbjf8LxlU600b3T0SLFZukxce3pORTyvvKkgDMj8
Y4FFA1plt2RTBgtTOAfogdcuphESF9xafuWpRxMPpCcpqnz5uwhTyV2bjjIEysSKAmDK+QbOUOJW
QbAPR4jj26Xpb017EwQDrj/vTDDfiEw1qsQqTGRTF27djdbfYxA3vOxofCPIrmmCiulF5tCsmCPM
7GkqvbYE/L+GkkimYDz163+zQndz5262OrRauiGuTdZ3ST8W2ZfyIzBh5KT/LIT5IGk1qSpRaOhM
OlcqHySM9V1eBPfs7yww36MAQw0og2Ah1Te/1aLR+K6avTuK8k+ua2EqHpBIkNKBwud8s6bVbkFX
hbO5tr2rKoM3ZKJxOt5SbAyBQJlHA2ECi0vXzHQ2Ew10TjKGuKvyqdRWXyedGxvB5T3jvvX3ltgv
73QjSJ9hCcPqRyWc7jY39tVP9t36popsiV5BvEvbVuhgC5Aq2rvn3VzZKKU7MuwtX8oxDuI8NNYQ
4Hx30gTvfm5atbPFRp+6VOVhMWGrhxnUoZSD7ScIQRIVRI6IJzLIO6t7e8yFXRdy3LcxXVt3yoza
zaXTtgjhdjz3A0YHihGYhkLxmElIK+i3EkJQ9bGG5Sbr++tKM4LFnKO5th/VeoFKXHoztrVbypgK
nB1fVytv6vprebI/C7yHu+Ldb2HetEOB3wGVwpLqpmBMz46QpgDjaJIQEkGfMXfqZiHaIYL0kns6
dlaZl9kIljVzsxWUQfqXZAqXzF9L6JtZAtjfZTPvaemqGtE9gZlR6QO7vGqmV7u7yxUiiFvcNtPv
L4pBrPOAkhh4cc8mdnF9mF4GiM+0XuwXIA12jQc6CJD4raCVzz2F/+zgO5o6Mi310DuwiDTDl7by
VVGJa8bljePgnrYM/7KfcF1WB88lSvAUY8i4bDHH42ys2MkF/8dvC733rKUTGKFfna1E0MlUTKiC
hgwV4PNd7Ko+l5JKRzYT0SnOIppDPayEEgpvRN+X7DDXTF2MeqeUGkXlJ7dg7XEGL3mc7hOQ72JW
yU9fQZXoFSdbcYEoglq4iHuDv5m/18lspkasrG9TrFMbo0223EUXPeD5l8JuK5ljbVdmUsWgxsNW
Gi8bRKTA7wEY6jejc40ryl5QiC48/hnYmWTOdNXEY6ks2NWqCix6tXpgB/LTUNXcAog9+hieHiUh
eZVoqSz5dDWDp14bsVTyMkMOlWDgUvLIoTi91cvE9gRe+gbe3mVag23h1uthD1W6MbBe1FeqvWHc
xkf7NASYzw1TOugJ/ldAYTNZFGq4Me33Nr9dmTvzZtYRYx6xzeTF0IOxvlZe5IBOk09eY3tjfuo7
n56axK+fPxID/nFbtsbRZnWc6/QD6wUSWPA6GHkqWB33Ntotjp6c3eIatQMPToO9teWv4EMEie/3
MvtxeRkiG0yUWewMbKUQq/ZiU/bW8lYdS/jr9/9mhAkxmbI2Sg/KX8zY176aQkVw/FKlVnjZiujM
sWO/kG6oTMzbUM6G5YfzklKEC6DY/Q+qepZefzR0gSVCBdsGejHMY6Y3m/8LnaMy3Yxlcw38lTCS
qLx7AJ0eCJLqGgonzG2qD86krr2BzQuTxwpz4rpvRBQW8W/Gwt6A0e9ug501+mt2PpcOZioTai09
aS+xp97YkRXGgXpjgDdRAqtaDXYGGzWqKIvml+7avIvvZL8KRQwjvN6QjRFuyASDw5pKcZ//ENLF
SVOYVfXG1Eo7vNNBAa6VKmxKv/6eD7M+X3YgTjCxaekflDogJMPU7rlJp+tt02yB9prH7zY4iEfn
xiiv5E0kCszDtZ0ZYjZZkwA5IT0MYVNXFxqA4KEFpgH1Pq+KaisoMje9HU+QwvBxPaVX/XUiOJGc
hAnkUJjRBHsQ+iusmky/FfUGqhbE7Jg0to/LqjlOdg9CH/zw3JvRqyhcuTd/Xt5h3hPGRsJECWqQ
F75jNxnnpV6dDnbLU/8UX2VX2mMXKF5xT7v2H0BSnBljwo6TyMNKBvqwbZ6MKbQ+IO2JCresOehM
gd+TLWjGRd6iO0tftbYcQkQ6nFfldsxfBXtG3Y45kmAqhhSTiVkGDLoyCZKsNaROdGSbaj74uhEO
+mEuKzdrT3ZS+uP6w+nCQo5kIekGxzDtvKE1Bc5UOgx1fh7aIi6aBa1gT5/UAa1SjD7Z3S99Nh+d
YYDi+njc1P52lfE6GiAXs5aixI1zIGnLhT6sMd6rs/FV77pJklSkT6qZjFcEdE2hnSsWqjr6p9wB
Yv/yTnPuQij8yKAUA+LnvegRAf+btmYxXhFWdleYGGjbbMgRqYJ7ilN0hzixouF/mK58Vwxxss6p
Sx0ZwyYZz4YGQEIlhRoQeCAdXVwZY+19Uwtq77ylgbMBMQ1IUzCfMz7kdEQj4KivUBU/QkrB3apb
SdRg5B1uZ2+ESbNzJPFpmxR4nYdaCOrPyOowaj6DtCi90h9F4Cya/TDHwnlbimlQXSzWO0vNjDHI
hguic17HItrQMbvsDiIDTPiwx3iWWxsGZuXGkr/OmaDfw90vFWg2eAFUIEECc36+BgwvLU7fVBjD
s35QnRjdb090hIuOo4qKDLzatQM2UhqvIOj2blxeXuqitkuwZw9FWIHvJaAWt1sZPFOQowDQggTd
E7X9oRadoyl4LAP/AOUTnbnvJCtLtGXtKi+tzGdz3e7aQqSuy7nQcK3g2BoAkwCFyMQqDZmf1I5Y
3RrN6pWsXM8apBjuxuTrnzvF3g7jFCCDHdBJg8SJtKRhUtk3oKuMLpvgRb29CcYt+gTQimmGCUjB
V8eptE+5tI6nLZdlt1LxnrxsjufmuJKpYLpDJUmYJLZ1rHbGtE3lFe3PTH3SVsFyuG6+N0B/wC6l
1NNZN7p0otnO5Mtom2RXKMkftQAkA8IhU16gw52MOjYVtUekOze2EANDiP2CtBGTaZAXARWVkpUf
iAx0uNRAMoR4yk5gWsuaNEODFa0SVGJ0M/ta1aMuwP7xPNqgzXML1eX3OB59agaC0iDOqz57hX69
FaCSfDG7h1E00MOzBEEa8OqrqNFj9v58zwxtHonRr5XXkqFwUzl326y8Gmf1du2MY1s5gmqdSl2K
Dd2mDi1DNAMgP8fm9mqcxdNqbvDwJ6SdoXNHCbDoOILuU7qQCZBe01+84Un2R18NwWd5p4i0/rhu
uf8R7ElusrKZYvyIvukTVxp6V+qdkAANYafWg+P0gTnJnpTpXjaAxak2Dub6gdqXA70E5BxIwfV3
dI1525NlAmWql0vfyiW0gfu5fLh5b2JYgM4wkhrc/SzqJ4Fwrq7LOA/NC1HdmzXooyTIPFXxG/eW
IqhE9wwvnAAJDu4LAECwIiYJsGJbzzcTBtNZu4pBttWmoj4IbUi9c5+dCcZfa1LIJrFhYoi/lNMS
5vO9YZU+ZnNiTEGXdaQNX2XRQBr3kPw2yuollkqdKPiRaPOCSRf0G3em/WvO5S/JkAbi3IM3FuEg
6aYgNPrkYu+zfokx+GbAO3PIOo+u7YAxcNJz+76ILSuspRQaImnerfdNMptelyTks5VbfbAa9Rym
ht3dOyBQBQQ1Tx/ILBECOfbyRwl5yWM+r7EAc/j+o+OFgrY75KxNjLCxB1rSrVlzIAXm5STsp2vT
ELQuOG6MCguKAQpQKpgJZatt6D41g2U0VKttAWEBJsGe5fvFa48tZuxR3DuIyIXeX8I2FoR3D9RP
8bZjcclVPS1GFQMzrPUPdvUzlvHWsQHJerl8Pt97FcygxGHi+jUofdt56IVpwyYW5QjL0sjMQdlm
Pi2yERTGoe8EYZdnS0WVivZ537pt57am3syHTsaS1sXoMFeJAmkbK0uk6jemcW2T/vnP17a3xwTY
ruygptoWkJ2e1Oxus+LuHtzJmgtC59wzq7i5xoR+4l82+v7+t5FP/14k3YRdspHlUpo7ett4kuYV
ZAykNWrF8hc870AJA7czGJFxi7E5E2kxFBIDuKzTstjmF9fZFdqEqZs+UQaNMaTVdunYEO/y6rjn
AHpukNjRQIQJjOX58voidmZzBOPLEi6+6UGb5l6+d24p8bMSyAc194qPfEXAs8Eyb4OWli1yYLLc
XMkKDx2IlvrQmwRBq51+GVdHcvMkfUjEyhjv0wNMFSM9wIkHbySWer7IRiNKtijY3WGICFgVKOa3
MVz9vq7BMVMGma99vbyvPK/ZW2RS1GEch67R0Fde6jSIZ8wUGZbf1argNqan+fziOl8Y/Rk751yn
pVcqScEkuJ64rfNTGX/Z9mvVXNXDaep0iCYJnv2ccu65ReYMFtZa1VuChdHcm1ZRwait+dVD9oXW
xsF5SKtvnVs+OH57SL+hqY5abvyYfhOylrwvJiGz1Bx4ETLz97Wcsl2BzzTwS6RPi0+5lEGlfGtF
6fV6aAWr5p3OvSnma9pxkS65DFNz82SW11Leu0SLNJGYI6fXdr4k5nM24zLHvQk78oP1A2NBVyCl
vsmirgSVWRcB0PD5spdy1wUIDdSaMWr3blYYm5vjjoS9rlghwppeQ3DrZEwOZETnp/9minmxzykg
oyrRKm8cO68ikjtiUsz8tSmt4EjwTp6pI5YhxYEoG/tem4wk1vDMwdtj+N60BSoEsWtMIoww1woU
AjTIaJrvxdO1JZ4LJTFwDGT1kJI5qBXJAsReFUD5RXaY5LdZCl0qDNipjfoJmA53QwgDheCfp1s0
OoKSC2Lw0ENjHG/TSN46lYlcNE1OcmEct1xUC6VnhA1VqL1C/whNAs1mv0tJnMxsUzqFSGKXwFTR
CBbBOz5vUz9gOVcwA8Q+O5shgc6zBM7xKayuDYBt0Fy6wWECDPlttkPUUuJ8HBusP3iUGBpnmqTX
ypaMlCc3XpW7THpem/ZGnUQOzTmkYAOC7CpY7DTg+JlvQ6Y1tas+hguoUYpxdICmuvmrIv24fEA5
z1egqDHNgXoXaBxRQTy/S9SsXi0nh+DQkJ9ibB1F2IyOaysQZCD/RvyCHnnGI2gyDOU9ZDywzKQe
UiVVTV4TdPGfKAW3csgi9W7zKAV3IsYV8KyB2BMlKVRz3if8eTNvFpmRQMlXcbQdaQrQ+rZb3dOx
W5FncDdzb425MdSkUOsMPTmwY/+9NvO4fh06d8JWrodSNPTIt4cW2JvKIHCw9LLcJQKWtGZaP3fE
i2/iiPZ0IYUX1m+0l2LpDo7f01kMGUmjDUkIFo7VG3pWGqQmkJyDKkQ1h316KpQvl/2Rk9rgqWoD
nwxVOGDLmIdMkdizXE1YUVnf6eRRHn4qwEObTZRthdsbL3EryEsFBlmgyyarq1ooLfEW7Un35Ox+
0O4TCfpHBloONnFTwM3+0xJZqMtYOcbqzLCYZt1DUTQu6ILCPktdSxr9Vesfs8441aYmoNsRLZSe
lJ2vbH0hyQBmE4CXKJldEVFBdFlIYE6PL3u8wTyLCjqK9ChGMfFkGOJV30yYaUtsp3QgqEWNbZha
042SCbILvv9DtweTaLj73w0I5ZWRg1YZLklO24mOGcuIJFRzPfPHa9E87tuHeb+039aY0z0Yxuhg
hJV461X2SJn2QXP7+jd+QmiLG7d2K2O20entIs1iREnljqJH2xvdl27+1pD6F0T37ythtqPhaYaW
DtVDZROB1AGJ4qr2+MtgWqYKNpRpWXVXVyTcwYshe0P01ts5IWmGVV51GMpWA5M7v8p0cTM1uHzA
ODkH2kSUvBwXNIpIzA1Tz7nR1wBeQDvwdRlfnUSQcXD/PjA0GER5a4QxUbdMjdJMCaJ8O5h+lT2p
q+h9zjtE2s4Cc1bJVpSxY8PT5DIJqwRCP/XPtgOTy0HqhGPtnEwDLS/Kso2iGMBHzHblpjEp6ojt
Sl4XkK6DWjF2qdRiDMyTLYVy568qSAEp8O7P82mU4ACT0UxM7GuogZy7g00w3gcSUYyKVFe2ieWC
dkzRBPH2vc/BCEg8dYzG2qgrMuvTkilHrXWCvKJUfgee8hEzzB5JbIFXcJBGlHdABRIG7a/3NZU4
btrYrAc61EP6g/QDcjuBE+h3RQLNX8pGPXjr4c8b8tQogAZAddDpAabGQQapIKjSYQId346YczA5
rWtgQvzykeLQ9J/bYb6UtCRV6xDYKUpUAMDhnEKf0rqdKhdF886VM5eqY9oB+SEL3kLvz8K5ZSYS
bnrfOekCy/MU+2MKbnYZotvtI5kx92EJ0mH6sDoP8efG2PgkO5llDDCmNk9EqtzEaVwtq/0ynv1y
CB1Rj5bnmwZeR6CEQbRCL5A5AM62KQtI/bxZ/2xtGzoApQu+K8EJeH/CsSodwyJ41lt4UzBJVdn0
bab0GsRU68/J+H0Ff482nLpcUBjmvMRgBweZMkoA+8eq6yRjP49JBaou0KGDgIHilJOo9TdIBnWR
4/eCE/c+o6HmELHQNKBXJbOsqtxmrckIelLOcNMt/TGBLizAtH6CAkCrT16iWBEhohE6Th6wswuW
THqb7i6xfKqMpG3w0fTIeqFkrZArj+rjdiOW9X5/1ZybYq6a3Fy00RwHxK6t9Yumj9RY9ELnuuD/
dhGrYe4avVgcvYlBy13GV1oc1hs0n6PL0YPrfzsTjJdbXazPhQoTeWpE1vRsAeHVNJ2bTLagZMdd
DNIYypJhA4LJnN8UjW7byFBukCTNbcZA71YI5AmCIfej7IwwF8oQm5ImjTCC9mRgTaaPBtnlDePG
vJ0Fpv5TDaNu16aDOrLqPOXJ+CwXJ8W5KuyriYSXTXFyaLgYXnUUogcuaBa3ARBZCnFZcCCNV+Xk
0qeB5A1uCsZMbwB+SHTlczdvZ47++9nh6dVy2VCtMZtfZvKXJImCHae3QRcEJBdKDEii2CfkOJlL
vjXgWBrC7FbxjevkQf2aRJTaWPbLh+xT/f3yFvKX9I9B9glZD5lcFhkkUlUiWdE05F2YmMu3y0Z4
nk2BmxbcGqXHt+xjt29WvGVjRvsnrY0rSat9czUOsiUIqbylIBfDFKIM5hKUUs+/Tjk6c9pNkLLM
6ms7Tt1OpLzDvSMgZ4HiKZIWE3feuYXKkSQp68HpJXVjFi6ALVx3C0kjYHBit+h0O+ogLOgpvfp9
kFs5SMp1O1TEKPzMMOaIoDDhf2Bnd7+IiRlbPRROq+HzkYUctWx+bRc9sGIieH//f1aOi0qDVBvQ
eszeGmuVZabTgd392xhUj2M0HCBM+EiRKWWwXoswIUJ7TNSFMks+5siuPRVKeraH7mKQhgDdW8cs
9d/QlIHoauS6D+iCKPEInWpjbsYysU18rgmcQY72o9K0+3Eejpe/lsgEcyOO1iZZpQ2oS6scU6CG
na+X/z4H3whND6hmmoghFIjAxF7Hntp6LnG701YX3bQlXIMmXMD1tYb9idyqULVx/DoQ2OWlnnu7
TDZjakNvFLSt3vYnqTv0pU85xL0qyEPTt6YNYCbDq2rgYCkf978AdlL/Y3Pf3Q8wmY9XGyOdRXxL
a8xfxN8O0yH+tIaJV/nNjUjVhO+dOoaagUuD8jCrlF2sdddOvVNAB3gMlpN2kAL1cx+C0eNtzEoY
d7ir29mjfrWLn3mZEnxtuCblAFZ82jfMICglRV2UhEKsItdLd9aYKDfLdtvFNm456xPGoYINSBPE
l+9G1Nx2rn4tPu0ig0wQ04ZVsgojwRO9L91euwbAxr3soLycBB22fz4Yk/UoRU+/JCUBLTDza6iB
sayepsaJW1fkuVbnT5ftcS88SwNWB4xuqE8w9qy1VZ0KBEZePrQu6QKDrK5eiBItvhUgpFD60BSc
+HO3GDpNGwob8umOQfpoaoqf4LKBJGhSkqBFphJmS6E+DZWTBo7V5Xe9OUiRNK2fmiqO3RVQf1dL
BsWteqs8xGXduXNjjscp0Zcvk9OZrgSvu+7XeIiKpeoeZi1WvH5LG3frSBIokoq7brNb15rz9Sqp
1ioscjM5WdO0ABtsrt68oe+cN6ZUefHWmZ/MvFfCdh36R7uXlZtebuBdBsl1V5uA7B2npn+Fzo3k
FplaAfClq3dlYcjXiaaiba/lxuDOqWQeJNlqHjGkTm7GdX7VBklW3FWxKxeSILO3TdPqEidZf8jz
Fv/oC7s9xnMy+Kucdl6vpQuUOPPJI2UbH4yMxE96X0o+1OjTowKHoIR0JMqhfgqEQrmgo63NzudF
05ug3gbKEtS1ncBDuWcAeMH/fUsmcqOR1S3tAhqvrq59OQOroV6I4J5cf4HUN/h3wXCBaclzf8Go
jlasutV6oAZJ/LnWoEGqjEugTYUl8E2+KVrApAT572arFKNNy0VFpqSkXyQnipPRc0rRWKDICLNn
pO7tJjNhxMBweA5Q1WABWCUivnrLbd7dLYCQ/G8tzOVWTWQFUSyIIA03/Zz9ggp2/ab9Hh/L5z6k
KdB0NQXbrfJQAdCNVpkXv14OJ9wLB2cNQ0AocyIFY9KhOh3s7E0CBHWjOSgO5SfHm7zyNr8FwssX
I8iFBpkbp4y3JOuo5kgfUJ5h7ZpsIGlevLfJjMjJA9HTivuUo/Ud9KZBKAAs8LlzNltSY3IUIdq8
MaPsur8BbZ78aQjMUD3Et0LWa/4K6cyJhWEQ7CizpY1WjPEi50j3/uoDqltT+vYRLK90TnaJCiGr
Ir3EGC9Cd9VCVwlzlbLx9nt2d3jWDvE4DrBXxL1no860St9qSB1jpu2ys3BOBSq4eGmhJYKLgYXH
jZlZWWlXgmyzO0rTbbGCA0rw0uJVkc5sMCcP+TOGwmXYqKvELeoZpKGNWxaR3NzIkk+kE2kfoVdh
TX+eQJ/ZZY5ilyjrNmSkAd/m7PbSk9LWH9k9vCFxnaIl947oEFmdlUOiCUV2q3AX65ti+mX/8/IX
4mTLKqheMchsGhi2Y0/zOlqZCXVfqAKAX2V0XrXuZM8HTflMeX+TVIR/51wtZ+aYs9xqhGhFX8Pz
LN1HwuLbY3Z/eUVcn9utiP77zrkHSdo2mZqQu1PSneb5U5MdLpug5//d+dmZYJLEEi0Kba3w6ZX1
dlVvxqRAMf12U2u3aDf/sq23qsclY2wwws3SLsB6ePb0TTXdBYVLSQOL0hr1GOKTFjfPF8+aBd4t
2kXmVC2mZRbDgiW26adJ+ZwbrjkKXE+0i8wBSmal0KFdgg+VPpcj1Pz61p3ikDjXlSm6tATLYama
4opoyqRiE524OKq56WnbdRffK/MK+bQ5MlDsbtAmtCF00BeJb0pQBSLms0G0T1Kzhpc/qejHMLlP
oyO/2hosPHGux4S42uJ2kggdITJC33G7Y+BsZgpxGKxY666W7FEFg5KkCxJF7j3y+xyw91Ya531W
UCeZyI2aaq6iv1TNnWNk0Qc2DNCqNwAypKCZ+5E2dqCxB53Q2E4iu1u8zuyOhSbiAeAGp50ZJjgZ
dpYqdgqs+io9k270ZKhaXl4I3wKaAyaAjTJeY+cfxZqr1JELxKbBGtzKqE+trH35byaY2JROU7Na
EvYqN/TQ0JZjrtcf8V8buDO0giHKyaZHvbbo5mBTE863fnrIpqiAYM7lZfCvdSgvA1eLBMy0mI9h
91U9NHRwwNECynmRBSBXSwInssMmioPL1riHZWeM+S6FvDVx1yARGpNwq5+UG1uEGhJZYD5LNiDH
g4oajkp77MxjqoeDSM9EZIK5KORVidd6pdkcKtv9Wp6m5rY3VEG+JbLCXAyGVipTbmEhsTq5cVEF
ldIEUyMC7nBPyu6LMJdD4aCIlxt0v6brAaOpqeBG4OY9v/++zRTpbHuxY3PBZg3OF8O6iu07Wwc3
eyS1x3EVTI6KbDHx3nI6qZ9SNFJGjOH3QzjUmStv91J2W+TP/bQEl52ZB6AArvCfo2MzoV+2UW7Q
DJxPCFMOvuM6INgq/ekArsceL8QlEjPvCLzCZiK0Y4xJ7CjYzkR52cwHFF4m59flZYlMMAFhjm1j
wcBUA3rfa8UMoGMy9oJ7hht0kG9DNxQ4F1AYMF43zbU+aRW+FJHCLbTCEhNEfmV4VlRurirE+PGc
fGeOrRTb1aa2QwJz2L9INeoruSACZ+D53t4E43sqcTa0f2AiN+tvVak+NqQMkrZ/ytbpfrHALzcP
otI/70vRVihm2NH+Aqjm/JaDPrUSkxyCG3X/PVsOc/at7L5cdgb+zv02wYTTqkiysiAwMZQAjq/x
1yr/c2J2MMhAAgADlBgss0xm5yyl7MHEChN5ijmFyvGlpQ1MQxFcpvSXsum9AuSWroA/FlqAjJlO
T5t2SlBrcIbiTl6GO1tdfCgYfy70THCn8hLuvSkmLqSzXY4WblXgmw6JejOjylka11LxIwOJ/uXv
wytpYPd+L4sJCHNbQKqNllBmb0H3BxJnBlj90DxWPDrlPCuBZQpcnet2O5NMgMjaWXZmGSbr5Ias
v2wT4U75fnldIhv033dZtT0s4BW2sYUYHT0SDQxj1RzIky4IRFz3RocT3TPALy22Zt9gLm2W0gVO
oaTuNl314Pu5vBBejQv+9tsEc49LTYnxQgt9nHXM/Hr2ZfPOsL63Ru8X+aOzPRTj1f8j7cp25MaR
7RcJkKj9VWtmVtZqu7y8CGW7LVH7vn39Pay+3aVkaZJjDzCoAdqAIoMMBoOxnDMuL6Z935SP10WL
lOOcbKqDHreoJhRAdLTGTp9bVbB6u5uENBpmMlW2eOwcbDaJ5CZN1x4EHtHa+T0Q2hFxO+T3u2Ph
HzZSuAVsW3mY2wpSevVsz09l/OEPlmnzfW6ZOqnol2bF92WjuotiAECIEC0E68THQFFdSZXFGEiK
tbq1IynQo/mpmESOdNfDvSlicR4uT3IJeKpQpDXJX6XxNGbJsWCtAVor8KW7lrWRxDk4gB+M3TBA
Uo10wgTya+vPNl3HEBZG34Gcw3TdmJZVz2oaL2xTlOHFVLrHTlsErnN/V95EcNY7V0AAW02c/ciO
HyNtfJx769RNtaCNQiSGM19UtpSqZuYL6CtHGhGRDmBSEc1kiqRwRizRLM0Jk9KQUBtuCfgBo6c/
OSf/rhfPblO1WT4zViI3q/5SI3FQKFBB58w3qgpMYpT4PuLOSfb79txFArsVieDsdmrAe27H2PIR
NFvlrWXdS9Hz9VXaF8FA49DhjBE1znCnRJmqpcBZL2mLee0kd5AmVdwyE7XciQRx5rs0ZptkBMsV
6bWT9rfjjOykiL6C/dp3QdMrBN7f2nDGm4+IpUrmUpauuM+jlyF5TobuLur966smksOZb1MqWYxX
de0SUAy1ww06xB0rlcHGKuqFFCwbD2eiJJ0itzMkrWhRHFu/K6T70RQ8RAXq8NgBVQFeHontzUT7
c01atxnTQFafLVOEOS5Sh7NorVslzAtCEh0+DdkxtT8nleCWFynDRZiN2tmDYkJEMwHgX/Kl/m6J
n/Jk9K7bwO5zGiQ5/xwdwm6djc+3wbBdxg2OTrOqn5PgiE6wh35Y3KodHH1SvhAlPShJ5cu1X0rf
VOJK0x9Ul1HFQsIQj1LALsrcTyBJs8p2gp8Qk0MF+t1luVllXXDx7CzohRC2pxs9YyAC20MFIRlQ
p6oeyD0FWhfaO7PJBUsqksT+fSMJ426lNk2QNEhxGFtforl2Ci0LS9EzcW/c4kInzhspc6I1Gls4
UGzfqQFjM8Y0wnoj+a1PguZsn1o3fVS/CkyGmTfnny7Ecv5pmuQotzOIVfTOyczTJGteZ4GYZryz
k/tRPnaEOob6XK8hBskETmsHQR7wcRtr4byW1STpCC5DVIxmh9WTiwObIJgw+1yCfKM8dF97XwqN
Q+KrpXso0TMj2N/XI3FFf76TV9H6pLWZ39SK1CGa5Szj9x6kT3n5EdjZneWn2o9Vvqs73YnGcylN
TlL7nXpqp/PaAXI+AtJx+9XIMXrQfrRG3ek7ir7V328F3q7TazZoY4ZaQ6VZVrBOpva9Gp6aBmf6
DwLGCxmcI5T7OrYWdPO4jQ4wIUBR0CkQGBsLQK4tNucIR2m0zaWECNkwDlNNnaJVnUrFtHvvNeNX
yUKAP6SugqzjNP4+tyCzNQ2zZ4gqdPy9PMqGtA7m0srQr/grye+zIUFJV4T8uXObXAjhTnG8ZpGh
VhBSlQ8zEErwKLbkp+vLuC8DXeEaIntwSXDeryjHyFwzBTdWiRbR8kzyRzkVpUUI+6Xv9+pNCrdc
aMjIa2uAJmM7HAb9sR+fZ/lGx4AbUt0kP7I2wF69j7TvnR7d6MVNI6HIDJx2DZMrgPw5qZPfAvnD
diTpyWpPfSqFlo0+EXt1plxUexb9Wm7dk9lWpDWCZUVyiQRBYJODXCVBPh+bTjCdxjwivzAAoyEY
BLXAPszXlEhuVfOoYqC1UBt0q0ujZPjoxaPBEBnfox6AzvWYK6tjEykTvITYmr8Tjf49jG5g6Art
aJcmXKG3aLByiLZ7o3UAuag4hK5DCLI/gK/alai9iF3W7+QBuMFkzd1sWPhSXh6DXmZKBsyJUhWE
zkT6ntfyJJghYz6eE6LJQKZCnZ7RIPGdNxISI3hEAgGOTamXwd9T6m0oalTfOTUXYriLTs8UIBnY
E8arAWrnyX3fuGjFTO7tPBP1ze5lrMBfqalsHBn1wFdspY27JuVqrK0MlbpfUdiBvUO6A5mAV30s
T2LSaHXHqwIAEgtn4356j4/Ul2hVbWZMJLfAMVSlw5rJwDB9tgxEz8a3uPxQmSmmr8M8PWrDd6Mc
HCk9ddmdpT3l8TdCCo8hLQLk0y2m+VZrTiP4rdHEGcGp1GMTVMaLFn0h+kEfP2j68boze2diCBEN
YKsgAY8yECasL02sGquaAmeicjskpyhtT8B8EUSL73aeiTBZxhqCMO7OBRnymOfTXNiwYht+H0j9
6xHkW62H1kr9d0uOTBTQVfB/QHHBblxqQ2gW1xGJKiCaH0fzgyn5tai49L7yg48DwYco8PxowONb
GeyFlrIMYm03weR+DQSE6GCHjNYgFvKRv/M3TBRABpHwZyOXvKhYI4O8dqiYL+Nyq2T5Q1Lh2T80
nt3JwXU7eJ+G52QxQ9mcmWGY0qiW2ET4KV6d7BCfDE9/XH8pmEkDssknERPT+4CbCcQCYgqOoO7E
gwgt06isVFcwZexG4XSafNCigY3R8hqvPqy/ZC8DDp+IWEAklafMU3Ilq6UMxsho2KzQwNQ9xhIA
di59GsA304bNZ8P/eX1t987YRlOTywsVNJXLyrRK11CN1Z9SiYYSEXG07p0yE6PwhFUk399NExLA
bSmhphHT+k7urNBSmuOK4O66LrticBfB/hnCJg+S1MdpN1ANZlLIGES3gSUxHOxUVH/aM3yGMAVF
kJoH5vmlMca9RDKpTBH8kB700yoSEIwEagbV2r1ktSIUoT2lgFYIABUNdY53bAUNMKdInqDZZkVK
Wy2+mF3kFSACvL50zJVeXLQweAwSIjsAzwSsHc7VEj2nk2VDKQmgPk4fpTekLD/GtPBMmnwxSiLY
qvf9gBCI0yVjiNGAt+L3au3TESgjSeWu0uiB9zgZl4CqoRW9GN2xNo8G+WTIL9eVfH/3ckLZ1m78
yFRKRGlTFN/lxxF4rw1gb+h5dmXQ3tBAFCDteS0UQkGtASYfYJ3xFYOliDB6rAI9YAxGj7jmqwvR
79aT5aRO+U1kKO8nXbGKjFgD485oZ3pHHNLlw2yveUXdbnFmj9G+pB9o46x3ee6UjoI/vn3sFk+w
qDsGCsQ4gDQRwF1g0p8zHUxXSGZaYbip/RK/fJuBtY1uA8NDbnYJFi8GD5roYb5zAi8kcuFatqqR
2SFiczXlK117mOutimZI5IQFp2LHOV4I4q5sWR80RQKzudsp6p3ZF/easEOMfYI7eEA/xbEGQzvg
z3hUUopjp86UzTUd+2N5T8PsaARZkApeB7vGAccIDDk0YcOPsF3cmL4yqmyKkfXffpJP7REgr2BP
BN5j8UUPpbC/zcPs+3XD2Fs8sIIwW8QBR/x2KbFcSITcBByXJckYRppumyb5fF3EniFowMlAlwvq
y3j2XIqQ67yKzQRN81n0eanCdFSOhdR6Y/Tzupzdo7wVxHTdrB5muuO2nTO0oWbB4saH6YlNDGYu
HtroZcaTNvxtaCQ2HLNRjduvuW8KrW1YU2rxUes0p5+e+kg0iLO7RQwnGqcW1ybfuWNmlYb0Hjr+
s2W8iZouHIigjf19Fo/pAX4OuAZYN1D3LlcOc2NzZRYD8GE/mJpfH5sXFdOWkRc+yF+oq4cTAhsQ
fy1egX4KoQtmvoc/XVvp3F2tZlOlo/iMDF645E4LWDA4Ra9ExwjIagBpUGCINvPysP1L9HZR9g42
gPiAv4/3C2v+vFScYopdjgylxNoyRm/ZrZ4wiyn7FCyR/QETvV6KYuI9m9/FMLuQmGXPK+ONgSwQ
jh7+cEejqLIlL2JAGxnlLzIMXhw9RqNo/G0vYgXOIIsdEAmBAIZb37GfQEkkY3fnAK9E6IYK/F3x
KXPpUQrRoec2Mm5W4dqSvW3diGX/vjmOYFPS1CSDWDaUTZ6HcDyoIZvcyk9AHXKvH/69lWRDP6Af
QCICK3opbF1jIC3KOPvjgkFa276hc+NocisQs3cWQUuHiSZ4aKDmcBtmd2TopQidLJn8bdJTp04F
R3HPWepAMUc/DNqd0bt9qUdDJkaUbJaumaKFbnVa0jtgaXES+6/rC7arCeP9VmEb6J3jbk3UTevO
sBM4fnJqTHCkC+p/u96Y8VsgxJfxTuNTXUphW3YXAaKBBVZASPalO+3BdjuvO1b3cSC6yPYWbiuO
CzeGKQapx8QmPHTdKebPlvUcZaBJpO3x+sLtWRpj1cCyIRet8DExsGpAyFbixszK54mekzqMk6//
mwim6+bkgJxkTnMburRy0ToNUTPHrJr7npgfrgva87yMsMOWbYznvXu2jLRNqTlDl4HoropRz1IH
7Um7htSeXCvrBfHNrjjEvAyjH42vfKwdkV4FHxT0qjTUikwlkDNVcuQmO861+WFFq+B19fZsnLHX
/SOP80AG+GnlCnDMLiiIHMCn3I2UCrZq38w3MjiPMBRyWacNMuraoHmEKk4yKajb+2t+6KrAoLd6
9rian6l5IFIa1I3gtbRnjcglIbJ/HSLlc69zI9ttlUwVaiKZp3efO731ByFcM/Oe/A39CiELbiU0
j/JZsabQ7ZhoiH8nFNFeU1brk/k4+2AG9EXvhl2NAEfC0PFAPcC/VKqmaCaATSVu0tuLE+n0lOnk
QcKw5XXjYA7unU6WBSQ3cK0h8cr+fXPIBnAaqlYHB5hMjdP1cTg2RWCBoNZaFLAQkSFQ8h43cvrz
uty9Q4DsvwZaHqQn3k1a4myPcdZRpOS0z1L7lQKrdlhT3yYJwK8KgZJ7i4lFJFhLJByRm79UMsvr
uDJ1CmdlLoeiaEJ9Nl1SWIKKyl6iAE3Yb3K4kzaBxhWJsYU9kNoju+k1QJ+sfh+ax+urt5c8hSRc
kUA0RtTCm2KUtGrZzejolE960PZuGthudVZ8BdALQuCr91Q8CIw30nhwnHJYlozEuI6LHLPvpdd8
UhxQ0ADtX/fLF/lIfizeyOBIFNcWXKB7FxobmWa4PGxIgHMssW1IPQBJkGc0Zy+PdX+2c1cfVHRk
qObvVqeZmgrjMsUDDTAjnJkU6WxPdg4zscFsR1Xir1Pk6Ub++8l14IKw7AOUAoAMF21PpBjIpMW4
ZtY0sFr1ZGRIZZXeH5gI1gxPWjY0htbcS6Of2i5rlRS3GQkpWJMZ1l/u9M8swy40x70gdyuLXUEb
L2KOiDrJCiwGBhhgwBold/iqhwZoywZneryu2d5p3gpj/74RJjfIUcRMmGqHFb0bV3+mgpO8KwIU
igyOQGZkQZciarvAPEAO8EJ5GMdbMzHoSbLyBXRbeJ9d12Y324FNwsADwmk8fjhzqCmr6DXISXX+
UHgdUmHJB0DaocoWP4CLBO8t0SthXyRqVHD3LFfLQ4HgoavbHUuDdb75g978TRJu3wLXGEivqLYd
dEE8v3fLADzsX4GcYyzKAkCNssUcY3yoGZF12Bzzk8gOd7dtI4YzeVolsTlpiKxie/JoqqKgnLqA
Z/Ovb9meT9pqw1m7Otb6OCLgwd2c+oDNPXYt4nuJntU6frouai8NjNT928pxxl4DJxBcmNgq65aN
RzWh7YPxJNRd3JVCw2A/nAsGQKlkoBkDmXXD4oOBeQawjzXCxOs1SOf7vBRoI/g+3zjcL2qyVjG+
X0Qfku5JFkEK712LWwX4zmGrWkipZQhDGRo4GCGOQ8BSJ3ihin0eM6Z3iwXmK6TMbTwfeeRxNACZ
bZ4jS5mf7fv5DErPB7ScATLWCIoPYsDpPUtA7utNHvccsozFGiQDCUTtUTsxS7A8JYzuGcjZf3Hl
73j0C2mcV9LGYl4SnSXoffTbm8F60LxqcGdfd+UD+EkEDmJ/5zbacQ/XvJo0e2BwAX9j13VOcxsF
Zki85cYSHN8993ehGxfzSuiTXiX23uv8v7kngMPrU7AKGIF8kwMCWBIEMTt+iZXsQfeOAhhwMLlD
bHQryAtRu0Q3Veq03XHKX1JZwKW8l73E7JwO2hXkzDFMyd1ZbQZexNyiFJmGNdDcLkxQD5buGciI
Tw+IeZ+0exDeJU/9nQXKKUNwtnd13IhnBrW5lddIspY5Rf2hkYajZZ+rbAw066fAHe5KQQIPL2cZ
1W6+2E0AKlypLCewxl6LCQq/c9fPlpf/6iqnBCglygNh7K1f/zexfLV7VZOmtRZYDDgNHvWAIRva
vh4q37T70YeNHpKw/yOZiD7AJaLtMEoOUmT3ZYsyJ322WoTboJv5pD51AZoKjUA/lT5LBgvbyN+D
SKpoL9mI5dxMShcwAhnw0WBKOTOCbMayR0/q3RIoPjnE+NuikUH03t3LQV/I5RwOsOBkresgl2Hf
rvfp2TgVQP1UY0dDRZBx+xj34zPxEJ6IAUd34pML4Zz3aeJJzpGkY0rXR+VH7c1BeywDimv3DFqa
j0NQHwYvOZCD/VUX2fTeRbJdcc4dAbJTLzAZxNyRdrJOjJ4DaDMmIB4Z1OlyaHVByCnQlu8V7iuz
AyXu6xZbpxLRmBraYX4SFXn3bnsF4SXBM8cEPxPnkCi4/oxiKqi7Wp/MfkUv9IvgWLJt4a/grQTO
52SgJi4W8MBi26SDDEudj9Qvwn/Y9XrAeeWGQ3H9h6JLZNcRbZTjQk1lkjFqm0J0PobJ+iRlB2t8
vq6eSARb341HHQtqg7qQVQzlw5x/6dJvFhJr12Xs3rtEZtgFjBQEHMmXQgjV5jRdEDHJJ3qoP1Qu
xSuxOxtBclIFd/yePQC/C08dlHTBnsWd8Cwflm5lOBZT8kFLnmaROex/38SwBmuowVV4qUptqAkF
WSfuhuWuX86yaHjzP6zVmwDONVpDow+rij0HI9fruWk8hcGwIuUiSnvsxiiocPyrDLdYVh3rMoJl
duNgLoQ5I7QQPKh3GBb+SLwKAeZv01bD8W8lcj4whm2YLWurMRZf6++lSZD2JntuZyuAM7UBNV2a
aRCgheihcY1Qe5TuFa96NAMZJxj47e56w5IUcrC2jn7qwCHL3jmjL3vRd/RsH6/b/t752vwe/jVi
ja2utDO200SGtSk/afMHKmKR3L3WkFpVDLRTglzqNXG+OcR62soxoDcZsYQSFIfyOJ6zm/mgfVxv
tK+1P3nLuc2c+tZMHTG07q6GG+GcB4mTUWsRusCDzC/SQB0a3xggBru+jLsPk62K3LmTy5YANxVS
0mN9HB6VQ4TeLyc704+MBNRKAoG8vftyK487hphzISDaxtFg4Xv/wOTpd/kz8mggBTPuRCU10SJy
J3HU+jxvc6gXT2clupGUcB0r0Rqyj/A32VYn/vCRNcoX9nBtPVT+PVb5j45pMOM8/GAvWOsm+TYd
REHXrsfc2Ad3Is1RqonKjNOWYp/UXxQhuSnbC14v9Oqh8xA9Xu87byfAejadBMxzQAMm8V1hVE4v
h0s0e9eNQiSHs/SxyosuZxmtMgtiSh0MDzqd9UQU0VzgzpJhZgJd6qz5EOPoXFAzVlFnp8wv1/LD
mD4qIi+54yQvvs+FNJqZScTq8X0tHNH01x5YFpW9L66vl0gMF75IZFRSo8fOs/pBccrCKdACAB4c
rovZ8w0X6vD7MttkqVhdcEIjV+ICx9+bnRGNSO1dLxyN2Ls0L6RxnqguB1A0ECze5GYv8YHx+Ggp
3g/yF3ZL0yD+ILo0X0cgOAO/EMk5o1qnY9qwlJbuyCf7UH+xj7WXH2dPQftOFZo+yLsD7WePSw3X
duWMz7FbBWhsEByAvQrsxQ/h3FRvkaYqKVZaCxkfu3lTueAuDqL7Fe81/Nen6zsrMiDOYRXDXCgW
ezGxjK5y+NuA/mDaRQVC6ua4cR4qXmI2nwKtlPJeWj1AeUuiBvod/74VwYcBczEXeQ5mblfuzsQ6
J9LDJKocvweRvlSDz0tqWkJXid0h6ZE+ZU/GMzmVHxkFePt9fjScyJET5wX5BGQqq8BC9/xvTw2x
H8Co8jCkipZzPvZu2yktpRjdxENLg34cPgEkwjEXWXDed9eSoUYS5KzRzcUdwGZUzb7rTXBYKfe2
+lJ2P0pNNNEnksGduCWyB7tjw3u5+TPpWwdzuQ6pRO2Ge8G+STaqcOeprQAf2EQQA0R5JAPALXTH
GsXGW/F4ilAWd5hsq0TDLWMfW0D1y8hwy0N1rJDqEEf5otXjDlRVZu2KUWGEhJ3qJPMDaSfHKD5e
dw67l+Tb2vH1YhnkGEOVQYisIi03/1DiP0h2Mnxr2DL61dFSyxkabRYlG1ifU++lH1cPZFYOcbMb
Rv1Y+8OZeMkpxm4RB0VpYb/iTrBxIZyzwEHJ7BkYn3hoSrlD0JuEKqszTDfp+nh9HfeScReSOCMk
42pHK4N7fWW+dfN7dptkh/Vg+z/0MH9iyf/OcsxaEI/ubeB2eTmDTBpDo6+FtN743kfEnVdhxCsS
wRlims3mPMo4X60XheoPlqHOP0u3QwBgLIwsxfei555AIJ/DrZFmM5oCVIJ975vTTzXLBIu2G+xs
Vo2fTwLgi1Lk7E6sbfQHIUns6eB8vNFAoNk+iluE9t6WW+swuVgRPeZLkdqQlz3Lv9Qzoy5EXei2
Tl0QQKNbOPXzO8VPH4vgD33WVlkugoxBEyNZDJK2PKuBfqY+atZBeceoBEVB1m5ct5XFtnbziM4U
5rJYbMMGD0Zv9vr76Dii4aW8Sw+wFU9USN6LbrYCOfdiqxbaQDo4MIJZ3oGN3hw1MBGIkoh7jTUX
O8h5khK9iCUAAoHWHxQvi5+4qO8GjOkdMeuP5sjoi/5maRYuKTvBfNy61ZDzLP2sIJvFKhqdD5Kf
gD05Y19yja8dDmCBxoPWXZzcTc6irPDeBbQVzLmWTLJKu2Wv97F9pOSmUB4s9XDdbYpEcK5labQS
YMk46THR0QaI7HY1BF0ucs47eYjt5vFgbtpAG21meQ90Ra1B9MzaKEYnd6YKAd10TwPRpr1SA7zf
NNYOgIy6avB913mUSZpJYZatJ09o82InPj6MAahXo8Rl1FBFWPvLFx29pZgLRnV48dbbxBc2kDDr
uPZDuAM5aNo65i1+iBYC6hbW27ygW+pAQ3ChLECMLv0Sk1S9N8UiH7u/6G9LwJ1MPL2tbGEns0el
JjukGG0BvegxcnQ8csRX/e6zCuxQ/y45d0IjKtdLjuFuaApCjR+MMzX5zjA1CRh9MS8g2uO9HkJY
1ZtA7mAiYlKNWoVAktvoSj+o8jlOHyrijf1fZXpTpZ+q9fn6edm/Gd9EckeyZiSqtAND1ay2B0qz
h2LRjtdFvId0wgNkqxZ3JiM27acv2DcdFDYz2pzav4t66QtjmEYGykt8UUl6N67eCNXky3tjWUoD
DVxYS1CUnNgz1XhgXJrpDYbWwusK7pXftwryiSGaznlRsowKa/RfvWPnUHAj40Km30xfRVeDH7vr
LQleTsiJ+teF7zu8fzdQ4wIBNIlqxZRjA7vaCqrltteCtBERPgusROMv/CGdMLSHxcyNH0X9OKTB
dSX+wy3/pgXnVNZ4qvqSvbi61rHvwTgUlEEMDPrZLch/yRwoWjjOm8g0Ke1ugk6lmrhVHlpm5Fix
oPvjP9zyb4pxPqTXkwWgn5ACh+i3D5k/HmQUdJJAg27WF2b++uRYfiR01OzLV/y0xjkTvJKzWGMI
3kX7Q1VSJzb8evi0Gr8NZMZOt4WJTfhJ9EPx/ZKDjDe5xLDj7VlxFOM0WC+19kjSPyhXYkjLRi3F
0DUM5/NNrWUD3Jaxyyo3ulWCOqjCLuh99TWjJhrIe28bl6I4c7SidGxyCj7uuTkg2+WYA0jVI4Hb
eH+oLoVwBojxYGrNhZW6UoWJMHt0x98GbsRwznbFOOMDJbsOjGt0G/cZ8TH7dwDJrz9k2U2Zi0bs
9pRhLFesc1AhymsBcBOm04JIXY7ijGuqn+bhvBqigyQQwHPKWHpaSemK3R9BbLoec2/+rJoOK/Pj
qX+QetCbivKqe1bA2JhZ7UIjwHe5vEKqKEJPJCuRWMp6Nxv549KNX8Hl9SxwfqxucHlS0dC0kcNZ
mzaYFogb1cKdCuDHwTl4JHVyNICAU3SQHVGYsbeSqPeCfh5jMypajy/VAtdDJaMRHfTvWRW0FG8o
EdvtzuXLsBLeRHCVkiW1h1zWaIYHInsMR8fGG7zF60MxdNBOdHEpi7sAc2BfxnWLXvfppH4pWA91
7Lc31nn5Atwuy2G8fMadiJdvzzRMGbMzQIjUgaPFOVcyI6O6ZMAkUuw1XDGEMfTDIW1EjfwiMVx0
ZpXJ0isxJnSW9LBGYaZ1TqwLavM7d68ib3XhwrNuKSXdALcnIiX7HvbnNbdZqIQjfGvu56c/yUNe
COSPclvRvusyNFjNVuYkxW0LD2s1Au+6k5G5lMLZ4NSpWSvVaeXGQHhwqzsVteL1afyFU4WmWVFR
bXeniCGrDJlEeze1OoBAxZgIZlUm8JJ1032EUZJZVK7YO7nAp/lXCOfPiW6njVRhpyQNnFq67MyJ
8JHFjgvvjEygC6qwasMACMOld0iGuqnpgmXr/AoPu/g0Oq2ffWTz5+JM0vsYBXtkK5jnBaYEJnC4
Y1RVg57XJa7AKkpuY627KYnm47nQO1qu/3Zm4FIWd5bMeI2TroI3N834pquXF+Aofuwz6ZfAm+9a
wkYn7jjJRQwepQRz2P9QNpfGLc6Uq981HpsXXOvAnMM/ceqblTQ4p15bWt9VqgT7kx81+zzEheD1
LVCLH5DS5iqRa1aNW1RyC5zXj92g31lGL7rn3z/y2TZhakm3MSH7DndupXVjg9a3dCvTY5dhf2N+
w0WfO8qpO2o3Q+8QwcDPvgPciOSOFYiJDB2rBxSAX6CX8HXgdsmTEwXommGk5TTQUmHHFbOCd8ds
I5Oz/CJqpCmqAUtYDXny17DkILA14jEgtKy8wpTyY5yPHXghJCT45UZT/etmyr5/TT53GmLKitcs
rUrToxH/lRqqH+HXJEPkNrPIOYqEcUeiMiS1lW0c81rOMFx6O0Zfew3xTfu1AtzPdcX27RSjfAh8
MZ/OvxJkI9Z7w4CPtLOgXs8FMHdGwY25JwKTlwxTErS1mEy8dJENK3CZBkx0YCN2uTadGrpixDl7
vq7KbmizFcSFNj2WC6O48MUThpu9bvUZ1BoNC+rUL+VzSYEIxbyy6ECI9OOugFnLK/Cyd2jcARJI
1DynBWhRzC8C5fYumq1yXNQ76ZOsRC1O3RioQelV6HchH1t/Qd+zdCTrH5gFxlgR8OJ5AvgKzgTJ
mo0oO6FkEU1IKMBtTfEZpCLudaX2DH0jhY9sVlNd4k7CK6hLWydT7wsz6OyfUTOHgBIQnODdAGcr
jDPDNtdIBOBMdtGMHoY+nO6TdaRgz8J4ACB7BeL2Yo+tNM4WK3VcU6liQzqyEujSl96aBSCqe8EA
4MeAxWGhbQw9yZfHSrEWdPEWCKEadEXqkoXxW8mpqF/21fH6Nu1kdjE3vRHFeT88YJtORejxWlvN
gT85AeksBTLH5KFBJ9R/0j/JKGwlcvYX07RdpgnZmDLJTzQmQPmpPqTpKLjL9o/uP2sI3JHLNVyn
fKQd+MDcckJKcCXW5Ghm2rplDfCi64u4axAKprIZTAGg8tlP2bz4FRXokzm7NYnymOXfVUOgyu5Z
2nyfu5X7Us6lwUbyoiYkxC9w1JU9tarV0bU8IIXqXddn1/w28jjzy1LQ0dU5PITcERcIxT6VvhXF
6NhrJ5Ak0oyzvmo18lZdIanTUqSYMuuvpCi/TQ1Sc7KKlgLbqn5d120HAAkGD7geQMgCvuJd9WhU
MiM22Yid9jihLW09lL2Tf09+ASWXlWt+Lo8WZvv+JIGylcpMaGMi45SArpJCUarGbqIeW6kF2PPH
67rt79ubarwdxtoC5Aj0SVClPsdWfZiH5UeeAB44ycLrotjG8EHTVh/OJMsxk7WV+UBaR46WZA99
ubhGvQ4A1K8AUxMZTlXVX68LZYt0TShnlzQds6zK9cyVpQ/U+j6LKPFESnHWqGX2FBMTCJcYh6cB
GrpRwlCmzlN6snprMa7HcmrjcKrbv/43xTiXqHYLkcB7DmwaaGUGwyjAWtj38m9Gz5eAKiUbK8pW
LvqLETMwWk7raCRIGc6+cRDnC3fTXhv74OtAfbZOFZVyzDGclYCVC+NzdYzxcraFfRG7jh44NIC9
wU32Luu+ZqY0NgO67UAf8gnAeygZJp1TEsn/k016k8Nd+9Ik2Vm9wDpIdCcvD4kleO/t+8K373Ox
5gp4aNC14l7UrA7JIFkBAR845Ax9fZQw0erLaSm4t/b9xZtEzilZINFukXyqXEWljhJ/AqRgWi/o
4RKY965mSKJoqgkqNJUfV6WSpNKxweDvWHaJE5HWb+w5JHn6OIFCJ5p/m7YByX7rTR6f1kXKoUlX
RpbYTcbR1LLWsYxfZEwF7Xe7y7cRw0WdWWpYy2s7a22X57ICYoUOZPjKfoRTE7jbfVE6Bn6RDTBQ
Yb28PkySRq21RqlbzFEwy15f4aGw3keTwAb3HQWYzv8RxLlAcHXQPsW8AnJeMlopkEE+WQ+4mVFa
yH0gyIuCwX3TeJPHeb4lQiStG4jSbCloqrO23OvINTT6eRwFl+Oum3jTjHeBvZLXtNTAE1DZkVvQ
u3R8KSyBnxXJ4CxisFcjfgWvXK2XGIAbkZk5nRELHJFok/hCd1K0c2yxUdn5x+QTX7lhnVLrSQ5Y
v5K48UykFeeYcrXOtJK1uaRd+lR0tHBUAy/TxhSsnsDINc4dZVo2rQBlw+x8f6bNS1IDeauLwipX
vOuefP922tgC03gTjVV10o1mDnJiEkbhEIIMIyyR4GIAGZ3gKbe/eMjfMZwjDLFzolCry9DKglsD
94dXqfRoybm/zEMgUIltwrvYCLi9/8hhi7tRqZlnKR0yKXX1+hYLp7mKE6MZcU5PYJBDI4RPPVS+
rwtlG3JNJueVGsOypIw1bK8DIGFH47T0Ilf+mie4JoNzSLbV52lDQIdRdvKETurRuCmzcT7Xq4HB
FkIAs5+vpgMgMN3JFUYelgDss7Fm7QAcnvZmlJTYmUcNMQ5aAG6WAq8/gKOrp76rY9UZrI7cyXk6
31WlHd/OWic9AQO8cRS7sHSvlfRbAsTizlnqBH2Ig0GPtr0olbOq0p+k5UHw+e8Wcr4wzhYV+QDE
TJ39mVpfimV29ObPHPy/Qvip93pdW3ktEQkupwYUIS/oOga47RJ7PfB1/dwHJZbo7bN7roHhh2ln
sHIjn31pmmVXFrJEcR0rioTqPstkyKDfCudIZC27BrmRxB8CugKClD1cC6XxgXF+Bq368brN757n
jQjO5qWK1PZaYJOaSjrhtvSIkn+Xllbw5N9PeG7kcHZfMTys3ELCEyPBT/NP8zvrhwW7va8FyQu6
cDHM34/+dd32lw8whEDOxfOYD9q1QUozpBcKFxjnbo+SbiziDNu97sHC8I8ELoZepBmT4wzegmaZ
6Rhl/FQpxlOTxk/LBOySehHFF/vb9SaQv7tsXCgy42uX1taPyvJ7Bzor2+jC6ysnEsNWduN9gUKI
oidr4x/yX6s+ALA3coCL5F2Xsn+QbDRgoLQKJgbOQYzrqEq9jmx0P3Vhv56H4ptlfEptUVZm3w7+
lcP7CLvVulKusUupXHyycrt3LCriifoPBv4mhIuV8iLF/wZWhEyc8myd2nsMRZrOGsbAGZk8EGc7
9D4SJb8FS/iaSd5sVBa1nZKUaGeKxhUzuJGvl+NNqaeebdjB9d0SrSJneopG1baVEM4MGFQZfhnz
8/XvC1eQM7pqUDqq10g7MrAo3FheGRS3wOxlYw8Kej1AqfKoCavizMjeXcjAR/9/I3z9VZsVLE1U
sJoCNf3eiINGWYJuaO5KYvjWWt/os+5UzeDqau1oRHKsuvDRLumPoOeru8EfzPRk62nhGDb9vFrr
CwiJOkFUsh8eA78NrGoAlnxHnDAA2vL/OPuu5dhxZdkvYgS9eQVdW7WkVsu9IKS1JILeAQTArz/Z
5+VotBWje/fTTMyEmg4oVGVlZYKxhqbUVYax7VOR8015EEl9O95eVQYuvx1wP76SLxe8Lrovr0T6
roi66xTBQl/tNba7N2ZDHz6YYxllcw+nGWQa//7xfyDBo8b1YZoDjgUONe/b6uI1KNkNAvaVTflp
pugOY0SiIZiMOtVYARqei3/mkkT5FXTBq9g4GIAtftXr/zGgf7mNb2tQCT8UYYT2gV1MRDOYbpo3
Rr8b6jM0F3955h831JdrXYPwl9fsI7vwmvXa5VFJa1tkWf4b6sDXl/rtQ9Y+DYyoQTVq0GoT1pDH
p8V/ExVQwP+vPtnV1uOfD6HCcKS920IIv0LtxpbM1P9dLfDlGt9e1AxeTqQH6KlO0EDjLubNKyPm
0AVzduNfiOd0v+6AH8+/L1f89uK6zoUmn4lspffDs9f76eKaz8HyX8Ag0GmAHAyUXDFX/V3guq0C
l0YN+HpRpTatY6S1qCGF65gxj+aPf99h11v+Fuf+ca1vCdiiRykWIGSxpZ48ectZVgQl6X8DkX7q
XUI8EfafkFl1HPTb/rkgjF4sEvgITqRXmV71zYLUPgkwvfvs95GVHx/qy8W+5V91Z8pJXsWHwrVn
iSflLgjDW9BvY1is/lL5/kQm+ceTfQtRVmnBKBsz5XG/QhLlOgiIyaoycTEEYB7WuIAHy///WBW+
2dWqD3SZAP/4liGF82KNogHSGM3dnvpLbAv/DI2qX9K9H1/j/13m+2QvNK+oF1zd0bqZn3sLssIB
f7BEfYG+9m9v8fqW/mMdfrnWt/UBs3m39gAkxfRS3lwtNZf91ThheISi9v+LAt21L/qf17t6XcJe
Fyjqt+Chor417Ql7TGNW5CqLxuG7Yme/q3f//BL/70LX//8lnCuw4CCSCPS5nO8D4BWqhltzHpS/
vMAfQhN0hyJ4e0N7Ek91PcG+XMaeR7naLlw6jEJt+PLhewfd/ZYx/3aRb8ECtM3K6io8yyR7SMX3
GyadzK5/G1H68ZV9eZZvy3tdGGoAD32iARMagZNP5v26vir2CxD3Uwb19Z19x0oZRb5mRzhA9J24
xqQ9S/745zWGeR44YL/N0f1wrv/jat9WuMts2S9XFXe0qTJrHu8hk7z9L4J5AGHQ6Kr98B/Wtw73
ocu5ANYW3r5dd9PgEFihSiy5f7/OzzHvy4W+He+FNxm8YuDm29NkJ6vtiZfCMs9Vo9m+h940DIx9
niBFVTfhFPg7xBFxWwvFb5ra+8uKqNmIlS73v9zWj0Hky21929T+6nqN6fwvfSrMQZCBxBgS8r2K
oXiYAu36rz7pl+t929t0iuBrECIOd070uOr+TgW/bbkfV82XS3zf11YfLg3FqikmDoeGI9w9kl/e
2vU0/I9Q+OUS33Z1J0djZaiBQSuyMoN4G7qFkg1y6j6R77+9sh9DyJeLfdvbLIAAC5d4HnMJHpSO
OjSteKzD4fbfn+qX63yf123mULatr1B3z95NOQBF5azY9qJ4+/fr/C9K8C9v77vBy+pqyEcV2Aqq
ruK1TCexEObZpOH7wjlzF5oY3kp897eu5g+DZkgCIhhQX32uYHT1LZ4YPp+nhq/AUVN2OyTXBe9B
V6HM1xvnZkg9zAhjblVv+qfG+GX//1AO/ePS1xX15bCxolnrWaLm5wI2TdNppq+F3IV9agy/AIQ/
fUYoAmHowr4KgHx/SKZNwzI16gjDNI6ROZ+aAKh06a/xL5/RC4Kfjp2v1/r2VNqGM4oJM8K4wcE5
hiGxF5vAkALn9WFan4Xz0JSc+GUU0xblqLOVtcxXp01c52xPDkqcII6aZzcqQSyzb0Xl7fvVIrSQ
pOmQCEaZ4dS5S3NPREm5uCD1l6QTe9qj71ihYzfch9Z5CGcCgsmdjRZo1K6xiJa8KY/RMqRMpRpw
5WTv1/BUBxgsLI/LGPCYQntqGF86O8ipDBP00gkARyjU7301piME+qb61Ic0bsynwUKuIz8iI3rT
s5kDoK7k38ajN+7QPsLPZD9KFsQwzzLIYtbZovlmLdvjPFVkYeaF1StZm2Y3qWcHp7PoczqNxDFi
Xa9pUME1zh7ymQXHXgUPU2unjt1t+YDR9dLduP3GGYs/tp+zsNi4U733PWTJwiGgJ+cwbTn5FaRC
Qe3RpfPSd8+j6NO5DjZT9NROt41X3Kn6bQZSN7Jd23/6cEa3USWvy5EJAC0X6FiWhYzbArYh5m1Z
GDc6THtm3PX23hQCGv57MHk3mjrE8hRcA26d8KTHj8q6cPBExDCnNn8bqhNfb+fiqQLWw2id9s22
UdvRNhMXeb41h4eoyNypSM3BhbljRJwuJLI7RuzV4yrvzcxyRG45Q2rKx2h+Dqyz8A4SWJxffhTa
P7Liw2l0ouu/eioT1j5PrN5XHVo4g4Q58J7Ww7aaHxlWBqdRvHhdWvKaLEVHJgw6wQUjVEPKA52z
4m+NoRqxHlj7cv2F0gaDzX126oYEMFDU/RSH1WFpiwTw/caQjFgzSwHibkM0ujmtSdc/tfRJwRc1
aAeyTGmgt3MHAclyV3R/O7NOuMEJM/Ztu6ZDayVt3ROLb5vy5IUyZfZlqt0saJZssqbEBR5nhVB9
6wyywqbdmu5qV95V83qcCqiXhMdudXbTAqaHZ2aGsR6KacfDOgkYXnLxMRdhGo4Rma1q5wSQT+8h
p+b7h6jWyQjYSRkg9Vzr4uqFrjxRWNXIhMigWiyk29W0idfMBI6zsZC3YYVzzGfZNGIh6jsN19lx
zODxG4+wzJumWI74Uz0Qy9FJXxyM8AzqC+jCXsYq4MHBmkx047WfocymecewA7tuTBl3kqArEqlV
XLV1apkdqc3cFztlPnZjxgx4RvGtXUXx4N9Y45isQUhWbJ158GrSuDCf9TSpNGS2gZlFKN5Kl9BO
7TiHbYs4zQbcOwP7aCw6F3j5MhiS0QVVYTitwu/wkcyXqGtI4cxp48750vDnVTy49qOq8G30de9+
LAYcpaISefTSoGEaPSxlgEahsYOnHCkgBWWaTixdqMRHereMMu46fqncIMVsU2IVd5UvYttQoEX+
FXS+LZywJRioOYUC7f52z4Y9RMGIbb01VXdrOD68A97a7q9s9kzoWBgIcpgA4I7ICi6zsiljUSAH
M2AJwiNSWE+YXHHsvKObtZKQ0fkYlhL3O8P8b45VCSdMd6KpsHni9cEJCGoyrX2impfB2bNSEZeO
xFtMYtJnxzuHYPSqSW5RkpxU4+7qVed6efHpU2tegiJT5UKW6J2N1U2j9CfspHNtjDloGVtJvdwE
KM/Md7c9B3536leRSvvO1mbczFAX9rFCag8AJ1jDXbc3F1SL/kTEdFeVe98+Fu3Hqk1i0du1vKHG
SlqjyD2YGA0DVpxzE/Fd0J4qeZL+kNUq3KJzt+/D11oihEo3c6r3dnrgzhP3hh2kamOhHid5mcoL
td9m7SVF3+Vr+NGOc9KqP71xmrDbzVgXw7bvod3if9gtPYigAIlqW+o+1QZWZ7fRw1M4QB2kunE5
z/FUSl5K68LAVl8QcnVxqILt1DyVC89BidnWRoRTxSLe3PwJC3HyJl+QasX78sRMJJ+2/RzsQhVC
x06VFxE0b8Fao0WtFO7TPNSAfggt/VfR8XtZOS8RAx63zGMScGOzsOni2MWmqXsTu7Z6XqV95mxM
eWjEpQnBdWtJGtd9quZ633f9zRCgmDVDMlhD3lvdrhpUPhfjUflRIm2WdnbYxqMeXuZCprNqJtKI
9mLW+mlW1cFmVKLZYr1iivjP7KrUafttGRQHUUZ+XHjReZoNka8NuwtMAYmKGcIqwhMXx/WHHIbc
EPqqGLw3TDcPDL8iWNOSzFF3juyhItQsbyA5kZaV3toqegdKD6pyPR0rt0va0drWtvkA1Z9sZOJo
8zWfpiIzVgyQUPfdNoaLYc4b32632ItZO+sHwa2TV64rCe0OMk4SEJKDOrvyMEjbBQVpI3FuuyKz
rTlhHEi0sANBHGWcwtE/+iqMNVSOiWdTxH1jDuMlxKaEmKJonIOEAGBiCbFRvjPdmb2EiFPYid0Q
XkfeKUJVSN1U8AKRAhNIzBGCYNg873z+p+3lmNGKndjUJRWd976AoyoO+pqKi9H1hyYy83qBT7TZ
6Mwfl5O5Bgf4RO0tBlqa4PbBKINEaAt35/rbsfTTRnunK7ZkV+xFNiVyBj9uBX+VHHCWBwtov3Gh
WaePXQheQlQ6xzkE56OpHxodJY7ZPVqVeU9bqGsGV9J22R7w/uqEet2phfSBh6VSj/ZOqjn1bYyX
rNwykMohqkt+3w2W2DB3fqpZ8WT3wUUu9p5xSxLbq3bG6oPoASF7BTKiCKekLMyT2dIt4+2mUE1W
eMa+XG0Czv1lUcMRXo4W2BhyIWMUbJoQtgZIMZrKTvzG2EZrnTem+QwqMYaUMMwThuEddJESOGzE
Rm29RoGxWy0bbh4Bze0hWNNo+OyH+sJ0+6c1JBjiFng7i3VnSOtAI5lZglmxTwUIGxEjbDVS4fE0
lLiDoncVmT3NEss1zvMCo6fehiCAn/Tu+samF6sLtmDyx5qpe9ew9iYYIasaMyHMXNWgISnfS6gs
8nJsAAjj942xesT0X3FdUDGkEjbK7V9Xu8tRjaaeg8jrgypV1VzEWAARkQtoKWW9D9v1PHAqiYD8
wKwwgF45cdD1O/jkwnBIXMKpJZG3HqAiDy0ObuX9gHFQZdw6NeQkKlOBpkmtQ9W5mOuiR8O24ThC
m5Tb4bniNDNRAiFfwqhUj3LVd29H7r1b5UCqAScBjW7LGfmakue6Ly7t2rkg4M0Enzam5ojG/6iS
iNXJIP2QtG35CUHZGz74D0J7BinW5VyDrx806iEYq0S4C1p9diHIEFIMJlC4h5fImuaekr7BC40w
Gi48b1eO1aENo0xeDaynJadOdD80OEraYi/NcWMYRYKBpV1DnWw2h3tfs02jRW5UmN4ouV/npnen
wmgnG53XPd9I4R8wgJ6xHg1HzBFs7BpZ3izogpmjKFNe/bxyZ1NPrgkVuvXcReuFtctdsXYbTyK+
TuGSAxsJCXQaj70Z3Ev4xC6Bn40dZEkb97ONzMPgY8dMPdHBmAd+UWdNVCtiMfYobV4RPnXHUAWH
cK2cZCzmV/RliXCLBy7AaYhMeYQ13a4Pog+tyybxS/eRen5s1cOp7ux7v9U5H80djH43OqzTqNTP
LhsvoDrtbKc9KTWoFPn+zRqgrvBwIACb+6R4VVbQYjyYsjseuak/uOehGD7tdvHI2oktfHgCfAcx
EN17GBrtwqPbaXniw/IZTNXBU302GP4BvtdZVEAXSFcX4RiIm5xeUBrFy8zejVYfnHAkNiZBlOvv
0NHeulhn3roiSsi/taHAIA+GbBTTnx6lm90vpGPBnb/wGxwIm8rGq6KD/OT+muNGCA/bGxb1Z6XY
hG9qAALDCJAK3SNGPXOzd86WAGXLmI0MHYRd5Y47d2EGUdxMrck7Bs6aqfWayFrZ7CLzmnxMYTnO
0S0WMFcoqpWh0S1OYSWIPyMz8xBlDJsFxOg6lMhOc8HQN0sbo0pCDtoYypZ8pkYua+R1eJ7XykH3
L5rvkWi+WL6+1Ng0WE/h37ZuHFIGoyQTFTeR2TzpWjx163wd1Eq7nmtMuiuTQG3iXRbMhqaok7Gl
2/O+OleICUR51UdVdxuDlTXpDYya+u4bjbBg6tAkNTompKfFQ9VWOi6XekY5EaXSqlKTRqkugjzS
88YbW5hBr+ONHP4qS+BoF4nN9kWrDgpOMRU/sfI8UpQZ0XONg7D3LtOoyVTe9G6I+u6BLXOMrNFx
bmlTYPzqbl5QlVupO6ZyTZ0g1ahJ+26r6RJrOsfuWG2hLZ7TUh5d78lq/Xgu876AK1UA00aM5aIW
pHURC9dBUlTEJfLC1uCHMWg2hXvgxUBqF/6cEaoO+VxFh0q/tlGFpQYyiwlARvs3gTz1C7xy+zpR
MIiCXPoJsRdiEsV6E4i08/bIeSqUxA6yKrqjzqekL/5MU0pvhzkP6vfevnMRGG0Agk31lyNnCdds
9t7H9m4cjuOs4G/woNkDChUETDIYNYmil7B+4v4DN/ZTvSDXQonN2XOv5Mb2C+KrPwJxTQuUHdWc
iHYnBrblOK4jxc8VBCdZA6vdo2F8hup+5JsBrL0ORG3t2/E0RyQCIjCYGch8cWuUqZwOwi4IBRcT
jMWYjn9Fe+daoO2WSKJhlKqcDHMGiVk/FGxNC+elAAmrc9bU9R/kTBawf1A3r9LMLXjjmCydmUK1
8zbO7x12iITWn+W1xBg4Sqo/lZ+uVhkP8jzBZJPtKaoCVt5PSyZQNPFiPyoTnrew1RCHZizvm5Xu
IUJAehTfdM4MNHJNRVQUpr519LuLX8Sy4wn1Z8AvWedSguzxEnUYvphRlZR7HezroiZjdVxw0LTl
X3/cXIGb0kbmhfXfdwzIOz5y/wqvIcKjjWfkwYr0tLKzWSMRb3Pesd1iBZKsggMc6j/oAnmb0fjr
ywnjAy1/kJZIDAzmlLyJF42MvVluQtffFFeMZzl07V+nOw51R9YyhATFLnBmYq+7oHocIc9XfETN
yxjEDBoz0dbAXlonj1QOfkfcNsWbo24HudfRvGu8JWFYpn2HgtknEhoT7lolfiQ2ui7+TKI89hRw
lQ4TOBfkIebjTPycnPWbbnd8dcAgbZeUWs4thvmTukD5wefHWkYzzvB11/AIISFE+BnvOnj0dBAK
tvCfuAa0Ue+EmQSljQL6aWlzi23NKdyEfkvGHguVbpx21+uNew3wZYefMbDgbiZPEaSawMAq777u
EgDxRLk2Wem2tM+TdbwGFZu+lfq2FUWqihTHvGWn1BPbVQElmd+vxGtbgLijzYxaQ0JxePrrFsSI
PPJgSdcGcVjAu2RSuLUqriVwiMrKSvbA8APTMJECM/zlMm8idMBgt5IF1XMUmFnwHk7F1sORYy1b
v8ZU5ujFy5jMsCqSQPCAWRyc7qKKbClyOt94c7pOHy5Wl7V4wKsNAAMXo5V5IZ4qu4iLbk1MMDSG
HhtDQYpQ89iHZprDc+2XsWNs6Vxs3eouHN8Nc7pv5I4tzh6ZR1KDFQ0abDya3ARWZ+wcFwKn1prK
pTyCI4t0xAJy0++rss78ed/oHtqZPOGOOjL/0+umHeyA8wnV1RIhzqPM4K16ZFwmPFzvHBwRRTO8
cFRKfFoa0o4RzjTEinXJRmwpXRZk1kPSjwgGwaHFToLXWxKWe5M9X5lVUamyHsRmhThdz01s1zkP
is3qwIwsYodOiAdjqjcBAgGEEgC8itzpHiSH7WILPMCy0nU+sOA5Qmlbmuxp9IODhRoFtc7Cs3o8
B7oCngu5Gf0ZrAteBOb32i7lpo1wDQtH46rmDJivqvXRhvCxy+SuGgHGgH2jRJMwZx/WcKsZgfwC
XfO6B4EgLOhOBjhFsaGMXscuxomKZd4aDIPg8Ipzzk1l3JXjFFuFTFx6CPu8DcZN48yZX7RILUKk
+ckiB/wgVH7YM4yZSD1XeUTdgxZoqgK2WxFQTWQtIXCCMiJgEqb9dD9MDwxp1DSsz9pZdyoCVDa8
qJqSOkD52ZzN6MV1gPJhzYZsIAG+/OhPMaVgcy/WpkGFiLpzxTtR+iHE/Vlrs4ccEFk6nnWN2gD+
Jpb116m2jpWNjoi5DQsHP4sANHXuQko4II3j1qkY6oG0XwQx2oI04UHNNA68zFHPLVSXxXHtQLpu
P2ndo34tMOVwGwafWt96bGdYL7Nx55u7VYZ7k94Z5W20YOICwK2vEVibwwIZRclv+7UjSJuZAWZA
P+5a+1aCeDq1RVzpNtX+dhBHFtCz52wGZJvcZtf5DSy4+6I3iNsK4g1FbDEdd/atOZpxxfcKfdES
enLKj2XAEtOLDtr2SIcYPlukph9htWzBFiFBfdSArEz20I+Phomwod/Aa9qj8nDlSiz7yXRyMR94
1BIPxwvmX3MV5n5/qcqU0T4tBjD4o3zoT063VcABa+UAlsXZOZSZh5O6Nbaj1WB7yySw3pGApFGF
Ce4OlH0spNWDUI4BXLr9003zg4VA585DgvYLKv2bCvhtBIm3BrTOxtgUMwIhA3IOgwEz2gQNwCaI
Q483q/U5F89RYab2+MeRVqanPx7+SKIJy6Ltqt9N74XjCJnYckfDZwlKGzWneJFYKeVtyQ8DK2K3
jeKg6HKHV/fCTKuui0POSaAeLfvRHgHu1XXSh+5u6qHJZQwoCjGg3JFA4izHsXBXB4VNemfKCsfM
YBuAsAoyPoZpianlZZUjA3Lh3w0Dt8gUWPk8ywd/mj/sgNsb1lz/dxA+asscyVCDxW9buRIhEO3r
6q9ecI92AkLvTnsNSHOd/VdFw/u4TtgU9uAiCNuXxQPgsERtZk7FxffoLnQmVF/oj5fa+KzMKaMC
LoAtf1u5DeWtxV0JBitOzmxndhcgl7Kst9rvjrR3tobvn2mDrU5dGKVP7otHp3xep5cCzZSovjo3
MuPDxQPD7VzmbGmPCwPEonEdgFz2gxb8TVL6J2LuveG3f0Zj5ltIYgJKwaIrx5GIBSK3nXvboTOG
nKi/CUt6C33JBplHc6MLgPl1yFHVoZC0xyDTdLhIBatMjgbRzBUQfWW3pDVhBhoYjxCFPJg97Qh6
r1UyLd4DglbOhXfP3fboKPZ3oHy/lDp3yvLCvODWp/o9mM1L1Ppnr2jOHYy4F2vo4qla8sUrBfYG
kq+uC+4wqLIN6mmrB3T66fTJxIyEUkPOYZ7QHhrn5qYwnLgQEsfEIj6C1b8vBcr3prYu9mpYyIG8
G9DBb6jCLQKb3QwlTwzw7QDd+ImvzYu81sQUdvCNA4kDalGA/Tbq5tWFLLPsSB+ghpuj8C6E4QX3
vG3oGq9uC/Gl1ejQ62j+BKx8dfv6Vs9FGQPNg6n9EtwH4YQgWYBs2dXlFPMZ5anB7mpnffUEgHq7
Du8GEZyjxZbA29S7GI2DXa0JE+ZCWgoZaAtZq1rZoaKFJnouT3PnA/9gJ+hiTvCzjyxiD+wDaLJ1
TZCSMaqfZtnmTNcPyqwPpnLAoC5X/Hz1t+tdGpcRP9mllUGOJlPWte3W2c+jv5zHcfnkWGeGNzzg
x6EXaHQfkQuC2wAeNDVhZenB5Ez73i3chVCsmG+jtsdYC/AHYAct74MhqvKC+bIFkdVmZ74OdLsa
lYHOigWER1fdyRtRcxizS59difZG0LUax7Mr5B/T0bALNTG96JlouUgT+YiLA+TeNyncmOam4o+9
rjGk5A31mvjBUt67hVNv5mYwDiYmzA8tysftStGYMqwBRdM4NqmvURpF0vV2NpT7s3WYZe70Rnt0
hR8FqYJ8emr3ir0UxhreKQjSl8RVYjmqQi8JD5zorRR+dXHU1F86IdtkhaBSXDILA5dRSHc+qtKn
oEA8lUKVD4bv+VnjBlNm4thJIqfwNr1tiXgc6YDXqGGL6A5F6k2oJmm4sKSAiEha1A5/gYX3VY/N
bw5lM86kd9maeLz39sxG/gDKWfGkQlHuWQR+tuf3a4nF4Vp7VwUwcu2Xj/YKR6CQXs6Tr9qXfgKa
OwJ0SRuKPp/ZIPiXChgzNGwQ7rQfECkdvjOC2j06RYfXA+6uQkmmkTM4td5CTzd6sxCfzESGa7QB
kIa+HRt53M+j9RrQFbgji1yBh59fG9UCsFzgRf8WuJ2KgJTqS1tE/mOEwzTr3a7NoVsC5GDoqszi
A4zcF3x/WgaKGKuqMybKaz8c+y0MLBVjUPmv1xSvvY0/52Og3ipurm+9pnwiUrvoDMz1mru2Veyw
VuqtZc9wWl36ftNIIM3BwMfURAF4Q71WppZVlJt5Xg0SBC5LezFEL5PVApML+boFiUTfe4BFX3yE
k3RQ6+di2BSopCc/K8OxnXisXEA5zmy5V5U5mUnYF2xnMKnHqi3yoqncw+wU88ZqFHY9NYT94Nse
Qo0HOR9ieOjXCyF42oMTEMOyFWm2FHClZXWVdctCkwVjiLHpVQEJbA/THCXAbjE7KP/CQaR+ZEyb
AidSHimKvxj6NW7k2MaN4/B49tR8XPr6s2x5gCRLgjTQLfapCFl48rVn7QE9BhiCXlhKe4bmDPSn
iOU2dG9ey3NzGOqSFGzEZJmcnReowzSbtkGSN3CGFMHV6DZO0p8TdNNeKm0gAbepSplV8QO1MSK0
jOszyBb2h+OW3Xs9e/R2ZKZKmgXKqvi3pIUcbwxtcrVfLPleaANL0YW9lgNbR9RfDnClyhmfWejI
1O94tGvHcsxZMzSpy0SROWvLPKIp/ayVBR5Kvfa7umv7G28Jj4WSaIhP/LHALRsswNZvU08tMeDU
Uz+XKbrsmFpZ4xmtLd6YW/BDNoi/yK8QxqNQEc7NF/h7PM/UvDO4TwLP26AhlymkzcpSGUJbCrWw
LKiRri5LPsweKaIIVfO90YqdtAE0jGXWV1VEVthok0rxbWTPDxoTTY7ShwarLV3DxYmXZU5cKRJA
6+uGgvpCfEckvuxTp37xVfeIr76zUAzYSp8Wa21jj1O8ioHedaV1AMn0FVBoQ3rb/VM018NEDaTn
4t71zCVGlEVNW0zZosIkLIBYULPY6NIoMToIbHmR/j2t1nITmjQfW/sZcR78okq/WzJIB4pesOhk
gqbqVjqBkcAb79nlEPRoIEZYy33Hg1jNTSLX8zTUt3ZgvutmfPfX6t6xCiBYE7zzIt6n1FhSPaCe
MRe5dWo/9+rGJHIEt6BnMIWhBUzGxERsaecQ/s2xfXOJ9pJj/S04JgkKca+iJjVXDvqDvVd4EteX
mb+Wp3ZAG9DE1EbwPxyd2XajyBJFv4i1mIdXBEKDJcvz8MIqu7pI5mQm+fq7dZ+7q8qWIDPinH0i
ELoKxA5Y31NedK+QrK/TpKJqMD68gQ0OwsLCnXdiptpwnId6tWJjMP/0uvPQEr/YFQXNc6OH49I8
yzb/EGreZUAefKQPjTURD5rsl5q+d82m2BDej6f5Y4gqHpeAACPFfV4Qv8LJprVoXzvMO73l/5yH
fdOUWWhU5l0zqz50k2kNfJkv3d0BsoJ02pWGF+etvx9oxbTMiLucHJLfXzGqk3xyqA8Q4tQoGcRl
tudWYzLXbDKteEZHGDuaiazX31qZJimiQur5iV4vO2UEv21Drr3ixWSabFh168lK+XO+68SzYewb
B5KoDJKp386jn503sjaO4Z51W/4BlLWTampZv/6uMyLJZqbQ5uPdjkfLstKwGeqDLO2TUM4BTuKg
5c57prvPnKuJ3tVuWAq+uTF/FlXzR9f784pDDT66RzbcTx3qZ13eNqW9zfX24Db2m+ZpX363GaGr
pea+LbM8nuaUbsFJEVxTTFUmGn4xTomm6KkU9D/BHHFuvmLGv+cMHtQ0r4tXOCkXPG6xupszFLHl
PnpVddVhlEr6NGbEMBqp/JKVEzeVzUdYeTvTLV7y1Tvatf82D3bs803gIMxMESkPTSE4prIfyuvT
IL0rBubPSsQl7DNEgtRZm7i2NxVpwBg+gxjoVT1tJ2f7v9YzTjqSGXO57oIrb5Mry5+u+2sa9a8v
WDbGyO6EhxpQyxWIwus/OWd4quVpC+rhxDTL67qV965MUTIsbws1636wZrHLMx+DIghoUruaLLwQ
1POd6nbDCkekUl1ecf6rP4Mv4Cl0vutjM6RNEtj2meGMV3gf1KvqT9VoD7ZfRSyWjcuKsLuezpEP
8VUZ1aXs1psyJDLhYA+3zaxcGk1nvjSNORwaY5tx1exi4nfU+8PasuvOSMvvZW1/lBK3ttY+8Sp4
w9v0Ig1Ux8ETL82ovSxC1uHGoYomQDdmp5Swa9Bcg3qkNO/UuXcE6zC0lD554vToPedWjcUbdMXX
qtSRT5FKlgZ8wbnfy2FtQmmaRZwGwnpGuGLvnZuKZDDHeOr0Q6qwnXUvs/arOxVh0LldBPv9Jb3q
xNH2Gcigv/iFPuDkrBfK/oi9sO/1UPqE4Zf/Gm28ATbx0bA723G4bfiXiWTsDK6DptGznd9jVo+6
9yTWBv10tCdKyfZ5DpzTLNCljPKhxIR9CRhCdndr5sQp9C/PNlVUmsbbKspvleseFiU9FZfkX49B
YZHnUfb1VRP5PAqe4+fcn34KHqemsDMIdToWx6e1ZEVsNJydlmNft3x9zc2AR25ZIXHq6YVxoPwq
25O3tdVB1MB6S4Dy6av0n3QFRQ3dfpr5t9pUGsK6UYbuQnduexrpqrz+7syCy8ftvkZ3inL0qpqI
RtjU48cdsQ+NzfmX2ttJucFXsFDsTPZwpxeXl1qv8mhEuV9mHGfH7h/SZjsHxTDuxZo+rZ14rAP3
3+AFP3rARBFzgjgaM1+LWzVhy7X6n0p5H6kgxjqN6W6o6OmbzhouzWow/msVuO5OMXT4E4vDHVXi
bubyNk3wFtaWcY3d337db5K0AQRuHb252pvULlLrraO/zhKBxirAV9XUaIloGjjIgbWN8zC3+9mu
WFikyJf5DH7ez1r3bOYlBnEG0iSL/NapYtx1jf/SCJwchgA/9LUv8CeY+Lp1D14gPtwsvaqi/JgC
+TkOixXWNveT0W0zCkbHQHE4V8yKqYiMoOlZAqOpyO+nH+58P3bSyn7koD21hcjDWTZZ7Hn4IrXu
I+jQInUeHDxpic6jAbam8oH/+p9d850400/uwnXlNuWgr0Znl5vub+NmLr2ugJqoUOR97gN/XlU0
d7ho3uI+dl566QpBwrFakJQd7aXA5puC+oHxRsVpA/6MN4/SxLY7ce44PM9bNYD46cp49su7m67m
/yyjE28Iy34kWu/kFqg4OlZwlVUITumhyiH4PBEgvHK+r4uG76WLRK/8/WzmiWF3z+kkGdu0qc9m
gqCwvbMBqeRl44tVqKvh9aecSSCbKZHJZ/2dmWlojM577lDnu12R5JKXZ63rP97kfvoWbuUinets
By+mSp2dU9YOBagnPpaqxedG1QhAuQrrH6Nxv1q37Z/UyvnEuoZrq817R1r7oFuvfltHvNXR1GZ3
q+THzwqACs+Jut6i+FDyZTGDA/NxXnMvfVg058ijcjXlzE6/VrWR2mTiMLliLwvuCl3tN9c+6O3o
32YHYjC1Fo0FgBg3GSuYvJEmQJ+opUl/XZvc/E8Ta5UYTfOd8mjLJp92Vjqf5EpSVOZT5Hsq3wnf
3uuF+6DhEWlD9jylblwyogDCoo68Nj/p7nieeuIKXhmXI0CPJdCAtX+y8HZF1uwt2sFNDfQR7iG3
NVTulRez2B59SpEevNjXxdNsTc9d5n6QgWPMaq2iRrmJay6PYsD5t+bdUnjueXSl91DSLEYNR8iu
8DUtTu32UvjVuve1+UBH3O1KjfiXPsaD30SN3zI7Jjf+IsI9MXLgVzkzeiC2bTYYe9JB1lHZYEea
4ZJX8O8q+jABn7FCEStlK57SlPLI9Nl5CguiZ1M0231EnAURZo5mfUzGokaPXGINo1UhOvY23UY2
x9r8VzHrOvQH0Llmea1pAs65h3e9pdYNDbFPpOB+0q3xV89y/6qDGuwczzgoHS2ceDGMADT3Iqaf
VZtpxHu9SOapMtDIAy/KA/WojaSJ0UVPre/cEISSwWCVdc/RFWdV9T5gtAMzdjezsh8CX7+kBVuN
Bt7z3k2jssWJKP/1o7Fbx0LbAy09SqNCJ2Mn0KLvW8vap+nwyhko+TrUiwrqX7flNK76x076O5C0
vbc5e3ecrzwE0UYjApQR9075CEP1XfW0sxNYs8DKXcWvVRckC23Eh80aUPq95Qvr+s/c2olRFCux
qXG8y/QTn6V80fT1AhaGn58flTlSZjurH4rJ/zWC+TBr6sHJslOlZmiZVLtkfgPbuyz/laqDIONe
6UtxMOBsdE3Nj+5QWXG30tMuyvupiPUcgDfyXxE4LhCkdm+qGuEexy6rH+TiGBe/USKx5y37u822
95lpxbwvNcviOe/rJHeM/hDknsBudUyNv3X7wDhJQ83sfxaOj33b6/hX6TI+2c5AoolwLAn3QZ/P
ldG7yUqCJZwshUpk8N5NDAk6apnMj+sdzK5G2e1nY/X/lmXFMYHosKtao7v41modGyezbg6+2bIr
qlXExdA40ZB6sFU1jydfUMmEbPa/RY6dTrfRrVqBqymyx3VeuOqEFTGg/4XiqjqNnsyOPtsh0nB2
huk4bnqZSEYEnsp+tY+pVravwTBA7Kul66gRRyH2xqzZR1N3a8bfet6f5V44UKHPyYAM82cpguY0
DDmqlWPZ1cV31K8dLPNnJpffRgz9p1uwbAsrWzVeqEqwLyjutuGuyvrHQHoDUoBXmSK0aqkdELT8
0+ZVGoRIAbZjyNb5YeWZSXq/0bdt56V6EHVbq58aJ1hgs+3hNHl5w0+45jdqkQ3YnOEmZ+mSN520
3n2YGOT7Iwx2pNclf6VlwbBW7QqJtg5IdgbEeLZ2y0eWlc8sJh5vrqHX35WRjX9YEMA5x48erm3g
hY3n/QtaAhai11VkZUJofBV9H9F4sAvSzniw2JhOZWmTwd828Gw0RLy3zt92ylPGbuBuOweL0Z/T
xcIjBuihVxWTGRdj+a+Y3JJWfxs/9Rqns8+7NCxw/16HkfrFEBOFSPoFQNf/ZBUTG6zczBJ9yYxk
NAtI5dZklqoXZElRpFMsVf5a9rUedchRRbYZe/BUJNQ+8PmJah0mvZho42eTGf3yTRrejOdnt957
XRsKF6dnT3pBVWxploKMqP8wJD6LXPZSRbXvz5Fdzta+3kzcHgP3ZZx5m6WzmsdmrhhqyU6Sva7N
782YekdRFMVX58zYxKzsAU7divFL7/wpqWrRpLuUqvTHbVybiygzz14vzYNh1+5FKzLBiZ0jD9Ye
XL2XpTZCzpD+yLbQb0WQqb3qJisu8zx9m9A7H+qqR5zX2B3nKM+LeHa1w+rZL44Jd+HlrcEUsCwP
Ta2bH0phUPia1CA2RPdlDvqSN7ACMNxMcLq8QTBwmgp/md4gJuwuknzpgE3U8GjbvnbkBWcb+NrQ
ZXfNHFeWwr21Uvau6rXzYjBVPxE6zbHZO9RFOVPv1NIzn7XrnEg43XQOOBIOuu63+3I0xM6pre+0
X6wLn4j+X98j/gSpl78NW8f0/8yqE1vYGORGYZ/GmgI6M9PuVWTp8mlpuvFfPtloLnadw6NONfGn
Sr+HvrQSb1ShwC04nea2lDyFHmxXR37Inhrrb0/x8tA5Wp8ov8iQDVsYY3eeiifWygSht/klIzc9
FdWGGC5TlmanzrTsWOqWv4WpXaRkkgjRw6v5bAtiAOUMvN7OUaHbzaUYlDj2vuvHdJdBRKavjAfX
ZlWyHMunOgXWr7qsDMJK6l5MZVREsrbMEAmkvHmLPX6acpH6rkkH0R/E0KWPlj6272KCIlKW/smJ
CyunnG5mUvdSnnzVyTiYrf5sbF5AJTcbD5YlMp56JNZEala695csuzRW33zgX7ld2ARMxgwVXDXV
ge/8BIat7001pbz5SJNhs+TWf/jkAE1u3h3maf2bItVypWTQUrSO7H9maOh+LJh+FjLnlf0aCy/b
nKomIfTknerNd05OYZRJ4BXD1Wwr/VJlqXxQRZX9k7VHIs8tc5CgsrmgPr/NpbQ5BDvz4Nibg1Hu
9b+SN36JynTTjkuT9reeHgZT21CHssvrDwJoy81lneqrGMxpX7VMLuGO9MRj1TPr0+XAhrTBdjRL
xPIM0ezc1qsbAVEMR7/PwfSHUbv5dVtFzRa0B80QgRuVc7P9SXv1PjvLx1aNx1a/uFi0xX2wm/u3
tIfDOJtHGEEu7g6b21bdIZXODT3mPM7ZoSj9XeEY+2XCfCYU8jmUGrucVxSFzovsnMNxmlDvg/zZ
bWhj4eovzEY91NpEcksOhGHwhstuPLHoCYsbS2/x9lJCok/ps7Rlt5uADqxZo8vz0nhpHuUdIKK6
Sf3aJMJV7WpYHWP6h/q9YaU54Z3aKt11R2sV54Yee+MnPBmfb9Ihs5dZzQ/6joMZjTn7i8vy2PSx
j488QF4BwYcZ8iUTpUmjfHcklrQgfaGm+HYnFdayZJ9E/lBk1S0tcd8mRxyGrUDCr9ydrLfjvMnY
n5ZrPZiRx5sEP3halvF92fQdT4uxA0MXu6pk2nimjxx8HN7GrAhtlVlciDaLrDWtIevyw7yRn7Nq
QD+zO6Y0+Uk/+8/aNk9QPaYZtd6K3FbLR39Mn7uFyY7MLX90XOSstqML6xx+Lk5yvG5RnlynoCyY
Mu5k2X4XGRyAnlk4l7nZvFRud8Y/cS6F00pC9mORlOxieZLuIB/EXHffXQUMPprTt7XSiNRZdh7m
N34KeGTbTpiDCxZM+u6jDEbxj7KKoXdEnTb4yYwsldpGwjbUU7sxr7KLbTj/tno8N3mZFE5zFMp7
IMB97QhGYLke6pU0YCGhtVrvrnGhMYVmwcyYadtgG/o1YgQR0J+37Ky1o3/eEicT+9oR4MPDC0UH
TE4PV5feVMBGKyvtyOlAOS5p8GLJMYJIwsWGow3ZB1nFded8p8M9edQEhznTd2svrk4h43r2I5nN
j9zq/wWBfdLo1ENbD04ZHmleuVcWWGCceTARw1xFGlz0JJqvKjW5epr0zcrtPf7jIahyEuuie3Lh
wkM2aWI1LKP3VlX9wWVJkI2LC/YAwGeKcsLdGl518kF5tx0zqycFpSOYT31CugGDZPLARxChrSa5
37UTClRamX+CrSN40JEsak8r8UJ/uRJOeKPfBQGrIrtg6lg/U/qgPru2zarBOcJLSsqq/maQGyZ7
ioxobj6wEktUFKefPcascLu4QGDgAEXoc5FmTr1Lbe+WuQgcQWXEeGfXjiPKdvadxJCuvWszWvEA
jwPx1O1SSnU5aKdabXAQPTZnp65W0PDAqC1qc/EivFxBidfPUjfeV5QAlvANu3msfov/v2Q2FvKm
YFkKJwp6/Vt28m2qs8dMW6/SaZ/LojrV9KB9qn3Z+gg935WvbctCH1/pv0uG8eVmL31RbT/5/eZ0
m7KPRMnZoU/z2fagKnWLK1RUMB5pPl3qtrjoVRBnHeOXWNpzk2bvRsh8DkEqtInchJcorFehrLfe
8eV+WyQMv3+qepQWPvUToZjL4tAGkzrCfMOLNUbwoG2ii5f9wejWh0mHNaEMCwU3ib6pS6V0e8/8
TG+PrC0Z5Ozf1lwzw8BMcbh9c6/X1hbKgivpPqT5lGbaArmkh725vk0Dn71Tu/SzuBsND26fOseF
Y44i7CycwUpYX/ejxjoIJ4MnbcjVNTANzgMrACsK1PtUcrTgrIbZ4sbj2P3TaXlDnCAdCMe/AuEw
vt0u+BOL13OQtRd1l8p1eZ88nWUpE2iWuFxBe5Ww/62SyaJZMx4xOKCJrDwxR/ucTb9G3UzhqNUg
+QEtQcrHtPOHoY09v/50ZN7zynFy29bJCca/i82QL1tqeB/qoZ6IZA3dydWMh6E02SagsWIA61mF
nl8tYccO4HCrzX+knmI9Q1rvNwCdkie3DfYp26tCf3IOGIh7HsQPH8CxXTCzCZ2EQSOjUqLXLOVu
rOZHQNK9TSmmk+QtLOvoes4Pc2BjxMYDUuEZybCy9ouJCfpgKHjxyOrqfQFoDERt9GNY2FdVfnsI
J/5sk83sozI/1lwaJrJsqzOHXKJQE3vUfC2SzGwstIBr7zMdl8OsH/zJDJtsxMMrIWD/pS2m6uc0
JukoCXBfioUHzcBoYkyrSRiubSS56pOHDmmjBfXe8pba9dkR65Fc4H6Qj/ny1wniAflBUveU7t9C
9fHGWlqOGkBJPshOFOTKy53gPZpoQ10gJcGjXgm2buO661xdsp+O3WY+UndjBaJe47521eew6m9D
4RxosKDNRZSKhqpn33l+TEcWaTXKghCRv23nTRYv86p96+7bCMtB6qeKp3sA3aeWAijLGC+QrkOi
+eVTmwbvXgVVUd4GcjPWOEWTFnUdpdf23mmINdzGo7R2dj9RKHp86rkbGfzSBkvSrQwUr5M9UT8m
qBk26UgVt4u/8+b0Cgq+hxeIMot+gUMXjVSGvkEeo9pebGgMi13VztbvetjT1I3YrcNrkpFcJe5r
EMVYyt+13sgfj0+GVZ+t7sU2WaU5G9H/hz6J7eLMfYK4A4G9bVeXTJM5EVa8TpMd67WBO6GdB60K
J/ZVwRXkSn/XsZm4He+dPIATZpkGPL4QMLDc/sLvi6fYRXM/X01Gec9VkyzdtNc8sdf06hRgNUmr
+JdVdHbZUznWr7JmyEzaRWOlPaWajoJisgKvc8mjeQfSYCEHAzvePdTIoj/4kvqI1SCb7kY1Tizx
kadssSKt99jsi4xfDDk/6RI5JRxm56onKuF4YgBLmJK+NYiHDaoGfshgG1nt0Mx3biHSsp9hfdqU
fbWD+lC0xAaH6eqCtukTs+obsO8ciqkK1C91LQmSPKlScl/4DMaW7xl4ciDg/ZZp6l9hjz/6Knk5
jNAvUcjRkSfc4XS4A7IeC2nqI9XLl6/r70PanQuzeiXp9GBkWyyWh1ne+WdGZXWG2DtrGfWiPvoO
/Y3Y9qL5TwDIoo6fi46OsJDJqsFYpn+FfWaL867Hc2pBXe72mvfN+bh69a5Ox0uq/vL1+GtBQJvW
5NoZeeS6UFvIgDZhgF6oWAflrk3orIma04o299jRNrZMfq/7iHblVIotoZGj1bLRunVxf19uHolh
mplkVS+Zyo92O8RpzlYf47VHE1HaldmoO4+Kr2a7b3sPcRnDnwAjpK6+K9VRAjlJIFwQ/yxILFsm
moKG1uool4yCB0TnX95pXNIdAQN9sUGaxl0vT02uYr+zaCeMbwmM4RM3y7j98F6iwnkY7PaV+Ynh
MmTxwBQ8RueHtsFoRALx2tK8Bi49Vxlk0AgWsyM6MwiZr7QX/rrPjS+vt3aCDmOYfkTeEGf1z2xX
+cU/jP3cDQedJGOH9FDC1xvcj7rvgSLxFJDPI9eGJU4n7uvZKa0+yjKlEMOZEvwO0jxJGwjN8E5g
jXlYtdrlno8ZvXzvmdMzT1JyF91Fy3uJzSYxYOlxzyMv2NBMvHmo6pP/Iptl7znV98hP098T71R5
Q/ZbQJf4tNu570WzJ58MY/wZehU5eAywHKS1g93Cg2iP/YMevDVwhihsO74Vt6dhRF2zLf2Ut0Pk
KZYbnqwucdo86u+dnQAjHRDvA8SG9S1fDoOLoY+UNVfGxXPWhHcQDIFeeiOXUs0Hh5eu6IPIqdeD
wSPBr8Zejv069X89g+sw6J9tYz4MuaAd7DG4SRD2n434CMbykQkYoVa41zVYuFwEqALLUbe6SYQ3
xiJfjhC2DemmtBiTnlIEtSVSzHRfCEOgt95JWxqp8rhI5l7IjVColsAp/vFpma02pxPXfppWO9w1
VjiJOVyNIsL4/LCIlAf+j9SZBA6eBt18L8+DNS7Vm5DaYz1ribW5pwUC3J/fNeZoO/r0tDq/AD83
n7m/QIEawyIWntItYuFavZO2A6hZRUqRzSTqPrIIbSZtuabcaHWfUJMdjHUl/8YRQwO2jnu1/rFc
cGdEadP8m1ZXw/7riu+1qXcG8opUH7X9K8hO6Hoa3W+2+lpr7aUf/BNKB/LarhZH0/obVE1ojlT0
nImLfL4PtliWD4OqIXdfsBZDJpvDjVaH1GPHnUkjnD/VXrkfxEkNYi+D2wi3vFUesZtzf9cC0vfK
e5M2os3P2DRxSrLZmgl5OLuNDtP0QIpSK1LYwsbAcCs49ft37/1Dk9Vc/IjtMHYQavWLSYOUES1u
CUyxniYuymdGtcXVeJicXxpC2sDDmqYRrPY63Gxch3GwE5u72oSCm47YXy2ftjEnbvVsm0lddXGV
t1HDxdUF1bkjhZNz/rXbyWifDNvdS6QRgwobmcCnYYAP5it5s5aHgZytnX1OM7bztZjeCUSp9s7T
cuxvEdxEY/2M5BZE93IfcrsC3rINBgzpV1j/0i1ZBNWf/7F2P2V39vN3mpxdk3WRafpxZ+lfm8M0
2BxaS7/xHHJckniCQyQ94BHXEsFbZp2H4CSnn03HMeniJhMR46eeMiM/Cs5mL3ubx1VG+VAMFDzd
ETWTBXHUHXk/n8eF4yo3/04U/nK0E3dZ88NUzydtFFfQy8NiW484Tf/Gortki/pSXJnFvIAwtCbP
VzGH+jrvlwF3q8+Z20H/KecddQOzmzaqUVePwRuZ1ICj2+CIt9r2sgL6NmOe6HP1OLnGtcjFEfw9
kVuzH+v5OAUBzFf17lT28zbZx0m3YzTgPRT0CkzQvMu+OjP+4iH1jWgpySWKngZG7kXQhfNmETWA
+axYPLlLJWnhpr15af6g+/XzzIIInIV43N6qzX7JtsDctUpte7vD3KzYTxVu9xyzPe3cady7sxZX
vXqT83nI+6MhV1IV2ynIBQGtlSMgPZQmXYALXdo24FJ80w27rF09eNfVRtGKQmhjg4Gn70zHukx1
z1YtK1k06xLUzhkgIvQz/0JUHNKx/KORFWpy98/U6B8tXx/zcdk1Znf/UDGySGjjszGu8bJgqRh9
4IbgQUM0Ew/eeWP7mNcVsdGxOTFW9T9Puef7RG5ws+2LKPhBo9DLfGtn9jMxmdHJY6fF5tdnEsor
My1cuyeeuBhujLImTl2P7Q7jF4+NmRTD/DPV2haNowlyThVX28ZrIeRFq7TI1OrDrLzEqUuG/ZXy
lQh/LIVKmowHUAOPnLoSOcJ6bqzhuhQO+OiAM9+LNyfYHnPGt9Q2qyBstSvK2g5td70BnB4zYOZQ
+AF0D8OYu5zCXX3gGO971e8Nb7huIPxbxV+bGY+dPvN5LGuCtMxUBMt8h4NN/ADAwPrcCvnclyVK
g7tFlmnsp9H8KN36iqkRST/4sQ3CG5b9BTTd70prfTY1NDo69b7kU1CkYNExHfs0LOc7DmGpox9s
lAsMpvCP/JlwAoYbim9dvxboFzbvemO9dFuRuPlTQR/TDl8NgWIhRhD7IhrUcR6BPpHSG6SeQtgh
MdyBb4ZNBxE2G/cl2lL2mbELExuDtD+e70Cwy7Ip21ryQ59Oehbdw8pvuKbeDbl/t3b6DW4vbFS+
Z01nzIztG9THDoHwwWvtJ6PawmLWvkZNxJsYTzVDoIRhQRVCaU70vSatsCQ0WP/XTMUxgLs0vebU
4UEDoR+snFpZ6fIc2Fps5o/9ci6hnquTNfznkCtCJiH4MZ00zLMYN49vtIfI/C8onaeAHizn2kU/
bP3u1R1eUgvNGRsw95ncw6QRqNenpWSoDK4sk7dig60gGjwYlv21tvQkp+GZJ3Ix3GQAO7HWnHBF
CV49NsVnhjNUjERW030JLWSYN0X8SSp71zP7IlUfrfkzjZ9NevZQPGYUSH7+8e7/gjVP3u+9OZHL
LfOPq3HL2uWa0kLV/HRdkz4Ybv9TrA9qee7Xb2HGcKP8QwiUzscQ/AZLogVjHbKwupn+6jMxNpba
NVq1Zx6To4qbNNZ4rnMkdBQuxg1OgXucPbFrOerY/OR8W4WeSB+UvMUFq0UW4/acHO2lWTZwe2A9
q4tJA4XG6OG9bfHsow4P5XPm88xhTQpo4sGk0sm7F/hQZv+psTksBTyxlT3MUxpnnnboJhVPeXtN
8+IkjfvQFtxx2ks/GA9968QT4lK94I2RF9vuIazeDs1giZvaYzgNTewwazvTfFcMF+ldI1HSfVP9
wsTwdQ97pjELyuEZHNdn17Z2hrKPZVA9dr1kuAqJvLa+i6U5CSwmPPGPyyc8XN4r6V6GJo0AqN4r
e/rjecaFFcTUpATqtG17taoeSaHznoJanewpYBJbXwDzBJ8a2J30+shQ8qeYTPo7I9t327QbyuyT
PzXtAkP7i4517Ba5V5W8FVhxRa242RhsAgq0K1y62sC6NoJC0OTK82YQUXy1pfGfBqO/jJ3PxCz7
OCg4MhI8Ave7odOgHVLbkz+gP85OMjrdtfancy70XTf7iadpO8ajfIMTnwSpSHfS39g9Hzl36FjA
P6ymFS5blfSCbKheXreGN0s2dN6FaV2QsJJmrhmZ5e/9+wCkQh6sAhnfcdUJQim6/0T2ZEGCsJNq
JDU0y3YiqD99zXCchaVOZcUq4MzJqNnINquK0oNLbKkwUIBXh2C6GuTuNK14KFsGe5rOl3C1sMrW
vekVsdKbnRTaT14ywWZoPlbVHks/fckkh8v/KDqv5VaRKIp+EVWEhoZX5SxLzn6hbN8xNLnJ8PWz
9Dp15wZZ0Kd3WOexBDNH/aN1f7Eq+9PMM5A/1SP4c+WfASENiaszxpUvaBYxnK8DVFnCbK9uGX3Z
bsFsNh7brDzA69mqTEbc6DXAQ+fIKsW3fIxW3LVWY+zvTTTkVOT2qiWkRDiPe3vcUrFiCqWrEgKI
JEocXIGJnNw+pFJcnmLdb7uZS4qhdiWsGrrcRM7qtMNAKZD8Si8baZB4p5aX5TKd63setddOYZKR
DP0RQREuRtXu205fO1ecrLja1iUX3jRViLL0+WFYLO0GTptlr+yiQVTpMCO6lCdNWD/NXBHadT5z
GvKlHTRbd7IvuKUnWdjfeZ+94HLS/BZkIMWGM/L5YTVZHhF/0WkGYYNpItpIYRC09O5mUzOZy1tb
ZiB0kUlTO9kYcbQhB3rAAvykePQ7eDgfYzC/Zzi9a4BHmzkHFIAOcJw9eyfmuNhoywhXpVVxRjSK
ckH2ksiWWjrpjGUbEIwLUAsaRWFjqKt9XFBN6N0ETgMFSpGedJjw7uDKL31aWFJvSsyhSIxn8uwf
Gv4drh1iqcQU9c5ly1jhOfsWl0Vk0b/c1JuixeQX5FxT94NTZqmMllpngA02nOI6p1wwZDRkCAYO
nvq2rXFRm/aV9MlznRknQpr9eqReSu90V8XFe2s5T5Im2QrzYaL8yRL0moGmtYq/qMYCGLKneRi6
RcS3z3GaQ2gXr0HPrgOXOLOpYzSN8gnG5EGpdpf6znfTjTcRm29Bx6AjuUsY+dVJH+AbGd55XLkX
6RMf78UzUsgGWcKPy71wO/5pg+BcpNA6DYHwSFXSGeJdLG36gAGgqHCJSQTJJt31/Leh5ICjLHUZ
AT5h5PHQcgb5gFCkE70YFTUKM9q4JWy/BBySOanDbBMopsEFb5CE8lKa1adhMSdYnvExdgH3rhaS
Wtnkb6mVXIw57FYIBdu6E5cy0em9S6332esPJRV0s+C4RnW34AFaqb3hovgdJGrlGt5u8EFAwvRK
h453DAPIpF8k36WuTt5Ci8hsTO6L11UkUeByZG2f15cixDHOFP/02qHui0JDKyBa13a4rNT87GjS
x63nXvNBvdg4GaKDBGGNO3PceyP3vyy/ew/NzaBJTqW9n4qVlwZnR2YsLaZM4JcfxCRojzLv5d5B
xsZXZ0D/I8RlkXUO+n9YIZ9OGIIv8Qeu1c2+AxIkIsQuYllXm7eCKmG66ZTIUL4WAF9sNtx6LNrg
2SU0wAVA0OxGmLn7kjd7Z28SUnne+MkrjIYXAhpG0rIqhw2srIuXhN+xb7w7c3zoQN/N4gqu41BB
DIla/2qO0Gq7DKDQyF4PxzCOPME/pW2KBd2kEaqPS9ZVi3VTejyBxa4jCljExbrXiKWtP20qMKVQ
k/4Kim1pYOwaHM0w6k+OMG+2z8tp9uXrw1Ex2p68Zfg31eULSW9vkcnmyTPADgfclmk8L4POWkeP
QmUvb6Hm4eUE5kALXwuwnFPNSG45496t07cGpSzw3RP7AQ9jFO3DbL55tdy2w+somCYQ8dN53PmP
QFntQU7hy0ixr6AAtTQb68W18sMQ80mWSHqZeatatY4KetdVtgENtM9EsoyLAZ0bwFINHz7wOPkD
tSVtyVQYEqAsPry0v3vkHk3dLy0mH1ng0iEFc29edjgqXKxQrJ5Nqzr3RHio7pHWgaEXldvUKE8z
h52gnx/n7jIYk01evM0dzG49/mlzesLAP1Cc2QXcdFseJtXgMhp6QRR9XVd/BjS/wB3fZ04jzs8l
/dJPRw3PcTP9jBg6y9Av1iLkn/pYjJGOOw/AAp7BauozKuaftIQXNXCQ6EFixPcQXolYI6Cw9RRG
m33rmBcnJ23cO68me8zMBjpbM+xMTFfqkSuJKDyT6526mSQvwxWAzBmzvwYjWQ+keXgRW3wQQ9GP
K66Xqzz5mrW1cooc62VLNJmmRrR0tA29QC3V6K66VC5nQAJBHK/bju4+ukRQMTQY7SbiA4w6Zzkl
wPHIE4wItUrYu4kGND37nYaUxGQJ4iLnK+4/i2LY0y76V8j8KB+Mksm+xRBBDEfeW8x3k3+26X03
JUOS99HlGVjJAM8xgOTtvNCc3apY7bMsXYwo0251HxjmY7aKEIQrZnsjGkwMkCgR74fYmPdOhK4W
3NnJdmB182uHs1S2cECFtWhZMkbfb+lQS2L6ZJ7/m+AqtKN91fQgx4R8cEtNNfqaE26jTXQ1XdyQ
KbqU3HaM0b9FQfoz2hN2fPjmC5p/VCKeVRx9DBFl0ib/r8q9W+EKEhfc9iBouFZw16l1ThJO5lDv
mH429CqWM7ibsnmc1IBEoNnhM2DJFFgSJSeq5RrOKTDJjPBhJ0G/lBZVp3EQckWMSW+cKOKi5h1m
1W14UWrsiede2SRSk22TwRghq+Faxa2rapKk3Yoq6mIwM8BHklwNYmr9NjWgG2r4D+2KrOHnWHbc
VyBbYCt2Fj11fO5Kw7/qvJ1lufsSYQXlvx/4MYU2EfSgh3rlNHfBq3GaHaB99cZHnrLUf9RxgF2W
Syf3Lqmf/pD/2RskSIJwfLWr+qmMzD+R5cA0QpJ3GbaoZBjrFxKYmY2GHde8nquecYfnxXeuIplg
1nQ8sGXlXmwqzjXK94zTZ4X9t+n065z6npnae5eywOyjIPKnseB6zYaEI3mRjUTlGCd9N1G1Ej9h
SCnWeflZ1JoVukOMRTtfUxQ5uREPSuj0ILKKION17vpIGqpZtUM57us4MXaJNNhuwzagSzsXtzqG
ARHOEM33SeVzqvm7pqBiY3YhaDW6dQ9XGhANlvEmGz3u6M2Nr/qqq/hF3YzuEFbegS7rqSz9dU9L
dlExgGVRtYuNZpNRKadfdQtVACuonI+YeWucuBPAOLLgySbIOJ7h+sCyHXEr81Wmy6e0JrxBo5nn
9l9UzgvGnVX8oJtN3q+duLc5R4aIjCe6IRwUyUnz6FRGfPWC5MsKx1/wELsB8rMg9+TWH6lIf4Yh
uwlWcCnQOBXqMpXSFS2SFjIKASL/XQSPOpTifUZkYXTORqFWPpVSGQko0pBoQIUeFYgqBEhGwRAs
g/cs+FKnSp6byTo9dq4mOAWGCrn5fqWmWPYeMaMyfxn5aZtKklc2D2UhDiV1IlUA8+3ebUG2hcGp
o9wTjxuA4JiqDsjRbiaRR9LCQ1bAjC656ORy3spYnIbIhKfLe3HKt/SM76Hf3YbHxfUhNIFSw11+
UahRpuX851QVUL5BccPq452sg4vTeM9BlA+4mTTLHJFvsseS5EDjUH3rcqQQ6w3XWXsvdSjcNdMU
RxAmYEfpMu7czykoL2RbVsmMjF1W76Y3A5b2fwMSf5m2+otu5F88gaIqve4gMTDZTaw5RMN0w2qZ
7Ry7+8ZjN3JJ7yYLdUePhz3aGkonzYGxBK6sPi2JXyi5n+ORxXn72Yc1J9fA91kugjnYDap/srsS
0ILLKZlZvOonJm0SaoBWlHP2O4i6j6W/XBFbPJG6oiMByERYbAuQ3IAihbHk8wHXaO1uHMPK0GfV
+gIN6sPkSCC9QdGGL1h3aZL8tVCyvQ5W82yGMJor3e9D6GI1CykWZmEWe81csazbfWM9lDHMwMay
h106BmSEZ4HAnAeE1vnId0aayVXgZ2S16mbNmDpidAuItJ46znSCNmOECWnG4YLYRbWGcxqRyciC
d91H+Wvflx6r4/xyT5PDWjdDGa7hXdaHqaLwGmYskhtM7o4Z1B9uPUVADiDS2tj6uflSSg79NNAR
nyPsMRiNKaMEc0PxQQO9v3h21KMVFA9bOqZ/4sGc4VLERxZ3TnMs6YL/zCVZYwIZvbMP4SYcpS6G
7yC1+Tf2nePvq1kBPuKiRQa8sfadAIoTMFgMfTq8TaMt34jRtDvsOxOmSZ0tWe5hAAQnlZPje7hL
X1SogGgOai1Hx90lyfQ7zyI55FyhF1ORuewmN+0R7b6xmIIDkM456mk6e5zbA5nfgaXS286VwypL
ouHZDYWzG2oy+cIl76hI7q5IvWK7ERujcVP9MxvWDUyD5ZP5YoImLTQuZckQ6jmzQpA0Ili7mMIH
uOS8k1MgX1oNULb9h/kXteV0ZPljcTZBucDXaT9LupRrAtxyHzROvScoGABL1eOmGWr03o6K2VBa
VB7myNr7pWhWDTzenKAw6lGSPPK/HclnC/riGkoCwMbeUxyUaQYfSfA/8kvwJA268h3OPKVvEGdx
iJW3cMzxDhdt0x0KLzVxH3NoZLxsziIz6YFVbrxgU6ZNy5T9gpnZ5Liuil0D3EeZpjMolrWeFz31
9vGtmvbVxB600iMhFI/e8CqGVN30LFbjFciM0ZHxIm074emakuFfw0UyWh/PlNhOfkCQUdfAgr2j
krS+FZFJbd4KH6ArPTXPRjjJa58M7q4d6TuydV6eIbSkm3ro1MUVDYE92o1Lv+KMNco0/4wSJ0X+
8n8Kt46vSZDpSzULMk99DkYUsjCPc9Pc6YTO78XovREHHtf5mBlrg3Ns6cnwh3VA1nLm+7/o7UDu
7S6PF0x0ZKz4cq7BW8BzJIG9dKnzrqW2eYsDK1hkKnjx9GAx12kM795KzlrAKl+Og5KUstz+3TB6
zpReV943l9mWtz0jgcZ5WKYiJpDt9jYa6GAn29ZH4Oeuz8IBt7PuKUCTFxoRMfNgrVi2DtaJBK1y
f/LutQelyEcy6hr15USB5CVq6mPEYEusZyYiTkui4FYwJKtZvJoJRlmOtObycUoiLhERgeeyBL6X
I5R0dQGIwFw6zlfNRc9wzVXCL4v1V0M9kv4vA4Rl3fKUUtxTY197KpDelHApP+DUUCh/5KqylSo+
62Jvpt0qUhP56tdpOprcTtmPFknIcZ8SM84J0Zr6vxytE+VdPu7wMljxsjw4qvmKs+tINBFiSsj4
ZK14l2w6rP0BLarKIM0GHx5YKw1hq/TJ6vjNKdIshqASAYnQFeKf6uNTF5C4N1sVrOBjLGXV7VT6
MbBRYCD6kBB7ZGA4t7J8TXt9bLx7jgg/V99Wcxy5ygDpWGgcfCoNnK39rw70v2lwP1WHUlS/yTy4
RUWzdSCgK4iGihgLjUxjfC00IWMLV5pJdg6GW8Hhpfz0NCSYti3g2silnlfQbeDl8zc0nAE44pmN
ofFfB0p1vHgPs4OQUSLGpzJmAML4ae8l25YciGSj8T7HV5MChNukn/H4z2Z+ZN5BthXPwKhyPqTZ
gKBT0NNH6h9lsGm5QwdWuzboWLfYwNL8y+SdZhoJCZ9ILYtEiZQMI1HyfloY3fgdGhaDIk2hyqDm
CJAveYd3vUgxM0R/Nty7wb/W9irw4DcrMghNzudHc6ufjpCMEYd4k9B97l2OM508mWA00/C9Sn5I
F0AdZEmZSdwQLJFf3HM13OP4EZEVi8Q6PKRUkQCQJKmrLWs1CeKuHQ8T6qnAKRDC1ajj4SnzWSsw
VVh+bpsfgtBDM+WnwVC1iEtaNtkNRjQppaBfOxE5MnwXB2MgKI6PrNNUvTgslAHbHEflAf9xXdcn
J7pFNZBUsFjlaO3xMlHYCXirfB8M7arm4jhXN8ricXsVA67W0O7jXr6wWQX0BwG5ErxAVRyFQwak
K8Vdab3IyGVVXXWZmhklEaRHTz62aH6LET6n8pgwZiLMty7/bsOXsX3ibrPjb3hK0fSJIsTiPBgB
dypn06odLZUVsu5ecrjkqgfmYK5bYLkKrpUV8bKtrWVb6GvVov+Xd2rG3MqHhZFNHLfgzY0PDvWH
pQQYZwLBtTNo15ksrpDTUyKSVQhlb6I+VBMj8IPqktOZiJiWA3e4TXN0jbO/AYitqkHn/JlkEfP+
e07/y3Os62nDjXeyzVs4CHZeWytsMUoPic+jW1Fzm9tflOhVCIjJqfghTwG2Hy/X0KMsm79kzUna
+cF+xG8f2cxWndz2EStZ5K617sL21BbBXQQPZtYf3y62QgPjeNXuS01nEWkcCsIbLfqDLYGnmH63
dnX+X20ROqHyi0GXjl8Awbi92nsLKntNwc+h9UfhFsovS+jXIRVuOXzPcuSrNAPLYL96234lOttS
DL9OFX2psnku6NGVWq3SPD5Ix/vsEwCh5E0LOX4ILzlJFtWE0WNTyX6uxkXvUaw8DyX2BfjBXe2V
i8iU6EHtKicqQjlh2Qi0u7QFArnxu2IzouokDutSxTmf+KracEeNGmIN+ZTnBApYEWKChsQhfFIN
dUf9oyfKBH/l9AhredkfdbeHWU8BQ61QFEjYLr3kK2I+BAK3BJfH3YU7eg2Xo30cd+wSRvBZeVXy
BCmOA3XtsNuDTmmMnN4dlH9jOyy4sRWR938hExJFaOPb7XPoh2inruW8ddMBABfSMtLiNL4mjxoH
aSeU9q+y/E65Oumh3Y7RKRYmFYViGQs6jCFHrMPaXWZaCvXjrmI/SpKYJ8N9t9DCHhLRFPzYqb7U
E39AuvNBew72D/P7tqfES8Z8sJHzWLxBUWxhYH4mOiBB5d97wUtljOxNkX8b7c84nGPNXaWlb5Gy
C2TK5JvB3bGv2Q3Q03DL/Us/ZqcJ1C/+NNZRdE8a31ypkvSC9uIDyxzWbsLXhEixVfTLpIzWivhk
ixATHhWd+pCCVSSeAp+At36xMAqd6l/tsJdJQAnpsa5mfS84XbuG8haob/Ly4IaY2cldPhSAYC1d
kKeuvZR8MMRVAoNgJPWIIQv5/ql15T1rkvoDubnJLyjZPNseix24UNq6RJ0l0ejS8dqnyA7G4Djk
s0954iyQVqMyLunbs1/J8SzkIRKWnT4yoryPtGAg6JFGJuitjO7Wdc2yqGaM7fAG0uLk6EfYCQnX
JyvkC/0vwyWmoHrg+rCKXMhYB4nlZ3SXwHie29es2HTF64B0MJLHLvSpYV6js7hQ9VfifZfOi+6u
iiVDajY+Lc5Aw9Bc0kmazY73MY31scjupt2sW/e1ILVaDXBtfDkcZ2NcKqbJJDr5GZJYjLYdZgjK
CtQiKqF5bNhfEYrhUWolIuHva8PcNVb1XGnAP3EO9IYrqVvVX9bYnmLyjDIjdhKqzWTd4vhYuZIc
wpM39se6Ntdc9FYpK1YwqOiNjAbQKZjkVb2ppunsZdBSyjcZ/hn8OCofYZoCl6G43iCCNYIIZ/XD
HQikQraMKsIs/8X13WbjEXyFVQG3Wg+/xmxuaaIRzfeWCc3AWfvEy4IjWcE+o/AzeWuKLzgT/+Wh
CYDoEuGbQijlOoMEzOtz4LkNQLW7WuCJFFuaPAtNLE6TNvc5YR160CR1N6FycULT84ih5KGyuoh0
KAJkc/iDUEj9ceu3HxjDKD846sWmLv5pdsv54Q/8G5ScN/I0+yYCg/das6ckfm1wdI1xm9mnPt1F
LH8fCazEGLa5cq8yungzVMk82gWlu0PxNPJ7Lf4oZ1llQpmH8lG1TW26vLybeUaugcGwH7MHape7
V9Lutvk5gjpqB73MDDJEjSRssQjjk53/5ybXoDtrbHHx3TU9SAVQvDuv/KX3gHPGHpVk3M8cIMWG
XRih3k8vplCrnhnMw9zKmC5ATr80yTM9BstDhaExlW90tfLClowC1jSsTYjV/zq5DvMriujknbxm
Pz/ycRE/0UtinIbuPLzY7SX9iClXcHsL1CWfnlxqr/nRD8kdGpuKvDZ2GRdOWM1+ARj53bepwFVv
eF9o/A90zbqNScyySIuOqk7uoV5btGRb/VNFN5N+APtnpp39WOJGfEi9yxxKuY/WuffUJxfyuCHG
e7aDNxe9XD9HhVpmLKHEJMQaZhNs/518eYAg3CRbpNOvA4/DPth5faYvpeKdorAK8MgcFsTtD67M
zqYxfgTBWK6Cx4YWO2dhiKGMjazkfhZIYVP0XBJFFh6YfTf9LH1yi28jYYVynL7M2Xnqu3Wq+f1N
yFwjrGLfuDQmkAkrfNcu+wrQCLPobQj/C/1sL9ubDp7j8Ev1ew8CsPIHBKn24PofymZQfcGFwaqB
ypWde9KW4cy1+FR3sJaJ/EcCefKTdSZcvth4Snt9eHP6/tyZJMV5cPhJFPIwMlQEeLeaZVqOaa2y
7LWWzyz2CSYHCszAk3TjTKJqTTOEe5byzL2rPns/2VD3OzcU7bXLOUGFrB+Ps2NtZ6c82hkCemLR
mfJXvcOqN7PbeMPBcLhbc5OMg3TLkburgUKMZBqjiHhKdZzdn5E2jDHg78EdI9Mxoqca+qUnaM5x
egqcm8E2hnF+ZTNRyx6n5k4lQLKNTsHjiSmdjYm9r83mH7NW239a87Ee/iPqsGumcDnL/hv9IVwW
AfX/Ai/ec18dijJTglfcpvTYCNL0R8iEMz/Ex26AxKU38ltW/2JvmzDTMRamzm/oQk+y/4mp2glM
MliYEJOXBodeBNSMrye7axy9GrJN9fhYAEND8tKTt+R6T/lWY8VsGYwJd9sAt7w/K/uj20rXmYhC
s++t796jZIQ2qQEMhaw3rOUxRw4IIB60mEIeItOwyvtgUxO2bkPigk3M2DdLZyPyCQu6UR8BEFjf
4y3/EkrWVE30+R7lqDBn7HnEErjIHTIFlZ6nCPC8qs/KtIjDK/+Q9KfKt8+EpmcaBVGYrnqQdwGv
VapHV0yJTQab35X9JrLg+5AkxjhveGvX4X9wkqtkH8b2Je7YEqRL4SxcU8CEw6eq+uy7jmsKMYk4
DJGkXhoFZ3tUP07NksOuApjEJYScMFficZMUlFNafnjK/4hKcQzD7itI02ZJAnvaK6GHRVLoigo1
1S+ndl4LwSLY2SY0/VgOVIBZK7yl6gBggj57jUhSzdN4iieq2H76N8fhqUyAzWOKjKu+6P8hEPxN
dv7bTilAwezPmLr/CINwFM4DMTG75WxIuEFa7V8wJf/NNkVbWR9HnuyNL3OgBOl/Xtu2OLa8g0X0
Kdkkl7njflQhEr3xn+e7LwTQK1oufLt9LiGvmWQuqUbmQfRKqF68OmpeFKHOrpE7kCLzj22lPvoB
K78t83RBqJIECfsFRNUxzSfebuSwszTUtQIUa1e+t3SKA7f4LyqTS9qXJ6ep94zn3FBDm02scHvl
h5m+ZRlLJTERlBZAEdod6YbtyAkURTWfZvawVHe2M0PxqZGz3R8Ktz6/BRUno6pPTLMrg0SK0Qz/
asu5m67zLcrwONFva1DEsZlYHRFRZ6OkyGDZwPZvFRmGIXmRIsxRkqb7REwmQFpctGxUEsxNCw/B
3QbMP07huy31KslcHmhnV4T5ue2Tl8D3GbUdcu5y2Qt9tD15nCf3StSuU+JXJ+azCe8PoseLk3fn
NIzWlSQgVyTNTXXgesiQ7HnfH6oWUKQMS/rB0DpIIMK6ZfmA1bAZyI0OvRzfIhub3a0JG7rja2S5
5D3DQ9D6u8nIf7qgNFhnlq2jmTUhlbX162pLv1eyRdB7N9l2FCQ5c5yaNjodLsXssQ0B+M6UWNGq
NzKinup3zsJbi8DV9HwJGqvsyJcBsUqVd46q8DLMFabwYOxC4hgaF3grsvHXyFtODKPY0zw8EYvd
xrqBjllkHBr1TzZQVyIBi6LG98rA87EbcmxTfbagDRDT+xsEQ0NEw48mcqwOfo7R2Lu/du8ykJSr
SMy0E4YKaYOXm19DcunG4gZD/lAH3T0QeMkDIjz0LE2bAgyUqCS3NZeXaleueNCfqsjcQz16TgYz
B0jUXoKBsW6w4SfQkesfGwpGeWEFHpI62xm8sv0oeez8DAM57rsDavmviponzWDrgPGk4QjDp917
CWFAOzDPJD33I8hS1r48k/ak5IePObqrto8PITt8IIoQrbEp9kUIiVl6zBXkqAoor+R01FB3F520
SHN1EdJQRoJPe7dMsoEvq4/2nO1tkFRlOR5iZn1hchLEoCSoA+2KFhN7ThXLawB2h/VetzGumbeb
c0HglCeoqvaymo8gmE5W86+YTeo0uXuizbvQkfOhM3Z+kV23c17bU6e33FjUmlKUsdBUZYsKMwad
4W/wC551VK+q6vZxhsrXxtPbpKOXphx+fcIiqVE8ATy4y0jSw+yPIOzWheKGNJfxpxqmL5/Nb2Wd
XPLxB+7wUxoz1wpn60HQGvpiHYX+dyJ7WrNsYDTsYUsa7BB2rDdriG07PtTA8KQj4yCiljIYCR63
AWWJueqAoPWCyUPy4s0zBczbbbexhulCG2/tptVR861eDCxNHZv4owAdWUyvgtXcA2MVf+TOzkFT
SYIQHg3JlmO3nMkWtVfN8lflMGJikgEFxI9Cft4XU3CcQu/u9GxpA8ZtPwY2rIqdqs2D5cfbOvmb
uC6Caqbomj0blvENQgDHxbPXA/5k3EQbn5uWT/+/8+WTHwZskYvucUSCtZzOllBPdtVc8xmnOGBA
TopTCV4jLljdk1IWcDPjkuQ5DrkU6MfoHV5YrQ33O654Crp0BlgaPFBtX7Zt7nhHAI8Yj26YvhEZ
YTUnSDCCXU0qjlXj3LXdbBL/DCfi7MzOuk3Md9dKyanlWxJeH104r7qRLg+XEFl4e6CTZ5nGh+HR
HUzZhWWNj4vZzgjMvVM5dxgZ25IhOe+a71rFPf3ZrjhQi3GXZlLSebYRfHvmXKoIv40K19iltu/C
l8IFyKqxu+ii/MlDYORxbINSd4mvw+OnvTcyunbFMYuKH5rUB3LkrEGjW82AdKxmGO9FM78pm3yK
/RhEKbqOG5G6d6vrvmMze7Lc/jmzB4TdXl+1X2/bvpLnmUs7sC6Cz3Ei+SKPAJ34dr4VKYj8QsPT
ZomMTG9ymr5rVqhBGy4WmOTAANz0OKXwqGsxLst2XKah+2o6CWIhdSt2bnnWMp/zTU9OYJNpJ+JV
5T+piQhFnFunwSEihgwby96+sND5BWonxya1ik7Nd7Jm/SO6CYQwUuaq8OjjZqw++qngHm7hURR7
ESuM8yRr1smUim1PyWJpwW4vkE09ZNp+Du1rM0ewl6DCmMB0LS4z2nb11h9oMPQFaYi6hr5jOA90
Rc8eWwCJ0PFMuzfeQ+I0+wRI2xv5JuPBemDxBXtF2Wbsv7ZilkC/VPBUN8pZOUPmrwvyqMfEmBss
SeKMGMPV0ckHwva5ZzwhryvA8AbbOwaXzUKMOakFXk8lLGLsPb4GUW9jyLHchbgiYaEp9Qf2y7Tt
GtBDfkknL9xHtGw4pOf4J4uwCE2jnzeuzoLdYCnj5NRlg3OaFk/AgeQnu6TMu9OI6lrbgHaKMIWi
wLx9rSUkiTZgPwdpxjl/Y71FxVGjMC4c8F9zzluciCVv3EHwMJBHYc5FodG0c6am+A09t/rk78Sq
NaAvZ5mZFUuRVXWeNbswiiyIr+wYjU8j7O2j2ZMaQc1kxSgrSVZT9Mjyxkb8LoBBkkumT+oMtcHg
N1WbRCdIKCkyFixtjD5uvFRhazUgGhXpXoHV3mHS6OWQU5Yesoz6pEF008WORlmGRylslMvGCBD9
VQi0OgrgCvZesZ990lVTkA2k66xsU8dz+96Y0lpVdemAVOmmW1KUCHMeK3pdLmdUTUN96dzkXHW4
h4nO5WESPodXOD9eRVEfO2tMQy6mlAivaR6Oh45yLU902LzrAhB1ErCs1mw780A6oVmVDsuxEyBI
5EbRXrAu1ApuDXTThE8m8SkDtBUCgo7xHwNj8A81xVR+l2ztZPY6j1xyJcwN1b7pvhXRJ2RmyirR
1kchFXgWhU3Y1/sK9K0cu/UUPAfBX8fyC2iLJEFDEOTEJ9FY5Y5yMGwUlKw5O1cALwKf89gQb146
7LMCW67zbMxhPBWug6WLKUGmTxPMMQUrJHjORrmUZn4rkST63sGJ5zo60RCrBaexiwF6rpy/Mfzn
eO/gzl87D2JttZxdjVLZ8CR/Eorl+t1siPQhm7ParvdPBVd+L3qTJGproPj8P/xRkqI2tcBNi1Y7
Ee7zClIijrAOYEbUjhAD6mhAsb9BAetjbhb5NoO7kvMjcqL/RNZcJQsBpV8eSTR9K48JWqcC89lB
3oXC1j2alWpRme7MLrcSzArCeE8sKPHdf6pkXB9Zk1JxDhRNY1xTv2i+Zo/NSvYk032SwvWCvNLz
RBHUXw15UHHRbbCf6a4c5tjTj3tDtK+bMNhYJusnfYO6LjFop7TueUmwABevemDtom3gfYAUY+vc
I+sMNYJiJstB8vlIoYXBirKjxcIw9rz0Dgtk+xJOGPtrqG4QTJ6Ss8qh9edvkarIKv9p5kab7FEY
M5AN7Ppp7on+fBAgU/YH5UyjuPp3kRTdcxkk0So3sie34y9eZbusaTZgz9a529yAsl8bE0HbvfcN
3wjHI9FFj4+tGZUZvtAue7QH6FuZFzeMOc2aIz76pozqD+rqfJPMtRM/nPBvog4wDeNdCrInxPFw
IFoMwelhLmQ8sRXhQPY6YaF+97yvM+G8hjA7i7G5kwcHXU3Oo9TPTvhVjv+y4Po/R+exG72xBtEn
IkA283YSJwdN1L8hJI3EnDOf3odeGDDgeyVNYPcXqk5ZsKUq+VNwY4kh35rpeK7jcE1twBplE9Qa
UZDFIuOlT89+xKK2g4eY9xq/6StFyihqYuO8hYaopEKt2+Gxc6t3B04u7BByczQB5kLtTnBbiNZs
lWiAWUakhcAjhL1rxSdZpoHxyTISNhFFFnd10gJJgCYtvwOgqTqJvELe4OZh4cWpKmJCliry7No5
V/bc5QjWeNLkIgJttbX7i9n8qv0lIVSzy8ILSc1mjqWBeBY1h5zO1qLvvW3SsIJAJIFcpOggWcOq
h3khjFtaN7doMi21pFNibbIQUeVYyMyIvkUjoAfhF/JHUi0QG0jLSHTzPl7no9gTproZ2p0qbPbl
vO09ZfDBYKbmuYzlWsQp4bIyc1RGkaOZYl1kUBkY+8l4ka0qZ/WUrCW4GmV69kd9XqO6Tplh58Jj
O9POJj+c2seoXUk7KlF3tsp9TAraDTC+PpJzZaebzA6bHKxoFf+KPoYxX61RdM/kaejHiKhkSj8E
2sJz5TUC7IxZjj1pJ8qpnGK9tVTHcN3igfJURhPZNhPVIizeXo51pxqOYNJmWkxAriljucOzBDXA
ZUUY+8xt8DtJikr0ytvDjdCFYDMpWV0B2U+JHywxGCiXTkaLUlOu2n64D2qsJb77JFl6paFZm65J
ybXoXtArJuGOM43oGGWWsUgdiHXK+lMSwOXCLO3LLASmMk0+tT158NUt4fNK6V9zwCuTK5318qrD
J+2irHTJXUO2D4y3dWzBMBv/vefhoVVG6ZF6LKK7DBqzyRJH05AgAuWg7+3lfOW5NPGthkq7G91i
JXkB0z+9mdzazY/EC7h5Zmg7Fb3rBeq/tvDlFg2MzurGIv+GPGdsMErBUSjpA7TyVrsAc88dn39z
QlUSc2KrWTtowXhCHolYYgAS0IAsrODS6pfAa6BoAbXAZGFzcuvis28JiaSykDrtL4I3mY+I2KqW
YCm7P3CDPkYPr0UUPERJBYzsByFOSG5Xpx9Uccq7r5jwgTF8wuVbyYyl5eQP4slKpu9jN0eeL3O9
dgPy+0TvdvE0nECwUUCY6s0P+cHMukubeWN1tS0cC4qOzVoPHAZ2OyRYvGJh/PpIlUeJgT0jCZjN
08SyEe25KBtmDc3VYhFIDguRkjFaOjt+mh3zNdTJSMD++TzbJqaA6QzU4KdFxofgzqCtxCY47GUZ
r1GXVsxI2aUrvNk5DnGj756MdNEWqDrnh7YrfIm0RCrYrug2Ta4zz2bD1Kgcq9F2SgPyTOs8aHvV
cGd1u2/xUtdBzQjc2uMe4JpWIc6W94BvJTYI8OUrIEMnU0WO4VMmBnp/kmy0DwMhCtkfwb2sFrun
GFXH1dAiG8rbL3Ye6WulfCJDF7V8Q/IdFWQhr3DnrYTMHz39wWzl0gw1TmslX02ZzUF/z3QqgHB8
yRVzG/732WhvIp0pOAthNyBCzV7nAm1LCdajNmHpuO7aM+qPBCdNNMKEtCCY1xbmhXhZSa+YdICu
Y/VSxpsha3dkMbANOCa+uxuZFEeEuXiM4MiQusZl+C8f9B/J+tcPPK/9e8jRHHvF0hyvAjlEjOXW
UFiNjMRyElmMRZ8RhxpTQvozQom2iREuaw0WLFo0lWlrjAgRWRGR9hInOMopq/2J+cIGqk7Ib3UY
sTJ6ErK/ll6gKxwiyOa0U3uSe2ZVZe16r1qKjukbHSDKSlXO17o1zOVWw7wNVoGBcZzVCK7U5RC3
lwaUW/pVtzQpspk/hsDfJSVza1l599DTIhbFbvYuNUhDCV/MjEbW0yjdCAsO+HKY0bjvfNqDit2d
CBh+ddUASXl86ZlYQPhDZjWCKmHmX8aO7/q/bghgUIQ9nxl+mCH6reMKpNsbwf48lqeRdMmystti
aGZlQzIh/TAp3Z9eM60Y7Xszqjt0SrfENe6lYb20NnpK0b4VMMUMWpS8u8WiX3glszcoBruhJs4j
4xVxMaCFIuMRORokesK8VM5xKfwngC/2DRDVsr1m+YevirM6oDeUHwkj7YAg79Qd92lr4+BF3FJ7
1+kCGLtfGZ72wC6oQNwBXDoZxFpAULUk4bSWd2lDjGMAUkNUNHZs7wdFR6lMbcKTxXyV2gKlhCg9
Yi1r7Vhb12aKdguKM4GUG3MQKIHY3Yn8m3z0+UAqZMm71kB21lNOBdhxxF0oL3Dym2igAO6YNZWh
05fBS8XS0+F8LFw0yhGGa6zA2B/USyCLtR8JNjXGpy6d8ZDvQwEqdFSWSTlgSuv/keDBrS7dwjhF
QcuOSY4uqNod3xB/GZ4NX2Wo1BrxPAgnYDhnv0jkP2ts9hjhV7ZdrMkt52anZfC6PzO1T7VCsGiL
OC0xodv3xyohLC5DLWYxZDFTfutwoCXjhiLTULfWrvstPPkeBBalICZVsOIXkUbn2tZ3jUxBVLmO
If8M+JVcqUP8P5xKteWExzxXv1DbbgwYJxal4twkilePltjy8FrTwZX+ryUXH42t4NBr2PB4B2uM
Z1bsv4rJwBKqsPVkdYeeATX6xMBz7S8VTwSaUbJxor0e4bHT8+arrc2tYYb5rKvJzAXJEFdvTe3m
0ygv1V5QamW2zoT37UnMiZCBWKzRg61m1hvmBJ9Jluw5w/mHUDStO5Ron1OSoglWNgjRybPmhRJw
RqxVL6yV2R10fHJ2bJFchpjC8+9anDuk6DH672d0YutsvJLDsYbcdNc5gQY2xtKIN8xqL70GO4fI
AKjvW2zqzHsWKsp2BhGrSMGtAEDe6N8dZRf2FhpEacfqbx7l2EerD9z0qik2oFLnI8+6oYmFheVu
4HiMQ8gkcfovbYGdBuqHFuhOUSgLLSsOZUa9i4EzCMgG7N1rkkUcbYN6ZoOxpiFcDeGn725kEprd
Vnp5o9iJyVZPLSvJp2nsN2rjSiAnUWnNNALA2BVJOUG+YcMO1CogsaOvyF5tgYKzhXFIaoiNxoQ2
9lio9SWGKpZRJqasg0tTwqM/VcraXAs+2oSGW5Mc0LQWYRo4BIJgVeY3l2yympZHR31R4yRhwLMW
4ArDwgQnDP6EfmgrgwhK5Gdg3kWHCMBcRynoWZw8ve4tcBHPho4mbtCXKsosubAXgTgpUzg2OJGR
zFKbuWV10eV7aidbpQI1h2oWreyKdDSYDjhiYI6yGNI3HoQh1f2kDCDvyv5qh24BtWRjKtZbKnRi
pfKDK8Xsn7XmT845dO0Mr32hz2OfAFbzi6yJceZFwa+SBzulx4xgCe2fIWlz3+gvTKKLBXuhWd3J
3IUqamsUHy4nLWP/+F9nMtWcVkpqUS+NIHtRfRG+oRhnw89vg9JcPT17dFzQDBOqi8KYqDHxFPjC
AoxDrnyUeGdMG+kylu2z3eM0oESBUaOEazsBdJohe2LZrv+m4pt8seas1OKfkmar1HBPicUbkynC
PwviEDjm5G2skl4/hMtCU/EySCOf9OhmiLlVdiFlUWAu9+IWxrZOdDH+44r2wyxeURZlV50b+l9W
2ujZchDxKV+4Pmh+TElBGZc2SBntXHJx/ZpkYgg/+xosyIqVYvUcUcHLEhQdOlwRra63li/RVWNp
71CSFiVSynIEj9Y2InMGHb3yWME2oGWbCAu+Yj/GXBwkhu5yJZ012t9AtekZxLaL0ExiZUd2oVhs
vIwnKRxrFo7ojCJbXaUSodkEAD6qTgGWpqT1sYhbdIBMOes0M7iuO+Dy1i5xqQhqmX9zC0las2I3
3nGOJo2bUaG58cyrVmrdi2bFo5Dz21ltkT0/wudd4L+GyZkTUTg0crPOLEv782w4fUpW1/swHtIj
cQnKA4yNtK5N0/0iz4KhTD2igi1quDVmwHYYv7S0almx48Ar/AVxl8/UGxnDxXp9721XcWI1NZym
qPWl4qUMtWsl30uNll0CEXNXVS00Pd020FeXYhdoVrn2jTpeJXEircYopV5vIIq3Li8+IZh8Lje5
Cg8wVG7wZpN/JL/Yi1BqkmOODG+F3E+fCCfFsxa0H4aasLcxk/pY5YIlZTq0x7Y1Rb1O8tA4Yq9z
jzFQGDBwsEbMKvgr3YEtT9X2CFpYD0SfnSIuQ421yg3w0vW+XGzdQSaStuG0It9Jwn8QZGQZZulH
aPsMPQwp2KgTYBZFObOaHoMb9Qba4TrGHuojZxrcqcWPWJfalaStlAqUsJUaBMzDllsK8ATLYkgh
IZV+5XSawXkSQb8sWv4MSaZSx+8OZA7u0zOJfPeYGI22Rm6jLVQjtY9yiM5Uhfg+NZrrIrAZnnuN
z1lWUOSx24KUOepPWy47nJ4Gk3LA+BhXAEyqk1VFaBtFCtB8taRZ+THfS9PjZE+Q3TvCraxrD0uX
iNNmWHt0Fcc4adBetXn9ods4fge3jR0JBkqqYg4QisxQJEXMiVgn3XraIF+JysGOF2H8Gtq03GSW
GaC+ALGQAN1nlcbt40PVXXoySXCGmRQrq4iah2kTjvEZs/xTa858SeU6dAlDvrXcGnnRnYmtmohv
kxTpUwR3QLM1bircrzGeUFezKK3duUb0o/rlxd5MBbrkfbDEM+UDO66p60fchuKzlsmCMnauvy7T
TyGRPK5RRGFe55dK9Vwy2HcI11bZaTFW0lP8KFHYlhvZ8gNHKxg+SLglt8Iv8Y0YGsEJhs4kZkj+
auShuN4RgFi0cPJIFrhN7Zidu27iJtGgGatJKG619za79SoTdHwFmxL1iMcqfYjY4OjRwgzBhnV0
i8q77TgwWcIKA1ZZkC5y7VfODoVQTiw25r21lBigkS3lFCj4dTgpI9srgqpG/9yQHtcUP7r9YViY
lqP4EfeEzmTQZqoOWzBfT2ZS8B+XI7zvVifTK/rR02ueAYOrfnoVuwbhiLD+h2IlIhZKFhiWEikV
eV8cZESNu2TA1UyCe4aH/OBlW6K0r72NOlyUVJtjEEHZwOdVnspgHXiR07grED5ypM5Ts90rLRpX
fDdD/HQLMccSFvc4F/v6iqjeRAtuG786bEot4zFsNnApkDNlDt7ehV1Tinw29VVKYI2+macG8S/x
2V54sTA+xd3FzTfaGGxEp+wbFwsKUJd3OQB507VVyEkABdLCJwDEqs6+p8AoFxlMT5IuAjO3mtsJ
IdAPNXuE7Dvd5A9n2gzTCIDGfB7yXdPaPePtmQmdGnyhDUQShgt8ZIRtP+14cPU3qsdF3hNZvfcR
10njIRy3Ui+hj6L70hFhXFQYNPQVqjXRN5CJOTUWYwpP46oApOkMxjXeOmlBV0KDlNS1isRpYCrv
yU6hJAtQwBsvWeF6UhTMRS5LJ9YMk8e2XgYwzwXAgtyGejEciLBCl/gOrP2UL1FEd84nCLAoieVz
qV0j7toCNUwKD7ajwJqYKqXyYjozpPoSBex8+npao6MQoNcdpeYxMlKNjGPORJKJ/9JFrGp4+qoV
d8PVn8A7GKZA5CskOjAkBAr1iLZStXWX37qmMmxGrZWNIUdICy+W+K+o2/n6KKxcIaAzT7QZmqWW
wQsCvNiNWY4IN4s3iWB8YMcC6EUCayQlzZPKynhIJRp90IvRBoRIsWJABNIgmLLo8l+CcC3lEvbI
MZlgEefNjszm/bObzwZzDI82PFfq5pGyyjxRg80DFkBFdTZCBi5/bQ8AI7RmbXdwkW8p0IU6FKsu
zlPzUCKMcPUfPTwb3h1zNC1ftvZMzpOG60/Dwl0DB4Dgi4+MEuKkSVuLYaW9VIJ/gIcy4xvpxTLt
Lg32J6TFDJm/wCMBLcMmCNvkDYDIl3c1eaUJW0YRMuzr9pnHZoa3AMJo4dfMRy9SzqcX4+VFwYsP
NkEZFSr72GuJ1MOrY54NactSO80f6BHmmfllAVGuv3QId7G000m0DJBoKvku97JlGKyNPJrhf1uM
9M9N/yFVESAArKXRN8E4KJXwISXY3zgjp8WXsVEnbgynwGQ7MbWLlN1NNI1Kfplo+El/YkQ7G9vl
GN9iivaJGSn6R2LeiBqlUmM8X+xZH5TRj8vJLUawiCjJTVCz016JdI1Fwvo6SIGONqso/zXji0HE
fHtgdzvLtYpXiBqeriD+1bJ6yfuLmtLub5mBna3kR2Y4U10a5Ep/hmx2R/UjBlJBrYs9u/sXkeri
BbsY/4EX3KC6viAjwIcnAzh+kxJgoOO29V+XPZvJoyHkmE4umldhgPh8Pepfqs46UOd5J/pmhLI8
+a6Ify/+Nam5TpXGiTAJNnX+kSQNRmYLIgMaRPJtfJ79PB323pjdoTLPyXdVpD0F1dzlWzCy+++g
v3rdLms+/KrGzZqhKWIxo9oAapI1dhOAhcT6VvImiRCAdU43YoCp+bwQmZtMb6zmUxiIdMuVDkUo
+klohSzvKmEwkhlPi+CF5jD2QXDXDFF6sC08SixH6Wc0Vg4wQ0Cq2EaOtKTfeA3hIeZdylcFeq0B
P0YoczamYCFcDKrvavSp3d9JyLILeB0XjKQzWcex9H9ufHJCJ++1AWskR7ff4TRBF1SR46/LQcSC
HdHRaE+N1lkekPD3YM01FxAVsx1lRF7Y/NQ4F/khOLW54Z/a/37C8jYCGEpD45L7YiYZZLWijudj
l20AJNvJ85yU2QIJ/6yWftnbOF7I9Bx+GrRwtSo+22m1A5qdmUERcBrxJHHpFenR9XntUxTcmtW6
I7jegVvj+16YBjNkWEARLQ9lS5WO5FqU60y/CfyjZbutmj/BFJNrke8wWzyAvBE5pCp2zJWpsNap
YMSSHRlR/vGqkDwKEAwKXlom93wCTfQmr36RS/3VrsTaFTsuI3/8DbyLICchBDJsRT+GBC5HhWkA
R/+FlECmkIawNt39QhWgN16BfZLJhWg4bNSPXqdG4aJnrI6rqmHA4q1K70dLtqN2HolcH3+6+q7y
4SBQxTvsydaqIIm4jjGqssxpPeTgkLXMDakvS4vHBpJ1ar6k8EfrRsQb43wEsy86JIkmsiJiysdz
ZKdoI186f2dXBk6n429Mj4p+JlH5UPtXgs9YkpxUzraaiW6AFVrIfx5Vj8+EhTaDzvUQ5X8+qeY6
hoxuPMT2V4HCPgK8HR5hohi5wsX7wJ5waDyx9mgjG6PDEPdA2LotsNNyXAENcFjDslkIkIDdarZB
oxU7KlyWOiDAjibPhDg2FvYcCgYq+ncOf4JIZ0uiL4RAXrFqmQ6sHp+e5u8ZgXOsf1jyPe++lVF2
pPoGd37m2/bKQlmW6Gs3vGg9chXcqdB/w5paO3NKaigj0R8+DBGUmSSScNZPOA188eNBAYScHJXU
Ce1bpeKHg3FIqKuInnV7G/p/RvfHQ7aRSWAOd5O1xYOe5Dd0Ey/IYZkyGQ39g9/l/3RNQoaHHzK/
WvapV599tRUiXWl8kropM1ggPf1alhKIBIQR8a5Ds5IOG63yF0kAR7cHOXTT7G/yiJjrQfqaamX6
DiPalGTv6fKSH02yqlud1AKE+i10i5kq0Nb1VGCrXEU+XrR4/6GoU4BbzAjrDOycG10h0wccSr4z
SO+B5DCD1I6YYIE2PvoeazMQYgwIGuVcgBoXrxgtrD0Hu8ZqYxX538DV5XDdDe+xPIleXyIh1MxL
hUJqlK6B/E1fzHr/XiojZwg2PGRSQcwmpSaHvXi3zWfnH5gKtypjaWtmCESrLaEbvlMDeCgO5CGy
ZtsJAExGRCHFKL5XVdDqGLxsaPnRZtKrxBp2Yha94bNvi4Xhb1Tkl4a3IQvKoacksdRRWbJzf8RK
uOITn08B16V7rFlfdN1FAvusaI8E84D6kTCUtMXTNz9M6UNGBKFNmvzy3LpMGm6dugk6oNAGR9Ta
GLj9WdH3OGqTudptAlbOg7KL4NR0aPdU9S2F59LbBQzzUm4jxqHzYLyTE1+izrOzS5Fji+hj5J/a
rqyfEo+rXOxU/6YzPu+qZY9GBu5z4f1y089gGslcjog9Gnj2AIjtfag7JSHLwauzUR2cTCCF47ef
7rxu23C9RNpb87Ed8Aa1zVs1x5WBC8p6BPFWlomNJvImsORZDr4qPog8WIwBcyKkUjaqNOvaGQSh
sEnPIVmf/PSV207v43MsWaB89QYqG/YoubwK2Gv0+irscJyS80ekpotR1rYB+r5a7l3zQNJSxOoP
5ti8175ACMpshszokExZwsbFJ2OjPNX1k6zAKkJ4or00xkzIohixJR4yIhgIxHHLBvMNZpZj90KH
iUDomDJFlbodq8u4BQI3QKyQzrH6JItVJzScda/ebQYsQFG59y1H051QU/bMDtYBsRUG9vWw56Mg
97IPzxGWcSX/srkNS5ttJnq+HvQkJwtSpebDElcNk8a0SqxgxYe88hxYZ9KRmcLgPuYRD0toI7qx
070/kT9jZVhKzEUF4gTTuhB5PKMoZj+BLdLwMM8y2BRblamrjLVQQPYmGbLCezj4f4F9UOSFQCNQ
iMcA5BAQWSPZC2rnlZdvrOCmuNsEpUFQTJsRML6suwxiBNlpEOpJBhBIRPdP2NSaPZ16sRj8U4Ti
mWlnHcYwYkzYMaSZJN8tTs6OAiVu4v0UcgGp1qDpxMMrp78Jh7TOlMZIrlrPAwFFDOhX4BLok239
hnid/DKwCcjEl8S4nZDCNB/2MU4ZWPmUwtWehc6yQSKRsBzPBZLi/Ek84XywsVxhYLEhdASbriyc
wv4uk1/0ZTPZ2HKteoTlaAUOBMcTyGf4tX5GN28xKOxvPmZFsnya7K4wsJct3lpuh5yaq9DRYvZM
Ifc9OtmOXjHHGWg9+vifBwQtkyZ5IK3FZeBF4sTSxvXQvA2G+SlVD24QZuDnCmafR9qMp79yLL9T
rncBQsjCuc2d4/2Qs0W2wqygnE6nsg0YAeqOWmMNn91E81mE98o/xx3WOTTSyrpGhtTG+7T/GqVX
qcIiaQ+YTqJ0UyJXUUnUxAXfrk1eHPm3jGkmjcFf52tcjeVEMc6qZ8MJ6tIvIPSvOOHqUZ5JKXlM
oFS6QxbuqSkNe6t6p1pyGM2vLdZmNNK+x60H5oz80LJ3ovQ3dx9udzfdVay8jPw6NiiVC76S1qOi
YVKUj9D6lPn6lOO1ZkFXmUeX+tRlR6z4v3q8HQgsJhrJxFDu2fI1aK8RvY2nnwILlyjsq2TfAygp
J3EnZ40MmQ852haw/FA7A55fT8spDWS+n+s4+1OaFwTxmYutPyy3QL+Zu21tFHM+Qk7lNGJYIiBr
NomkOFwLzKpRmO0CMMukKhsDmwwTNMG211a1QOu9rzocoPinCF7Lzl6+ytp8GRbZOjIjB8zWOqLu
GTsTokuzZ/Q5R4KJ9dFYpPLeS74UHoCe4r5ErdUZ+wnh0wmV+HPwsQrV3yYyd+Bo9IGnTtynYqN6
mKQBhrw2Qy/IY1+OdQXkD1+SOdGuIAao25zvviq/SutXYrseq/wstu3KI7b+TBMQMjsUdeKo0e6H
dMLdKbOTlUo4PXGhTl/Dy8iSU8WMgQlZLpBteOVyGE55Sj3yB5WD+DwixwAuY3FYejr9ok5oeY6h
jBPNd1Rc+hSeLR5JBQ/DOgU9DCScYfgiTe9GugtN86fTiIRulqGCoH+6M1ZWfU5rwm3XSnoydMeL
ZM48x2qvnAAv5NM0hObdR00wrLmH5A5DEvEoPDQD2kMwlnX7QcjRmO6smB32Z4q+iOVWfS45/0xv
i2O4VXeZ/O0JDlE9WeR8p5tLhAMT7ZdBcJSP7sHTfWbnSMjkQ6sjgT1l4S6Pnrq0Hgudxszp+p9S
vVV4xxg6aPI9MVE3X2GcIqKwrKOZUS2rvK0OiRczYV5ceofQO9fmd8NEpOaZYnFupCcPxV/cb9v8
7Dboy/eqBBOiu5esaPRzV5mzQfuD466UPwCfjP6ZNwu724Gx0aQ97jmytHR1xVNIP8c5RQSU9DZj
RyeBa1DB4UI7PPsspzWEDb48zowYHWS8UKPv0TvI9Jcxpbg9b8snHHrCIFcs3vANnmJ8+gS8zUZG
N56y6+11WjzN8iZ7Ax/6rxXQH8jnKP8uEIJAMvQ4Ca1aXQuxcsNnYy8jRisxh/jQ21R+fMl4ESP7
O+adIlp2SDCR5BrSu3WfzDWtZk1LaNKamHCllhn728LpC5L6Nhr2i/wntThQ9hkm8tYi9uQVWY+o
/2CrHHQsmTcRhHFlZxE8lD2UggVrdsq1Ex0xtHQnYFRaW1hkb03gWNRzoIyjsyKdWvmmNGdoS4gj
X1xOo7aB48VFeZMhYpf9L3nUJtCWlhox/AbiMAU62AQj8TeAdB31Td2+ybmkZlKQg8nLTgXuoEhE
ev8CDKdqs6STHjt59lu7oCwFDwKchxAd5QjZiLlHgbm4/cwRLxfEvAtsWnc3ZqP8LakrDOIpSpxU
OirSn9R8dbzGcK+Qd4fvu2rYe0YffsbX+mZU5BN6HzB+FgBQVnF7R+cgch1nIfHi7s0YD310Dtyn
Gh0rCk3OY4NGBWAD5FSdREZ8uuJkJwt2hxKmQUlc6uAM0Rs0LIC+Q13to+KTsMWBh8rb1QoXNQ4B
cc2w9OhEWDmJvHfh8SLrKC6qzgK/+JfLG/gsNmyngN30HxYHW/dWibIp7N8Ji96Qq6lD0YnwprKe
UDCblMAHi/YTCxzQIdgAR7tHDAHfx0ds8elW3zaAco18tdFgEkqRpNXhqpWnAKAKfzoKpeqA8xmX
vm3dwxJCc+XPTcMCuAGihpO5BzISa9a5NP4hKFm3hrRL7M9KutUsEYvuqTPuSY8eJrbQBExAqozd
s7pliT1+yt5O7QnFC6gnMdaHyGMNg0HCZjThp31xtkmc+F33NlATTwyAfI70HqnFzcb1l+NEuJsw
DvXsEHivwsPHFH0l/mPgnRRKtpC7TY90jZk1BfzvxLVgK9BYoJ4QD5WVRmDIilBuKdsN4Ss1lZlR
svELY8RHRBCz86p7nGDdP8IR4GTcCxHN+wrOnaeuem51v3tK4mrorw4HbEzA2JAq68hgG5rNoDKT
e4O8GNafdPIxWIT5DQ2LKe9Kihx/+Bq4R2z7CCtDKvnCTakmd4sHvK3uxKmYzBGIDZ20+Xp8N5U/
c/gxIXT4HkM0id5b0ZZtu04oYSqi1bHTVuU9Yx0esdxPuX9rpmNSqAAjd4rmN0dvXW3rYt+mEGQW
0/hZshtujcuQX2JjX4Hf6MUL9YGpWrxIWL7IY8Qtw7Nvkaom4k3uU1T9oitg20wPFPxTM1i48aKJ
K6Ye2ynxKO9+Cv9Ytrhw1PDg8Y4pd6u0V0QLkfd4TFW44TsmwIhUQIzhbmZvjmpToMQ3aSnwmNIX
kpuFQ1ZV4UFED1wF2EDiXWQgRNZBHqL89aIL0OVWZkvBWlYb9hInhJSfFdogldVGMgUQwx6B76K2
+xg8aFTdzGSfGEy/2P0U0IlLRFYVi0UQ6LMyOZnDc2A0IC6qXTJaAgEfbPGE+eSs4MKYRZxh7I9y
2M5SfI/Vo9ffXYV8NLQVZt0tcTGN9ufA35rLdCGlvuxT6eHBtHfRtLoGNniyExjE59lnIGMxG+f2
GC9BjM0Tz13Kw6fC4MRtjUXTeUvs78wi9/GICuiQTlY667ftjgrWx0b6bVowGFvF5fJkqwcpTAkq
Ahu/K1qC7ttCCdZUbzW7eMD4+lNPflYjX/JOAgiaIPTLlr0r4R8nEINAp5TAGxh+mMD59tWUUUd/
2rCEp9j4TtFUuCRkYIHNFaomdy5TpVAr8gLCrezdkob302KiIJcru9qV4d4FGjvSJKYv8kZGWGns
HXiLIch5LNA4k5hK1B50Ata1TY+HDsFJ1Cgng1wlbzuwolQRxIJpmsl0STXj6RIUGDbYKacd/25k
79PQ5l1k4GysoumwaqAu0mzV3Uar2Uc2v9OvrE16fVbKU8Teyu0/9Sk/CUtwIijIsDpN2TbSnFFk
3hHasfSm6eHehyjQPnvEvAbfRax8C36EW3/H2iIq27kUffv6B1I+P/90u5PbYG6ddFirNDpEo1Mn
p9BHjSbTd19qWkfdPkC1EAERoyd7OLEoxhhNPVplgMzU2QCHVE3vCQVrg4VECvhKGE7UXhN9XJmG
Y+cRKyM+Hu/Uyb9VdZvi/uRyq0jqou6DeVQ8+/LH71jd6ZuI6DqUWgYuFtwhoTZvIPH3Eb33A5jQ
qH3q0ZFvCdJrhE5PjYa2JciFQ4sGjO5pKat/hm3AzY9vJLKOzM/hg1V2sJBxGld9xzlpXXw2nr02
fFmsYn3pIwYr6kOUknhD84BNTJ3dEGt3PoOFbm0Fm9F+JfYBK2APymQokQSAweJw6thgxkx2vT01
RgLBPz2H1aNBDGWaKnkrKHrQ96L8hCnjqArkVy6aPPsJy32v03ew3GRoD0gTXC/tEsu+oSQgsz0J
xiOje/Q1R6Hgl1nMA0QY631kUnYJx2oOmfldxbSchFGOjFRwwaN3YtaJxE45BBEvm22TFecwZZl/
DS3bTH4km7Wm/FDgPbfuO+H/o1j6gjnW0mLGVcfEELF3cI+5uZeZtyjGdaD4y60jjy4/BNJENgFz
gDY0n3F87hjgEPE+lxTqb36A1myL7jHABYvzi5s5TMY1ilJ2wz6zC7yGcy+FscPkrifkk3kFLLsZ
sw9p8vvn+6bcsRzZKjgAcFLNtcyp8T/PTAJQUtAhvb135XtP1RFTgNeVuRioNHLNOrigmZf1tPGh
QC5T/diDbl2piGwwhFAxhUa4SCMXvhLyqkJxNItRWBkSBzXyQbbDgKFpIsba45GUA99JBvw8aV1f
A0qyhS1qWOGTMMrzfepDoBpSt1QFaCbGYUI2PzVNUOeoTq25tzyAzx0M3j7XFBjf1tULSe1W3CFf
9BnZmcISNzOjxfLldZ3LgJtzkxEoq5/QnaLPCY/3vXuARNIP2dC4EQkyqR6LXWHQ6ScNh33hjs/B
qhoG3KMx6/Ls3arxd+EZuxFeUMAq2Wjsk17F2Hz8pcnTWoHbayN4xWj3Lb+9JF52b2rGK3W7bhnh
mQVABLYeWJnr4j+OzmM5dhwLol/ECDrQbFW+Sip5u2FIrSfQG4AG5NfP4awmouN193SRBK7JPEm4
cRTvGMdvRIXndAgJV4GEnhGh4c1UykX/jkeNJifRkMCX52p09n5KiTbQQ+tG/IRoVt0oOPAn+cx/
oRH8iKH/a0ll8AfikNjKW/1dJQbuqojpGL+4bU1XQ89cOy73TbyqQDZtaN0IASXNnpB1x+M6xGS7
hkuPz+ghAByJCBfRGQg6CrFO9fvey49d7MIulLhMkzNyDpJdZPgf6UXbsniqk9Vu6t8lADv7Ovyb
65eMUXIpHyXzL0ErqtqntgJ1144H1653ru/uolo9BBhYY8K30IYSJhq+t7q59+aU80N+g1MCvo0C
ppQhKj12rFBJXZ/QXTC+amlOPqNjWdZbEQvk9+OPnxABzTD2IVUcwq3ZtxKmHeY9Nwk5Dl4tU+DA
5pWDcpN36jUfr36ZPiXTck5zsQsJhti6+DdcXryWyt7JYBEV3wnTrgrBS1bH54ilvQ1gejLpJp7C
A6qukwz/sNleew5YB/XJgk6R0LFNNqKamCzniLuSpOqJipabyQkvakDujpbHYWivRMPjkNiKcDuB
SkOudC1WGHFKCnmfNKcAHSvi3WPFoB8L5bUzn6lbPBMgdGOLAbFC0rF7mzBxM8mxMxTi/tZGn2CI
A/CNdwoSfQmlc4ZGt3cW90Eu7V0qllMtuRO74FlI6JazeEHZjwSgpyZFpsCGMlT/0vzFDGgoK435
d9nOjnthJpx2+jk16R1RqcFHKf/gjTzmxbgfe+LYZcTFGvXFj8vN1sXIj6iVUGSu4SwqIEFXXOY0
PIAH/Sdt7y4afMo+jjsd/WKU/W/GZlKyDu9TpmOZGTd1w4XcFNFN3vUHtZZ+baIfR2ztzJdaKZ+8
kBgusdzO0GrclZcS/3WSY1rnh5zumS2qQ3Zfiny4PdnTvPc52S0RxRsvnnB3+bu4ro7pIK8tkci6
QEXS4WAxhMqiDrCmlh8ZfB4bSBstNjQ1HmuJ+oIAz4SWYoYSbbEJ6kRJ0mPOeiIu2ItXyGUb051z
012E/VNn3IkYiFOCKrB4XbAGGLTc3i86Jdgzw1ma/EkhTvYgYEax/ehKNC+wJxuUwdWurcA0hKun
hE3S0rm38GvplFlS6+xdMUqRHNxT+ZnY+ZdQ/NxyCr8d5l2KZAg++f0EmVKIotyUxn3jf48mW25B
8F2aRTwMrnyDSX/nD0TRQCg+tHn3vCgEymwzK53f5fXyPjrLc9uGL2PYnOFrnjzD+tlDemWN/0Ue
WZpWpHlo9a2TVYeaBWPumvsot1+VW0EjBS8Dl84jErZuUQNwS4UsttbLvKr0fQqis+5QErDkatCu
YC5jK0VN7WS/QYNlNJ2oXysmUMuIp2BBbyAGjKHQ2fRnRDkYMo+NCBiydHe0LLntZ7rqjBSeXCOu
I1PI+a6Q9zTgqwImZh2JakgDN8Qf7oGub4kWPwCO3qsgJTzqAuuYjTdGLcCOIrO+6qkgwh7XRT1t
tNCnPLIfKtbvJoE1tV4cCadCXJ1ymb8aC3IlnwRtC7nz2yqy7uxQPFLB7sLE5XC2jiFM1ewnZSCM
X5qH3F7SsQaxLYA/BbtoMXgF3lGWEtLGITXqt9aoTRmN28YPbxw00xK2SwRGvPOnbVOEe41zoAov
MV1xp+VGJd5j7N26MWPBhcLLr+7GXtNuzbtqyBlV/hlUPw1Rve5qryHlRrf6Va2TQjJHB71Qk7b7
kQYuZzIBO+dYdNWtHZAbg+9rgCRNMxmuZbJfcX2eqjjcFvBnh5pFACk7df4tyf0emRerju3EoomD
+PQTuJzau6mN2bjF1QqZZC8/kg87QLa1OkcttB+NC6Y3unfZ0i29QJrF8ihncyfVm8Lsk+vx0INU
U9l6U7eUOoihu3hf2ZRuRNVWmXMYymarkHUgC+Bi/cIEusGL/VysWas4IoK5/snr16wTZ8zmwE1w
x6PaMVPzQ9ALDjvLeuwZSPtsxruluxsMSPUsu1U5apgUjehNl7N36Zj+BAFRGd4M6M4SjGu0KI8p
rph1MOKusp4pEsvN3FFgC8jxN+GoiExB54wDcesN7Yfxk4cSO7lVh/eJoFxzljf8yU+dQAjah1Q3
w0tGAVBLYMG1k7z1yvuaREJQiFJ4NKyjMd4NYho87Av9YLOa2+HM21RvVL9Wa20IaLtpIvyq6FZj
7uCi+gj0dDvp/MQxNAf+dwusE9YCOXLLFgskSxgmcLSQKug+NMD3jFyQhqtK0MeCedxrcuBsza7Z
644ZKz9FcUK4175LXy3ny3aybWBZIHHIFxmDg8sGQNj+O0/9tuND9hwUs3xeRZu8hoxbqhQ7qPiH
AzLkAWIHoHlY7OZN1YDHHSIlPGyWipe6DSn4XSK0hu67aBmMcpxuvarAJYKjuTLNftZMQMeZQWHv
AaMIuhdvAtRbUvnYIyMfkcMal9Cz6VaQOQAF+IZXh9a/TK6B04H2iI+eCwiaFX2RnfWizzb/ff3E
w+mx5czV47BM54KAm6zQ+z6wGY/groXt4hjnXYKtCXh4Km6PXb68TnN9HmCNtEuxk1H/bkRErEHP
0Cqknn9wUDkEPaFEEimKsvcjEOdprA6Jm6CySI5WXB+7vnga7fkWUdoJD8CN1xRnsCRXKtqNmJFa
Egz3MbvqvUIF4DpcDa7zX6RedT6ch6H8byYLcUZ4kbk5i2s4W2H7GqPjJWXTQQbfIWXC8NWzbMqH
GIOnIZ8I0kdJ8iqIL0TVOwYn9Nig3sH5vOMxus0zMizgN5YlkTUeETTGG15ThyIEZfwpQwmJI8W9
Tyo66TliehZEVGiOXiONwxy2jQDaNSwWrpYUK/VsLa822W4nvLK/siujvd0nFoeae8LEjskQ5+ou
AEN+SvJqX8Py8mqwNxzTVVt9Gw/Yfjcln5lIPl2VHltFaxeWSG5aN0HnuqqfjWExwQTaILdxa295
YG3wbBf1a5Gg9KnS/Ah9b6UIuf+W3BQQgF2o/jQnxNDTIadpcN97ltiNLiJH/I1zhCSrIRQibWJ5
KGh8I8OM2o5BtUYF/p+mkxB7CA5y/e7WoVVOKW6nVTBio2SUK1GlCbkVsCVlAVG6emj2ImmdLdF/
52SxP4mwJVKgIUfIwsZ001EvL3ENkrqnIxlSxG8BBlhljwmLbO/LON2dcdWjIalh34ZNtA4KnkSf
bEYRn9AfXaBWHzTZJKprBN2fA7nUhVCEIqLCfOhvnbWACVYs8YLcZj/6jOE9E8IMqE6TXzwvLncD
Ilxoas1JCuvUOyskxX7vkDRESYiMQLA5A0dJEuuMeCbM91k47E2Cjky5XOwixAO2nltZ+djPMfQw
XRJ1BVRKAAyrRf+TSvLpY1cftS3vCvt3CUgozcRbRwvs1GR7Rt2XVfhbtKvbWswvSN7f+jQ4xUF8
DAjjRbt+jxKJxpYaw8dCE8KNZG4KYSTTDFbWQ45lEG8VvyHyDUe23OH6iM2ALOZnU6i7vqelndfv
pCKFHT2OrPNH5eC0I0k12PY9Vrtp/ufHPp9i6r0tbkGknKkuuOpOXlY9LDI/iDG9BsI/hW7yZvDP
14vzl8zBb0R24N3s8awjb7hjK7RzZiqM3La2izcT6NXj9OlCmnWV8fgJYrj4uRsz+7RuRZsgeGME
o8QaI2mTjStj9m7J3O/MXCcbUD2Al7vsXQzeq6indRJG1FeyfIWV3PlFeqnppm5qL1tujLEes2R8
5D58c7uUcXJW7hIfv/psxjfNjLmdmEs3eCHmUtuvq3V5HqI1VHratda09aCkijE/jFgL6fXRcxLz
TObplgyOjypH8xIbxip6QSQY2kyix/ms2/pFGdQXRewfimGewMxZapPzMYPbzNAB0+Okik9j8SBF
BtwY2Yx1o/bR14XZ/Vxlx4q1jOu42Hb4ueLQ/cQyf1Je+hYX2WUy9gW89SN6zKtVsTOAi3sT6ZU9
y/6xLWHFyBiitP83uuWjBBtlp+aDUEhk9QgC80xfksC7pxt+8iKqsQWl3hw4/xyFQD2pTiKoj4HD
iFeSEraY4hWSJE0nGiDEbcXgn1uD3hBARoYMHYPFObQLprDTb+ZK71wpxhTjjGQv1BSmKGhiHB4+
VJbOkWS1e3ikVL5qXJ98hbUomP9ix3/usnYvBilQaEPDU+iA06hBjNWQnFo+9BlgQp/+tPDolFAG
w5CknJE7QUJJLEok/pBbEWDXfXXb2e2Jcha/Z3xMCmsvTVSd6qn/aU0H7RkAiPdVec7vPMBPKPvb
BKJ3gCgbqut/CyHfzKLSAmeJA5MvS2ICuFCOnec5kscgx2Se9hFbAp1x4nPsWfcRgKiyZI5Yu+D2
fb1fjAF7O31nPWzJpht//bB9qPGXweEOBuREleBKEvZtr4l3IubtKhGFpi3ZTa6P5tVmQuTSLYuo
O03pdO0689XjzVE+9nXhQHOy5/w02jTSZoqu8SCQZk0P5eBsDavJhd86tGbEhzHpZ146JTtniFv4
f7AqfFM9JYH6WJyQry6FGGps+Tl7soXrWyJ69uQpSK2L1ZXMRmUEabN/nQmFOiXL6suoCAWeRmYo
Tm7TlfpPkW/ehbtcoomxnDMJoi3mEwHnkLliNj4Y0Xpgb4NxbkfAaEcoZhhu2JiTHfg4ej5CZ2wN
EgOFhU5qYP3gty7GIRi4KhLsiShC07x9TlRznBGA6xoyRAGgjolQtNOrehfKInxwu/8lRoaNrCyn
rQmqHS3TQ6AUW0SQT4Qf3jRleqwDaCk1x2bPbGrLv4q9MGbnpZDnXJQ/2p3uAnQ2/mzRcNI6bGSg
d344faQuolsPfS171ammIYkc6MQRhX5C64ggh7xKytpjp7IHq+AfoQa6mMpvX7u2wh0SA1wjPRAj
HHI0brqEJWwcLw/G7+I3zsMeASrBSrFd4mXx2FIXg9piRGRsYeXxtvAmJpz88yszoZ6NgJOMRbwh
HownUTEOzKLK3g1O+VTZ7nIYQ+vapNVFmuowxh1d7irZj568/F+u8StK3yoIMUDb7ybJwS0Qa039
XrnNWascgAftNub0fTGYPzsnGgpNHDNf1M2t3EXkmbNIVohSUKL3orduO1f9KwJiWUpJK8igct8M
43s8F9gBiuYA5GDeMBrxz41X8YTZtJQ3XhafE3gfKseZHAX5a426Jm5wERsouisOIgx7yF3M+QIS
oQbvODXWcpZDTPZVcRtP6HUn8FOspdrhEnf+01Bb3ynqGKf1nm22HrbHIJQ7vQWv6L/zmz3JjL1D
Y75blSvybVpAo/N08HRw7q2EaBhrmygUrqh/N4GtP7Gn0onXJ+MG1KTVA+Xn3hkwCakIobkTWQm7
yGCzGLzSamRQoXaFdF/BwRDuNlTOTgXqrW0qEEfBP8/Prog9tqXP39qAcsoNkegkzsFpGl1Cw+tR
7LUVMIjtzT4e0eqL8a0RHSxc77GtMYI5za0IqVy8eaL8nl761D4YQWDgjJJllUHhYrQ3toGOEhPN
3Q6PbMKPbk2DWUi+I1eBr6A5wxzw7tRolEiEYmF031J1NYX9nfptf+RXtLdOukynvM6+x7zHgqyQ
aw8e1xfCjmF2b+3ZkL8xn70Jhn/MAjvGb4nlvo+dW12hhx/F9Gur+KQcvg1Jfo1X8oqluFhDRHQz
Rioz3QM9+7Jq/2Ls+ZzlVXKDtBsxnqqfyhAXWs7AnfQvKnAM28H4qfJgD6R6Znq+gChvsVFDYu6w
6OAy3M0EVrvjeF9CnPa7Gdpo15xzFb+TyOAx+kO7WRT9JebYu2kH2PruwkEf4OEZrelNiXK/jPwK
YwzELTqGABEUJB7LYTQlCPuWbv7Fd/hZqgZTZIuyEw5yMWDgWhasXZPHIqZQmgdIJW9a7wqY718+
pdewcO9DFT2WBRmSiP4mMKs3cIjRChjzkOgB5XmePlOQzkiROa6H6F/r47MeEirczvumLKZpChDm
ZPsoM09yqD6KwX0jXuNLNwNe56BGTIHQS84GCieuH0HPPkb9nZzcr7yKr+nSMFhPYelTT0+ju7UT
LAB61vhOxDTCY8qYPM87z0qRfxU7MsRhmDjQSek9bUkMFPoIUAojRo/K/c3GjhjVyP8v8zJz6Mu1
piBt5SoX935aarLDSnYkdtOnF0SD/gbA252NQoITO32taoq53l0wwFlueFsx3bi1WV8wD/Owd61t
iqr0xvecjbBYJ1hdGG2zhWK+XRfdtkYPEiE8kwplix3jVVrE7LMbblAPx2W+msAkSy0y/LwFVx+1
jXaZ8+oG/7sddhOMdcTuMSUU+4diiF8lX+YOcmN+E0s545kbH3SkHtiZflPdn/U0gEVqWBYlWjNz
crqHGlfmjPHaxzG5odv/kqC5Q40DVpHqfbMwOsar2l9UVXxGpNQVy/CKSAuPStr9pTGSO9sg5vbo
1hyCqfAEA3JU45PO9UfoYuCxFGEL9alv+nvBVqDV8ZPNikJrdIvUnJOcUtw55X9j4jwgFt+1jMCU
3V8KPNggZT9ju98PaXpX5NZD0K3+7ew5LuU+Aaw5O7j6GhR6U32OrBDpqrWnpfptEI2NQXNX9v6/
ljw8fA1PVjgeW3zNrtEvZe8g6GC7ZpGmq0y6dYKEN4wBW5qBQCSiooEyOMHXiMiuzRLrDmpRdRpS
DqzC56ZRxqHBQ9jL/vJESN3abJtvSuPdDP0L/RSsQSOvVgm2dulw6rRtfUoLPLc5o+EuQRpNDYXA
jBFpTo4iUC0v7z9L8B12M34tIPTlqmq04ubUeiGuOf/BjfJdOy1fjtXvOl6itzrNf4rRIhUlZrUZ
+DQ1g/4a4QzeaLe2TpadQAIgKf5GeAUNoKJJSYv5cwonNsOufhKjPkQm+hpyht1ZQAhPuFyBoz9N
ZcshFPMTjNGv0cvRjqyfuJq8W3xUG2doz7WFZSUqwt+OQdjFLNMBIz16dHvvsvEWpWMdMsmodRw8
cLqj+C+eq+W6BBh5Mw+zWdVwoUBTTICrVVX+n+nZQk7NQz35r2StgyIYQU3Pyga7ylSoIePtJo8H
e0MYMdUtySsnDOWC49yCsYsp+ujEw0/jhu014HntowjR+gKUbuN3MONjZ0IXoc6Lqe67kgQnxVne
tD5Tl/GPmCOxbUu8zEXOngs7AJqUDkFsDnJpAVvY2sVPQD4wAnFjn4s+ifDOIQ1xy5QRZq9xBpRd
Fh3yKfTOXdGxM0rFgw3Aig6M0XgmGyqAaIarRJrGpOYrQVhvOJTQeHk/Q8fVWVUwmwRIDOyeyBpE
3VDOu/d2C16WHELYFc47rm+iIitv23Z46xq7u0v75OxH8i/ycpJVnX2fQexYSOv0zKUk536TVayG
3FB/D3HCKYHcnaVta+9cTc8RSmT4xFr+SgEFtei/4b0h39VXP+jJC4kewSccklb9WDjDSgNarOGC
yhaCyFQ2n2JPog2s9iEDXnj41EL4XVBcoLBGEFsF3UkXVL3o1G6DJrv16vl+GKbfJpqvA3Je0Oln
d+SGWXeL7crP8boXUhqB+7uHgPlxIXpW38ux179iKh9NNrOLCEjlsJla37juAOShWlBSBkG2vEjA
1mzRB2JlNSFVkcRKyaQVu/fwFy5ks20DXh0I8WhQ0mYd2WY4XjBNVrB9tnOWsBPFF9Aydye2QqaQ
aebd5KYbx2uIXBnm/2AXX9Kkzpmm/DOqloeg6EcEIuZsq+G9dWKKkq56gRqOeirpPggXfVYZ7Jwi
vzAJeyBca+M5PQyV/Czs5tttQKyk7a72+XJHu/XYZE7YLF1VXCJ0bnr2t2pEq2fV1276AeGMD4ZU
0MS6tdb0cBKHb+Kqfc8lo+aiWMZTqeGtOAUZEkzRopOfSe8m1+ju4qWfH1XaYITt0mGjbRZ4AnWK
lsAvo/52MvPBxwXV1fnP4OMIYmt9rcaK9DgD0c+xHkzPeie2XBsjQsnrW/yOq0VUG/6Mj5rS7mOq
AHzrceCA2/cjjPgjDJYVU2Jg3/RJfCiq/pIIKuXMu8kANirfvMUtnt/ZsGLwSeSZFttHSkFhZlnv
5FceIBdTVjr8e/BtJHylmE+1XO2vchfm057a7KbAZTFJhExpdhsLM21UX4O/axh3DLiyBg4NU7Xf
7VhNzJRIgJiGZzsCHlnHVJB0OuVESmz2oRWYBLJ9KT3pT0i4vCF6isVqSR5qQn7NQDRrwF/oOtgK
fuDCArIfY7bs80wAl0n51TM2BZHPAVXXBjxQ5jx6BXmVdHbP+OMxgwVYzT1T6dtKqCt5PsNRR+7t
7KGyjhcAR0EACLgd+6NO8G2P/taX8CCJ8QqRT6QYTmTRsPuE0egHpPwpTk0YaCwrYoQsMec5/zUd
2sjMncFCOfuBBJCBw1xWIEvq6rlNMHn1kf5U61i+zkhFn9RvwjkJZt07Jhm5RVGOnsaxxo+GMV/u
+XeZiZ+7fvyZZvGPocth6DgXpUrfhpyjOSyBtVdROeA+Hcv3VNf2rhyDcGsVWv7XTT7v4DC8lIX9
SvboyAQaJa+LmLEINIoKZI9iSZ09Ed2kZ+ThuxeE401qcucxwEQlcOVeWNUQWxyuM1qolDHEvqQt
HlKULii326NahwQK8WEZOw/j3DxOXGW+h0x4wWbP8ZrtYzgbQ56gScdN1fZfMScRfQSyz3H+jSUi
zLo3JdJMsgynnOkRYRwiZRuUroGC22Cg4LHlAHkl2mg0xoIDnYLirAtAdLFPnFmJTMnz8x2rObrY
lvACb51+IkVwBxfOJ0e4y3WFXAgA84WcVDbPMQG6tVl1gRVgr/pEK3dIUdb79bJfWMum0/KGzIWT
kRymKXii4ksIAHIQRQQPVci+wsnw6mKS7Zm/xtY+BlDRIF1JOBNu2rn7VzvptQ2KTydfkFN5Ceos
opnqiPS7qmDop25d/MKEY3nQFJcdwWQPU5ccxk6ek4QDDXjkja85RkK3YwLi1Tte+ocao3fdM8tJ
YUnG5lzGaEiWQl38ZHhaDKaoMGZn3dThb1XBO/GDg6mrByFefKRf9IYHQ4RD4cAxQOmxkETjpD2r
fPoHO+3kzkh+1h5Zjg/dpcBSOeNN8BZxtL186/ulf7RspiMJnCKZYndhtIBnD5BoRY1Ww3yYwreu
QhnZ44KbMnxvoDR6v3jXS/CfDrODZVO3zj5D/NlT+akJfp1c7LNkOHgJjpMoiEBuFNc4m5/QVtyn
+XBPqiHPRCEigKRA2gjXixbObd4yFoPH8yqqedt6zn2HmUfI4mCzSMkjcm+U/Ynlm9yx+LVEYVXj
HqscZzvxWuVtvs0m5Gxt/GgXFu8wG0cxkJ71hQHrJNZJR2SAVjSQjzJ4HDPZGtMmjAeGd5RImAEq
yNB2K06TQ9M0/n8GXhBbpPZdl+0bEN2LyNnoFpsayWIyRnf8nKeOtKNpZCAawvyBd6nOqeL9CJlr
zZyfk9QM8nKPj4shW2Llty0VEF6n6MfMAzmQk6QJ9903ZdB1213/GrQku0/hJdD+T57jhgMqs0TL
yVfpg4IvWSOGBTnMdpCQhpwQkiKAUNiIvTsPgOu7vzxqj20QEKVDhdPbH77z1DKkUKtKEIF3H8Vv
SEZuApdnKAkinKoL0ct7JtebcXHvynx4yGsiDd2ADHKeI+030kqkLW7CaROsi/hArrU4CeOFrr+6
dXSzFouhtWK1E1wjkXv0Qg8PeyXvXMLyPN3cuVh4JKegFdl3Pe9fKrOdiJYj+cMOdHtMm/KnBdE/
l8HFBjZsFcHWgL7ogvLd2B4kg3E3M9mE/USjDDdYWp9tG1+DOt0WUKiJ2HOPTdzhD4ueqjgrNyJn
SSAUOVTOog1EjBSWkP1u0tVslsifbGi/xZCD+AVlS3VwjQAkyBlJkVWLPVndMztrjG2gooBcQ5dr
9xngDb9j6k10m5G4MZkRRD6yyQZ5ZSSH55GGFFjT1WGO3MuXEQgn4psT5NIHcNJvIyKxtoxOHUvU
iXJxk9jv/kBSq6i2OeCkVEVHRQTJotqWk7K/Zy0K6kX8yUTjeIXQgo4pSDEXGMLHRU0zbOZNgRce
jyRgnUT+BhMezdIvESthQCjS+qkPCAIW4grllEyL7HtoaZP7/mOsJUpN/jRJWQwRQeIym9W7Gp80
DIO525glBw2HoL0u70zJ+i8MB+T+wfr/E2eeaAn0rdhukvMcRUwLip1xCQMaIzgZSEZ0xkxpCFB4
xQnCYWE/ezlqbiYkbInJeYCtF3f7qezfAHajCyazK2h7IsdH937wLPvkr6TEsiMib+BTQTP3XucZ
QIhuMv7ZFTbqPw8BmqOTe7pbKJ72g0ZSMAu2qkxvQpbFpPCQRn5EkLYrmFhuiCo2CKbtp9pt/lCi
geJEWD6RFbn1PaxoqXH/y5mv0WXISy6JfyKdbRMV/1e0k0zoeSh6TT/3F7KC7vyl/02S1TPffebV
Tzq5LFI/m/WbaVl/DQgQWQ4Njb1bGUqNM6GDLm9DkHk9JnO/2BWL+Be47ibpBYmM7C8CFIYry8T4
3r0FgmSKl0sw5Zsl+FUCjXnG/gGiRBiTq0D6mrTtu46le9YWZ6cgjcbO7ljWC44vYixs37kwzVk2
lvGOcYIGVgi6VknAQnW3IMyFD0Yaj2uDB4ELA2CGKurd7S4j9JJM6/VxojusrMeJfRBINhRcngze
PHYzFWTFxi3PqC84fuL2IViHHtXCmFqJNfGuf9I9orN+nYb/inn8kOgMCUTaRwtXDTpLW4Ax8Ap8
6k7y6JnhKEjMspu/RgfHOGcV7oYf1dx/wE3dVBHYA8vCpjnO1pNnp08Nc8swecvI/MKlHy3eg2F+
zTHOcIMWqiDnWFcPdYx3g5DSvO+2KbqZQC1vDbhy2wl/TatuvDi5EmxoMXRYXBhZeC8QE20SRDg0
ooHDrPoljPyzsV7bBdcRPxszMUd9scxDSeXug7rcjC4WjEDvRfkmgxx+FOdlHxaHkBzEgBFFJtut
W7J5C9TRiUy9y0t8YjEJAPU4zpuxhPhtu/ZtXhXnMsn/YzlMEnH3jEkaVQ0qMWSDephBFI57HXUf
NYvYKGRV2rJOaKNlH6vxlKV/7HYA6In7chn3pTdH68u8CZJ63+efiXOtkb/kAWS8DMQ6fJ+qn3f2
+GRxRUxtRb1iyPcGOiDFV8Xl2pUJyTbLj15WzLszPgZYT3sbZT1TpSvo8gbRMeVJ5FWwwT3nFiHJ
1Vm5qjNt6pYV/bcd2i9Wv1J/IFU4Ps9Hz9V3Uy6HrIZWhPEgbjBX0YTR1x3A/+4gg/G3IuvucrQL
cHfxfZOjh2bkpoz/XATuTAJ+1IwhOIu2fj7S4nX3ngaCohICdxB+++0enyGL/856t0c1bfxwJTv2
CSMJHd26DI3gg/zaCVlAoiOvKgCdz9DcWEgrWcZu6hIPaUTbLoT8dELvzpLDdamL54jQ6zVqC+av
6O4n2fzJLmU1U40oxRJaIxV4zm4J6MAY5NP+E6Wzo9UIt1nixDcj0Q991O9p+hiGkwpqi/sAUlmo
F9Y+uToNXEGBDdIsYsSF2Kfr7pepe5MlaoPSRH+F6zsHIfrsFdEJQcxDYk6wpORRdgnhNdaUHWSk
kjsfpgvy++GJwFkWORC6N51DfdZ3sMMcweakCqnjaZ3yS5RPu7mxgsvc9XepSUYwYkRhMYH5jdYP
ZHBwTWiWsxsmZN4OLxvRLiCqbjPGT3fcdHqjo+TerecUIjKSoqnCeMiCc2LdropjQnWwsTMfmpyN
ghaZzGChFwhQaM3jaxjX81bZ6N6ECMZbV6PKj2z0eXmPDH1YmxLlA4Rip+Yd/apBGagcc8AHhELU
j+WdpzG+Kyr0bT+EGBJJ3QN0Xf3Lw5yAJ1M8OoxxtlDH5SafwzcL6t2Alu7VNrXPdipe2WjjR5I6
zm20WqoJtRoOPo9306RLsNMe6gJ0Cj3KokifgnL4Mt2EccwVeEWcHHtnFLbjaVmaYR+1Wt/N0/g9
jLAIXAQx71a1tEA5EZ7GRLGWGVLycLA8zuF0OnTWZN170q/32PtZviSEdLVzDRulM4y2GW/cDCG9
khhWtJqVxuAXXXPRunvLLQsxQoUsTNP4fNCBkydfRr80O+1x8CvAZNIOYeFquFq+zQxFoPi05uA4
AiyCjdP4ch8phuG6CJurafFilBNJJGnvp0evdV5yBzeQwBC+TfMZIxtyCoKtnT0T7T0SzLfcwY5U
jSFM8Ug/+6KYmOwNAZLNYeImRQ2hdIBkypHxM9eFtxVZMW9lFvVQSlqoDgVDc+VH0zmtBMqVActN
kfLReSuFoiSSbr3lPUaurH4mf/KBvFNNxJKjM/ULBqd4Vo45ZV/sTckh0VxmgNg96DBssUh74YUJ
S4HCNTFM9tPdgmg+dKxLMuhLmjr5qxciL3f8FiUvesEhQlQRBG54jtgrzCnJ9aVFLdO5OrpKRzPm
d1DFp8E/Jyup0a19NtjZPpsrHMFQvRGqKowUvmQlqVPEcNOnstWTWH6RZu6aiFhqzEiskPDdIxTu
Fvs8kv1ejFjD25gI4Tp/kTo75zMDdIpEuzfnvI0QCpk7J6IDDaqignBmb3zf4yfsUBZyWw5krJIw
bgXx2xgnhxjOS4ut6n+kndeS5MqRpl+FxmvCBlqs7cxFZiJVaS1uYF3V3dBa4+n3Q9N2OguNSdic
c8NDssjyikAID/dfxGg0Rsi4OlF0rfo5OJcatIx3r6jmWrPoMbU+VD6Nd4/GlYbt267VyzdLV94z
U/nR1s2Fn/WPYcLpBk4NkYzggNdftklcfSsDjEbxOTn49MFMGrxRQ86mDB3U8kZed74a2Rrc2FWP
JJwj6J8N9usg1PDQ48guUGmsa1qSTSp8o81ubmS0UWTFvaJj+qQ51CVL5ZuUsBoMtbCNokPewfxR
DUg7V0P0AjxinbnBKBf4NpSYPFLo5nAPriMrvbWqdqSckcA3Ed6Cpf4SeABGGgP4EnTTlShS6zMy
9Y7ywZvXKjsr+Ih9d1uRaOm9/uAK6QPydBuq2h8at2WG82ArN8Ex0jz5wOOXHM4fUBXt0lVbRN8E
SJJFit8mbnA3cY38BxXUpEKwWYiF69pTP1qXrnnZPKDaCgIRxUUPQp9efPat+mYCWqL3vu5q0BhD
4FxG2BxxAR48QC2pYvASSuw+QX8vgznT+ds6c7auPjyEebMfQFFCbeM1aNyH/WgC3lEbS/KCGiwt
DadBrQrLRMwpzFFGn4dBj8rSgK4aeQOGdc9DEOwxCAVTBlA/M19MqvC4BsLvUJBVLbxQuQ6DVzy1
B5pWosqCay2oE3UaXZQ04LYS+TebQkVWEV5tda3WUKR0T7fox/ruIxAzkpoCVG5cJgIiJTkPCYRr
uGD8lppd41g3ltF2j42S4PjY5vqDgXvUlUZD5aowUZ5QR2d73AmFi6roqz3Elu7NdPE7rNSowsML
KCMCtqjRxaiQem6Gh7fVv5eKUl1ZAappgwnyolIrukKZgoO8WMc8VwaS4E4DRyhb1T6qem+XtTEF
jNpDkJvX8rCPa+6uplWqSy/PfliFS2IO4HAn4zhCEXtI0RLTYoycyeIHmBG6rF4bjvsDSft717pO
S14RdSO9yhV6JmDlYJRpgsQJ5YkXgk/JL3d5lIiUl2DfpnrICAz9O3VcCw27tLkVUjXdD52iI5GN
DxvAmjehTJOtVLR3Xm8pF4Ejx8dcMDhyspgCMXL1BU4Xhhk+uL2k2UMyHKrA39TUS+GIsod7pGrd
PN5JdLMdx3iKU4lVSEkvQK0FawczFz9wDblsLPNdl3te1xU+WV4w2HViPKcSQJ8hvii6YKdE5WVK
w7D0TLg7/gU0j4PGcy9DCRI11wujDGzso7g5tE2NDU5CaYlzwtZDrgGBD0pou23yXaJKKKTWj5Lg
vce4oZEZkuelan0fydF9NEiPEiyXMjWvyxZzR3rdegIIxXBuTQmLe3oJFVm332AvEyYUEQySrhDi
MAf6LhSNvdFqPy09fMDUZiPShMzJ0RD2tqMcx3PsRMCCvOaOuUvFAdMx4Y63NlU+k5s61dkDbovO
TUa/UrX0BtmQZCPRBHSldheH/LG+RkLqQj2gwa9oW26Q9z7DLK2xoj2G8PcW5Nk1GHyNXpN6LWjD
3i2a72HF3wHnJs7lpyJE4go7zA9hFNRKadJVTXsjdAnye8j66JZdjTbV5InbUsPiBwMFWp7kSirp
t7H3TW61hm6E6LOMBAiMaS99qE2bQF3+UWGqo+fg2FqkAt9dkGIucHSelsdOM/atmL3S4dmrhvem
DkAiPaqdVeXgSRk/pyrPOQwWtpxxnHZaQEOzuiRfeSi75DZzRm6i9GkFUI0sZExrN7FLtf8Q6dbr
o/dFrJlbmYMbC78H6FD2IOCi5NacaVhMcKQKGhjH0LyIomqD/slT4knOqPV9r7CN1/Rdvytxtrfa
5glhZlyUUYSHEEZqnRdbJW1bcFf9/WiV3AEJ29OVwZlLJBER39QAB4fci0jAtZEoZNP/qFdok+9w
4zmEVfzkDqiS9lGI7E78A5D+FX5Y+wr4MIYZ6LlR9FQEQQJ4Lb10yE+vYyO4KdJREZfmq8YfnKlo
r9clpiuFguCTLsFA6uDDtDAuhLLfOCqGBKb/UjnxR5czkQb164quRttBuuhN2YZBFK5TTdtZCAeu
urhm40dHXxKuIqTbUzWEFu5tKabvMuQWBMCHJjA0u4l5vDgo5qJl2WfVFmsFE2UKie0f9q8yMKNm
sJtkF/nPNNLGR0p3XefvtcbrB4FKVIArunOSruyw6tu6IkBwAHyyw54WX3X0pT2qImbVv6dYayVC
eih4M0vR0arRRTA3gSF9Dzj99Da8URrlJpEusvq+a3pk1cRoq3vG9WiKIdfAEo0cavT4iNyJrXis
RfM9678nLiBFTIIC5IStxha84buo7fwK9kIR2X5xN+hpgWgFZtmgALUSQIdJxrrueRkF2c1AS62A
eUBZV+1wRpLkN6d67ALek9pDHwkHXh702+AZQut9kJ3PADS92NCZLxwfEUXppuR12NSgqLUjiMfR
+YMqlfyG1qGQjj4WKywAd9ixIXwP00QCZoUooY+YRbrzKQQX6F13Ayjzh1TU3qDHrlTT2cuwkh0v
paze7mQQviw2CMiUeRU8OKKHSHHXoXngOIgyoC24pYSK9w0GuFEiFDUaqKTJRQai2cVOJ/K0byVQ
JUkUN1YHMIw/KYeVeGVoQLHuG6xxQkqQOdo8fQrUHXhuLHkbC4WcyhvJZsQajJ1XZ2isdMe8zw+F
4e690NvpKg0vckMUPkvKIFRxV5KGANY+pdkV6eIB+7vAoNHSDbaIOcBKTLTHgIPGxQnD026M2tm4
0s+4zVce6y+klewgCMAW0u7N1ryX3E8Rt2fLuTdHioGDLxosIM5n4GLtoUHhsuYlhZh0XJDe9vuw
/RTBxmcUtzw0SxJsSPpjji9WJRpINlvJZ4gmuMi7DdTbTpCFK5kLPzXbu6IZMVbmnl+vYIYdvKFh
+ij3lzFf1kkuczp7XidBvqD5hv9IXmExC8ABWqv0jL0y/66wG/UxZDKT4L507sBt1CXkVXZoL1+B
KX0XEGXhUsdCsNgWHnpN6Fnp1TNszJWHAqUMQ1R4MzQw4m9KUh895YXSl9O+g026aDOW/5siwq2U
4weZClEIixSx1ONQFKA8rvWCTANnYM6DxNasHzR0blTMSnzhMPbQMowMNWSleAqh6FXBO22A03Tg
WtIKWqf6qTej6LjB+dO649MchBsPNAFdU5HeA0IhcTc+e8GMhsVHHj03APwkqAmCdEXt7qluFNoX
H3V3CzxXDMjOUYwbNO+5rWX4wcjCyPTzv/Wiu66R9qL+EW88fNHoVdIgfkUuZOODNsLP8yBwtUmx
QFtg54C9MVBrFTlssJYX0ZMr9EvksUZtABXllwHYsi/dOhK61m5nC/5NiRhGA4USRnujqVcaXLHU
vVZllmzxYvKgYt3nRXwJ7xcOLtnstuGxtUpE8geQI16u3fmZg3VIcRn06OVJJHbaPu1eA+EqT7xX
K70UevzmkkOkD5j5MQTqAi1MlgSnlFx9aNiQYt9emsOIXL6mbAAd8zEVat6gD25yWccvGXQ/+phb
aE2Y9YSbKnrvtGu/0Wwf14hENKnZtggVDds2iTdGt5dqSkH6RY7mATIrFq806t8H3xQeLcph1MQw
j/bXZXibxsK7SnWuMryfjVDBYYtvOB1ehgiYDImOEVJDpAFTxyASO/rNFdkr9dIG7I1ToLkA+rjj
RW3WI3PEelY7LN4hxmJP8+FCairQc5Vq5ehbDpe1thKaGwfRQZMbbYBZK9e3nXAr+J9gRDbp6KrU
YUR2IbVoSujujyQWDg5tIcNt4eS9l3V0L6Thtd4q10NMZzt6yRXlJS+zqxBWj1+96h74TiM4GJhW
dhBGM5k6GiqdkXmL9icyBtlr2jS2KO9EIDcDz7VRZshApE2Xo+8Szl4ZwiUmsHQdKwGjBPGPLB+C
ZAICUWjuYDkHaBq7ydI7Kqbx6ipIXOu2VH7reYAOVIxkx7SrQdi19KgifvfAG+2XIJMIkyuhNFpT
Rmqoi5O8FClikBd5/iaW1zJI4ZrGLHVhs/twRaZ6pMhl9TYBTCECr+Rrp8xmX6KkC7BEFJCxV9RH
8HgbR4ze3BYgR4xefQzuvapvqKMh/fBYCA9tWfG+fxBHcJ9ulTR4EjDLvrqqpPQZGxI7ENFveA/1
7wors6rjSzN+ypCHBhkF59ykl42anysArYk2DkW22H+pZTQJEK5EelMBrsjupNxwkSXAiDygWc42
a48G5wJSiWtMz8PMhN0dcup6FD35DRH+ol3/jq7SKMUTStajJbqHSOX/n3lHqrLrwb2QmxfcauwG
t/qa/l/pI8/DZ+vj9sbDsdTK7ViVb9vuUFrHIb6UZYLgmIqKRVxhrwfThXKyaAC04uTtIQD3NcY4
PF7D9g6WJYsXaa9wsOXkXeQPzHogye6+EWlW4J9QQi9tK+MiT6rXDqydk70bEDo7/6oWURoEZQ3M
U4/bT9yaSMJhh5s/NeHYtDrL772X3rGVREj0WIwcZyPbCWg3qgEmqEkHb1fEXW9XqNm6k67TnFLw
CJjCKpYdsBetR0nPLtMBFvtwa6JB5nhP9GTtGiXSnp2XaPm9yOvGSZDeBwrn5tjsJJwfYX/ZeNCC
kSKVgh9tUL32sClXLmBVy8EcNqDTDrhAop3n4IL+Kggo9otoS6HOpH2La4BSQJ4G6clx8lusMFFE
GRM96AkYU2mXElW5OnzVuEZJlbcKZrhwE7wBNcyfI8xOMY8JMh5S+YB+NIpLj2bm7yirOOZNhCi1
Zx1FB0sG2HnqWFRp1SsLV5MciGmhgdKo/YvCjC6oKESczYaHqU2IBG/3EEgf2HNm7pPG8y2lztb6
/XUpv0So3+e9vBOU65rXRgsun8bziNLdC8GH391CQd0m3icFH2S12ssYQgBNMJRiqPvKw8b0Iwr8
+lbpSdTQ+BhuYvkNi3ScEHiEYByCm0VGvo5knlrIYJuAvMTXSBXvEw9xDcDOjWRuBJc7zr/HawhK
NKQj02dpjiiUy6x4tcqtyBVPycbRxBG4CO0hgcmT93iZo+GaRHjsJBvF4lmSgIXiQs5N54HLZxsZ
DhjgLbJn204NdyUiPTzl3Tq4ou28C+Hy6N43QXrRTdPui4+u/ZYhVVoXjzo06sixbDlD4YStlFM/
h3uta9T/XrC32w7+lSs3e+q9+yi5x2WI2cjvPA1Wh/SasFE6qPo95Cpep0c/P/i06lT1kLBMOgxX
vabGm6i9rHQca/MXR3mGiPO9LY3nNjWegB/QzAZuGdEkxjjPo/okFg+RjiR2HNhQ13J2HrRWXsNt
h9yQCMLGubeyGz/KbhuEewu0LmqRV+3ghbeIoVMCwGa6MVC2BSsgF3YyZhrItVnQQZUdwidAJ6rv
unifAWDJDUBU4NlkVE7EFIdevMsC5lyVJFh8UNgG3FVVcm79QYMkr2s3weiJlhs3ctZdUwbkjeij
IcAhiHzCQ1C0L1R/IXaAumyfAbHZanFfVE//MjUrVtNRxIF3Dl2K4aNr4P+r7Uvriva/oMq6ZoXd
0DqqD7wjB+V+AKX+r0q1glYiz8dG745XF1QBcf0vo4fnjjVVuu6bN1l59fX7f/7jP/7r/352/8f9
ATQs6t00+Qc+Xrcp1q3lf/5TFv/5j+zf//Xh+3/+05RlRZJkyzJVVVI1SZMlfv757Z7uFv9r6V+Z
hOe81sN/6gDC7CTIOZf1t2QD2WSNBdgquXAeOptGKVTBDQ0ajN5W5/8CSVv4C+Svf0EsokvRQCZY
a/Iat/EjEKENEPu1t6UOURzkLepQW2NzPqo+E1SRFdPSLJrHomV8DSqrSEPBLYX2BaIxCh87HodK
uBHlw/k4kjIXSBENnX63pTOUr4F0QXUbpYbfWjIwd1/unI18gFS2UdbIY2+C3fl4c+NSDUlXZVPB
5nf6OcVCz0m+eOEW4MLiCtcVZ6VUlF1+nI8zO67TQJOvVpYYlnqyQL//StypO2Vb75q9eQlsDNO8
rbhH6WQh4vgbpyv1NOJkJntJrdFzRv83uuw2wqrc6bfqqrHVrbjyN9rSd1uKpn79bk7WWQV0RRQi
t+JP1XaP1Sp/jQ/VOtw490urcW4LnA5t/PnJJmydHqtoiclslO+WQ4KBZLAUfyxM4NxSVA2EZPkX
Vde16Zp3fHrg1iidACpxnR2sC2/TrHhYoLK+y7fZbmlYs4vRlCwN6RRTE+XJsEQ4BoKHvsu6d65d
94hglFygabGwlaWlMOPPT2bPKdQ4bhIANbhZbNU12eim2I//Srts1W4kW97XF93b+dmc/WQnY5tM
Zq77ic9jHTVq/b6TnmTxdqgXQvyanz9W/EkM8+vADEEqzNRg/lABeXRAA6+AZNna1th7W8POP3mM
XcdrUpo1OPA15ZVNsq520a48/r2xWl//DstsFGxSK8aKXosRky5C62u6cv+3wijjVXXyHcPegHOS
oPdT8jLWynIrSLiXQEo4H0Yat+6ZaVUmV57o6T3GN8idqjtBtemIrrGY5lkAamDVrcElNJtkNyx8
zIX1ooznzcngNIVbGN5MOkKUDk7YkDlIV/pg/d3BTU5Jr2+tpgIHs+6PiAe/wnnd4MK6xtSWQeFP
sAnWC9M5Ttd0OjVFUS1R0XVRUye7vMVn1IvcMGc6q4P1AtSRzAE51lt8RC/Ox5qbRE0TdUOUFY3b
exLKqC2vos/PZdo+OfRvy+rgNQsfaty4fwxHI98HLyFbqLB+/VBO1/hFL1Et0sVR6xyw7kFqNcRW
REWlHW8VgnJhednCITY7Mp3DWZREpBKnRyVKyXkEMB0ajHMrF+9FhGoMdb2/MH0nQSYHZel59B6h
h68r6h/CYwh0FT/tvxlkcjDWhhyTT/cxmBc6/9g6mbSPwBk9nR/L3CbWTsYyPRt5vMlJylh6kT66
oj4hE7iw2qRxT/6xFE5iTM49n3eFrmZYrppX5i7eA/vaYJm2o100Zm5L+2hhCUyPv1TyBKozbbzG
M8B77B79Iyzai/5GuVOO+DvtgRw9pUtDXAo6We2xGtYDjA7Owrt+jfDYPrxLEYu6GK9OMH/VNaZt
Hwgwn/94s3vs98ROD8NAF52Wnjs6WPWraj5XNM16mkVB+qK6xtKJOJf2cC7pqmZKIzxmsiDBaoVh
4fbRurShzN10B/+Y7bUdzl9X1ZW/+B3nFqYhcRgCzVKAu03CaW1YlCAfEfSjlqYln41+fX7y5NkI
CgPRTVRaTXOyLGW95BQsOZGGaJ2sA9IeeJL3aJkgDXEr7f0dnRkK8HR56u2wluwxLaABz5p1Ftbs
zF8iy8CYDEOWGLI6WT1+oYaKD3WCIm6HUwD2WPS3z49WGkcz2YRfYoyb9OTiFIcYpJXi5uvoID5b
N+5e2VvXaE9vmj29UqDWybXNPzcwmNPt+dgzm0OWZVEnZeZ+4308Cd34VDxKJHqaiFqNfgDXuO7T
w/kgc3OosDRlVYRoYuqTIAFatb4M4g+gNFgufLyL9Ol8hLkEWeGyVE1R1okyfeym0E4rwHJIDV2K
2kVo8NBX7WADFvo1h5BR7LU7jOm2eIQvfLyZzBz+lqiTF1gyuPXJ+nCyqnMw9cDjrJJ+RuJzERkY
nUe3ECIWUtS5pO5LqMkyCQPX1FEIzdbiztzJNiAZMOTYeq5R9LabH/5GeguqzfmJnVkfX2KOJ8/J
0pQ4rLBtLKi0JiCov5co0lW4W54PMrM+FEuRTJBfbDBVmmTFg5F1PgbLaF6NMFHvqkRQ/HyEuQqM
QiFEBjdoqSbeE1/HkRUJxH6PLdZsKUZujH16lC4QvVgJ7/kBuUkbnrFpLwSduQMUy1BERaIyQqo1
WfeR5jZhCQOPm8drVmh+2MkBt+d1sIHkQz12NfzExXXrb5ee9nNfzTIsTmhDIeHSJ4vSbQc8roaR
Ku4JPwJFvPadDsxE5b+eH+FSnMmKTEUjFAfX5TkDC711nWsBwzazDRdW/lKYyceTkNFREytK1xrL
L69h6YZpTQnVuflfD0cVRVHjOW+KpqFPbp20qYH1CkG6HoStJH4OxmvZX54PMXfWq6LFzUkAVTXE
yZpQ1GwIogRJLiR2qw03Gs94b9OjvZCvYkw8V+UGiPOeDbdBxZ5q8lL5bGazscMUFEUNNoQpTgap
Wa6OaAjls05Tt76Q7vO+XthtM9/rNMR0P6udWkiekVN5bJIX0RRvJJ0mhwWZfiHJWgo0Xed91AeV
AE68629b96fY4v0Ha3Dhk42reHI9fxnOZJU3lsf7T0Z9v/ns1+4eJsdefOjW/QbTqJ1jL0SbHZOk
WDwBJUO1flUlT05cUOfIazXo6Ja22a8GsgCuu5VgFzZ60yvjW7jZN8BIlyoTczcojYDfccd1cxKX
cpowAM3OfuWQtd1RoI7vxpOqu883A9kV5gv9/i/UmIhqKKqsM1TZnHzBtPB6pGkzClu41FTNjzi4
Rw5wYZnMnMPU57idyXBY9NM3dZUWYlMLSDnVkbRrh4b2o0YnxNtr2Ika4H4XPuFMw0GTZEOTTMuy
FJgtX6eyCQYHVR0u6q7qfkBT/Z6k8W1eqnYvDseihEeQ17tUda5C92kh9Ew6QiYnokfAxSOZ03Qk
61O179AVXzevra2uS7Lm/gcMMB0BhJV3D8x9l2FbAgJgYdBzc3waeLJJwrbqC91SUDgWf6JSDtmu
kfcGtjboLp4f48wB9mWIk9kFMN8VWUJZsnKuNNAXBl3IvxdhshUkxMBbJeL7CZ73hPEC9ONwoRC4
NIjxFDjZbSVEm0IYczkZMaC0028ViPwLw5hfCypb2uKikacnfScCUDOFsREo/dDcYG+BsoiC7yka
pefna+5S45P8d6TpgV+GA8CMsIZIa6zVY3Lp348FR8pkO2WHUNtWOerbsR1UkGjVCzM5c15S7pdk
XSazQ5lgMpO61PTDoLHiW2jvzZugg3wzlmpXc3WSL1HGuT75Xip+PkroIyiCle+1anf7YaftoNIw
IPqFCzfO7OI4GdLkfa1rntLUEdXbzkWlYxTILq2FPGRp1ia1pYT2mp8nqDJHA+I4t1X5MQwLyeGv
rz65N7/M2STT8ICvGqL6qwgN4vQIQGA9HNVtsTMXygULg9Em74coiFBBdlnoSXP0wQ0qNI7jhTfs
OCFnBqNNLio0RyNayHSpfVHZ5Xlq12J/QcUY9pKIpsZQk+EnmvCwsLNm9/DvpaBNjtXEDRyzQI6W
Cgh94p161Lb5TljjRncsN8G1uAlsa6Ntzkddms/JCat5glbJvyS7gV5VGZYDiYXQa/o3w4zb4GRP
4VfRFUOGJ4JafPjxdUw1J8sX1vn8/HEuUHYw6UBMhhLLyBPBMsQfRf0Mc0jQlwHdQISkFs7acS3/
uTx+x5mOZdCcQjc5z+FJIaaGUKErIBkkKc61IyPP4Vc3hoF2WTTcn/9WS4Enxx/k+Uz0Go6/HHOV
lVqqez2xvpmR+ooO4gEpdMxL20rFjwTjtfOh55fJ7zFPz0QVBRdTHdMcH/db4LtdbKwaJ7HPh1n6
hJPTsDM6R2pNsjfDBC8qv2ldtakQVs+9t/OBxm907htOzsTSSSmyBwSiHHGszfZbLaGvdT7G0mDG
z3my5gUXVEMhYyyv5DcOXETcX0couOY8n48zvyxMLmVTRUNsmlcrXWDgVziql4pytw589IpTt1uX
JYKGjTuSISQFuTjw9dYSHmT+pPwdenJkcXgkjVVxGsfRzsj3pvDsY3FYo4Ch7Aav2J4f6PxH+x1t
ssHdru8NzkcuF/euCB9wWj7/++cX+e/fP9nYlpMaWqYxkWXyXR4Fc1AoHtT1+SD/Q3rxO8pkF/Oh
BgkV5PHx1dqoTVESkN/qLcCgnbtJP85HW5qycY2erMHBiKDjhhwZKv4oEVLzYuS/nw8x+xpQf49n
smeRKoZD3TBrIa2lnp5iJx0S621Ir9V06X2+FGuybSPTaYtqvK3kElMIOCAPIcBRH7x7H7+eH9bS
zE12b4Z8UBz6ZDRDizUP1J/k298KYE0yGbzzLCFRmLcCGDcUJlwkzweYX2mg4AyRVpEsqpMhQMHJ
jCgiVe+P5p2xHS4EG2u0bygQbpabJ9LsWaCBvJMNHVj49OWtFQI2MA62Yuj07VCO38pvsCwxsrr9
9B+No7zK1riu4mkPdvb7wkhnd+5J7MkyxzsYrWT8ndbWA3ztdXg07vEZAdsMDflX4t7u0w/D3yyE
HY+3P26Rk7CTpe+nnql6EVu52zo7iuaArNfltt9CD4GQtRIXct9fzbY/4umkNqCrJO0PdGNkefIg
js18EajvIdnSld5DiZQPynW7hY/2LK88O0L0EbWhhcU0ux100wCuQG5lWpOcWKutCvk+yr+5iE6I
gUL9Fj8ra2FGZ/c3kFJF1EBeGPJkxWpdJllSyv6GcoN1MxSb4aOFbuvoN9nSm2V2zfyONW1Qox4Q
qPA3R8yktWmRM20GY2UY/sLtPC69P77ZSZjJxEmh0ui92mRrs7zPoK8bxoUoy1Du4qWLZbz+zkUa
V+vJWY8leI7OG4w4dTdWLsN3sBe3lQ0g+JZMEXXIj4XlPxeQPh/lS4kasz7tDXsljz7f8VMKUCli
8TB5r9AbXmOF+B1hJXXvPixB8Oa+2WnEyfkfFGaoIELgrfv+xjEvCyOjx7hw8M/G0EfssEUD6Y9O
Tqcgb4hBD2ZH1bHA3U02YRHA0Pork2eYBs0iLk/wi1+/liplZtGFCgeG3VO9y26CrQb/9zVPV9E1
mqCY5e0WQs4dV7TxTVOi3Kxo034Ed0SUdePbWRlU+DHpdycIbctM7TSONiW2AygY7EU8Dqj+MGQd
VYv4/vzfMDe5KnAnDHJEHTzSuKRO1qiXw0zCEQxfX8jbMf6qaKME0VKOtRRlPMxOosgJatNWBEdn
ABakybahPipWtzCdf953siWrnFXUX9UREfo1iDDEgS7V6IEUuEVgNrJKCmQ6K0zwUHyVRoHHpQv9
z6Pka8TJLQcZu6sbjxs2MSnvITiJ15j1IaCTDUlvAUqzNLrp1VYGlptIFMFGz4LYQngQtU0kgors
Ilf0laVKq/MrY3ZwmmyKtMpkVZkC1VIDYnOtQysesqvcfShk1AGUC0TC/16YcY+cLI1eKsNS7UAN
V25zV4j5scrQdRg09QKhkaWq7J+XJh/sZEyT1S52lqw3OktEaX6g3SjUd+cHMwNb/xpgstDRcsDn
VaNSBfF2j+P7odwZ1wjxrnKg3cs0g18f4esVI1uI8pnjU5OmlTlZFV4oVCgDgU3m0FojdbYe9pCr
2l2JltgKzt2h38Ag2prX6oV8Gd8I37EZPj/kP7c2fwFgxjHLBNJoTb4fNmJhaeVxtFaF26L5oStY
lmC+ez7I3Hc7DTL5bryZ09RERG7t6Z+ac4mR0/nfvzSIyWcLpKCvDIF0tS8u3eKStyzeyudDzG2n
0yFMTidDceo8a1l6eadvCkdF832XWzcZvLLzgWagKnwRXZcoxwN9QLn5646KfUARiAogWRfsk4OK
nxLY43CtPsjSRjuKG892rpdQmTNdCIICt+DelHVDFidfqC1FPFgMJEcV60p+HxMCGwOQvUr7ZlV/
NnAykfHaWVct2T/WQYtQsdnpPYk/+YImOvlWjUrnurKe8HHKkExIP7Xic2Fux2H8sd9OwkzmdlBb
1NtQSeBNhRbiGkt02nkuDIcRCCdekNQhB3o+5tzBfzqzk0vG4cjqC42Rqf07At2ydSsLL5p7mfqQ
Y5A9OR9tdiecDHByoISZJ/iZMmKO0NUxVNRa7gSkz88HmXkIf10t45hPDv2o8DOtV3IwF/+/5LJV
D91xsBFJ3S6BUJeGNHnDuE09WIi8QQDzEFODgRbyjx/nRzT+jjPr4lc75nRA4sC9UzJtSnCZO4gr
RYiCQKWu5DsDenLT71Iegedjzl42JytDmrxkgt4yFUtmo+PbgPLOIdsKdkiZ0cZHp7MVO1yktf0P
IfWRbANWR5uidCytVBU9YZxIvvxqcadrxVnLjzS45W1kt3tN3J4f5ezG5jxD8EpnwU0bqUMkdn7a
lNm6Qk3GEzZiVyFxse+Wru6FONMviBZzFiseQBMLOSnkY6Jjg5QXeoo4y1vB4fygZmozbIDfo5p+
OpxISjQvOC6bV3NnbRlasvG2ELJfYUO3r52dMJfWHllpOnb2XwpOxYK0QdGMKWLZxT3GlFHdWYfP
pMYqlgwbWOpX6Q63iif3dkCiEXu5238f1Es49PEA+WOnWL+DT7Z+3aog0bsciE2OHFWyKvrnhv8k
xk+CvFCemSGfjrP8O9Zk58uBEBdlP8bCQ2BlvKrP0WbshH5618FzeKg/sbEZb6NkZdr6bglIPXfu
AGmjcAIG8U94bw7sPBhcbnwZSQIlpkGPZmN1df5jzi3b0yDjz08OHtNJI8cUydJRPY3RfUXEyvW/
dcnSNpzd+aeBJhcDxrhZDaqNU7Re1XZy2+6whjqUr8mzZKcP2L9s/srAFHCUI0sGhMPXgSm4WPTd
OLDee0EBK9LtqrGgKf88H2YGnCpbqvg7ziRxCDqtGhqX80XYq0cP5ER85WKdvIovrR3ig3vpoD95
Cx9tfmX8jjn+/OSjlZ2rO4FHCarSJBsfCtNKVhn+9eeHNr80fkeZLA1H1fQ69x2Kkx110E04sNY7
pLUX2g3jBE039OkEThZG2mF1V+JZzTY6xqCCqgVg6OzvH5FjFEm0Een9dbIUWrhyPXjIujWqnSHj
WasLferZz/E7wvToz3sPWVmhoyfT20VyKPtbFw2o8x9jNuVRKV+ZaIhS7ZmuZzpzjeDVXNbmlQrh
t7uw1u0WCfS/nA1r8OWQ3lPYO1MKh9DFuK+PCwwJwQsxSm1LjdsVlp83dT4sFCbmUp+TWNO2iYaq
UUvLG4BwD0nUu5OGD4Vae9ne1W1kq9FVXr+en8u5hX0acZL3GI4liL6FdTSOq5ui2hfJbaUjfinb
5+PMXVUaCBJIh6YIc3lyBKECJesBlrnIMHdrPf9RNU8B2hL4YIr6j78XanIKJS1LBm4FPTuhu9fQ
LQ3T9uCawiGJmk1WhI/nw82teB6Hsqxa5HB/ID/rFshgbsUFwpvVthXjbZVgXuZ7C2nOUhj569ZF
0jwVklCCcjbc0IxaGZiUpgv49Lnj4XQok49U+wmKnLVDy8faFe0ltpjnp2p2saHjAD4WWjt9tK9j
iDuAb0qVk/H6CCQ+uKbdmNd+/XI+yuzxoJ2EmaRFGEgOQiARRluN2Vi57iBaRav0AKd2m+/PR5v9
LifBJkeqF9Z1DrCJ46E+ZsadVt071dKBNxvDYs2qpqyjATLZpEKFTnGecn9X1lHG6Ef+psq354cx
9+nHTgfwaEuTOVe/fhpM2huxVrm6Y7TEcan8Vjjewtf/lYhPbzcaKSA49REkPSVz+1URZlibj5je
YYNz2wav7H1wndjoYC6lPHPnzWmsyXZJxTAOU1Rs1lF5lXqIeAyXpXqLdj3SWevzUzf3dfRRNoQk
QOV0m0ydKDdemZstX8e/V5yLSLmLlYVFNvt1TkKMPz9JctSCtSFKhPCqeo9nxGsluAt51OyEUVQj
yVZMkuzJGus9ONyGy8WdVEfduPQ9mWIMMlPZQW6+n5+w2VDcAyiEgqxQzAk4II4FTNiwu12H+bOF
7cjgvOLMvPL7S7P53/O+WMwnsSbD4jLtRQt03hpbbkwko1XZI/m0PT+g2RVwEmSy2PQBK0254cZJ
5doefOEy0ZtVV7abvxKGph2Meo1n0PhnnKyCwXSDKBAJQ/cqjbBXRXq0X8gHxrPxjz2qS7AbR2oP
jIavMfxA0SI5I0ahH1DiXjmuzOvSAWIjbIPwoXS1hWRuLuWhwPrfAcc/6GRQQdKIpSrwgbQGvdd4
2Dqid+vh+Iq5DjIZugb9vVk3kpUvbNv54+gk8uTkdtNYLEHG/RurhOXXhvqjeKhGlZq9Ly1Em93B
OBPS/RH/H3Nf1hy3sWT9Vyb8fOHBUti+mHsjBkvvXCVKpF4QlEhi3woobL/+O0V7LHQRtzHW00TY
4ZBJdXZVZWVm5XKOiqKoYCQsYO0FraWiAlQAvWwi3wLNWJvXWD67nzIEK6FaYBPvFA33ihkA8J7A
i9dt8gi5CWs8ySTbtWq34jYWNX+2LEElI0lpGlZgWWX6KTNjt8u/SubKk0Ll1+eDTqIrw4TvszFp
JuikWTXFRBjWJW+rffBmPyY/QFgU+goomb6BLcaZrkan/57tIr/+zk66W9yZK9HX4tPWmH0HQU2p
ZrfgteB7+wUkLzu2RSWg/QpOspt6n/nFQ3aI7tZGmRZ1xjbg9VGO0kxb0Bl9RE9M38Ak69OxGAsn
Am7zZYuyFJABeooXvNCbDXt8fvkquZcqjXEJOqCFQBRVAmbN5kQVYEO8LGpJU0yAd9kKULxM1DXO
RQGIrwE3KW5bNryhmwP/uQLq8YqFXKzX4D2oqtgtQzc0QR+7kCixbiq40xw1CVhQPqgPCegaXBSJ
Pke7fIPoo1tRjqVdnAvlP5+ZsKBVk5EAP9c1ii/ttCla9qXExBDM5u7yHi4pBADDDEOzMWAMT30u
CDlqO2v46lA4tXwqpfShN3Nl5RWwvJyfUoTljL0GHKgAJxVEwHro90oNXgpy12pfL69mMU5HeUsG
pB1v7jX5vZ/tWxQM6LBJYDx4AlxygDq/BRyhI6PFbNxF28vSFvVvJkxU9boe9ZxbKrCL3XWgwi1r
6hu0XlnUkg024Z8RSWP2FuX+8zWNWjaVCcBr3SKR9iq4BW0pBhTwdELOz5XBhOYZY+f/ytJ+yhTU
IlEyKZYlyJwq0zPR/mJI6SHMi1+5wbOlCXphZVZN1Rhihv5rCtKt7qs1fLm8kkWfjIoZkU0Ldv7D
xGGmJLBAE3Svtq6Lveo3rxJQXQEBkoGZdrc2QsxtjuhYYFhhLEyd15P5z2cKiA6XclLBnI2ek11H
P1XVJzO8qtJjFP9Ks8RckuA+ki7S5FTBzW3VZgNc4FNcro0XLCr4bDFCOANs+ryTUizGMIZ7m4xg
Ess+VyBpuXxEizbop5j3OsFsz0YwgDQBt0G9yV4HTb2qy+RX9BkqgOZeeArdEuwCgKMstQGSsBua
6Z0qqf7Y1FetvOZeF6/qTIxgEexalwgJdbRrWe10yDsQyRlSrN4EdXeX1jQ5qNlYY9y0XXuTLG7h
TLBgI7QhbJSqQSwxqGp8NKcm9TGR160c1LJ5BZIHh81UgaojPLMyOwtjykMW3osP/m/FQffkHiRW
fgfOkVUwneW7q6OtUIdEAIgICtgMeljVEeQVJ22T+/m2PQDc2FGd1KtX8qSLuv5TlKiEDamlbkhx
dKNxlCzm9PqLtRqxLEySqzZe9cAD5Xgoioi1QQMVQ1CFgUL0p/ap9QYPw6DfwjvL62Q3PykIPLuH
6kG9v3zBFt0vkAQJ6lya9sHJq1NG1Cm3EKekKsiGwHdXH3qge6gr+rGohTM5gjmvLXko+9pEMJGA
SybbV0G/kvBZPKWZBMG8ymBwkZsBK6lBx95JaJonxfU0BCvvg2VFn8kRjCuYj5UCbGBQPHSMHzQv
9CWXASYECHDb/Ilu19zG2s4Jis7kpGgVjMe5U6P8YKTcgDzt8bISLNqmn0sSyyhGN2ogRMDhdP1R
NX0FfNLaVB3AHG2BVzepNpfFLVYkzZk8IU1Sg3uz6mTIi9v7Aa26NaDhjehgAEMe3H6tvGuaBnzA
d1lTOyzYS8PKepdVhWeekGVSNEMwiT2TmKaCN90dpW4HTkOvNbOjvBpA/xtV+SmHf4+Z9zKjFtit
IeREe9mV0VYV7LX7xuP9FpInfb68q8uLQkcy3iJ4+YiPkcxo1bQbbV6aBMkn+ZIEIafG+aV7/FOK
cI+DrtHaJoOULP0WgSKC+ZdXwbX5Q5Bk/fx84RaTSZK1Qsfn06n0QBAP/gGHt/7USbkZwyeQDUzS
/rLIxQvGqykAYrAM4N+en5KijGrXDxKfvEOrehyC8akNo3plYYv2HThbeCa+/ysmbkHV1AGlP6rR
otHKDwGtk03RN9aubNLwPh8HjGawJEQjft9s9douPEuyBi9qWxNkClq7CSrFuo3Q637HOnAraT3g
di5vxJIGAW4MV0IxTQuDI+cbEbQJMfsYkVAxJTu9SLedrRzrsVgRs2RtLIJni2wr6HUUu73l3o7A
qYQjDiPrMHX2JgMUtax36Gexr0Aj91jY6S9UupGPQheSBc+K7srzldW92g8tgQ2ttOCtJwwsVJP2
KzUzC528BB4c+NpiAsXEMKKWW1gXSaNbKyGYz4rBRqOQ3eVjWjQroPcCZhvQG1DAF0LJMjSDDmQq
tdt21NZcPQMXD0hJ4mlrM13ZdVk0PEwRCA6G2CbgfZ6GL8MgS4+2CYaInA5rerN4oLPvI5jTRg/1
qOnxfUaj97SyA7jhzkxrMBocU1TLh19qn7MVHfDR6JLD1IDgPzpJ1ms8ieGvNqCL8UAM6CVgqUIr
Z3mr7gIfeMiXt5ybANEqzQUKb4TQyuQgHSGQ5RnoIn4UxtHCAocgXhG0dAXngoSjVdth6HXOq9WD
ZpRTNhvlPkKW7PJy1qQIB6ZV1TRIfDmq/VULtXumx25CopV7vmRXUajmTALocJfFew4+ulYFmgXu
+ZCCAyHbm5WxdhUWD2Ymg/985mGrCYzPTY8acqiYDOwn8TEz5VNuTVuw93rZBO6Iun7NyvSJ2opj
T90VyYBHb033yAn4SV7eJNWasryHSx+0BQkzDJ/xFKRYQE3VPFA6jm5O0XFdOQ0BSh6g17IN6TtU
bFLS7JtAQ5siw0S5YUz1MQN18cruL+7M7EsIKjuaSt3E4Lt1JcNAQm1X6tImJ1+GqPEvK9PiMc8E
CSqb2Vqa9gkEdXyaEoEbW+vmWEyHo9Xrrw0V9FVSRik3bYigXu9zbK/QB/SbsZ+uOQcFpiZ2VHfH
+19YFyyMIisaIgNxgLIB10hUK/DXtvI2Ki8gTL78+UtWk1uwPz9fHJokkm53gO/CASlvWuWzyEdD
MMzzbqhvGXu5LGwx5LbRMPqujzZmxs4vilTJYK9MuI3eMkzJgcdjQ24NjwP8o/n361qv6EcLg7ck
YPIwMI3hNNCZn4vT44SWWYkByrhTErAzDocMdLVpsIZqviQH3bCYW4AMRCyCY59q2aJVVaHoJD+F
puyQNvPbtQHDjxquoTb5Uwg/yZmRyWuDhu/d2lkXeTrYJ6NwJQm+KEHHdAfyT0gAaMIyhmaK9Ji3
u2rgaeul+lYt0xWbv1CswCp0dGUSpIs/wqspoNtLEVjzAYhsX9731xlQ6n6kp7pD0gSA3E9rOvDR
Ap0LFG6tYtQBnQz0zdWaDA5b2aUU4UfxRMa1IcWl7cMck4VeLwW7ZwjxAIhirLApo9ytpvBTYAy7
SDf+9iMBJmAmQjCnkpaC4kA3MWeUAQdOrhOvYxb9297/XIhgStNmNKAimEHTi2ZLaPyqDdLBLtd6
yBaMAeQQtMUh+EabnAh3B+6goqAjjAH10HDhgp5uG+w5OD9a8U706u9nMM7FCXvHQhMUhwrEhdWt
gbhm6FbC+wWPey5B2DhVleqyJpDwjnh9nR7oDsSZu3XMLJXfxHPffi5JUGrwDodZDbxAN8HcxBu5
T0F8pO+Z23wxN9quO4Js95DvFAdNYKDyAdDUNVhb+OR4cxv5axu74BjPvw03j3PLBMDEqpjQrNC7
HZhvIjfZGE9Ze0t9UDO58q6WnalwMZS/4k34hbq0C/zqz+RGXZ8zkHvjBQKHrGwiNz4Ep3wP4qy7
tTUubjifTENmHlB1YhOxkWcT7Sc+ntYdk/ELy56nxrGjUzesxJLcJX1YE0B/YellQKiLsxWyBLiE
oes4P0awZVtrr2ybfbtdqwMseSwkAP4SIzgTqZ9MlgPq2mVR5Bb2xgITJ7hCVw6IX6lLixH8L+Dn
GbKtYLxWt/G16nPws2bDk/HUXW/4XzS/hoEcvKkCiElETWKMZVRmYBYNqpeykZ1KX5toXpRgokcI
5h0VfbF0RnXWWVqKTVPC4i6uiW8x6l/esiURGJUG3DXCCAO49ecqLalguMxyipdE2oJevC28CS24
K0546fDRiWjCiqumYokQpwCxMhN5wtg5oDi3U9W6mAz/1oDdY8WRLF0adG2ZoEQhaLYQw694jNp0
bBC7TobVuoZq5Dcor4MlqI81jxhh5kZU7Vcu0NIOIhuBSjS2zzRkwQtDiKTnwwi6FwwHldK2qVYy
/It+ay5BOKNKxzdv1OEPM5/uAJPau5I7XetbXviprhplRSmWzguZKtR+kDUiULxzpQiSojcyGXau
Ij8G28QQ0PcY+erLmrdQykINeiZFWFYxWrk8cu/VbUC0gS4S8CmHe6RS0JgAitnL0taWJLhK4NJj
1CFBH6TRw2Fo36NpcLPo02UhC8nO8yVxXZk5CEPV++xdCnPjZ7AletykhgaaPOAMpW275ZQC0d1a
H+7C3BhuLwDCQTuFEiRaqM7lxmlZA6MTgNbNIYud9LorHW0DHtmtBGXZGI71w1IcYKr61TbDi3Gd
tHDp5qGQDGIKWBKgNwnbO1hKh34Mmb+Ggx1wnE6YskHBMHyt1BxcvPZKaXLpzsE14rFlKEheiwal
ThvFHhmgvNGttadoALEwB3/5LN+HJURfMpchnGUPkNBATiEj2auH4ZFljgwuAASNryDQ3ijb1lc3
qGh/ps41dfsjkIZWA50lpZ1/Bf7zmToNVaDrPbrS3aSTvBCUgqCQ7vO7ywtdjKbASYHZCg1b+iEx
3WP4xkLqhkc1sttf68BTAdMkbxGqb6N7Pu+DIdbV2881QtzeuVQhlgr7UC8ZsjWcS+hQbKR7VXLG
p+Yp34PY/IDcX0a8ywtdUpq5RK7Ds93MCmJHhgSJSXPFpG/NGuzPQoIa3eOzjRRiHHkIaIIwgb8v
7Bv+voiBItYCRUDz24c1JOPF1fBeTRs1HOBoCDcuUoaa6bIFg6YZAP+vT0a6Vi9cEoFZCPTR8vaG
D0wseta3OS0RZk/2lZXuKfn7cDS89CRjSgX1kI9MadGQq3oihdTNq9gfx9LpuuoFhRrHLJqV67x0
leaiBHUDoLzUsR6iygqUnBLmM5zenLwyNPzLWrYmSNAyprUIFmsIinJpJ8eVV4eSH6rjSqi7KAb9
WygnIQv0gfmNJFPTA5WAAscwYH5iqL1nxBRc5hqRVu7NoleD3kIJ8GaWYSPOLw5R407PjAjDV3j0
FJ6yY4kXgHXaG9zBl70cmC18kj6LV6w891qiiZjL5fo5u7DByORCxtgPBinrJ6ntvDyFPwvTcnKr
rg/cJCn9mMa7ISrdy4e4GHLNRfPtn4ke+6GQigCiMRQIUBxtl15VwAaRriY/32RbaUU7l9wn2jPR
1SMrYHEQU+foB6wnOUuoCwfvKupdkj1mzX0GGGyyxh+1eKlnooSoq7OnPlECiAKsy1UTqRtJbVZ2
b201gr4AKLxu2QgRhX0w5LteeWziW70PPJv9SrJtvnGCigAHajByBlGAPThk9eDFsnEIMXc95Kuo
7vxri+qI4W70m0IiuIuFqLhWi15mFbjRreTAO2A43UUWuNlbfZI9dhOvQsQs3XEU+nQ8VNClCbiz
cyUkQdyWUoB6VTQZqpdWNt0GsZmBvt6yVsLjJa14b4I3gMyG96AQQBYMhaQ2RkFJmrSboTdPurw2
WLMY72PmjQ9xorSA59L5cgypyUczRGGMVaMTBfcjS50mRFSa32Vo9C/zu9j+jmY6Jw02K9eZH82H
o0OYqFsaWK/Ad3EuWh2InAwTRMtWd2UMnTe2zO3p5Ha6dD1p1WeW1H7R1j7RmN8Hmn9Z/tKFwEyF
aQNrBOzdqrByM8f0aj9CPMr+TsaRcVJQX2ixRxp03xbmypTZot7MxAkuqEzQB26ZEDeOaGUitqcO
Iygu1675ol9AcYU3saPMiVD8fFctqepYKaPgl504aexo+Sq/E3iWPrbgGQY/+tYEJYErr+Q9eRz1
4TRncgUTxmwpsSoVclMLZGY0PBqZ9mIyIBp1yS5USy8Hjt7lE1xWXgs1BEyGIRFjCxeEATc9Thqe
+mv3gS47lhq6uXVfDl/t6qskP+kqAFVLPyseVgQvWp2/BIP17HyTtdZoDNKiXsZzvBgTc5oHyW8x
ZzvuOZ/QWpPBou7MxAlnymg9JFEPcTXdmPpNqN8ztjLOtPhatWcyhPMrI+XPEmB/kOjeese+ZVtw
iQJsd3KLY2mDbLPZQ3sOFli411KriyUhTmhl4h5govPDQI6UWsAaQJqoSJGvnqJbjG0B8A7T5WOn
/AiBigj62WvA62zSsPFq0IgBfMZDbOrFyRocyuJ+89kgKBX4K0W9wguz6gaC70L7dm8a1EvTbqNF
sX9ZjRbEKOhyRToHgyAY0BBMAug7GrPJkf7Ix29B/j0yc9cgK9dyTYbw/EnsKmtaBhlZZrlTq2Aq
DgNkvbmSb1u4/WdLEW6ihLpnEqIagZGFaBNQ1Q1Ce1drozdNNtiC2R1i1YfLu7fgHVGuVtF5BHQ6
MLHxlc+iQUstArOscuxedduk30396+XPX1zS7PMF/5Ab6OgOZL6ksNxEtf6lToyTUajPk0S+yYN2
0NO1fNiaSEEhQsJntxmWhCMD1yzz6uJpTDZmlzhycFXU+YoLXlSO2RL595ltoaEg+W9mkGfVrcPi
xyDM3Wx8uryP/EsLjgHpIEwwIlxCQx8RAk+iU7kdew52N9nKJo5LfRdJUeH1LDOfa3U07rOo61ZC
pyVzciZVCC4wDUeUOq84pGVjcezwo3KsjtGXYnJ1N/Gjq2K7il64eHyzlYoaOXSDMSHOBvrC6NLP
qboFOvvO8Oxv8mPwGJ86vMtSzwDQ3+4XKjlnyxWUNVaoprYNRIf6I+ufghGw12vedsHpnckQtDO3
2Z/Lax87DAQUm/Bg3f4YwF0aHdXjGrrRUuJGAe0V3l8E0DMA7jlXzioMagz7vZ+g7CrAsuiOhtd4
NhK24UbbX1bSxZswEyZ4v7BXwijRIayYrmX1kwUkALISAC49X88WJFyEPI5GCY3tXCWVDfsW+92R
eFwn8n29kfa45JfXtCgQoFc8sOfQruI0kV6Vo9ybCBvGA/2sAcceyGGouSGbz0nk6q/hGlbU0i7y
EVRORYzuB1WwJ3ld22liwGQSK90xynwisY0WrvlNrsyiRZmLEZxNnrfVRBSIiWvNyY0R2BCgHi/3
iW6vbeHCG0WZiRIbozSzbek0cifgdR6Pp+ODjhKP6qnHXwDUw6b93D0RJISUHfide8jiBXTFA5of
F2c8AXTVUdzo2JwADorp0H639mBfOTeR6TymkUECvkq9vlOUexPti2VAvcvquHJqYjWCpkU1ZvzU
JvuBab1D1Gu0Qmbhmtov+RvAvNvo+cIckaUJppC2ldRKFfyNhdSoEb50KWofu9B8GEEccXlJS70e
6OH+KUswiUVdyXZP4EDT7rlPX6pkR/s31ezRDa06QfdYAKKL6NvLUhdPayZUuGWAl0wyTGehnq7n
bgfogbYFz9xaBXVNinDJRiPRuopLmWIbz2HlaOq1bybVSpJtRQwRXlJqQAm1NB7FyVdldpw4vbi2
u7xh7yX5DwZDx6sYDkMBmbJg3fueGHWFrhwAxYLt7araJ6pD93jdbGI3+pKWTq+56kbdFQBZXFMR
/tmibD46jBwOQc5IfNcotR2TsIPVp95UOpyuhTc3dZkTIgwp3LWrvKT9c3FC3JOxCUVHLNaV6M5o
dZcNx8i6m4JTl4YrF5prwKWV8aOdRY+RoectVSAq23OEcs4UGe3U1dBmScx7Sh0tt0ApF3thIjVH
SZwXcBLrwZZPpHme8it02PlhuqlL6hTR42V1WdrCuUDhfo16aSpTpiKWivO9Jh1zKwT07gt4sj2E
/O5lYUuFPo48hP5sYqFDVawS66kVYFhegpMGFMDk1e7Gzh1g6Li9R51P2SHbriEZL6WI5iJFrD2b
DuiEjyGydweghNE9Hxy09vJth6Y7zS1vOH6yspJgWIpGIBUZBvyDZJ/YHttOVtTK4bvU+FrxMPlL
nPA0uGSTb0joIKWwsrULpgUI4jaSQ9hbgFQJFswYzSIqB1Rj7CIEeaDqDG3uI7V4+QD5hRJuAbLP
Mkr9nKAQlEznt4CyYLIkFQloQ3ma1Jt4LU254Dbx+RpcGYaZyYf2maTIKl3L8PlVE/kK+IAwAqkN
e6asUQEtCwJCIAcQAZif4MuqGstuNAjqdJ36UmvHm5SW/U1oDsMO326Nt2ThXmNhP+UJ16w22xKz
vjXkyQAGGIF74VbKgwZ3FqPmnXYYFCArxnjxrAApg34IpA7gCc7Pqh3LVktZBY2IHyRg3AJKb8Um
LurcTIIQfNQ9xujVCBKUpkZH0L0SEvQJrK1j8ahmUoSjUsMIZYgYUjpjxzKfgtFOkfHoo9vLur30
BlPB7v7XhglnpLBGkaeGb5iUgPoyyW9QhWH7LO9QR2/axFFRt7obWPIWqXXjTIOJbq5BBmoVkCxW
Dm9t0cJ17oCj2ZQm9NNON1Z6tNmLiuma5G5lyQvWH3AYAArng4dANhPE0Cavgi5tqUsAm9ahGqAY
u6Z8M5Mri34zOA1imTu5jH5JAhB4wKqZxTYKvlTpldr6tbRSbV3S2Nm3EU31UEVjPE4NTjq46qTH
zFixyoufjzhZ49iEGDsVNGnqtHYsDIZX4Rh6o3ZbAo1uZUMXAiDOufSXCEGHAnR5TZYCEc0h2VPQ
m3U7+ZMBoPccHBLWis1f1Ni5NOH4OlYBnIZAml1+5vXAegve9HZrhZ68Qblus/pq46920f7/FIgR
k3ObkrJskBKTLw+vekA7biwPfMwY//ujr2v6tLKdS/JA+ofiDro/0B3Efz6LuqzGSFtNepdnbVHv
3Nj+dM275fnjMPmFySO8SGfiuALNxEk2wCTBdUPdxN7b4U0r3f/CeoCOxQHW4afxrDkXYBqsByce
pmbytzB2rYO2s1BzUED3e0cwm45amXtZ4pKJxlwGDBVq+sCaEDYwVu1y7CU00Gjkh649FOVt2a/E
BIsR1lyGsGt9IanymKDleVKc+Lm87j7xARfrxfxWfUEvpYsROJ6B2V1e2VI9TAW5gQabjf47S5yl
iOs+KBUKsdQ0HwFvfC1hQCg0Rj8kxM+D0pNM0+/b9jDYiatZkb8if8lEw2bKQA6B/cSk2vlZysBS
0MFdBZLwm+TEfB3djqof+7ZvPyRfyA+uocGqhi5G0GhUQhkABIYGcBTOpSpKrkry2GICF3lJHb0w
iZe7xffizQAGi+5S8K+Ga8HSUn6Zd5crPDGJ8o2otkNtKEMog7AIQNwH1QdPR+KUiQdj4xngRzdG
r92a+8v7u6S5M5liMsrIm15KaEHdTG/9AXVAeXCI+XJZyKIS4XIYaA1HOQ44MOfbSZg8MmuYON9g
dpv7wZ6gSVXaFof1x+rygn6KElxDqJE6RWtA7SpZ48I6OKO9N6q1IGbJo88XJFgYpoVTFaUkddvH
at/fFSfMSsF9b/Jt2Ts1Wg48sik93c03a0XNpfvwUzLKmudbyYJwUKYGU2dE2fbBm1V+Npmnl2tp
qDUxwhOkLdSE2CWoIWKi3rftSBzNDj7XbefKifG8oh5L7ny+Jv7zvxyC+o8W2AWofGfIOAWKBzDd
FKzU6VNJc9sp9VsaoLG6TKXnf2BqgWQkxC+q8V0bXKvJL3TgYwpHwdgqekgwjCbc+2FA/U+fDFi7
DIiHuZ9swPQZfSUOz6nXn0DLveKrFvYZGVpcdwMRMXpluDr/tXTlHzU4sZg+4QUbhbKCqYLkwJT+
IWTmjSIZK9WChauBrD3aYtDYBIYc8VnJMtuujRB3vZZOsfE1DJ+TNYLxhdgPLZ6wmryTFJMZwr2g
DEzpU83fKlHlxNaNFUbe31eWuQgRiMtIZSmfErzx5K21RS50V+y4UQ5d4Hqspr6WsrGQxpuJsCb0
MwmWq7biYsL8PTpXARmqkciJjXjL+iONNoq66YpjEtyX4D68vMilk+LFe5RZLKCIiI2YWSGbtQHU
NBcV6V0oN26bTm5MK/+ymCXlw3sZTzFMXYLsUzitIc6AX29Tykl6d5IWOAo173sp+iIP+vfLopZS
NZqqKWBhQ38pAS76uaKX1jRJEc9p5O24k8xuL4dm7pjSeEPVFBMaxWNWMb/SqpNk5bswLg92O+Kl
NK1Rw/+bb4K5UNw7IHuKd7zXaYGxXRxprxu7DgSjVdoe40j37RDk4E13TQEhF0q5z2q2w6D3Dtu3
r4v69fKOLLgQKBTMHm8FRWMV14HZzc9Hq5RMwGa6cSKB6yj9kebmc8sJspTpOVbWcmULKgW2TA0d
KMCLB1i4YNDlNjZq04A4245vs9y8k8J8b9bpii1/jweFt8uZnDNbrvyjidCrNWX8ekocpdMpqxdT
kTZynHomq71eAWmtETlB8mnMfyTDY9b6OTi6sqCJHYXdVNp021hN5CjVSe9eKpJ5lXaVGP0mrW6K
9NaK7Sfu1RMj+jwpOzV5JNpDKD8Ykc86kPEAJ0U3b6TaoaPsEft5Kp7rfg39dOHenK1R8BKlnWos
yrFGtdM2ViM7ZXSIpegwjeWKe+DRyqXdFIJ+EtEpAV4jdfUT6GUAqWFtNCAmZye2VkpesNxnaxLU
sU+jinQpbEECFldVeQn/7C7/zx/D/wtf8aDJxrAsmn/9F/78o6xGGodRK/zxX1fxD1ois9H+F/9r
f/3a+V/61031Wnxq6etre/Vcib959hfx+X/K957b57M/oIszbsc79krH+9eGZe27EHxT/pv/2x/+
x+v7p3weq9d//vajZEXLPw3Gp/jtzx/tX/75Gw7tP+ef/uePrp9z/K3/Ll5KSnGL/vioP3//9blp
//mb8jsa+/HAgMMEZiriDlzK/vWPnxAOrgIwaR4uI90MFStK2kb//I2ovxtAUcBYOxrbQKTDK+JN
yf78EWjT8IqHZcP/R53+t//5Xmfn8/O8/qNg+W0ZF22Db/NeKPupfQATBrY0x1hHnhvjV8gUn5so
1S5A4krTxEHAMGRBeVUEE6hcUZXalpGJ9EDTjQ6Ni9KdZJY7Dc3Kvd4cTKmL74JJ2nZm1u4StL5K
unFAEr+8DurqBGpuxaGVUTt2JvkjMrJhGB4tqa6Ocs82Nqq3JuktJ68AraHlPXqVdTX2B0o6tKJM
V3Ey9G441dbGJjZc/tD9yGX6Tevod3u6TtBV1UnjXVBl3dbU8szP7B6DcTHKqKFTyiSF0bgOej1x
swJlulIf5DtJrl6oEn+TiLotDLIZaxvFEvqjLvtTn2xlM7mTjUjblBG561gLktCaHhUrl9yalIe+
TdwK8LfX6Lh/DezMqcsJ/Nwh8fRKw6xLhkguxVBvrpqSS6Vedm0VT0tVLdstth0DHW0Oeh1m+oE1
bMe4+J5KlrQlUpfvBmu8z4oXueySk4ZEdl/21Lf7oXEUQzqOzbANsoeskuXrcLLiTa6MiRPoaJGV
X4YgLNyJhB4dQuZGSY6mBhZ4aFE+UoUcFVnbUXOwnDFkhZ+R2m8DTBUWKR41PQ392NS+xNZn2uiB
V2G7nFTPt+aYuHUsl/f2VN4qD0pM34JU+lr0jPh1whL8wgCwgFh/YwHdDslY7qkt9W7ChtitVR3s
fSboA0s12yUTUxyg1jpVXk3ASbOKP/Kcf8vgfC5z/CPakDPb87+zSdvXkt/nRvyo/4PmiA+V/Ht7
5LwCqJblc3vE/8IfBsn4nY8f47bjEYTLDx/whzlSf+eYrXg5gG0BICuKhmDmT3OkK79zGirk2tBz
j5CVvyr+xxzZvwO0hlspXokEPB35O+aIB4gzY8RbLzCshZl0hKogKlMFYySTZMjq3NCdICPAfIjM
67TR/Z5mnwMNwWJCPumZjpTpoO9n+/OnXZzbwfcmmQ+SDQWZUaR5AS8jSI7LsOwTxHFO3JMe099o
G5aSz8CE2yrTW6XJqF20Jz2LvKQkX4Je+yp34zMj080QAkDNPuQH+MoAut4dbK2/NbX+5tjcWiy8
spprppIdqUGphflhLYhdrYkKR7KK2wFQMpcXAtRbcRN5dpL3SyoGyB9lUGyeW3Q2hoEhBwHYaIg9
uooCjMYBLcLMmL4mHVU2hNnfu6IhoN/qbOCHTfvGKDDqXmpP4dB+71XLIQO1XWMqVdc1s9DYaUH6
CERu4ICZw1vXIq2rA8oRn4snC+Dar6QJLL1aZe0iTIy4VWA+h0GUek2uYAgjO8aa8RoCY8trBsAk
gv/L06ndeFqdIk07ZBoqrIApQNPZt86ONCdKfMMKn/sCs8AGRbeslKsnPCceguJNe9SLu14ufiCV
6MQRtZ0Wk5NeqFLqpARfuG0ZuFdonDq56XSS/TbKMOFtJB1Z0KNOIR0nPGC/xBpNb0jCbljzfWhl
FZg4CjjSedIFT8/Q0cxPFissOIjyWqvsN1y3fZ1N4bYA0oEHuuevdkefMLWZHCQrvu3viZa7eZMX
XlCVkwPQtkMjs95tuuzKZJoLcLTc0Sv5iGYF1QtzRffSvM9ukqZoHavTnBZxiSu3MOd5FOymtsb5
Jal9iGnfX2tDcdDMEF6nteBWs9yx1SLeZCxyQpKSLQPTDcLrbvKkKOGbsddT1nhGHZ8YoBl2dlyy
61BNc1eKg3FLcoJ2Vq3ahNUgA5Y0Hf1UBUGHOgWbbJw2UlSlDjKV4CvF8NrI+sirME3h6nRUgUU3
fa7i73rdUsfWwk92HTDHTJLUQXL3NgUDgoz29D0NA5fmJAECYA3nH12rVNtKpfy1jysA4wLdy6OG
/ClmbeWYtLP2U+VP4wY16j45Ack3cCeLYkAwso8aBTeE1Vkp4oAKQMUBpvfknDmWEZj+aOsbmbSG
Uyp14gIHHzBqTT99LgaUGXMrvbOz8pSF4fc0tZ7GUPqGgQ/QCpDK15PGdEd93FX6W9WXlqdLMfNA
dLAvaXlHaHPQzWorDWwnS6l2DeTp0EFNCl+gzW7ZgFq6HgGBTIuumyo85Fq814PAY9MweoFRf6py
hEARejSQVR/f6jb0zUFRnBFQF455g0jrcZgMxWmGvZHj/VMCfj4EFoTemdQZGAiLlOGIMSM0qlQt
+jqGKUWYRaObsDauxtzGro1l6LcKixEAqIdgnE6dJBlOXMTKhsqq02pjt8PYO+j1hu52YI6RA8ZM
Vw4WZU+plTR+2AyDMybR11iJJ6cfsmcwLBOXMMnp8/z0/9n7siXJcS25L+IYd5Cv3GLLyH2reqFl
ZnVxAQmAAEGA+Bt9i35MHjNXNiOZyWR610PXQ3dlRyQXnHPc/biDvIfBAPE/u1VWPWNB6Rt1gt4w
vEhKr9ihC2sT8U8ekAdLUqTGJdmCVgzP1Dz1WG2zyQ+jmiG9sAsrn7Bfk3+z7ri4lWwFy+Vc8eAF
QYBwpFqxojZmyx3hEF701guOqFBwHPR5yZSEX/kMG4QFudZt5syBp/KFpwts2flSjzqPi4THTcR1
Vow51kqZl6ji9nZQC6VPG0RbwblpyAWcFFqs1BVBjgfWlwsvgFtfQBDfI5FKl+nOXvq5xcp6+9d1
lBY2Dv5MwoJmmrBqvPXJVupBdvACkwfYTk6NTVeviOH8amyUNK6dxyqPmYLjNJqeEKdi3ooqn+a2
GNrhpeNx6UXwj2pvMdaLZx7bdSiIv78ob45OctvriKkaTwZ8QFtElgQ7xZ5bvJ5ENrwayFKKVESY
Zdq1Ulxg+s2+kZIgi3QM0o9A4Bn7wyf/t/AIdv3ntT2M8wqtjNIPqhPfUdT+amUQPfndDiVZ0qrK
pi0463M8uY9oZVEpR59UvfeUDNu3l7nwGUjDV481IgyNb0OMGzyTzBY3Y8xGyLQJUvEmvVQ168Ye
PJZeB9Ot5ZraJz/2wKh8gnlyVYZcngLbXE204FIJYXBXOFnLyevhZeHop3F6vEh/KhwJnujOP+BT
FhYdxohDzk47v8h16wqvjy/LWyDwcHGo74L8fY4y3Nudf1kExxdQUCzoxXkx43MwPwternMmq5ak
vAyyN6FnZGkm3VSlffo1BgG8mIDGtCO0U9jBD5o2GQ/CLXtJI3GWWbI2i2+fmSDVNC1BCQd9LDAD
3Jp4C49a8UumWaUE9+7khbkWThL9IgvD/DfIp/+qaHpY9vnkuiEpSIs4bQShPi98Pk2u/aW9KTom
4J0PdMgqzRxvsMr01wxIa7rFoJjBvbDNtadZ8OiQt8qV2LqECvwGuKjINRbvYeZafl5aATrXDzHD
6V8Ihfql/QysIfaCUDnjk15lBnARs1gMaLiMAMXliPWb+fYb4L895bZ/CqnIDhgu7vYW5um+SxFK
bc5yvno9gemdHi1E08OH9fvbSbCsmBbaZuxMSSiF7Gyenn1jDV6ouYFBkEVUevQ9wApy5N1FEl2i
bG1e9opSCQM1yJOn7cRof1uZBCI0j1mZiRjm1bvFCWvIoZOxV6gsehxxB+MlS59idTOS1XFWrAoB
pRPFvlAQj165qxEvp9rPMY/AOCk8QpzsUx3xxwSLFQVQNtZEKRwCx6V9xibl99rnQ5XuNivbjHwq
S17gXtNX88wum2VFvr2jX8PvIvYqiXs8LllWhWbKG7eoas42DJZdd1q4feLrDIOWmb/1KQ6Sdf+h
IXGnSaLeo7bd62XbrwNULoU0NMM4fdJD8hlQ8hXAU2Xz1+vSqd/gBB6lxblCSX/vuGoxOTpbiDH8
QSo8PeOal2axuB6RBh0yj3eeMqewjbymh5q9idj612vXwtNFgvrv0a42BsUiM7MsNq6RZjH263Xr
DmF40Lu5X2A89TLY8A25ca6YYfhcziFdjqbFQLy72B7YRB7SRKDH7ffriPDwIqOqiBSp2qx7BQD5
4kmRFaYX74JjhxlnWeH36zvRWYJswuTbEHLxhGpCljzMGynhXP0TEIt08HCvdNdDls4SWsIO63cC
TyLsEOVzaQzG6twFvPI38XwjGFKjRC3pAHcA7yvTGG4piWnhgCtT5BLGE5CBAcd9ZugzzFVqYXd2
2MLh/vZlwqw99MqC8PTftyR80Ln9kGu2HxdOlkc5RGhlXAYDXRQstC5R2BiDmOdddBeCCnlQKeqY
H70MgLUvirXbYe/Vm4p8e1ZWHXO6ISJ17+nRb7NT1BW7FbppTcyqwxjJvOoznCxC5l2zafppDU1f
5HIY4FZRJYlnGmFl8gIyYisHO4ZXnCQvIywgKxvA9F4Lc0pWL23QbH+oydeNdCvqQrC89nEojlrY
8ZrOHOKb1mGNJv/DszyqCHZtCmf67TyksT77Vke1xLfBLmbvJDoMDCKIy+6KHsBKhkhuJAuIwkYs
rmB18ScczPy2t3/VlqoD41tWTvBFO6JD3TzXXfcl0WdnFUR+Kati2Y2lZ9XJrJOoXtHxBq8o16dw
G/CoJXa/cxONC5a4Vx1H3gdWj4E3xOozjueskmOumh0CkSMuWVuMFNuSBL1eP7YYpZLSo3lcCjtn
xeRN733OfjHhssK3H2s/5veDW6M6wKe1efeda7cXe7v8jMmYH1nkZN2ZtvsVzeIfumzr40Tz5eLR
9Iq0nyfUO/e5KATwOX8uE8HGesthQZ51aVqma3g/c98erI2nC3yJ8F75sBumXB1ZC0xq74OLr4MM
fR8HdeEvX76Jdkx4OjtNPEIPFJmXwJKrCPnedIlEKrXOoOrp4qL1OAwhghwXEGpZlCZiDiMr3ACv
rLFNQzAi0YvTyl0Tbc5jEP7mWdgMTg/FAiYFTlewgh4wgh8XD0yVnUxex0ByPZeJotPhz25iVWKh
UoNKzT6jGKfTzb0B/fz4MPP+giFvQgzqvI6fCdyILmwajmGk0Kb6/lzFHpq6f/8j3WPTmIRFkCLq
tDR++rhRnx9WCqOVJWlitXNs3v+KV7XXpNsxNQ/H3Odv8BUNsVmzZpckHSiGEHfY9uDTx+DQ0HbC
7+q8VymWsJExVB75nh88thdCj4CoVDw/7UHanbsO9mgBPodLijI3ohYYcBtFNvpeQblc7hO/fbOw
e3neuXxTLD3zzfuxtg9PBIwEm9zFuPTHm1B2Oo+rwt8m8AZIicEpL6HK5tvDMO9/vBwuf3JBPojG
tsJ5MzI/d458RrC0a4RxbZUa+WHF8DBjBCh99JiWzcWok/lCsbJU4OWBd2XWhKPBLdQ6rz3KD2KB
lMZIeLmaEMvdbf7IZR8WwaBR50NxiTWNIMsd/IPy3S/d9n/5ji6Zm+EfzHEgNxxaBS5VXk+bvRP+
BEtTArXDpkxSLvOEZUu7eNAhiftxIgL+B+3W6NUGaCidvtCMbAfPD8Wp13j1O8KiC4KGLnRg3qdv
++UA8DZosDUkT2vfwzdhoEjBkIjw0iMGtjjV6wU4X18LJ1MgepusZ6bRULebuNeBOHQ4jVPcUp1S
hQYp3wu6RaTeMJnI1aCV2gOCHFR+n2zbh8qjxxDvZBFs/ePWDWNjZnT2foqkzWjHALvKey/PXqMF
3tuk+w66S5yRsZj2tt7i/CPYh5/Y+fTIg7hxO3nX4ypOyw+WFVCwvd0/oQziFWZp4dr10ct5f8zm
+YKZmFU57dCZL4QVeinmNUjrZTtNvo9zk23pQUdF0oZDw6b1h+LGh7pHx7e9RrEiD2jxhjTUF717
slxDXubTBJABasc0Y19rTnpInqEDQV5D+EK3k/G5wnydF4bsRZK4+9XvP5N1vbVswV2+8KNZe/8w
6+kuXsifKARNhrAF2DEv8OGXQbLXsfBheOJOdiO0xFq7f0+3NKr44E8NH/bokKr8NUgQSpAMIi+D
VTDE5qXlynNxQP3pqnieLsgAgYs0Q8cAse+pZUz/mg99ikIEAPYlQMnCjvIjteZl600da9TsXhJk
cafYpelyXKi5isB+lSHpAnTZn9k2ARFZHMasbImPW8ILh4ehEN08Hryp/WSEwU3HYP3LG4d7Ma6I
y+pJfgwCdXbESy9YuV9xkB5HPv3TwYmnj3vMNnKJSm/BqJqxcThAgIIrJORRE7SSaKDlMYOF5Zix
B7pYlAcKBUAfXFvVFhMPXxZsDSM/ePybtN5rYCmG0ds7l+TSw6uqtrvh5KveL/Cbk8Ngc4QBLeO9
XKR6mNfk6DtKMT77utLB1r31U2TOM1ZHi7DnWel38F+yCKp83kRw7BeeXJbUaxYj4ucxSrdTMoPR
naMRrf+kX/mwda/CrshDa+Ri9GMmveSEi0URt6BE4VanLv/+lzhm+kJ5MM9powCQ/SbmewWr5C0I
vXvuKFIAjKq6bdaN8HSFkJP8kXazqtqRZrVYySuReX7RK6l8xfBqzUF+UjFiIDv5rgc7P/7HH238
vgoObTy830IPQs8ozo4DjS7MmOwBIX4oIOG0NdMWHHjub8UA5cOp3ZZ/DI1fwVkh/ixPYKqcLc/j
QHr4RdOu7DP7mpsCcNJeh0lAaqwpXdG+RHXm8U8R4eWHf2Zc7FzJB8vXu33Udy63GLxjqBpV+Cs1
6zXpKfiRdEsrxI3UAR1kcet3+AWACGhfkWBIJtXiTxLhVyOrkIXR0eVxlelfrvu3BEHRjUz1UIHz
QjsYPWJ7yR1k5z8riDWE5mVL4j9UzBBnLQc/Gq6dD0wP+k0sxMMhr2rVfmSdo5WM0cS0t07ii7RD
XNzecEb8Y7KnSKpVE2bLdfERp4eBrOWu6UCwgQ2Gw1k34ArNJmgCL4gOcY745S4VpJh7D+YF3WGa
gf7F09BeBo7atWE5CF30oEqzEa9mK4MegFmcE/4x12Is542e5wnjaywkK1S7/4I70Vr2t0hpEvb4
4vs3/gvCfYyaarLAan+3QeFxvCLDrL+9HW2CZmYp3PwaDsleWJaEBdh/KNVUFNRp2KrCg2YWGoh6
2u0XcH68eOhNhOxpk4fyOdmWnxj+68BU43qwLD3JfflRaH1lKLaLtP5x8rwQO7NmqQesfaqWHSOJ
yY14/XwZkEVNowjIRBL+YeKL4WPvSSoUHNMzg+s6moI6DF/APB6xwHkGwOk3bU0iHM7dOuXlYhSv
L4FdeTUASQJ5WVuN1zjGwyMDH4HaA7AHxBF8SZ2X00RTHP7ts4OYpln9AXRfEhc4Bx/yqHXF5Mf4
LD089m6/JuOk8JTtWMIdSaVipHUlc/Se2fwvAsK+WRl56a8xWtCW6fa3sQEsL0UA478dpyFctcZ5
S4qeWZCht4ss5xTgrpjLQWz6iQOAwzZlfBbz2gNQzbIrDdajsEvc5AKIJCMwCJoAv0MrgVkBIU3H
NWIno+hcDwI1I01pnaRQNkQ+jNC6IbyYBcrQNsCWAGqRw0Ah8jmqUm8sVbwsd1maoqfX3tnyt73v
5zNxuNDA4asFkUtdqgrcSe85W9u2iBgpU5t5QJTX8aC29bAiHvquj7YatmswO16W0zhsFpHv7d0A
iqQkpoBhtarX8X3mmP2sgoVMOpjDbO9ckgGQ6Y7R0A1P2p+fN4K8HMydZ6hssWwvDqu138ZEW5mO
+3XjCrMjnfdjFAdH38S/U2BjU5/gAOvoc8wY+qhsGXAAbVs1mQHACr6vUIHDUNK9aoa0GvHdW5wK
+WgfCNwmywypRHQCUR3D8uVwu5EuLdCO5BDZ9G+UdLz2KblfJgXr/qQZ5+SOs7Xuc3UYw54dpEo/
BDzFXazQUkZLe5gmZDDCZcJvYIiKsGVJr4ZK+EeR7MT58DlNATml1sOLHd1cUPtLqndeBTh0xuWB
rNPLMqj4rBx9gu3I9MRnCxm1X3Zr8hMs+n4c2aNa6dljpFZ93gzdjBY21seWuivWNbwrZ3/CNdkP
WdLbMnTjWfrphPGH2IIGmP8jAVE06TXCrTlOkHCKCwUIutw7KKfRMZJ1F8WMS2WU6pqh1T86mA9Y
MsMpkOdNjuEHFT0eUBC3R+NUXpAIe4nUg9Us8Loqx0JCyUfAQ9SON9i1Sw9YCaUA1MiMe7VywEle
X0AWcuFBUoISqcIVqbNR9DOsWV96rVGAYrpCJqk4CnXbWyXouXmaBiWZyQA8PkVKT4hmEHR7AElN
wVNmChhWIjKyndMSUG+ztRo5WvE1XTACygzIwDSstGT423itwSVvHO4Y0JPe5WgEx2m4CtbjdOfz
92CGpUGh+8g59zC8SFmznu3ltjGY3LPksIgAdY3i9uT+d6KrVkI30Ln7ecmOFEvEd/6Ay+r1+llG
bsS+l8Q62QeETaiiEXJhRhb/lak7eAOFRBA6bkgAUBqyEczTFsNv3WFAnQ0vkmAkhY11pRag6STW
yELr9hdC9lq3C447NTxjQWcoQfDhaJxdVPsxPxLAASznFteF5mVOtu06d+qDJeKMJhK3j8M/PAmC
cl+wnU5cSQ2kFBCCAiKBoL3xGWQKUj/sQt4LYfuyi92vNJz/Rip/lxI8TmrGOiAYDsIcMfDdfLP+
2D5yE7zrXtTgfJKDGeSDwmjG1vVjpyASdychvXRgazr7CgjpmGpygmgfq+RtDLVf3OJl3MIy78OX
NOFvVCdeMUZ/sj5Q1b735kAT/3G8DRdcadNE/nvg5v1sPVfnyVaxEQ91okSz9hiTOxqUADi9c+fJ
3wGZgeHtE5af57BGx4MeM950s5I9uGZl12ByMsVOhh4qE37v5vXTiWA/ad8/tS4xR8aw4TZAcqjx
L0KC27Bj5hYt5GNLuD5yG0DvaQKkO4Xjt1wHWGKSKK+gSUv38EoTsp+j0ZzcCBlKRlSCZwn4Zjrs
Q8kX7zfSLsoe/6Pz0Na7v06oHv2DGdGXC0rSQ0LMd0rMdrGxLVYY0gEP6TTai/7No0Fft6yOguGv
FEH+ELP4iC0ItPC2u/foBrqFh8BpaXyEG/srHXEqxgDCZy8vUAtVA7n9Q7eCF2lbLS/ZHsPTiuMF
iwwu9ADcrtACSbJGAR/Cewt6ixQuyMAiZuF551l2gR/ZrbxMAGPrXozvm3X3wvVpI2j3CbFO/kCY
jTHmgF7sxvGqY2+qAVmj8/HDOu3t67iL51GGUK4S/syG/nnY0OuHvlflo3sNrcQiC2XgJ7b0u42D
0gMugi/B3/hoU4htYTKHevqXpeRxbzHCdcziQmGyNx0GkL5N1wPNsxq9yHAwFE57/uKexB7VbY5x
w/J0PTlEsmjF71YDONiAfyuSSdBmn6cKMmldD+kML8AMqe87ugvYTcHdebVYk5bRd7gsbya4YQts
0HCat3ig5vTsYDhp8xZivzE6glh47D2odzqG2W60AIG7yVRKb+ExyflpW4eL36mjz7H5N3fdUInl
TszQ8EQEcJyJ6sHt2UFKcQnWNal8GPhRuZJjO0wvALQocXXiTzBE7f2Ke6EtWDteyNpiGTTpDymx
j7lhbzmFr6LXRrZu573wx6xZJ9qjwT7CsP4ZVJ4ubaafNg4ibh3eYNn47XP0GqkNFJrtEUBoaksx
tbRy0ZhV4trOkQezLdeCzYGyYdO+KzzFnvEcfw9Z91fr+5zjNxh7FxY8Aqq0tLbaMdAVbOEXsUzx
dQ8nftiln1VzIv+QSc7FClGDXiPc2Iw/I63Pz9bHUG997Zj58J0VldySErXHFPYqof0q1ty8bws0
SPC5edITLj7p5R8ehq8TFiezCdgL3dPPZceBJslUu2SfD7tAjHE+oWeYKRj+gI7vk9v6E8v9pLCS
n6jrwgbWVDCPsssZ0DyQEtT2krB1OnTIgMc0CT4bFrknYlNZIjubNNkY3E+B95B/NjQE4zO1uq3t
AOaUULz3mKj2csnVVK1KvWez/scf8YVgvkUKf7W/pbe/zACgyj3X7UfsbtBNgJbMy55j3g/31o/P
qQXZillRFEAHaSOjNC8GwT6fHFTg9boF4NJ2++5zuEu4QR4S20OMJpYmkd7bpjaBESHBroIkEqt1
4hmrFQ+aBV8w+/uXRv3/y6v+L2pPAlXU/1leBVf4HvCb++//rfuvEqvbD/1L85n9G1b6Ie2EsPOm
J7oJ4f+l+Qz/7WY2C9En4PgAwnAIO/9TZOWDSoIjHZTbMK+6LQT8T5FVBm0WgkOwJYAfg6qH/L+I
rCA7/1916djZhUU3vgT8LyA8RWDX/ybgdtziqwFYKZce5YOEBlASYxejLJAukWEugVtAOvsI5PHH
J64+ZnU7eofNQb0PwUGfIcCm43THNmB86uY4APvVvofBTE/rmtein19WDy80kMwc+OTz6NMSwgv2
CaImNz+J5sEZPe0TfuDiz+OJrMC3E5ClJc3CS7ey5bjEU7nxLClSD5MQ5GevUu5VENAW9GERAZ+s
eOZ/6W7CTiLcnIcJ/ELvQ18UUAhMbjyzjFlW6Gh42GSfPDMfWDyyhkBOZkvltRMsIi1rnGvBPort
gTjsddlxOLPExxRJ6bPTWC2lZL5MVMLHPFU4jW/9C2lXVAKh7olYbQGr7BnQcpEANtXRlOJc7gBn
53lb+S3cuUTeAzvNqVesNvrsKFYrE3JOs+RvuDh91mL6aAP+J80BnjjV/1Vq/lwFyDqzuxRZ40dD
WQ5Rz/wAvRY2z5L8mlswX1u21e0qw4qFGHUJ/EoBfZULgNh8N/lhCdz3OHkf0awgiMhUE4xgrvy9
vkmHIAg1n3JKjm3cUPZPP5r4AAUBXGa7qOpVjmkjnw1aVlFsAGAGHpxaM54H5NeVwILfkPcLHs3+
jpPTnqdfeNQSiCNQdKUE/mghHmMjPNd2aeo17wvdsb2Z2+xXFm/o+SlNj2sXPbVmbYycf9MIIAd/
mmjwMgxg9iYa2gp0wbfOMDSkLHgejUbEG5B8y2dRSMyBBXOTanIUJAb9dJ1SgaXGZUT7zIHvjd4M
QcIwV2S40XX5U+IGgDDTDnAmGo8tGKRxf5MqPHpshstHACEb5eN5Day7XeHtMmN83ea0Q0ZDnB/M
AuwxWXoIYztRTxxPZez9g613nO9nYN4fXZhGoI5hEBS63+ngzr7akZWdb1exdt+M9ch8zthJm/3U
t+0OcHfxC2K7X2ICwzLGThehwNWmm72HwecpWewVeon7vIOAmCSmNEIAQIq2a5+qvy7q7tsEcGnW
UL9DIndYso4Mxx2kSIF391O4FAYSk22rFW/5HMHQ10dCD3RxSQGPCwh0HDBOb+rOPO3qIIp/7wxK
bI22GEAIDLDUMhwX/ANDDdFMiJNe1jG/0wusVVGgi9T3DnYPoHwZw/duh01QB73FBjrZZgQasrHW
ce7XfMfJQNFWNWxL/GJEPGDhKPnwiMYws6YPTshLZ8R1gTF2tygKPQH6fcUSrwwniAWSAQfAvKx4
4RMMLnBgmOqkh66kz7yjDXvIzoeLBwlm4/5MSQ9LGnTo4uY7fVMoodVba9C3uCY7etrBATyO16e9
XSEVOW+SIPbL9nByFvkdYxvDeA1xgneXWljGdvau80VwHUeN2Uuro5roOY3sXHv+3FYB7Bw8Fb2A
vkSLOLyuOPNqP0pBTQT0F7ijOu60D1Y4WUssxr6AY9QQmTMEGGmKRi5i4mBCJs6j1GdgetsxSQBW
by4fq5BBZogeMGA6Lh0Buy6T6ezf4MtQThnkLPvDPDvQgtNe5v7cbDHwgQB7ZCESkVp7E9dHX2zw
kVgDjRjcsh/wFruK3JhqCzyBeFEO/jwAu9r1A/DD1BT9AGq9Vfrd5RApTckrI8AfyZz9bL4whZev
L63vsJW9HVehi+52U0gGFiCLp58x2t9sC98SMihkJvPgLvRah18cqZnxvZQgP+PgUSQ5ZHT2JxpG
VWyh8es+GL1Xv7sN9a9yJ+oBUPz2OIm18deEXpItvLe95AdMTn/meU7qbcvpZd8RjKMxE4BrRMMp
wQCW+Q0o3jbzBr1GNXY3KRSVXr1EGQi7CchGTID3kFcILNAOY36CxEdWXkb0w8jT+9ald5sO9FH2
2xMif4Hy0QFXO76jo85qkvQP/u59rg7wQGRw8m4MKjIkav7RBoSNc5iju2BroFGG8HS2l1SFqHrw
Yw1jsUItkgN3mTAABWCHsPJmSCNuHnarSSHPdNk/oxZrMY6QcIY3a0L3C88FKzAXzQ9b2B87kL9H
D3FUEsEkFeRNz9kW5JDwRsiLwNLESN1YQYaXQPTRgg6ohYRcC2eihlHUYTTjclpxolkdYOpOprof
2iMx5vegwibxoPw3asZL4ffAdwYRH7BKUBKrTbVytZdsAFwNV5+0GAfrStLaA8ndX0gJvmApMQGX
COpg7p6liR+w2hc3MD06tSs4HrGQrzkHGp1tuIv7hBko0neUw11P55d86IClIBRvSu4XMo2H4dbT
I9V8jrffo/fXgjucYoie7GBYraAWTDHwsQlubKNKznq4aUvj7J17HPvEU1BsGuLZIO2fiTCsQVcO
pVpwZJBhVhAHT5WJgX8ldKR3mMmOadiZFyKSV/CzaWk3ySsytvFRgtEolAM2Nu/yGO+IclgD17ib
Tle2a3zByXwImFmrbFGggt1qHtoEr8IIBc6Y0eRrgGFCOmrytafeIQvGw7Qy/RWu3nkCxbOENMPk
DHFKLMalcikooVgwVrNo2ZsM/FrVOebXsxqqGbjHERIDWUIYy2poECAwXH7bNZJQIiIfhKEtQZE2
00n4w4kbpK3At7kI+LiWOqagW12UFoy3962P6rP5Xo9pCge86mplTXByPfuak4CfvAmEQczVdRsU
qzqhIZwa7JE4s92B0V0LsHQ4XU2nSgjtrhpi7gapRtAdbdmXiIbpGMAABwd8qiszRVB031ZR9my5
ICYOmp08Pw3xfna5v59UqOp9wMctCUVhh/QS8SBY0+zlgC6OI3IL5QG+acgO89S6NfGIFbysh8TS
9v5zPq1/Y9tN9yKPfmdO28NmCW2snJdbUfWP4XpnvA7g+02PDm2yauQNYhVdclBuGT/kBtS551iI
8dwMWM8lS7GiP9zadH8AZHRokzm4diR/QIdfU0enEzCiscomu0HqRI5BP9oGbBxOOwRhQHUa5//x
EbOOK0gXQYDa1BzjNYifuVtqFy/9MW1NvWOARdNBAPXHM2bX/W0cKi9Z/PM0AycJNzM9xxLKjY71
+jzut/iLLIbeyEDLT7EdBLt1pC3OJm9S517SHaxOsEz0CLbQVN7cXqA/N0eSLd2ZLn9SvuTANSBQ
Tth+xxOeHBjgLB647Yw1EXWGaP4+1uYOZBODPV5KH7E0ihlZkzsHkaG/oP6PLQC6FTtRpQETe4T+
EuZ9zn5hunBXQIfXpWdn6mJ2xJocZC37/2DuTHZjV7Ir+kUskMEmyCmTZCpTfX+vJoSudMUu2Afb
v/G3+Me8smwDhgEPPDE8KVS9empSmYw4Z5+19+nA/s3TBeNi57yP72s4Kc8rr2tXtVE0pv3EANsi
RlF22SFVY39vFNktGIJOWlWM156nsqsBcZ5P8DrAd/d1SMwfyMic8TcZ4m3uAsRb9ckvahAZK5nH
js15N8VfZZV+HDRo4U63jdfshPdCy/aauHML45ha09e4kBSWWkYVzcq/ahbFSqyKXn9fnOFGM4IX
GLCwkTVDPPTGfTno8m5H67czN5oWea6q9q+5H9e9fl8uWq3f6JsazR1XL6Sy6dmHdaPOakvjrRtr
HY8AoGjq/nHOez9aVYmGaQ8gMttpFelVg5YN/GZ+tAX0TDm7ZMZvROzVqxuBeLWxztajM4AoZQbH
8OxRLZGjlXXFjaXaAsUgRQcpINA2Tg9ru8JgMyQpQrccBbejS/kAqFvsvhvXTBwOm9GetVr3xB4Y
uiOLiLFAKzTG+3Knj2GGD/e8WH+nHpcKA2HqUZUoXl8+s+x9capz76kqWtP+ajZY/WkUxcVSugB/
pPQI6o21TIyfguZPYQWIHwMakhK7vmoNvBnlaHeHauqJpx3AwYUut098EOYW9l030jI1VjRxOoVG
F2UMxSO/M1GdMh68siH/tWFGyHzU/6McwPHFvdgA5X2XoX9NxvIG3ozDW2+vwdg5F6nMj5j46ohU
ljJuGRg6m/EQMHmtDJvFD6g+VhBudRbNg75Q28OzbB42+jLbCJhHgCbF3UIyWbHv9xv4w3H1As7p
pbqRcxGmMp+fGT8e7D4Amx48olz0+iX7Jj9p0dEPNc55mq5m8lmuzS19qcsluzSRuFFQuQN2wAXd
j2MIdttTJQ8WuLprIB7XgDHjTFLGRlHdW+1HB5dL045o5FoamCq93mr7WU9rdQfnRFpG+eO8OtSI
0dK1DlsyDfeYd15i2tltWpHCtiIuWce6BGBymvJ1ylfmG7l0wn6g9hyH5nD5DVame4e+aYuDMnfo
dcYAqxpsCuhsZerMytd+p0lfvU+DEyybAY0lkAw/z/mb/i7nN1wEbIJZeA1T1UNjzCR+l9MMzb71
JzieY9bL38EMvoTJgzeTCDSz+qNc6qb90vrnfwvFf8+WJW7t+XHX3OwyQzvNl+Y+c9oAsW48m9ys
totcCTJ3YGvn4+ZxFBeQ0XabJoPuP13S9gdVJS6zvWJtY1v3zLgvxEXub+yG2L7Gzf4xJnTMnK/b
QG5A/bxIeOAatKnwpZJHqK68Ft6JX+oPMosiYb/3sViKN9+HPOgzSrBsf5zLyj1U2XI/t6V9Chra
0MKc01gtXdTJ3ohaGZzZHN+d/FUeba996CuDuSxzqXBO7a/O6srjhMFl8QZqLFktCTwfOAJbNfFk
Bv6hciPpI7XabUMYbVrer6YDOK4g6Pvmas4RJMyifiGy5r6D0nPq4DPojd+DrNjrtVXfs2t4wBDF
be5fuggx3qRV95Ia/hVm47tRdzPYTUoGysKiZ2M4Aqsd3TH7lE7PVg8HgHUPyOR21t99Sv53yaDX
2LvPsSMjc0biDFthAPBz79WqfdU55vKAct7OyJss8n6Dw+t4eW77kndwPDJFnukN1JFiYaIl6DjV
1pHV2s06WoepTYza9Rgqm8xlmizBecfb26KUTghzh70R73iF790yN2O/7x42DCWzGD6bHKLMr9uJ
X+MCf3sDFWwZzpb/WXlKXPmsBKINPJruRKDIRggiISeRajErSf2w+sFE2ZrBo3LA6pK8f9pq3BMz
c/4FO5lXv7VFbR5nt4QNlP0PDpFhRICq6tJMhu65aYTNg4l7Y0G/Ly1J3gaVNatz2Ip4QatGAg9W
qxvPIzXrwa3yj6rKyiNemlM6+pLJmsoPU+Kk+xIj9m+HtqEK2Dummew0CdOi+S0sdS9dxrd75oDi
Ns3BmPm/vQ0cieDogGkWg37PPrcmdV+autd6BrdnndFpM2fBIgHCdSR74KCw6vrAgavidjr7xmMH
zBB5Ynsexjma+qTM+WV2tT6vlfeH9cgWninMbb4AsFLj72yHN8PeNzfZt11oWN8CmWOXH7huuE+s
H6IDbRhYcwzlEjRxMHJZdv5wPY/tm9sXzPQk3psqe1qgOjiUNsR43jBnLIlKDCSGgN6a8WPk8YCF
Iv7nv0GYY3nAeRCKzOojuFX2/3mHye2Ye6VpnC+DTpSV9qFYeYC61Hv1JxSWmTufanvszhT9t/3e
bqfNGZ/2cZ9e1WSkSQXoQ0oFC61aqV/gZXZRgu2O/XIGor8ugoH7F38DfqGRiajw7z3NqjIAoo8B
lnUphze8EFCE4m7MU3bafSpFHsakKh0qu5sxNtxRUXCCePMaw+S96gb6dHMrehXnI6/cKl6a8g6v
T53grszDvXX/9Ib4k+48/0oyceKfHJT1e+w/qp65U1aqaBjXyAv8NHI5oKNGufuxrrOHdNrknbvW
x8bKj7K1IEC9/iVTaESYsR40zgmKgrLmVV7SKJdkVsPIHd+scSfYbOuF2qurt2yZdLjNxVNrIcb4
eb7e5A4jncHJZaSLLPZ2KHhSTngr+8sV6gCNjmSYVVl65Vl3o889BrYL3CE6OzGc8p2DNqpKN7vd
LeOBfen59TKNPlztXDNnXn/WAsu7kS2nuloTtQzsoWLPljmyo9BAvIHZX/jTKBlmfC4e1k0eUhQ/
IkSLNKzK7tmbmGsXNDkn6g7kFPOr6u2RKYyTJ7LvECIA/40Z7BLOFUySSmvTnOVi9J1o771jr7r6
PBonv5AG/qogJ+cI9XrgnE8Uzhejs/E3uVtkb+MSDnuxHi0sRlpsUGyGep+s/Iob7Ko0mceK9d32
2zwCWjExyDMUCxjh6kqBFFLVEXtnJcr1WJNW01jN5QNjUQ5WvjE/mQti0CqRyF3OpLcbxrCMlOQY
TcWyH1lnhHnNQ9bkHvVyfJ8DIyOSG8b3ssK500CsYmfqjnJoboLVq67pdh87BxZQ781H02/5jWVm
b8us/5JgoC2ox0rltykJXAC56e1S0oCp6gYN3op7Ib2Q2/6zXTIzsiYKsbJOOietY9WP71M1/4wO
BHKmq7sS1SfRwfDhXsi3faTErTsZVyvGTw8p+SCwCVGcV+D2zLv3KsXaJ3ndKWNz1g7BUyAoHC6z
ukHzbpXb+rMY1fogKvPEuXXmkrgTDYx6WrDSKYBIyw08CIuFvCXr9my2AHV7WSY55Hk0FyuX8949
oG8/W9PKNdY1mhvVEAcZrCBi5opyptqz3Or5lW7kKrP9PSoEbCB7MH70xbVUbU/TuFDWmuUPHxGi
HUZWzlnpknD+kLpAw8IIhEGyWXIg26YO8wowl+vtyt+gm3IksqiDuKfH7NtoWvPiUATWQ5MWG1oW
/2vN2Q9ktDe53z1WMLBAThMr7yvjGzvWQy25LDML5cPfZzTTOllFd+vDrIfEmV25TfOyKoGVT5Qq
3tzrth/TO3WxQbZKRc2z0UwI7GB4l8vRnos34SVBhfhn1tpI6mqrQ7ApEk9T7Mk5FJaziyrKkBhC
E/LGHDZ1m82fsverqCnWJBflNU8fnJW0Sbwo5/lQP1ZtpSF6108xUbYFfXaU6WRerXZOONBuXFys
bVjwXNaZp85ViWRedO6VN1r8dD4edCx1d69hpfFD17emqKvbctosUoNa8hjRzVMDlGlDH2wHHJhW
qS+mFjAcFn3h1YWOcfcKJrPQt51twy2uRGtb6YvLGXVoDD66TvZl5yX6CEQ/VGYqoOHVSzPRx1iC
ksFcyyedKo6V5QJbAr6FNT/0yvCGGX7JZ7mSds55Af+AtZpHH0FJNwFFet4ySM+9b5RyAXSWR6O3
n5qZYW857uJk09h71vbRjfOSiKKsj0O1ILYvN9QDE74QNNipJU6XjZ6QFLS9tS3kgZDYW24AK26t
9mnpF3Xpwj4yUTTMqpdDUa2RTg3rLN03eotbUKp7LjxqxMG7zrINxDMLrCMnN0NxX703fhaLxa5j
LYov5SysCKnYvmru9n066zyafM0ndEZUt9Be8WOlaDGjwhS26/oaXWJjilIBSdrr/iiU/axsfVW3
idSYWOa+q09VsHwIL2OVXr/G+fBu4ZQKGYkR3Tvy1aJ73DLvvZiQ2FRn6WiT/t1YUId6Jm0GtTw+
BxkWDtNDU8GEdnp8ViPBo62gEOi1vR9EPhWxuQRPrpBXSjE2sQy+eG/g4FLS6CRr2zlu6FZynzar
9EuZZD5dWmMMe2Tp/in/YzoZqsxezOjgGWToFACluRtDEfGnt67LBU5vrviMLH2f+A0xhX2ZdwAf
S9LuzauzzRXy2Zx0Qr1bxdxfn2aiKcKq4maqob28fYAmuLE683vUqEv7yJDSm/hwGcZIMZDGnsEl
si8exNuUxRPvPddccSwaRh6rsN9qfW+7jD5TzD3l9j4DZ6KtmdlBCfm0aOhpjoPqwBwgwnUcPGB2
UWb9EmhGWOaipmtCxOsk7Tcg+6L5MMV8IHMeUsli9NSOPj+8w4Jtm8Orv+oXaxOYPfoWXawbM8pC
Y0OXEkcOktAYFvtun1EF6cTzNWaZ78FGnomajIFTTbOBTtUQLffekSACznbyKdHOHRX62goIkHlL
Fj6Li1d/loXz1Xt9g+zO45ZL78PvrBHL9oi3kyNz7vmoDJi9DrjMWJFOJgk9UtVGhDmwHJlBEoV7
9yzztY/XbHlAn7+Rmbi1LGpJtwQETFN00Bx0BvNd3HTFR250t1X7Z5+O2MEI8Bzke17rO3OfhqNw
qo89t3945fhnVvGcNfR+qT0/bQw1r+Ys+FHDei1SJKsGaxDzyzQdHtU63QQ2Cl81LU/NhinT2rhp
4dgULFblNac6zeWpcfEUTkG34rW3303oRcfF+N1erquLbtu0uB8a2ctQOGBBXm8u5D+IuxwLDYCl
xajdAai1RlOGsIUH3I5eVFQYyJGsY2MpytALkrJtxLWH1WzrrAgoZT42vkXihz2zNsxYb52OWUU3
4uZfzPR9dIgO2k37vciwcnWY4Lq9vFd2Sr+15dkd3wA8pdPXNfWI3vbvdmtQAgRDMwaF75vZQ3hO
NstrehebcKe+MDecl02lERDSj9IGfsOFoiSQ1aspe3Fq0uemwPNWuX9riKkzS6jfdxXW81Vl4ZlZ
LBDQjbnWwsVHmTZwBRl9em/rCnwNUCeuC+fX3GLz8awR7ZZDYw6+9byclobPq9rcr0GTWFLk+69L
ZGtUXiiyLvcljUGJL8g2HzOzJ6aCIBs20jZISQOuRkJAP8s2RTxQL5cLDlG8437yHOfIoRD14ST1
78bpg1hOSJ6lGMD7l2d7KLZjlZMeKuUNkhyEQ1ecOWC+xmbGAj4ER+H56P+1j4s048xrNharOBTo
1vI2EBWF4OTdd3nz6EzTu+NReneiX45OW5aHaRRnlaVUQo5x6zNHIdOKYBCCUwYcxF4hqcNTBLoU
9WvY3ed1teooG5poaAEnPavAHDzWb82EtlAF4r1S6sco7etun96Kuv21EGt3sBUd1NhvtyNFVlv1
8ZCDFgiTGmPFDY1k8G02mDS26VRu01cj0b77b/eyZdcd6DS9QdxZfX1dsjGJrZv1Vyf1jQ5wY7AV
2Ew2VwJKbnRRBWEIfMoB7yZtJhx702k20vvG999yyip3Mn4NabDHCkoFP4H+auril+1mwRHkFkGi
vTIbB1H15PXOeiD1o45AtORBg5HZsriXlgdnq4ClRQYP0mK5rYyzNW6J7uopZnOoDBcaiGBR0ToT
ZJK2IwNx+NCaUI2xR6iJ+tyw+IYAexbyEn6DTO94/Ulvw/cmf2TNXW7vbJIxavXQrU601J3GDSb5
6DHGYMqchZqogxJCd3MoZtdRndbc/5KTdwZbnw9LQGh2Racf2yaz+Cmb+mtrwfJNDxWyzoKhm2te
yzQ7bdh/DpvN65gXeRhWqotRVBdQcwGEYWpuGeX3Ig03snYiFnulf618dhLh8Hd2ghqO2umwDZn7
Z9WZ+gD+rBgh0+55Hp4aT42ME3ECT6vfJ3DYTePDj1ZtMvd4vMaKxr0LnP1KuF+d60oMeaKKaxSp
mNgE52hM1TsWaHjfIm/g4rqHqZm5dzh8YkEvnTjNpIggKaNCpd2Jugd3p1qg0DGJ2PgpaGkoYdUf
4GVgmwzjqss0GPVYMHRwuzexwvcsuCEdTiZev71HlVc9N6u/HuCqYYcLIFt8GMsRg/dvkWCAfN/w
1cWBpghb+etbmFBv1sx+2k3LRO2A2mxMIh+yy/GccYHHxIdEXek/Vz3G5xWegCEhNZnfl5fkFhdZ
9F6PpBakoxkPI/Rdm7NKwavyICLyqIrKHbjFkiVuX34tcyPWpbU0Af65Px2CDKXckemzx8gSe3wD
3jy/12ygJ2IChWF4WhwcXlVO0tGId5/NfveNpzHBD/uEpLhflUM98hyV2Y0pCeXJ9gNUxXZg6SbQ
9e6dPcO6s1bxRjQQmRp1mmzG/MU7iwvJMJlZX/5uJMLN02eqUCbmmCXL0VyRO+PL1iYO4KO3rLtm
g9g2gt0MGcmrcOO6rJdzywRNg/qw8Mr5xWjnCWagSfrJel7SF5Q2XFHBtyVO8tbLjZO52cYzb/RV
ZXRvTbd877OMxQSaLOgmRc/YvdfAROBfNUvA3nOMwKHj83fkk0FxNCzJuto3o83AXTB5DdsdPNnJ
jWNvD11iTtVD49q3RldSf7aSj5/3bY4MNtugIWOR5RY9Hr7m0k5hITIH57UPNrLUJYQTDyF9erws
BeKdyeJQATFF5OiFILfx5aXWt8HZCI7RvLe7ihuHCcO+Qu3UPvNYlyY437/nTEduXQPIWfzqw27e
lD05+Ib9qtOsT0bDuq388W/PKRwRa0PLWWAhyibjMS3yn3L3jqqS/rlJdVLO+oVOyh1dhD/oAGww
B824xhjbO2kibYpF2i+LjfLo5YzFxE3d1zW63/hpzYMXA2EfvNmpr3EEh2vtlXj3ZBmZXZJv+8Hg
lR1gbsgociwROTLIDo6LpBqsVLatTawTWCB9aDBmEQtXpiPzuJwMk0Qyuzr4OviorOy7tOXbAlRl
BUSwgPJk3jerSetoFnBzwjiXnfJw6nWvdpZ+AYqs1zNofBzYzpdhO8/ggmdQVaafe/OkZleenMKh
+MlzfeBDx3HCGeOKN9choEt3JYh3jrlqZ7JGTnL9XAXrN3qqcTQc+1a5PlK1539vrWPEO1I0pA4B
sNu8nsuszo5GNv1ZDVRxpObb4fIGcfjhQ5lHdfSnFaOarYjzboHCKsjG4nIIDX7vxyDJ7ZWBQX/p
5ieCWJg37AjZvVVGbVMTyTx7wZngjmuxo+IDP1I+gRoy3jriUGlwVF6OezcDleP5btXuhlY2nkj7
NfCY7S/2vpBhspwKnh6eZK+KtnK+nIRIipajv5ff7gi9seWpig0rlUdW1mPzo7zAinUo77Z1xznk
o3k3osNP7eJmoWR8lBVn/sJ1a5kWJWO5bRcnE9XTrF+DJSf7wYOqJqxjhc50D2ndGJEqyjxUPCfD
wFrzthufiH3/pysW92AwkROVyRNaGmEQc3GfOtk1eUccY4IfVS8ZyWQ0YQToMNi/Vf38axWMSxpo
sBCIwwrVpNg7SR4/ljhORYwDuOSCL9cBJKya/b5WO1mb3cJuDlWbB6/9bc4AIKwHOtqEPSVdpg/m
hG1FU3Ag2gZR3TvNjWfyBxF834jO2lNu6KNlHVRigkR7+VXndV+eDOhMdBpcgoLNUEuO12B07hhd
Jnm7Ijm0kCN1au93eQ3BJNf+tir3Vwkbzk5m/jrj8zyXdzj7gOSX4gYKJaqDyTsVGeWL7dIwOUP+
DZjzXktxhy0mZ4yFMdQU6pY/Ps4XE2TSD1KsMgG3TGCdJAfGxc+EaZXOjefxvBbvVl6jCDSoATKb
2O84J347E37lLiM9krwu5uE1XXZchflVJRHj6rW9yrmvknXLu9DGg8tbNS98sotYtkEd5n3wR20L
6TKohD0OL6T7V3fOSWrBx4p7rP2V25exZOae2p6WH2D/5MiiPahlfd/gAE5McTyL+dTEG/SoN3Lg
7Jdue0+X/BcABOwAOqu1QroR4HY06jFmppnfLMVvUnO6U0cM8gJSVhrBU8+sMr/wDBOfu5Ji75S1
SKfsWENe3WRSaHw+89SQFp8WMfhgHec4cUJ3vSU08aEzvTncYGLgWSgcME0RuM70pO/op+VaxVC0
2bWghz2zzu9ltvr8aE8jdFUu4w6LFb2uj3+0jqB0qbBS6N2KUFiMsFlUZRDBDIEvN6U+98bEUmeR
JT0WQ9pIjFp5k/71Ku+JloGafhxPFieTatwnRU7gAQCJIg8LPRbWk17axzp4RchjnL+ZDGC4PozU
FfcohRRza8se4Mn5O4j8a1ggZ8EiQm9BYa70hDvDRlgfS1KXmThLl/EQvENIbBgBgAIzC67Zj81a
aBmcd8esfpRa32rpkNk3EbiYCxCGKrCyMzzs826TqnuxZrgDKPPKSqkh2xCiLBqy1mRPRe3UV6mF
ro3b2ckXP2TRw8LrKo1YegYjTOztXmHzcVMiMRdrCDfPZf697OdOe/JgFWAfw65Af7FEASedRBXM
NybJSiuXlGnqi7tlf6L43Z/wQ4T5UJYhMxNC9+Q2hdPlPcnRPci0mxLhLrdk0aQYQhXfwAgsegI6
XNTaNcJywshrmk+F3/2ph5SnBJRvWQI4M42pTK/g3APMJFEece1P7RGjojoUv4JpvJEWQUSpnb8v
HWzqWKvfljdcM2N8Uw5sSVNtf+Qsr3WL5WPXtwPXmw0Vu63rkevwhHOKYmn6UJJJY5rKCRGUFCJg
DdRZL3jVZfY4NxtTzRH1ZVLe90TJfxB2zhzb/+iXGfKw7hjpIWAuEOvdUPbnoTEjrFJPFWEXu9Y3
DsYSB3kh9SdsiHVdHWu93HJUrjRQJxBueGxmNByoY34FzYh3qmAvhUE3WJQuAsHe/jFY2rqNAM29
479IN3vanaKL0hVjMLf8r9WQ+U1jBEkvBn0aKvtyEV1GHgPIrfutF2OL064E7q4W85gb4j3oeVlG
CgNrpzTLxYhJR3hHO99waXd0zUqATk3jl5gWooaWACgP8KAS8iyKcUpG1vmEFeUqfUET2RaSeKZu
F6WQJCbpxAOrfg79kr0buIPtktHNkju/15GH1pAmFxQG5soa1rPe25+0tNOrtEH5KTvDjndmnQcb
M+J16W5tPG9T1GmOLDixI7LRmSf+URDLHPY1507PdC3vDFRG38XMXMpLdF4Zbo7tHpFS6W4dJf/6
TtqgDHpEtoz8B4kSLH8e8ne9sO8rNe8n07ZDhl9/Me1/pMUqk2F2zqmYT1kAJ5J7DsgsXQ7yPaqV
M56D01IX+3UGthvZM3AXPq2cT2PVoNhtAR4AUy6cJTxT4QxBidKK3bb0QHRJk3rM+oropfLiLp8K
/7hJpmouYSydzy1ZwwyMDlC0lZq3LmGBWPmgKRVNGkP4IT8G1Zq/qw1G1cFNTZjMZZhKyI1b0NKu
igRsw5LP9cIN3XXV0yYpvppN86fJ8gRDAhoUIVHuBMwFre+Tpsp09KKlxpdUAcd0nvQ4nDYb0te3
BdaF1Czj1Kj7q83IP1BPonogaqcNzmVZktZTEvLcYghgBpud3Hkhtu3CC92uo/7MiuLJUKN5qqGi
98vspM2HFQ+cHA8yp2JFr0bL2CoCM/znrq31VTY8r2yOvGilce5cAGgm9FtFr5qtrEYUHh3LKvtD
2xV3noHpvQzyL9LSGX0dlU2gJnJTrLTzl0jTMu79HJFRfZpktB+KmVaq2A6ukZGx2WA3sMUo7sTq
JanIgjMc2U3vMIFu7fpY7/JpnKrjKoL5EgDxJnW5R/5c/RTkzISNxSkVXBAfvGo9sQ8nlZFDcdDG
W2pBPqQiFeFCIOM5LZi6KC6lrectYVo9HFvCD2kXmKuZ4r62KMIVhQUC+USFYaKkONaJXTU9n9Ie
FnE+A+1l8W7XGAw7iXpe4U8NEOSK/U1g9pQ10oUPLmh5UzxSdof+Jm9k4dZ3qnV+UZ1xRlEEnqmW
lsccCyLj8fWKseMcTkS8HOmZYyDp77FT1tFgYJjtFOF58Qox2fDQujS+DeMgEFIapb0/cjKec+kS
ucb+465GUebz8mNmHAx+bz+V0Ch0x9/5wtVjNyAyZkuLq9ruazRMrjQ7VdGeejf5bk2h4aNYb9wM
JDZM0W5c+DVrBvrEUajtb6MhHjNgDVmF1UTo5tjqlRGdR5rRbPzWJbXytJ/IIR/D8SKT4FW6GkWz
h54kdyot1xy/qhWR3jve6NWIhYBBMpuc0APz6FmVw4ClwHdNmY5l/9eiCi/eg5+1Hd1bAeOK3Y4B
c15bx8670fnbVOfnnns3W/06mowdmy/RoV7+3V3kdUJ+UNsP1pxiIu3HN/wdqKRtErjBR+f79fmf
/rP/M5/e/8OEc8vB//Y/e/CA6tr5X/+lKj7/qwXvn1/07x48If7hei7ogydsz5VC4IH7Dw+e9w/O
M+nQItm2HfgOWd//uXch+AdTJsuhRWZbk8DQ958OPPkPyfFhSscVIMOu9P9XDjznv60WlyZZ6bbp
Ye538fxZQvw3B163Z3Kfh24+iApH2pAOzSlLgQvL0rvrLPOlbMvgOFViOV+CEGWtyKXzFnKB5CGv
NDYKazES5c+E/7ZVfeUp56WoSu8Gn9QvQlsKNK7LuGDd/avJ4CkgaVLfjTY12brp68bosP80hYiU
77X3gu8f7rPFSsjaNc/+bh9NrYsXXFFrWPcBe+rYakocX8GAHXaG23ZuT+AUu3/q1+VGKX6DYVuu
XYMx8KSJRmnwFcfNZjM/Ww2+nujOEETCvKorkHsTo35vHgsHL0M322xd2iJ/Ss/1FvzVcK/UFfCh
2npS4+Jh5gWtKNjduu1cUSALKPiPjirfCFHgmyjiBwjOOAw9Lc2lpN5Xi4BBYV1GlWYWuxXNhAbz
ajWN0uCn6rbAoZ1lLqtqsi2/xI6mIZHDzy6P+Fbp31k5fStz+8ns9mtiVspNfZsG+RXDBsLL2luh
9NNExJjK1+s+aF/ljGqmkLSzsn3tRnnCdv5la6YjxAUmSmkX7HslQqFKZnN7EBtJ3gXREyG7cVjI
+zRgeOEdoq/L+q9V+09Y7zrHIqsKp2OxgjgSf4d8mGL4Y0gdr1vi5QFKffXkO9O9cLbXCUhu6d7o
tCgVVHo/++3L4CHkZ/J3eQkzcnvcPG1KCrWL0WkiQAtjnfFRIShezXX33BXFubBRy1uUXXQW56/b
WqDGBmr6nD8z7giScSN/OIB7JnrbsBK/NoiMIywQnFcfa1c4UZ2qLWQ8cZEevOPQrzrECH1eeg8m
v+mZZF4sC/kUwM1NaZ1IxFWashd33/SbM+jfzKUiILDHIrOeGewC9hjOwQSbkjMp2EqQNUgzxyUx
1hcejLjgHQNGsxpkjAdNpGd0uA1mPBysjFFO4F4uy/FV9U1wKF1dJHO2fKVFMJ6zHrJW5U6Yw+VF
xtT9aisZbQvAka8PzoJWlllY0e0ix+/GtCjocwYiAO6pW1xvPoaelqx3OoP5om3dFoYCIahUn0wr
2dlKmSHTNnIlG+o/u/U/mEJj3WLEFlFqJg2SQeK1aI5cYk9Qy8ShpX5CAj9e+6p6rbesOxakFaIx
Z/eNJu+ozEC5bbbLJ25NDnrNUIS9ZWiL6i9j1MfShm/Px/zbb0nnAUi7b2ra+o2A1m2n5SwHuzva
lfNrJJcoNBbe174g5iDEDEGRpeZbu1uT0uH2hIFdY5P8bLeg7nG9jD0BJtqWo7vffSkQYsgfUYWF
pp/RCWSYFAwFbdgiDTGYfSV/9nsOEPDdYGQk6pNWybv2wL/Ie1Kln+jQZHOTNwtI5/3dRiizRQBv
4svlUWCDwKruTTEMoW2AjrSXKX82iCNHORnw9fvQavauIPeJ+te6ovxOE9IWdlaOU2PEhbKtV5ks
4YvGP5O8JLyVSNuBIHgXi3Ms86U6FEV+3IW0Iy15PbiJnzZ2VsUMWIn1+zf2zmS3cS7dsu+S42KC
5OFhM7iDK5FUa0uWLdvhCeEmzL7v+fR38b9AVaGAGtS8gEQi27BDIs/5mr3XbmtEXZWI3FQwdQG1
wzyRkKrY74wMR2uUnoVeXPFQYNhThotYgAnPorOBNWSr3rXZ2E5nIm0k98EJ0gfLAmQlGO05zUNt
9gtfSLnORuikImZOc/GcgHK3kp5TgK4JkRQbpZ5HtoaRtzM7TIMI4MhpzOlxbZIVAqSFzJDI8C4c
yripfnRQOG2q2XFjbd1LaOCSa4eVOr5o1LoFmB6NY3+cz1FQPKbjhzq20q0FEknoC1vVSp9yLdbZ
Wq88kYi1UyXsWzrH0aVubdwlQLKOTPtB5kDrYlinHssirY4DP6wOG0JrKOFCVsCGGv9J6naAOfS0
ILPkP9yDuXL2lUy/0Qycc3wYFG6R4RZp+8LEhWe6XH0TeTFcgycnZD6ZkICgcpqj1HFrayBioXlr
m8ZNDO08dfg12r6I3TDFhzvGIxLV+ZF4zGtmFwHCaWRFwLBSRgxp4Iu90BYD0ysTxHoX8lW5wmbH
xvmZSRWsWINgjUAPajv9Akz6rE/BmfErDazBjM4sl5WkU/H2zDVWBA3TiFJDEgTBNdrlobTK2kf9
e4lU+yExxh/SIfIkztwgjUhI5E9HqGhz7YbRxYb8vcB3XbmJyI4CTCtqYcF30FixzxJFC3pfLeNZ
IrwudVUr4uAHLuO3hO7UanyJk4D4PLuocdMRaxQZYpv3KtqhMCU1N6WVaezpC6UZBYW1uKgjBIfG
4Mc5ZrJRxt9d1rOmw0bfmJFbzJmB9Fr1po75TdFXM4OGItsbVfzS6osH/Zb5c8wAUssYgHdmxZQn
Nv4WEWLrpDNQ3bKzrazmc1myBXFnjCbR/Aw7zWSnwB6xw5YZdApDkWrYDYLdVJCpzD5MFjZNR+4u
1FbWyeGEjSLgKJnDR7PFLdaMb4beGk+LfeeodTZVzc/KBoeYJ9RtW8OUEcQ+5sbo4ho2FYgeU07j
Nh7TXVRwHEDFd/UMaSI2NTaROSJRh/kq7ij65ZTSzAXeDP+wW351ZG30mFy0umcz+9nIjkMoIUd6
illjGE1veqnJyqRrtIBWOpxPQ00icguTbMumFAk3Pb6tzSET9wiIS2cfbVWvN5OqvTRJ+xOD3dui
CMKzZaCsyoLm0RqmlwBgP/yPkO27HZZbZiEZnDItcX7YzJZukQ90D0381QHzpyfBxpNW7TVe6mMU
MFhve0q0tvoGKA5KpcElV3TjVzGycFPmmi0Ub36jTj8qXvZ9jzTmkkvJo9sNzcYILfylUYDDvlJ3
RpajLsZFIsvlMUTlykmu5/slLTFQ2aRi9LCoH5IOR4iM140lbCJM0qLSYUagOWiKUxTKSwXwGXUS
joycsTQzmLcM9/9hUdmdk5ygbKJWvsyicBWtv0ZF8pkqfKivs0NeQscDueimN8TADpCEfVhO8zOg
NmLtIHDthxwRkNlcubQYWOLkS4+B5IxOFwEYV1YrFy81rkLLZaDeo2xjqKcIwspqFOpsD5SNjMZv
NasStILWaQrkL2kDXhorj9jk71PYMmPN0dTELdvQul6HW/iqnbTGYcEdJZxPfd3jwtIoPdN6Yume
bCPuG0cy7oYiCilt04hY3RD4/mQAEdra7VfL6/fBCUSabvQaOLcZ/70mPib7LWP8ZNh4ddmLGuBG
P+r+pTMeovm7yh+kvJTZ9SsxgDd82tH72FwX9iYMvEE67TqmONxIHXtYmSAmqj8HypySoBRw8VX4
WgGlBXI7Zj/IbkbtsnJ5nK3IfY3xOivgTYgBTTK4WM6Ye08qOupiHXU08Ya2fTs11pUl9k4RtV+G
oADSWxNgUlaXA9zCB+iYSLpnjMPyEKXDbnTeFWZvjfaYmPBoeLeY+8Be583Oty27m2wVcvbhNgSg
rm+GGYIX6YYSvUJXI1JIPrsZZRwCmkFP4DSxSw8Zd2jkvMFe3QEDTnoOLu1DAQPhtE8OYSo6guey
/LLVB7jN+1q71LdRVNT207VfnR41Pu0Y/H7pGsEqAmHvk9+LgWVo3mygBTGu9Rf1bcDs3uRyayrR
jW/KBx6FmC196DOM4YhY/cXZo3EZmxau8yFJuZnX64G1cn63WCIQ9+uRHgBMlbEmwvvcr6tfdVko
1/Vb7KREDpDhVkR7i4ue8iYr2FM07SlXBqxeyTFrkUV1yyFeKCoo8iKTsRLsyBVSkgQIbJQrsaT0
Rc/1DbpWdzV+cV7UAzxLN/mumPmhy+jGHerSsMe5Trqqt05TQhc/CCniOv5yC3wjw1936Q9VgEd4
5GS6B46Hb4KqT2hn7E4EKPHPXF1nog6CD5PN7Y38DEqVDAR+Ckee4aIH870kiSE520/Fuz57CKhG
BRvSJdQezHQ/MziBvF8uXqpiCfzUCIlQH1VSHfRjYmzr1k8Oo3lKJTjV5DBwZreendu+Yh0GCBrl
65BRRD4MVJ9UK52yo/1gZMMYbLqV4NTmBxaqmxjzfnLMx3PN52QUx6F2GwY66CuwmSkPFAQttoXp
FJvkOLzln2vyDmbqu6xeOFqbzI9Ij8l3dQqydF/Bu+JmcM2nID1mGDYoFcOOTtZHEFWkxCbR6bnF
4tvLRc2OAF1Zbob6ruGahnld/2DptIy/uORXgXrn8ZVVOrkpl8Cil0Aufohv1I8d2QroVYEDLN5q
YzFvC7s66U02ST/puTnXnzp5PBtUFNfhwvy2+cPBinkUZkvXEcGFKnzDIRGifLZPpHdIuScpNLR8
hYaEBAN1q5Qw0bEoE53gc1xHpoffX+fTco0n7Cwje9R+3rKEn5wHq9630day2P3vzeLULljj3VT6
c3IoZ29OjzI4JqileJJGDa8sPjuOKvoXxvx5/T2WP8mf6lLG+wLrDUkr19nYGHepb0XxwjviKc1+
aD1peEXwkOFF1c/WeMqdZ5UVMj8shLud6kceq7oltmY3ju5c/lTc2Jwd9hM4NEGQRVr8jnxf8/pb
Le17RiBzrh956lI2KeqEiHWfZs+6tsvYjDD0vzJuZMTXf8AZTaFkcdg16Ji3UffOc7aqtpPD5LPj
YF+PeiJAS78CcAwMWWyoIcUfLHuHriwGYsfyfXoGyIxigq4phcaP1fTaQsKRp17SEO7Iysr5R7GD
HuFc5HfMLpDoyWMI+ZgCp95In562w/IXbjAQW5prDm4jwDXwzxzwf8LAU1lnSxAg2/IzCB/kqtn0
SvVgdzflO81dJ/+TssIjNIwnuHZBIEyP4WsI++zbcY74D3FjhxaMtE0deCCeW3I1Cm+1bNr7STki
30PpafafvOdYVWxU2O1RFBeN4XGzZ8U1xwfW1iYuJCSZZG1iu7IvQ+rHrFsByXx3+c2WxwbcSnRp
tPM8uHVxJfOowigr2bZsq3dGJ/EvZ0f5CosuxKFN4arRyHhhcqhJcup5LbZK6yrC7Tle+PZR1bVn
s3jsYnf+nPUdk+4MQhAKD5ghiHWeJJI/9kuQSx2V1S3ekq0jPWBT5SN/Nb5bMoYU6aFtqU1/nKhL
zmZ/HstdWZ1AqpE6t0uUu3B2DNUoXIfm2CESd/BCPMWWD5uoznaduOb8tUM3L46OTY3m5598cWl1
qgDB+UQKeekNmSbvkTLDrNkt7T6gPFp8UyG7BCPoc8VvPAePM4jzQXmwIg8xjs5art1HHBbFztSP
qTguDlC8V8SbvO5md9Y1nBr7dFemnlO6MDbs5DQqN42zOopvPD/oETBgXzPQlNP07IhX9gm25U7x
7EWhfWhfOz5L3RXp2dB3KvdBtGsJ9CSJDoFQf+aGWJdMmFrQfnXbxDkasK3/qOZj+lELeDyvKR4/
6j8smGz40JkD1ILt9ZzXflDueq6Vmc0Cul4GemyI4431RkAFYvnW5CzD8+0WCAH2oj3x7zLE1wBl
tmbhM1kjf4fKxAWzl2PHxog4YuzwEOFGBLkguefuM/a8GrN+qqWLKJUzA0MeRFfONawCvybFU8FI
3y0Hoiku0cXRtg1DLUpe1I5bXikqiYqMP95gOlvLZ0VBbHiWPDc4mNkOknedYufeYAHooClS4eLs
Xk04exDCqOJhEOvQ48/q4sVwBBCNKJeJ/XXut9qBm3uGjWX+AMZOhl3b+ny8bKVh4/jcutFTEl0b
FS3JLhe7EdSDgdwIA2B26K6pjp93y7rMfJwlWQNbgYUQiToI1x3Op1J5qwGmBRdd3WNvWpRjFMIj
+B3aQy+Afe9n6Tua22pPRcT24YkKnWLXrcLv2IBUS7gKIQDFhS86yIEmPHP3IGghTJtBMD04s5vI
xV9vdUdVhT554vJVuP6s02reGj7rlo/+ACZNSc6rJ+wMNleZ/AFqoH1J3wL1ye3YxrQee5Pi4Aiv
LB/XttIkf8TcO92OOmCYAGHtFOVB1Q5Kf2xmjs+dSO4zhzepD3RJ37yK1TBuSnjcuW8mqObwV3nT
m2mfEGxpL3wWU4MSlAD6uzb7JalAyvoX0jovHL7Qm0KZ4BFA8tine05rVCOheCnTQ8B8q4G4vtMD
jxub23sc7sSMx+GDAWqp8QcFKwbwBx+0AgVNyY9o3AZmMKDnBA8lB+lDOW0ZoFS+vuw6eZCV22ks
Dh96sigZ5Bh3rd1+MfITC33/FiU7YiRn22EARrbPgcrpxPwr307n7IUpDKcT7w0XLW8IFYKmfQNv
3BbjYzgT+HKjit3k5rMSniX/illEn+0KuSeBc+rfzPDw1dg0m9vhEo2TVzP665hyR+mFSOVBXkz7
XBHt8qGGz+hokA+Z9d2ofK19jvjh6WURd10+IjpMObyYnHqzONrmiXEM5dq3Vj9M2IedR8orapOM
RCZK6XHPixMPF/TK9l/2nXb9V+dE1Q79Q+UbH5QnsDU1dE79ma83ODbEdclzspxw9YTioaB51A+G
Ah8Z78/ZqE4l3ifD8OgqK0Za4RnApcannHmJ9gywgcFmXUK13UkMK9RG3XFWvNz0GbCjC8Y4wL50
kR6fqOXsIcsKLC3/lFDN7CBdcnN8r5oLcbbd54sX5R9RhzCT7mdLhB9WJ27OGAfJRoFMgStMewWG
J2p3EPgGvQGY3MaBmd8d+2KXp3tj3sSvBgt0aPbYj5Cgtu9Utvyv+GXyGzd0M2zRCJNAShPPoMMh
7Dlcv29Yazr/j3ozPuqvBjPYM67V0eVxa74pOidt/q3jHt5ubnytCdOjdqR0dBibEVeE10e9qKLp
3VwnpOyiGi7BjtHoS4xm/1QkdnuLP2foifCL6ltw6G9IKNDZjK/RO38YIvvO4/EwP4FzUAmqKYzT
zXxXXxk8H+3yxIyOOzEJLvWj9Q0HLL8F+AeZfkoXqUTmzvecdQtH7SMlI00GmTRVsl4gU7U3y5NC
IBwYMDrBm8YZskrbi9TxwyFb9WubEpBMTrCibQBRpVLAZXkgKMXq0PBjB8wa/TAptscnFpG12TtP
oH/cQgP9Q2LCQ5HhklKveoIMLA/wxLJdxuWHtW85VNL0FMW4U3+hatYOLS0w7PsHJOHVuxifgwVq
65YvzzG82zT5ZC++I99GMKY/oBOIX2ftuKQ+xVNh73Sq2mpLH8eJkSseBT5tOBaN4T2JbwkyNZdG
kD05v9xYrE8mDF8qbD4RIlcIAJdRdhBoqHreRdhNJRa91sXdKBzOmi3Wo7aGKHQZ6gfnebHXX8mG
6KBj9riOaBASHfAO6rBkeLaGt5J5o1z0vaX/9in+DyM+TXJy6/6uDYn/CiLdmTqeNQ69x7hY9iNY
qrkxN5F2gpYDNsueb0uMMCd4Wto/DesJ9SHhiYrArFzA5ywDQ79oaxS/NlGSFdOrGphUaQfbgp4N
ff6ml+wywiw/ABhGfwUUuVWGc203j0HEO4vfJiQTkjxN9K/99CdRXYo5QACz9tU7j+NoIWAYTiW9
aoBjU7k02bmm0DC9mUI1FtqTOkRPwuT1UWP3OX4MMC1inD4CBHmZAs21tOAkF5Bevcdk+tDjiQrr
5KI12Ldkf5ZTcxPA+PvkIDmsJzCOQ4DNH54ko0saf798DGGz8/1MN7VLrQNSUMeyukM3wyMli2oq
FqQcVJSyYKwD36/yBAxC1BP9b6C1jZ9Nt85Rsf8T9Bfn+eusMwmTUnl3oj8dIj6KHEc5qyHFNmV3
Y7JfYNsBdS1QeZmw5CN1HeRx6syDbrKHDZX8oVogvdRgtLxRhxlnJjrYvjj5xc5u+U6lfJo/Dmct
aX3dph1i2iYwikAnfyo7Pw1Nfy0hBypJdO9ms9jOGsiAYv4IDS71tFBPyK3pC8GW9CEnTv2Rdaxm
OAupYkG018wvGfOv5Y+Zn4AnaOjOk7jS90uEm1Y4w+KzdvIY8EmyUxhVijnFKDlX7Hjiv4PEeZnK
5A76QnoiibhL9Ng19PwZCMI1VH4Rq90tiPERsTBV/9D171IQINOTA1gugFWYTKpDTWygY121stUe
DV3dUSfC6Y4Kxe9TFDzwAAQtD9tWbLAEYKzwOpSHW9Xs8UEEtJ+xxTFfk6ygpgVk/MHMPPKHsJvi
qxrAbidBS/4JfPWIAELSKzBjp99jTrSmySfBkqz/jcofyGDyqY202BUFuPvOZjzSpvdMUDF1CFu7
ekRiJdP9Ult/06gS23lGidMjaZrmEd1rDaJUw+mTAvEj6QKtLHjmO2kzhGphi8WhTXVtUcFqTmNA
CIl3oeGqjXMDXnFgiTDTW+eHwbBMqq7oDRFVTimxCs3SGeVLh5cyzQekQMmbZmF/nhXgFAnKYxci
cArWTyDnM9QX2RqU37002C4RcOP8qYT8zjskcQQaii2BhwnWQubeCou5jQNYjRnduDUC8aHhoMsK
dNINY3eWNtXHEhtcIU64AnZwP9d6v0cO90SWD5rKAJhlxtJVkQIwBvWa0L9kiF93JfH3M/VdqpkY
gyTmwoR5dhEloGL7JDgOzKrtNvezKH3VRHmP8bONtkG422yhK5pgQISYcEkfZMCKIHnblu2rnaLa
K0tuDIalVbcKZFaPo4ZlezfaryNZJCzAeM3qXv4ZbdKGhPqlxlQTs0JbWSqHFBd2r8D1WVjwkMql
LIA+E0CppnYPr6YC4Q8DDrUGzlHEWhHfGcAqNVFPtoQUjte68oNuepFpwGw4n3+yBjiL7NJjYlu6
n2qwF0Mr/0kzQkHRg+d4kiN/GObKb7DJI9thRlDYCpiNrEOS3djUiwGdjPZu2dJ2VRYwPqlHczed
877TXWAFhT+O01muf3draj6WnEAb7PBbvWxpPrjm0iEnGROjXg4MxeGyh9GP1wPsW9/Vrh4hLQ/s
+bcngmJy0oybma0y5iGD429ircCHFaBUwCdA9EZ/NaMuwuWef7TKXS/TPYfcrxk3B6JnaexKmEt4
YPAjDHRgYSbYNmBamMOXqaFMbpKLkeuolkLzoLE694yWIChnIiKPqTS8jeFqZ/NlGhgypRaDXi7u
OLNwZz9pgL3I973gyY52SKelH8z8SqQheMJJDmZY5ifsLF8zUV6jzCP+ZioBcCGjlDl9tNrp17C4
OToD7CDqbbmAC7KAWcwamR2Fkr+bMYMCVvrBbL52umfEqCTSiVK/SjlJIhb6m3Rk1MRbuDGHLHcj
nWmxZdm+6K9BBssvitY5kBWfjHWLmc+o2Q3lqtT5O/qv1m2gUXMBUlk7D2WgBtRjLXiIiUfIRIPL
1Dw+FzZ2txk1b5fW/XZo2nKbk5NuRrB33Dr12Xn6ZsFmCH/xu1zz0XQNRIBaNXcQcbtORfU5pc+K
mEtaewa7ol+jU6XNqZot26TmDtTN8YLsjXHsWLwuHdke4Vy8EmvLWJAxTW+UkHe43AzQvLimB65W
9dE2WWgILSZAu2TyLhOPJATa5mbu3DjSnxVH+egoXnW6bjwKmz4WaPjtFtql8Qrc7zIK7U/U9Z/S
yo+J2u7lRD2UG94AqBGKd7IGDQKafGskE+AmEp5Sr8kmk53s8uKPsBpuoan46FOGkkg2jmPSXhvM
hU0KFCWpqjsIm59PWy0+MOKwpdL+FBEpPU6K/Sip0rcppeUvCKQoBgOPF4VaFjKewhkGwaYkpmse
5H56CmbSN7Qavz8qqFgtMiwH3TtXyOIpovzKB+ceYiw79s1DBKeB75OQ7SAnks5U2TYbEt0tadMH
zTYRved4NJ2hOJciXrHYHz0JKp4UDHGlJGhuBAwn7fzSL4orSi09TKbzRTyA3LO8LVdsGCTA7xlO
NSf3QA+dPLOHfBrn8NtKQ7CBGfO9WmewOyJ3xf8FcEks33mE04yltptHWX/QjPC10VLtgBqQaRDB
fG6STqTkLRhIhkvKhYEbkJs0XLgDZlueHVl9T2NwaEqET3rNHCsPh0d8Wv2u4PUxDEDHYOSZmjb1
VSu666LrLoJGGzOlruzCkm6n7wOL5xeK3AzFt9T2MX1S3tjweheCb3pr2g9BhJc+j/DlB6hdeL9m
41rrAelHufkRFMrTIMSua6q3MFz+IqmA1Yexa0VA2IRpoWStwY2j5F1Y8yDWnjdZx9ajzp5RzzAi
SRE0DQ7818mAzw4BZ7PMfiNLNJ0d7QZL9zPc8p9RYvyr+JuQcGmxDoQUgm1dkyOWnhGLXASwOyem
0TXX8LmQtVRX6V9jBHTM6ovPGnERaFgG1e08eoDpaZlaZrkt1hWo6AzUAqScFXZH1ifFa2apAndr
82LUQ+hPCpkx8RrKXn/jPxo8rvlxi2bwzWgMwmhNViVaEiNF6/oTnINzzZUGbKUhknQsoHIjGVzr
NfY2gO6TxRq3AVlEtRLce/tUhvZvEGa3pZ7OVgPejfgmfUvyg6tE7UmzDHgRC0hErekQfkfWzmDS
nLF4wQD9kRU/BCLl2ZQfwvoetZi/lRqkhp5VKAMVaFPMLFUUrly1XNuNXEHTuOV2pGFIKIu7pGf0
F0770sEINEagAspxRFdSsJwjlIeIui+jRyo9xgXJszFqWNJ6dFWA9YSepWgxMfS8uyJddVKhTeRe
BpZupaI40buj1cqmnMKfShBjaYaCrOTQ6L2CYZ+i0NScpa1hNEyplkTnXLE+XLEkwv6p34050zwW
o3SWRvBmV+Zj3anMKxIwCM6d2OQFgl/3JZ+cvqeTidvXJZIK68OLbc3MSPXSWyadnbma+MkCwA68
8DB1f1Kj4LcIrL1IWP+1tTbsLVl7c8W8STT3YWrPTVn8SWPrMprRGWnST63gEA0Y9hcnQGrkIRhM
SghEeu16vGmoD/Ao1+/CpppcUp28evOd7A30PCxNa8a36M9IiokCy5MDV7eSkB8TY+cI1/xEK6rN
LRQzp+XVS5oxR4UoiPnC3SyIpqMSBmM/K/qhigCGv2vJUHltgNgL90pUnEo9fwpnMllwo7H/71Ry
XWxxqOV6xZckgpLXu8VMwjo4NlUIZwqrE3zKiNgZcS7Ly9JM53RyOhcISQi52fiYyGCWsQ5sN6pO
BeL5zSA0YCDpvFN78dzPA4p3DPVQeCDtxfXzPLX3KreOkU7L1hksi3K99Q3s+vj8bOgVnqFUb/aU
b3WkVTwQ+cI5ApIzVM0DAS2uVFmuNLV9qussYNEye0rJMKhaVfwjThTiAPeo+cVOaOC78RI8Dq3D
XRWROauwhpFiPg4wps/2mGEftRQyJQxzn2sIZLqV49o203dXW8EOGTAA5cBhS5NXLYm3A20ZKa0I
15e/5kqHDSx50Apd2SuAY5cBgqwgxzBVggMONOmrGmjMIG8atHl81nUTKDsjks1pnghbWpoAwH1U
X1Y27bYTfcQYIupPG0CrJf3ZlJzUqT6kqmWd0q64GeVykAC7PQP2g6qMxd4cs7UPfyDYjgkrLCWE
h3hmWhDLUY9XSYxKt23NsvJpa/0Cofs5BNWgoDC4Gn1SPIxM6YhDe0xjFfdJAQhrNkdmKjB9oRec
lToKj9D5sXOY3wVkgSP4tHGfzPZJ0+hCIukkJE8FlASAg4l3cPwppOCOONK3lQALlpNrPkAy3YaT
0R3LnkEbeJTsFjn0WgnMoyOStD67hxAGQmPCehPLJdubKw69TKJ9yCijHCvjZoJVA3K84JsahPtP
OqwIZ8e3HcYSWUz/I1sOFFuVe1Wg6wQeGXN6QlmGwOKVjnUJBBt+FuE7WJjzpVqf75pjqSlJ0OS8
rr12JTirQUKzpYvdPz+iwOnsy5h1JM2jgGl1xpK8MH4F95SkRO208O12Wat9jJWePlZt/dsF0w2B
puRc41pKZA6/g+Auat7SJOmIPRZs5Zi3ksNKN6GHGvw/2eigJlMbb1BbMIL5dFzdgNjWmgNnZU0w
IHEd/Uzqo432sLIqSh0MZnsTTHa98rKHlZwdV2gBV5Z2uVK1l5Wvba+kbUsf9qFZ0J8o+WqDqx9Q
ZusMZTBAAXT5hG6pHVJo654KdnWleSsr17sE8B3KhVVk2iS+vtK/BzDgRsSpZ+XRYVwJ4WRDoQNY
JbhzBz88qD+UCeHDvJLFp5UxnuuBts/BZJQjSIW0VQnibJ3JJyYdB8hsI+DF7g8FgTWaGRvWi2R8
kAM3lZbRfbZ9vKvHYGf2ivlpCsYRhW58CuQIeYNmrCVA8mJXCQ72sOn4iApSb1PjNGQtijXRs79m
vJStzPXBoSi1GPEO/An7rM1Ld4RfvBWxeJkndXiOi2mPTp+qNUPywnv8u7oOm9YiVGVaudt7NR8J
hkm6L1Nx3pycOWGm41CpDPEy1OIbLICfjsWuMlTrJKfwyBlpIKuOj3yI6Avq0t7U9vjSwGbYIcC6
QJZnSkWEqdWN7009F55uxd0mN6xuG+CSSqlV0BrBJm7SM8CiGfcs6zxDLL+mXTgemWMp80YKp7Iv
f6OAFnHm0PPxjRux8ma0RkItnScejhJv6fh969X8Gejo/wen33dwYA5xdRTU/njjStI2qYkbMMZu
PDFpwIVUVSzzsjGs9zGle2RaMNn4hYNlGS+JgT7JsprvNuK/GxwMggTCUOBHuC9hKK2NjIpruTB8
K2WnDV6WUDP96ChMmsNRIak9sE40yPjAxcky4tl38nzadw4bkgTyNQdhxG6nrY2ttbDl1QF1bGak
wl2KfIOttekQu26HEysUFquNwaPlAMwrioDHUWZvbZDt8dYnap+4GawPN8PYCu48uy4KyrO4kW8m
swpKLROkXupqETe3yV4s6EAMxuanVNcPrcSyBs/1DCvmr0lw9qH1xhrLpRLMNCtBe3HGYL5kuzxv
/UDNd4bF3JRACcUzGR4iXAG6VlKnMey3Eb8EaX/OQIDVvbg5DopJZYR7XSvVIbQ7+EmKxdOH9Cwt
0HS3JthnRnsW68HF7us9XHcmtWq2eGZu68Sz2jqCPwedcbv4MmzQoIzGiuuC6tvVWKo6BDCBOS3H
Ivzbt2H+ymW20+rJ3liFuWoP1WIv6VPBFcp9FrGPtAq60sTkmbXGp0GbXop4CZ8ce3jij0YlrOmA
EpT2jXs/fOmZkgcWTUbvFk4Y7PALFFs1Y1mZTexG7Qh2GDVtcVLVINtVLYdER6pAMw/F81T62BCK
qwWMllEP4FWrf3dWxnIEkMobDLZ4dYANUzPatzFiXp4icqSNqwBrJl3jJSPzgqAxUPhXSOAwDlAb
6oh88CNDR2KcjoRkENEfPHEouhrlM+p5TMHIE/gtjDvHwVwtBPdqqvBqnWLSLh2UBNoO+LuJXIRb
IogpHORq7YxxkQ3WeEvWTEkynW9AyWGbxHAmq3aHbBxxaza1fsyvkmEX2rfQuboSToZe5jfcXuDa
ZsSrcp7erBy6F6sD9a4MqvlgRHxgQM+XnSnyGU4+PoQ4x+6hIAbO8qU9ZOAnSJvF9IL+O/D/v9sL
D9b/3ez1n327dM3/afX6n2lr1r81U7d0h4gloUrT5M/6b6eX829aeYfANTiAquOYKjls/8vphf9L
lY7g2rY02/rfvF7mv4Vlq4YqNGHpKv3g/5PXS8jVy1Vmc1gWh5//+BdeL6E6/AwhdOx9hrAwtlXf
n7e4CNv/+Jf2P5IwJgmFIPNtECLXUFUkBxUDzAWoAhYSsmKmKfFs+aZPKqvneT6EeGyhI5yCgdUs
Z96+zBiQWLVE3+YIWPjth8gjY4dSG5KXDRdhPQcsrBaVhXIZ737MVl0ejBCFnmreOgzG0Cb0154N
pGqiyYwghUaRibiym/LNWPR+iLCjH1EzMXp+gjLzNC2wKENdhwob92fywj4Dm/W4PgIHnob0A0jO
smnHOtmebFWT15yaHCFRI1n3gcDKkaimTSF3U3pXiCljsarxZvVvvB+4cwbnF384gyMzZMNTXgqD
pFPIBo+2w0kWBs5BxpA9HIG01am4xGbDATtiddF+UkvUoM4x0nrKhvDeehV04ttoDBA4LlFOUnXl
cBYxpKf+YSpodfVDWy03LF0PnJOPhOS85gVceHTz7xo4zY3o3g2TXkDBGyxN2N4pZ+yGJIkCBQrR
CQ35JFJ9niiwXAumP0J3hilB8KWZg+PazXiWlcUhRo6126l9T39PVxWWJdpmDr5MUDvI0XRck2Ao
bjyzZQuznCuAHQd9ZYBlDJ818Bd7NOx4mRHv51VGzWuP4bnLgzU5Z0TfgiQSID7Xtz0/DWquuTHC
hRh8GbrznwKCOrNu5VcsMOe0iXlhm6bSZTwBO0yUiPFi1GugWyBVhQXKNSAoMxWHG2CMlQ5bnyag
pSQmmFtbaRfWa8c6CUDUDzrW2li9C7Lf3HQN6QmYKGktDdM/CSt2xwhkMAnzGdpW2au2g3iWPwnS
kb4opLfM9Mt6dMC3gzV4QJhiJTbRNcjcgQU40yNxKiwRnVveWTcrwqa+7iZM/O+01ZDpkQ6iB3IG
sCyVQrqMRVQUUhnrydYLxyfB9FgKEe7buEPLpuCWV+GxuHOGYySnvCkF+DXbTP8GujMftLCmfcDJ
AHqnbHdFzIypg5bUpdQ+Cn97em3aQWz2V/W/ODqP7chxLIh+Ec8hANptKr2Rt7XhUUld9J6g+/q5
mMVsuk/1qJRMEC9exA01T/tJ5rh+KDgmiRX+KQt0llEP4i1cAVr5OMV1lIpdeHVWkKFhwNCaqRnd
aO4SWjic4gQnGlGfFY0OB3VuU7gyuRw9/Pc8nhspMe1aNfaCIvxKUvwhOnO2Tl5bz6GDu27xWFe5
HYg2vjgIqEDKRtUEgBGpBArQsErb7FNZiVrBInaxDqZt68KJbWde6oFgR8Klv/L7VzaQGy2HJ62D
4GDabAaBBa9L1Y+UFbk6bwTCmpkFmr1jbwVLMAQJSRnaYz2hFU/RRD4aTjjKwIpfkZ15P0zRJWxA
v1sSA4aN5NpQC7DtJy6iMlfzHvHyzkDAl6h5nldwC56dv2V8fFSbpPmhs9Mnr0Osp+mdPQShHy5w
/Akvv48JT5FeBOjHnfNgBbSaJcDqdtGoDqhmsCnyHM8SxyBkOrbyPvb+ljqvTZui71ZR/tkX4jsJ
S7wpqvxl6sQpPCT+HRWPEx+FsdNBLwhJf8jIUGK97pwEHprgaD8sXfs8toHJ34DByX1AY5QGkZ9j
uMpOjUx+lZdwGxtYVTU8rlTUUczBkOjH2askTLhpOBqwg6Jwp4F3L0rH3usBHymTOlevHA57mr07
NUyUKOZrFAQWtSV59h1lQ4HZFT0l3+t2au5TQja0UlkXYiB7/pIG7ygeaB8KFQ5opAmUW4LxGF9G
4n0lVIhcqs2YK9oHo25bqflbRzgwI0m4M6jjjzZZif5hA+rt5HnWNdEnEafXCBmdVQQM9Utlg4Id
U7oSdZfumbTbLTVCEQ4ZjBQlzRRn6JMXO8CDbHNIBwE7fmBej247UXVQBR2N7dyJiiGBNZC4Rx/s
DCeQgC3eECFx/A9R+9YBggLi6dAi5cENXun8S8FEkrM5gqtiwz+IW5k1itKlMb2J8qHzqM+hRREG
nSBcGmB/skB12hQnQHjLcL8U/Xvqfbgs9slfwhq024p65pyMcDjshyW+touZTICRwNqPt1q5z/XY
/rPbpNumQ0rHWWFfR6diE0hgbJ2tv7UbsjKk8RDqHJFAl5ihC6ClCvVjRnsETxbFfMo9S5YPd1W3
PFgVr00G0wev7TYtMkhkkauh7+JlGq4Bg9aZwhseVykxDPvzbhjIcawNqk1YIStwMAD8ZS6jSnnZ
t+jv0qWoqLdBy4UbZOg/Kp7xaoLZPEFygwOryge+DjjgIvWPeCIFBhaLnjydtsqBRNc3T1xU8fzn
4xaYUXQXL9OBiw8oXNB2Q6xIiKy8uV3aBTjoP1MWysSjCCcryBEoV7hVobNg8UxKMGE2EiBFcy2H
YBvh3a+0DW3na9LzyaxNRM2gSG8sDIaAtj2t2DSs6KEDgYWJYhBbdNU+rXgKEnLPSV1lGMRGTNsi
AbcI8IO2++2aNhNSH491gGFT9E9ywpk1rzunxrXQomxQkCZKjTsusvYqyYldJn+V29vbiOoailiw
xCVjayDzjHZxPp8Xx73Cfn3jlpVblBCY6OnEJ5Bwj2hsYVFESIGz7X4rt2C/Helvv8fYWwVX+ix7
nGrWcWr9U0cAHuD1LkoJ3iTy2ldW/ej3yXWoxcfSAcJzRwa4Kg9OzTgY5D0ujbq6V81A78hAAjPl
DJiAu3ausRMaQaVzWNTMDp0co9QZlbQPs4QWVQ44nUc2Q5yDuOQNXr6A0jl5jzCMYSOThycd4h/a
hB0Rn4Tczw6z8ay33Qwxl1rcAI6mTE/WCIe6Z2HRxbj+Iz94tz8Cr0iP4zQFx9BDsYWQE62pfXXB
eDGQsq6iJmuflUWEOL58cYfBTBTDwm4ywL3cgfp4QV+IqgzKDD84dXFcHqt/chxfYpp79lJhVuv7
bjeZFGc+kmVhw6HlzIdjT5/rVGK5zDEih20z3JZpYXVUxjR8iIRxigdskcN6jmlgILbYsj/N+F4i
f9rXcs48Ep1lTL8BC+SCynWPAt+2Sxq843AaJd0QgPVMK4rljIfCS2nypELPoX+bZGbv0VLR4Xlw
rFvbLxrftL7zZORSaSc4QmIVPkfk1x0NsMip4vehst8G+92m2P08k+wfKpYOVIbhamaAVENzYkFk
qr/yu6LyXNCzDLJL3bwCDpkvTReE3CPpFwlCRDzWj/62AM/c+DaElfA9jEmMYqN0MlDiiSfosQvL
U+IZS9FaKfBQ3UyCLVjvpYMn0Rr6B1wlhwrtojxERsigzvIhtpA2cDPkh36bxsBne939R+yUdQdi
iGdkkcz7xmISHX30EmmEkxAFhYKY42Kg1BnaCv2w8I909egKSayxERSerZRK4kFhz3pcUWhqI9Vk
RrQBtUnACh0nRM/xjbDjGImnROtZUaeM9BMYEUgZOcgywlBuJCJtxKLIyEaBEZBsbEdGUIotn3on
To7IiE2QFCEgoz8F6FADdzJWFNU2d+AS5RkIPmlkq8kIWIORsgI0rdyIW6w8pgecMgCcEb4y/hX4
QmLqfdEcsuSy2DByaFNQMF4RzhwUNMdIaVnDLhlpbUJjs4zY1hnZzTYCXIIS1xtJjm8KVRAj5kw8
ySVA1KEHKulU3b/MpXwkNdKeb0Q+Z5b/XFFWG39kGT2gBHoxR1+ubc5lqLs06dKfDKNCsazajf7y
aY/AcSJ8fL6uH6w+0Yc0W1/jigBnOFGdnC60EpvfQog0KVI0OBr7DjH68ISKOVjua2lkzcgInD5K
p4Pimbe8DSdxVEYKVWX0z9yzu3b4V1TIxWxj2T2ZNsw6wTCKERcyGz2ZFC3tIW4+r0MTHSXb2sa0
aibUa8KmbrEzexRkxGxRm5GJTbwsppOzdLCkL9R05tY/XQ1/qIE5ZcwHHhjCg2oUW+tLu8zLISiv
EF3y45wMV36d9SWo8Oh2kt+Scr4tJmT0t+AE9dbZ9/ghJXWiilrReAT+ICgaDSgcDSgezYGa3BVd
bWgD1OHpmhs4q6yJUQv/k+I+CO01IVFSKlJ0LpfCRfGSWP8Uo3UUDna5hRJUTRlqblpRx//3ozZ8
yyhMtUxzKlFAAlm3MUeHrDp7vBsoWQ2ho+AJbZ97078aD80D/N7gOMnkWHt0tOb/x4J+KWN/q1Sz
0jrCpwwc6b95Wvj/LQkou4LWVznhQQonANNegw+oXJLhBH+DVr7GftaEmS8uY23c63FfsTuEo7Ge
5jj77WxsKv5k6B9GsBSU0bJ/eqBMkKOUmlqOYP5ruEQBUD51atAEVyivrbExQiMB796Rk8XB2Jj+
2+CV0xCYcYJ6v6xsF1kaWLs8Nq252JymcXqjRRg1uCfCXXkdwxsVgqzvmYqz0c4vnYenWur5d0lo
5/VGaOADfb1wsffSNPj23PAf2vFVxBi28Za9TjxQWHro/XXU/KPpfLAc8dh3zsa9X+mLoW6PvuAi
Ns3BpkMYz8UzifE3QK0/8NbZUpm+Yc1xFo1Hy/QQd2730qETb0gS/tQ+sRe3eLMQzskdQTo3bcat
5ObgJnT9eD4KqgrJdzuzMbBRhMzOg0T4Oj9oYJW16UoOKE22GDMUhDaXrgdoA8RZqFfuqFmuTN+y
RfGyduFoC1YmABuLs6JrBr67dgCr0diM1rquDpNVGQF5cJhdLbc/z6bnGUpec5hN97PwaYHulNQH
7m0vXoRlPeqBRtVAHTGKfAlFizS8N6Ik6as1OeoYD+oFVZL8GaYG33RQD5RR95wSJDr6c2I34kY3
kz+b3upb5pOdqk2ftU2xdTrTcD11cP7S82qary1neGpNFzaW1H1j2rFjeCgcdPmtTTvwOXzmqEft
yf6NE5q14+yySJq2Uyq3gT5nW2VauB3Tx12ZD8VL8WMjQ5nDmjs80rBxMlIJleYNrvfmhjmKPIFH
4UMr8Pv4H7npAc98Ns9LnSyY4mwyNH4mdhOULlDfxLUq0uSNujpecFWZfA/ZwWI4iQ6daR8fWyJD
EGivzCIndlRYsqz4GPC/lR5b9h0+6Zh6AR6snD+NKTg3TecahErSOvbGNS3oK++7jWTCG7FE56Yp
vWgNambqPlfTog7sKDsGI0w2+tVnsqouxgaCNTH167013Bzb1A3H+D1MQzvl0vfFMt7A750onrtn
98Sp76zka4aGWSqLPuOUjzg13e8j6zrl29UpW6xL4YXfwDJvaw95Goz0WRf8yEjdAD8VO5nuozzV
keVzlgX/GeBFk9JA7zDo3dU2oktJOz09KjHxI+Q/01zfmw57+FHQUjHTg8IGbNzLI+P9m17vmReP
1HLBZ11JUtuj/+Sl8xnrckmiyiIb3bUPExdgCuO5CftwxnduPG+7xOr2uLJmZDX+ahEvcyshreNW
4nkIiMNgMvkLHHLeJikcijwXLxVEGh6n2s/+hNOwTyz7qabb5Bg6I3pEFHyNcbXsNe+4aOmmHUMi
fSLACNeuKy4Tgb2IAo7NGrLYcU+T0n8CDYKJ4jSPMYSbWnrO2IRCmiC5SUqVhTa9oXxjJ17x+Fph
J6qa6VD9lgxSzCbpOnyiF6WAEZadncGQVt0+A0m3GZ2AqXj+GyxTyNsDj8Tgoo/yLDFobSKACJjW
OHlxHhIY92+WhTnJcfMHnld4xcEBLqV3l1haHnor+1z65N/iAWCBLP1bRumHtlt9dgP3n+X4Zwv5
bc7EZx4SWStWEhK9hSVxpu+LeEbgM3pG7JU0/RsFefIyvQTNAC5zbO+xH1BD41RszlnkknDpfFYX
5cXWJH6WPH/2WdxvhjU+qxy9MGya8cHmdrzSPhhbBTwSFyeKM3M/MbsSf6CcWPsYTgImuaZ16VAU
ORDYBGYunCzu4852jHHQNoH9nc1RvOWRQZgg9AeywbHlq29RUDPREMYYA5Z/qLhv0eI55BrjwsL+
LHeTk7umFxfbXFHP4uyE00/+KHExY6shQ5g8K+SobdPZ+CuT8kXjCud+n5/0Er07EyeDDJwTJogF
IPZKc47dolxQ/rarevJnTf8Ri+zJC8kwTkFQ4/f3TlOC3syLDgd+OHL9rGveWgUGEOh7Ggqfu+of
GyofLM/obMHsRdtrhfl6wu/z4fiN8PwcrYiH46AfMTLr5L31rjac0MOCuWuj2OIvBg1ogwg0qMDY
kp8N7ECgjmThgLTu6NKyFTFvJUfrTkMcdHiorj5Sq2VghL7BEgbUtqOqkAcZoC5FBl5Ydjg6sF2F
VvDFj9Md+PC3UhBzpckR+hOeebiQKid3wAYuoRXbNqhEy0ATq9AV3BGmyxDz8ykBYd/JSpLaPM3w
PH5Wg19MDSstNUhGsfzmBtEYtupZxKSoHeiNrcE4TgbomEJ2nCA82gb1KAz0MTf4xzhw+S8aw4Br
vSYQImOffgqDjAwIZi4wJEcDk2wNVrKFL5nmHAJgPqenogM+ybec1Ac8ygB54T6EUEmmCBuUAFoZ
hndYtPstJZntudQt9mqPHXJdPeFy+pq79o+HRm+948wF9AgpObOqY0+mYE0fRwubpBtHwHyytxjv
0F0BFlTxQ6CBf8akkBM/+Ou3y1c8k1gt8+gt997HweX6bqfjrnDTazmkT5BV2t0oWduGYXWrrBlf
mvHGBJzGXPJMtY382zX/RYlCXaGWZVvaLP1HCjPd5C3TlIDJKXfuou5LJzitVklytewRp03pQDxO
MdKFeGoG+7dFry8dSY6tSin+M8tYwtb2c9JFBOZqinrcYjvqHOa5F+NDFMe47uJTAyC8rSZeDpWL
Ib9j4zNU04XWTOvVKTD00bKt+HTOaMyvBT9loYFw91iPN3PS/wGvx/zgE5mtQyabUpwnFa6XBZIY
r1NOhgk3eJ6mOXb5rb10H6NdiXMXQr0XMn3CAv4EauhEiQ6frytDDr/5HoFivQvWsthK7GNzmtwg
ED/LkpRPxHFy5yIezWAKMu0+BWySgUWhrn0HxDEmOtHcbLmUHDr0oR5ch5OL5TS//5eJ8EK7EoAX
BBkl0z83UaUpvkW6qXMXdITXUreJkSAG23uXrO2/ohY7rHYuiwkGUnSXkyu6i+SdJVT4UOcSP8gK
wJq0xkiRMqCsvdu7eNJTD0LJ/VRzPOTlwVrG+mWoepyFEJS2cXxfJMfJsHIGQjGpXf4r8CBgs/Su
KcCZDZNmcU0D/qrTcAya0n7w1+ArGsNgh/FV3uW96o8Z7w+JmvJS4dddUdYOCj+cx28evzjVNLhi
T0v44DkE8PCe0qZSd8uzrtGnYi43LcLvhvU6ysCl74LqMnJXn7MVRo9aHjPWfzBxjAWtfFsj28fY
5Dx3bhwTWhseW0TyMy6HdaPxwh0Sf70PSyynVuB/SRJjt64Wh85NblUFj7EMWIiMffY1DTsaUQ4c
LDFu51pdyoCPyV5eMfSoj8hFCPFGTfMTv4xe25jckpeopVMq7NwH2t13ay2dq3b049yTTwrpyxkg
wxAADrND/IXin2z6OkJDZNegc+hVTvuvhkpFvnY+ltH0EXSk8hr1X0C3UhiAstStINSok3v6T7FX
rdmJXZO4rjhA/b655VMJ+jee/6xBdMWQy0XFah5kVh7RNASKJ1u7zsHXIORyhKVGcqieH/oeoaZ0
p0MjqpHCGzcykunrXIUA6meOmJk3OsZSREIblzmC7nNLk6bOwBLZkm8otFyGNhaw1IPrvHS3fUJe
O0mjLbtRJ0AAB64MSgBbRLcEREgbs15Vx8l2Y7ZOb05hfS+sPIQu/8Npc7IWdSzmO8dlxXGwbTgz
peJO1RSfFgxOkP5URIJ2CTT67VggNfO8jmy7/r5Ij0oBK+cuV6vpXBU4S6o12TRNau5GTsh7ciZO
wpVy4vW25WX0OMJd4XdWq69MX33a6HA2lk9NSaKKnj/2sSx+VeHBLAmSm794z4W2ul09QBNqhkbt
dAsbLB/QJYX1r9L1d2gvEr/bSi9mDWomy9urU44jI5XzhpONuPeUBUenBG3ZJviLlSd/FH3Qu7SA
DWGB0iLdNPcP2KtZ74EXKEoR7EJB2DvrSW4jIZP7b4atTfkTP2XjsaFdp3Y8KTf/Drm/i5J6SBGC
PUGU12P6PbpeigbTmi1D9iGR1jfYTDHdEZ3lXKFOI7Z/FkpmmkxobKWqPnDdvrYuuVy7gCpC9/Gt
5LeIXUsdBzfEjQjkDxcvrG4LzBMPHmcgIXziQob7B/pC+6BiIrKSQQDdPnoVbvDhxi3FN5S1dDJ7
YH+GUz8unwdauMuO06SbKRzWObm/Ubhb5NrvypvcK7GBW+0kDyWf6S4VYM28Kf6kipLLPfb5KLRO
RB/uaTpATLcwOiuk3zRGAtE2YSvBE9xpeDFRDmk0L7757viAx3mlTEI94S/4depW8qxWDwk/Vs3z
n0rZnSuiEailV9JuVEObZnr/TzyVqFSKFUGUZj9V2oFOa1MOpgmEVCXSF3waPejHhMdMg/CEscub
x+9PbuHQiGfTSBDOh6x4Zl3xEQ6SkBcxH1xjsWSJhuzdCo/AjyUZdirE2qTEsR6xTWJC5prEWxpm
d5dLCF6BvefQPwqhrrIHIlImyX/hUwdDIh4xQjFf2Hn2h+/CSLYgfbFSMKpr74EkcJ8sF6+SyzOq
BCl2W0JgZ/X3MQYBJCGgq4D7uBIlKUx9OlTZsPfeE9cQMVUC62/+uSSA7Rne5+0CwoBLtf/ghfKT
XWK4G4R9VUX6rN1M77Qm19HKNTtXCwW2TUeVr4oLhtYGazA8t8cwbI/BTF17yDnRsbW6kxVJIgaJ
J3JZ6WM6cdnD87nQB0DogmYhGoD/DBFOkilQfzxZ6qvnW1zu4up71CTs15m8Disd+ncHpydAm4AD
lKSu2x/qpNNjQZkDCDtwLtRPwPhTnyFPRu8U70nHIJqGE4SXxqfdLHUKzt+tBQyORai2t5PHdGDZ
7KNpKcUWHH+p+qQDpIo+O3vBQ5/ihBoaKDjJsuxLq/2tbENod9qWfp4MizBVlpQqY3KO8LlC7mh5
0SXRVfLuWqnV9FOUAQrG6WVvkgtdPK+hA+Mm75idyZyBY4H3VtpLvPPnYetkDJ4+TJig+AKwb5+K
VmUH6mBfMHCz3q5MvakOgbwweyZoZhuacSP6NJZXlQlB8uO3LLyWgoyfLtavVcJNlptOveWzEGi8
Nubc0H7pPW7Z/WhBqavRcDs6gwj9zgCH0fNIE5WwGEj8NDM7cCoQ39YO2bGdgCTAFWUHnwAqYQsP
9Q/G0S+G1s2kRzJiExerpp3THQHCettSw7z1IhvdKMAiS5fvKcob7yBnturYvLleAzMdbCwl6cvS
ahxoJD0YBuWRV6E7Gi4GzniHFp/FfdJDOR27DrZ5V/XpnTWswDHCaj2sSbJuZKjtfUG0Zy/C/lx0
ljjMwurR55sjfvWfebYgK1oLdnAHC3Ov426XuKzEl8o65zaMszrAZkPFEs4IB+UxyRiuq6r5CcvU
3SbOSLbUGIrGpUdPdvYCy8KmF+BWCKoNZJ5AtDncgP2S5zPguuExz8U4ESJHfEw5KKgGP8I+nWPw
v+4COzD/b6Cz5myAnuz3aEbnmZzr9almxbOZBlfc5nx5CgeIDOMlmYsLV2AMBKkHkk39hyk3YI8l
zjTBkCVv7rICeuBqfAgDVVtGnS8fgsr/xdAz76voI7UsfmvaOgdNDk50GRxsoPR19MF5kEjGalzB
QuDix0EzQ2YV8cMio+TU0jxIVJN5PuF6Q0ZpNOlaDX0SLht6gza4IrMgjxt/syIy9aXPmdMuf0Na
QhKSVDfLXEro6rmulfWzVrXc+YqbV4JvbGHBz1Rp3fMRtBf71Dg8aWHC734d1/OSuwQpBGdyBaKu
b6NvslBZPUy3iUXZNhxZzubl8jeO5o/RH8adDMtj0jR6V2cjDc3SBhE6z1RqF0ofwkEQzOm52PT1
E+3uEPry+ry6sD5nSnKo4sKoA+1RgvzjmJpJDHfWfly8fsd2CPCf6j8S3gbbIKKWY1Yqe4IWcrfQ
xPXirgjApgOlRNKTM09BDrFuYIsJT8JChvc+45ItZ9F0eADW7Ji5DDVNhXMmlppkjv4O2dxscaAu
PJ1deSJftKX2Ded+mA70qTcVNlE07ecw6vuXun2bG4uygeRKnAIwD36yuHlYgtIlT6X/oVnRCBw1
qMGKi3aeyX22RL9lR+y5C6c3MuUoRTg+WtYiY0M+HoNIQJYPrKGfM0Ikyaf0yIv4BW98AQ/CRqQZ
XEhXTPjDpbXK3TK+iyICUWJzsQ5mHvFMpO4Jf8SZqr/V5joWrzykKeE+BQi897pnQp+XLPepjeTd
uqNUvkcJ9Dmn9hRXHrusC29hjUDp4a1K4uZpGhoWVAKlh0kBhaXOHkOw03vBuo8EGltBxRbSqkkS
YmM2cCddbO0QhFgDvwvfBKBCA9LZpZgqnrMs54briJv0LKAzjOgUvsW7MOVjxuh3SH35NKZTh4Kh
EVCS5WKiOaJuL7leb3GnCJvpwj+7iduw7SieW+kaDs36nVKLCq8VglZeXpN5gm0zfTuVSdUV9suk
w+nKHvWErxKCnUfJyEAUbdNl622VlmNedSP1IQibFvfqaJh2/UBtlTNc4prrA44Ks6bMxl0gIkwn
zFd+ScCmMV8hR6CoWS6shChJ/5ISfY+mnpx8FHBvseoLdZEvTRP/W7Sf39XlKImcN1SCa1wkfLB0
pE9/cGn9WFb37bT8ku1K8arMO7Y6qv62MX3NDhFaGTc4A93/epUPW5qQ+zsrKp76qEoPHQ9Rzvse
Jd+5+fO/mnYu2q56Qk4Dfmj4K2QlM4ids0e6ck3CBJ3mPNKn/BAVKZG7gA8/q4/FUj4v43jIw4L4
dvZ3diipGdP0tSHxFHBfJdwbjVvljefWTd7TvI8ueXZvm4Q/HYLjthDRXmaecy9Zq2woFheXyR65
tfWju8Pk8Mc1NCyuf5u0hs8wKYTlCIjKAFQesAFql6GReE7Hm9dr3mTL/F6V7ovu9NGHwr3BnMk6
Vk3hLhfYXLTugOXtvbCp7sfIw+PJCHFILH/XSxXeiZzPIBCJvOQthVWNp0grP3UpnyYraDSiJvYP
iddfWmlhe+OH3EYBbF+WA7x9w7zHEcFWF9U+hibpkJPlspp5S37RvP1GOCg8K1rxHBC7zeaWc8Tm
n614YW2ukFuX7htoot/jJO5DF40/qdRRemO8Gz2kPYfG4W3pxG9VPe08D2Bi3RxGquG2KZWyeOia
nRWs4poBLNHePFKDxJ9KU5fRT8l7TQNTEwSYPQf15bXFGef6BuvXz2Lb1s4uaaWqnOjccHnzvb0T
H1pveEG6rT7obvzQuCz7gMBIn+sXzI5UlgK0TAvvgyeghyS1/obp/EjJ3G/r5+webDs5zf6l4dy9
MZxZzrawJ/+IS8bmfgDWl3ASIiJTomRRJxwT2CrLjyn1QG6vbMoDx8V9yRZ6yK8BNTzcCcYtW5MH
i2AYfyC99gHLlkAjjhfVMYqzv9lKsKXunQMNX9zOMwGGKlfcZRr6xv3wlE4In3PI+75KiKoNzBl3
HYrQtndItxZmWNAZAMuYXZLXGfIoyIi9H8BVmeviSWIxW5OlPflLcyQyPh9FANR8timSUvdjw+iN
b8MstfzvvKu5g634FVjyMkuX9l+Pi5IF9NK21hp+c/qNQDpdku65QHd2+8TbDwBwgWP4x1g4hODJ
UXNNifH5eTRy2OElWBIXpmxADkLeFihed5lw2utqZaAGb1GxPrZFA1veEworLXM1dgao3XFy7hMF
mHhd3oqAruGROxovXJn3+9FYJVL/u8kHPoVkPJOMFAcVtS5DpZy2fcOedvDqq1yIDE9tn++0TbXD
/AXx4qWorfHgCuzeFtxDYU3jfuCdnjGNHXwBPwFz7aZvyuhm1qx+3cOH5YFfuXYT81s3tVXp18Zs
I90w3EwgarZc/55c3t9ksY0be0wvUZhY9xWuvaMipu+7xd8B4DwcJahGdBDCQ+Yadycdf2UJNay0
efLFYn0M9JIEfgWZrhufytD/Z/5FkWXzMR/1fzN1v3CzwcQmcnoPV9whawo9s8rVYS14YTRwC3Ev
4pvMeWkE5Z2o1X9YadcDDd8YZvzvzJTcoVdTz1e5mOicYqDlGFcQLbOw6JCBDaA7AjWCwdf/8MjH
kttQXjp+iqzpzXmzrXlSKbwX176GJzSUcMOAGvAU0PqGsqVuwKc7FbDIqAqoiSw+16WHCoFbeqMj
qFzz7G9aoAibeK5OagFihtve2Y+Sb0vaxLci6KHXCec1SnG4rjHY796RF9T1GkeoVGgL7p64fMr9
sr9v6Dbd4vSIeOOfc4KlTuC9xJ29AwsPeJLlQJSBT/Z8fUowlx7xfvCXK2Wzrym92bZWcODiTGdC
W/ymBpPa5adhdvYOpZzIqVTfBdVxCoBu5aH2N4QqrL3ti+NcjTZwv+HVI+JXoPEfSZYzcsZ6IofH
boJ7OQdEC/7G7i+L0OCuWvecuZT+KS6gMDpCGLjsouZQFnt62l+ggtOFhv9/rwhpewHJgLrtAJKM
I2Eu50jdxXbtAdp7Cw0YBufbsKz9ySuvPZHweS/SqnuK+Nu5IwBMVGT6cgiNpgFI7siW28YaeQmI
sj/Tj7BbKvaTI1aL/SDvafOIrzy+T5WbS+Z4EOsuEdR6quQR5CxRCq/4iUK0SGbxEGK01964zmKF
yAhITAr2okuuPgkZNgYviPfR6mwHrNYtG5mfzH92xvLPMBTy4MYVm3zrCfAXG6OWjnSGl2XLd116
wZEibCwNfQFVYKx3lLyQafMinCPlKVV4yDrflC4097oc4UBFFs2CKuUs9+N96NXQuMrimZdYsWu8
cbfEzclbG1q3os0wZ58dsWtMOwGvsnZhM4+0S6ccRGdZDO9knTDJ+KzqfG/e12xNao2JrHHlk3Cg
0zjju2Tp/aHxTPmhvqmFFaq5SCO9ex/a2APWDgyXvjpj72PckPLIvoIsem9Pu4gkWj8p3nBe+8Wc
8QtgHWQV4fHMlm9RxRI6LeccC8q6JcjPJprq4R0vEW4EJmUfkDS/68N6OU4x9sHZxlbMAHmdGjZR
7O4smLW5jwAavlRWB5KvPTHXCX6k6RfDM4YwvRNLgGiKJFT19V4uknRLPl0m5T42FnhUH3F3ka8K
/8xG9LO49wduhiaww62qA6u5DpiXjMVnCvLHDufxnSz4LnkoHiUwznjAdknk88+Qd5ylCgcXPl8q
NUwLhuU8Zk0LCk+6qACR4qCq+he70h+d+0O7N/JFPEOoLL5zipvRLdpDk/fXNAy7cwrGuBzi5Sbm
+K+w82tUJ/mOSeFvGTQ8PpY+ef2cH9gQtUhMRXlX52g1a85rs+4IFecSV3gOqArepPzSI27ZCEu8
VyuXs+RPnays0kga4N7DcDusS4JLm9rLeltnMC0Uiv++GeSlW9+0KZunQq9Dir6fhqDck/S4F7bA
sF4F/2WTTg6BZIym5WFBNgmL7WB1F29i9cUCfgCc8mstxIMdu0lhs9FuorxVbt0CqPNSOAvx1Ohh
UQr0oI/3on/ntiSPnIERu0RTA0P+puupSxOU2vClZFZPd0mMJVOL9VVqkzdSM6uySdIcmI4/iFju
rgCzUQg669u6+2b/TQdj+F2shfc0VeUpGNeJVwnSrtb535XsJ3Gr5Mudn+zEkSfEb2IxvGx5pVx4
wpoHxNN3EsufUsqHNGi/0rLNX3KPcpWF7xgkdJai4iOeiGBFQHljqnpkkzjUyJA5nzL84+HC1iPq
p/nG4JAwtqapd/MjKOjkZGn2Sutx6/Lijtzy1KIyAIjOjjkm8Xnqeapzv9rBsBq3w0rTFPNZBU7S
qGMYULGKDfdWyYVM2AtetADOD73GhK3VDG1PwPVD70SAHXvKg3wIlIXHb7eaUJBXrO+kRuZDbySO
cB3Kfbwol5pdDtO6kBj7nMn4uPEBz37vbxmF4Rm4f6kUA9ZYkQoFtTLg/SB/JVx7OFVWdUtzlHMa
5ZkVW5dhdIZQGXLmwST6jTolGCp7drShfRBD8eAUOYUYqd3d1ukc01bOm5Ssz0K1dkJrfWS+H0EH
+g+4CM0TmB4sGV/UTG6pErreT0uNNemvJA56IGOOGuBCjHOz0uTxkZOJUd/HUW2Q6viktH+tZ1Vf
VMYSd6TL/hBTVVgy3MMxoGI67MLTNC1UcVV8m2ZKdNwm+xdY+BFHDZTdXdvo4vCoToBChv/xdh47
tiTndn4VgfMkIl1kpnDJwfam9i5vJ4lyJ723kW+jZ9GL6QtKF0LfCwHSRByQPN2nq+vsSvPHv9b6
Vuu9NpZXbxvZJLsh0ie7jgsHUsVLGJGNAj39yDuFv4J7vx8MwqSzXWznMmabSZFuX7trqxuasw3Z
CXKEDv5MRV0cWr1TcqpHOi+JAi/Fj8tF6vq5RmkGHPtulTJzIH3kAmDf9AXd5HQf3HlicjnPBB+d
kV+DIAZ5abmoJcMLxbd3cw4aIvJIDESi/iZXDvkg9B5DozksEoihmIS9DhaqVObQIKYR8VZ3fOy5
Srg/grf3NLEpUPA06AAt+MQ0g7g0o+Li/TgulLSekoYcCWbPOF4tTnjhNbZUAexYB5MhtVA6a4GR
V4iboEGK5RDX8NCodqwl21MdxKfM5KiOTRSzMbSzDc0ooFTc+d32c7JEDXvVuMLF3tNDeshdYzOX
YAVL40dQMMMoihbtZWP5MJm8qoeGcT6D0tIH491gB/mBUhuYYOlHgej6RG1Fm3v3hR0b9PHIdWpM
xzTkR2yBjU5mXHJkYVD7sToe+hR+SpeOzIpzpW6iET2wDGZBVJFUcTuobSMGSpejpjmbRgrHKOJ9
1fUVUyI1D0FYEoMuDqxEaBFAnT1YKvyOUuqB2f1eSOH8RI0NHmqBSjDZuMXlrN3tLa564UXlLqu6
a+UtLqLYOF5aN48gAaHamCNRLr8RF8ucLwzgz1Gb3NWwK9aCLRXUQ0/nSGLWx0N11yTFxel9XAGy
THExeHureixSoTZKGmcabPeEuJihZmwNcxvQGFxBd08i0Ih97XjrQVQHXlLN+v9vYPl7/q/fVa1a
2sD7f+5/q+tn8dv9219KK//51192//PX0W+1+ew///ILAo7EAO+HX6Tz327I+3/+G1//f/3O/9u/
+V9+//VVnlT9+4+/fVdD2euvFiVV+Zc6Sh04/j/Hmi+fkfqkIadb/vt/i/7TP/f72fX/+Bs1liRe
XWYSks2+T2/lv4ebTfl30zR9/R+XQiPh8Hf+Pdzs/x03mST6/L9zz5yb+/gff3Pcv3uOrRPyviV8
AX3n/yncLDz5H8PNCJmuDAIhLMdybcf/a7g5Srs0dUp2APmYsZuu7ZpWGZc4rYVY2tyWkxMecwKl
g696IO9wQ+am2uXJcMZdPkNBoYUhpYPDwZFDFQmFezyEKQX0/TtRhe0uE1Q5iGtTmvuUE++2BKyk
XI6/gC05Skk2BcScWaELgMXVSFJT4XYSsgd43/dUnPEbTCN+MR2aFTrMXRtNMZvGOsXlV+Iny6t+
ixhK0diIK7XHkE10ASkqWujxqVyORRV28laBzLTVCC8Ov46f4Qkdt40Lh6vunFOJsdtIYv2GcT4S
uLuH0KbCgb0Q6ryJKRJLH4VbmRrXiQG8ZH7mcbkREd6M0Q6edZdVapVbnHW8sPG8zHPDAt7jSOUF
yQksKC6o2jT2mWbtCRJmHMqSj2TybrIyns52RDFh9xXIwDxJNNlVb0wHdG/vBA6SwPQwvfvLfWuM
IZ1lZCYdjn6MgDTGeGxLVFa+58ukvRC/eT892RNntkoRgUJ0X8cStL1NPW8x/1LbV2nLLsCQ/rPQ
m3IC77B3qyvx+56DvDoGTkApgSX2Io2DlUfJ5rqbMdLXrnhf5HdOAg3vB8aX0C1PFSPFYvDTVgAn
QtyCLZBJ4PvA//L4ZFI8UzcaT6k85iBJqF10w32dJzs74DVkslJec5qkU6b3sOh6rJbYNDIP1usM
wIU5kKtcCiw5ES2FWoG+B7/CskCNr7CiEIKb4CaSLuYNn4RsFKH7WhX57IACrpoE+LpX01fZ2n+Y
EHE2tPEzp703M3wf2BpiKf5O7d7AkAjUmZ3eVoUAwhgphVGcoOdbLm2KckBhGqkJa0wqVhHu8OdP
8gX32nNiBHd9nT2lqMukvhjOeILvvdn+yA2i2PHkATsFMmRJeEREOvGt9qg6Qw4ddhjtFVL3AEZR
ned2ZCSfX5PSH4/lGFwJHv/6mH83y+0Ia3QXjgX8IJuqApaINj9RG5XEfa7JNN+0Y4NZeNdhyRy+
0rn9iXGir2WiEOnRiwuvQRr3bGePffiSOViFWlwCBa9yUbk0FBhbOyeFEbkT1Rl9t5ozmP1LZL7m
FYJCOXftWvm9RyUL6yHVQ6ahq6iepy+WoHeWP1HBTc5g7OH9FBa2+LiJ9q7xE4TNck47kP5LK2hz
iZqX0kVdKkxExdlbjJ1FvUTbzILWCI45yYyxCUNPefBI+JrFyBESCXqNuMfJcfF/88w4NOSYkIZ0
nizIrA1hfmh7nlnvVISsgdH4yw2yxzCt/Z0UIt3TyDaudXcl6iRtdaRx2JyxnRPBxrLtF6Zz9irk
dHgSW9upo8SiLMR9P5fvIsYbv0y4on0PNH2muDA6X7ACiF8c6ZhbcEqfkOLfpwgPbOyhZsUz+8qa
Kuk0fq1VCXlyYK4hi3Qb4rRf4cfZYRhuNhTclRs3MenXi/mU9eU9L+bGWupm1+U5jQszsFUDnJgy
WNalm8Ulh26mey+mwnIcGSlAi6HT6qTkMOqnGXN9YwpKB0GtjxObkVFNmFxaytxN2Ps1VC+TlXVr
cWpSg4NzZWJKy7KuxUYknw27R+uBazjSPpeE7Ht9/AITHaS+SN5Uqc32SQXKDaM00N6FnyZZWeLI
hIT8+tzP480scqA9I/rfqO56L1Q32ficJTjgGgO3qul/LXCs6WeD7jZXzU8ysCwqvTtX5O9ebBwD
E4OR3zjHeFTAyrucz2kM5N61uXEdHzSAk8TPg4NZmWOKt1M9e8V7wJuQ9mdoeXZG0UiF6DFSzRcN
PAMG4iHIz5i4lUXhm3Gd00Ct6wQOXmskzzYnuqikudlPNP+yNF7NvNyX3KTRhCnLehutG9vEFJ57
+Kxm7zv0CfD2/XEqvYPRYzfA8EPdDmMqVn3/N+C4Olnuz2B0l6RHS++8jlzMCQ8MBEbXbchNEmg2
xiuORofDX9WyXSJ3r7Bg+KZ/DjxTl1PNoHZkcp/ZTbJPUJHM8Q1wLOjUiLua2uG7Cvv2xnYjjoKu
9QbUwMVohJfaJ/1rTF62Nyv/fgY11qhRbgdbqx0i3uezfFS1Xh/60Qkc0Zn35JtTAnAHojiHBa4Q
/x1cs1bb/sUuJ/mRDpjsYM+3NtdNFrI5o2ygWJdeIghcvAGdePTTIdoALsR5wgZnPchEP07yTdPW
D5biYDAPa/ru4fYLyBcZnxiPA67YuXjxZf8TuWhFgUe4Lfa+FaaodRgiYQzKWkfaLQ1AaWcQXYMh
TVEoHmxIxxFlh6AYOsy1BNxo06qng3DYAzkzdQFy6C5mwBckJ/5jCn9LeqNFikY05xrG7wmUQ7qE
OQggqSI6JXV2j5+arFwzMkyXz2OSQvng5lqRyz21fWgfjNyj7InwrmViym/88cTbKd6iUtI6xjN2
KOjTKnjLuhrxa5kgtauAKT0qsbv7E9FRInM+fg9jsX8DL72r0TMZjRBX2zfHryEkWVyJWdBjSeRz
E6zl3fZ2Yk7gLtAdArj2ewMdMIAntwDhRnGULmQUJdi8Zl1tApL4aGWO/JePlNTm8VeCWdYDV7Nh
XQxgLBkJyqltEta4PCggwO3fb6YasN5ctu88DkhHQqmVgugp0EuEbcC1bf/QRQ1uSWg2KKHAFcdj
2CEW+rb34jWFs0KR3hNCZIdECm0D4R1QCQnMoXvAJ00gVgOjCnM+ElZU62xomlWNPNS7QJ37nud/
a57SoSSAFTgnkYQoMJKLpkzYLQS4HroLtc+0etgkrNGZ8xAsB/XXW049MHEliwZqAR6bhbh4baOs
hINztqlmyULjCGpCu9HaW3fqXgOjSHkTUcvmT/eqSgnnchp3sHbXfXtDcu1BeSRcwOqsk8H9rujC
bAhBZiF2nyD0L42PYhsUH1ZOIUJHrsZu3BtcjmQLyyDdtDTfVS4rVuka+5JnuhZXT75TEo3JKmjW
Dw6vZQxyEB6MCvxIpJXkCm6MURiXYLGOXshVuqi3UtAkjveSeI/+JGgSmR36bD3JJ0u0nmwHIJmN
D+JsShGg2yMZIsm01NoI12QSO1AdjvnUkOm6lGF1wJYMq9r4cHhSrf0oevEHKAANZYX9TGVaQFdt
sFQ3iGBoW4hZo/qREVSjoHugxam0YsYIN/zN7C5auTxDAjzZrgFiI3wneNxqNuupMiCwYBYiszl7
1iYw68dwSjZ1+lkWhGg7G5ONHmtSyoVwPexbarrBQsDdZyxe2C8xfbAMjKf+T2C1W1i03G6Y5o16
Pru9/GIEY2qlAw2rY7S1KpNPk1K0yQpu5vBJ5qBpBif7hOK1m4V16Dz1KgSEgdjWCjC74qSFedLA
CNvkbvmEuTW3f1VcL4cg8QDG9bxximLP7L5LQ/no1RQHhWStN2XF9j+LMYUWUMs8hYNFGjd918pD
LKo3m6hNx44bLwn3fVSl34FVb1Uef1D1SjObpF9Nh0TsWVk8CLsnuyre8zoJ1wZaP+cdC9834Fmq
jveLPXWbQr6JEZMnPqeVqMdpW1oeUop+Z4JT06jJsTM/nWx5jHscsqG/UOcHwhq1gbZN/LZ4SWst
frgJ0dViiMmAdRd7Ds9dR0Ow0xWnMYy8dWPhowqRLCGm/c6kuW9sLqBjN/FapLkIRt+6y11qjnMe
DUb17UfixwWYRStTPe0K8qcq4rcpyowxv0ATSPKrn5WJ1mYOlUCpmwBnb035BQFI8DFWK88xhj0b
f/g/BctPHDgTJgcaKlQMcWmhe6fKB96RhClU1KWbALfoGlKWmeDIMIpka3rxDVzRCTWbiJQ/8zEN
jrFPhq7AKHYOcbPvrW46R2hEfKzuvMepeJqsp7TSxWBmiBrYjdAVSw97nb98uqpiumZJHNY4VlKt
u03+q83k6ybR3URTXVGDnLbkvTm7f4qifTRoKMitAGirBcDX5B51CwOCVZrfwprAf6z/i4jBBDBh
Ipg5/YTYpLYS4TbExbqZOj68AQpFmBpkt1serBS0hGA4qSPMKLGAAMLB7EYRJp8SKKissChNtJIZ
txgN70l6n1b545jzLLArckFe7z36znwXN8VzNgXmzlymIy7GFZ86Fdh6CRnhkxmz7pAX2EWD+oZU
Ng1mLsYB46nzyttqST4svSoL6d/DwGLGhbEryI8XsP/Qkrg33CS5cUeMgu5PkUQgwmTx0zFLrH1v
efRte5t23i7liNjKCc9hw3M6q54W3zZ3Mgu/2sn7mn2ELCvznieeiFnPhi1Copkkp+45YB8wAFY7
5FaMfJCe4UXcTK7JSo7s8ArqT3r0aHCGkoryHS/AuRTmQ06ntKi4LMkX6gdQWEZ0MTnuUitC30K9
tNsR/44Cf9YWCNGxfePX2LnpSxBb3MHruR7v+qi9ti0L3jSRLpRJ3IiqCNYTan1o+AV0XCRKtjf3
ZgZOJuhgmeFeKEdePEZc52tV4vXC1XXrWEBNqjSCT4+zn1JZDhVwWeNuwLWkxncoV1/Rq20T+imb
ONlUIRRtlIRVJ6d7kCoYoVDEgkKNyFEcJsqJhCSAu4LonzhHJvuRcdGu3IxcGNXp87pMx3trcXLa
Zx4SOusFefiEd/UC+adN37jgLyKJXghrH/xkuO3UeMjHsw2PJs5ysiKw2rk94gcrxABYcSQv4Yh1
mJxauA09mQoRPtjqlpJFGg82DkeMbt6Kwd7KHDbY7B4uRwddbFVKsVNLeCS4eaf9/8sw3k/mJuzk
I57XSxP7F7JsfwiH+Un0kGdIzQG9CCtpJsdliqntOPmChQ7Y5GPtE2eQsru0UfAE+HQXUG5F7oZI
ZRW/ibn6CqkPr6oMn5rNksDgLITLL1/7RvDVDL69N8Mjnt7bqeQ4bK24K/EEsWiNKKzBwBfM1kff
YNjhKHA/2PM5j7wzetqfgNnWoUyjmYfz7Bf35ZCdjDo/jdN4zHgd2syES9DfQWJbq/Ch9oy3ZrBv
YcH+MgVeXa88R55/J0N2TyBgX+QSXZLpAuDpaNkhJ9x4bwjjvqnPNu9BLwAM3aUUztYwLiKx3Lo6
5dI34bcTLAfSerxWW0xeEWospRoacgkC0xHDeSyKh0Y0wLGbEZ0i+iwqWEyUHOJ7eGqZf5eUoJXD
CdOBNgUmlM52msk9MGTxMp3rMjpD4e6y9hybe4iMCxw4f1/YA64Uh/HIMuCN6fdfq8PLJH4JepDF
w9Ie4k0AYhEmBelaKtcIbwIj4/8xUqdnE5XmUM3ZQ3Hhkd8C81I3DgCApWEDwQHcq/pTIL3nNDJt
3jwk4WdeWwAgsPPj6yZNXxhfIjF+Jov3qazZG/Q88hb5M3T2TVTNN/isd8ZoU8I6FDdYADaNwITh
W9F77Vi4uKyPmQ+/KqG51th1FO21cQ6toel/vZEaTwDxI/bflH9rE4dfY1D8WQQLHGjNMJL4lt1G
FUjkK/ehBK3GVw4fGdXOdY+PBJj+i8zOaHfxdjb9i+wMPismKFAk4R7W+nY0kvs8875hH1/N0jhy
cMMcT1nDWDnvgMmP7hAcidgVsnieEb6LHHuXZ9gQlvu9ipc70zcPk5NQLozWkXavkQupA5cpPnKE
42mE1OPYl8z4XfI3P37IgDMjD7x6ga/DNCMgBDgGYL+wZSUJjyDhP1o1m8nRvo8DF/yZ1WxTf3iZ
ZXSj5B1eBeDkjPyJBESQQ3lcCp6+fvGyhFidYR7BeORQmJbEEWlQjc220m13mMfrvW83qygo763M
eMHW4Y57dO47v4hCoiK2dehZKFGU9CcYaHppG/eVpnVvWzRsdNnEc0ZhEdSGbGH8+W3gNGz6Hafy
HHKDaEGSRKorqJLiGOUiJ4LUoERyYf7knLjLUuXAs4xeOpMAJOpzWDVy33GtSWKtYzPA26wgZy6z
ebQYDlZB65Fr1K8Cu6H4HoZPzXkOvtmrbNwD9kMU9W56qIthV5msi3AQjR9Z+FnJHq0v8O473Qvv
I7CUI+eTTnfGs9bRDfIe+0jdKG/lVrlJx89sxkgQ4unmAUrhWj7s6BxhPdCShWSooSZxtp67IriW
A4dPSuxZoZxFUbDu7frvVnKb6b77yGGarCvyUMGMD533GJpuO8yb0HDpWFUlVMJZ8W8aoi+5dKzV
cTctrsZYBIJvraroLy3rHzNrP1JWtwfeHNsBE8kS8Ii/AwyJOalMP1O7u5OkTYPMfqobl1OoYMdd
BKo9Nqn3GpVqugjedGh71DBG7m2Hke/MWQ+EOmd57AtxcpXEbHihJ+txqKeL61d0LJFUBuFv4Upv
u0j/OK7YSK6uzl4aec1mOaaKNvIUSUv6TUrXpdfWNNWt2dBK2Yn5J2Enh0cAja7jTdy6/ZcNTB/u
OU1fZld/52R890loQ5xvTh3D9h3JbW3/Fx9Wm3zh9w3X48wS2EqDn4Lu8MbcTIJGWdnyzDAkhzqf
PdGUhy0UE6ZnNMxVajHXdmn3o4T51HU8uULsoQAPso3APbrKsx7DZOJA7uIGWSisgbfAO8QFKINc
z4fqtgQkMTyRNAix11YYuIFK4zciUUSp7DaU6YUJ7U866iN0tmCD18yXMMT9mhbKWyc1sTA7DynU
C3x+RhxrMxYU+6YANFPTE2EIfKp1xdJkytj+zwI8d2zhXAlmvDhAiGCkjM9VFjv3Bhd4DcveUdHV
8MJa/9nBQWQQZFiswoRhMWSwldlPUFpWIIH2Rg8suemBh/iwoePelIRL5GfkJvsRa8AOd9CnhYvd
Fvy7FmXjJ06c30GSHKwX/JUVKSSWe1a3IhGGJJ88VdjtDliWQASNGLMsS2wrDCVrciKApbgi4WZs
nSz6bogYb23Z74KGg2wXgk9NQNZ1/vwlM2gUVgRYGlLdsE4c5G9dcosDA9MZ9X/bxolu/SLZC+I8
O24vLk7FjsxtiaRkBiWdHJupnZbqJyixHhM/OOZQ8jmIcyrMvOzIavkaIwCw8GgzTp5UB5XkKTcR
+KB4+DGlvGRNfDs1DJrTUB7BVWIXHepTVwN7NXJKwEhp845b2muHqWwTsOLbDpBPoBnd+Km4zajK
WXVtdi1cQUM5VizfxCXfcVOz+tnzAVk6EoM7q8rCHf4wvo2eD2A2opCsTX5nN9O1qsd11GYIFDzh
OcnSpDHG4oatCsS4+jUBUWGBf1Oa2MasHRxq8z68FcBe71DNMBPzA0SOqp8AYNmbvHZRSxbnpnKz
b5ijoJACUKp0AMngPmlwi9sieTcyppeEWFpYUMVJp9i0eNXJTZZT2FPEmoywXPvcxJouRXbIDDu6
NRf5YBGK4HjWoa03kpZQL7nvA2fCbMNan4DQxo8/krC8VsakbirznPmlr9PAxDS49XuFlsJiAdyF
8jcQUdgAWdXVkG5PyAu7h6VHVe2Zwx8k9drVxnPPDGG2zX4YqLjwEo7HbWSZa3dAOdKo1j5/NJMY
JUyp08yutGarCsPwYpIcWts6pZuY2cXn7ZWJTJ4V914zcYxO4CnsPZb/64Ux2jVaDAVOftfF2Q1h
u4l/bOdTk2OGGc7vFk5sS1Bh6hrykcYSr5uR+3SIjXvX5l6lDMFmwCV5EdCNTdoLxnjmfg5dMJ6K
ZRz4A31GNlt4tkWEpwU9ChbmtlAoVL6Zb8ku3gJD0TyvAHssryKgk6iIWmtfW97BMWyEAi7iVTPn
t6CcLF5RFohR63PhJKePBr8Z/o+VMPDXJugVQraceEBh5g6UuHwiGLc0bEjnJfsBJf9cJ/pJzhCY
efjRUt6/c+vWuENbYiuM4m5fv/NE0QFTuBYyCbAwDXDsuxqdN2tgsmbTrne84TIO2JhdRBIqzyOc
3vUM2jlz3jLNZF0WM6CIJ19VhSIPnLa3QYX6kHTxT2YnBhEc574t0t/GKsNTSFNekxnc5B6HPAfx
Y1E1sYPIuKYFfW2IqzR8+vFz5NUsAEfb3w212CrlPJAAp+qgLQKO4dYujPXhLPV8REP/IzPp6Z1C
LqVKxWIVetkNFJV6hyTJzre9DEbTrx2H2F/CiX2FZeScLM26ZpWwdulITyNowLGJ/B2RzOB+1nFm
n+o7j79Qv5mSt0FMTUalgdhDj8snbXtaXtiaFCw5Wdx0zwk9phtCaMRFnBnY3jibuHFZ+ooSnXKU
TXHGWrrC1IxTFreS6w9krWKOAlyzayMjixcR12XIfvTd9t4mietghQsmvKStMTz5RDq7ISx2ycDw
BECZ0rRSq9XcvYdwCE9cdT0ryVLydsU2FPI0GGokCbKc+xHcP044vGkBdCMKsVlPdoKzapZrL90Y
P7aGcZKVKeFFOb91EtPG5NkAblR0SpPykdyDBIHgfxA5s1a+C96qDiPoBC2194owioq8944BFrjc
05iHt67JqWjyn60UkdJRzwEOJVVm8KXJnLS7wprGLR/BVowwbKXHg9+ocOPkwXKlbzGo5UPkfSnf
BTnhckImO/yQMXAWDesTpBSeFxPB3W3SMunFRuFulUcxeGXxcvaG76ojw59Uz5nvU5vIohwF+Lnu
x/MAKsDM+4exIE5eQXXF7td05cWyiAokxTc23z9V1/5gGH1nPb3q5fJosbWHkshOy5FLs2lYuY6R
mV8im9Vg7eJLrqtwjVWTSJdlcnDjlMFMQNS74WluIqHFucPesE0weOfpC1Dv+0xEL6RKicRm56lV
VJF1k84wPqQNreQdmBA++uDX4+dqKc6gUCFih4yNKhqxB0bEWvVxsJQ4FJIZnGAIxT3KhirSQFcc
e2ABOcr0uilqDo4yOyQeHeOY3Y7rgBpYdjIT5qZUesfYxlBgkY7ZxoJsVpfEyVNH6eyI7HKyixEe
kId4XrCZuoWUQjGHUQP8nVV/7ohqSBH317Bj0sRDDlOgHtl3UWGyxUz0RmOfvPFy50lUmLMKXn3r
1qkNWMBJcI3Iw/GXNgZ+mavEp1b0PVEYVMl9P6infHHcKw8IwgJpeSSkX65cXeaQ6FqHwqfgodBV
DymNkHYpHBa1jOKeLoRIdTWEq0sioklgAhXPtO7pCgmpuyR0qUSn6yXY5z6gEi07sbgrF3v5QaJl
MJR2VKswXCzQf+ZhPOcJLuCKBotMV1lMdFp4iab96JoLg76LJQXm1JN73A3DvgsRAlnfo1NNrFtU
MPaYVziUc3aYuZySwTZWNd0aqUfJBgSEd4vhyBuwEnc2d0+PThgzW/q6osNoKesYZyZUyO9YEbgz
Nznz7xruFfw/p3slYz1y9me9l+gSkFDXgUT+QJqcIVBrU6auDFHVjg1S+TjQJdLoUhFT14vMumgE
SgB+T10+wk2BDM6bBBSmG+xl2G/QTsE/7qSuLomi/jUwAeylutYk9Mf7ShedTDSeIMqwhkFAgA29
K2LKEGxdjyLpSZkabOq+rk6xdIlKTJvKqGtVqugXsvlyGmAJ0GAN4EhXsPClsRHUEzFM+llqn6KW
kf3Aupl0BvRfNS58vZXAeEgFDVbQtti2vLGPfmTtvHDwNsAB17FPMUyrG2JmqmKwb5O6HuyHOqdg
tfPAXzoOxTK6YibBwMU6HVeR9LyQACHKXjs3t2FamMTU1XK1B2qfgya0zv3C2zQdTOoA4cTaGhgb
Qo71o+knndDTjEXs42o/ZJanLUIWvACws5UG0FbFRMkETFqh4bQu67dTTmQnkBEOKpWzOaOVyJhi
4r9xnO5yWtht2zjW5Ysbzs9TGDwD3WF44qFuRgByI43KdTU0d5KUDpKnW7sSoO7A7IA5lIOJl8aE
dOmSyuDvssYe93MMktfUcN5UY3prDex1NblXI3wLC3SihvoWwsMBqWm/6egtuDBxaDnkU1Aes+VE
xngDj2C+qaFVbWWIHz8GnnbxSmLWYgIqTLztjWLeap1q4HA+3s16nDU7UMS2rZ6nFgEibPpHy/6V
Lf7bdIgr+vlwYnfhALiZLH/uGC+Z4SEja+zxDP840yBk7iuQyLCRpYYkGxqXDFkllNimJ/a1gJRB
KpuvBnzlToOW2fYa3P5sqAdIHFDUfIxQgJm1t1WhPYOBs3athjd7ldzXMXGDvCGjZ07uHYGSXeIG
xj6PgD+zCA7DUSPDwULL4pYHBOWoE9+4EbreWjSspxuNkx7hShcaMM3h6+w15cA2Nb8KcA3NCIx6
oZKvH3jDIVEzWfiKhbKBWU+AsG7ETTiVn7PZbW0ljzMqg4J5rXzg1xUIRiZCzFfd51Jrv0Fsf0bw
svl+DSg5PnxLBm49GaawtT1qmgKPLZV7M2v0tg1FIxqBcacRE2igbSeWRnVjWsXRzQGyzKO90DRv
TpQ1e3Abyrevcd8m1E+N/xZwwIkOKI0Fdzu4EEGyhxQNonCy6NuhRhFUNDRxjRVfNGCcCeG5g/jU
a/S4HICQtxpHnqPiCw0oR506jBDLc++NZOi5SSJeI3yEXDW0PoE4x7JbHANOUBrStLI0CD3VSHTp
KxRk2i+pp1pZDqqE288+RHSgZUiN+xi2eqgh63FiENCqFAZf9lyaw66B7D1kdqZ+cJyw2kVe+nC4
stt4ZsFTqgVwrtGorcvehVVcaaa70CFKLXtrj2MHWAacuhWoMlaxpHjKMQrWM6ZoTPms8JaFBYYG
ywcaMR9lNzC13UdayK4tDHqOXgwx6S3Gm2jTVuIWbKlam3DrMw2wB5G/pRnrDpmIYbHWkHto9wZl
NUTq8A7Dwc8RMLD+8A0M6kY5IVTv3IclaJZ/eij6IzR9U2P1aw3Y7yDtxxq5P8DetzSEH0gEPk3N
cpGvpsb0xxCK/aziphCzwzhhnWTr7j2HhhOjzP1N7F+7Nk8uuS4AGMVymUc03qLrw0OTbAFxUqtA
nZqTW+t4AB0liD3sW8d7DXTFgEvXAA5oA/hr7B4yeggyXUggdTVBX9fFnsfPnSB4SCMXRwddZJAz
TpClofCspYkS8AhucNE1GJ6oQBjoQih0KYI/lkBuqxP/VFZxOjehmJMtN+5jJoq1HOeTHwQvhZ5b
yYdzkszGT8COONjoYwCPCbSNhgZfVzUIXdow6foGXxc5JPPOpNfBiL3xOOEc1Km8c6NT/1FBOGxO
OXSswznLTzMtEX4OSoMUILOprpBw6ZIodKmEp+slmGI2gkzgjjqLaxjgdTAL1i2WQ4DXkNETczFp
GpvO75rqikmXWDi0WdBj/CNqL8FDSKzfoik3vNCxFhM4BZMKF5ScubjNeaLu0KZPti7NyHR9hidO
4SDJKIhgXC/CZ6rSZRtcWj99hpDLCf+zoo+jTSjmYFgEnegzKiWdZ24cm0HPCAjY60qPABU2aHW/
a8BLPMASvs9JVgFqImoos2vNphBDA7vcOkBeK9gQlCK6l9Q878vWgn7eJ89mE0aviV8+CCCG/KHW
wwjOQ/QAnQI51CwY+bFzEt+6JAB0/114XiSqZ2cDLAJy9Z61NKnHOeAXfvighmJ3oi9xANxacZdV
mZHt4wBIGIi0rKiWm9DiuQKl4MyZ8syoQingaA1Anse1m9cAWcM1bT7NplbqAlZcY8zYTStijTHk
ixb04n4mHd8RIKIw9yyygbR0yL1Wm8jUFS3NNB9IBJsMWKi98KaYavdaeGAbaJsm627nSBlzcWWQ
JrjZC1bk6ZupjcYdlinpDodlDC8GXm1wotFtUNTzWkmGxjrEVZels7shEPhZEpNag87ZFibkU7qi
kZp4/E3SeHA8AIeeaz8C6HEhiNK9XGejPBhFdTZjGlMLnrRhLc8yid9V2FCKG04fOYjZ9ZBhMp1J
qLRTsuZhcO9EVxEhbcB6vR8lo20+WbjVBNbt1oax4wXpzoj6fR2+lHHR0FrEhsQec5qyK7FOTMQ1
NiZJ5tzVvf9VZc4F9R1jgAUNjx53BpIMO1RaGHuk+Wyvlhx3GSUjKVy42aqeWnbsmlXDipRraZUT
emBnRDeeCjkYm5GDFWZARTLbfRWYVK/OaA6RolW+GNKHSNb3tY17OAIbkxtpvxp7o75WordQF1hL
wKX4cD0GCZJ+mH48dgdGSSnuZezTo6rVm2sOnx3L/tXsxydWaJ+AX5xT1SZP/O8R8MNMc/qfoMHG
QG0ocCWfRF3nc6kGHbRrwtoLrkcTy4OTWfteEI1TsbUH24w/mQ8edyYdlWTpooZVcGaLDQsvrj5+
QiOGO+Ky7r6U8c6Hox7H5aFdtKGpNf5YNjGtgoHHyi8EcbhGKexZceJWrsDSUm08c/7pJeV508RJ
1Pb/ML6+h36OgY59t2tz+otJ/wv/FHfBQUGAzPGu8CAIq3WT0nszTmhRLYGgIEdGKsLH/8HcmSVH
jmzXdipvAriGxt0B/EbfMyLYJn9gzGQSfd9jNhqLJqYFXj17VSWpZPqRvR+YkcwmGAG4Hz9n77Wz
jPU70swV+otPrSOxA8ARuc48WfOx3ijEvsKGZJGKsBw7ryRvBh1ZV7m7HOiiniOUzoWlHcYwewtE
0C1goc7wumctmZCrGVGCNiIIwMdV6pYwidSGec5hNw+TvYajHj0xgwfYh8+TiDb4Lujp+eSbZpWO
IfFmI1VG2gA28QPem9oxu21vKmTOWXLEUXQNW5rSvp+SqthivckaF6mt9qySctMqjYUQe83UowOl
+zHH0mZLEguTFYHHcs1bZBAmgxIfG3rrIBl0SpZwX5an3Pa/HB3YORaPN03TN46goB7y+lNLm01s
9+OyNuz3Kf8A4fVp69RhacZMp9eJw+59Or9BdU1V955DYWxsNMjkEdyB2/P5us4mmhUiIxKBKplt
QmpFppjYtelz0+ls4wFZQj56Bd7ZhZzRffXY/vIxPKExxHlfit/JgFs1QLvNNxbBLG8WE80/t+yp
MCFspSnHoDgnCYLlSbbFV6i8i6eKcWdOA/VB3F5FmFt7p7WRHvjFy9zxqXvcYAGpceW06wN0r14X
P9aTVjB7s95BYC8JfXjuHTPeDBGDD3emc2YGu2ScITNwBXAc2O4SOw0MTDSXKeZi1kXnyYuqtT4F
Z0J5n/ocRb5RhNSTFhZ5TkC62HPnQoNipVgWqvoYc2Y+4CT3loFen3Fjt0sN/13rcUOgAWDQZf30
4uG9QyMQ5QV009g6RmX16eU14Vi8dYx/jGOUGM+IDeytUyTPgTbk+DuHAxoAIpUspt+apxhdJuNB
yOkVrIy/6QwdXJcuL84w7lWicbjzw7sj2xci8EgI01x6BV1IClXdbqsepWI1anBaY6aosRYqUq3G
BwJKPixNWagYaVGTQIMOgqe9DNSN0FB9a8fA5ioTo7YXmOjrBcpFWPMD1COHxhOiQjSmOlnOjPRc
XOI6FFDbNC4FvZqFSNVPAaMMcV34Wzj4K61QYi2l+HL6kjPE9BQaMCLRiNJrLMS5s3e9oT2BLVwD
T75rfRWsrTYCKk8BU/iYamqOrSTyzSPCY1UXJUNeekKQCHyz2DeoQMcOyfmIbTxtRlgHlyHPnobG
+VWYyj0obpac70viY3aMG+fjtn5saprKpvXe42eCwui+graJNviB2MyYO8lQu/AJIEm3pi3VecmQ
ZPywRXdNh+HdpVWEhgc9qJQDLGJ18jXk1EFqf5hjdxCabcJEdgiW0NyBwD79ZyFyqsjR9TfBKLdC
c6NT472bgZxgmE+v4RjSqoPblxONDpQxgP16nuiE9R4PrmMFnPb66RAUkb7JNDsBFis43FflNZf2
/X/Xivcn093/Jy47l0DN/9pld82rpvX/9V+Sv+SHzn/r97fHTsNJh4Mdn51StnB0obDt9b9n+51m
Gf8wbQNbmystU9j6H0x25j8MQVuDnyjTdRwT59u/m+ws/R86mZ/EfSKjNl18e/8Tk53B//GH/FCp
LGx+mPVM0yVMEeue/meLXZ9ntCJ1+Gm+G4X7tvgcLBrbuG8farNhZCxcWvO1RhOvhumbFzcP78ge
3BytruIpw9xyMFS+V06N6V9Rmfzh7bz+M8j0/+D/vpKn0pBYKohK/fPrE4aDlZB1FTuhaRp/yTft
Cz/MEMsq7ECK7l8bVRtOdXQdjk1LbGPWJc4mcJ1dx1a+kNBXb5UPm06ieSmYMh3sKdiTBpg/lyYR
lIQAL1XJKBw+4VMMsJ96Ii0fZLaf/CE4TnX6wPB2vCi3+ihzi9lc5Ad7KG3NuvPHZqPnKROHjHGm
X4Yf+ogfJrMS/6VMoptvAdKuYP6y2BkfvsIx4pKWee16y7pUxDdiF79bwNH/u7dofgv++c7NEbB8
hExkhWVwixm2FIYxuyj/EAFbKsCy0mQ7iviwWdFi5/h9SVTjHEsGZ3uJ5nWh6oozlfCSV135CKXM
vqRnjMMExpaDogsru28Mx2A0NPbexD/SHqYbEmq3YtDeapmMsxPHu4ECfZjaPnnK6Wz7hSa2NVGK
HBsK70wfTk2Q5wHCusF4MsIGPXiwtan3X3teBS4My2bz6u3XCfkJoOXwMFoOTT2OpCuNVf3O1qCW
f38T2X/2kX6/Q+hLXAsTsomoWs4PwR/foRHVjh9Y/ZJNPRiGdh8n9Vx29f09Sizv0jUWcYQyOlIF
ousspoC5GiThldZmEHLw6xxdqzmT3Hlh5BRvQAVHa3Zp4DuVAsso4rOiR34OUvM9iQZz+/2tJoxj
mIjw+HM56DeTwdbcACw2eAP12zBfUimJogMYvptcEm+l6OKbO2eLRL76GpP6KrOuuFUTAWWTXxyL
GT3wfZFG8e9fwtNZZ4Uhjh6nlks1SeuiR3m465tqB1UwP8e2k5+h5GCMob+6aSx/GTl5/C4TieQ0
jZESWbMTVS+G0xgG+84J6303f/X9rTDw6Ym2YQQXJlkjdsFcC60SKn+ZHan1pAfGZ4x9cSkwCgAb
qf+7NcBkhfzzDa5MmyhlMFymdG1b/eUG12IX05U5DMsSzSATUTO5BIF95W0ZF25rVVtfz1Ef6U70
3FvwE2qnTJ7SWqcu0eu1Jwd/UzEcfkx62JxN49zLCVskIWGXJLOiU2EV8QUIBzfuJem68qXAu0IL
RuVnTAbIVvwp3ZaZ058LAfDh7+9NhwDpv/xyFg4SR7cECz6/4l8WOICHMWeCiOl83/8UbgC/IAuG
syfGcO/7PFLwfTtk3o8Eq/0QY4a6zICUr7xf8JnKgw5d5fb9ramzKaroSG6/v/d9SZXdr1SX+ytv
1DlRWuGLh+531wH/A5sZRy9anauNBhQlFuQMiU4O9++L3Y17AEhA69NhxsR36jBThhffPwyqZLxb
NueXhh1gy8FaKbe+pv6kXxVTm1XjYr78/vL7YleRvcltByhZOWoXeIgc+SCifChXXgkqDJ5NRmtY
3EDqJsqkBeeEP0Dg/0C7Wd50MB1XA8QLEw/EpgoYGnyBGtAMocdMldcpDNNnMMpI4HzL3GcGzWgj
Aa836VN6nOagjIrdCg5Ve1eZKR5oFvkvvjIPuMHzWxuV/ksBQxc8u7z3ovj8+49Y/icfMYu0Mrl9
+XxtNf/8D8uP44aKCCiyADsmy0uoHzefRLWnfGT8MtVvfmbLH/60JKCNuq/P7cM/LxYlpe74l5js
0cNAg+3YZdG0oXsdYNcJbtLpnNP3xYxT+uiJyHdp5d7DxiFBukvM927EK+xGtjilXZUd8BEdsRTW
OCOsEgiQZbwF00PRuuapVYjeMXHJI341b+fb7ct8NnkLRudnmkvxGeewaUGTF3mGaDrqkI8UeC5q
/YBFUouM6hCDn88WI5kwh8Aq/+/FLtXq799Ow/gPNYGyYZ3a0hG64/DM/AULMGiYcavczJccUgIl
2gOYPRQaNA6QqkgPnBAJCw2zX7WIkPDdgcnKu4NyzrT0G7Mf/8KJeNfyLx//36XsGwDLXrcpm9k7
R1HzXMb9ltkfrosyixiy9uM+Q5RCBJw8jATOEZLjH0hwYcOH2iNhocIgm+6pEYDYsTwCt4bJPhui
OOXCFLcKOdQyk1ilE0swbuQR0VxO27RadeRYn6Oy1Y4SaiCBQ1S3er5IsyNPuIYCXEpnXTZOdkGO
6O+dqbp9I3rRqMKzNjyO8cqeEJAW7iof0hcT44lm1OoaEVjzAM7tEJaGPH5fpsmTx0QL3vGnYqj0
aqZrsaWd64kmC91QDWnAFVFKeKvGaTsajX6WqMGdejR2rlaaV3u+lIyccF1bMYemibCLLpMPaQC5
IHKL9qbrHPfdQksvAjbAHnijWjZ0PD8aI3mQ+EWQFjTJKe9Ef5xsbJk1QJL3PkQEUQzVffCL7ByQ
x7OcPJG9F0lDFGHen+pgjG7fl3wat3pIbz+tpgzFqS2PPeyhcx9pvxw9z379/V1n/YeH2DZsG+SA
bUK3sE39Lw+xPaGkHVsOUOCYBtkV97RD4FAVTCsiPvCzbM3smBBihTpcp1eVth1FZbwHUI20fkjq
XdpkXxXAUx0Ijdvs4tB+9TKXrb1CSxQykQs0ccvGWw71GXVmHW9wT9IeHft+19TmNgxH9/R9ScuA
UWOIUc8IVPdcWNAg+3B6/ftfmbv/r6cDm8KbyovVS0rTpdD888pVuk3fOmLE8jXv9WP+9H0hch40
uzLvvSmMsz84P74tWX4T4O9QTro3QupN2cXhi8QpiofRheTaDeGLk0H/7DuUs98/VZ7q9okgeb1G
LPAyeIG3RZxEplO+gUmRPDsQ4JFsAbYq/Xuno2zRLKJzfQDWh+8v6zI1l01A62TR6fJrEJY4Dwi0
6Kk716pwGLRktVhT028zr8GagtXR6IaetOHyhbHbUxnRpTHC8jOisUxJWL7n8WVPgvunE/eMNDCm
QkZ7B+wDSYimnWx+jJb7VlPRLtvf0HS/SO9aoIrMl4NG846G1ftgsaFZOeE4OTtmOvUTMOjxA80e
nWomBbbyY3jVSQ0ZVpBU7ePsTFoGrQljQJxeD85eedM7cbA9PsTwYpQQq9PsGlXdj6hi5mTHH07J
NKOE2o0wPIFUEc8en4k13EqNTdc7l8pJm630tI8pK2+0AEAbZGgKNbJRiMebIxBQaRV5/GiAXmoR
/W196b1EIdw/7Ump8rEbbbGPxAwKIHuzqVKk0Kp/JaOH01WbLCP0uLiltYcICDJ0H6YZIh2eI6GR
FaM2Yd1vzW56hBvC6PY5cMmTDjL37I3FLaaFvMYpvdVpwkJAYPKuGMzkhH6iD8xBMVQlinODSD4z
ey2t2lqZOqhxKzEZLMly3CWwdne6W8fLlv19yQSqJMlxWxrWxqCVhbyljdYaKno3gs/XtW65sQr/
FxML8GzOJ6KyfTjSKjLDAHY8iYp7/+65ot4QlTJcZOcjNgAEszbyB848rE7pCpO985yZKHNcfd0K
OMBOm8l9gg5pgNq3NSrcrxXsnKXZ6trOBKPRdeFWdtoJxmtwyJCImi368575JOfppZHY3bYd2oXp
2fkCood/Apl95DcDVU7I4cIzwdeVjGlEWTGvH/UHvTC+Aq3Qjx0RdZsgiHHqT9m9avWnSNu2HZp1
+Ag7BQ8XPSLvZTftzUIe6Imj7xjU1WFORMN/lumUtPIjlDlypAFnxtPLVCF7q4XE6zgrdtgQ7Y1i
1dtJk1kYwVZrwWF312ElWHdEn4XZi9s42HzcfhXuvNw6K4uBddPozXYYquoJwcVXUnnHXhIuMtA2
GCsKDOht1qpEuOxDgV8Qd69djemxlNlPtA2E6SLUmVhCahQpnu+K3Uh3rWW6T5jVuRjcK2SFfF0T
h9cEjI3RhC7p2L5ouv6hiZ69yAcPEuDJ1Xcd/bj4KQyMeoEQ2l20Ocy1IXxAwDYemtfWLXgMC/fH
VKkt/jYNBmKHNZiNyprdCb8C+4eh1ShfgdYw8DAO3fA7bpP8R8oL7wcsJVre2bf04FuV/kBT36FJ
jj/WLHmYR5nfzdj9wAlu7Kq+nBNR5zGxnyNZ0Jg6JQ6NODvUjHOnD19ZPuQLfcjGZ+atu9rPfdIU
2Agtoorw1+q0BSs/YKwefxZo6A99Von1lJb05T1lr/uxvLlYXFeq7nahiH7S8M62oHCP1sg0hvE+
WNmOU56PET9xs3crHMtdVCQvU4Hj5uAd6H3na7IJdin5ncsMtfHaoGNBHqbr7kofnVT82wEqlljl
zBTGMgCQZCvVHUtotWlkopbjqMbdhJwPKXVV9iY8fe8xJ1+N3rcvJubxqffeCgI9EvJY816ZG4q/
F0oPjOZ0cs8DAh3V2VBh0G+7IUBq3RMHzynfPLtykCWOFz7wryjhddVz5FBpajOde5k3WnvrB1Kb
lSwXOvE8YE66s61G1nSz4EMggFm2aKY7e9uWsjqoZEtCckksFP9MakNdAOu0j8Zyg8OUVn0A6SDT
c9x8ZfNcewSDxybjRN9UK90qfrfh2TXu4ai+ooCMpTDMrLVf0RM3CJBaGF56ropp2ghvfG0KfMuT
ifGw8HrEj4gB13bFk2toJt6UsLHIJPY+DSsFrBMmb7Cq1uhS0TyHU3rNrKuss2dNK+/43gCDxJcK
UBF87rK3nshuCFdeET7ajcCY2m2KKJr2nTnVWxknv7GDI+EdGNujR/MfPBsicluL316iWsq5DMi6
89g6/bjDUuYsGCSH9wxqdyJlsyVR/Vg2zDIAG+IiGZua8OGJu3JjJnBYWsu4aw7lXj5QEA0jWiHD
eSjFkyHK2XKkMW92k1uEZWVPxpLQiIAtajixSWxkazsDS5HbyM9RjZoaKWvhp+lM5T5IWBD7KUz3
omRW1XrMuQZssW4VofMbVrAwfjE5YJjeJcQpDfpP7BHVQ4NaF+Ep48t+eik7XEFuZ1vnKtTOsg+Y
duveDU9afxFAJ9dtFP8ugoBhOfiPPqnqpS3kuIpCDmD6ODw7HLk2qUU6cIt6p4myZ6s3b571GHnT
7BqqX6RVkm/n2KtC1tO5NUlg9EBOBuCuGZRkCB/QZTDmBIeSwecRQOEDVAUReqyFRll8rLXijSEL
uc+1+1MvW0TrKXGgMSLNPq9/dWF76uh0LKrKGZEwdjb6XRpYBTQAZAXehukzkKkosghUjondYsyx
y5c6QtmpS8czRLQY3avod3jF4lUreqIyB+OsS+9OYudTrI9bg3vMU5Val0zEFrFfPeQD6QBjOHPW
1bWKNHvnjsjTUsVoVWbi6NaQk9z0I0lNKCgRY5N8QDwYO9M/L8bYsjWx+RWpnRAaVE3XwIo5geKL
LItHupCYUeMuPWaJSI+cK+RCDc6XrbOtE2mlhHQ2djUEhK/b+kY5drvINFSAbFr1qoDkRaRza6p2
632Y0AIoMWnagG8gw8Hq3qJkfLPJot44qY0kGHVh2/TvnsDWi/NlD66K8gh60TrUJJwhho+bkHAz
gH6LZFbkuEazrAbnrS5oE6bWobITdaRJSP3wGdKIQOXUTLsua5liCchvHdr9Q5Wjr3XLm8rnaScZ
cpzv2fgUe70dNuuqYXrKS4bD0M/04ukn3T5Fhg5rJgw1YklB1DJfRZgaxx5Rd05IKKkXv1pvAPPx
TdQGsYe2vi2VIBNAQ4ZCshNqyaK/FpFE1AItq8aU10pk9jIPfuBQvJQ0HitMtZuuSM86toax8t8D
DI9R7z1ENi4ItG1Wzx8Y55T6UdpHF5p/wMCU6d8nTvodaeV0h/Onfoqf4mYYVjbzUXckknjowdy0
zhrpxpdJHixhPN7aRmEOxNY2Uc90ZGeVcwf+RDIJuLRvy6V/MN1o2hlD88sbnFNA3QWmqX0bdKfa
j9OhQQDG6gpSve5Q6s4Y16R7nqZV4RKgFeHuLITVbJISXaYkWguT3MpmRLKeJpeRq7bWvIj+VRX1
GK2xPAgMrTCKM8alWGvx8R5b2+SRbKZsrb5wke1ZoRZCHKMhCqE0cPHTcte3EnVibQIEJqwRKicu
zgKgJuVTEVktwXhYunUHz/6TiRhiF2dM2aaBCChIRBHeRnPjGq636AgGWOoA0gDeIF8IK9RCBn+1
9rpog+4fuAF5CxPyoH5srsyDyYL0EYw4HbC/mLRqhJivodedeiztUehd0zREx9Ra40rWSBQ114JB
nE4PsWa+YsrO67bayS54yDM+N6evt47GENTXaRW0UXdQ7FLrGiIOjwY0h5QUOqGV770zk1EKCnmL
IeeyFKJdDjlaQYFkOuZu1zxGlaMe/CLF605kFrwyRBqQcfMPzqYsOGE5IAGhoDV9Qx30ONtMllZv
pohjQjJWn1aQk9jCq1sQ5Kq6/uRF1mUybLzZMfmF5lCa50lRDWTkDSu2Bk5Bs5hELzm+rTJeJGU8
pHKL53ghDAxRfRAYq3gabpHMpoM11Q8DOmVgM+GaOFBg66OiLpThsRynj9ToETH67bmUZIC4tVo4
VUDsJAgsPGOcbYJpOii9cLaGLn6MY7vCE3ByU3Uj6cyjNYPgLC8qAUo2hJYru4a8yWQ/dvVzgfpM
Q8ixiYGvojkmXEWgnK9j/Z2chOQAV9wC4VW+1xkSJF9HoZSa8MBSF+za+MPO44eohKGLFcvGHVIg
DZk+SNXw15VpgrmbTqE5hMcEen9qFjxvTXCpQB4t1QRbbnDQ0/upPa1RNlth9QlVbzGkyt3oVuCv
i8F2kMUES4Yu4Uuq76jrH2Jp+VeoG8+CRYXgSfTlGX/LsemieTdcFiucm3fcdDIarTtagB5JXyC2
qYqxfQAPwKPp9neJh7xzabVDHDcM88P0u70h8d4HMBYMJAJIdrKVzfqyqwzgTojtmyVYw5UxQHbw
bI0HSEKMDH5QgZNYIt49hj5Lacnn2BRkN9RypZXioRtenZHj/fSG+D3iKB5pjBjRqU5i7ifgPsBg
eopjssVyTz23aXH1pTl9Ah5eZYrAhEYzr0HDy8gC/1wUVXcYPbUb9bNutgFvqjbubcw+/HIDFHRz
wsBa49DYd423VanLCWcq1mxzL3UhPnjCwlXrcppN9GpcSj2tV8Q9fZBsSWneLyfgAeEsB8NWtUkw
tsjEo9QEY5AZBIcHPrHRbfAWF8muwBJD9Bfn72a23eQ9z4GVNEuggZ+RX7z5EFQWdt+eyCpBretx
EFIGGSaTeER/DiNO7/eOlzzN8ivUxEcRq3HhmHW8CqTprAgUeR1z62lAy0XUnMmGfNBUvA+Zdy0n
mGUbFOZ8QB0EbE3/gbX5wnTXW5K8A6SBiFCfkhRnBIHH6bbpu1+5IHkC29Aex8kmjLPmYl6dVi9Q
NRr1hsHGxBimZZFkZAr+nClEg9ZSA76FUHVO24QMSH/0Wk762kF2wgselrCMR6TAylm3oYCPyhEr
9x2WCQswuZnCPepgGTWdfaKoefRQRzJV69Z1b3cElMgvw2RdZGAjy3jT996jN12CUaM9MIblsegT
MkMrYPSGET3EUP27fgLTMsQHsFIgRjv2FMS4OKQpz5L2C/bWczmU3bFyCHjoqq8gG6CpkMbdefqP
Og+PiKNCeh4sRX6DnLAyHEIcXeR9hXSb9QDyoCdPcEzpCGiJBk77HHnU/ElofVhjhpYqY9DQkV1r
85y5FswUZtEMO0CwzdCgSlzVILSlAHa5VC35MX2yaXJgWKkzmQsz9+96C6Yby8qzbSHDxOMATKz0
ONsGHZitGLZPSMUwFmjLkGxbC00ndqq4UgczwxIEupbEKixgV2wE8pH5D/LfdfG90uI1EeGb3kx/
VOJg26k9IwAmTP0EdWKNW7j+YK+VepZaoB3bkQ61nkOHCh3kjC0M9cLNHlOvIsC+xWIc8u9MhE2s
FaImXaN+rXoIMJxr5/tEO4FxVHueoZilHpOvVm5dDWSPX8YmqXU1iUIMQ8puGhYZxcC6Z8psa3IT
kD7kZxBrW6zJnY7IHwM62kLobVWYfg3U0p1601RyRA4N9Tc8NHH5APn7rY8zJGWaf22QpG5kZfwG
lXSNJiTj8dg+6nUAVjIA3UkcBujzAYcUCZUWrTo+6/g9CB6avui+tb1tXfZbF4crj8JLLPxhPWGh
XHSJdRqQ35JpQzFqTKBi5wCFJXrSFUYUgrP4vwzEgicAH1DI5GOLfvV6L+DEH4q2uBdhfdbgixyh
Ip2Tn1lAwvjg8rDJfZeMRDmqulmoKoIemkLT9J/yynjC74hGcJOClEzpafBF9hG65T5rG0ArRFCF
fczul9eHoqxBgaXpwxQL0gcN/GGS0+z3V/HABLm2tXPWkgUJTG1Xd+xIveEWh8wwXzLABEBTmqOZ
ErKd++FLgZSWk1v05NtksRYITDicgHTRg6pZw+638pkm04wb1Zm/B5gEh96btuSWLBH3l1tNIjHp
ZvoWRbI1zF6zGCPICJtpBrSblNaqGdAZYnTr849wzhridUGBHnBtJCkOSySnkVQfVsAEuLBwmprQ
74F3mTeg81Tg9DaYiUHMIMo3jahsht58Fqp6zQe6BYY7+pBR0Nt+05cy/TfWfDYBASnAnHBNGV22
gXIE/atvnzPYu6QfqofYklu3I8Kbg/nO9zdNfat0fTxWcUkoK0Gys+9moXfqxzas8zc8kD8VwdIL
S0uurT3Y3O7BuEw9k5yI5isxcSmMkf/mEQ4VJenVaMr+4PbIKDGPArny1amt68/Y+CptuFFIfz80
y3xxbLiFThJgqoLeDjRmwe09roXOUajAvlC1TXprwmA7uKG3E7iQfBRlIwFDNdKVDvNAPJgwKKbq
HQFtsDrpuqCHL8gMNdMKojThYoQruYQuPWcAKhZDawf49ZVzEQOARNdQnIQA7C3iQ8l00cmvgkEI
qkCoxBpG9oESEk1a0XP2miPy8pls7+JHJk7oEb7OKZVM3z3HfWEjZZUK4he7J4tUswoagSRExh4t
fhunmjayimUD3SSaB5LubyfWej4cU4NaUI9JgYjmEseARKiK+iPqdf1ISjmbTiO3apgDf2gU2YwX
7DY4D1OTbCbhiNmOIjdZhQR26C1UAnQnLIujfI9ApTfiixahKY5xiHDOKv2dHZa/8qSmRVyXeBB2
mm88WlO1DFVlkAEA4LhMXFADSUU5G+8MNq9FDq2QFW36DdqjJcDO3dEIKNZxL6p9ZBD0kWrFrFIf
PsKggwtFUjDGf5Qs/kNikjswNqyTIn4FPIbFIPEfdTHs+4E88hDmIfCdEvqdN+ybR6sS5Rn9Lv2y
JT65Dq0k2AbEmpfAMK6YGkFF6v7vcqVcPgyI5zODiyIHxdZvhhjgGNJTy+PFdpHg4yBNauu67PvY
LKhrPljL+I8ZzE8oE8fUeQB7d4i88DGkIhnIK1tJj5WzJ81mmVRIhyoDnFbm5rspw3CbkqpoEPFl
Vo61Lwf5Q5s/84m56E5O6Drr6ifbASZ9dERIGAGA1GRI5q27ZVj41WjT74Ie4Iqj1we+AUIewwj4
Yn0d0cuAV0l3iUutlEl8EZxeG55hSFtwJc5Jj0Ayabo3GwcK/MPz5PbmNpj2U8TBK/LP6O5eaF3T
4sjl0Yzo0ZFM+TGQr4m43qdYxQmOH0SGB5f2ZTPGtAFcv0Y5ym7sBDkqU0YMZYCVCqTnJvd0+8Fs
6pVJzPWCiNGCgcWjB7+gmDjTeEN6T4xb5PfJFRdMZVMK2WFKKmPlky9Cu7ipf8e15L1LaGXxRm47
p741ERA34KsmB2ftOdVgMNUewDOrLb+YQMBZDGCByMG89g72kU7YXykC08oxHmTsgGOr4NgTSc1T
4Ep0PyVuaLDQRIlh16Hme6Xgh5lOvQLwLTnbRfjLiUeB0dOjfzMfVrQac5hL1dlXaPAay3jqndJ4
MqJ8a1IxY5EZGC85nNF9TeRoV/TxarcjTufMv7N9NHum9dwDInDXXj1owKt07yIpXC6OPk1rQLQQ
DgssIf7oHhGQNBcLppNd+vkpNGwgOE4fbOOeE5b2kvXFlx+xAxm5bE5BpgN2Jrh5C+GcVrpwf8sA
r2fpVKcoHRZVi65nMIrgWpRJRp+yoGynqb72re6n1udHnLvZ3gxC2nWxUV2yFKeHAVTrV4TbEKs5
xpsMqTCzUULvmHRWkp5AmGTklzo6mbdlm95doP8lVeG9yLdpU9Z3BoXrbspBncEqYCwd5dBc+T4k
PlU1Iapj1T2EMu4fnEaRbOpQs7bRR5s28opuObqHuHCOkwzenFoL79+XqHOSTSA4tFuuuw8UTEuP
gvnO+QDZg/A63KseE+lQEjGaZ9kmC4NhS+bReOudwrq2CUcJ40eHquEQ5B4M56mIbvhgIFo0Xrub
fwgcUhw0rWYa03UEJZQRY9NCaFd6Xf1atmTkwU/ENt3X9cYmC/PuzpeqFjyDQX/RY1ndEcVjeMrx
yTaYjP1Ytw5hajqPnv3LLzgzMyTHOcl2djIkgZGVJcqTMtYadnJmDx6gAns465PZPabJ8+gU5Z0z
df8Y6BZsgGIKMfHxJZb22SEZppvRtT9zdP7NUl8lvZM9JVJUTyLOv2I306F219WTA6kUHSNkje8f
+k3Jqu1PT6MV3fUycF9702hoSJfpzgXG9SR75qldqG88hxJUh6O0xbxOpCu+s0cMWOGeswirsl9n
j7bZwj4mcfiS4mfQEfqrtxy605eJY32BsDE9B7JjsDNpaqUif7i4AQS0oA6uE44pBuj2h9UJ9V4x
4VqWIAaqWDi3TDDkGDoFpJMTD5uO4KH5GKC3+pHePVdWaKANsG+RoxnE4TYl+qm2X7VVnW3n/ukp
kGV0ELNWLy3NUxGRut1VZvtVVeaTrSn97mhHk/hIrfP7H8WYbiymxCdh0SkXWn+YIucp8IEyaJpE
O9TyWA/VxY4YK+PDA/Uq1LglZJgOUPUMoqJ8jDkpGca5DcfuNTe8HCXlBZtEwnaQ9gcY+P7SKMld
aqibFLa6U4hyDFDQkxNBvbJzDshWHe2UZt9dLc4vEIRqBmY92TNabJ61pNv7WPgJxsBxnPVp85JK
A4bHhA/V9sN1pxhLiRzLsFd4r5Jy6wBmF5KD/Coi4S+xOGj3OKqexl4zD1ZFJBtt8GHdWEVwor1y
6yPgD//G3HnsRo6mWfSJOKA3m1kogj4YRiGXuSHS0nvPN5rnmBebE9kNTFUWphq9G6AltBKlTCmC
/PmZe8+NxVU+mNkqR8htpWOfI4ljTb4xvSgbJFi122s5sXda37lLJ2i3TS/rCwNoZ+1GouSm+rku
WiOcVSuAIVI6JkMkvCSIPOQpOU0KdqNqG5+Jb38sUmTWHmbTnRSIXUEHX6NPtRIBKXhuUTVDLCbE
Msrz7ACagWKhqDVK5f0z52/sGYUh+FOWz9TKupsIVvUsbWOD4YodZqN/KMOi+1qLRLolnpE7ITsj
Ev3IKRfO+PYJvqiBB+30/O4wdNdiRKCS9OnPZZDM869P9arj7a0waiMRtGPzB25SHqakreyd8bVg
jIABsWUvYLKKXWX1lPEssoSpP5MkZ2+ylUCjzTS7t3TP4oFnF8MyuabOhdoK8I6lWPeVJFkOdNPI
X/RrIdSrz7MOniVdYgtd5rglQuXFI3PQfc3bI0A08GZzu4WQ7+EFQPVh9v6Q8sZwKGvuYz+rDDdp
O+VbVZOGCyQXk7f4XkrbdmI/iAgiX4u71mAvUnIz/PWpydBJC8l7P1f1zagS9ZnEWuEIaCJByOKI
rFGCTAb6KjfDZ7zA8gHP23dVpo4wk02/mSgqoVI/Bjs7g9oBCkMtV8d1H5A6zpisiSwhTYtRTNcC
xtqLur7qIrouQxtT+DUs+Gm2+i+yNX63YFQtLTCO2FaXkoqrAaqjSgD3NphCaFh67MtbBdQWw7uv
1/29qn7USe1txb5dZIJMXuNF+A4QyBGFfDtnK02FWRQ+6QLpqdSKQyJreSQKGGRmRXvbCDY9deZg
nkFCcYtubbSn2asysuFbikS6AWViFbeTzSkoOEvrNZHcGqpkVM95xYk3MYueFAYgSHdRRrQ3pDD7
Df+i+jyba9g3guzLjwalAHEV1YaaRAbKRBO6mi7PGhbCJD61tVwzw5MXPNXigt1IF11L2bYbPGUf
R7pxTlYAxc1Qjqc8J1/OLBcnf/z5qtQ9OogndcCySVhterRgejObh6aED4sjKp9k3K+YbiWaytek
fczWc5X471o1iDeRJVYzM0zIASSBucX7GyGNrpDK2ZfDCOUnkuIN4luCx1MSDcCopcBNOW2FvzRw
O399gnfBsKEGHDQsCGBBuPiWmX8141eIGgbcBIN1Oee5apedEj/XWQzHt2DQBCfSmavEehn0wXpp
uk8yW7aLupvPO3Bppwax4MwYidE8o2XcTJFAVCU5083TG3Zddhu8/RdYX5FuzMWESBIXZ5okJRCa
WGGl37/tbLnd1OQ9VwyzsqsMzkPZ1dXJFIEgIu85bHv1UiVSHQL2HY5xOSFCVFWSwIupvWhT3l4S
qfLk4QUfVx8ORYx+Vkzel1HbztykN/BZxU98f0YHZ7Cuh5XeUtOO/1vnNIvms0X/9UywzFb+LE5T
ULNSP+pxpR11CqwAzioCY3Fy+dsgBOiY5qfebF+NRYTbK1jTcVUIN+3kMmfrid5PFVvxynNo5Hyr
1xdrpUjpjbx1cEYGENe0K/dVcRy7jhwocYKEWhqb3ajb4PANSZilA7SQcTRe9Dl2ETWQIMCd8Zbg
gtMHPVAa/UdpbW61ps2zlI4488waps1qVPQoAoDFieSz3tArlmzlHMWrrc/m3WLZWDe6dlfg9h76
JPtSpiVTwKTuTx3QxmgSL2orJR7JoPdKAni6UCAd+o/eyDSnNSbpJYbOAN1fYAa7ZxC9a7ACuCae
stlgcicyyz4UsYUxlNERqooeBFHFrC7OSRHAfeIwy2fTIKGIs/DF+o0ZdzBF91a+gCyun/YxVciB
S4iReoDOwGwUV2Rv7Pr78fzrKznuSCa3RNMd6joPGsBvqjZPyM8epOwlnbwl3RsXcaByYL7aPndW
2z6r83e0ofXFom6ISpiJxrBrp0Ru+cSa6bBLbYKiJJmvMkKjq1mYY2gSpgpS9Fk0enD4cbm8LPmL
nIry668vauXeWoJ8KRP5RaM+jlqtxq2Q79anzXgQcPqZkV1WuoPWxbdB26rb3ysg2fH8ps7Hdm6o
ssKMwNRkrFoPa8IfpNtdkc7DHCMgIllcQT0ziDedgERQTNlqQ3EH3PwwQ2QS8UIiNIUjTlluohSL
pVWZR2yJxItXUNOKrgbiFQM6lis0K6nyVuVJyVBCMg5bL6MsbFqNyUsTM17slZCB9EOw4aC7N/Bx
PhvFGNGfNNd2zUFKdnP065OwsgyrV+Q0v74U869txqK+ko05jBPzOMwDkJXZ1ENEOanfw78KLULc
fOKMu6AaPmszjytIiEgNxQl8q5qPH4D2nTE3q+v8+JQOXNu7Iq1gsUzqYC4y4Ha42BHgl+iV9fq1
nEctNFMNtUwzI2yN9bd16iXQ2OCXzL3wdkoO8tTQr9I0zygRqef5e9RPCixIwWgfKzgxRMInPTVm
brrl3Izv9To/iAhlfW4XnN/S3KyA5OLmeWJCfDTL1XB+XXlKdjWNUYi6ZP2Q4zV/YyWDf2MtE1Lb
31eENc+/PpkqxRjOGtlpwiYty3MDKPJEmu5xNITm3hJ3+PT3189fRMOGjupaNQxdNmVNl3Xpt8un
zoxGnB/zkZXE7bjP8KpnYHm/gmkXPk068LQZGc5xEvlvwAotQWVxuMkyUypShjfesNwxCiIWmDNp
UWq2oI/h0Vw3o68PSjoz3FH7+CIo6tdmKgkz2RFOpCT+wnf4sLAUHuuR59dQkXpSAhMjT43RdMeG
XJKUK6GSpv/3v7L6+JX+6EbjVzYtU5LQakiWpv7+K4uduYxtN5KcNjUzU1QdbzGcF2VuZDuWNNWp
V0SOg0x7LcWyeDJAbopDnF1Gns2XTET41oj9GGTo4VpLH94JtyXHoxOJHaW++DQlj5XHfK6mAkH8
VjNWbPi+JNXPaf9lFuPPe92OZ1iT7CG7ARlps14UCsf3VJ2AiXTVu1mIgVSxysCDEocEjiFmFIQ8
ZCbwTkdU3f/+JfndvmSYoiwbpqUavCrY9H5z+CStDPt05loWFBJAGST90CvhJ/wAkhoAI/JOoA6Y
Abc+cZdl/+IS/OUf+tP7wb+umLwRyLsVSRF/uwTVGrBDlok83jaVWLDs86qr/lxBje923PiFJAQy
K9WSvBRNWCA8r1/UEkj0PE6D9++/EAwoZFGXrEfapPznu4FjUMibhI1zLNff16Gnss/8Yk5BRghT
qKfE1xvqPnkNAYW//uWHYZhwzes/fl8cw38M8/zty/98aSr+9+cozz9/x39G2be+GZqf4+//1f9H
Z7KBWP//dibTxM3//V/UF3/K/nx8zz98yQ/vMSvKx+XIG8Idy5PvH7Zk9T+4dR9OYM0wFdGUROw3
/8z+NPgmAsEszeBSkvnzf3qSNeM/GCQb2IjNXz5mUfl3PMmy/Lgj/veaNVSewyLuZ8MQVXZhYEz+
fKHADOl7yv/MgWDyVHe+MEvnt1V5JsH4Cc+ZM0H1xXgM6Ky1nCVZ3L3FOCA0HiJdz8gFD20qpKHR
By7i963sK7Xpq6ruP2R99eIWhgJLYvf1hzohWMr2LJaol7MsKmDCFNyl5QYxUluDXN79IUH1dcU6
xhJBL6pLoh/bfT0z0r2z/ZKNSCmkM1qXC9SSSzwgOSJKb9pAI+xIA/TcN5fVV2H7WujkkpkkizkA
0/Eg3GSd3zSizxoIO0MdaNoSpMjfGnCBEgKaVvqKasfUXNPQXJhQ9H9oHQ5rOM0FYDrhtHrAF5TU
K15pfPoal6joNstNMW7tNr0aSDf28gQkPcxJNN6FMspb+7lV/AI98GD9lOl+ihL96yS6EDvkxTVf
6jr2Gfzq7ItRTCBMQKicAP+DI3RbBBhTChnqbJ5Pu9sbLDNWjKFFwHYe7aArlgcNoUfS3cpBOemX
ydHbFEXK905BC3B80uPEW/vOw6bndZ3pmRewneK1irtbW2u3hfTzYcY+KJXPG7PWeewJc9BuQkFf
idKreGst40VV2rsxJ07Hgq6dtoti7FGd61FTKxc06lPhtiyQh3i4032+qH33JrbVuzQkH3NBcE1R
hnM7XgbgU6UrbvUlnfRznwquNNApVcupcnZeIrVOjzmb+bRg919sIQyu09BOp2VWT0XPduZSDKmf
p8G0FOw30Y23JyQzJ6JZymEggmx4FY3uJdVq8GK3XTuUi4jaHxWD2oJymB2UPs4tdYkJn9toLLLT
Sr31JJ/nHFUHgQFjSyecNMc/nAL/PAj/aKhnTvXbzYXNX6YqUSxsPYZuiL+7adOdUL6SPHWIJeGR
lpGhyArBmnR4BzcgcQdqtMcsB3sb8pKtR8eNnLiVKIi1s4mYycrESRqCLevFYZnjAKF2gOOoSsHr
xvyxG1gfeDie0agnCOLL52FNn/dFuFnTwZCISpq00CHJVgskuTjMW/YK3iRBJW+0WBc6UN/F7KoD
tnF21R3w9XwDPATu7hnW43FvtSORRCgre2xBAHJkyy5XFqEU2cMwPYJiHWPTEYHGjtAVbgy3MtV7
d9d6BI2wIr2iqe473Kk+PkIKPmCBdtIpe0bGcSNb7rpkXBxGfUb3Sd1p94SSEG8StR5tuLkGNVLC
1gYo2mIekR2986/I0iEfgo6ZD0+ydJq23iY+qtG2a1wJN/N+Spvv5ExNXewiWHMbsfZpt81+Osvf
YhZ8O0lkReLWsDryyaAKEFyG0ySAPQj1lafz0c0VnK3ME0uAvv5kfPs0fmEA5ZD96yRwA3uFFvqY
7ESaL63Ty8wWEpM05N1mUcuk5ApY9pzDOBSJHhjk6kyw+ZWEvNuczfdY3UPvgSHuXYzhdzLO7m3c
vFjyisB8fBmS/kXqlDvEgCfLsugpMHddR1SI7IScrdydXOicHQ5MHas2xjcCsUo7/lKQU5WLGA3d
UT7//VWM//svV7GBHU0lnRrhKY68365icOZyVjMgQW+XPk3B5sasX1sEN1sedGhaCRSz0zgQXV0/
KrxPs1y4Rx4YSX0Nxw/EFWc0I3Ueh9vhw4wyKBIIiMXiMi/GpUyZDiKSfcq+QBPfPyabBveJQakN
8vcQRyFIh1C7WHdtXiOBNF4WekeqmvELIDtHZaPQPva0q79/mz8gtkQEvKfre03GcNDgo8TVnc3W
pXkje06ERzZbhCdt59XgMbJrZ+0jFYqTwUeiPKbAW2g9bfYvS4RG/ujTfCoIUCRs4qkbFbtWfrb8
JUOrhdtuhv2p9o0d6LoouxofEvr66ozti7+/v2m97I9Sfm5kPerQIY9wKdXCOBFZeurLKdScVWG8
1l0MHAQwbR36MkLVyJ/KWkdd2JoDF2SfCTGOqD3UEgi+OAsCkBuB9hXqjdPeLb3iWO3cuZ/cqWSC
oogu5EV5wiOKVC/53KjlaVUSYieRHTdLiDHKE2qPmN5gH7tAB7GURPC2EJ9brrH0rpxoznYdWJQx
fYQsMbvNR0PGUYlfcjheFSM+46mZDinikod9wELwNMaFp47A6bjhkqU/TYV2MtQmirHEdAla5QKL
Flk1sPaMyl6ga49GewC9aI1fHokvlQFIzi575RRjJiwsCFP7Zd8am57x4Wy/Amx2h8RAzCs4A4a9
UvCkB2Zzzn0w7n7jJy/6sACLusaXzalpuUEY8f8I5wr1Al/OOoeaurlJ+kXYIUCLXl6pHmpyb08M
D4Wb1zeqJ1gkSBMYUFz7ZPF4iMui9K6MyTuTc9yU0gtRZHkWZTqebslHrB22GU9jIfHXX1SWLpBg
uoNvO8ZfpXoLFXk4pTJhAqnKsqYjE0IFdkJqMsaBNc1dVoRPm3RYHm8UHwv1xpxtbrvMrjZ2bjuW
rjElrv5spvsr6WGHHFN4WSbPOlB0hPFz2v+LhpIS8q+3One5RhNNAaVpym8m1FoBJ7spuEw6WQqT
tYn0z1C2+yPvBTlcW5y4oxO/ytzwyTAdBmG8iNvBwiC2iYIryL03x7s3Um00QPKsyaIEdAsYFxjN
FrscZDujXY7RYfJu4A11K21zVarEfhoouFoXNDHnYupKpkcOfVigOiatcCQtEvW3/5DAqZ7el14R
cxQAyk5YBQPFeDinoNztuKxqvzxOOEO08KG0CyFSDnUViNw0I2JFbp6wvr9MP5hmeCWO2KZQ/CHT
MU1bPop9n+Qrv50NvznUKnQDw9szPUTyEDZk4z4Mffp19MqiOu/pGCURm4KwesQUzephkwU/EQXv
kZ3aAIHYj3pnHPlp7cfSswfRuefepn4rNvAIX9olC5hAP/X0f9MyejjwXcuZa+tomMGe0pBz3qir
rQ26TcyxU+D7lhOFAbzlDG6JE0mOTItN+l0drGhc+gtLrousqRdzNy+5Ll/iayuAWF2+88P5o0im
eFz5ZDqm8w9pH4msWh+IAa/FfTC1nctQv18sMkQ7gmoNG7GTlprE0NenvNwjJLmeVf4EqB/XYmir
9x7w92L4xSgG6D/xCZ4UXT9R3xz0EiAye3wTNWIHF2/QybXMKmZtjavlvbsNg/sJcfQ2+iIf3YBc
qr4/7rc8v6UcFFOV39qzEMzzcw/JQdfxjlq6bfCErRR4w5qdjC9GHntgWLwk52kNrZ6NJtJhhmWk
XXTt0UD/xIso1wYDmZwrYbBF9mKzuNiV04HrRy3ujObsZOPudMQBpdod2BnkjNTNnEWfXsdCf61X
6VUah9fGaM9z+4qU5p532nObKk9TtXtkCqpT9N20i2p3sy3lcg5MykgYwE7N7EvsG7eWjnONPtzm
kdkCSkjLQCMCZeBtL1BrDRRbawcT2EKHjaaDjUeuQMpfySL0VMXwywATT1QrOiXFetnAOxm5epVY
BjAtv2ErIjVo2/cwm4wIkEhUpZ8UCmxN4AzuOIB6NRyVlMco5oo62JPJj6E8K4S+N6bu/n2pIP3C
w/yxm1QsQ1coFSSJAYzOBObP3WSc4Su2WKkf1bLzkPb5AzFZLJAUjMnkpjYNlacC7xdy/9RxUX0V
ktazqtWrVZluxfSWn9vPuutf4Uu/G1L2riyxK6y5XTwL39ahvjZPeoBh2W8HzTeD/LpaX9dT7GLg
ecu/Eyp8FJ6gVhrGRSx5RgjHtCXTeWAbWN7kgf5FIcQ3qU+VtJ8uUtuddS257iMggFuF4xJlkmVU
LkZU1Ic7s26076vJn1l8nXhjkXsJedHDle3yNaubK8Hqly7OXEkhXlaSz2pmRUnLmf99x/bXgA1H
93SSusXrYm8uCmRedt1m9kg2nbb5DdomRlrO+5JgqjFdXeo9Wf5BvghVeO4TauNsonLBqHu1R1sw
s7tqxfctH1561EWzkgTFS95Ol0ZsLspPfsg6ed2V8oVS4r7oiC4PqqUEkr0jkaJ7wDRtycDI0Ztz
E4nE1ugKcCVDOUqtfmycuknPuVLSgeKfmrZbmcTPLCUuDY42MR581Bu+ktE/w2XH+lzc9UR2B/gK
3SOgrp69eYmR2MONLEiGUVsvf0WCkM8XVH5niVgkyZKiXAof4+SWRE5puJAmwELfsmF2Gl3JEdz+
i0EY4si/PtOAdhlcrLLJROz3Zxq6wi2vNE680XB7K5DJgs/EmySvRz0KwccepsxHrYVoCcXAk3RZ
ZxLFiI7QSid7G+z+I/XHJqWqHSDq64d2vw6UsMUb4/xLIizX2apuQ7beakjjU2QUU2SNGYvbg2K9
mlYTLUIamShkGrU65aYS7uyzKGLawa9S6VBhi4PV4VloX+TNdIZScfJ0cB1H6lRnqZtHDSgQwgWt
0SuP2yYFQIbCttPDomkJkISuv/ehQsCjuTFWWI5zU0XwEPqEnU8cFJMaTBVwyoSomSENBiog+Ni2
Nl7NoxC3VwVlv3yNT3E2ELud2+ZJ5wVR64ma7mBK3yW0mfivbEt8UUblnC5HLlbJRbBbptf0zbJE
x9oesZBg6noCqeSXPbAttQxLeQsX+JH7Wp1miGzJbUpq5g5PZwByPhLHcWwdUihN2UuHb8a0nJnN
nEcCM8VJO1lzfpoAr9fA+zuxDzT082BKhDnka0eKT8RCCkxg8GI9ordRhzzC8nxlmAMhz8JHnyXW
xUnE46K+FBtGd8VwdqICClN5XXP9Vaz3V1EsX0Wro+Xq7tqVZKaemG5ihk+D1IZJ1wUZDq8MxWEy
OH9/VCq/kXXY+1iGCdvEYjrAlFbXfjsqy24DNlJIRK0SFiFHxVML46Wxxc8JcTt7b8fxqcROp1WQ
yuX2tBSo1qWfLTlJrbWzRTVA4ngohG2F56wopecP42lVDpF+26smaIinz1lOgzYMrMFWpeFcm915
LE55ihZ3exf0b2mvMZJr/VyEG+2AS3jtyu5FRcaYj5/TvrrLgFL1lOxr6pY89zI+yJbyZg1svUqD
B1ZuyTTSEeDSvUt6escD/Qyse9RNKqHB77AY4URAtElqlpvpAAvKjbQxJLsV8le7wBE6dxj9sBby
Q6Edb79B0ucNfcwyQjPKTwRtXDqtuek31RJeZKN50wFUZcQfA3tumiAbykMsya9Ztb1mzyROr9XT
7lh4F/YmC8oXNeiFMey3OhSGglTozmZZ8USMOldfGRBt7xE4g5XYv3RPxpa57fwQ+bPabnGGYz15
nI1qbtdzb7eNatMRCjUPjviqDFYgVDdWJT0r6FkAf0yJL+pnWS8vYzNfMIVe2oqzr9mdTWKRbKVw
+5lAxfRnWDX1NBxqKWBuEqAF/mSAg+0JqWIcltHei+SycMscR+uYaalNBMcxAze0jtgCWPi2KZqm
0pUKFCIAvhasPcLnDm3I8tEdhYpIDm7LItadgttyJcbbuJW1/GxeCj+vf6r0VW0KdmMxDiBufXmB
kStMD0qrj1iGc77zB3gOafFRl+W76pCm0f1Qxc4REekYuR5kdn7ZEbq+6NtwqFKPaBlPWGJvJH9M
o2quZgVkyOplLDYIL5a6k0ghQqDwE2hze1+WgDhuH0OVn62tJ9HY44RjZW15ExoCbccTxlOvOH4j
EZmmg+gH98RMKJX907cUtRW7OYzg0TIEfZy8TB97YlHy4ESeJ48TzuuwuphBg2FLfpD+cS1INbjg
n6geADxTMJaewogHP4a7WIYrFuAV1JHutXZJSXSEWsJy8LYoZNgomYNGg9uxt4Hk2qUlHztH7mqb
kF5seGRS6WdtA6vTqMAfUncgvKcdFRc1Uts25w0h370FOqMHJB/YOWogEUO2hr4jI32NfrAmE4I0
qmvXVFdLFy9y9y4apJKIjJPfzbWNYG6gMAKRnwAjrtVAXtjkKV47koch/YsFGoFjf31csmCAhCqb
j+2D9Bt8CbdrK8WYzY7og5DfkcYEcFGzSUzyi59ScszVlWC7zNl5Ho4qjLSEYk8Lh2o8rT2WNAh3
yWXNlovxFC39Hol5HGlrDtG0PoORPpOK7VvilVRve8YKGM9DdGzOqTXe55OCVUDACCuj2Rhp5lKv
3LkX1qPYVQ88mFMwI9EPhihFjLbBKw9XjNXTGp+fLsB4ENf3bO6L8xTLZ1Ibi/3SgYCW47dRj6qx
uM5ddSU78Yot+iJRl+jUJcjHCx1wxsPr2PoTBK98yM4djxDd9AyNi+ThayAFBNV91/notpmO001c
dvRxm3SBynUj0g4HwalnEP/gQ+uMruZZR0PhICPHnWoGm1P0D1MxHBhU88KMjhC5nrR59RfisBKz
dVEPuz1y3/6b2hchbwI/U34zuvGK0veiieZRreKDUS6RDPux9EpeitUCP/5w6pkE25jjUVs9M0ch
KXeuNiku51Zbc7FvHhQsT1JKn2xSH+jHAXk4xjXVx+h6kLiFs2O/5K8EDb1gg0OPykCF5EQyB9NX
4zoS7sqXUjJcxQWx3IC1EYNwy4hFEs9yesm+Vgh9MU56inKsAKT//bNS0/46lmB9JmqyoWuAReXf
J5Bjl3HoDCSvdF3iixNrEOxirc7zIfV33WuTZ+uhggHbpvFzHcSBisPB/7NqdveTlsRdc81N8+m4
dx+YJFVV96QU1ni6O+irnkyLQBs6KQEEI/NMBUWhxUdR/ZABRey1cliaN3lvgxZINgWYdpnj4j7t
28tH8gXRxZnKK+m4MsnlEuTiUvrZOZHxAvXgnuRbTdBIo1UBBwpR1rIn16qnGI9+BwIMo6YFCxVd
qLZyKrdRw46tYb/DpHJVn8sToW5MTBhPQbwdmVhmr1uh3eQUUqR9XMwc1Bv97dbRRS8+DvJoGJ+T
vj+yVnMXrrMUQZZwIavJBUIE8sBpmp9wR9LIMJaLpddkrj1ZJyWHo/8yf+L8ypJwSi9E6FDqP+a5
xOsa7OuDURV8VWoZvyWe5OOSJX2lQyLxSFSJBmW9lGp3SyfzmZA34g6JA/BE0h7V1tU1prHjsWwR
lT8lX5JaclWUtBCipFr2489qvT2pbmSp39TKVbfeqUhLjBcb/gBrESyn7HlYdYzj6iY6b1sy3rhD
c46EJwiiMXV6bY9MkyRkapjA2JPZ0z6HqKCdUn3LWLtnbbhn8UuLXZ4sB0IbFV0JzMAQV2fAzDHO
zclM9pCxazCdo2IhMWWYT+PVIRjCqUioVeBNoXvVNsHhjjF3mxPUNtiF6BbrJeYywsTJR9Jlh343
H13Jk5rpKmfm1UirW6KdywrKiFA+ypgrMhbooZcavJjOSy/Ft67K7vlUsZBytNQCMHUsrTaaiwPi
5Is2VtcXKSOl4KanlLiMXXI+TEHzl0TxzXz1obRBHsYnRlAHzjuzDPb127KqbFdQDk5t1HsVQIE0
xjxQvxLBhn8ukpnyluklbsuj8PaO9ZLwwSNQVns3ML4XJzJDSyFxZR6+UvOGxschSuYgcQJcsobN
E2VoQVACwCpVyj3yfzs8/uf0y2JNp/pNCgD7h20ih1qtBfUXDGKhATOrND/0ecNnrr/X5sc4TpcV
aZP6Awj+Ep9WGiW01aduX/xymm3mlJx5DInnIkCo5z9mWXoi+kTGMMsSvOS1NTWKqDpQlm87IZ4J
EbZ6+Qxh71gnk7sDH2qq2G1t7HnUlDvq23nz1oBkyCUPJpECeJjDbUpPYrud9i4+SeJ6WNSdQdMc
9W+cG2TwlV+kqfNEnRVFxfyv5qPiGhCCArk/16dnQc4fYHoTD2IuLCdhmFXkp2PObJ+lL6a0+LRw
BKKGFmF/jHhZITdIvhOvnVTk/VjJGPBK6uc+JnV18DOX7EG7WXjiYBg4GzZAQGfKDPuq2WlLU3I0
4KcUuGcVx+XFkY+KtB1nBocFOL4ITk+YnYxDTUxfwV5vtC1q7IExpLiCZZsJlb5Irpy+apvXGf6T
EknlD0qtQy3ewG663bdZX4hrPOw3Oj2sYlnP7PsuvL6vN5Sp2H0au2MzzaBHrAZXRVZCkIM5YGgu
UVlD45gCJFoBPJKwYQugi0rYNXFYcA1YsRBabqrgzFyOmwSmk4J8ydmKK6Nb18wHF8pwijBTulLJ
JWUSmXzg1ThVL526RkZ1lHSkdZJyagm10Lpri3g010gPWZug0kd/8YfxRZQFmNKEhI25l4+Wt3eK
vy5b8HAjES1Zr9ohJiiTZKLNvBUPCIM1sVAx7tmRy0yfPuZ8veB3QIRXfsyT/gISqJEObW3edC29
AT+79o1+JokqpplJtuv0FUK3o0wk4KLWRlNaGYuTvg7hCthJu7apetSfY3viTxejddqCjEMep1J9
kBGtr+zyxg3JJbG7TemOpGBxCVesqWtyHQmSEnLgIMNdsmiz8v0ZH7Ueh/FYB9jGInJaTnkNBQZr
uTWelAmND6ERNBCz9SxUojMdhFDpg3//wWwhkANcqeoiGhfrN/XIsrCxIEeL/kAwIhIglAziJkuN
ShyC2Znyyh9T0x/rKQDZRkMeLoYc4eHiCEVrrEnnvrHO9cBdwL6WwZebQxyyCDNq6oVQeYG0a41T
g0EZinucdmhYLkP3fV5UR5e4/CFkWXXtWvfHWqU+lQspRiig33p1va9Fj6HYScq7sSpHMR+9nevJ
WjUv+ZUNzVYJxwXSAL+SEp8GmCTC5q3DwiquEkXjyAxighnzdRsRvevIeYkwWQgn2lPxuN1MViCr
LSL05pUGFGhPagwmZz4qxpcWrAo5tIzhTkBLo/6Y+jrMFULIwebztFoc9cZYZZWImX7M+W4fj7Bg
EUUNHdISD7fYkqNGDrRvgEYgqixZHMkdTjRxOE9oa3Th2gwLEIY6jHmPl+mtYHe3aIqjkdRHTJG+
1F7Dv0jAy4F35WKMJiwAi1lUfG427ULpMJVDVBBJYy33KvfX0joj6LxYGBkEqcKAv0cZb1cLMW3O
3Sx+bxXQ49YD636ckYQyctd7P16qoFh4ZwtCP0SGOQsdctqiv6ZKZjwQsyNS6G5oE9hbZw3agYHp
No7MPh9si3GTTkDV/xB2Hjtya2mXfSIC9GYa9EGGSy9NCCmvkt57Pn2v+IF/0j1oqARU1dVNZUYE
z/nM3mujvSxOkjWF/NBBp8Fs4BWW6yAlLbc+PcRuItLcPJskM4rWnRn4k5DiFvLksmbWe2pp0y6q
4aw2Jj7pJUIkGnXx7Aqv4plf3ce0DbGJkVYRttdmkF+/SvY3yp2swUy8mX13LzTjxlXHdeALUAWF
zbzoe3UZjTr+3R9jhJX2PAk9dDUpUIExlIge1ZjnFOLH4xDbVxmpPukxxBG8y832sQ5tpGNxLpyJ
0WiKUndlPNoZU9BgHDIx4Y8M6cW8ZGSDu/myBM3zWJD5cHAscHy79xQQWuOR6z0uvoiPV7f8JK0Z
ePxeF0ojLF1ywyQlMcNhlUKAZ9zdgINE6K2jhrNw1m/1wkts2DILKkg65yTnDavH4DthIKGFbUXK
nWxj6XdX+LfevVUqL5UPzx/55zFHv/hrY5NhYsBovyyiD8uLb8b7KriniYjbOK2lM/mZl5I0yzLI
KgbmBs+j1HnGu/JCye6O3e8DDl4TdVGCOe47+6y3L8xEhuqU5ACoXYGZfnJ7sLGMMbxeBROwgGNg
Iq4T6GXYcNlD2RLwxRHBhs6MAaOQDFHvfEvjHxKkWoUf8T0D86ddcvu7GsiPQz4FF0fNtuDg/Nk5
f3bOH3DnpOy4PYsqlcFtxuAWBOCjoaOddYJ6W+3BaudhgI4xE84gf2n3d2T1b5mivioGAAW8nnuc
gmHnzBYVF/CEm+ofFlahgUUpJoKTxqajIm7dFI4XWkKRk4kQCh9LgV/llq+U5zwVPndvcTd9PMuk
gT+HpF6u/sNcGojpfJJ21OVO1lhRL2VRV2dn7IwBWWhF9U9SK+fUBCK2ijQGrggYg4mQQb2mYLQR
CkbtSCLSkSlRQvpn4lmXOFNBDQJLAJC7nSVO1vWxdmwtMdy5cQq3DtugkWmPDH9PYoTS4GnqeE4O
iGwVqzwz1z7mWv9URzdnjz6q2WnoUvbqckQ8Oh6+HiCoHGGUjI66i9ZYIJpua/tgdICR+9kHNcwQ
qAVzQqYFRNoCQYvGNLGn+rBj4XeVZ77aNn5KdV8Iq0vDfNgLQsJJ0cOMg47sxTBpzVDQ+N/jCQhu
NeGdYxysd+cFMbuisx7m9OiIOpbsJE+vo75xVqaXQq/jdtqiZzLJpm82XDKu0iSQQDgdzjLJVGiZ
K429C29ylO8sz5gZVlDy8rd27t87IpQH4lelKDONKKuEiFBL+qTZVg1AkKrlq5TXhR7BI3hW39LT
rGogiVwCwwHZu1zg1xTWyC4792vV9JRSRK3nOwZDvTrQMsU3RReDSjiTGB1RUEn5/0eABqXv/xHv
aKL8XOg/c22YGln/9zgnV+rRqsBC2YCFnG75lLl3JqhPHRuPKXUNasL1LD4W5Gds/TkD2wWkrGSg
86yDxnyfV5WQZj1YrSupyq6ZjuFo2ljL1K4GDInZjEJ10jO3QEc3iIBHifdkByqFgBeHmDAkVybY
tHdZv6wRjLP4I2kr+yP9GDhkSG3GSi85a8F6BvmiAnkSmZRHcHNoLSCFkyxsyy4kAyskuBCq33Sn
4nAbkDlmJt1nrGpQrHuKcpgOBbPLFMaD5Fla/dF3+3tRS29bu7M2e1aIZN9NuOh/BKFh/8hYUxWZ
BXyJTFErdvOWdan5edDbNXwLFYRitj80OE0GB0EQnMISb1k73QK0jASxypPuddZ8OSYrXtM5pqlO
l+ncl/TPrFrlbQyBVPfFRGWQAuiBB+S1rtnXbrsH83nwDPEfE3Acn77FYaVyWB35s3gR+z5A45Rt
qjfpgldVSFomdwS3t2z09DBbxol8achZOKQDYDnQeoz8uFuG4SclspqwYshs3H/q46U7vmqJ4JAf
8zoH0qieqE3JzITknp2ldAvhpISF7bAeFoCaojScAQxOrF0QUQ6VA438ZbR0X+VaVwDdIfwSN9GJ
Jm8oPcxWW2kGUy6HhYGsjkxOU66iQmc1xTTw2M3YRAakW6+kPbwIeRbUyUgssPii1/sLO5GQmdyp
4yDJ2y5U9CbcSuRdhDBLe8ZwzJEW5QzNrpmYJnBMHolHxCz9ZnZntoPPYyJxTPbV2j1ktIWm6Q/5
Fozw9jlsML7btMD4j9kWKYfHn1c4XTiSqe39kSMZI6yPTSQ4vBQxkUzngHID603bfc7auS1B17l0
ChgrxsQVs7dxn04fHJAExWUGFjS+bod/rkeQ1hJSfzO305wdl8kEerb8Gz8XqYoZhkWNwAaFrDcp
8/uI96U7SQIPUsH3KOKKtFwR6eOYeQZ/FUxKKiTMc9bu4sH1MuG7MEubp6nQjlAEgQXx5aZrJaOV
IsxS7jZLOu9n5QaN1kbbqOEbVl22SRiH2SGzY/lhWsf67uABB9bs5dvAnAo4IxNcHrZUfnvGfu8U
gsKrBlgZqvCKLkrIQktuQnoSCtIclB8L0NG85XQqMxB+r2ZvCzbHVakxTBL74GnFz/nVrDhln2JE
BrNVuhQfHBreSgW5r5Ov+js8Jbrp/NSKwru6dZ8ofyfw7rsxu5slkJGTnBjtWTko8PrW/pkLLl1x
CszWlZea+symiyT487pketDqDzScUY05MEGRCVKZ+RkxJVQDubC7E+PAukFTt7v7yPSUt1/PMp+k
7lK0wl58G2pklHgWdTS3Em0sduLT8OQQoGfbqg0yjJuwU6hC1c8W8KNZFhk3zXzPdfEkn7FuZfe1
7u5cZe2JRi1MaCXGtQiNVggy9eNAP9oe1LGzr4rMtXj/lVJDYfLcvyXnZLA71EMcQaBGnY/CLhXp
TkSoyOKvG+coUTxLdIqxcQfomUc/xPngbaA64OpfOkgmrZrfOAsMjshkBH/4aGJrzj/nuv4i/RiS
j4gY/+SM84HCBJXiN5nBxNwRLd1/Df0UEiV1puFCMct8E4SnTHhGCfdjuwxzcc0YtrXAN0cjh7XS
38p2vpVIDfS1v80fMkpxvf9vOp7dBgvxQr4B7ghV8TgllxGO2IO1lrRGBPt8MBwtAKejhX4xEHqC
r3L6j9kV9YyOcfLH9p929NAodmfsDntmY05bHBeJFBN3ykoggcTTt/dVUsLnFFFrblUs5xOhIohF
9ysRAcEyZ26WnyjkEP8Qy17baGvVHebu8aufQN71Cct+aLW75in1hnCpDGqiR9ihnTbrogKHgQEf
jdQsPNGO1BcXoKBXmLmdpke5kJIgXL1UYa9PL+P+22yITv6zo7BWbhjZ7wSf3mdgBbIq+JvzRZQt
HHcodf3lMMpQU1AGJMyFDu/wSPokLo18qKvRlyzE4kNIX6dqfZE8LxFAijBLUszmpQdLt8gxATJP
9I3qb97z9h3y3yOP1fPS1hpIYHhTF73ymBBvXBQSq9dtzQIAwSyJJiaFehrtfR1bQ3+ZHGMvb3LN
D1jFTw1OV5BWutRvBSas1diQx0/YYi3kX5i/WCc2q6vuW5gb0hnYSQSXg2Wsu2Ety6w/z26eoWw8
NhHRVClRTQsTwZLBLqQVnpaTeWGEczKF3i9MDAex8+wQeIBK2IH8yDeknTBawKhJAaw99Ndi0Ct7
0Ilz0DMOt04oonyTPlQbPBRSoEpIMY2zLYmq6WFKvxDbMTAoAEaxPvxq238XYFb5wBKQ0eaEZ1Vx
ZU7wPWFtVv9pg6arGc/KiHeEM/PjuGV70GSzs0j4eS/btzEVF9JoLtvX0XWvoK7etnV9G0zrbRgD
cJRB9ZZWtNg60iokSQD/yUWnoUBOPGqxpg0xYdNRTlznSBS0sYa1rAcN1NYNDjmY1LMxK9GCktK0
ykAwj4Cd/COri3uj5w9UUyfhdV+sULkRwXuVH5dGddFslNZDa7pXBtSwO4/gq5f4rFt/6IsxKWrM
LQrc53SmM1r5HSHecporkuv53TEOVxFZCkhR1HMhzECeuL8bf1I6dwipR6NVXqKMb/o4GNYlVpgr
/l58qvTPAx7WFNVGJ4FiyWia1neJLgItnrwCg8OfDcJMPas4twmJHm3nMolw6zYdERzYW0Hx9VHi
SbCAJ2UuzFVvNSknzAuEa0Dx33Ivua0IHVS/mMJykRcQZoIUCxBIaDuyw/BH1Rta+DwVoM/wwKmT
yk7Tc3MgyAraSGO+Jbf9GV6vnfWL34umt+PcKUBOkVvsLxUSWwxMyqt6aTC6wpHQ8j3e4N7LD3zO
MbuMy3ObwvPVUaZQ9mt99wqMP8sWamHp4iUdAjbBY+bHmyAmLlbdSnLrpT518xAfc3HBUXV51mK7
K4v1GQAnsjpzu+69dSNWGeCxflx7wgZO1o5+2pDv488kSeQhbbftq2UF0ucBXko73Q5GsnPAPRZ0
MXcbtd/MfXzsVKi28NpXGqdpQO7ShwAtP+ZMiWl/WP7/NjkXtP7Ab6WEKEblE2z/T2C/Z4uPgloR
1HaSvokj+LpErVD5ByJZPk6m1r0RrqOpXO7jzeJc5i/ddfP1yIRXjEWUN4a/8BtK2tek9hH7VwGc
GTbnFjn9ivgxAVuJlv33/sEVxjie70pRL/2HNhRvOMffsrs173FusHU5jR81eSYsn4TbkleOen7a
spJYkEnUKgj4bsiBqsW4uAv7dk5IMxfq5jN7q08Wxd1WaX5F7Ht5MJMX/OKtZ5Gl8lv7En+sJ1QY
SJnJ8zk+HRu15a8f/Qf0FnqAdedrDx/9ZnwgP1aF+7oTO4GMXAXZPXZ1WJUmTKbuVfkCevkucrGh
KjyJW+EDLq8PQmoTKnbY7+3PR0u21sGq8AlMRswvPacWKHRXsfyfikqjykmpT9O19XMK9fyP9C1x
NjjimdUgEG2RFop7EHicZ9wUqcSRMP9Yx33+qVBJ8/J9FWvmcHA2sckfLai/LiyJODGnmTGcqFHO
cMFtPJyxrI2u9oXFYZce6R8C4fkwTtt2Ub6fxwT0qi36nzaNnqkbjrD/mFboaTyneIh5/NSLoGwX
kmtYjhaq3cTbF5+aC0UZWwBbo+sQDLTCGbdtFaPUFBjGSaXsNuatXwn29OBPUrqWvqQf/oaqc+Bo
KqlARK2zQXqF5RMavmQOWoCFz7XMK1nsWjALeoDkgHvbClK86MdsBsL36jaNhiNO9glZcFVMgzTb
YFs3JzXMT6tIPtQtt9O9JxGFOEeqN8OEVVljjLJed/48tZ9C7vs9ZVU7thRVUukXBo45PmVmZFpH
PAjTBRbopde/uLMQmmqrdt3N/JY+a8yFl5lKt5KUSKG4XFhRSCm4ksxFiI4o0bQbPoOF8jGIJKcv
SFHbqE9KkF7Dw8ynR5M3jwF9hKFeNBaLM6tItkB1/6+dTO9wLBxDglp5W9IGOmtcMi1DpUcCgYBL
CtU2dxXy0RQcgczhiKLxwGZ6i6V7Ba1KzfToq4pJIsFTNfvV+CUCgYfvRhWbMxbqg5J5SFZC0Rbd
hRe8OnnyWTKW98XB9PvezPl7wYIBozUN0Jh14Uj7seLZEM1XQeW8ZaZUq0+cle5wF7jgB0qKIOS6
A60o3OHzQDjz2v53EAeSd/RdinWq4XsbGnavrfXFY/I5d3aunLz8LNbiKszzdU/Fa0IUaydvyAZA
FUk/ZsIiS0FCOWXuQiweh1uXIytoPB4BFOI96vBlGH2B3yZl4fMZHyZcAbV96bKXwfTNJQ11PrAl
bY7wuqEWQyNIiDqOBLymwN79PB38nBpE4bUV0izo2l+r5OsDSvo4/TMKUHOWd/nIrpXKOexy+lwB
RFxZCVzVfophl+m1cN2J9UzU8dpjpYf6ZbfXuVqcC0uFTTnv5AGOqOo2ZikZlzBJ9av5QpMEUIC2
/IV12EkqYmyql6U3Lxbd+LjHom2Rlz0f+AwuH9ahR4cI1OZT3b/FGm/HpL/JqvUq5NKLyRJCeiyS
5rcaQId2ui7mHj/7TS1JUA/NXmPqvJdFnDRsUepfBPR6Q8NyfJH99E9kjlxlNyyFGOBm3J/6g/OB
mAPgVAyJWNpdO94P48SNlLGfNEJ6PkPkfXUQ9CWkhrgkovmkDFiL+ZI2hPvwaluUeYahvmdLT9hP
AjvLya+7jQSvFO6jeDGTT8V8v7BLJ6aCRGALBC0VmF/LjyE3v+o/AtT2mgI5sZaz+IOs8/mnOPCY
m2SkHKgOF5u2fYKCcwWqZeObx9yUrWAApY3norL0yHzWIy3DW94o7hJcn43obqlfart/rBsLs9lH
deR04pUxus/re2TvlZVGq63chqS/i4L4GK39bABmIUzldXaVSkANV52pQxdnMcPkMcQivOEm3MHA
WB97cXxiF4C8ROfeRjsIcDgCVmK6k1n6ZDfpCDkIsQtkKtcRIQcz9rW07uZa3QmcCSyNerwYrj1k
6ImALQWvZVZjPpyxHdCzqiWaQs6TKCMD6AKUzEkQX+f5qw7WEuJ6+5T7XmZO3J0sl9Vuvgzpv8lT
TmWBrMpXXmXmvpw5NLADVjjRkxn6yktLFDrmsi8BCCcXmZUP98MinBC1IpahB+4xBs24nO1yrOGE
FmGtaG4OI2LCjNUIzIUU6yyp9D3bGotyewEQwzAqtY0cwK4OPVpUKQTLsyLkZ3POzrk52wnuTk34
Nz2p2907og9ULqFixMMhs5V729MCAtJHUR4QsN5qi1R36X2WZRZHabSxn5Az75gvstRdQe1rl0Kg
xl64sajd8VFLFXtbRA0s0cJSGkM11aB4Xoe+QzxguDBE7XbQ2avbffRhustc2AaCllzGV1g08W6q
56MbYtWwa1SPaGx4xWHWNnTBDJE0bgsDV3tWii5M0bMs/VKgdqQplDHur0Wb3K5iPLJITJglvmT+
ljFizO4YxFxx+mcu9B0MzFDNKC2aesYhz7GnDp21IwR+WuMesxQiWXlN4xZ5zS7+WSzysCzLo+HX
6Tf2vzNj++xDf0KsHew3LJLDIvlPeZsaOx02N9dLrLdXaUCuwQ8Lh5tJRw+uBUu5gGgAEQ9SVSIE
HPGZt1kcfop3zyRmQ3yUCCa3gUrkCZU9i1Mdb7yjXwJCvnn4K/s1d2SpLJdJ/lCN6yB+aPJTUnM1
6u3MFA6hUVkSaNwSC4O0mkGW4g+k6PCXhWqF7ZjwZhBRZ7PQzruAfpovvhC/ZZW5L9J8S694vfgU
bYQkD+TSbYC1bPX3jIhOpoRaGEpNY0+pq++pozEE1nvO+5nEvKc4KBdfleTS1Mqjmb6gm5xXKEjt
h4KwvDHLuCMAJF9NsJ9TnL6srsl/J+/irT0ZRBNgkzmVHs7yXNrcSkBKJNAoYPHJ3Jy5UBIueX1u
fOQx2/gOti7Lx0dNsDfrV3th3JI0OgOr9a4zNK0Uf1Rw7RedP9aChxNbwdlvuo4gE4PMpFpz5una
IeXIixKxGT7KfPRKKWVWdrgtzsdh1d1J+dZwgS9MnxtSw6p4VRTfaOsAvdoZrGacsiBfvgSqsHz5
o9Gjm9SjEMTRpc5ouRA5paQLZ/jbESzyIK/ul6gnLwyLXzY4euNlTETelnPGjzMV1A6kjgwFN59o
nieiMjag5ZAWF81fiMoA8kxkHnnzK128WXvQif2NiOykV5gcVsSe8SEpyAiRnLpH0cD8TBi+kMCJ
m3aTrP0umuWjBifAEJ67TuMSLCk0JVbBMiNgbNjx3lUXESlNyiArtnJC3AkLzspTzQO7z2BFnVRE
gFbCqE8smGcXhCKBUT5HcL9mxqa8cP8rEsdzieyUIcrgAVlHkktGV81Waz6Nbr+8r5TE6XWQ8Q3c
M+iFGhEhTNziZSsuYz9eKpIt1AsjZkN4ZBI7fUUPyEmgDxjOBG9FAIzhWljWgbQW6Lny73n9CPJH
pRenTO2vkA7USX2dlOatgKaXVhga+rfNQXlST5Xd7AZdznmUeb/S1BfTL1OrIzmTOPKMWALIpG1W
PDQl4myeA1HGc9zHcNySxlbX2UOgdtVfdAhdpwP2uq0Iw317GuRpchmUnSLlV12nUTJP57TqYVSS
IDEyk6Kk3K9jqsZyypCHter+2B/lUpzJDJG33R84yinu+7/S0IaZYAaJzEAVuwv2vIB0s+bmaKE0
X0x7MViIcaDA3Yt2AEnyuITTKgfJJob9vAcDLt1k5UadVT1+GrJ7s73KvXFtP77WVsNnm7HROW+j
GYAZjssrqDUeer0JRl4fa14ZUxWBifx0S05pU/q70DlKcd0I2WL8AhvHfBkjWIZBya1PGpRd+GOk
tgeVYe+rlcC4FlYsrhTcu0aOCvG/QSODt0CsRWY8UMH3pkEjaMK4T9XAmPvQvPxv8TwSMaCShooA
yydVxl6xpxBjbrc1Xsi6iNMEoIQ/lB0fvi6gGyTjpwZTeJpiTQJnXXsbeMMhXfyE+gIMrys27kqN
3yO6EavZA5l3FVeCUaKk7C7odGLZLQOU4t6mxeJTy8W0QadVuN3yqXdp8d1ncsNRskg4ea0gBgYP
HLVDo0ANksozuFNPmSj7C7Y+/yZVe923R2nJ163P3oE/c2EzYSX1yDqRWsDQqopUM4tSl8TYJsyq
EgdugvBAD+rhd7rPDqu8PUGLrtFp9FDGfXHZo866mOp6R4f/ss36qymdkV7edWy1nwKaj+dQrTBn
rOW7r3H0dBw96YDtIP8ftY9ft4Q0gM0tf6ZcZGqIswjGBSZ5ZJzjscNdPGncqxJ7NOV787okvRmI
w7XDuBlgvCnl0GNpyRQ9Bw2mfO6FLVwU3jgVGagCogVPIFnIA7yKSUz8BUq05CDXbQ1PGxcv1dhj
7OtJEf5i3Wb0FM/rcS2X9Z4000vlLNoaLPvHhKLSqxwA0QBeoanK0FJ20VP+cscEZc0cacrCWqrC
SefpGz4NypvUbdv2XvuFszWEHVTiI7nzAOSY9qMNx8N0Dc37uDKRWM4C836VZLpFlDyoXO/snk5j
NYdow0GNXaSap9NMIvku35UhevkHdwORxXyZyaPtITkIhu5o1e/JoExKDH93ax336A6SbeYmbrzs
AHOjew02WNTwzVN17zOYuosgmovRsfQh3iwlGprkTODtWSpfsMoQf/SFnIkB3OwuaoXeig1tu9IX
y47G7ltk992B9ui8Qk/cUq69pthg/CjeUaGracYTm51IAe0gaRAuPxRPFtrLBZ9l/ZvcS19u5MhL
A3lvXkUm/mau3wSLrLael11vWJnCPOBQRzq7sYySbvnnhO3Uyuhac/Gs5Yo7HTIZhfPTKOvp5PYZ
6x8R0oZi1dRnf/rD60bxVV/EF9KwHkem3xT3DzrxSFCFkzR/03kZf6YVefeO2L2z97X067oHDMDP
twfyloVl2YFhJKtTTMLOtnNFQjCOjRzWHoZn8G6PNu8fhDIa/adwl+fmSzLY5DIy52o180tWLqik
lEvudTjbjEJ+w9j0OuyPWnBs/bMatrCp9HB6J28L55jA7NSI6E9FnKhm4wha667AWwXptzLcRz6o
5jA7rVM/HdaUsG9ioUZgyi4qkmIxW2yzFJDFsERz0j2NjmqPNOt/iOLgHf9a7XKGNmezJUcdtvID
fnSw693uUt6kfP/shpTxdfrVK60970dkW3dlGYOJarzOikAe0qC4POCS3mmRcHqvTCUKV5Gx4FLD
CLiap5Iqp+Rp/8v9o6WX3qCXDTGxS4CTshDTv1cUrqSzQqEjxVa8IPLsak7949LDcdBug6Nv0J3V
mWZ1Jzfsc+ukl+byjNUMmn/oJqchlLoZSqmLkBSz7WTO4Uild0hWaNYVTgkkPRbg5t4eSBnId5jp
ncgAACEtZx3T/9K46zuTc6u+zR3A76zHBphCjzUjZTzOrZNuE0Hn5SX9FrThkgItVCMFNCIZBQFn
HF7LKmwQsA3Hy668D0X2fHt9Ua8CYmIJBHkMPNIlHod0y19goT52jU0OXqIEIXMRHaCNhF9CWI5H
kMsMJv/ibbbT2w+skqBSxGAV/ybcbKOOTPiS8DoJvpN67AJZNL1t0vyaMvJEuWm65gto9QtVdFRi
tpFchQwEJWNul+sBEVEBkRly05OlNcbm8KK1DNe4tU2L4UJ74/+9JxXBAfjl+qOhJivPP1M5nlNu
VQFeVTGeBacveo4mhQyxAaktaos5uQISuBlFToY8JEQTP137CPLXrdvJeZi4FbtolOrIClEFICin
bFprIX6akpYujwd9ixzrLlV/2TFBiI2OzAr2TA7obwOkPa1X2fOJEwCy94LTGq1QYp7zvxg5G3Pz
BVjYUlie9Ja1auo+15yd4YgDW3xzcwuWtkvqzh2BPpjbOWVP9nZlsOsa7eZOtkT3c978SmK74lbu
TvpPP5BsULgsmN06Y0yJMF+Tag92iVdxlsk4kwWExU0wzxlKNTBcM/PKWg4aQq9mxQjQ7AfrX5kt
MOAGv8iU7N50qmQvLAoWDSbRLm0VRQA7M3lnm5CY03AthqDt5sbD/afYJnlVjblw/1cdSLFDddQ5
1f5OyTsTcxgpnVvoZh4umi5CWu+UCIFojaiacAHULSogFLDbk5xygW7lxqRmjRJrI3dWZwmE4/6s
yMdtWoDN4jbCkMGTMw2LSiWiwPHLjwLIwb+06HlytAQPbj8nTk5bBtyti4buqRVeRljloyVcsywY
NCklSVHr413eZZJxGDExCCHeoBoQJpIdlQLtgAjXb6cN0ZddmxZC9k6Clt7z4GU8uN1H1n5b83tR
Wb7Y0ZaUeQPKBaTklpeURlYRTVDgd5x3ucmOaYccvh0gNXjnUNjXp2ZfGXqqDKCJSwJ3ALfLSV7W
z8rFZXpOvlhtcUaf8Bues5c2pLUyea8hAov3foDH819FjEg0bbPDhvRCthhu+aYykSA0/7aMZKp0
+123wIL2UzptzakmLQi1N8Fy0ZPQOHssPNEZf0p36b/yr4YsK7F/ak92mPATcMQJXPEhFU+1g3fT
AXye5zeyvFWy6SPjtfvmPrvOPwT+RWieF9wyBbPlU/2aBdNH9Qf9Qc1s0Gc6ag8+50FikyUKsEy+
cggZ/2239BPPu4T192V7osj2F+2OEM6RX2ZEHFp3kneHSB51lE/9p+6unY3DajxBdOQ/cyD6Oz6n
q/ZqUcoXZ8t5WhXv1h0CbWQwVqMjZUUWdefcS28KqXY0vEYIhiAQvMLu/MbOLmtg0D0cryYSot88
LLH8aF0rVq8lO3AhNl3ELq/8Da/WTfbboP7bBvJj/Mmv+o/8MX4cyKOkm3JLLimGHwRdyaVggdm6
lY2C15EvtGNDvLuWx+N2hn85Xog1CbRQ+2XyLxaIS8gJPzjrToXMOJUmTvD4pw5UesQkv7BVTo6l
0n5GvfUGkpZVW7DrzhBirhWc4618YTr0MVDW4z5hLcMuH9N9YDF1+zu+Ix/I+Sye2KlQa9GEPVYs
IF9Ao0VcS9nJ8vafhDnhKa18vEaoGwlc/WVE0hvZGWz58huCA0FWTgY5zQ9RIJ4CWB7ppI6o2xXz
ARJsvyXeU8uu/6a32tG/9a/JXkVIiScrdxkhHHyfHjeUTkjUaf2RvuUf+gnlJl9S1ZMk6Cin9Ecn
J3o44XgyKZw5Snzj28q9iq6B1WnOhJXbECsueJlA5sR8V1lhMkT4RoLsUCe89PwiI+A3WdEfrKVx
gPGKUOXrfGIqe/8hv4NNKGYUxMNKykzd1WRH3U+sxwhtgJSDvW1AkPMx/6l4gideTdd62SKNAG9C
69zs/lwr/2R8JBDSf5IYq1g+ydjsV354tpI/w/6V/h2v8j8I+2ixiCQ87ZfxH/oZPz1bL5XHoA2X
Breua/4+vrTv/Ye3asQ4h1nHGe2RvqmJ53OLKI7FE48ejxKDaYgQ/8HRj+vyrJP/RxJW0F7ZrZ7V
38Zreu3/1BT8P3zMCMNjL6w5a9B6CZt0hxAblf4boIwtxJnF08UXS+zK1sl3+IUQu/HHVxrM/rTg
nfyr/ColdwPKzGhPPCm/cHn0h7NGnU9IH8XWKfc2Kqz1U5G86h3Pm3FfhIBAWg8alwfyAkwIcSqf
Rc+wiSWiL9yL1s5vHDavzWO8LdfpoQbDhc8szTyZcTZoWtt0LefMWtyXX8gaLNi0h3xDBZ+G4Pgl
OGKAxkSyhf+ef89gDzYL53AOTOaSHrerZ9oaj3vtcdqDiDJIOHielvPfXXJl6s0Y4Yid8KBrTnXh
TPk7BxO7bIRLoInS0/5JyKfDOIRfxanw1asRZj7Umu+C70gL6d2iyW7c3MHJytyvjogOf+ETE1mx
ENV/l19MzWwkst7C8lJ0xytS/c2bvtTf5BGFfDJjwun1E4Zer/+HC3A55S9aTEEDrEU81z9ICm0W
fXYVcrO+orxFkk//jy75DtS7CfM/VKTmQwmat+7e/x5+9XQ/i08g33oZ7usfZvZ/K4jMkVLbCLB4
qs3GrQlY/Qd8LUzO1o0NKRlW1+xNfjDnfBE+DW+K+ShvqGq+80/1QRDBA4fNaT2TUO20gXqlMcGy
cE1Z+4HLcdtgu3NF4LI7IQ6/Tn72e51OvB3I/SdO5ZQ7Aripp7vMaJGjctI+NXtNTIsaZiHnp82J
blu/KGR2moL0VYyOD/0G+8y9slI8Za5y2hGCoqi+Tyq3mbKeIHR8/h+izmO5cSbY0k+ECHizhaH3
oii2NgiJkuC9x9PPh39m7t0wutVqkQJQVZknj+EOk5tpgM7aA3sp5AOGxmWHO4R6wpbAYU9ygXrs
ys5XZNI5bJlrZSuTOJC8NTAOfaO5jvC4KiCCGj4NlsMOF3wHxSmxTZ6+1VldPz8rO7Dv98/PwWvd
zoHPw5iKn0nfyOC6XyHjRIAJx2GLkahrvkMKPaChh9bTSflG4tBVMpFqiHCkYu5+e+VHiwGSID5N
DAiZd4Rc/xnbevhUsEYc8ZYlV1hvIRFkEG35ydU+XMP32dTwfQciq+zIbfasYiZRX+JNtFyUHuyk
Sot4iQ5gQffFtclEJCZ62YbU9xdOsI5mkopbRXxvpndYFi2uLJy5WFSi+un79ZTugvAoWqdxvgCD
UZBESOAOc433Vu6IdFOpg7n9+BZ5Zd08x4jIVjfRbNrqAgYw1GBADOLQYnwJJ7xYWtDASQIGZfSz
9eNdE23NCEwNnQKHMO2z7Vf4nmAYts4DD7OLyoJsvUUkVPhMLJ2YIN/D3O/1HD+DO8wUxCsjsyQG
HBuiTSV0scmeqMlCJOuSAYHGLl8NXpBAeL3Hw6XD2y7cEkfHguOxhVZhqYBa4Dzw9VBH2BTSpDFC
+oPmGuPb4wnMpIfkTZaufnGxqmMMpz7gNrjRTpWemf5WiDukR5ggpiVJWTelYYLiYBfFw9LezPm8
/AsQybhKy22tJG4UBXaof1WsanO6T4nLaw01MsA0FWLlTk9PSfhmgAOXLhP5KV8+C0xPPf6Q5XuK
N+LT/xt+dY6K2iHdr96T6IR9+HhtXjgBqndTcfHpFs/DP+PG5Q4+gULyTfRe4nP/3hcuahcF53/H
2FSJV40OYZL5Nvta1jU7/bTuvPaNIyrFymMDACX+DTCKbOWgPYff4BZXRyNw2zWcwj3OqNOuOBUQ
msmvqdBZMNixK4Pjoje8hUTFNAHW7UPahMjkkfZ54xmwNPmuX+El+SSFcnqvHvGBjhm5KMPGu3aO
NtUx+50P7bPMHfMYbJRNfG55qkhmYnx+mzeaum6ZpxD19t7fzavYuwHbYyryZNlor1VcAcEOFdBK
gi84wNdImfMPrgluQcMlwduA0/kj2bBxXlAzwP3exIeS3w+7Au7yai6o/92UNL9ztYvv2G3shZ+o
tcWTes2++G0O4OPgCxHNo1sFNgSaECDoB+Q0/cHOCIAa7qd21DS7ehEPlahu/x2AWrvjhk9poVZY
51vzHVnii+dtU+6lG1GwkM8FTBQNR8yRktrtd/BL/4H97XG5i78Sh4vLWrkWa/Uinuu/wd8R1mo4
6pZkHZJzP6oTdglv8C5Bcl+A+rYERcqRPVj8oKnRLnQNSrPvmkzebb4FHv0IjV3fOwEiOvxHsawk
NFqcPqu/iAzTHuwWWQA04cN8Fk/CwfjRT9l+WltsaCCPUNpW2VfzKKlS8ce5Z6fpq9wuPGieD6ju
cLdILGj+ZsI3nsGmIh1kq+5Izcke2hnKyN2/Si+09Rvdia5QPeB15YdyO518wj7WfWtPwib5lXyX
EXltsw8nDM2FLakrzG6v5mf0BXEgO+UrHyTRumk3O8BTcN4nVxDETcczVDICPXHx64/oneid+SM/
604AGbE+6OjX1V150K/VH+RVqG60K9D0O9t/hxDKlwQs5//aZ/dHcRx8zZioUvNZb+pVeYNYB5PB
8nfQBaB/lzCnt9YquRmUlTB13g085b1alddxMLmqH+2bvkk3UQ1oAsMSJ+6DTjtbHnP5IAx7MP9M
hlzohU7LxGmlhsdyeuuEjzr5zKlNi5/IcDGxwDpnrI4j45LRjUofX6dzPb3VykMPwfR1Mq91V8S/
tbfr+ggZj32rCFbWCrrBccYclgHmTl8XXmeL63DNslyKnHQd467Xw62taJxojxxUhLbgVLa4kz0R
Il78n2zAXOO6t0MnsAOoh9o2rmZkbDPOR9Ge279I9fYMugB3E0pSwgo9CIyyHf113uBFJxT+Nhx1
3ib7q9b+mup+Bcj+j+igLQFI6R1Kimut2Apgw3gjlA+qSxeB/bb5Gv7mp8rvdcGLxEu+rJe/Nq/+
Gv/YOygtJri+TYMQ3YpTep8e5lre6bvxwF3jqZFeyRfquK3K6MDm3nsqFECd/wuLl3JJsgWbWZDz
jXhq1R/EvyVX94FH3p0/TF+w+ZBZBCG3GSL1Orgh68dnlTSyyJae+hFisSs70Vdfu8Em+6pOuLdC
wXogxXhKbgcHlaMpe/if+k7e+f1XkXf4ujQP8WGd2ZdmQORhqfPG54BNN0EUfxTj7HH6jnEe7i7w
OvonCdzBKXn0z+yhPMGfaSHKZ36Xtu3TXHNC/RVHbjm8xM+wfQK48d8nm4+RzB6m5MNfduInVA8Y
NFAWoUHBy2f40ZN06R8ztCYM/tkN+qWj6Ym1hoj5lZ0wl8CbA+HC5NC6+PwXmE4z4jQ7v5vH8NAe
SKPa0AfRnyUb48yxOzswZdAap7StpJ3/WgvZYtUtexeEB+QybvxjIcW742cRffaYT9tsCTwA3L4e
1TZgmc2TrL0Ff9pZXNwrTAoYjGW6B2+CwJnxtrEV5+Wo7g+AuXZF7l9r0IuG3+USOPhnFg5uvZK2
WdxFAxtmVjU5zYNO6tjjnAV0rO9BYUgqRYJq+DtI77GDPwHmRrS6+nUynORbPlJKmRj34SxlLG/G
ARzmgN4IatDCEEZkK/0PBhGz9lmDD0zronrHpSLMj928pq6LjfM03clPE8NdOv00EdV1jdc+p4LI
ZRcHpzfv7Xyz1LMFy3NJy93EOqy7nc6gMzqL0aWEGR/isXOUmfAfpgqXsaVCq+mRTGjJ/hA2LpQe
uufpmEovoiruVpDcikK4NZSFLbdVQEpe+szfH9QWIdzAL2geT94/fIWomgeoSavZd4vPQEfyKsmO
GGLTMI/ryJR6yBjde6lUVLTWE7Ir3GPW/6OjOGg85Yw7un2HmooegQp7w67twppwIMxSAvz46ySj
jCpXLQmaAoQWTxsPi8J7JJAPBAj9AvRlVKMj/vspXLg11l4JvKO9pm5yKOBYtbKHMNvYnjPn/JTX
n757T9Znwoh+aPBtZk2n8l79sYobt4l2WFJ1RKIrO1H5z+6PLdiEuX+p63uPMSGdfsGuBXP2AAF7
dMHMmDaOB3UX3ODFAVl6pCynoWdJEE7jQ/1CI3TkOTxxGEGyAHPYkHaCjIdB0KoNlkdINxDqOGGz
ESb8S66Sf9bGt4mDWrq2BcDwcUi2nwAHFTUlkDzKYMQBDZa07GshRSYaQIN9d8TJc1qxNC382Gjy
TvDfumu9VVZkVDuqA+btAO3AM2DbYmx3ZnADIEABmH4QU+0hF3VV95vwgzV+N5vGnu1zv6KM4KPS
IXJ3Br5nuY3RAzI0KzOyLefMBrqWPY6nQ88bSCuqer7Ds87sHfx12biKzWezZhzmgEB537y927sC
Iul2f8Fw2cYFaP1ZHQWKAPEKzkTz8y3tQRaW76rgdWDA7z0/2WF4SqhHvAFohmAGt/uTl8/EZwNd
Pze7zvs216y3bYs66N7u1enct9lvDbvQydEyuFNavBYmXbq12JHa78x4lri8S5eiP0Sg5uRCl3Kz
Vcr6I9CRlVailK1xip8h+hunUFGeZPPY/aRDadEL8G186Xx8al3Urja53f8EqSdGVc+0VSP7Ed67
tSPO/OIY9u+NDRF6W9bzTr5ab7jmVE7wVT3kXfJAJr1lwnaQd5xPKwjId84oc53zgClPgz4GcZW6
LyxvTNJ/5MB+BiZljczsZxrttJ2a8ygvcAVyHrWobORQANm5eVDfVeOiJF221jsClpLyZupq5yTX
MQJyYOJTxyp+C2GZAOjhrqqnkro24gYi2ERET9yHTjSDGcd1/5o6eGm+2fFUR67YE4xblvkIsEWO
DaKHCc6qY5rlHQoX1p2ZdqhbfGN8kfURkHEBJO+FJA/bWuRz0QSBGOqZorsrv7oJzBlTTFuzcGZV
Q9BjQzIdIc4aB0ktaar0PxiZFN9tx8EkknhIwyHk6ZtcngisxpRdJmpQF4gBK9XPdpZ8fOKynRxP
wWKwKWP5xBzeoghkgt7W57D6V0Y3DCkiXIoJWwjJ/2KEsFIOsPU4rBs2AGntIwpxZjiCSIzROkBG
pKGJYXHiiREadw0QXxGcmTQ6j7mn/lOscTHmsm8JzMs3iDSydyLapRcvSuSyIolKLE4JCZeOOTgS
vxsLIoGbdRjfkshpTpyk05fyHG4+ahwRzZFDchebmvTNhUKhNOCi5UTqiXvPyUrTCjRhPNNXQ4p6
RBuy98EG/I1MqUIiMiV39Zfsje4REOchofRf0Tb5eOMQP00nla2S9L/Dmy0gPHFYDs1qkLaUH3Lp
yKbL+UdURPOpYnTNXkWJJdm6tDWmt4g4SmNdEbQwXgTcFv9pkbewSHR3Sjyc+hvR89mwL4zDLFQc
B2KSleCzC69sVtMXgCOuWq2L80h7p4vVTAK8nRTeYw7zmNJqBS3ZrLAlsREEZe+Cvx+kfbOgSswo
XOIAbR0L1PjagdJJzHrsMXTx/eGSbRCujAfM3SAkp8y5sL9M77mwVMJ6c1NoOmGx38tia3RAurZG
SYZJGfNwXB0R+//OKFtKzDTs8Dl/oJ+zTNT4W2YoE8csA8rObf19u5fbM6gL41Zax2CAgmvPdIvs
xYnTCv8yll536ZS3mQMshz8Z/0OVawoU98Mev3E4vynXyyJRZNcY7mhsoExboad/SSrZmziUr0nf
mV8+ifFKCzINRXeCxt8qfxo+Uowt4MIXzWucP0hm1jiAJLvrXGQgpclvtTLTG0d1jTy3eisg9EhO
xxgLcUzmotYO4b2As4eQQhz9c0IL+f+v9/Apj47VXiSSSNgp87UPMAq3c9x26l1oN3U82Oj2W/Uw
LT/po9MdYjQN4/QamJzIK7mx6dsD6BhI/j6T8Khn1HpQStZ17WF0inLy9gxDryZX1MvP5bb6GhOn
HAAZHX2w5eGo9SsZww9cSKuVMKFIOcMPNn+jz/9uKH6xKf+UuON3tUY8CPsklOxmthUS1v41a/gN
KSU4ycAZmC67SVQB+ARObRxV7EfDvSCeOAz57cxXD61POkX7EcC3eOrxj2IQF+s247qCkaA5bXRe
6O+ORbikusa3WgtXlQFPi8V+atETUfFA0Hasb1hM+l0FBNgwVcGzHbg+sMv98j0RQltbk7zp3dx2
nY1VFKeBEd25O2G0arUjbb2CIXS/rEvDsIsjdjhMRlxD8pg8Dsfymw5b3HYv+VV6vHtPbLo9Aouj
3Zzt8oPJz2//Xfy2G4sxUWAH+HI2Rwm9PjvMLl5ZENn2Aye9j2EId8aW9v6/YGfqdn42L/qPucVB
GzWVf/ThFdmsm77Zk3hhFS7u3fKw9fMbezWLWk4uY0HDjztm+JuMjqIQ/DJQGRPJhLfCeW4vJLrb
bYw7WMP2DcKjYjkTmtc4WrFIoeJgMlQnSPwB73ZkCXDQAhmDqzXcVzKtgfjac5acwFkw8KigtZEN
g+UWQJANOOVHJ+0wlh7zh2t9Do58W9QdAauADYPNPB8mYWR3Ypj7XqbPOvjHzavbixpdLO6MO3nf
satf5H/1R7/PsDcVnH6PYBOClvQRYhNkqzT9ybvASQCPiFuaU+22MKP3mXEIkFR+xC4cFVv+Z0F/
AP/RD6CMP+IW15b0DwOts/He7rCCzWubSG70p2SzC1tD3mq5i4EKOSp2t0q23TPalh68No9EaXOL
hw+T+G/tZOD7LF6Gwcaiwy293+zIc+wma3WL4Gbbei1/K797A1xOv2P44KJY99q9dhJolvGM8/C1
OAqO4Q3/wM7WrwB3GJOzFqs1mJKUab7LxXd1V3D8C5IRp9+9Rrtyf+nnnZf6o/ElGFFbf2O60RpD
8rcI8xPaVZvWjPc2KC7+dathhR3sW/pQ1i+LH5sdKsm13scbOkY+Ii4o2/nU7/zVfJtPpSebR1k+
BdGl504w5azWuohGbhU5KvFaDOJJhZYcJiCg/H6PBem17/8sjHMKJfxpYoqylBEyeTarsMJFGVLl
Riq9aHRujBvAXFMZ4B1ZnOJ0X/SYJpU7DhI45by0wA0tTNOnVXhnphZzFjKtbOAcGEtjmf0NKXCt
Ow9O+q7lDoid6gGDp8NHV6NNpXdWXs1RW3UEalGz1t4A8/Ur1CiRy7s8HwdUCc2uX4FNiYbDaILP
8wKk14/JY15mbFQO6AeX8eA5+ov+FKDlvyWiJbQDpM/HaWdCZuOAfkRfjGaZ/LHJN3/Az/OLDmla
VBBgDowOmTsgd2S2x/1vPB/N3jXgKDsHj/ZJx1k/26dxbpoVI1npRfORPYw3vr2k+D7OL5A3fZkV
QLCHmZt8SU+FKEAbI1QAWYiz1tk45wcE6dh+7Jhy9K/2KV5xmKg8SmTmwi0/v27X+qe8JiHYy910
df4OaGTI/vKmaRlrwlcLqyN6ZC7dzNCGI5WrWRATBL5K0wJ+QG0xb0AF0FKMmBLRf/t/YNDS07C+
ULLC/20w2IJzZmwiTHxVrww9soLfFUjFyHZhfag2W0pYsveDN0P1wyCfodYvOeCb/pt4UQ7gAT/4
N7qIwNb1Q6ci4Fulgttv5/0c2DN0EJZ9vQdbxwLsHrL1bhgtKx/lAprHhN0EVFuuz/hFfROTyxLU
g2sRKRHQuANy5d4GOGktzuYYON3omLNmhY46mbEXgM6+GugTVgJ1yYYhJ0qCGmxx2mDLIeVYmLzH
w66HbB9DgXBSBT6N24EUxK7EILDYWmhm+g2J437G2Gs9RXDtUQMJ02lhPfqX3jyP2dkIT758Dlr6
YOpqOP9IsHYNPI7lufA0BbUCDnhR7HBfuPZceEolgGZWF/PDK4IqmMxa8IqUz1T71rMfSfqVpL+Z
YAuJQlJniBEB/EoufWcBx0U5SDAwUtuiM1E8SXDqhYSeHauR+LsVUwpshnQaWgF/A50qziDTS6xS
pylBTsbKqXquL3qneJfKP/HwpppUKzdFPhD9h2W+VR6H+QiPuZUeSfyRmu+D9dawYph36IyjZ/rV
Kh33BWavE0YhTgvxfd4Ou/pT5XdkAnBh5geFYD/BPX0J9EIifcdXWIkkNSXYvCU4ZERw5Ie2W5V9
ztQ6KsB+Gdb52Cz1xgjZJ4uhN+rQ+syZ0bIBuVQyvErwfXcYyfeW2k1fDEhbtAnnKd3cEBBpZzpC
J52gbTsLy306pEysM39LdFzkVaSZiSSMMnwLvvNI2AKymSDtzBGyDjsq/midGiFo9kaKCRHOXIKT
oxfL1FS+qmEMANJaXNNWiB2idSEphrPlziPzq3nCunSYYnILo8SVFk2FFmduPCHuQJnQ0+LWD2FS
cf8rOq5gV4F4CZi0lqPRr3UVzyF9LpmikG1CxYxyImSaIYGqm5MrKAYCl8UF9wQessVTe8rml2ka
dwFAO0WMO7ZdABE+qs4zMW5JDlfDVIp1NuF2kmjCr9wD0dJ26XaUdTeFfHXSHDKoHIzAYil5VWlh
HWOVMSlchmkGqzQUjrgCAfoQIIE3zLOohPgiN8yO60ZFKQwiQ2rNJh+s3WwB6lWBtZR7OeQApX8L
iqI7SoUKKUBb1apIlAafyuuQU3U8uaq/6IgmTJ3USFqVQh1goxJWjlqx8ZaFKB9MXXzGqkKfPYie
nNeDK+QQ1hLIXoFBxIb/TPypQZsgjThzsfQTKHBZYeDUbhcZA9Y8R9mNdHPK5zfBVOStJELtwrGc
6Q77EDbS/nsUiBecp8njkCsM9Qj6aAMKYiNe9YrVoDGHcKBTNft+fpwsmcYQt2B6fPbYVnN0RRn/
oQ45hgpZfkVTPeNiuWNFAdYq6tsoVF6igbahi4gS6zA8MOVW2bdB8K+1zHqrVdU3qshTkqXiSp9p
tAqY4Lep51jNj307qMdgaO9xQc7G9FtYSea0c3dRItojIejorgnlILf0EUyO2qHPKJPA5enL5Xne
koKhMd8+RJ9FQx+ozNUOzzYyqGPCKKMW9VbR4g5UxPD74gxUXEvfS5HDLbFy2GpnpS3eqnKOj1h8
QRPjmGFOOVUYHdF1GVX7FjV5Z+ep/IU5vHkgMXemEBl6R7cMhGMFAVW93h4nxDKtkTJMbUEerExx
Ghj2wAFM2Vs62khq8iMOSEwVZhFRchzfZkWYV6pBzWwI0wTvPwn3Y6kOq0AqH9mQCrt6Mv3doIpf
5uIheoEjTsSmQB9NY6E0IbaIcBeZHks5NhmNT31M/xMF+C6FKWBPA7LRww9tFdrFGt1R80jDnBCD
huoyaCokoCEqIMnAMa9HLlvELRhx9RXK9bs+oNQaCjYtPg10hcLPbslsfmR6JTkJRzc5H3t+xtlI
dfWkauFRtbptPg7S3cJOC0oAvl/KNBCZ0YjgAKEM4SSG1Ngy8xwZN8+dTxhEhjGSKRIaC+mbqK2P
EEo/GmRoKQEQeqqQQ6CgaovVUnMqOQ8vYfas+tKJEzXiEJ/ajbJkHeDPlu2wzWHc1c7tDkHBl6XI
w61Swx+BQHYqJs4ujoi0q8MTuxYzGeFXLIXpK+i0WyLNUJVzvODJANxmQ80RE+aeaSrCB5TjZDKy
nRkS01wICU3TiDOlNA/CPcuVdWu85agDd3M8YCq4OJvGeMdDC0sZPOVLVERowdrSatUBupvwEqUZ
UHLmtlVEdkOj1+9F/OoaQd7WulF6qQRm32mgBTzAO33gsChrVaNyoa0OZ0b6iH4lT+97hvgyTrLy
mFl7Y+h1PH3Fb+wQWJmVEF8m3/otYOLCPE7vLAJpGwTDtZh0uuA+V55RCuigSOIPUn26nWh0UzGr
TzrNAKxXWU6NkyCjbU37KHITLJJWaQ+PPNCUg5WLqIRHrLKMWy0J0k4rlUtDfG+aJ8yD23EvlbUF
abfEVpMHzo81keAPq7Q7TnkwSqHYKvNAGRQH1EBKvhdriwosMdE/pqgjUiBHeBUINgXchGc6ulSs
KQdF81hZOgHqZJI6qjj9G2V2+GTMmmtv9pigKMXijEmCWjOsjanxzykpj6xXrEFVIjQY6qN+bzrE
lsbYqiiW/YdvDNQ/fiGuGtGfD1baXTUznvCFj1xcXuGs6HKOAhvuK6Z/x0RPiUiSYnHZE7BbFNrE
G0TQrl7FYL1IMnWtWNpLiRDDNQstsIakr/R+643xYqfYqeEWnSvGYwND/BH0TfuY8+6SxiKivHoM
dyr+kgWSNH1sXmVWwqVLpQpRY7KpumA4+lraHvI8TVxdQA4+S1rmmKSyGBoxJW1iYcfdMb1ThM+G
gMBdMWIimwNmtF1oEJFCb2ioIkMbK4YSkgVgmuNkeFpZF9QI5UMd6vIZ4jgUCJmyMb5DiTMvNvpo
XYtxil0NlrO+YOy1Mg3fOJQ8scNMspgRZ+gQZHNfGzD18d/TBiWtKBqWYxqEH2YVJAVljI+hbKbb
IJF9+vm4oszTpP1kJAZK465CXaadltKpY42+WyJWI6DBkIthTRWawai4wHRi6jmAjZFsXHFVSCoO
Lo3xWyrEt9aqMYGywRCMJuOjMsbRlaJYPGG2V3gJKhhRrIzjUDHvQGwLm0Lo5oM/mK9olt6HLNIx
XMsYUEHTLLShB7LV203TnUULN1m/BGxRIhKq1QCIROiEZ/cfJwqWQRj0+Xs5aBXWCgxo2qRgtyal
VclokG66IaWndixLeBN59zkJF7BiNJd5vp8Jm+1rCNtaz8KDCE0OKd5xwzAOayEEKK01sH6hG46z
8hBa+gnDFzO8OVVyVRO13SmactZTDR2Q30vXrGDENZGBI8iYp5oFBjYVvuqVvM06K30CRY+jFH/4
5hSstFbDJyqcIUiU+rDKm2xYyaW6YIQ41wqVJvIORrWylPaEbHXdaUgScOF5l8q7XlHOcHUMF9kA
W3wzX1QJs4i+Eq5ZChSlh7mK5TZCm6GmT4lMYPisTk+y0Ze2GASHzOoFT6tHjdxdUpUqbeHydOLs
1jXioBJfjdKShU90f1rCb50HrbaJxTBZ+fDjlETfRBNBv+lIjHhoIu/I/b+g4ZBqpEB3+iGQl9HY
wIjhlPHEiiF7bCzkryn/k9TA3I0R2S15zgx0mMqSASknnQxj3k79DoWrbikf46y4Jn4EyCm0VxSZ
CMEsjD2tFAbtgLHmtp8HcxUrgYLFdTTtMgmnjpCq3TFn7bfpRhG/c5kOJU7IyxgrVDDoZjyOfun6
30uG73Oq0wCGgTSuu7acr8PykqYQgaZFuNRjqEmVJ4orYjw0JD+ldsCvDA21CFctFQT1EE2wahKL
YMHlb2KAe2ITZiAMVshAuY3bZzCGDLj++6++qW7LDEexKfgXq0hSREU4VVkTHP7vi8zzHPQKzrFm
sxRmBSa0LRauqTqiwCP4qtMNc//fS52m1l6te7eTg8X8ooA4OXTW/r8XiZCrvaopZBCTpSmgJTz8
91LMeol3LyqJSVC2EQ//ugqbzyg2I7fSATQqsa0Oc6MSGBNom0q3siOldn7Ulpd6kv5hTIcczoQL
OA1Z6lT4PQ1GfiT/gBcRxpE053umLDBn6UYQrgXZsS3ADK1ARxXaddFFb+H8D5aFz16mIBH3JZzf
JgnfgMHo6KO1AbAmrieM5XPglppquCqR8rFLIfoSgAqaud/KFTREXwdX9FndTi2ogKRheSor5NFV
pib3GQ8PZ0ikRWeJDELM5XEf93ANs5GMj44jK0BL0rXEKrQS1oNUrTAEZJ/wDAPrC6g0klYoR3GW
RgbL+V2IOYK7GRWBiTXEHNeHJuww5GjMZh1ZEWabokVLPy8OaCn4qCBb66I05muI4cVyJTGQggek
kF0WT1F67DIYwKgiZoZwXXKcZDU59uoCICH3W42JgYvQUMqbdlTem5bQizTOicuii7zUpunmvNNJ
GPRqW1Fh2HJjjLjBJTWwvCyTnWZep7mGeKvtdHIyL+qYMUhRVZyZ1VG/YNh9M/KUMnpW+/McoH3I
amEEqJtDdwamURqj+DBLObfFGZVFVQS/tYnGvRnIJOujnLva5NRCfbXr+jA/B9VwMjoa0y4vxode
sbRmGdK3UP428YTrjdauImL3VnpGrqbU7hqVjIcqGqDmlG2JS0OtIIGt/Y0etFeheeLL1730SDyM
CA2f9RjfzDgDjW006Yh/yIAIYRRIj5MfHBX0vGb/mLImQSbX19syIL80MRCS6Um5I9cLWffEXAWg
KRAVcJjQ7C7VPFn24nEitbyDXDR79NzLLj9AtOwmTtUuDqnfRkbdg37U2xLFf4bJXa3IjOqUHHZC
wiQE/eax1meMsqyKNDYTCx6fnT5PpPERtkRjLod8phCQ0aWg9sM8bnDhhyRfoG0YCv+gj8gsa/pl
Eh/zdD3JdetGuoBFwpx2m9HXfLp8K/Aaod6KRVu9KzUbsdUYwcqMyuFgxtym1iwRXuqW5oq8o92f
/XoAYa5Kcd8n4WHWhxT/FvUuG8pmDBLSw+Nq2sVp/kdqVOvFo6rbBRoFHW84KYfwjsZpU2aIXUtJ
fYDvMPaDf2Fi1+CVffSQ0vFHn2mN5bDQ1mIrNLu2n6+FFNfnNKrWVnMfgiB0S4mWqWuHbDcAATeE
H2DMbagrnkK8ZjoBQ9YpHs5mwSzQn+TEE7RW3VcDavqwBMQrB9np/AYJl1FrB5qhL6EfxpOeYypb
+b7GcQs1qYLtNmbjvEqzTgHDFXOyhQTZxlM7tVPNnzZ6hKmTqNOpm1Te23zWr3rdxKu4ddDo8dD3
Qn2sheg45KBVwUhfaMkzag8mZwnzb1uU/E/JqgdCW0dqVInMkEGCPdk0zKvQBe2kkImPWVnW7n9f
ZvGBj3SyjYbP/74ocXJ5WZf8za1o4U3ANEKbU5yYfG7hVLMgGI2o+AXvFF8cKInH94gh/k7SBnNX
54zAm7hkWxsJdBSnSfM0sbvice0ICjySnHBIJ6mAk0QNI5f/Xv77h7ENvo28VTZzM/w0ZaJuA9Kh
L77PiyIWcGqi+lvRJzhqWvD/vi4Qm4mDEABEtXhFiep46AHwBs0jzHE6aunYX/zZZwI+lahqp5yO
0IhUTNUQ7Klm2zqVUTWrvRWF2M/9zwtOlCUCICuQauRjzDymrt6PPnmso0yCGuJv3BLbGQliprqW
X/Q32q/EqzsRQ6phXstTg5Cuo8GWtEVI24W6q2THuFG0Ry91bADgIXAWa+j0Wex/dDMiMpptt258
AyQtvOs5QTtah8Ok2INq5MQz5jGnRpFjZ5Ip3dc8S+ZBSuvvvmjhY4xd/RZNxXefZA0lDRTyBH3h
qJvRrba+xqwGpIAy2Flxc81hSVwHHlkpQTxgjUpwq0F9oK4TNF0TIc6iHd7rTHsUhlR4YBDqvleG
j0ggPJikhnOQKvdshBxnDOO0sVp21KoEKMoREtuaMP1FJCy/yEa/F3hkwKuXMDkqsoImo4JVHcwv
8LOIlPsdxvjgkk37bYQyg3kzLI4dbkpq1oG7isUzWrbTnGbwnyEh4ReQqVRqa94SPwI47muc70b9
GPnUerhXFVv2xeo0AvY4NSBvrhnNPcefGD91uK094mLBiJq7FOrwrvXg34hXSlm243nG9iOU2m6h
6YWZ9n+YOq/dxrUkin4RAebwyqCcLNmSrRfCkTlnfv1dbMzDAANN3+6226LIc+pU7b129MoWl/Dl
l0lgldRrJg2EN8YvegKyYswEirNw2ndVfasAbxd+PvNz6/lLGOrBGjOuayrBy3LQpwEWHMp0iOAx
lXwoGSEX/gR5V0z/5IGZjS4pr/0Ed0efWnNbqTrCAew25Dgw1Q8JDplpvVclE5Z4IjuaxEBGTQ0D
r4nUCZPo3LQpsSkwnJnJUAysWj0rslm4iYU+XuXjtJtAC22RHsmHkCLx7gNYbbXprwu/ER3ahYRX
T3QQYGwbx4qfjQd37L5axvCYg6+CRo/EVxrOjUbLlG1WZaCGbXNLdToMsr+TQZyRTB4MtuoP0yUf
QmTXGeHjmOU5e492FhWWa7aoEyuxZ4o40zhTmrY/GAEp1mkoZCh5ygzhPBbWuquvcQj6+t9/zQ1A
AYneqJfFyrhPDZHGrDCRcV8n+6jH9JAsLxZJMnYmtThpCtQxok/QcSJQTBeFVe052Y4uJQSqkU79
isSg/iymBpxZUlnQDCvLMdqx3ZpSuMC4WeEx54vnQllaZAqEjRzokSPoQ+IVej3tU0RLtpLP9Y5Q
aNxkqszmDQrKJU0E3SVpwp5hyoimfSSeRipdRL18mC2Z62o2vjaMQvjY71FeArMAo3wwYCWklcnE
zurro6IOMAnE8J1CDbMmrL+V3A6rURn9Q+IXXE1FphetNSskC13WMEyJ6y8RcZKuNOpuSnv5PDDP
QF6VvFiy0dDg5Q6WaZv4TRed6lytX+bekGj7aeNmCqDwRxKO/sBSaElPluWqbDvofdJjWGFolsOs
v/xbR+tEtuxSpz0pR92rnKbmXlTl4yxyikX8UfwQgT25RsScXF8oGP9eqILCrWZ0l6XaSEfR/0TE
/TNZjVPk5B+VGVxd1cCeMY7GTySX44WsVXaZhEZcOIuYgEYE5HRClHXQm81p1oJgMwAS90fj0EVz
fWpbqz6xU9lRSUdoKufdYE1IFKXs+98fDWre0Hwc3ulXS5ueLPu4nU450b4uHWYEKH44nwp6oEcj
vGvWAFA9CnSkaQ0jYsOKjmmHK2HOm4vAZVu3C+fCB8QuRmV9DKyivSiaxR8CJONSW0gnxYgCj9/q
A7G9VGnXUlqop9kHnZEkQnuZJMg0yYhlJiBq16UZC+Vuaso1gcRkiXZkNFV+vyMmtVx3pTEsMQVR
21jHOupRfbQSgBhFuhqTeI8G9WbGNWCncF3ko3wyuYlb2fwNM7FibpCANR9JZuN3M6kxfzLiv8Ok
BjKeqtgdycHD2dqltxKWE8WcYJea5Dsq/dBNuTQEDO2q6DzPrcJWXpY7+jg8AY1Eskk7ugQBNBwh
PGlU5PNYSFh/Ggx1Dc6yXDqpTQQxQEx/VVUdIDYn1da39Fe1nb5Ig+83QSi+d0JquLybe1P637UC
b4TWHTMQPGAI6kI3CPB2tn0LMegPvIaymmqeuaYTEZcEUHJ8KT2mLTNkI2Ol8cu5Pf570eYhYeKd
RtSo1IODHhyCRmhIAJX9bdMHuznT+mOemJgThi6EVAOdDdVfZftZfRtJ+mBcivOzgFeP2i+WndoK
plWakAca+v6e2cuvgPV9h5m+xT8yfikgi924plpzBt8IHXYqJUqzTQbb8losLy1QmAC1bdSbkqNO
s7QrtUraSQV8uXkU0NYmsrFreSS81KjeAjIT6k42bSFBJZAGnbz791LUpKqGS+PQ5xBK5DLODRiZ
RZb+7y90mZ9Bbdv6Jfe0laFTK4QMjNLUI0xpcBmW+kgKblrsrCHaWkCajkGjTkchoa1TF42rDGWC
qCSa4buypqFPj56xBlnC1Di8x41pJ8kQuybwJfffV/o1Xz4VFdb1sPjkSEFHIhWJkeETpcwZECKI
PZ8A2QfbaQzEY2rGuUseLfrM5T/lRnjPx85aWQILtySSfjVX//8SqxEu6RjIQ8N43NRkY18kprkH
08GkIFaPQ6cpR1qHKvTM6LMCdOJGZvAWSC302rT99KlZYV7BG46W34rMUDt2Ups4ViU/fNDYU9Vj
rA4E8dE14VUWzcYZgoXJ1iy9bo0wbdHK5/VsdBC5MGv3WjLeCjOxrr6KLApXHXFQ8TqrGcCrOStY
RWWU1mG2aaMwvSm9jpu7FeCTNsU57EvwN42VYY5mJTZz468DbYZljx/AngslP5EtgKC5JEjY8LIS
vVEhNPkpMsC30mv+ypb/mpG+enoQYiKwok2gjVC3tIoNX2wUpCyEVTUlo6U8l9ygAJFDQ6W8qKKu
7cNuPCo0O5grAyYvGjx+aQYxuTO1wq0i4HdWptb7rrxLcVW/Mic2bVVrMdWzNb7pihagBlDIIalU
DRaZNr2h9SsgnYF7zqDqxbGxmuQhcmehrl5GFleawh3m60Q66MCnMfm1wcbQGSy3MhIpvROrawIL
vJIqDgcS/bvZsoiOFvTIiX22oTHQ9U2YIi0VQ0SBrLGvalM9OwOYYK/TfraQdIA6RPVQqhG0TV3F
NdCj1qzm7pZ1XKOiCK9hx6Kd5fqdfD08sFYJ0o6mPQm5wlsipBkoR5IsKkv+1jociYUviU6tyfK2
CcbyHOn5W6WhewG7QUyooV2ydh7ejIieblZ2wa5TcBC1bxLQS1DwIFk6CTXhwMGFvPvwHpbQYP+9
pKjkzbKZtkMMqaPVO9QiNMmBdrROFMxIk7jaVICzqO7CKtN2/36lmfPbrCF/5aZc7HzIwXI/QtHP
5Gj371e12B1aEOREHwm1EWzCSIyvsLD+EsLfd0yS1sC8yMFOA7IS1VUSEMVaCG28aqM3X2ZOmQ0R
Oa/5vO2tNrwCxLFTOsMkf6KbKTj/NFpan3PzbgTzIQQ84xM+kcg1icLY4VMCLWS5+7ZCY9DsPk1e
pw5PSV0K8ZZe/zekzxEbSTva8QSrkZxlWSVQt2c2JWlro0+B8/jT22SwTgTpkHHQ4AULrKSiI0yA
5OkAUK8SyEJy8aiPqj7CkV1HDSJf1HqFpT+QMhr4ODZtok4vxhgL2zEN74OBmlyLsdfIpkBD0c8R
3koUzbEvhi/W1D/qYf7oDX18ELvTTMresnx6toGCiXSYaU8KG4OWxYvaGQwqtXsS4IwVqaCkPu5u
Pq3CfTjnfxnZH0ZpEtAqNNGlgRWF5Cq/1ggOoVlw5hSK4dXqMc/K8YDsronhjaTDjofmrcoy2Um6
mOiJtIwZYEU+wR0SDqXM95FZ5tE7uL/iYEQ1ybMtiDZZ0ZY9IToEcxIdptxK9x0qNWtPiml0ILoj
PhSbSoYwZcmxjgNTQL4q4MlvlejAP0HNyE3e9YG1FcQUC/QIeSUYz1Um8Y3rpMVeUl3HuviUIyuj
B6aJ+yjS7EKJUVgknfwY5Qmg+Zwix0lw2cwEZ5KkIyBXG+I/WRJmG21Iif61ld4SPkOtWVxbtaYd
tLxoLkkZXWI5Fo6aiaG0rCboxwO2BzZONNp+Em0GH2w/FG0WQ2C/QVUwyDIMeaUBDl+hF9nRp0i9
VKmZHCmDtKuQepLYBDhXDzUsnmS3GmXHMVvPSreDcwp2UY69euoJiWoH6T0PMk9dvkCdQpq/VtPZ
YGA7oqLlTYVgOlHCU4NVodPJICGKfBDoiA3IyockEN4rKzLXVo5IrRjuUoGtLB3LaC8gArPq5k1A
CW6k/csoRYjfrApsghRKp0ZDxV3XRuL4ifwb1sjqwE8jQRcFuhk0HdGNvSdBiK7PR11eC0m8Luek
Xbd1Oq/iHpKASPj1kYcsm1KUPSnaSivh0FHJVeOZxsx31grFK8rFw1XP4vnfSy2BKLAQTUWN4gn8
rtGo2UmRQmaxtlGV2a4IkNXAPccpnns5BQbZ1CnyYgsEfSxyeeB8DfNws5YvjMaKNFWK6o42SSBD
fxWqpFqXCVaCYImYkIYaGCwvev5tBR2i5lqodv/+LGn48SoxeEaKzPx/eTGi+GoYVrOqpRQKsTmj
bRPWpL0eBlhZG30y71onqm9CF6DPzAw7JnASV3Q+eVA5tRU9UwYcpvrSdErgStlCcAnrmLwb6HbB
UF4zGj9dC5RYqf2Pnp7IMjRMzv0EWj9MYx2Kt53rX0bPwgg/v7hnWCCrFhWNJWAoFbTHVOv9NlXm
hZeyRMJkSsV0F8dd0jJ/0YsSIIOPWxfWHC6toKJKiaSdru7bmtD0piFpF/SDSWBfugicUO32OqPQ
UpTcJhkYEeYdn6bENzRKUUVuyZsGymLKtqpaX77YEetlWPU9m9q3CW3Wz5A8alGlAEeezsk8QWFE
dpjM2NzoYnOlBLXxmHXZJsQiqJgOqeBdt4mIQz+ZaaQ1LXJXPURK1zY+U9+2ASBnKJfayknDnCrN
GQxKkFxhnda7SkNozTQiTMK7pQJmq59KJdEaZvvc5+P09w9JZQbFcPj3Kytg4w5DGFnqKAYHuUR2
r6egEwwMn6QgfSSmNq7E1pzICmXwL3YEOZRE8GwC2QA2UBHNI6sDkzRdU/c+iqVh9sOTwsBTJ10m
q8GcqCoygZhI30QsQH0o5T0dgKwnpUQ4URbHewO6i7asmHrbNm5XGTXrdwkSneG0bUhwVNmHJeLq
MukQWLw0Sv+bSNN5giWKKDKU9kX3WyjWTEuAl1ZMnkaMOmyqxsMMhXV5ugQUBMBAJXrRvnhGzcJA
QxsvI22loxHnG4P90NNNHkZrmYHpDWHBZD42ZoK5hljuqo4xY06oBqLowyB16txx7F3lZQh5Y4jA
k5bc70rAYturXc8OB991ZK8ldJb+AQMeUHG5cEXzFR8sgZ0LbeKvuEZYp8BlIQbefBPBRZmeepy8
8gAO8jDfki/1iQssOOnHStsnYHEIai/t6C3fo2cW7fGAJxye0T75xAeLlcFO37udfMruw065GLDv
uT1sgESAQYM7kxungM5gOSXWfkhlNqlWoQ1lzbrl7+PqOW5M/aCDw+yu8hLRFnz9c+clL0/c0nwn
aO6r6UWxX9o18nJgJYx01khbAdf4vwCdahW332DPt57m0l++FXeih0w6P0hn9cWisFz3lxnjAO6A
b+z7q/Tbv7QHEBOdPeO8B1p/IoWQex2f0CF1cTZ/jvvcJYWHfLRv5kCncH3rXPWMDWrh/rxFX9Oa
pNZ33B4v0X1caLS28t1vjYXwOvxhxRK9+Rx9ZX/CrflMV51XHIVz4gU7/w05iryG7YPeQHOUs+Iy
nF9hhmJ18kznh7LevTMDOISHwsv2EMfsrwF94PE8IfJO/gieIkjlVq0JYrsNxkp8QSJrvoWHerv8
OzhTQNCQu/09XooHPZgLPDBuodzwxKuylRz9SlePyMPBDs7aR/SlvYpPdbZZ5rtHJPHw2dKNonSG
sjBe1R8mIVwkKAC/3Y4QjXvxR1Zht7NuWKB37ft8kS7jBTuOcRFW9fu8mq5Y3DOkvE69Fa7s8s06
fM3+4AlwSkOAT4obH8AMvMNOWfHy1xyvYL6NV2fuqMJj1M0QwjEO+fv84zuxvVEu5Mk5zNIHfJuA
eSybQn+NVPgO9dBBfDOSHfSV/JIyt+HOxJOQPhhkzKcJrhEez1/1okM8RXa2m+7iDuk2xIEQ1IdX
AAgLsaocerDmJ9PjYVsuj3DQXvEtRcJBfpkDCLru8BJ8aVt0sA9EIvJJXLO7crTiusun1PGQRP0B
GoMAjWlHZ466q0Zcp+bxqW+B2nnZGrj0EXYJfZL1Hdz2VrDRKG6U0/Jn2FZrW722H7VLwYwy9nim
Z+Y1OxA8R+1HdPyt/7Nt3cGRn7iMR1v+SL8CnJXWrVJXnBExgxNEY9NpB394lHcY/7ZHVPIFlY2N
F9DDDoFXova0HTROPBQQzECWMTA4aXySxmG6yk/tBzDMGX7Eq7l9BVTRboHblBzSbCBYV2Si7cLV
hg21Ylc4iVcoNDznLveyciPGa1WdIts4lZvKfQyHxp1KXCDkWDvBlXUGQys6DP4mLPq1tZU+CMwk
5nSNWtZtOE1/CYpt/Shb2HEOfoa89wjfcEdndNi61oc3jjvIJ2g/noDlAo9rsP8i9zhKjEhcuBrf
3A82CAJqS8EOHt1GcV7CN9a5Y3kgSCn4QyANZosnibhgm5DkD1JXS2dcaZv6gaP79sRXdA1BFwBc
2TIJB2r8J22HDWZJ48Jy9Jq/6CvhA0zyb4Xng79mrmkLu8oVWxrGXfXoP7ncL6zb3FUUx7oHVYg1
EgArD3v4CuN6l75nX3ducmLxAKiFDuruF8bd62ovrKwbOOAjJfaPwnNBN+ic2fp6BpnQQfbCTeFO
9ptxEVfxveOXSyeJIofsxsoTzivc4KDvuGXEU/LHU/GnvGJrANHAqsJBz633GLsUd4TiBe2CGJ7+
XX7h0Tj1kvM0zh38gTsIWtYXtgvCwp35wov/q7mkw5zkwiOjwxZJhErttwGgmLaFMVS5HKrZtYi3
z+2D+IN/C5z04QNl0JaUzy+Z48a6XaXbhZkBo9vxr3jQ1sDzD/iIlnvJ5M1hl39vPEREaCCONPNh
EH8ByUqpBC7VIWKn+CNtfj9/FGe248YWNsjWTyDHMnXbEFF9BCJ6V7/1d/MmAcFK32AjnmDUgrkA
HvsNmATnS71tv0mQ8dRVejRe+2+GWhYLf/vWHdLUjl7NDT+sfoW3OBn2y2fl+gcavM7HLuCObXal
y9MR8pky1IPlmNu4ZZEK7wP7+h3e1T0JyCsJG+EF6290gXmeO8stop0LPiPNEVamZzHW8ZaVA208
DvEd/AIStqpn9PucuA/lIziZ1ZQR6coNQ6Ax/vAN/LhwrQMa0D7EHfQGbDln+jX8BViA9XfwZ8BU
RMazyVbN1li33s6/Yh/4QZ5wg2wvEVYmnmhqLxNQOGv1SrqUsdvDvptskaQnHhiSV5RVZP9GjvCG
6fYHGILDcoKiSdhUMP+8m/xNbNDK93o+V4F57gvWaRzdPCeso7d5g7mNCyO4ZFzgiykPZ6oEHIQs
yoAyliA0GWQczqJT7IFi/xBE992yt/V+ugjOFvEMzxyoOqf0vsnxhp/D/bzvnChzMfHw4J3wC0fb
1lhne/0KiB5ogQUYhVHiCY/8i/6kRlnt70SBkYWrXMTnT3EmjJgMvj0dNyi5L8UGDDEpYTNVA0au
v+Txkzqb0VHPUAFdni5HuQVfy1e0B+AesnPVDyRnOcZ1huYwn/uSjfkZ7Y4gpXbh2sf0hhNOPqPd
BJUnPitSu+18AaecvoIrTeLDqwoWJn0XIhfi/LDhtmUb70A9EJ8prKoNlFHvM3uQxPtO0nTnsCdx
2QcPWEFk4xRkiSfzsrgT4ECMAYVA7abv8Plc5Npb4VnaL9FjwRsAK1Cc9j3dPoEkUzn4zi3b1vxf
AD4O0+clYqBsGzdzvbBkIDBewZWxaTPBfp9vMeSEH0Xhmphv8gskyNfmj/zHZSVdfhyMzVj60COu
ZpQYTufclRu7fI1/FpsVBBt73uhb8UP+6B/F+ky7RHnf41t3nxAtoCPC3KP3Tn1V7RDxXPuAzTvY
8LldfRx4xq6/Y9A+cW1spDQfxft4BTG7qSk/zS3ZEUBUeINfM14t+RXDhP8qnLO/ZdR6wZvFbZUd
5Q9jxUR0p63xE9PP/fWBKVnX6BReuDFO3aP81m7hKw4csA4MJNbJr4j+y1GeHEsc4Yz6Z1t/U3mQ
RerMezJo/6h02kO2Y7OSqVwpX+RX8WYe/G1wVd7ZvUI7e1DVnahdsPN6QEr/GjSQq6Rw9Wf+Hl6U
FewIhgqQWPnoT8HO7r/w10dPxAx/5crfJc/0I7iC2iCGGAwYCy/cSMA8sIgRjVOwpM7wR33X/bNY
4VhhNg1PFdQLe310D7cMM3eJE63zfXwrt/KTp+F9fKcpgWFOfuLhI2Fl8SMtoByqch4Z8IBPim2+
MxHDcu9KPwHokX21nb5j9FC4u6gCDt2joGw2bMwFwR8hMdy9dIbpaiDnRPaLU3f8QghDx/YAKClm
EtwcoP4mVHqVC9xBZa7IY8yzMdjcWiwx0od/zXecvg6sq/0fRVJ9ghyLmStHEkeLD2bUneEyCJw+
cHkHpex2b9oDryNry2hxGzngGLizeB8+GhWs+4wAsAgThessoClOb4AoKEd5e3igqFzNEYkpZkOI
yxfYILnND2QyZXDINACWVboxkjWqSu79DmCRzMG7tie8DqJdoomDwJh5XG5sSbgUu2ty9Z/c8eJ1
uhaZR9re8CzPmBHBkpJ5zFos1YRZHljm5avmxmuuFong+ilAV021itjl0Q8QQMOnChBmNXtdZIPQ
NvyNH9JuITwE06mwXfSr4xW2D20G21rr590tJBSGxeIvc3uMqip+Vv1C1bdWnsrLvPPtxIX8c4rX
BtE+g9M6YOc2zUbZskMaryNjWCzbj3xnfCzljErpdRb2hvsXvC+gXq6/cuHQCJ2UYnv6En7kekmH
Mtqlfkq96qDvDZZxUp5vCHOhG+OOeoistuqIyNFhAsjl5l0HDwhbdbxuuarSwvUePWFtQC/DI4nf
mek5rsi2sXOImAlSVxBxOoOk0A5/xlcDSoVHPthntInWDZeJ9RZl0Ie6ZbZnN3a5VdfSGSdi9Gce
EcCxL4mYlrCtOKjXvgnxsOuvgt9R3nmQqdE5swYUGtlfQ6oCa/fi/1RWME0cf1WyqnntRjhFHmCf
HfBZQMW+sWJrdzkEb/rvUHYF7KVQzH6Y4eBA5A4RnwJx3COQIzv/pUSIKcSox9VdLdgxlSCJvVSU
PGFIVbmB9bv1TWERyB43cHdq3oBlILdjLVncjDWtSEeG2LZtHxMP3kuFcdAOgT0/FKBiiKO5Bph5
/AVX1dxpQQm37kTkQgrnHIrCyeTQC3LCkd9oeK8p9zks5OhBUNjs6F4vejC2RDhzHKBJrOtpVIL5
hTiLe5Ou0lJPUGEA/uCz5T7hysbGm2k4SrvmfRSf5QVkFd+DluPiIaGR9c/Vqwx7I7xW8Va7FZGT
YpEGh8OnCNrUwKZpxxcGFLwN+cd/JQWANZzfTO5gMHD/xmgiIfWRYunBY1z1BPG+JHtt3/90eOMY
rjjWN5edxzN9x+zJls+WIf4Db9WtMz/YM/eJ6SXI4TiTvFomRITFztwUl+Xx37MMmNhw7aix2/GG
i5qFRSMjPmXLJVEEkj1vk9xrZidkZ0XxDZUJYfcKlix2ZO1dsI5h5wjmWSgX+29bHsEQJepKp3lg
bFhnWHvgffGPsiCQE8QCE0TgOOx+cGKd1qyN1nGEIUwrgq1Rc1hGJvIqlmSSZ8MBt3IL5rTcHMEL
uulvhcwtjtNULZ8d9vYS/sPXvIfb2cFE7rccDKTzeDZeOUTA3aOvILBlA0ADvYUtjKuwJ5XzGwkX
Dd1sWT356VmXYpbT32WAYq14DbG5Ah6hjTGEy1rK1UVz1o48cEsIeRfBYHF5tRY0HGuZ9W3sTcqb
1g0j6h0PyzLge3Ncw5JgjgRER6csQQHzKXP0x+8HbRoZs+JgwSzmhW7BOUd4gD8wGG79gODoiOEE
KwNLhEUbrVlJtwxVCa67U59vddqXJdqGnWn9aRnBetB1djraOQDA2YoBiGShol1ZMpfvFY4C+/yd
vqgCNzp6lx4jVTW7+QtZ9j0E7pkzDhsjzxfmcvh3GvFG4U/71QCz9F0cVHqxWiAsIOKTA1zsIoP1
HTE0+eUHonlpLSR5O/stnNf+Yq6VibaZi7A2IFvSmT4TelrRNWTHB5XpiUdlXx39D5Hg8OQIk3L8
as8+E/SvYkcHiW+Pj33edm/VL6pAQnzYEdYZ0eWr9AxwUfWqU/gtfZW33oQ7htoJKk7xW35lnChZ
mnNb4UFSbWlxrOIePTdXNjz1k79IkYKdtquYtznLCsrGRpox2ycMmJ/2+5hekhd+3zcpNJ1SQHsB
msKp8IV/HwHPTt54a9ZQRWi1bYnyLteW6NWMV8nvpLUY7yu0M2vr+0gs7ECDFbP/4Cm0aWBYFAQS
sMy4msznxoMDFoT56BpxJGryEuwCaL8ABeOG4FZ4NUhZ+ehQ1sYfMprd9GCWJ0W/jvRgOUtyckMJ
mGVE8+7R3WEpBs2Eiz9Y47Ht7upfTLZNdyD8p+12qBTC4G2UrjqNn0oGvYJF4Tw9QYNzSeScicgu
iA7VktW5xXiBJ4utXSFmcAelBZ7ADCSDUq1a0T1qH/Xt1XpngQRUGRSXEtVYt1NpeJKKYm4luNh0
5sR1r3mkoCY9DHdVPQGlBfwCxIjx8ZKyrKFb3cjirpg2BpsDQp3qTiA8icDKByJaJMi17vEthHbX
Gt9h+ZFbn3L+kybModvXqvoSSxYN7os5RFq5hk5NLmGiA7sh4nCPrZysicCCKwE3+GoUG0IaNHNl
qesI5+ZnxvbyW+yC31yBcrSPCSXJrnp2IIu0REBs8xhz1IfMZn111CMRKSFA/TwJhLnmSh0B1bce
KXhxlWg5ipeZbM5xK2jbccmNfVWarf6JT6yxMTfBPTIQo0RkXHjy/cjdO30yXIVkoA/OanpmG/Wt
7J0WsAfNrCXxASnzSuCc7r8VFNH6qTfXLPi5iR52l1vnacYD4tREVsDC9JcHktvRAhb7y4+sa241
umK8jX9wbJFOyDUw4F9eCwsz5AZijxUcWF5k3ZG1i9x9KMarDhcwPeIUUChjaiCWZFz+eyAMc623
1yDdWaTfCF4+neDLLYlPtdvLbv3BGrniGw3BbsCydQJPxYXgnuVmX1gv4D9Nu7hCdDX2KG0PzRUO
pKB4IzKD1jNxwxh4dHB/rbqBTCKCj6hAvZEUF9p22ATGbfhDOSGOdvlD3gn6aBn6SOxSdxNSmGSu
Br5BdQhgpVjXFm7GufEvZr6HetpDbgOR1FzhJ43/DsIVpKIFYeZgodBJOQczatIu32fRLu82RX3y
yZXE4DkhND5q4TkBEgvp5IreCkzlAMk23qCpExrE09vEckRr2R0Qk8AfM+nECAxpEbR6QJR0plUJ
inDSbUXSCnG2I7iC0Id7xSBh2PHX06c+bxR8MpObW29JuVd8xsb2EK3Lat2WWzPckOTMmgBIU8jO
aMll81ScKA+0R3hj6SAggeVVgTRNyncEmmHDE5Cqy0/SK175gXm8CDYqZaS1L3qPRiXwnOkvhigL
LbB2ZTzlk8fXA68mp+9a5G6erUBt+TrLuMtmw3PavbE90uKdCWADMBQ/IuvGsm/+lc2Cc+K6UuFz
6BDRONEdIvLyVdjIu2U7odxdUL5duiPpivg9PudQI2qXNoSjfup35IjNwDnHsTgrLZQrzyoXrisw
p05ak+LS+B7KLXZujWk87WCbT1ogh6FexcEaMcrwx+IFVYthQ+Z7jF9QGlFewN7oaEdwiidWrFvD
UqODzteJpJhE5AeQ+r6S1eX8NoL9JC/SBlDczUfOdISRFGw5AluD8Zkg3YrWISQaVplvJGUl5FaH
kxqYl1I+iM1V9C/ovvi4yOJmTmFIBwpAHlJgKFwMCNdqcLSAaXTSUSendz6BzZUNbt57GF777COU
YXGYn0ucDqj7ZVnjQJhyavLbt7m/CZKMw/xgMOIqX7TiRTHPU3wTKjeZvEldMRIiy5QGVrtISikF
9rx5lhq5sZmQozPlx4jlZbEdf4CYsZKF5ratKRJwKHpWs+MxqZIHlzNKdvSk26uurrLgiN0dKkc5
PoT4gBxOTW+IDwEL5j8qoQjf3UtOb5GLdhdZ3yqnSFgMsCad9GxPfDRx1LP021vY18p7bsDWtx5c
X3KL8/Il8eGXeDzC8Bqa8s4/g493kXaRHU0ZjeaZAwv0BvosiPEIJc82uocIh7CliXBPwlEkcFgu
tBzekPAl0Sy4G9SaxoYodqneRM2VERWRsDyBJqQbAb2OzZqS4m0Oyfexp6cBxA9SrOj2HJZ7xyD+
GG0k4LPmQHDGvKTfwJJy0249+rsJeZzCU+Hws9TdBiDPeKho+EtOM1JgsdlQA6Ff2U8gIZjZ88hY
27Q++sWJN2wUry0dKjwdOe+NfWjNrsBuMYyOqDz4JgmMWrRly0lwRQxHwyjJ3Jb0+5n3cKR4HRtC
cHc1xG2FOyGCinDlJyUiN7in8IaMtZ+u6zMfNnC62rep2BRrKZBL1SNAk9tRzU8t7cse5s3yHi3t
K4V9pFEc6QRM6Zw9UMvYjfaeZH95s8HYXDI+GfYLWyg/lfEhHW9691mPt16+B7R48w+GqfbcY9Aa
aFjL9KpGDNem6kx+h8HnHpU3Lf0cw7de5n4jeCW/5CbevW+fUXJx4mYrJq/m9AYwtD2pAEFVe0k8
Y6qaej79P4P4JY52iv6lS9CqpD+Zg0mp8HFX9Fwk1oaaxk1zqOovs8Y+QLOGOwxJdDm9j9RWPAV8
9tmeoawlbDlUw62b4FXv63mlSH8CP27Aqa2VflMJIKD+JZUvoXwAJdNla8lgRu5xi+b1hjuwy08s
FHF5FKUdBQvexbLZEJbb8iUMGigCoR7NJCacS+us1e9Kghcd3yKPfNog9i6/ax0hxdGfX/T2sxuf
BRH0aBiNDekEvnkK/Mso3UN66gmMZHj2w8wUJ2B4Jx2FxbBHUatcRuUCRN1Pbiyqy+4nH4x0NTWH
QuIcZ+FKxKUIe06iYqBPIE+bmDe28JhKh8nkrG/4NOv51JYfbXIwYLVjCOFvIBetlP0YeBxdO/Ej
VX7y+Fmr3xEPI9ohWueBk061hyzGVZFUaFw5eaCDVRF4yCgIoo2NjIh/EMQHZNXqlQoZownEOuwQ
ydEw4EisCb4y8g31NXEAZuxBne4wyCub1sAE+cAzzqHhHtPL1XwnQ8sq1Zbr0xZQ8CQjbK6is1zh
/rjNMDLCHFlH+DCynp3pebTmS5f9JYTfzpm4qgbaPeEjzT4mGSwfpycecyjF61KnaGB/pO00Bxrz
WjG0ZYA4qZSwK3RrdVC2ignUmQ1dHSo++tgrADoOVgCVwLxqAP/LjhYLEyxJ8WaDAzEGyjIyCDeg
eCRvNlmF6Rd58S6RbV915+9AtJA+wVgY2Dmd0EYjGTxk/rHMe1FmpLGyXgKhJeJl8qVNEBme1X5E
1muoNC5AD1fh/Dt+ZEnrNUN8nrEPwEUARQnHT2C6wBk0Fjhj8j9SVolyBXIFTMIgyLd4m7pfPXw1
Bf2k1AweiAsLi2odVeAQZOYCnLujjLw++VFm/GhF4AX/cXReu41j7RJ9IgLMm7xVzlm27BvCqZk3
c3z6WRzgzPzAme62WqJ2qK9qFZtn8BkbkPDQVVL3nQbRZfpvekiU3F3ZjLxb+8dowaY30dKk27fG
ukikZEMWZSbdcd5WmHn+YVQn6ztRLn+K4tLz3AxpOHNJv1cHXd3k3cr4bodfhUHzkB/gjpaovz1b
hIoymZQOVywT4z2oOVin0rtSP9oNZ7qoWGYawRbgQnYBTca2PZkvxrid6+4pq75bDPKa/WwRTOGw
meOWtYerNlfhTH4LQbvJDoM/52t/btOOpXBWRt9qxW8GoF87uTaNct45ys41TswCUaNGJG24iKjF
JVCuOD2Jf09IdY5rBc74zHS5wnNH8BrfxZPFPj2qMdcv+0CoF/kEyGneb8TAMLd/5uDFuLuRKSCu
a/9y3vT8a5Xvg+hLK5tdWVyxDBFunJvuxWSDZJrGNxDyOkPBZt4GtxAGWc4FubR/XOMvMPUZaw37
d6pfpbvNuFiXaEftzmmfEaYpwRdTcPe0FZB7fHV3bvsPBvYQQOpdVhxmLA1qc7OrH3EL6XunxS+c
oMLaaGxtrbvtEKs6LJ7ev4bLTfwcMVXzkYaUINqcJzq1n0uusyLiYOGdiy9j2IP+iox/1SQbq59D
d0vrVa3sLCSbOlL43psbh8TPwmLqgGCjKJ+kbsmP1r8K/+vmV67oCiylYV0q+/6XWl+kGNZkaJpc
7TSekg7Pki/IYZXuWdU+1BRNIwJwopHZO3vRizATju4jcU1h3rzR3zpJTTKBSzlDhmLvc6PoiuqY
WUQq02XTfkk+4cj+F6j35MGvqbonnG3aVNzoVqRvVX+V5XvaQZwHprYJio2mYUiISATrM1QhC+p5
PUsYMtWg4+p6n6uUbOy5jqrmCWgNcaBgrlEuLihAzqNXnfyjhjODDzTlcVWyywXj3BxZzlNms6xX
V4bjrh0T+RxSOUe6FNVfxNxlaG++21zqoJVyelPTvwrkRoWukXMnUr27boATISLH1CJ5i8tnYe6F
ehHywzQxcPzU8iPo3w2La9c8JF/b/NXWTlXWfXKs3LfR3KqQfZ174UAJXGo1qsZW1c4AqbwQWEy7
xOcZg6rReTAqjiCcwp6SflHpBlPGD/5Gd7VbjkeDR35wX2jQQUbAqcVzpGLxEbiPGl2vAgLlk73v
PmKcOlk8nkLiV5FGa+o2o2oZXGF+ddha1Lzd1+K5H5nu8N4p8yreG8PPJD9xkdyrSFukMW36+w78
vQP5Eu61cg4k44S5AWgGmlS6H0N4aRj69os2XGjm06jvor4SseBN/wW6S1/ZJdIupeXPShzgCbjQ
E6os8qU5zH2+1DUA1fFHpfqMmelXnT4g+wNO7t5c7VkhvYIh8PG9CJtAfLeB/RqhwOWrUW59B5gV
ZGddHjq0aXdFNfnIARdXStp9O4gqIUmCq5r9i/svr4Op/xfwcCeiX6TslbXO4pbhwPprxk9psn2F
MPo4vgb2lnojPvCu/tWSzzZS59G4JwCVRB/JKq/vfBYz27tzKC60h0MBu5BnXf1QISya49GBU9gF
CJyPYppU25gAjZXhYvdRV521cOt9C4pWYbBo5Zs2/zB4YhySehvNvbL+839mS/v4sS4Dlj8OrxQ7
div0M91ZAp4tGVBzjc+iRZitwvCnah8xmccRk3RlEee6cKvkrNyNn6wUwJE88e4MfOHl1Rt3A029
gmTeMi/TRcAfpUpGkA3Sj/6MooejI3Ojv+kgYv2avAdY84gBYftSlXcfEUOWZ9O5qOVP299BVONS
DuseciTqSGvP8jq8ZMFf0O4CqDH6HmC0Cy1dwRoffbRoqujjgVXPIBoVLadN48uTX6H8YuyuPlvU
H/Z6c6+Io6V+qxWhNqW+1mmzbvlHU8NXjxempyJGOUU19drm0hs/rSYnKXItJAfp31Z/dsauNd4M
MmC1f8vtZ63S3epP8rXgBidSfARoP5ZLvRFvYa2/RdgSVKUFWEF7WvWKk42Pe40UP1hIha87hwi9
3U7Wyyab2zhkBnqnqmciX3qHitpeXMJjMT+nmMfyj9sNnAi2U/wDdj53sF3V1i8EQKLRebmOhkPF
TNIkBlKxbkltqTqIYlMojE8aaFdeLD16pewVDQQ5M0t2n7KE04shZ6pmqrea8ab5mMTozyvmPHBV
9QMQZAYEgFN8vdTUQ/bXA8M0NpAKpEOFk8r8BLsTkMs5oTrvI816QOQuMbQ7iYVVK5r5OBxYHWN1
KapXk75XJunTc4PLRjmyUzfxO6GZWPsIBvCUTBmQXsknzB2foU70gsHC9RZzD+beLKOnCIMIOnhV
OwthYSYBKuKucwUUx+fNMKeZNcRvBLeRAhMaz3F2FCojqHEtUPOYnSQe6Nz4IYlAD1SbJOfEuRlZ
xvv+Zu5iUJe9V88iru86R8SYFb5MODpT+MJ1RuetUJlGC1Rb/JBw9AyEFY1dw8ufHYtHIrgA8034
NKigZG13DYLIvbeSHMGj/t4FnNLXPnAB722oP3OGrML96AN/7rVnyikA7VnJq7Kn4Yhy6RiQtTBQ
IEy45oGOB/vGsqDW35rxy93bczjScm701GsOizLWr36IPYMhFWedqHuZyQXqU6fcjAYybVAjoT9z
W5+75mfKUJAeDRC8BB3WPF5ImUUR3c2CDW24OzyKkesRXMYFkFTcSW00m2dR/OTlpsECGHCyAlZH
pEynYir/G6L3WsKV83+c0FhagpJO3qXKXgluXgUIUh9S3IOrCL0ngke9Y5eJY4PhNPoLTO2hudl8
R+KKSRxcMzvN5jnjbreiuKNQFhkVBp3bQMqMWRPYnBCey3QV1Zum39JlPUt7SPM7s8bLHWwjcMnt
N4SpZWNhMuo60h04wirsEbhWS1CoMcnjSoF6iVRjjx+VyoEeJ5x8piSpJFJ+mGAG9xljAsXh0Lyw
RpDMrJyGwQmYvzuKFmIk3uWm2DvtOcWEFCwckgvSx3lC+wJDIVRb038NxmMc2denESVtYch8G0T2
sllKGsPwSscvIX9IS89yBt9GfyAV0mGNCagM+yIFwZrLLJowvu5dQPj2EUcCbp+3XPtX69h9+C8w
sWYVNyQYNZYarbLit2HjoG4o3vYOAkjPeF8wrCr/Ce1NZDln8y3KV0CHAdoGJdU5I9YK66H5Y2an
MqdS6gI1dRmqzNzsp7RBSp0oRSRoHVaX2tzkznUs3w3tO6KiLsu/tLaFLzl5ApcKEqA7oqOa2tL0
MVKyT0Gw53DSdPQOr0fmthwhpqBpqzpkLOHeyXTTu9pOYTwlGIuxehWvhIeghcEdnGRxz2OWYEYO
CI2hvEUdMB9/VytX38OBlK6nv3vL2gsAB8CVgYMS1NhqirD6jEJs1AF7RKn916v9MkiPavg2quhx
SJC4jOHVKS9DhEDW5atNnGUbsfczuWdp4cYvZ7I+tcNt7DwmxyO3iMvY4ZDTcP1xsbejeOEVxlJy
ZbAdmDuk3LV+2o6oDOBZrnBZ2MUb31td/exp73UIObH81BYeAxii2fjSLS5xCvgAInuwO+5SB+eL
fEEyZZXTJmA6KKo1s9aCxnRwIwxJMcbPQ+g2qUSEYYJo40Kw3VdoMiSz7WWVM8znppMJpCnrmoRY
WvBMhDVZQ9B0LXJDLas1wqOicUAvuV3Rn6e4wEMzXkcEMwGJLT5zsJjnLO2V8lbEpG0pkGvAacJs
DpDTZMl00cH4AUVC8djRWLNk1/AN4alBhXL4LsaMRgoihXqXfUC9WAWi3gfeeeyiUzjGy8Q7QyVa
+oQLbIwifYKjgAx5qW06LVvHVUMRI6b8Nl3WElOnzIaDQuijt4hsjugF3HydRcLJMHGgaac7v22W
qbgjgroAnZR42XTucnCdr95P8fZFOj19KPqAdcK51yUHSfFSTU0PRZTWmyiOlkx2ZVCtZf9WBNeM
iyMJ2IWGGuwr1SEI+s3Q6Isg4/wzVbClw9fguF+SiEviNNew/6ycuy2SteQdtgoGzqjyLRxinRt3
PjKdT3JtFrnnRNe++yRbqZzRC7zvLt7BIrgJD1JKvKrpISDC8q41oKYb79DFdEbCPxNrH+RaB/sv
+xW2QhqUT4pWjNx8Nh3VH9HeUW40EvocLRpKlPw56szomnQOg+d8FF6yF5RWEvXFSQz20NdWnfYY
EMdzfqI3gEkPwS4HTMiYTSVFS4bc+BhVFXN7J/MtFedr7UWAkNX35Iy7Ua/xaAFn0MyzHsKvEsqi
QI/KvGQXDb8jsz4u7e4Awx9ym8bZd2xhMjMvrCgGMJRHCXQooijXd14lVo2aN2coe44hWHrL6AvE
yBJAVu4fYvuRJzdnuI4243SPs0ybcn4BdFwKjgL2h1kiGkRQFzg91S1xIZAPhplgrxnyU416UqMm
5fndiEcauDjZKHRXEU9v0Z/DJFvmPHZhFlPxMTDwLdckKNdqMeKs8nGlNtxbDIwj/lK1CV3kCREV
Clc66OvBeKwLov/pr63uhkFZm2Z+oBkLmV5lQsjhLJfiQmx8HpjjmWrQBpNQr0u+vsbGiX4hwnEJ
oBmsTg8dT4uHJCKkvs0q9S/I2Jw8da2qXISN+Gr4PbDH4NX64xUc1pPHsle+cnGruUlkrUmVKotO
SaF1uFa6nHkbPx0BvoFMb+tUSfoTyblD6aI4m6eygi/S/k7BdG3qSQkMKusgwI863IxgKwUeCVZa
r79FCXZ1jaKJaeIjiC7rksh6uRstKPONu+imzRXaeee+B3jChgE36ADbOa0nJNesMHJG7qwxubMR
OkAi458/IMZW+FuDpwN/vmGoCVZxMUCfFjkkSw7bRkXLMAHyBOC+Dv4vamqFr/t4CgAKpPkdsFvJ
SNI/OgiUbQdfCcbM0BggmA4Ji2AXIeHbOCQYO6vMcE24ZXATmDjUe4DQD6sPrw5mKN9W3qQzHXiZ
DwVc0kKsRykzwMaCQdadyc9lg7JsTB5OtuV01afE8VE2I+sXLmsfH2pD3/gdIXu/AiuIYjzau6iM
jr2sPxVDf0Uwljveg9DuuR6L+Vi8BwOO+/xXAcrYVaDPe0nR3JMsIR8UZl032nh0WgouDjlH0WGa
pZADkFa01ODUg7tbFJNkyB0gwBfEojYXSbJQfZy8XIN7Z6dLfWFYAWu8efAU9jiatimvUZxfK6Uh
zONeYf+WTbgGnUnVUL4yYBcOZcdDiK06WdgawHpec8NUtoNXmzFDNtx20cbqM+gkczwkB2vrckST
HESMn6YkKEoHVJUzvMrcc+3Ed22w540OhQOFsTEa7IPZMtDap927wDLl1gOEPP3jA6+o0YlzhTIL
Q92afIrAfdjLyG1YlM40+hxEPAIKA2t33CTYCvtnixGt4LCgI6RKpIuqtDmokxPDjW8hJxrBkw2f
27G7dMV3ROsQTrCKq/v/iJnsQ8f1lFUOn8OPGWQfPSp0QJOzCfk+Yofv3Zgjl8r0beXDMHcd+yLg
/5FcnYU4+DrFZ2DEmQuvqsJ7H7X10qiO+BpS/+VdpYkjmc+7F/09avq1zawqNtXFIJKbFIj13DIa
610T9k6DeBNigPIPqXVSjXyTWf23szUVBqF8ag33WKPHtBKzi2E29dat+G448QSs7Ir+29XW2VLp
muRUq3bGaeiNU4v+7+CfUqNNCivWRaYzadaBpMiqpa9rP9jYkmEvGygq+LzjTyM7h8IX6h8c/t5H
Ttc6hNPURQpqQP3HhKzgbOW4HnTYFNL+p2rEXwRKIeDAhjuRNP6lI9a4ZR09Q/I1EnuTjn4cF1gs
FMQ2hVNRyzwjQ8eqmas0Ub6VDFYYPxzBZG47LndK3O8KXD1Gr19yn76lUABs6S9tq51yi9aydvhn
x/Gzb/fJkF4nhTtG1W9IPIbwSJb4VMAzfdSpvlRa57Mqa/znTClVjdMmuX47RCpWB0quODkolwrj
GDChFffKS+NXx2pI9lZRwACg0oA9b4hXfQRahvVSuseR+XZKkH6Ww5hIPWxfjDi83t24UA3UONqX
hrNkHWDvnswQLBehtvT0kMEkeRouWuYAAbFd9UzIBs0/BILDUaDIP4+qIDQA3oRNgn0uHr+L/tDU
4Sk35XUcEW/MYBVHOzsXUPrbpwPfAhEl27ZRtmvxbzXRxuklyGiwyyYnDy2yZqpDe1LmgfH1ga65
6buuapyH2V4qGhBw8tDBAceLeblyFbF1SkPBDJKPJkDqCT37X5QHByR2zT/rYLZkA5kmc7DrBajd
0C6Sepnz9zLZI/3+12svDXo1KyItfE16EN3RUuiewYwdHvv8YvXbfNDnVmYhXn/3ast8ftx3OqZW
NKiGTipFZYgpQ/OaoBd5lvkeR93eagW52vIS8KGEJpVQVODQMD06l47s/ixj6fSK/AuXuOlx9jaM
tWAJIQe9ysN2FWvXRiNJjb+eT0t3gD0oOu6XNzs9JVr56Ed3V+RswAYo3sGl9ggio6lvxVR4jWuO
TTHBBt57gMcDG2e1XJD5nYlaP8gM974vKD1HHBzExuBuHTL2NJz+3eW/BXn91xgYQnBdrNQINoRP
KyFal019EnC0cyxtyputJzMd3sXM8il25Hou5LznOO2gzcbeomj6Q0AmvkcFqDDCemExK6a8sZfN
dTg3vY2WmGofyEAih/SdVkdDS369jOhUdTPZIXqzPgax9xGI8ke1DQ5FM8EgrsntmUahSuugXBsN
DWBk4AygYXDXfnw13GcCbwRHDSd016KSWFnSS6In3IuWvhKBkYitlw1PCrd7gx0qZ3zih9kHkYxm
yB/WUG4MaZ3inLomLvDTASRAqJGiPXem/yl8a9vo7bFta1oefg29vY0jFl8vwb1JxUOc2NmcFDlI
d8X4HqALU7yanQqdk0oY79PpFC29cZ0zwSKGPItDjACiXXFZ0y1sLLkAqiGppzDudSrnmlmuufdD
RGPJRm8pgt8Wb5Q73LwofiBXrDWmACPCUGx48z4MNkAE6JAHBq4jM0XUAGR+hDPAT19GDaXpzsa8
kPyjUNkYZNUB3sAmGekXpVQ0xmGVYmv24mMfiN+2LA+egYgKtrJ2gn9+g62L0wCGzV55RnDh6ZgA
J4KnyTWHYs5JR5QYmCU6TzkauKxdhAPUD9PyyUCajH5ATKbDPI6UBO8dMNQUrcQf2FuabGkhn0Ox
2Ic946TU20gt+4fNQhmHuwa/vHKrTam1t2rsaaWBHt0dOCGcDSd4mqq1GgEGqEwTbCqpYw/Ic/zO
FSK1hlWV4UaE7jvU9pp7yaoY7bVQoV/hnbFc8k9JhEfDI2KqrnufFChenb70fywhHyNoZZrwnDzH
o8PfOfR/shpwdEOBZkqIhqB9gPVIaH8Zd5FQNy9JYx6zwjjZqrKvDOeSDXSO4Q3oA9QJ589prD8O
Im9leHAaPPujPKZT/WTu3KSs8S1x1lVpYW085yrtnka35uQwzmyHqdfk31CQto0zbQtYd1Mn8a0Z
urvOObrrwFVrX6Cwt5YN3aEFBgWAuQEL2GorOyfChvHLwDkHAWDdGqfElmtVGd8F61ScQjTUi1eP
hGlx+xdOR6+sv/xf+3PSU+Blm8gpWGwRK/Q/XXtYhQqTkpGF3Ww7S3BZDfcwMX5AMHDUYW7cSgzq
sDNKtFkjUvdmEa6ikGloV+2iiXaU6YegtDbKCEo7ZZRs8F0Q7tGJc4hf0VrS7zvtv/i2cx5Dkaj7
PMNg6CtX1eMSxP5WqqBh2/FLNbJ9GPCDQ93e+ObKAsUQ02IDTnZfZrhSZdUfx3PKbyt9fWuwHRho
LcOAJ5tvcxR+lnmxGPldDo5GJxfrAO+Y7aLdGx7vQlWl77DhYDW7hCaaMuXmbFKyRuNAp3lMw/tK
XZiZ0s8rDe/YgE0G4ukBvlOx4x74B+z614VTdIpbrl2JM9BnpYZHYKLKxSvkK9GZriU4Cps49x+a
NRTboAB/EqfIGnXdurgbSyJ/078qO+6wJIF2yUdfo0tYkJ7x281g91cnKLVT32kMkZvtQDonM0ZU
Q63xZqVqFTunUJeBAUBbpjaWJ6HVK1Xn4thLCF4IarscdgUYqKE78krzRVmxpChtS665Ns++gZKo
xMR6LI9CF37Bi5oglLosG8NNBmUgTx//I8S0tkhWIQfiWTIRxbpKySnozEkPTAyuREP3SOFGzi2l
tI66RDhyJJy5MfW3ZiZueqRbR3X6l6/n29Tz693//69hWOh1XB/b9MumKOiQ6B7dXtO/dDyqRRkT
hlKMicg9lMd8Yn1nSkA/VMvWYtdddWwsIIFRVD1VHS4nX2V7EYzMojPRnSSE2oH+jbM9/iTwZWaj
aQ17KRsM8xjxE++ts1p8zlrDnYJuGTyw8FIKIFg4nzsGBK6d4S9xaFYjPpG0lbL0+9w82IO2nX6x
hI96V0bnLKlXMbNb6wXad9bJzyakhibWs5dtNcg4bMM0xJYqf8mEV4mzCcSwVXG4GWpUJGNUk23E
rCCqsGtlxvDSPZTuWqmdUxQG/iwJnebIV8qxQrSkVG3vGewCB5q8lvlin2txAaGVPa0znU/LgLme
9G7xGKSGh88mjOSDV+qkmT+i3vGuOVC0LMULi2tELOX0S3Ovuwa92p1Gm05B07b1LX6AZBGHsYGp
Kz+U3HzPQxh129GlVrGshXai6ARWoqEsFDaIDasRnuKmhHBj4LIdTqXFntUnI0JRk+X3PBEHpQV0
aRJkdLrfxB9Z/u1IBVHlQkeJJnedRQW4O6EHHFRszeFeInI93mWBQ1TfGRiilUwu6Caq51XIpFUB
CL25Kn5Q4gTXsX1xy1FLrblEwMoQYjgYS195syr5DZiNFLTBmbPVcD1wamf/LJNNZrfOxyg2apZu
DUqhLi3I96cD7gXE9Cy1qBu2gepiL2jvqusmoJ1MlF/FKd67Ch5WV0fHzOdiqLTcstoVX6/Wm7vp
trd2DpM4WhlTYDNchLU57aDN1cS4KJdVvEFCK901nvWppk4cA2KAHN66yZ9oVNjBdgSDKSkqII0O
x5qY3GThXNko29itiOmDULBu+PEMXBCuuTS1dSphln7rmJDxyKQrc1xOgQ4UBNBK0cqwjzWmbpsf
ZGHC7vOGc8GpA7JGVWPGpAQFhDsCBdJzAPeFdkwQif3kmsGjwgjAA4PcTZYg908hoWHeE7Go8cly
CkNkwChT2a/AeIvppHfqW+bdubh5KZrJjnabRrvCG8InYwwn7urSX7OJe9bK0hcYZkmcMCwlaOIw
4G0W0lpHEawNxvEJcQu6DUDYK5vOuvjBrxe+0aESZZtQ531CMUPXnhF3YJTDcGIy4+Guk2eUHLys
uXZIyU9z3B5NChytb13cB/XRGzfNuLVwB9SPAYOf5vCb8YqKzbDD7FuCFNH/oBViIaGjFgoRZ8Dh
XJQrad7U5plw38lKgRaGjskeFxBqJxIIn3LLGR0X9xUAzhYY0Nx4j7slyX0S4SBJCLfYjITO+v+T
BzwEoG6LfgpwUHmANzmy4autmY6i478Ny+hBw/nanHRxEl7tVItY/ky2EqDvI147zBJz9Trd1P6J
e/ty75jmyHGNxtzWH3W/Z6Dg3/wbkgQTOEIbDnhJbau5fL9sdol1HpLmSjnzAE0mEWVPln2iT9ma
mhmeyfpe4EDLEYKABi1c25jlHINDY5WOazNeO/j+w93YXZR37KfaoTgxQXNLbKrcW+bxCfoRdnjT
G3ZQ3qcyRl4D0gSxacJ5+O9Z/fRkW/H3b8NioVsnHUKztaCpwvlD/aJJqedlEKmlXRJxAS8QfBdy
TNgWySeOlwy8jQdt6oCR1FYOQXTA9uMWC+aBrFyTjze7Ru6RLACJXeyQuC9poiGGzSPS/asQEThp
3Mw38T1+N92jUjYUy3rZszc2zCBywVO7L+MzkpHkAVPEjg8o5IJZrzgi0W6m+PuGtJC/516p5WcX
E1Na/TjGA512DidUFI/Ou6fpPRnuGeDs8WxTlBtviHIExSOKnmK8kC/wizlRuMA7ouri0BqYWDMM
35NWYK2ZlhsqQel5IZFNbA2legbzXvgXMXRcBFeVu3Q6vtZMy3D1kmmVJDIcTG8khX4GZVO3f4r/
0UUU77iMArHu1gk/kD+If5Y+AjnlSIsUs7/fLg0ymx4UbNTotWBVs+aXRlkb+b2qPyTJ7GzRhSd4
o408+Bn1OW+i3Af2jsZazduP9Umn2QTmQ8Q8YOU72ECRFk5jhZX5qrQoEjDVpxeshhujeRfYxl0C
DWF3CMUKnPemM/mj5uChDEFvz0EOznJQu4XKka12jmZ3c5i99JTeeBz/Av9bNx4iehrelwyWbXEU
+luLZSS2VgC0u3TBo9hLhI6qvZRQnl2oVRbMNvpM5T1V7kP3FSlfJma7IUB61j+86J2IY+6AZmQx
d75KwbrAuTlmuJzX1sJGHkaM4DE08CHzTWMgyYl4K9S3sYlWMcPgsEMRlnv4pmmMhoal5n+vbUN8
0Wm2Y/5ggSHX1+NVanNkiKvvniD2chfpimnSSVYecdlMeO1LoCNkErlXyXYq9XwwlrYYlOtzHLoB
vBZvZEBvcfb7DRhjo19RMTfvM6wHiGuu9g8aPC7tKcoUMWCtyam20TSVfInsiM7AVSUhQClPvdiS
M+QlUObqkoPCxV4u8KpXnCdChpcu8vlMvNAD3yvwec9+Kx/49wpGtzMmf7zMgvRqQKwMN7A768h/
20T1Vhz7e9wZOK1zZx0xq/WX+KYDyj+dc02lDwW3JLdVHOaEqlCYEebmEQwEpDW2f/CgU3Eu80nr
nr+wTLPmTe+INYv/5eIZao+0/K7GI4kVAqGEcoA7UjEyq4YzCjAmU27+pO2mGSw6NylDzkq/LUCi
B0ilP/8e3qNPm1tZTCnNjLq4s3KZiKv72Njk0AVqbnzHOjV3okEsXKvDolVmAt4R946n+l7cY3JP
7+Z3/udMTmiMlYtCblTmCym9QkpyMzQG7MeiurhMJVB15MUr6Z57TIEMwfuoXytczYn54xawN3jK
Rj4cD7utyg+q2FY6akOVATWeE3CSMw1pimXDt2N0VnrwgN8r6SFl6JB/xuw22XtKFpcGDywQKOll
geD86YH/8CdblFywGZrDds8rkdrBaT9bFezxS2p3tEzDAdt4NPk7ViidarGSZH9p4sCEASdUErEh
t6mu9GTJOYNsLi+Y8DlFNVjUiOAz8ELC6Hj38kx9s8zm4DosUIuchZaiaOgWtBSpR05YqdOSV/rO
6kNLjsph20MdQf1k0ZkeDQH0yCCrz6FwAVVF/g9DgUvaW3ONhk2oJA1XeMhkvypBeEQyRna/1i/A
gNBjCZ0lHY5zhplThBbgE3sjxh0qmNGcC6zt3KCmr4TYtkyH7W1UbCv84+qSQLCD99pZ9QTjR6zh
fMGpNVm4+YoqTcRPYF/x3Irx/s1r3qklR9wE4cC5Bt1RifZK/jTaI+M7X9nPPUTASPnzu7fIfQut
T4nZS+elYYBqHdhXRI+5+8NdwD5QODOD9KaBnG0XHJN48wOjXVpQXJMmX0rfAbpGAxAHf7Uhb48H
JIOSW2VvWPqV9ENltOucAry4cXaC4gUkfq6XWF1844XURji6QpDOsG16pCIB2qb8ZrzPicY4/6CG
rGCMWphXjd2e9AJhydSpV9aoHVp5LlR3U/TkHEyMchSujgxiRQ/e3eUJCReVHd5VLJO+nc5N752d
zLV+7GzasqmRhYyMNayS/2zvPQT7PvCTC8bcgtWJByLGokDRBZfYj9akuIyAf/qhhJ9O/TX4Fmo1
H+zEI6ExKOQlxDDva15Ca39L/U+RUxiav+tsSJQ/j+NZG0AnKe2O9XZYFT486LWvbgWJsmYt/LXI
zwERH/Ky3SrrSfva3aYtmSSycS4RkApnESj9IiTAP1anxmFvL8hFTqGqhNIKTjwtUZ7zFErC3zaF
xHhdiKacTDwy/FjlWL1j1Owje5XrnvFIJ9YtQ4o1l3wH+IgEsdXQmWOXydwTcS6yY8ZLPpLLcGqO
yX3cl4xbr8WcNDxIEmKpDNEYvCoHKApcWsk2qegf/MBH7puI259Y0HP3SL4OM3K7N9Lz2J+c+ukE
75X6EP7TEmez/p3GwKo4VeJu+U+6YdL+zK8w1Z0l1qpNpJOo5xpWA+3aJBdqeU7J6TtrJ9oEPTuc
/GD1n0IeUBCSucrk7X+yB/LgZCrE7UynO0dqXZy04JNlBKaxgTIhmy3fX0s++mLDzSUPJtbHvuP4
FW4NIF72xopXOqlMlIhlEfNmkxpeA4pu4o2pgvW2eDULYB9EeHjYImPO/K72FyVnYLFKUUkQ41nU
/OinYC5e5oymv/JHfmGocJd3rJ4G+cXv4Ke6KS/9H8OgWK5zsRH1mpAhOTQXfL16baJ0S3rGhM5j
MDk1frlQkcEhb4extWE6kHhHU9vRjfOy6vWQrgEOcO1ipbL/337VtTNsExv5WF5K91hrb61/o/nH
tTfk+xyF+pq9qT1I0iJWK9q/gKlpYeFZNX9qCmlznBRe/wmtlJaKVes8be1KtAMR+SidJ1YSnE+4
1k0BwDH6LPiyeO478FY2a3LPJbdDzIgWkhz6ynzklhsrB1852M673i8zyuKLBVQuV5xL8dVqv3w2
bEWReBudP6PGmL0PqJBwb6N8mtXF4NkOT4W1M7tDbR/MfO10NCuePLx5Hj/TJVbm/pXo6oEcFlr9
wX/oxCNoNwqSlHlM+0PI2biDS9RuS46SqbGVAIHxmqIX4lso0YbRA7fs7JylWAc5MOB8Msql/sl1
lqOI4gU7L/1lCwhcIJaIzRv8PT1QE2MZB5wOF1MlBR3CJvPkOUkG7piooL7GzGI5hnTMr8AhOvFR
x+7Dzo0/oCazTKjiNMREqEvMONsgWmvhhd/jU7adL4nqqNqywKdCIPmvZ4Ek5u8u9EO0wTBUj3Og
hGuZ7eVXF84YKX9V2+JD7tJz8Bmek6dfvpvevPqPpDNbbhTLougXEcEseJWYJKF5tF4Iy04zCRCD
mL6+F9XR1VlRlU6XxXDvufvsvc4zli/83dzTlprcJ1ecmZCov8rRgg4HxoOFM4+wJ7Y2VhG2M0Ca
uboPuB1a7XLp49k5xdYGUxo5FlZF7ijxk1eIYJl0Glx1I1D1tVj6LPZbKfZp+LQ/CefPv/SqHrTK
m0bcXKkReTY5yeJx5IWhZ0FeEpwGf6WYAT4OPSQtd3SoA6PMYrUQ+atisNijwpshWOz5RbIC7QYq
DogigqCYrAbCfTA3iD/ieJiCVMZufB90NiFiyk1Mppmm4vjeSObm3Z1m+EqZJ7BKI4kDpogVtxoW
+gtlk7CP/hnOmQYprwFCM9VAdNdf1NkhwRzUDHQ9LcvdkCmJUOxZGgbELhEWBXlI/p9jXYnxkoyT
96CiLcXf8/JQBdiOK2E3Sx41oWFxw7xtHohnD2EaZXIyHMk9iKvgs8RpJcFpEjR9FUv0XHtqBs4y
yrXBFt2Z3EBhdE2yLbU2WBlGpCJGjVX+SeVh5LAGg7oVkLN9kRkbI15sEIazpwLwqaiqhUqJCF/N
cNUuXFaYEaaYHskxgU1E4uA6Y/GK8Cp88CxkmU46DGOIOZ5K/EAh+2LWXtr868OwjLD8acLvhDHF
r1Mb4CShH1zfg3CjvAAN4JuyGGebQ8XpbDk8FXTNKT5F3M3ZZ1ek25dKnNxF0VGyTcgYUt3Nd0yd
EV97BBY0TewZnKk5SxJ+wKc1FjuyfngYiIubkFU+ixdjJUE2hjyDU5QAmUOnTzKlyP8J5SFojpK4
jxW68kx2WGuCpeu3eFYyExNLsuaFlZ+UgPubTaCfUl6nmbZMoyXxkYBsHc5+KFVuJOxKHQmP142A
tRbz4tJIlDD00MvXmIAb3WX1LLzJxm97cSuKXk8/plO+mo4NUockJx8k/Udt/FokkgzJUTnHxFTE
Dce+UmZ3e76Kr6rcMKS9SJbUN5ytZzViGrxdYxeRHh72cvfQ2M9Rf7LiSl+XBxzWtMwK+kZQ2iG4
6DwsrLqZdqDPM/nmjRnWi2TJYQgRgpqWQoYql+qVQEQ+SDAn/uPRsNSE4F6ihYamDvovtOi9TW8h
IBRIonjjYXKyChC4e8VrCTyPm2gLFmvWRHg4qDtUrVQ/xCanVCVFNDtvZ7FLkA8nWcTm+Eq5ssEG
gZk0Ls5hjVyB9ptXZ0nYCKHLCBkBzgE+xDgn9bEkohWMdmYumDhEYJ4uGudlbnoirEbcjwmSaRIf
gWqkkG5fHj5CGocpYN3UUlNLKm0mJg3w7Warchg23btffAYX5xFi5vCPdZ8UZIzcBRujwf9pE66n
DqMIg06QSW6BLWXMv0xKytRjpiAkEUY36J9jqaxo6M4LAJYZtj+vF56jYsWDl/a2iXcP2extzQg3
8Wt2F3p2aIY059lkR2VWK8II5pQOnPgKYSGAJK+7n9bSe8uQXQgPJfEe7ZfJLp+XV9MzqykyF4C1
w5eLd72LvLLzQn0fC385y7teXBrjS0/164sKvh+fdeKiAykSeiohU6+h2kdvZc67J7wqr+tbsn+c
qIvlrL/muquVdlYe835fokjSgx2NecnYguD86fGqgNLBojPJMvoemAj1Lc/Tq4hW+i9gPD4F4ty8
fRITCPFok5EwMOnR1p+z/zg4Q9TLeCZgzpDq1ldxtVCRUkJEtjoQMKIeXyApE4Ctj2886KfuX/2v
nDAdzeuAZcUu5fUUVSgW1MrYj6J8MQnzOG+4cVhneG+hdQxYNN9+GJ36NzJRdtAHNyDrBCkxZQ1n
muRP0rFHzbsHquAjPUi3cnBDzP7wUGgcQerWFyTtyn/podqZayzw1xy8yb058QOxteJGf4EG7D+t
zYxlRtcsRgbO8lJo4DqYdjJX2n2mnQxtS4hzKuqHv66LD13Kb40d8ZqxgRhiGAQMy5H9MZPLpZR3
zCL84Bo0u5QWXLadzejXMrtZwGIOtHAWRNQcRbJQBRk3dP/+1apC33YDfbA6vYdj1BLaDcT9f7+0
RQEMcva66XqwQbtB0WQ43EFr1GHFIExO+hAAq1JhzdTHQyviXM0nD+mHsacd4yBp5vR+murF5kWZ
8kkbDdX8dRNjxcoilXybnmjr8pZ8kCZrjQPrp80fGex4QdQnS1n6133IUTC8YvWSMgrwQWTuB5t5
1wBzLGgvMF0yDQRQ5ZRTBZOS7FgDJPLOHLYOw6okHaxGnkITq4ojfbEjJ8txOlEAZcLZyBECaLAD
TgLGNIc6C9iey4/BQ2t3sHAlJ18Oi8pS5u2XvKH8Cv4Rce8JnPDVDor1jnYr4vYbFw4/0Ahq7ZSp
/AZQ4ilPjIgPhLQ7SLsO4M68uksnrEjtApUOEWWJAvNikkPkCOsJMlo8WaYcMjMrJC5shRz933QP
JoogiArWz+FQYHe56xd0j8lJz8EebfnEQQqMpk86gv8xyQaw3gIVe6EfVWDQ/CuaQg6pdHVbr819
dzNhvDLgfBFBjIYyetNtzZr5TBMi/ObXKwifGV+rmmtpj6tKPspbArp49sBoUmLOFqaX39/MS4Pa
SfYGJz9jiJFa3x30On3iiwo+nn0wGYC6xTndPOB7x/EXJvfEN5dOkKRtQfPBTxsXPhX6A6SEN2Ph
Vr3A5s45KjpPg6dxxnZAS6GEN5fBJdkGp5KWAj8HIRTTg/ByCa+UfZzcV7kPANWK/AlTHHxfTaoC
TzqhjU2fyGRWiMnZdx4t0bwcwD0ThD20WoedmO/CCBLqvfAPPPktTA8q1mbcf1udWwR/bvwVj9SJ
8W2KCZh2fOvF9YhCUtht7MI+ZPfiy4FjTwqsp0Kp3pdrkiTmV/dkm7dLD82keBpHSbWifyTJB5R8
v/mS9qWnH6cD/x4vvAILhDVhXtwKxTPPyp4rajKZaT2dPaAJUjg/gn8ssJ8VnkjxUN2JFAFer6/i
ArjSleuyksHzcmkdY1EX1uzMYE/kWM7WDrRxUK289aBuoZz50LClXx49YNTTFKcJ8oEmyGVQH5x+
BWbewNyJpsIXKx2/H3MDqaAaS9mrW2lZ2KUN+rzg4hJlqn6my7wkX754PMN5OOd1BIy6zFwwbwu0
0gW7T2n1P6r72k+ow/gP78mKKncih24A3O8Y1MQk6tcy96E/20Tcwb7zUA3H4UgzJ7PDK5/ZJIk4
LIILzH2fndCXbbxeu2mq0wIz1Grgz7eOvuHnjvyZr9vl+uPFJ6bgzSAXh7ePuIoCb+aLW/nYgj+z
IOfy6kr3qT3kFEfAcnbu81GufOw3ZHwFtn94K7jXrA1vSznxoYl1YHPFKh3hDCV/NGm+VCXYWLD4
bIeV/gDaSTwgg/k4/ZTUPF7giqv2/sFFaZJGtPVHT7h2TgklrqbWBs9vzMyNubnD+3YuKebcl984
6qb90n5pTS0jX/A4b1jAIgUbT+T8Odj0NkMPJawD4ITXnF9oOfKTMBUn4q72e1hNPLw8DwQofHPH
pgJGnBUjnujxHJ94kIAkAszlbQoUZoGhMTGJDfXHR7rUNwWSx4TpZ2rNacaIgZ4BvXP82/BdKA3c
8k/ZAWRe6tvooixf9zWlHZ8cmR0Up/ZZ9vv8jk6RxxdEZ+zUHQ8sBhMmLRyokzG4sbT90PRuvt5g
/aCJwDOCpVBbeCtNDxaAA7iwsSg4GeLESfAnpsWxkQ90u+1AcbgJ3KTmB6LnwdhwETRSGKupQ3Yf
ckbUcsJ0yvJafsvoRuf+ruwwK1BEcttYV3nzxxO3ktDguB95zc7DHKfvj3ECaLIAeiwf+x2Xidur
u4ErOdAydyDqHWZA0/gkftCDwznEx9TDDbp834ML7wJKe3PGCE3z5zrRrXkOZZe5CXPtzg8024kH
zqsIS9wtafci/ofIa5CzsqGa8PJxGGXR7MCJsfg+2rvk0CDejD4e8ex7vFNPVRR2izCzaIrBDAKL
I8KP5DHCPwkHSQX6iKqb/cnanXZZL/tt4pcsyMUWty/AJhr8sFTQ52R5FZOH/qNaAmb5zVMUf/f3
8JvvS80v8M8fCBL8eAmgkWyyhn++4+SGgNPxJn4DmRYE543djNzBo/1pfnhQwr/uYEbr1527qG64
oQwxIZOSTE8TmOe9nu0bvnjaTt4scwLSXb8NMtR3yrSpzZcak/yd0YHkJ6U/swdPbId2e0tO6UqA
nEqDclqgqDRZS0T+Y/PmxzzVf5hRVZuXS8yhk/NCL4jI/Qo+KzKdMcCtnCV8hj1AI91JjG14OeU/
RoDahsut3ZBCZGM1To0jP4xPwmajnLDW0wXcFteP3Trtj97vNBrJNF5Gc0c/RvihTt/ii6dHQW/l
27yVW+EHUD3/QpgtUe/fd8C4yQIDbkVlQdk+TQ9At+toCfzRf+ZFyraVrx7k2SLJvrT2puP7MldS
/JB4qENU60UtuvKhd0YHlXv4RgsBrFRfY49BDECMXX1BAhLRV6QpSPNztBhMjbefUHV2QD8vVsKt
mC1AsUp+wy8YAX4JANcU3KrmQGcaruW2OfdnjkoYHlbKWrrxhH/22HKwg3f/ePQYAjXnbED/u94m
vxkp3sri5xAL7Hl2IdhghDX0v+KLtPQbRGD2j4w+srY78gxRI/N6/eFLLL5nd3Ly+ReVdVfYxQFa
6E7YmsfZVjsOzDj+BYeJbZZQbouY8STXxaAGDP2k7hh6Um+n6Z+9BbcNIFnHjtJ66j7ksATMZv56
vp/xJrGSXXOK6aD/tn4EfhaFoTxwoDPoto9Tu1xm8fjT/Ih1/atZxsd8mX7D+3IJ0P3oYL2rpfnD
62vKvnKvv1FmFh8Xl0K4wFCV2kTSCZ/vGHiw0Bz4HtX+5WClnf9/fEK52NEC5FGZtsTpVwJ0XLMr
Oder5tOxLwyLwWkeg3ZWsp0RSJ6wdqwIL2z7vyODQ9p1uyaQri85sy1HDyTIGZtehHWpnCN5eCqQ
cpqoULJkiiwSdlNKdl9lTFFg8qUFrTy/8ftkuUvBQwnCIcQ7pm3zmzlzjHNwVr/SSzhpwMXDfFb/
2QzeuHSZPDg1x3eZzYwkv76yB7G2vzEVf7NhAdavH+qit4JD0F6CAzM92Hpg589j5jNBpRjnT96d
7+jM0hx+SzvGq8AjonhVTqQXGEm7AKpJCnYTXuM/2rbBhQIMdQjyNCS04g/DI8uxMs2wme1Yv3M/
vbLiMskhc/Gb8M7wDAHJbfzy2P+2S9oKxmHqRrOtwuqwSXX3S2Y0v+bVmWMATNQH+TR6HjD3xnVq
i3b3LRssmPPy0MBSlu3phHthiE7vAjWpXc1pWdGs2Q8ye/Gd7IMVkBK3dEfP2BvkDmwuZHRS1qqt
YRta6H+4VZM9zsYxdJN6SY8DECcWWBzaS1iIcmbTnCiHuZrvUUH6+9vnZc/3eHJXmA8JtXFYyhnx
x8EG47I+l/96FgNQivtiK9oYACzOkW5yyjY6BxTVKlzJA338BQDXGm/CNr3UM4wdE2WVSWQ8lDTK
btGOI/SoeDqc2G7Cq870DT32z0T4mHffYT2vZKv+Tn4rMIVQaJjsjcklciU/xfN9lDxI98zCs5bc
TLDmqRNejc3krIkvMJTe/n+WHSzpJBm9+CBsQ860J36C104EbWibTu8zZu0unMAN0cfphnl5fZ3H
peSFuBmtYMmUI0/ydJ22ozdcFD/5Gn2DYc5sra9lwNwR6pcfTnSMG4PlTH1ivCyeRGEH2mH92kkx
za55fuIT6tsMSqgTfQk/3ATgFliZs3renjVf/EdOLFnDyJA8ztv0sziHLmD/yq1X0aWr1wWWlWgO
E0X+9/7CT1ubNFG2HE6P+Tk8YigBJjz8vc4VFqVihR9hzRK3/JDZYl3ZYSW1ikP8aG7vp7o0fPkX
J3wPSjtaC9/JLfjYylHEr+xSgVnqIvYQQ977djmeU1vysk27xiQ6AGVB4tNgRBP1Ob/X6q9hCYyP
ANnEpIJ+DZQXMPBEwZoIbdbQekAacX3aCJHGqoE4rv4jzGcJjJ0Al0ISPTG+TPrw45NBo6wd8xFF
lzLTZYVhrQ5W6qI4ZNh18dSD1tUX06Os/02PW7NjbpFHKPP/S0rxA3Eg995MblMgS07DeFiXP5Q+
pOox3pt0Ky+fDVASLt3h47LTlBsgqOB/4xVwzieParoQWaTXOKvpXt7FK0X5lsf8Fdn6Ci0bMgL7
FzPPub7AQyeW5LSi4ED6YnTCqnOrZbSPXyudECczcc64nFbvX/Z2t3bTlcRD2s0xjTeGY6BcB8Nd
Iw64TlcoZDSdwzn52be6HJRTf8uBoxGHcEd/sNU/xVG/s2O0Z14snBcYasoVwCe+wtdvRZlRIinD
drajHSOpLjkSJsrA6DRWdaeQlw9T/Ts62r1ZTl8bLGfHcJOSh9vgNupotP8LvjAvZKv3rriw+iJm
sTxmBJYSIgGYQGyNngLywu3zhZf6PB76Q0BPv1n0B9bwtyfvcQw5lBdL7p7Tssv+4VbkQrXL/kQ9
5BYuWnyIurCWI096Ekjibgjc+enJRDZ1VHh48+FB0w65f82rXx+6TRXN639JukBVc2Zrk8/0Xrah
S21l3iPOgPjgWj/Zz+60aKXEJ7qBnjpQ4EkuvQsyl3DbsavxopK89+uHwozVg+mk29lOwQXzN823
6jEK0l0hjXavi1WDvkV/ixdDYaeCmIi/negQwEU0LpoChP+mGoj68YVULCGPzdW/CH6zG6/a2/sG
AaKnA4m6AlBv/76xK27i1KIgoZxgDtB74jPqoL2pGIFoUIscjAvGBuNCXhDHOGz4Xw7Q2CEGehe/
/GgJz68DWc48U3gKvwFjI9DWHYYSbMMF1pxL/dS5tDu8UoiAdu4m/3CEEdBECXoBSKfizC2xmHSW
MN/Wg8ehgS1OVNcGeUWQ7CauItI0AF57X0GlnWeEXSbYEdE6dlK7QMYUbfK/AI5Qbv6Ke75usBwA
tWkA+gOjl+E9szoRpQFX4Sq+guJE1Y6YDjR3Ci9hLqDTLQEdpAPuMdUaUPh00p+daHJRdr5R8Vak
tpglFkN8Fo7Yp+gI3gw2/fHJmsfe00AYOuEcspu1/JWGvzFuxnl7Y2Elfe+KGx56/mzrxIM7rqfF
4tSfQo+jHsIWa3FN7KXEFOfgpN7prrhofc3JbIDyrsZo3Nu4Zjcq/7FcHfGZz4k3gVfwE8Ub041A
2gFtrNko8lI/80/yEucIISZKdULLQGj307idbBFYRNGmxWEOxHoVfgPDfNCDxy5AUYIVSncpAAY7
4FDEJwKg4TZetgg3pi0vwRNexkNI0Awr2A6nHI5QR6Elfwg5j6l2bCyT75YnWdgrmiMc0iXTltxs
gBnBAMx56ItLKOC2yfnahLdGhhJl6HXgbY4vn4T5gOC6sSKka+T7I+YXVveRjQrSwlW4YyhjJe2f
b2KXEPDflw//ZbbvOEUXcPp6LWzLTb7rNnhkTyxj4aPn+xqcJOfmNnptgl/Cbw1UjWoRPXk4lA28
pN6WdIvDkxUvdRbUQ3JVd+VdZRghKN5mQRwt7eAyTX8hISdP3h11z/zYJSUQuzNL5f9HFrQ+oC9M
na8zblNhNyLwYn7y0O0hIuJwYRQBqEAeNQbvOWSxGWe5SNnD2ltAOZroK/ak/FnO4FGcmdtbrRuK
o/5J6rN98pSLAEWf4MNQvHEZ8gTwXPFQ85UY0cU9K5+kPIQCQxTtmBUcQ4w/XWOxrfJ9QXywZgu8
JReexAR17l7tWfdCeNDtgqXZ+/Cvac7MBxXHI/me5Uz2KlrfJnGxdSsvh5yJDMCHADXZRuBFhvMq
LEFeZgxYZPohjOcBO51VvSwNdj+W30d3N3bxWWfvsJraoVPWbjX8dAMXzdYV4ClwdRYgQmKWcH5I
aKtYwFQrUXdiYi9H1a05RGJQqBevmKGoHxwogNfoMPS/AjvLNFZnnHfX8gptX/oZEXzuxoNlQt2w
dHQH7SxuGcET7/XB6iIHP1uH1ojaIDHI6NECGeaciv75hhm+wbHLiolbq/+hmIzn8RY7hcvqvoD/
uxG2OY0gcSr1w0t4yW/iXjoOe7Ir41Z5pIxM+OkPJOX5MCnTLpA63u6MupN7sNeOx3jzCiyTeAvO
Xtr90jrswCUeZiCG90AaIAJ8chjHfD3njZX2cnlhCVHUOXItxqW58Uu9k9SL5r99WeLohppLW4up
mKfxiYzLOACZJh59veptyygZfFYwUNANLiyS4erlVLvuYd7SQ3xIimW6Uv918OLZEvBn8Y7VzPxj
HGWK6jini0KVq7Kwq7B1piyBOhELtnU4m1eqy25cpM+hPcxglyZuemlv/U26KWvNz47s842wiRin
E25RC4ZF8afHSwyRIAo4bjQCaa25YWzpKarubJecGRvghDhWOF0o68IN/2UuDCBIzNZz0jLBcjrd
apIoJ2UZR16L98Ouh2dRWAZaGvLX8kPsg2/GRB24qpRRa/1o/qLpLgtG5RUeU2VG4LWcfWiqht9M
0Ws4b5XzJyODmUwq7OJvedhxiuRUxHOU+yVq4stP/IpNk4MjPpl/ylnejl/SUvntd9OPQhgEvwMq
F0pU76hucAiPwk98TPYiNV9qx6v4UNCVdtSvCnwR50PmMnyxYFNBwIe06GcdmNG4qhymRPEUSjua
OvPWek7rfD6V4cqNkiJeIWC2dpjazbNWTukmOmX/YqYa6htprXB2VXxG0YaoWN+hskow/ALFpmfr
E0UlKWRY5be6YqQeen3FELrQmtREhNTtdNUBcKIesZVVS0zwNicjPkvqfNjtgse0EYzIx7rbOwSj
0ISe+I695kbrUA88QvXyPvCnhzOZVyytMGV+xY/9/2NywosroPVYhTAdogdhWQItQ9bjtLwFcEY0
Hb8zwd0HeH4Gf75RZ1CGMFcydaRn56T3Ii+ZjQKSGoULu3H8x2PD89Pf678G2xtGsAG/BmKCvgJM
X1yRg4IDfUn6kAAuhHvMOYjm4Mi4SKLlKiwspK75VNaNVu8dmzWGhm1Af236ABwtjGitbN9rw0qc
DJkROO8Pa0CFmMUdwIT4vtLqDFygjWjCxr5JDy9t0/a+zGrY7MztyJGlXdYHBC9XsId2medLdS/u
dZ9BRTCOQ390Jffj6Kfqz3zMdIbDYp7cKdEiwJWM/exUm7sIcgeu3h1u7crGQ7gsfzKGWCyG327P
Ji7/chg6G2eWAs4ke7hEePEesATyKdMwZuSDadna2AnzmhF2wUFegargilpkMDxCwodi06/JCbXr
+DKjN/dQ0g2Lbkun4Mb6iyJHsumm2f1Be6ifeb/SDuJPP0A0tqq/7sd8MBp+Z/iqZZy14+zIMEyw
IG74oOyJOeKE6/zMPJRmuAk/nLljPjgXE6oD2oGy7gFh/GMhpZXHnIlLdoBmxTSYpbk1prp9wcMR
u+RcaS2w6r3tyYOJX8RqOXRwjOKV7f4oZjMmC4GpZxE5xFthx5y3LbcLM6QPXTXfhSu612zJ8apX
Pe54sYEk08dOe4svUWAZ2kLljPo0003qNhznoclT5KAcoFvjb5gzwZXSjxQhI9EYbPsX/jFNUHzg
klDOUKSov+ECfhzK7sitPeG3fgpWCliJgB1RoYCpjpIw177g62U3aZ9hV33PtbO86SielZN2evm0
cq88qltkbV+yyhVHqnm2MbcKfTLkEPlC/GZBxW6TaHrT+i8u6r4qXZH/IkMYfDC7kCVMAhOL9+Dl
HmcdDBa8lL8VvsbplMTw+RecHRS+Gy34F+rEBdPEFjDT9b2sfJHdl+LkhPxTMGZ9SXTDRfNnWVDu
7zMF17LZlZvwwaFeJoCbWK5QLdj0eX87xtxSXcagjzCyEqRYQX3THtrDfJDwbJFd8Z0wFeH4OoKV
dYqd+hQpzC+zwmHaV/fEA62sa9oituqJvvZXU3ZDwSUsRmX/mG0qnCucQ1HyMa6xCbIDFmTVp5aJ
RS3CXmRuM5eai9Kf1ZED4qo/o7S8Y4IJhGY3SbvoMZ6ky3eAnLVA8xv+WNL5bKgrHLIQv0JCTPyN
nQnR/4d0C62k93KwR3/m1cyd4pJl/yDhpZtm/b5hDJLrHU+jdmREHy97nWxnzOPjKvQrSE4BPUbT
YU3BdDF86Is4HRaKFenzhklda5AlDPds5hjTyZUDprQ7wQ2gyMElPQrf3MNxy8dtViJnPH8AaniY
is+vNLJUFEC/WFbfIAia7WdXnrR0K99IvXP1fMyeV+yE2+avu0t8uoe4S7ivk8NpMewNokEMlB6s
HtWSEw9dXsiTl+G/gkBF0UBpE/gxQSUvgFs6HwZ5MzOUcU/1EXYxolpO9sUhBZhwWQma/1l6+UOU
qr5q9wo1YQWvzxFu0FPXIdnHeXqBOge9uWHaLRkGBujdqK9zDqG8y9qR/e9N3dp7CGlsO3Dojrxx
KIv/mZEHdGP5i84KEh8xq2KbHonkjT5OmJ8CIiPziamTWAuGr+TG3G+fA8Sp/IEfJfT2QPQVPzAH
+BXTsVBV2Iw49W81sHTsTKi5rB8s/MAqWYQmPwvsr7OOPLs3GJirLgjIsVVEDnf7Cdu1nfGE2AVl
B+FfruCg+wYDMoJ1nD61IytViiaRHthWthGsMWJDFC3ClgHvgdWvR9Y5HGfjeZpzUrj1lj4eVmPt
RN9d2tHonQRZ/N/AhMDQoL7SahJ29bXYxp7GJPHXbuT8YkKHReIofEphzCUc3sRd0HKMket2q6i7
hrJfCrRVu9ZQ1C6jZz6V9bgeb6E6r24sFPxp88hp8YmQfhJtZjtwXrZGT5ghB7gYzGkpURWFNUy2
zxi9bC0JVMDLDc6kT7kCNeBGQ7kKFaaKWwElHaHSiDRC3wS72Scn7FJtSXts8r70O/rn2swZJDQl
WrcfRsiHvTuo+zLCcmTiDNrL8bYJYvIKHNjZvLmYUUks8pJx8mu6qbNQ4JTru8oVMh2sHNiDt2Pk
ptM0329K2PFAJ8GW6M1kDKioMrddtUm97imW9akJkhQOjEE7q3g9If5wZpNyaCC0heNfUUBk6umh
9zWnXgHGTJlKa/PT21qwboc33tLe797qOqhmKxK+n8ObKy6nnMsClSOqSroFTv2rqZE38F/3dgha
i4WpxeHGQ/Zi6lf9ZShMYXGqvLc0jlFM+e5/OiNYY/xZK1AdDNMJGuZtFNCCvqLY6eJgi2KhaUSF
np9QOlaytFe6kak71CpkCbOXO7y+O3zdrTsQrW2uJZcjyLiwMKkqLOwfJ5R/xx64GibCF1VqwzmG
6AZQWsgxsNncZqzc5oXBBU6DOBbQcvApM5K8htzjAWlhBgqZHmqqlsasDiSQQzG1UNBHa/yh9Uio
n8jwIJ8+Cq5HsXMJRWuD6caYhsdjEaaOGm1ZYESm6dRA90N12Ob1VqGfA06lkRkNhxoLMFLEU/j+
eLJEHLpbh8sCFlsxsRaJjpDDeCEfAJthVxPbtycyFBmxTlR+WvbcgtxkHn6lhASbmKF13CO4qHJ+
MbTcjd52YAI4woSN0jardCcNB6dNa0df1oHpGCyMQBjxjKUuF/a/50tTHLn+it/qfP6ZXSsguv1R
nvbV8PI2uznCUVpTSAu+OCFkK9sQr0mFssDOTD534vJwuVtieLdSe87yq573bmWchGEpnhSVk2rx
I2eB+4n96NO4tThzPwgeUesMQCbS2taopECmF+avnOC0BslZp7Vb54HLPezza8bizZmSi15y0q4J
TddHG6sX9S71csf362nmmHMy6fzpYiGeVAhLEfpYFX/pHSg32J+KkrlanrrRThU8E85UpH7PEpXQ
qEzmcrzCEi8/OxFqQMFq0uWI02G4k5LzIEXwDmeuBI8iQmAOZ7mbP2OJpKWOZkpMU43dauJBtyCn
CxeOHCCtyk270qXx8JltejS0dDIDB5/N7IWZ9Qu72CnKlONLfzvAroei2iSff9NDqTX/6nBSY1Qc
xaOyS4d7uEEGbww8hLrqvUG+vp/AtCyBKkKfwUo7t/J3w+ibT78KxRBTOh0f/AmK1jlvahI5+hFm
zgtBLC2JLIiekHFAUGuoOKTF630UOTVTHMwX5tN5/dV1PKvIncdc3cQlqdCisyXRlonSocwTGwn0
azlDo6C4MiOSA/HHbRI+JFtbULhiz3CaHGkqYBznl1rQ6iRmo/bw0ZOUWXHGmugvQ1Wx5WiRHWM5
Gnii4Zp8wQBZZmawrJ0Xstybvn29bitk+cIZTV6ad7qaJYeRxSYNcnv/oczOKQ+N/DI9xEPJOPuj
JIObw8tQ5442HYccOcWNh0nbnJ0aRJzk9QeaB2OoAR2KlEyKiw/zh8bM1Uq3RCwVpfEvySpmnohW
PLtMCCOT6Tyq/Jt3j6koYfaZ2p66lmBp2DrSoYXuooKUJhClHTIiRB2cm2zdKDX/1JyoXuKuOX1k
VAxBd6AkA6ihBdccK3EDfNmNIzvMRLuMPJDiV3S5IroIpTubmTd60SbhDSNTXLFt3VaqXJlt7F+P
n7EUZ4R38HvBnDI0eWkyCSmmNEEzSuAKcQMHsIgiK4XEazBC88ItfdF9iamV1bSD9gwfqOziXq2B
zmWkaOLq5Wroy7O1YtLoyWjlgAXqj8CCrIR5O3F0aRd8wznzK0pp+Ql1DOBY6xPDmzPKrTmLICT4
2h7Bnluo8Ws5adq0pJlRa3aabb5Cp7LhvKQnZJQ3dJGZNPPHAc87Ilb+zFmbX6zNMUKahZ3+hqLE
+8G7kD+BXReWBAb4Ja3FKt3GlyqPlopAq40e6TYMCbNHNkJJgSI6hL+GjBbocoBSEbn1Dxo+rajf
f0YCNmOoXKhFZP4/jtD9TLZfk9DFNJwSpOaHlSQkGfi+yaiC0lFuSDf1hWNm2xGk642yf2jokyef
j1PGKQMG6bZUy+HjtUbsIAZ+pJOL2qgWoBMG5lcZTs0fF6MHkeNVAJzn/bmAzjFmTCEjKG4GHI1f
Eh98KhWhiq1k/bXqu3YJRM1Tf2c8+OOaWB0/ZjUyiLAIltKRlfu9piqr+LoyZuPj1NgmO5c3mL8I
iHMAaryuNiivFq/cXAfIo0nQL3htG3XDpOC4JGjHRJuSIEFvgGFvmaW3bGS8RzN3encUAmm8BBIH
54qkasIoxOktnj32bp8g4LIBM2qqxCC/kE8DBCLtMcLvedV+Fx4z5k8/hlm5/zCl1YdHYhvZTsQ6
A0xmh2AbZaNjQLp9ZhGDVN/grimFKq/yelow2iKRVc/sXsz2Qp+gQ+swqTf2QWa8TyGFOiNcq3jT
YhBIYw57oV9U9CZe1n50E6b8LeRzSFCzLchcwnGGPz9wem1JTNZ3gXlAqU+psRYeTYt+z07K3pDc
coPheZxDM3kXewgHqo5FihbDqwjwXERSDJC6dXI28TrqnBT/+Pt9Lypo2wLbw0B/ed6Uw57Lij8A
TJleuSJaTZqNpzS9MvFjU6uzExDjU7B8qabb0ilIWjaolHkm3GS+P6FPTsfiyAwlTKyB+P0y/4zF
VSAMxvwz6i0lv3hmM6BlMDHcKjyZY0nDKprN5uu1mDQ2Y0TiKlvXq9mZ/02e2NGJohR0B6ihAPWA
4YoCPSNigVOsNSHkhd3OJN1a5ltMe/CyyPy4Q3wzukdbIyWLX28zXEfs1wpTf0g+RG3lNxO1mBgy
kTLkRGWXfzYheIhPS7kdMJl4en1qv6zpjD5rSdsbDVUCz1qLSsCjJj7IiiF5hsXahMKCn9f8H0vn
tds4koXhJyLAWEXeWhKDsizHviE6MufMp9+PgwXWO5hBt21JZPGcP+q0FEoHlvIwqoRhWKfIIHAb
Ro1CSa2CVQHSNXX6oZG7XiOEdR0kXbJSH2Iiz2gvHxViLsIP8xLxggi9HhBxjnYcU+pPmxT9Zgns
XgQV5xiyTwLMsFBVVNspJ0P+TNoT0PcS6vsoy90tvU4Bp68JScQMt0EUy1hdhoagUPkTSSL/o30t
RtAk1KOE7EvH+jClzyaMvJGc1irf2xpSvqPVNsR675QwaNWPbOVwDkeP9ofRChEY/NU3e6nsXZoO
8S4WCTz5vwWtybDTL8K4aFR0mNbJwcQpAsTHPd/N7N8RRG3KJljAx0pO24IN3eY/cBFHA/LbJQgb
BgFqV3ipTmRfsn8FR3CSk0EweSPjVQwubtqdD77fayj75r02k3L4V7ce4cDxwd81UNAweekrPfZc
JkVtM9yzxCouEvyryaIW95hoV/AGLGNcFDlgPIKxBnKS5EW0Z6DwKYdFZMy3TlAjY30RJYArh4Pk
I/vXHZWV7OjNZx8H+hAdOdG37rWBtJCI6JT8X9j8Eg79xMNPA0VeXr/JBuIYXvh7yWiIrN/AoIFw
kJrpIOO4FNqMIHyKVHJkpBe9v8oUT7utvJiALxaDMhr4qCzPeNZXCS1v5EfulZhmbaQHaJMXnRXc
gTctfxv5T6UCHdWDVM6HvohdnXrDwXTrvPQWkiPVKvG3HrvGrdS3CvKOjyDjbcIr1DEuiObUFKcU
34cTEp7IdlmRhItqOcZ5+StPeBfg6bCPklDjIIS9zNozUr5igWyMWtjcq9Fgazw9Vi5glVwYPje4
5Q+nmvYI1nUlDxLyDckD0J5aa+0NKGpcJ79DMkmRsFC85aeS3d3IgkI1AusW2cIXj0aMftYbWw/2
8K9uMXeCJVEj1/OsMQ8Zfbw9YekKX9qK0kS1/KIyfVL6kA738+wh5ZBO61dXIh+gl8LDPrE4pNvO
jy+9Ie/mVe7N/l+zvGYWM1hyrZXl/AFMnbyZV+fscPfqr+a1jocgsxHmmHg+c4TmKlv7dyrH+6Nh
b67Ne09DIybIkepNCjXDrPJ7ariS8k5Wth9nK6LH+tgRORUDaKLTyToaT3r1Y1nsT07gr2hMvzWA
r35reSsRmZT21xhnX4Y7t8nRtpG4VThGBflnGiYcE11W7CcLje/Iu0ujxi5AUQJNu5Ae+odIj8ly
M/9LdIE46dFBky2PzSem7DP1lQXeG2KxpDnRUC5Mij0BW7gv1Znb9he3Y/IvPq9/IoSYvWCbgnJI
zhSQrgWAxbrVCKLxtfRd1v8cK8c9teQM2egj6qYP+jg5Zop2tOPYE9mzpR/R4DUXGmgFKli6IXRS
N4cu8YlbTsrLuDaXVm0utcY/9fQyJPJcd8RrR6gEzPiMPTHujxJuRFW2FpIuUGJgiiijp3nydMjK
FEOIKVyUQQVXEpjkbK+HdLUPGiFZ7GS4316b/C8hfjboYq+Ro0yxJGq78bPof4YZRRPs6oVxVmho
iz6U6kJvHrEGKc9ng/APYUferIoTmReaYtLEgg0CRcNUfpg8yiZ9cinW0DoQTZWPA8Z4vjqoUFsU
GzxYKZxdd5toutqj8eWhVVdvOQwJUvgEQwSyCKZI69fEzZYjguVU5PyOyN2NyH8q6I2gMLGm6FHa
qxfaz3a2z23ERlYhNkNNqt7nEJu5gsIsSh+CLFp74WznNo5uJM1l8RucCombr6FSvykDJF3+iWm4
MCYXLJvPMAYfwZBBghmY6Fckv6Nfo1mdCb+YkCdi8UZanpXJ3uLpYqg8Pho3ZDvurV8OItVY6w/i
Yukr9DdjIeKVApte9qGZ5jtRx59Tyt/orhOgH/PmSJL94PLgVxMi4p07ARbAAjsMjeNEiTsROFFx
wCp8asb6iBKbhBCaoGfiQ/BmLV72gu1bbfgOoAHw0ujgsTYRQKD/cIArO0anGZ+DU9w6jMLbUEgi
NywAzZeZzL1V/dcQNdbj0IXZJSZ4Ybdi+D9sMLJ928Jt5BPXBgvtfgBByHl95rgviPAel7sJHGD8
6L8XJzlwnbtaR00CKGxj+BN9cImgVIm6ESMzT2jSF/UoChzYaBUZzSBe4XmQZxHmzermNZilZazu
LV7E2viSwNsp0vZrqR71VTnF04lIsZkL1ebpbOsQVPqZxHSv0NVgTpMjrElUddwqhIbD6pvLj7Sa
/ayZeCQCoSDqf3JKIgVLwMN2BnxhgoN6c0+PjnD51zzWCWWEqxzeFApjk7uaPobpN/HL9LfICyhS
XbyWNjowRpPos6k+YyQHtQBxuY4ZCWtDYKPOkeTPDw+LddgAE9vSNnj2y3q+lB2LsO4mmzqn+MsM
OynngtxoeluNW6RpN03odxvEaOzlsbfyY57cJ9Cg14lFeWV/J4dlgPno8e5EmZdxj+nhuev+cUwf
uT8WHJXT4seDcYwLPEXFQtArSYgngibgBmJE5CFpB44qDjHGgS2KpgbtwU5BIgyXSMp9nNCLjUrA
mQVapfRln5R/+KMzyONIMYHTwgxj3Atwa0AiwZjxYMu2zZ3dmu1KZ1lfncHNcxAwRPMMIOjyBWnD
gofS14QKvf+pjJ9p+zVUH3H0SjD/wXjmhe0zOjmkfmBkqGGacX80Pq2n4kI/X1BLPdDuBEO7S3xb
Bihd6jyJ0MTYm7A2yPx7DGUQc4Any4EWETBGBP58NfZ6hvPSGG0MIlqFc19YjnDbhw4P5wmPVHWd
zdeh+JuHJI0bf0hRdGlPpmsKm8No7fuQUmMco6QyemWuHpaIMaDf0SsCUEiUuGc7u3E64o9s569E
PDT7nyNNEBY2MlrUjQPJ/vBrFlLfnEjJZefb64NHfx+raL6gsiIE+OkelxlBuC27N1bV8mPrjDXE
u7b5TykztZn/dF6NBsUD9EtAOVlYJVEA7cxy/ouHEpNr2QQUI2Kz4K3OXJV3fqtPMklEIgyWII2+
SLyQ8IKRzCiGNloaVscnBqtumS/WGzS/nuekLCKhZRHsiSdRWuVmhMtd9FiyNfy3DyUeMRnss8i4
lAJP1Yadk9pP7JIzK4+1HB9rYdyBq1xSZV+nkcANI72X8alq12Nd6hT+ERPV6/sxTq9bN3N5Q1dd
pF4Ooi4i4VFZxvEwvIBWnZr2r9t+FScZDj7/P981woTKKj7XXxZtqR+8sy33l0aHRpUcmNgmpqay
LE/4u934vOVOkyH4INM7b4/Zx6WwRj+njUKzMmrfhwDB/vhOVP8eWvot7upnHi1PFIFxn96TKb5r
JKC+tMpPeiA0qvNGQ5zwEIFGuxVJQESHv0vAKUaxJDN9F6eX3Gv62aEXghZU8seSIGqKwPa+6gnn
omDgoeJScnGV0Gp6mn+GXivFs7KwVZLcKJfynujJodqG7yq5xC3iwsQ44xNw1NWbtMwXQFw0GYYa
rJmpUa9F47fE+JZz3R/0RuPVi1Mm5SnC0atJpHRh7UrUt6YpYVLW00gTJD66d/bIc0kAHvqqTgYi
ngOmqsCRb4WNwMTaCj/J7pB8biRkTk51TC4RabbmHaJkRkvOXmJx00cAM0QWHu6vlM3A23oOt2RH
X4Xcadec3HKefcwpZPzSp9NUnk3GVsGulWgfpvFbvUXnelw8ZKsQD/qTcWbA3rJXbxvnytOeBjDR
lwfz6WS8lG2nQlGPqrzo9rvOpXsjN6mR0U/DiMbPQX/n5aYC09C8xrJ+WElxF4EI2He0yTMFpLNx
lRTZpb+0aHr5HRFiRGQ8RMfGo02qTZ4gAeXEaZy1K5YIcOpzBBqcAmFn2nmmhryG0pLEzpAip6vi
OJW3xF7u4ZMSJwQNWbsvtOwGFgi9lfebCdv2khJ/TH1UaVAyarAx+DNHvZrtD6H4s28mCu/ZZ4km
C+XaLOtrtViXRUVoTemHpZ4n5WVouML4bKsLGwlhi244Ztco7lgZ4wfEX2x2gUPyysR3tFfVH9di
o9IlXVvD8qVAaxAkxeuHJE4+5nFwUyaHZkU8Q5hruNEmHkCyF11aIiNSw2Z3QifAhIj629mr8Ye0
KGvr7qZkRVw2Dw9CEzxD1bskzBW1lKl4iMD4fFABESVtaPTW9BfdGm8z1TgQby9bRO6WPuXwFr/U
ECZc6/uWzAUdyQv95iQhoEN7Vq191jzG5YTA3ObgkGSi/UWBObYFdzIsG1EZhvm1EUEZqR8GPYhd
elFUFO6w8tA5QGHObJBFgZzrPuq++VYCLRCga4f6yx3ZV+yGKCAd1tw7EEBTgdeqlDMLH5hmKkGr
rcMah+deX69jWN3r2Hr0FIlly/XgyR/D74j4vwFrAQWKrg37ZnuawWxA6VGPCGPk2UGQort8JVoZ
KDnyT9Xra4oJUz8jCAiZqUnanBARxoIXgxFLtcYDZQNIFVUju4owv6GewxqSpBtUvl6bNqQZub8J
U6HbYsK8uN54SFLt2t4MbESWjqYaamim9YrWs7fFjJ9w023e3kaDSjvqissl98Wgsu3SiUzP0UQp
+1sMLw9I8ai3okjtYg85n5VBGB+PkB2fem9onmKGe2HsoQIEPVPlCscWSvJx5Ct3vtLfbW08E9F4
UiGhbBDZzi4983tjVtuaET+RL/P8myoIpkG9HK/KPF3Ct+lqzDVFiAkJgGg8+J4l+jpiDnoUCEWO
hKb1nUr3pRr62VoFVBxrv9Ry8cjaXYxXx0yu5nCrCZI2LZ6ETfKGXgwszim0J6nlz9IeXuGLdp35
OaFWqKa3OJUe6TCMp836ZQvlbufZXQL7Fjm76Rpdh/g3Le8pV3Y2ql6JwCQfDk7hiwIBqehOppoc
G9xh7evmzwh1nP9nGZ5VGIcZFcXSX8ww3y231R6oTEfaidfRVmtvJK2PEJzGZOE1IeVv4C103E1o
IZbQIY6Oyy3dZs/Udg0EpZhcyyU6IgyV9qHMjm1lH0V5c6g/LsVDJelDNWg/qCHJ3xzM0vIl5bTV
wSR6BlOKIMvuH5LhLKyOtoFjob0tc3udx/qS/oqxxy4J5Bx0bvPEhdnJ9jirP+seN7mCnZAsYKIQ
EWkKBqsElmh+7StMIUuHedBTY931FIZutM0KiFHYNu5EjcO43IA6GdS6Go/xr4zwrtWBV95tKOzu
Ve07f1FI6moIA6HgQpBrrT3CioAY+SbyBWvoxUH/OmnsCQWHInq+f/0GUgm8pnRTl0hVga3UwVsh
IozyoyzTIJ5ZAJerGZ96MqHgPjTxPVIQxjxaCJp6/LZ9bYBJKQVa7mQzBpq8UuzCig6sxd5S3rpe
ZeadCXG5cVTMAJqG9VgoFbS269sVQD0OZ10BtERfrf1PGT0zmc9lFx6XrDjrEW7mY19jNmkWV426
K6TBrpyoKTEGlyPYVZELzHbsFT/Kglu/KP0GX6XhNfXoSzTMCPdIcPIr+2zYUA5RcSzF5r4z93rI
GtPDmyE6VtYxSKY8MEzTx6c90EM1jow7/cGyE7QA00GorP+8mF6gBVY0HJsA5RtZ6lJKxkqvcZrd
CmPGeb1X/2wPs5mmQo7AVPu5ESnh6GvCAYYvnr0/kkyR9G9NzUGEutb0Jlkd534JrIHMn5zkuDcb
eszeoqXdASOcI78t2x2JRlYxkfUJx4CKKYUcFlP5Y+OVRWhRZdVpsD+68O/MLRdHP1IrPGhT7uol
YZTx7GqpeZjI7VBsN+YrlTF2OQpX3AGmeoqqi6qUzB5olUrlXK36uYvqc4oamRWabD7c88alTaBh
JSxAmZ544qxWCAKr7kVxzqZjvqWi74tdz8ZZFzZHKhSC/UHv/bk2biZPOWB90hBqbyLQzIQMDfXP
vL9WSnlXVsrbXxOscDr6h7vyc9Xki6m6M1vpX304ROisPlT1pNH3Y8Njyorm07hzB+rSUAT1RmCS
q0mMkMZPUwWNIfHLawGMDBvMmqlm6r6T8b7FV6ZlJC8Q6Wuy5U2c01Z55KB8FdhaCtbxt0giVHtJ
y9DnsyfdfafL+Cm+RUKZam9i20ZJf+JgrrdemnkMnOWXUc/kofc+MP3LigcyNxiK4vaGjD3pblXY
Bxm/HfCf9gkevxPtMbJQZcH5isYPI8SwgB/bLUDofAv50DIqSfGG74L7VjXBYdPLml5IjZxojmMg
esmM1xjJhXrP0FGvKRFS3Wn6VriVCcUlIkGj2deBeKPFG7HbqtZX9GJSI8Bhp0J1tZbcUV3D+Eu2
mfbcdE6BYniF86crkAeSo57UlzmFeJzQq2KL7c7JSpCLRO7yYzD+dLR0bWy2mIhBtHkNFlMbgveN
smMnNQHdDahsMZ6kfM7wus2vuaLgvvptwSsJROEL5L9sqNYYfbDFCeGCANBhbmlkQCpaY/lTE8A3
86Gjrw2m5JzJdy2L70rR3CCZJjLTYqM75sXwJhhUdXdZTdccHLfUQ845irHnT8C6mwjXW8rhnJC6
TLImksDwh1GQ2pTs+McKKB/n90ohwTZ5VzFwK2zVn0LPOBSMoDP4POiioUQnQgA7KMdGbahMWk5O
TfoN8zXWP3N1m2YK6lESO7CFpvyCxj5ohFq4YUYyr5u3jDugC8uCu2afm7Y/tYA+0bvaFEezy08s
IyQskvdiowM2iYbdVxQnR2l0DNeGrFfr2WWK1wjCYhbrOdvT87/xey5elcMkyseSHkIkVKbCuVKd
xnG6FBCXtf0mEHZ+5t3JWF51lNLVf32sNkypBgOqTIRVcSGbsvDRRY4gYwNhT933QBWYqg9nDloi
eiJXUyHWOYSo7vMH5YeUb1So0aUV+RSZATNIN4TjT2ZvglIvlS/iKT4m0iEYFXu6t/b6XaEzUryV
nwX34EBUArpai8qPEN1UedrkCCHfpJ/OluFxF8T4yRBfMl7KN6mhEL07PDnY1A86nZeQrJP6gbBj
X3UkgQDboasMcaZsivQgm8Vxbu1T/GGSUNofViAKPAZRhwenUVwNrN9y7sQtRTxZW5W6hpnqeLSJ
43GjO3OwStPtoXHke0R37sg7Hqih6a0UAKXVh8JNF4Km90txzDEZgWMR7zzu+3iH+An2DTnby2cU
W2cwkIEsfU05d1+lgpgNoc1KtJRQdzBxu+0/TZQt6xtP+NG3bhT0AGxJYnkZEb+KdaKJBgyEtMZ3
tfUZMF40TwdYFAgqUa+Z2PGptOWmSzrQtfZrAnNtic3kD9qbDKhnwNIOzNoki+WuZtOMjVTeJA2N
kkCoPKb9mEpSa1WD7GwQEMGfSpmKNI3l8F2CUCIC5XiSzannIFnCH2k7UMR5K/JdmFg8EQkC2PKB
VfKR7PZRR8299yMHgVGa3Ediemx706sgIs3RsrVkHGyFU9of73cjZs8hdU0p0hdtKv0W1zVvH13V
dFyCrzjxJ1Cz/1tCqlIfO0/WU1PSp9SaVyIDsvYgY3c0bVfhJM92C3KirUEy5yGMlOYgmaY5yFcL
JhBcc8Y1L3e/5xYifKtDvFDpt02w1R5ynBB4THH0zgrePcnrY0Po6v1vm6hzMPkoBRwi2IJUgygT
t1TTLjBVXUjmFCAKMIElbhY5ca1GQk9CK1ghgoQdtJu0IwLMXjlLUV9gRi4T/WSGnLxKty6pbSAl
WADVUQxiFT5YU/csxPSuxcmbMTev4k9Bv66Jq28aggrqy6pntMRMsm2JHOQgog+rhybAsVoTY1aC
5eKzBgSo9W0Bc4vxDX3dWoa3nIdQzzUiwt8r3ir0G3icu/xGlr7H4p3RQaqsP9vujjko/szhuwtr
JzWk2ejL1I18Sn9Zst6Hw6PZ+D60dX0cobZ6141DWn+GpeHT+IlpdIEU7P6Fb+GKWb1ERM/lnfev
TjY/k4Mqh1NeiZMU0VmLaFgZ6A0UoPDDbYWStQ8RxT/Q2lCGOV8qBooyc46jsR6LCCQX5CRI+ps9
qbsqx9hOBamuEMY6k5CX8O9gLPRc8iOmk1NEFEVML4i1aE1tVHS8iICaHnO2WnhZFLqhobsWMhSB
bmUiurTlm+rP1PzhKFjaENTZKYO1qiMwwIAhiJQ1XbTADQHWSOkG3OFUDWjLL1kRyREkxtVSvmQL
54m8gEfrch9K1Q3pgsXQMnzT07GvGyLkm/yQ8vcKCqW5lacfy9YYJTGVEAmzuQjzvwW7T+gcddBD
loWOgEfrkAMgWkjMZo3Syd7TdLIsuc5RAR0cKzmEDEsLJJQ4OCW3DtMd0CUsOu4Zhy97EgcTUiPW
EWLX2aWxqzNUJVOG2aCzYSXFM8tu88K4mSUImsMt107fcZpuA2bkWO8mQ1zu2HsTAMr+tu+OgifS
+egcDesILwdcjvfTrnq3RovChDZsAjxi5JBcXfBpRxa9cJmnyg8DzqFTT6lOi9HkxUwgOrEJo+ML
Jz467yscvgFlMiNmT7X/RLLxZ5NIkl+7Q/FlW+cB4jcCBEfm3lGAlrygQUUxi3arHFwVWpd7WoN8
b1ht1J3EdkMSiXpiCLMSsRMK0BOJ5w2TD0iygBzrGFXG8mNhqwLlvVeZG4dopYlcy/7y0N3ZHJHN
L7uiRqw3ThkhPgTis1ZGy1fWFTuCTIrybNAvU3XdmRBemhXjzexoogBZwb45RXDuxKryuojxYVwH
BDK96emAYQbZ7FP2K4++qfYJxi65Oqp6XsLyFFFZARcVNpAkDK6QBpuaDoE6N4V1YHeaLc3v6Aiz
iCeFtd4Gqg7mSA+GQfXT+skVroI6xSeTELQ+2yPBkgMoExdghLCtRrs+GK+UvJ8maIZFYzeGBMQF
Upb8ECN2VWqIEzSqDdMmaAnWaiqq2PoBxfbYNCBdvJWanH2d/7Xks9pa1PTxpWmI0J/ohepeKw3d
NmyDzrNqgoEikZfAKSi8GP3yn0Zpjoywp/oAxsrcoCKo62uOk56sKVyZBJ/C1mBb4ViROQJ5ZSPW
vYqznLPNkdcmomagOCjUf9o8LQoetC6/zgJb2vILZEWH696mnXU7hsh74WYmL4VOdbyn5Qm5EkWt
I6J0YDnsvwzRNMdZuIpN+y5pCVdNFnXWox42EcWLkXlGd16IxinCcS+32C2s8vpGOPKDhharMqbl
80ixo1LcNbAF29k8tCcjm64Nf9S64P1V+eUm+9YSNJxjBMa+wYI/AcopDT+qDbqkOraHpKQKU11O
Mk3Puq6doyS6UAx1WYx/Ks8mqfKFv6Knv+pQkMSLTIxvo6GuyMPMT+fFR3Tij/BNiCdkoj5XmDhq
CqwR9541fRINqpD8U4KJZdB2q+H4PYxDbKs7MTLl58eYdP0hsT7oSWij6D0cSDDBjycSdEnxOa/o
+QOTJzQPUdSPCMAiaQq/BJm3YW+Yb16a5EXVz7b+MXV8QlgdrfFdKeS7I5T3NqdoXf0gzPgqJza8
S60/8pp5hi0kJ2GmtPMT58wpzeoTrMrJ8RAQ+wTlckSgcQP/MzSSIqC39CHQfjD6rZTIexmN9awq
TAjWj83XsGVT7kvfgaOg9PMcYf4joQJTasTOUDc8KhncoKeJREz9YRh8eHZ/cTVaouBGQbQgo2D5
bG6qNnI2xM+fCGgjT+RhkNdFmcOcHbOUABr13R6g0InlbYNVTnsTgtF8zePyuRBNa+K6b4IcDZGO
7ieMQRZ0E7X1b0SLi4Wfn74Ch8xkq5pcQG27UR5aQgIm/mZUl/qZNjVsit3OCe9ZQMe1pVLP2CH1
5yXELXgXSgYC7EwyqfLZb/+NxI9ofBTFiPcFYqmEyqr1Q98ZbpWhY9S/rTRmuiSkA7RnzCiJQ5r6
1ZwNVMa4uAhAS1X5NmbRu6LLN0VC2a0PDZKwOFmSJOy7TDmRYhxAJu/6hJ57sN1i0N3IaNxIZQxb
kQ3jTOl3bfe3p8897aiAIpm3TIpzkdo7ZJgAEAz5ApyxqdxevDRK7c2k2likgxhycScUQhEDDWOQ
Vt4XHM5r2GA76a5cgNlm/RK/J4RE0sGWQPxdo+leKTeqw9T2sXrL7guShD6/iohiLxvqLJqI+YUL
wh+vxMVeEza5gARRqvpuKxDm6drKP1JHAKWS3OfAOFCsI6g71mcS5xyLhAFDBGahXRJZ/qNd9k5k
8XdvUxWh3/NcfcrJfMpSfQ4ILTUM3tV4p14bgi5+EJuBs0d3XtYYpG71k5GH5tp7Yz55rJHeEFMZ
w9d8MLvSkyQQxdOHmVrvJINRBMLW1PiGQ10VcNqUsr5wiKIGWxOAJ632slaBRp+CgvTypIcaoGYG
9RIr36vJ4UIGv8vsFKL9dwRNbKbulk0GI7kE2TiQ9/F7LSq/xMKmdVcBlFLVqKUQirJd7ydE6yLM
jkhQ0Rg6P0Ub7+UAfGHkBCh/GeAcJRwGTxbmxMAE89wmktg2UUqTX7TwraRBot7odEdiMbS28G0t
PXaWO6QIObvhOITjcZzmo1DGY9q3R6OoYdRJYQm7+NUx1r2aoYBs1dNkK6fcFCRM9Ilv8lUNCcKr
1DdsUjo6/RlZDh2Z8t6X4z0zaClQKbpvyC1bci0NZClAEC3roHRBqmKP4HFSNIUnEuGuZuM6vXKI
S8wlc8/xvJUAMWGZLRLguPNGnaBAtaNjbNyhLwtGwwwwbhxngsNTaz0YM75IfifyjOQhHRTi3aJH
F2eEFVcPqf7SOlxbS05FxHCaQyg0SENtwhSjIuvkK0XThjrSjP0QiqqAyBqSek9k3gOzeL4SUyuW
B553aRSPyK7eB7gX/R3hzEdsTJ+1Km9JyZMW1pYPGeVvzcOFgvlUBvRabjkER4FwXcJvUx1W0QRf
8FSjPtazh3qvd68Eeg1T6g30mOfd7DUDBbQd7XvpUTdrxA1wvbfC3vg6I6gVvO741gqDzBz6Dma3
MepjuV4FB0uqkaQ+K8eMkDoO8wLPAKdsuMkRKhZsqJ4/+uKPvzX1Xx5D7yOwh/40o/ScUg6ScDsh
2qKu89QseDZojjgTipkUGAwZVylbH20GfRqRk/dqsm62Zd9VdGNR98bFtfDzS8I9Glo2mou64Fdr
UYSpF4ME7YQHodE8CEFxGEwW+C4qnZCM35EjhCFLALzTxCNhtcgStQgZeVpl+46M7IMt+EPHCBk2
3QlfJ4UScWsFUwdExNMAYZli1V5YXQVW+BUiKu0mTO7LJD9sfOTKJ8T4O+onJ45vnGxWze2XIgoZ
KEJjhOjtk1EumO4PVY+1omGWi2s/nQa/QldYINzsm7ccNnuJpG99hZzJRbaFYUxeVq7AGKDA01kW
1pn7qTY+8jD/LiJ5HmyK5lrjq+U3ICfoTz1hOjR1FJgtmFsZkMCW55+r6byPVg12TVEVr2pUfibF
cjMb5QqFracTz+qg47yOitzXChLADmk6vY8NQXl6cYgX9XVprXtCdA/eptQgG8/WeW0E0lFja70Q
gD1zof1wdOEKSvimhNTGNfNbcZuJ7FlIXjBAqLuVljZxXZb+Pzxf/z+eb3LH4J8VYK589k5GOkai
34WjktRkQqCIddjX3frRLeG7YN6GBx4KQI1yp4KK2zEBdQ2J3EroJTPolXWsP9WIxeas7EKm8Hw5
zwXVAnFIrcMzE+V7wV8bWuBdrXstxodGIYAhmN8LLP5QOmmFX4I8jHij2b8jDk826Ykzj8Oy58iL
W1L38q0tkAJIxHWCmzsV/mQTAOBlxbJvGAJ1nY8KEapgTSxNgpsCnYieMjzpU3icmtGzJ0+jGX1J
keXCoXRkZ6BfN/8sJSzUipTJ+ZdjGDdKbJWAxH/T5TWuKj9ucHoKWnnxHKQ7+02irStSdNokVAG1
oMTYZ02gYHAheNxADlnQXG/7aoMKVRGegg+IXzL8kxIl0DCvgztnw4NmC5boUqm29XLkObrE3gJA
3wEJ8JPofKolfVmgDxBOUNYHzDeH5osrWP0J+6X8tCCVEta0jq/NIQFOp5g8zllnQA+Yp2z7n1q6
vOgZOsxZ0bVWBWNcjV5auKZBcnO87Yjoqzga3DDlMKY/ID4QPG6vrQ8u3dGr1k8L1jx9b1WHonqf
ShQba+8nJNACZiaA6+l8Q0Wf4WhJFlRPxi2N9oYwgzD709No/a2ZwxFqJMfOt1UIcd4rrY7/vQlW
nTY5rGGS9qVCHLP8Wq3I+Jra09oBV+VCtIqKoobOcgV0Dm10iCysRRb51ySuwp4cSnfVc8uYo2en
xM7PUp3PqsFsl4lzxeotKPP8iHHkEhytOqRnY0O1xnP/meYPZTCDKJ2DrIPUU2xwcqa8FY6ZY7Ok
sw3borZh++/YcZK8BYjXfHIyGgPTcEkmBi0evIGx+j62lH+c2pMO65rVuddUqtuj2derH3n6cLq/
wxZ4+1Y7CcyQ+RLEpeL2ZHbHFdLvHjMpgbboUBauxTGhWVLDmrivC9ARsox7DBSU58IxAiOtyINU
JKboYMPQeFHYUwwxkewvaEDA+4VBhKiZgYVtQifWoXOgB5zPidx6GqVYyXVklKWf20iYrdUP5+tQ
TsGkAZBC7w5kNwrPCO+ielRbigA7pkoaS+HayLNKA/0HTzL72Qw7S6vp1eS2V5OToBaClt8XRXY7
a3UC+tyPzciU2byNE3EgDMRNZqPWopQwPSTDzaxZQyk2jsrl2E7NUbWVYPQnq3yPZvksN6FnfctF
fzf/1MLeO7AuqGuIPnMA0Joio9xROZhc9ZEJ09M1J8goc2/8sCGyHRTA2+9NVhHHVje7OIK8pXqk
rDQtVXSh4YcU0UFlC9bLSdtbpNhm9nJfsVCP7xnWdaH9XUHma+3YMPpVjH6yIySaolKFym6T+OCZ
D2/OHg4+L3s/IDRS2tPGSzWTdNOeo4M/Dry+GCFv/kWxDb8gAr/Vlv063xo78jVQKcKDvuCLY35h
CTkdbTDzNoLipqN81yumTwtTCMLHlPJq65FRFNVkSmDz7kZvNVOzmEkRrqyjSN8zeujn2jo2HXg7
9BNaYz58enexOrkm25FaA+nisj60EO7acsuszOt4uCpL7xn64qHuKquzMP+U0n5ifuL300jlL1BD
4PKUeNP+R9N57caNdkv0iQgwh1s1m7GzpJbsG0KWLeac+fT/4uCcC8ODMTQjq8kv1K5aFZVfmqmF
qFxrKgWjtvmsUDqSGHrOKr2mLC2p8mgQLyQiZISaigczlQhxjyBso1tn3pV1ybwpaG1GhIcUjwEn
JhnNmNaJ2TypueVVSLjE/9fM8jLZ8CK/5hWXTNxDgMPMW0KhLuZFEocaxTWyYDkdHq4OKCUWoT32
GvHCTLxipi2hVH9X658J1TDJ7rM62ll0n8XowPfsZgK83MZwlyX2FqPwxPlXqzOBZqpNZW0huCvf
OxNreClrJri69VxIYs+qn6eiP5ajb2BTwnJAHv4eCyiPbIaTaLlCdi/yeTeoBTObUAztaPBqUkcq
3phJlo5qJgVVrfpQ59jR0ragu+zSELxTBRbM8prt9mjM3YRwmAcB+5snR+uoaqLbGeNARxy0X2/t
JzIXo9bW7F5ooTViEhDjL1lkroV+2jOFKpi0l2LjNUxOK+68CxV2oMOX71j83LDcNHkOv/932/2u
1m9B3gJtH3Ebpt9mo9/PnHJVr2DrkwUX9ZeFLrDMzB8aHk6emeJAE1mNO26PjU/QAlc61T2JQ7oE
GrGVXsWSoDuPQlS9Re0Ce0chF9VfjxqTlWioHqSeXlHDgZWLfspD3e3HXGENjLJHb5IOcwGF5D5R
gy7uhVNp6YIqyaPCUbbaLbnJ4c515RhfhPFcoj7F11Qzq1YJrgETUT5raXO2IeNSsLlMgDxFZX3B
HVr6arKeqhY/EFlAcVauAoOePFGJ4CbcnOnLyoqzRZSml/+ZW073EJTfdaaycIVXBwyDAahsCs7y
s0Qp0ocuble+qPw797KLvdDrB81brM4nBPc3mmHsGDg5cLUn+uK3peYrEtSbYfbbU1SzTG4VzPYf
q0IwnRa30VZKoZjzjb3bRmQ+hNxVk9g1BI3V9DqWJif/PzosY70TfHUxPWU0g/3Cnw2S20GeoCR1
q2AJqJSXRSVlsH9oJnHkeHC08oPoOnA5XCUrkk0cmskYlASjMoRjJTsvNB7nBS3JlXIaTOtsgoND
u4+a2O1w8w/1x4yeu2DMlqcP2OdO1RuPWe3u6AjnNLOVWTnjOanZvracX6stjqO9EIfbHx0jpiwM
dZ1l81FgthA7EWPE4DACcnDyCRQVCYj8G6/rfs4a2GC7xqSH/C1P6exRTSDHRC6r3ovJI1XcFyrC
jZCUhSXfPRHDJR5jN9VBrgqzP014B5CABbxQ076lp4q77BlaKpMTQEcmrs+IgnJEYC1vHItJX42j
sybOb/GaoZpumCKq+YQ4dZbl+DrwMBwKpts9/m6DtY0H4zVutDc8kuoUCoboJDjwl+KniYBHMNqe
seq2LHLyACXqJdOKcGSYPZS7le5tZg8Q44eJF30kEdWpiz9scbCpfWBuStBaDGeOMxZlEa+/Hplw
jrjJQmfKzPpZKz8RCgqhE3UNt1YLh04Lu0wO9QkDxyqjdE0HQ0/DXAC4xVUP0p+yEKHrgp6G4zZ5
xia+bsKNRf0tlJeEv70kTjh3etopOCdAOh5bX1ssv9KmII6T0OpPBfmejssr4zn20wkJGbB08YrR
/rYJgA8H7E0CBrFMuS31cBtplYyU+mot88WKNIB3wzGHSMgVp7RyUL8CA2fLEyvMo8eFBl1mb7dG
tq7L1l5F8YKEpn5zP6BHrTKKUDY5D9bXY10sYVwuocqvSBjCaK3CdMdyrsDKyKFUJbO/+CIIlrfM
2SkpmQetRVCD0SMq0FlduOpf+jK6Qv5Xn51+Ho5jSWjQwoSvAwp5N+WKdBOB5pSDDZzkkn12s7X8
WwUzoGodstrIkkg95DpxNYUFL4P5wzE0l/huXiIhlAoyc5sFlCewIAh0CzGz7GJBIbfVrOXTU96T
f/SdWNUXhYKrxFOIU0fxxxzPvabcBmO+tjHkaMYuiFdzgtlqz53hxHgRcCAj55sdAEa5uSt5c137
G0aPQwEtGvMwU6ZQbI5LT1qZEGHSqwxLh4Dsq1ESO3xE8BY0Q/NFsffn2fCSrfFioMOMOBG+dns4
1SFc4FaDuXfFIYwzEj2u2rK+HVX4LeKSOePQOolOJ8qMDsah/hsEfyocj+t3hkJalgvbqea1VEYx
HsUPh4FQtRCAxc+hi06K/mlNujuSCsPrcTZ4dpsvsMyIINmnafHrZXjK1ModJdRHZjnugJjJyYk+
MmFGnpq6QMWly3CWiUuLnb3l9Dvsh1TIB/pMIpJDqnDeOnixNEBEm9cRSxt+cvQLysyeEzosgheU
Dx7i/Hdp5G7ZcdSHLTU1wBIa5a4YJm5wYNNZdi9B68lCfsUavFgXaYjOq/CuGeoLZ6tZe27okSN2
Uc6Ngxj7xoTc/6iiSw6nvUobTAfvBaFKpm/HOHtnb3fUCrqb1IaF6A/59gE5TSHPPrWevl02nW3u
zeyqj0JLQxnem5A3T/bwuZofTYlcYeiPta3u2jZeCbOKqb1BEp5UThX4+TpzPQt1em3X8rZJn1mD
3h8Tm3DSRHzDdMFNWbFr8bGswco4QcZrR5mmdbPq70J6kyvhqtHWqNxfRGrsszyIcHcCGmJ0hCV4
W8OUaJLKaGIOd1vwUvfnbX/z3vJJICAE/mEwr1NuAiMHeI2Fshl+0AEdtq9jFRocDyJHf+tNdj9p
8WaIHGAw1Am+d/baf6eMfErO5RGkiYXI2h5titxSxhODLAVnZP1mmnsqMVbDu5uhFx97mhKjBQq6
7ABIshwLOKglhcNUnup2PTU8bqtjAtFrnkowTQgeGWMmtqqOLrwH4x4l1w9GcpUJo/fyR5bBt9eP
SzME/S95yg+3maHl7HeGFAjvzA1hhJCV3tIPZtZHA+fOaiAmAMGT9GDrnGkFS5iP15lHG3EYeS8r
m9sgfKwV6DzF8hfV4tRs+umtHDcwR7MfoRdNKqFPto6X2rcwIT1qUzqxy+h6+VQO3CN42ZDtWVOA
eFvXKs+u0lFopNs8faLH+oOlnzuhxOEfh51ISChpvVz/yltAmrQIlw+5WF7lkACzWjkY9V5O4lUz
IW8szGQKsIrV9eWlVq2giW59yyEEp58edW819ZZ1e5+Xlq135t6h+XLJ917tcdWFPDkBaFKDWNyT
9RpZlILGmVdBpBFpt+aTcUW4PgsbcPze0OmbTcTLBf3QeOVZIdqDP2/EzQz1V+1NV8Ns3RTA07Pc
1VC9NXV2BkxTyfpouGNN83eCC3wFZwTMhJMeaXKKr6NYdmYMylaLJTwTX0omje6hJaS4FbC6RcFV
On4YPoMMiM0IogN2O2b/WW/aO41KZiwzk63tu8Vd0AiXgzWboTGXp1QYT0kmnkz4xHj7Vu1ibtql
yETqmfsL7mewpUl2LbTiTSyS17mf7hNtzkaCLaL7p+Lni/LszJuzGEc+Y5IOGyQpntC8dqk5LjI3
IyMU4ak1F64O7eQpCZrkAHee/ng0FoHCQU2SmLIyfKwum2gcyRIaRs4TmjOjOZiW5laV4ZrcVLDA
zUkwC4KfCqavjLSG8RPOIwYKzMiXFyPNfQU7ZUzsM6lvmByvYo8VjjtSJIpcWaHzFwAWIHlNXxaZ
XZoXZ5wfhM8EVmo8TqO0MsSXPIUeUGVF7YnvY40KtM/20S+HNULvLqBX8zXawMYI+o/h1bzMztzs
7fD6sc6nIzP3CnQXFlsaxE02xqqFKPkw2ijMSHMbnHslzr0WfZIqsLrNYtBOZmWeSWPiKGVUZ57W
vdtnkgOj4ZHWuGStB9IXDg62YcFluQGsS7PxYdW4PurIOIra8K51b8mMYD31YZLApZrZ8g7Ctvly
GpGahwO2KQg6wIOgmelVZCsjvrdUPrYlVHRxAJTCt6HE7qT5KomGXmbALRl+J1VB2q/BkOOKi35x
u2kz89gQWF5pW1GW2zbScbe9EW+3cj6ZoaWRAK90Up3bJ7RS2tmFmRDuWB3L3fuJ0KpZQa8k59SU
z8uUXRISG8LW+ujPVgN+05W3q5x/oNramXAWpcHdhp5geMOAr3LhXLhaPTkbw6EJq4GOwyvBUTFF
BBl3Yg16nrQnUXjejMRPmtkX0Ddor275yDf5JzP1Ww77eTQWFAHt3o3CXR6sO1L03cq7u6YDpWVe
KS7vg7iADx0JVcWBoABJYuIDtmEE0xAVqlsPz41PiAvTgUllqOs94n4A4OkwUFFfp7yfZu2VJPfA
MfgIQURiFuInHUoF8NumF2yIQk7MCcMCUdQzgUi5BzYtzYHs3HXztxv3J4aRisrGVv8kQoF56mhN
IL1WGjQazdU5OfTN7A7MQDk7uCIWIRrL5WujCvdBrG5lij1a9ntBRNabbREybgMApS6OCidDlS6E
gaQNnfPOtXeX9R+U5z53tLR1WpPDRgpGqf0irOlkOL51yk/yNAPodlRjdLoVeHTGpxhmVIQn3sQV
uWcMNQ0xr5LpMs07bLvlfBPdqRzdyDa0xremv8M22Bse+YUEgIikOHAB7+ibiMG4melySGWSLxss
COhnuGB+rPdU0aHgZCBKVTUix9+E/Utk4qMWhROCz2VOtGtbxfe5XXwV5+uk4GFqOxHIlR1nzAc5
+Ok8IYwSUkYJCvW00rJ8ynUTRJoRmFLHhq+G9HhWjNUjGPcNbk4uuaiscd6AsaB/IpqDRIGhlyhh
awEjzKSTtDzBnblaQ1vB0p0xCwrAw0kAlVl9KfX4wgCCO+OFImZX4FK4rCDEOZZjysXYk3aEktC0
cSHuljkNn3licqhjzwZSQFZdvMxSzNf//Tf3GHQiD/5Q2cVwVSZXsHAXMGCIoU/FbBM4+CZWfnOa
TmmK7V7yEm78fMIvvWMQd1dJT/HYoBUhnVnFywzgQ7oXK24fzr9FfcOVMc4URb9tRX/GYpb6CRel
lbOwhDaQYpAmsdiTRUcZn5uzMnyt6cmYtCNWXNis2CYcGSezy+n5pQSG2WxeDfpXUM3/TFyMREe9
PmWi6kHlU99gcI0E3Vod7/DG5ZXeK8hZO2FR2N6ppL5gz3E1UX2Z2EL4k9iXubo1Bh1xg+RINAqY
S0BCIEwF7ISqLTGXSJ4d2enIK0E8KAu+UF6+thv8JbDYEBXGvSC+BAqAlv6EVduMbXV+nfqTTlZM
74OeNzOD3L1FjJIWuEJAlHhpYxwpFcA8gizIpdLKV3Nnk3CWvuMR5WZZeR/Zs2EIONbQ3dajyo1Y
Hqk0yATvNE0oQoujLNFjIHk0Ur83EFI6rHRkWJh/62TcvzNpM1/XontH6nqp6PNwN6ykfCTdEePJ
scQRI9Se4upXJX9tGLUOfAMkdLr+z0exqHZFXSbf+OqMOIxEB5gpAD/MAKngjdZVWFaPHoRE/+ys
11klyVf3dk2McZT/lXibRA1lnP+gllicRzMGMGBQksle27OKKYC5edZ+r58S+abkixiIt63H3ZJQ
cQs4dGATcgiKEq1v/E+sM8C4vJCdvvMLLgUbCv4whXoUdEjoPbpXxMnVKo9ZFX/M7RuHMHFrQ0BE
PJC70YAEoqTEd2M7l5SYjU71oxcb8yQA048cTI3MLDs/Ce8KphxJAAeyMTcthpOW81Fyp4zxxboo
wPrVyrw44XSIfHcdOPS1PRfLT7SAZDt2s53SHNXwecwqbgNeH6mfQksTwgiblgWqJUGOUMofiMAm
Vipj81WVcD3xpQHwMxaZDdL01v9JF9IkDNv4r/WGp0+JPY+0AmDlXO8KP9AVEAduqGX9vRw0t2MK
LkTH3G8BxxFp6nGICAiMgBD4Nzox5WFF2prtWuudwcKED0ggowpets0MHGD2e6BUsW5es3l4WhUa
CcHoaWCsmj9NdbMTJjXSm8aIfopupZDbtXyacA1tvIZmIp0Vk2kzh+xisPkxLfyWcIeNUZZk2rj/
lAM72IN/MFkK2MxHGmhbdErhPaslYB2In/lvgtu0vl8T1KIify14+U0eZpY8Z/cwcdgt8B+NCs1B
QNENBuMTqNzWeo/Vv1pJfQ0xS5P8Z4ejpYeTvbRmsEhp2NCzwaeCv3SYlZMmcZpZArLO0IsO4vcm
ieDHcHZIHxmleCLL5QV21I1ZkKSEZsaDwRwmt9zickR8rwV/UFMcwQHIcJPU3xLT8Lz6WVT7MWRu
i4v5qSD/J1TfGg7v1EC9vCrdKV+Hw67fAH2uP8cmOyvKdhFJ4YtA1sOWJkSYj8ReiFcPjd1hOGw/
K34EQhZErJoRsw1T7h1RfdSfyU/H8Kpn1Z3+7/qeAiSsfj4KYbQ11Sn5IH42gwoIbaRoBhnw27zm
MlPPGDviuhddYVJfuO3zYzObt07/FHlmKuQFdaBFicMrxwbP5FfCsbqdI7cCPi76M74rPT9BBqNg
/LHwtK3de9oIr0t60J1GGQ8xCCOD+/WXysAsBahBCGcurxFzY7IFoFw1ysiIF7QmVrfqKUKVzjLU
5dbvGE0LYtDrmJFQ0QqMBaJ0EfihGPyt9FcLpuXv2FfuHUjcHDtcxhMgVfR+RUHfH/eHcbY2ZCY6
WJl5CJi/ZFYcgldM1hnbsjFkG60Vhh3FXytCYSWnYas8Ne6fKBu0upjYTK9wFjqWKJUngYN/0Yxv
aE+FPJ+ynjdqy9/xKipzRK6UQ1TZvOu59NYv8quJLjRI0L1Z1anSzKfAYnOhmRB9A7sv01qNa0KM
o6c1flQcGoW3Er4SRevlOJRE0lP8bjPsYlGzxXYJU/0f3KpDPeBqweDTbEdxyOy4S64WKSO0I2DC
GzP9FL5XfWuj9j6a/hTJZ4u/LwTK/rQb6gqsXBK/ND2kI0wSAHPGrsJDF9s8u1L1Y+FkYgww5R7u
zRHkqDY8MnPigLycSwomcUcRM7mOynKWE0Rp7kIUcjOze5E4zc4YqXE0gWpknMwp9AiJdhBbb4m4
/uzu4SOeRW+l6c2sfmkAaGKgrTTlfcjlr4ZUSUyqRMMhKla/qhj2vVOJFseDkt5KAC7M0YAkuWJb
ubXBQTRjfGVg4v/b7FYZ+mwKSB8cMtCInCH7sPRfQN44j5JR94iT/eXM4qRM7FtwNVk+7xxSUjKY
3fv0dzuCZqlTu2T94uFxch4mmDVEX34r7ILstAaKHUD1mQ6tb+1qaIut3+24/9NZ14EY1MvMHt2I
gJHnwTUmXCzJoaJxM52+VFccDdKGPzWmVbEKsyEAg62IlU8jzvfAZGRjNV/AxQue1MBjZylekofG
ulgg387yG88Zk2JUVAxPTHasHLauQokl7VbimdMN4b9Myji1f+EMeqErcF82/HIgzMakOrlZfXYz
p+TWKbiwHuVFTCY/U3ipxk99IUtm0VwN1e4sb5mvzsNpsJSw65NQjvMg1WBRiQAUR6/JIxfhQRx2
tOm1blVY/wChS6KNdvu7tERCoaALozfqwIzOVcvVNUTVNbhdd4bF1RjtjwN8Sode2b77e3NY0zuE
7OjMmybxPGnphUHdhTAl3RJFfhh7Sg1+U/IAN2iNsmDipmloT4hhNgaEqG8ui76e5IjybVNHt569
TOdzW9Q7I+tketVSRgQojPF+71t9SZT8aVX5nZISa6mCRqocXjZaYNo6Ynosc8l9m+KvFPdqit7J
x65cx053ew5fGeYm+R9n6Tr6ECN+nnuP+D8QZeZ2XnRktLpyP41rvGrHiApUcnhC0hx0clQ0OKRf
ERzA/ZlmKkL7DH4xncVWv6vSHbeey8W22xquyi8M/sCGMMap5sTmVXmHh/1MI/mptutT0/5Win6Q
UuFGl56w0irDMePYitc5eiWAK5qiv82zT+eBLLupwZs+4TJn/LXRt6GjASxZ6XDOykuu4uZx7aCz
GlBTFAsiB/o8tiirTI7jRJbhOKaBUkPJzDvm0dorfoT3KGZuktZnQwHON0jB0sJgFUgw1twOStbe
NCDDUHW53+f7TrVvl2nIQFGy9HDLsSOREGAw1it+14qObPxqmorisgPgq91GjJ1pmwO05CO5G7ul
GSnm0PSSWZs/Nrty2HoFMe4RntiTHpxo/qZ1ghlyWnEUxzJSkFmQmGF2DNrMCjuUYPfwfgnYzsAv
satZgnkZzf4Wia4QCuMHYK/4TyUvHlxHeFKsEC15n535x2EZJJ0JqGiQ7AbDEZ0gbLFM9xZlI05N
ukpBVqZ8mUN8yWdaa5wWKNOwjb716R1PO8ruQMN0VMCvBZHzIrvJdGR3Tl78sOdzGvvdfWNYAfDX
Huvqwu8dmfjJzmjnG9fDs/mEolgyE6PJhz+MIbynK9VI7VHCmdge6bsGhdZ9KqCZ4C+CTSPQ2h5B
c5VA1OE/LtzGshOt2ZwEnIjQgX4GtZj4wED3r5kDXVZvxLfAhMl/y5/Pac28OTDPEhaPz/VuTaF4
b7mI0Rj8NGmVXsvQ4pSY72N1SJ7LRJSV7p7yl8oNakW2KSCGJ3T58Af8vXXjEMsxhBL+Je8SYLMy
rV71WHlTXXp5V2DLbs0NB55YQwVPkZ20iDhnv9K/ShdJSN5joSaMyxYeU1G3c/zgODZR2S2AxYdm
gO/9WrUt10YunQcYMR1Pfd1yG3vBW0qoCoKOljADX5xRR4RukgfQdyoHMR8zzLDD2qBA3RfvU7Q9
JsbMy+dSdoGxYhHFZmgvY33FZWqSTN87+CLtU7+nXxnoxbOoIyiaPsXfXB9k0sdEj8UzPrlejJyY
w/UouQ6g8MesRA/6DnDtllcyvPa8giYFv0kdFRt2IgTsFHqVP+mdrfmyGFOonuIT4VAuKNybfCAw
rsWvyWSSzU7bdPGBhZaCBiIfHKkZkuHnwEwbyPX6bsn1dQdWk8qi4nSrQjbFeb6oqn4WMxhCZXFi
3q9KCkpf6yg4IXGD5dyLwonNREqNq0wpMZ2PpsaANvGq4qufoPTXdLoWWD7NwjcUw58njpG5HUk9
WIwGi+G/Zkr8HdCR6JOf5wofNZ76xfAzmnooVtDmKhCzZzRZ7NWgKXbarhPRnvhIUhmY5+JB6fR0
MYF/zmwdX4oBfabHvbimTH/+xrUjjmRhCNW3aThATU4+FoYo4y/8BgNY2Nxj8NQdsv1gCUym2Rn8
ywPOEDV2u/prgSLUfivQ1rHbSc8Zxjcyg8D54EOGPFL95ZklkJES6eEAj7d3Mw4LNETkDXIfez0D
9GjCvysfO+ClxWHso66UJOP2G5l7OEOwtbT8fIqjp47HNL0kfyJJ83dfrsTkyfgibgPWRTDO4pX/
a1aX6CfbOT1RHm23bWsLKOszPPQRu1UNT4Z7LYNTkkdqgwQ3ugo2xoTAGGIA+bNgAho3EP/BvJYi
uCNkEhquEUswCQnRcHU7mt7gIjbc1Kvsg8kP33GhibeN14A7BE2R2KxRmxXUYTOoVgDWqQQco8Gg
+Mrc+DBEra/PlCCOBILn3DfIASOalFh6FLfbcEaObNARtd9EI/JTa8inymzOdUX3TxRfVnI4bfSU
rLcSa1KvdpfEJmbyUPqwPa95E5gVxnqVXG5DQZBbn7OV+voj/vInzR8XWfiHgpwP2qM2orcVwKko
X/JJo5zxj4UFQmbG2nkYZdlBiFkSIhsC9Fur4NSvpS7bGqzpSGp5C17MyV/7+KYWpDNF4dhxW7d2
CgOYugXMx22f1zRJkGy9r9eK1xI4JW1OWmwRyH7dvjHAs9/P1EVsD/gmtQsjpcSCymkDh04PAOPV
bMCtZQSjrI/Oig9uSbKZPWRPDFPwM2Ba65l29fGjR+UpQFH2FJ4xIkw0l1i1/koXxXkB9pIJFGF8
S+6033tf0NqwCZFzOeqIH6gv1WwngCNXpxV1Bmb20GZkekZOMC//DEn1gNkgi77B9xiAk1s8tiXi
XNl+Cv/Axqt67aVsZyypCmlPqPBHBYeGRNgLjn+PxnWWgRZwuxy5XeJm1BUyqylFU2cy+jFPF2JB
mHEeqy3NHsnRz3MgyvB2UZy9TYnorSW7WdncjqZYZMIMeMk6lSW6m9Hb1e4TozTN6C4Khzxx0S+V
pF5MVb5Q+ZYAO64dP1IvGf0sVB4JQEpy8Y7mFU7zcwq7kSkDkCMhSew2nzy9yT3mEG6Sj64J0mqa
wAfdZD4lsxU5fuMmVUBUkDbQMNVo9ITCMrpQEEnwcxBnt8MqzLxyZ96YXCXEv8DFGWWQ5YRkFv2d
8BWocLVhVGDO48tr4HKg41hRJFuB9MPtVzmSfAFLLgzvyixw5h0vBUFC3kmVkfr/G0rZKl4SKH1u
j7k691FoCtjxhzkSw7T8sgBEJ2TP59md1sXXhbuKJF2nMvNdrhhHnbuNjKS/cLFRkT8WKt0Ne6Sq
1UmZKNRUbLq02EqD+V6/c5cIhBGKvGEiubK5iD5v0QrQZSGXTh2SIqgsRsfmTz/+0hIHwP6Y/xF3
Z8lhIuhLBPjXJls3QQResgA+a7lgaJjsFiPDx8JODZ8P/LHBIwThtgBV0Z7FlgwWy5g/t9k5qcJm
jh6TREsd/lKijbFKPwmpBZ3JltQ8phqjWZ2HO8y2oZkWL0qmv0DR0sgBocvlPbypzsGrR545j7wC
CBV+4xPEqWNsPTpKUorUp3jSSKOTqXynmwyev4P4+yPz1DLFdNZv/Ko6NiTdwJz6r0A/rmQhHMkO
Ai+5FbM9fptDdxIAHCIPrDjXiGUZUNqi6Ky33Xnw9nlf+zrGKxzWIhhq22/ExB1laJ1uMzbAA6MQ
/pMArgjXF9QUYycWZHyLVDUNlXLcDEb2HN4ogWHmAQ4IoxTS70fPT6RO8SPecSSDIl4s8CjZ+8S1
D/kt9zWSiECYMOfLFreR9R3CGD/c72WyrmPe3YR7fRqYrTIej4zRTbjPW4hsnCbwJRzEzo7b6lav
48WQgykdH/Nk3GcM1MbY3DRVCObiVNfxRR68f9g+MC0glniZRSCkeFA9tvdO66DTCkw1DAEoO8DC
DBKL57WK9P8WP+GLdyuGZlqBcNEnye7YeYiMQymR1uTcy+l9wtG9Wn4B+kQahACbSthAZzf+WB3k
EpY83UJEwixcr4GE5UfOqMoSLpo1PhDg77LkmHCiIm4cUqhK6pUa0nJcz2K0XtbUOjPGIat3ic/q
LYNut9Er0Zcs0AVudrvHwMNyonT0tnNuo1bkwXW+y7DdTBOiJ+vLnLLGlOc4Bi3Tgt4Xm3BW62As
mBg/Tfkbk3QlvjMdyZTSX9rY5+7xPSzX+hO6LS7OyAOYrq5BX4jhBFE0sobz7Pwb0HaI/yB7zFjV
V9YOcwfhwbeLvOmgpKQ/tcEBah8UkA0KnvGte2ANFqfX8qQwN29Hpt3oymqKgUu7luhe9VknWov7
+0S98BADN0ogjgjTWZfbc93RaxUvNtnxorj3c3WLkuLa8vGauXxSu9GuRJIHENW6yCXqmiOEyhwl
Gk26Qn664a67ZdVRCfbR/KIql2NxEYnsic9itu5ZwZ6LOQjr5CpQlx6ZD6sb7mauXqdxO0gyupdt
xIJT0Ik6YgdP7KzCdLCnrDbkRNSaGkvQbjYljuWKmE21IF+ppDgOXPy1yNk60pRYMxiNMODmJtLV
TqlnTmrpx4zg/2x1CAr49ejqkU07jfFtbR3lOKndOo1ISUmn7Pf6YOxpjzSAT7bNqY3SMx6+szlg
yjuiFm4NRQ5e2hlcNSrOmVycDvMwMJnRPPnPmB+sxbyboISZEL9ak/K6q53KRPnB5PMZqtjTlLbz
I6H0K4SHhmi2BVks49Dafsxhu6mXdh4u4N0Aigp9c515xhQS9jgnx1+wC7RfmqDZMqJJs0uS3A04
ZJb6y7K+84nbSRQ5KqpzW2juimmQLMzXcaYMraVSKflsl+FziefPbEs+V5uikC+13cU90VeIfG13
bNME2WVnUfi5D9TQCLjJwERKIQtamWZPfVjesHWYMOxGgAC0sy482pw0V+YTFUf1JfXxP7xk4G+a
LmzHNyvuWLkXjKyHlhNUA3maocfAvUWd3vpKCrbpuRRxOCl8GKwF1egXTZAmBaM7SphD8C+HiReX
qp4HAYvIbsU9E/OyWuAM0BwNA5RXkKeMlGoBD8q1Qf8df/pCcQWs0bjAOpx+e4xwOlo4tAXamZTl
tEWUUX1F0U+lNeE2zZ4F1PkGpY8R0wSDTwuVxyhnd7NoriiA4PVrTH/ZfybYg04wJ5aEQ4/03nN/
htNdtZhHwNaUo+bFmFeI/kINpkt1s1GlPaHqcH7DBIRI061B+6636a/ajC/aGIi96qlNaFQQFDFI
vIxP68rd4VLG4qXyrVqj0JzDBLo7mFdcSmM6+RouJYmtSxIvab4cBXnEMEEfiSa7tV6748yBLR2c
YhQwqfBiIxpj8K2PGg4KFQeFoYEDGQn7SwWT7NE1ZJWzo453l2gM/h7sL60OXEHAtI6SQM+BKJMq
m1m8YC8vXlTiV9AHYhM1fhmGa5O/YTRqV9FVu9ZdyFbvRrj1hZu131edT0ET/xV7q2Pme4trcqym
I8gR+/6QYOkTNuyvNFPhEp8C5bxRjhQpxxHIPbcKjnn0mmlikB6ILRw5OszczgHzZFxgIBIhY87O
zkKsekaQ1TV5mv4QJ+9rVLxah+Rq/orrOjRjJmVQJ2NMQ8PZnFjUKJnb21s5qtc9NjkUDtUtwdq1
JX6x9tOyFEYVm9+DSdJ3jw+Yg2jHIhMdWjbQMtA50EeTnxahJrn0rXEF40n8awdZSz/dPqpG7mVN
eOHpT6zaz+YyGLEcMea2IDf+dx5bCYOYVXxQZZnZzl+EcFgnnFq4S2WnfNTIWvZXTdSuZlXd9O9+
n/WkGOXwJ6ZFA4qAmV/ixnMJcHkvhyJpjFo3tuoBSkDkXpNbIXfYpjIY/1GIx+ywDRD28aSv4rUw
lQCfJe+P5OPFkBc3Mpjm5SJrZwpCkuJH6XWzKkfPFCwVpYtP92Nqy/uoaQ/Ma7V4k6pPU/kfTee1
GzfSbtEnIsAcbjuR3Wx2VCv4hrDkEXMmi+Hpz+IPHGA8GHgM2W6RVV/Ye+38GBMyZxaPfNQeTZw8
4yx7akn2lEvlUQDeTh4WxE4iEus8UML+pkK3mVNg/7CEPDKVJmb8q0CxzwIFV5ZGwWyo18Z55LXu
Dl+3YTwtj4UMFSpJgN1sK4w91IPEo2uqY1SCHVa90W+TI/luIVW1BSCB4LeOXjwLTz2UigRdDa/l
rbUvSImA8KLeGOi8IpxcFMT0ITFuXOYpgsn/nUyQzKo/wSJ+TFL9HprNrmBk23vWmATtGOHMhyzF
W4TzCRSNC0Ev43zj7Au1xHUqnktiBhrwc7kPI2pL60SrLnhs5LrBg0nJyy14SbYu4hlCTZASkFc/
Os2WEYpmQoEdDysz85gWwBdLODnTgZv54DBxBNznUC/pBcYJ0PwMr5rdZlW0I15ATqXD0H9q1U+N
quen7LRLxXThRg9vOqM//uS+nc1ghPbZwtrvyUB9P4n2wBcglgkvCLZpyHkNZH9qR6cI9PRPMjCz
B9Tdlb6KZj6fbUwJpDvPxZnEQ8okzmi5OAseMqnd7CnAByqrnwYxQveZ+4t8svMvlay9gRFb+suj
jhxdPDSiz9LAfrIrh3bewEr/tIbKdZYZBL+FIC/nzGi9ucQGmOvePBseJHBGVpS86bEN4bsZ6mYF
ljjsSqRgptJKhPyu/0CdIMY1XM8EFBQtUgcHHIYD3EJCEd2JAcej4kG7ZDNcgeauUW+1tnFojP4J
PFWA21cf9eaCXNRfEO5rnQH+fTjRwKA+7GICZMbT4LSoMlo/GjwZs1ACXGYCa2+Nf1bGmJn8mbCy
5CF4n0Z/Ig2zi7u5kdFoDOQB6UjoOVacv6y19stk+2Ivd4XXpNhJebWnovdmq0UF0XoWwucpzz3J
ZVmdi7sBzaSBgCeFT7tYMHU7VxZkS3rDjH+RLDPIpPb8l2bBHxwS9JqZlBk6Z7rCIpAyhJYm9ULK
SMdCw5pF59lpfKSFVp3fm3G8RkTNOFsbwxD71TY9Ref4Q8FvQmNepCUPdIjc053sD/VNEdpxkQhJ
/+UZ5OQDYzhvm90HkAfkETUORk6aQXk5MWtC0W3y3ngmtM/qpv62Lqkwr8ajV+XL/3dBSsXqrfcW
3a+INMhMcRWnCRMEgMJCN33hLOfNclLukLoZ0Z3yBl3L9CdWgNotGPQzGgBiwilQBY9O3TeexpKr
NmXItFs5kjGSqt5IbA2YzSV/a1LpKUnimVhUo7lzKx996dz6XL2mbX05XQbN2HEu96yvJkLYxare
7zYEaKI+1NVjvuDI8pHw1nnkYcSKiccE+FbCtRJPBVYPXn8HEu4b/UyiroKVxIvfDTr0+scuvkZ6
EcW61ybrnX0F4NgoSKKzl/BkUKKgr7g7K3f5kX8QTDFCxmPtW4MfNXEc0MSyfd/LREIsB748Kyla
AXbT94b4Zp0kKWYvNbI3i7ewY8nQtODV6DTVX4tkykxNd4IGOTL9EYgqbHYpZmCIqFnNMKqWJVjJ
iL2Wik8flgvpWHqxtw6xggRKmv8Xbiar0IJmdlVAEFEAgg1l/gDsgEwGv20jqH32tSjlW1R092Q/
IctGdsMq57LQkMVoY1GQw5tro+HUWLrfNHFQ6Gio9OlsNHvj26gjAKrRfanme+N2torQ374oHT84
vyVlPKkiUCiVe9M+RNSCmQ1zlpX21jDnq6LBQa9n/AwawdJUiMDyo7I+6iydpzA7xlmCMQCDMelf
xerzr2qvcxAkJDp6796VtXJjUlWj1KCBaA91gVL537Qyhnd1qOyaloASMl3SqUc/i3UnT9BGKDA+
GYyh3530lz1Tm3R4OrPetdlfdi0FKfvLnv2lRpR6NHuzLnsJP+p28SaP0A46gqgiYZG4Ck39W9jq
XuqyUw3QJMoGoN/EDZD4i4oQnIkdm15UngvCB1viNFfoNoFd3XQJqUajsx69cDNgooM4aqMgOS+X
VaHI2Ngk5gF3+IBrJVsdrihhcKROPA3puQHjyCcIHL6vHJ/7OUpdDci3U4bggpOjPNZeeFAuajfv
Cczoh1VonJHuclKIh0jJhJiNbw2pHZMA+a7axQVa03LvDHtfgZ5y/hAFPs1uzwDDgocdc8ZVtmde
ra3gcQ7DlRiN6pHhDQNm44/KWwNmLGOcn47/Bgea+L/2I6bQFKvrMWGTgTKdue+BZcQhjpgcMqcB
NMu8PdqIRudeiN0f5WHh2++YyyVbYz9wLGmbqtVOoC81lFTVfU0CxPi4VSA+MtiMvNWXnG0Q1Gui
ONlx5o8qYYBAO4rzjLYn1txkq0yPkuhBVct8a5b8bl1CzuIcxjf1n3zTj4JJAEpbEuaw9BxHIqIJ
KucUAdoM9RJzYi51nnrFMgo3oNoaPTp0XWP4knoxu1iuKgMOk3ntf/HHoTVZJOkNMdBdbY+JjELZ
9Iuy4Aswy/Y+FLfruKJ/IVgu+nTV15gD0f+tSLgpFG8ca2hMr342j1GFPhhCWIHyTwM+Kq/dPKCa
6E3Qa49mRkBq6dKxiJHTA2GE2hHlg6AZgAaLnC2zlm5+x379sqCiOr38jOyUCy5ju4JRqXfcsSFi
T8Uc334LdMQThM0cTc270nFNtRsmwcmknYyQYePOwKZDmgOd/qShstG0q5icK65a8CMS761lSa9u
ZHxSRS/azY78AM4nuIR9i9ftTthxY+0cjCBo6y76U1VwfDEFB4iezHpAzshFTdH8zulhzMub4ui3
SULSQpBF3KJ1q+/rQlT+FHL8qQ3fc5hd7SV9Q1FtWPkbGkFsuv2tkMsLwJmpdmeg0KNFQt4M9koS
x05n829aJ+EMvhJavuyRFNbmWLuMjyw3dklGjTMbD8xND/ImTPVaJtNVncorzfXFuknaZmpZnKAH
7MlRp9H2oHQhXyp3JmbKXqkJKuIyGzf2uqWYd5G8aXwbgnxyjl0iK/TLpEU3eNSxLC7JEt7j/SRH
7qh7beIcozk7xXF6Yj51EuzUY4kCOJSO0WH4DrPmhU6LD/iWV9pK2H2APU1gaX1gTZuB+6eAZSAn
rAlED4jAhaxvk4y4T+TJUANOPV9sZjpMq8woA6Sq1h2NLxTSPFLmYYyhWDSQ97G5HtvUIB6TECgl
QpJNqKCO3sdtmFO/G5QVqsrLk/rNB8kwSXUzcbmpRoiBVT/Lj11a6KdpSI6OpwZNsVlk+zi7GnlD
4P8/l+dSpJcE+8FHrZbv0Wy/TSnwzY21RqaoW+Ka9r207v1JamSWvPVUkQRF7vicg8BWsMgUf1P+
Kc/+AEQcBB0bvb1xjIBqm3A+PiQG24am7t+V1VvP54ocIKWrWPYDZ0oLwGGwPxpoAUzpWKyXSPvl
5pv1ckIAcHuQMcEi8P0LFqMtttXeOXfo1obtvwJRCiqLB0GOAbZAQ8N7T4bQiwkYwMco3mtEtpnO
JpP1w6J+9SGDooRyeCA8gB8iy9fOrzIx+FiSi0zf1TAc4yxwbZ2UyQUbL6M2Uz+UBakcETxcC9VC
PnJRp/vINHa8pjvjP0TmDN4SpYAxaJE5Xt3x7zO80p7Zs0inp9nwmCzKq4Slg/SD60DXY5ZHZH6z
GR/98ALmGWgdCFbGRQ1BDoYiaOP3EkHvZZYdls7Zp9uUB0uQYJrUewcpeItjSDr4//TLAsHZwVxT
taMnJKgi5JHxvYbHOMnvJIVuR0KfdFJS0GX9169JHprptT+OPfoERT4FJ+Cs2ZsZcYiM3FWcbP3A
iARj/M5qPyPnSZuyKzbiINitw/La97ugZkTfF8k2sf+YorhlWXhzivFu2ChnrNpb1fORczQi8/hb
BkTyuI1WuKM38BdPcQ+zY7Zy4cmgobUm82Z8Uvceg1WU1mDQP0ZYqQmP0RiD6V8pZOhueUFNpunj
3ezfJdKaBuTt/C4r/Lfwo3J9IEBY6SPSub1VTKdxmn1sibBpCNMVP81e5WZlfoyKCywvY9GidJE4
hKwz2CFJGdbQnSzKc2U259FozouWn01Ca+aFsCsdx2HvK0bMwVHIRCfGoGdsa6cll0ImZoCr+dvu
kVH011DuN5qduMaxiaeLJfsNWQTJreRXiwjkbevbJIRlH7UCHfOlgLZuNKKuf/WCxG4h/JzAnJHT
dYGGpcVMPXr88KbjJWu8r5YcRxxe0kvHY2396ZegUk22ggVVcmDq5i11LlPbeEqjYADCnoqeGLFO
nNfHYcTMMoxHnR/5Jevad1kneKjdpcN5Jmfln1OxWq9lNgfPSrlhWqe8gA7KaAMt75K9sz1/s5AC
9+O1+pfpv2mG0zP3JkEsMK8PZLeNhlVRckXG1qAWd8KGbnqSX3F/qryW6AxNvPcAJJFaqT86oSvW
yHew2QvT8pwOckqVf1oJ9fMeFREop3Fu3Lod3HYlHNF/yDuhJw980ZYzvEh5fM8t+53CWKm/SiwY
nWiDqNe5iex3aCqwf9iRgnX0rXp5j3he5Y2K1mEBkJMFpVCYCnBy2vOTWIYKPX6k3jhV2XJakvJp
pxvxLVn1sVGTI7TlRf3rhNtKi8H1q3t7ch/jwpwuYkoEkBBxSD360oPEIAof3pTvaPR6EjJ0Cy/A
hHmFeW+/M8LtDDWKTGbxwX+r6eURH5Qa4FxGsN2snrWazMph8QknQNiUDGelcfyJgg9GY+3440gy
AZzjfaQSIJRFvguUqRg42bZ8zYHkeKBt0laFQqB/qV9Rf+2h0G0IDNokgYqDQ4ufDSxnqnqcGUxT
Sd3LyEjFJTZux+Tm7PHmMpqmzJpX0B0q1pYaojxMhc3+cV+rdIZfKmYg8WVKjIAppMlNCVOA6bmX
UlNO1UJsPWxGVkDkhx4Qykx6fUhs1tMl2/oeCNdOGKeIPX9FlIJFRIogMZt+LIMe6PzFTK/b4xGg
dImqbPjSYZmZu0H4q7mHCSCDS6dcSdsgqO/4WYGCWIDf/FGCDGgYx8RtP9LRvJJoeUHnauG2HLk2
m6FlU+XqJTm3i3po6Oy8AXShkQaklOw6puITMjNlAb2cMl7mkFtgljoBLBD6fHhmeIcxtK4yFAEW
DK98EC7i/LAIufqTM7/HlEvGsqwkJ56qnhO3Qdy6uRFTwGU++BTFBDFMVndcvtshAfpCJMFrCMM3
PIpvxVYJ02f0X+cARwgfRU/8IeAVQ1NuuvrBOGJnkdviZADOmauMX7dRny9MYjY1Yp30J96pQ3ZR
CydIxBwkXRZYVEAYT02rZKi2K0yE8REJ69knPKu+J4NybUxYOYT/DCnh3w2juSp550nBDwKEBtYT
7WIrR4ecb7Rh3H9YuC/ml5bcR1KZMpRs4CTi7yTERl/tIwgWU/yWE7BoAPs+qVAf+03zIx+7Kd01
5qtBeY5aea8+Wc1K4CfI591mzr/ui7R1JX5zQIUwyoEcVLYPcnn+zrefBIb5ANYIjQD/i58EGslX
IzABwzm/fHsjOW0Sy8m0raPc4lFagnWfzNJ8ZNCnXaZaOZam4pnj5zrz1ncoUhz9pG/IhzQDfXPL
rU1OGlz6aaoUhHrP3erQkPXuz83eNZN6KYo2GL8gjGMEW3NiJ7avmxKL0wvpPZUDoMnst+x61wik
/0IluortLSvUvUB0ye3+qUHc3ETHbEb8l3o5cVV4veeSJVyCukC8YowhpLdIqNdaKhlO63P0lnZE
p05moIYSArEwQNO+RU2zUX7lapMq/cuazV00YL6hutxGk/wKP4kMFtjxMQgWeDEYFMFA+xkwN1uQ
WRyVYN0ac+jnDALVng9iP9EiTEN8Y0bN80TA84fJDJK9v02KL6w5y5uS6aak003jWkCRFfcIj5lp
tvuNwSXEgllolzB6KPCzlHC/iiDwauhhv5FT9sl7FlQUc2f5Z9ZaVOkL4BLdk3PJQ8++xpJlmy/8
ZdIpn7gCTkhXnYX42W+84B7jhNVqyP2ZIP/5UtlZ5nLlMjh1wYQT6Eh/hdDOnh3841JeHqjpFene
LYVXzQpaBvl/s6chds5t+Imy5GDhGrQGk/Fd6ZCk1vCtWPpDh6Td1Wdi0KFkc5jJiECsPYox9hHd
D4kE8t1q0DahQUcpgTznzIneVl60J+DXHanZEtk6ZOm72guPSXB+U8iDyvX8vQrTj9yBeA9Vg1z2
bGO1yZtsV29Tv3lIyXAH0l8qxSNCsZIwFGAUn53xWSV69TYYNx03TUP6a7FFNog6sNCeTZs9cERk
drk1wddYzGhzJOekWbGrQZmCp0WF8Cq6U1bsFQ23LcNx9Ei5ASQ5QTwviM8UbAmwcBv6bahuxgwy
edF82UJ5O7PcUN9KrukmmvYajZ28RRBzb8M/THnQd2rqVg/i5AzndZfxSRXy3bHkII8epCFqdXwu
enVbE2nBIGcmgVFDNFesXp3pEcXy02xpTreFnd3By6MxZf60LeO/2Wi6I+6dHeSCgV36KJaA9Tl7
Snn19p2R8Y55f+8z60adVPLZ5I/6raocRseoSbFkzwbDFThAPWaXBJYihzCp8oa+583kJCoyIDPC
3JstmlEv/szYTw/OfqhId5gnyBvTxSjJ1lzFh9vFUJhdWweb7m+g/KAUGV99SKAviW+SMwag+0fQ
RQrwrqYI1EQQtDoHTiMHi1ZthyjD99YHsvZs09YL0QBI5yZbSBViZaTVvvGIVw2ltFG/sglHAr2N
T/JkVh0AeyGoyHw27Vr4ajv7lYzKy8riV/Yi0eyIfGEftX9qrr0hx78IXR+JHK2hSWYbZtxFHwON
31qoL3PcLupIoH0SzE5M0ImBMzkCh0Gci6oinIHwOibHDbexMp5DvOqnuWDJiToLQJH0PhqAN0Fe
0g4jMQE7PrAHikFLOeRtg+XeA/AiMke9Oq+RWzIGJwdOo4bBNzANXPbLo/rPoZJiADRIUUB+wG3R
1Ous8yhG6KX2E416armR+JK2uhE/5cy+J5a4JaFzyfjDG+ilLJJLIgLFiRhIdrxKlB1ghW1GIG76
3aPych+dbSBDIvI1yJbBRzalsIxaJZCU40G0HxGqOdFmkB61jqwFGv42r4oLJaBczCdJNKfBTojm
UY71N0ttQgmcC8K2u44ERafdotC7ZiazsnNKRhIJQqfpEfLRxL/cW1QePborM1KPMb68K6ikYdAP
rcMzE9x6rJEF6sBitZ3g95bnS8MZqMz4XiYDzkB0pCdtCDWooRx1sraLBaHmiu2P8b5/71lURKns
ElbBKlKwijQi3Y2WyZW0Cj904oLPMFAFJtTb2ehNUeTFDm6dcmv9kl58FZ10ySP61cPc3VPS32+1
Yz/xB2lJfJdN+0FC3CNKdn9R9y1ycqFcdZh/tvqZb+85b6lA2TRw/xHglRokSK3ELuegEA5Stfom
4RHAW0N31gJVFhsUNdS6qda66OS5fog9ho9qfo2p2yyEfwi6DkhWHpKhKCFMZfgyqW5CinmbnOch
fFSwspQYKT96Yssu9lL1YeVwH0Z5P6gXyNHFkh0H439RUAxNzqN1JMTSAV9o++VydFqNfFAABqXx
tmBZdIT1btLXArCvYrAOIB6yOd5VNDsTW263fm8L3WNP7lIP/ldaXxCETCzB4jyQHxcpOxRkMTWa
kaEA/oPLKsgZxcc6sSg7A6uJfp3q4Tbo+EJyQhxfajz7lVsvbL1HiB85CjfLcOuJfDYU74DZWFGC
IPU3Qzw9IGdxzHMDnJsmIVx1AVdG42kBD9SZWhLtJ8HuIky6YZeZOL8EcsIHw8LC4NTcQkngT1ki
CUm/KaC9rhIuouq1eCWsM4r2GZFD/DZed+CJ/V881RhmT9btwChB2n4QbBS3SGEnV4OO2Nsa5IfD
QOi3DeoGqz0+njWAekMIh6YND1Lo8IOc4HlGmAUqYn4Rb0/oL+Ve21kQHkdRw25l1YP3SYb4cFNc
6jUroGHh97cClux/CIqAuAhDTof+kpsDyA6o2zmMXMXN3xPcNvl74SAoOtnME0YByCPP7tVo43c4
mJFyNckCL/IZqlV0a+mkDZkAKmUBzTpdGzlHxCMuIZuE5NbK6TXD5AnFNiM/sfZuGsJ0o+Rlr+E0
Z14Thp78VIsSLz8WOeMEM2FvjrgsOgOmP/FOxDSuZnAWi+3vprdNz7rX6ltOn7oADXTu2RGL7gYn
b9TzoX46dnTn+rkT7nQP54NGzvjMBi9PO8b8zi6S/mbIMGWTtNEpPdY4u4pQZeTBzH7XC8W16l+t
sAjHi8+tJZ3+9g+BimtmQ2IMPXct8EaBVXp4AtXdOzXaE2PeQ7Uy8yMTx2NeFCc4q6dKRH4fM0bB
p5XMfliYPrVSru1U808Z4mNzJM9IHG9rwLfbVmKN4TNOWj6jRgczCSAxm9adK3B3iv1RdvGBe8Mm
JC4vZVEXoch1IJ0vz/xTGnCK21cTIuHcfI/Ut7rDcpiBcbdX73KxBCaGWZjcEJ6vnXKfTwYxAS/d
fVcZzJs9iQVIt5kpnSk+rs6z3025ygquwGYkTjgDTo10G38FIwppDCY5u8iJcjGMZsNTxOJ7JkN8
AeW7jOOZoOycLYfOUO00nfoIBuuGIKohq04rtMhpmmsxW1cZzceYittCNavX+clihzGcJtb07Xs3
yy9Hqh+TbZwc6sjUh7N7sBdxiEtiPkp7D/UUoWurkRADEtM2yoA8LqKkJP6/Eh/+k/ZzWHhTp7s2
0Yb06WiwYJLUH2l256LfDs2fhMOuiYZtvwq1aRi5xTUCSwzc8y7E2BfW3Ffh6iLg5jtao3I06MsT
GE+8aaiWMyijqIAYGh+MaCN32cM8qtoFUS9+DNvO/Ecsbyjvl7RhJre4qAjBkh6oHReq8dDbVOoQ
lKnj418w7vRfuDAiKGMqEn8RggwUoN+2DGtXVTw5wBZxNuPMgYwXkcD3Sv+R+faidBfABSbA5OTc
0z8Z89HpiJToT/QRGtzBViXzdtqia2cThJy9QM6uIrtGm4XokjTf4VLKktsSXiHmawez3axln7Gv
cC4iCpLtoHCMAJZUq3sJOaGq1m676zi8P6Gy1Ej25+4QWnBO+LPADOVgsVB64L0mRSY6TuZuzXbT
EcjK15+VTcuYmF+T1tKJ8XNgPms0f6KKSYSmbqnhPGEXqRFpJBUiRBDVZC2jBO5UdCnfKBKPeQzB
z07unHn3rzUq4tIjC0b6s4+j+RpB0bewe3b5RS/LS98Vx7Z4FrYeGNEYqHUUDIU4iwkZHCA7VJMN
Ftmo8vIWP5t86ISnmvNTNs8JobbE6HGtZnw3mcYYBS+km6s6GNfEs8+jRvzxdtKLYyhqD/M86s3R
rUHAncPDf0qFpxUBchkjdV4z64BdsTAGn11Br/pS0NccbRi+tPtpeewRDoRviPtnaQg0wsQQ/4Vo
eWsqxofdwLNh0JQofjwxVGetmUJbQqWiEK7y1WhIfOPbHGlcdmhGmGbamJC3IeG3CBItEUMix8Jf
BS2MP8+B7YUOqV4Dwki8xoZDcGyFoN8EJUQmUIokezF3pkIcYInFg9IrTW85/IAe9Qq6E3QeFpqI
/FCg9hggNnYIZyK8i4Joh6yqzlpYU/G7lRiZ0+2SCWZxf7aM2W3/uhXBGSnGtx/RPpCrfA3mi6oW
jVOnL2yUD9gd9oWeH+jeESzh7iX9x4l0rwItYeFIG3bEfOcEpnkT9nFHF2y/2V5rpDEySpvk+UiQ
3S4vmo1BwrfcQxCX1/XGddoweGQ37UoyttuvjGF+BFg0m04S4a9WwsRk3knxteVdXTG0C0CXcbW4
8DaxOkfjV/+BcQuOvK+pd9Einpf6yakZmnveOGKrGMV15dlxfOVhqkw0ob8nW249kUoHwZOEnitT
iQbCRwJVvhIfMcU7pOIsm89ImMDxdny6ECTI7dXcikAb4EXtr50ZRzJQNjVOOLkZTlaCZL00Tnbo
rAppjHjI1Xey3R34lMu8Y3SBtlKLjvkj/YvVCLAW4k008W2k3BBz3xAlGwdD4tUz9GCIgdI7065G
LI10KqN11vUDXyQGchh2AA7rQwzyqo2IV24WJJbbYvZ19Gctk+90Vjz0jai/qEOZW7YAqRv2SkXC
0sldFvQVxbcyhdcuhYcilUDRp2u46535yuElaMKrW+iMV4ehfNLMwdqGwTsIu8C0nAvRuWchpa6x
t8FFE0rAYgexmWJR1O+Mi4HsntRt/CGkhtAMeQsKugidv5tbyV57sOq78D3JthWLmUr9YCJmvjHp
ThGIgW5oPTfqmT/eDHb98OyJQiEPGgtF35MHKWb/Vn26HJsLjTXvw8LEQX2ukgAp9JSkP5vPvuP7
duD41dLOb3XJhyTI9m38QDHco2al9u3L6DAOhJsf1ML8QCD72avGJ4T0z6E7xrX8XJrlQ8/kqza9
Cjl5ldhDy6NpDAG3FS3QAGi2ZOtoGcxLjBqw1r5QDshN+4wdIogIQEV51mxna3Ircjdhkh44dtGP
uw3EpY1kf6AalIdjzKy4yAic4oE9aLj9JeSm3DEOlDfjD58ktHldsKAqvFG8tQutpL5CfzDhX3ik
+9bX/+lSzF+QIr7x9I5ypNpr/T+wyebZ4SONuMHRLy7o3eZhD2tojYznv1Km32pNGDDTyRqPCeKH
jG0Ce5YDCTTIIvlpknzt5PBfo6rMnn1YuDbK3r/YxNmK7ed/A/w9w5QP6MIpqkcRoG8oCAcCixpr
L1uKkQ6ZVEm+QIUe0/TEuCVSmh6wLocCxpZ+1pz03Obs1iR2JTnots0SjpdON9CIkU6Va2f8ORnK
Z5pmsaWuixkvm+LJkEnwYc2BVL6bRhEww7xkZ5MEsB9UOyOtNynkuHwZwql41prWQxSO/5bQ60Rl
+Vy97F5+b/v4IRhIbBXWFcImCGeDhCTA/mNk6gPHPnpHcllaBVHk3zhZPhql+qyRX97Vrn4WkJtR
DR1KB/XVBD2pr6Ep0vMxs+NqZPOPOY8Xe4itm50tN6xpNzN7AV48Ea+CkUthGFdERmB2UUAAoF/U
4Yl2n4EfRPT60zbJ6WXqV+xiXWf9TecetedwIIEUTYM088GrB5JM0Xr1F5EvF2JcLVQq6eyiTAWE
PBKs1bH7bFznSFZAYA+XQc++7OGGoecxWOanlUefkhO+18b4svX5mtKAfjhEZWQfO+sfO0MyuWu6
uhD0eYQgeNEe0aA8h9YdI1SLBnbZ506Z9FOpWKdKHj3yV+IGc2liwJK1Tumgn1pmCLgwT4M/lPbF
TouLPdZBlzC9jhtWtY0vUzk6xEQ3wAgHBivsZEcNvjWXiTiyeHuPMcupUbwjii7TlVutxCTy4HTc
sP/bTYQwQJ7XoIJSdk8sRmIgaH8G1ZuxfvUICEPtoP0bjNPEgZha+zjHNci5RXGz16ogoTjC7eHI
v6VDG8vdKtfsRon4Y5mMJ2sBLdoBvCo2eDWyKjyDKQx6y7O+0mBcHQBK6ybhLuzwySyypz802Cm2
2Mz95P2dtjJaKuQnSGAEnW+b7Cr7FTL1FZyoRBx6egIIPu89WAkgIDCBgJBxYDWO6dFMmeuSY4DR
xNK+ZGvZqcrALwTo4GznZT7LheUn8xrnA4D07TL1sClD7SwUiuDMuK457rSQabKTGiJ/N83TlMv/
PUB9LpiUk8QwMezE0Tg3HPQqbkZM+0qluaMnL7uQ4UHFD1nwSEYaKUPzcQlXGT1zXJq6xfJgKY5G
wIQlCBEo50rsS86/CgPnP5mZ/oDgQi7gARAVY8f4dBiBVicUsH7V0dGw2AVV/hURnUEw3biVzrA9
6CfdckUNaN6IPkLnuwbUPw11RMK7fzbrNQdyNQ8zRF0SmDGaXfVqr5TbhKN4ZkF46/udEFgHnAeL
Zno3MktM+kH7Nxqic+HjasvlAa9nyIzMrZWzgFrAXBaOrBb/4e9P8RexRauIdEHQUczdSS98RXVO
mcJL+EcgGsEhMDCjM78T4Hbx0ecn4qOtIm6qWSej5iOMyZnvlho9nUS7A9HIq+TFNJc/tE548Ktt
J7QlbkgdYuIRFbfMxECmPCchewKGZE2g1sbAiR3jNepxR+cwXsNjaV97ahQ4DYyhDS44+bfnWkkY
og0h3LbpwBfV9eEIo/kEBgM0Ao5NeLfz3qR2EUSc5Vn7XkKVmPcatIAoN04lMGKNyG2sDOA6s4X8
X+agsWYDfGO52vFi60E1a8xqsQeoXi32QEYucuvH3Cuk9Gp24cma4soXXD7+wDWdtZuCIOIem8wS
2OOMWWC3Yh77TynZWxkoQaw01L4Ljoo1TJo2VaIRGlnLSmfB6KMFSdcyXtAQj0kWjntm5puI/c3f
ZUSzQe0piJDEU7ZbEN8HGhG9lJCIcQYUpi0K0xpi/LABSRDXe58mg1XfscaNjx4krV5t3bjmHhEq
cyGbeSuKf5tyHATkctMtSqUTzDlo8R6QFasP0MoINH4N8b9tQ2TNdYFe97DG2OOt37S6EkxXiV7D
5v6OjFVUAfo3R7vNjo5GmCeZRGsKXbm6VFF+i2ZSCpfrwDQYEEaclS55HBw9HDtTdghRNyf07DXK
SOJIgmm5xS0UC5mQvlM3bxIYDXDgjDV+cmPf1UE7kyER4M5ZZUcKaxZ8FiB0BRqoLt1SpBIeOq9u
D09BHtKalP0If7AO7aZbxfE71xfEojNxGWApUsIC010io42jZCdxnC43Ij4DhiigL6ySbYgcntsn
cSdmnyRvKCyQzBK4uYJnrNoqqBP53ltEPqa4osF3I1pGyBzpDMW0+WRp8OavHZaBeLDPS7SfEhra
Ir1BF1KVE3/ynXySi5G4qr1keo1S7jKmgDPiBMXTVcezwE7j3Tw2Bj3gIYlsvGvWuaen/dDaqx4p
7PhVkNCbgiG7qoiTXgt/wS+LWtYOrKJzY2h2Ev4X237mGbgrYbFq4ncHZmeN8jtrmQFYEFl+T5Wa
hS34Nhr/+x39LM+OeKmp/r4VppXG0HllXDI0jT1enMk6W6yhwr3xpXUN6SGUOVSIuTiqnGPaTVgl
WABuD4UIAPoN5dlGO2MnsHv9H0fntSSnlgXRLyICe4BXKE8V5dpJL4Ta4b3n6+/iRowiZjRzR60y
nLN3Zq7kkIKMaXsq3tlyug4BLlvih6yKOhlCNs8UfnY9Gvfc1uW5oUxv2iXQJu3O3g3zTn8UXA8H
dlJUnygcbhK1HAlfYVoSLDwxi7FT2VrG9bVmWbAWs/VQcUdnnVmaUwOkHF90hG82xxhktSH2OfU4
G16HArQb7Is10Y5TemGcnIdd/h5i1UOp2Zn6eF0466SlB9ZC6k3hEcmKoFUchRgV8xKvc5jcqWyi
hOFgXxKgkK2GeDUY3JPZTdv9uYHWRbeUPT2Qt54kiyL1FEM0G3vuyToHw1B4BFS9WavBfn1lJlUR
Mw/rXP4WRH8NEi9NyGDZg3EU2DT14X3OqD8uOLxnYPAzMPiI7bpOpfwuS0/y+KT80ArgA9fslrBB
Uw0hSWJf2OInjSLyNPjplwOX54ZbCeTYLQa7hgj+6uStkmWv2/o+EMcJVkc931rcwxAIvmpzuGoV
hpMWdE9VsmKFcl0my4r1uFUSZjI45/UXQI1x8Cr7Nl8NZpZonHdJs5Pi7EK7PUblnYbZCtsQUKzJ
uEJ6uMHsd28ZY5G4w5THzLPiaxTMte121KUN9glhw39Cjk81zPHcd2nWTc+0X8vo66s/g0v5/B0S
HOQJTukxKQuiMfpS7XMmELpLMD4LTVCjQGAf6hPcU80ZDcKntrrJvNEqzsW641IlMj90voS4I+yQ
AwSjO4bu4T3mk6NdZqZoqQBskvRkthC0uJ53HLBaouyd5Dfi2c6dvbFvND7z8vXE7bhqsM8ygRuB
sDzYtDessw8rW9SYAkr3UgFcPkd6dS4wQa1J4FHWaVSq/chXSY8IoqLfMT9phBBhQNCh5zVeXGwR
Em9Ad8JQoZCXIeyTXikvtjUUnoKSJly99gSbEdDV8dwJ+nd69DynNT5n7dGTX1efXF5AsKREk7RS
25Vquo/4+tl/dUfwMs1fXyo6spIfbrFrKe+EI6Z8AhMJno87KY5uFTgxP5flEyQ/wGfJWdXIknqH
rykH3cUuMl+19ikOPTCGYSod4pDBcAEEABFPPKdGXBa8xJBOQAeYDgYf8lDi7FiwYPty2DMUF7Mb
gYVRmkeco+UTE4A1RTyNltAVbaD4ZhOeU3HArM7+5F0lpgFydtnbfEwltn1h4NEdeqYvbHoM3WtP
+gnalMlUPeC2Yv8xNSm+wm4bMD+1EGtr1HHgQGT/2bLzvNyn5zj5O53ar64hc0bPHDMq1vAQt2NV
N+5EsY+OHAqF0Bxvk1v9kjTQrwhm1TEIN+ZFo74SOGqfX624uKU9tBPaEpQ2YkGSEPgaLf4Ee8+S
rUYqWREBL+BGWWMGZHQImPK4JZENYD66JGZCqtU40tND6i47hn/sXwu7UhTumiy5iiL0o8qkRgpr
VFqcBnPYx/ZJC5huENHk9XnZ/qrFeq+9SG/QWscTbd1T/WwNdWsQl2MbvS05OsP+wlpONe0dCygp
JlIHnoliNc2UcAi9mhh2y+hNpY0DTkcw4s/mH+wwddF36VA7ECEpT2Rq6K+MBkof0VlS+sd18L01
I3BZ78uQN6ffssLkN2jQkRJBVu1INH/+TFFpcdhwXUmM05yh5E+fJWgmhChMNCSNsoeK5Wn9lnJj
ZM4fg78Rle1Gj1KxVa1LWhaOPbYn5ByvBS6VB3/r4ckb7neM8JoGIHh23iO5dFtMQYK8Iv4F3v2V
GLC72fgmWblYhAsXAgR7XXAKz87IBRp0KU4eYH8gI9qdwXdL8CXStrQnYzeFXsZKg3lUTkw3lj8m
9gGgesCVfwx0u2e92PVRdRaFuW0xrg/6Pv6pyaYMUrq1H6oEw8UdasyCyQur0RHD6IQ5QBL3GBWQ
gR/VjNi8VZ714ICWqIPVdaylWmUch3v8NUd67Q1pNV8lWKDwm2XkFiWLKP00kYsEkLy0FXMnFtlL
ThAsXoNg5DiJZaDfk40HUjrZ7xn7zB4rMlO/FwrXgOli1O+hFcEU6HzsJmS7j8sEt3Y6YbZb1Y2m
3ETmdO/gAs8P4pDHHGcjZLgkmFyTtzYcMHaiXGIw4xVXyhPU0BuC4BFJa8GYGVgXra/P6ovKBdPk
yssTf/Gp52R6y5hvUdgBXG5Ism6mOwU9G4S5hdKisGU36IykFx/x6Db8rTUu5jo5v/bWUfAB6H5N
1owaYw8ZkBrEGYOGzdffHEBjLSS54SIw6ywXgEXEJsnnhe7E2recfbxODCXjZkrte5EUT7v/lw2C
2TlGQjlhXrbQmiM5BCFpbkA3kMLgSW/BhWCE6Y9loR7zxe/6V3bJE1dBuUGragEhyCeUkxDSCJzt
CmwqxUhWTL1keDFQQGX0z+DZENwocW5EJQmMwvaj+o0a72NufeYE7TIkK+HNEGIpngKzbFEGZnhp
jRN6r0ik2EzyTbvPBr+WQ0mmOjKPuIqE0Dv/6cpos5svytQBglH8YmfY+YsW8GMuy5tNSiFtlvNs
qO+Fbb8nIkeZavw2lN50yaFygf2jAPw8jgdoC4fuEPwphOoNBrtB6sgtqEnCySlj1Pr8xUi1h64g
3uETyFMyTeP+8WNZbxabjlEZzj/BdxGxBQgdLiv2DoYmb5rYBN8yEfNAKe7RJ7lcm4lE83FqWstR
fFsb6AsoFfQCt9sZCUHu+ZRGXpiiK9JJrd+CY5REG3Zddg64w5kk3FnTN/LmUUJIMwlUBBvpQfXY
oeRiFv90n0sdvadj8KrijdSIWLDVfgC0Qs9Y4mMAiURTT9DcsRwQMp23HRsc6Z+5ShdNIXZf+gvq
ClYqN+ODVa2kFSg95MCqFNY5OTAdmcW8JG/A+9gRyaegx7ZKvANNrMD4FiIl3FlZPsfSmX7J4OFR
G05zsymP1levWg8rizxy4/yNx0c02XcgpU32BI/N47t1wxf7bpSGZyCArMnhZtDY+H9hEaz5noeA
LcljZlrzDDr5gUQ7pN5ULKcloJ9Nm7Ben/RYw6mLOyer0R+zPdlfM/GypXS0wnZUTA0yojvn6FVh
UdPqyaZdrOtCkBy2eUCGQXuq7GiHIvRy3gWVbrKhm7Zz+VpqEnWk3SF11213DJO+ZKu5Po2I7/eC
EoDVjnRALmAW1BflPHNvCKLCP7sIZu78kYGBizbKAm0YyGj+q2sgvbYu1SDnEYfa4tp3CwzHvCvP
MbZFpf6M+m4/lsFqATvUseUQPeUOliIZzqiAnPgyQapYHLpkcQft79KM7Dv44eW7VKvufJ1olW15
9mtwj5vXtT64xHOeiAaq3MjAA10OpGaifKKXXUMzfWAHfoLreRH69IKOWyPx4UK42LF6Wz7HS73g
dYe+qSupD3O3bxUv//sCSW4vZcnBHkta85oDhYZS+5go8a51B84SvxUDCRARawCcASNe2gPGNRoA
z0o++SIsfUUnERjnFwPlRVS6R6+EqwF0xBgSpjfakXw+kSLvjvCET+ExRzu7LtRsVLvEIKvH1TEy
Sg+TQqfRiKbQJR48ZHiVjlY1zzh61GZ4naDFtto5DIvLmCoXJQkuncGBEb+yxNs2eboxTMrKU8G1
AO0643nTZzdpH37PUA7HM0ShFYRE7fx9WrgqkzbPW+tgrIVoIOpjG5UNlnjkUyPUtR2X5/hkkh23
7ysV2SCQiBUwpuhiyGgMki5VqR+kQTlUIY8fG0ddjCm8Cp2AWhYVOabMzkXV7GV8PGap7IRGgdfy
j9tmkJh360nSUrHRF/B5kyDurU0HSLq0WMJ0N7uByxTDCpGCWxFG95Wzs5TXIImuFJ37TVb5hf6n
YC1Zi+QiZfXZiBZP2449ir1ZwvJjTdCCPstx1lv9brD4v1ExSG9mGbsUBE0uE0GcYAokJLSp+TDm
jBYmiTurjpAdEddxAXxBJjs3zK7cwO3YOHHtuqS94izsDeXyMogS5wMuUApRCSBSZA+RmcoCOZw8
Sd/pIr73MyYPqnGrZqeuZlzM1W9YzcP+RdWl8zo/lYKXXXlbMrrt/0rI1LROCmTIbCM69GvDuml4
I6VzZjMXcq7BaS/Df0MMDiPEHuSJklWYmaI8mZdYK89YaTAOcNPZYiOI648eZrrd/qNru4Eao13w
l+PzLrhdjOmOErOT6DWKlxXAwKydlJPOXbrXqc3jYxb51ur7ebJFv0DcV6lvjcHZT+FlWDqMAuP/
eOw6Wn1UMlReosmwgpLYrc3ipZGsp7Rfr46HJhrxwLHQXzk7C48DVxKWJ7TCm9LuNOTzsfxj4yzU
zbXVjqasRDpJXXVeXgcVG1YZXSzFvAw27pgAp/mPgVzS9qFXED8MtVN1wQkq1yemtz0Zq7Sl5ALA
URzkL1X1UIbu2pY6FXiEOprwYz6MtbgbhX5PA+M28q1PXBvSlR7XNxjA12xRfUvm63xc2NkVcHXM
HT09SsunRufqEopDps5uA1Wjrcgo01GAqR56JvWmVLJLdKTi1W/d3LiM0CViQz8EtFBJJgAhW73y
7bgKdNCUplkVk780neLO9oZM8Xqvs98qcldDyHAK2zMQK7vQds3in1BIwaIqhKNykSflUlAqGY7J
Rob6rjpqZrOJTjZUEa1us1VoQ06PuE6yoJDXy7p1UVQAjbJ0wRsupQEtohVRWZ2+SHZSzDjJqeEe
rpPZXebiADg/5CaEm7z+yBuZw5zkk4MNEQYmu3LmcvXZZ70fKGx7MTeXYNZVGrB0/GyCKVbavHPz
YIcqs3HRLez40aUQ5SUUyjnxLfjoVDPLHIO69UhhN1TBpe20e1YYt0YyrpjCfTurLngGGoKSNZVp
eOL3dPRC9ShbbdMSTFeQFIP36tSU4UmuBJWRg6Nn2Rb8NA9J6xwD15Rn89IA14x3sq16U6mAaKD6
ZN4LEXOEKV54HQ+GxDAmi735u+IvEjs8qTKdIgiOZu0r1qaQyCzUMoP6ZYn198zaBFwA4Enn+c6I
+C4Q/O7cKBt5SpKgIRY8/pP68k8RyB9Vnjxr+1gK+a1gNyVBqEBJnocJ031yoLN7L+prax9KoW2A
dGdnHXM0WGCRIRpoHb108T6QXIOIw0QQZm19R2TtjC1tMIUfyiTM5ODcvVg1BmadL5TcYBjrKNKq
D3gGrAJmHCiqjlVpNgIzkS+2vcslbHmZb2Oo1ipzn+cqIFjWotB4SxyC59BiN4uNX+rjPczsMNG5
e8pvf7n6tRIx71X69qsyRjx9mrLET0X4K2JpAU/lKDmF3l7VqrpUseF3BIJEI8HU6dWP1kXoTf0Q
wJgtEZ8b81sA/4Beu3s2/VBRxBJ9eEQFkT4myDa464mMv2+8JLhywv62pHedEFX1+X8S55Zb41W9
UXXMdBZiC1uz/APQW0JnYexifM3JgSloRxg4iY1gUdQoK2EhUWNqY1+ON0gp/RAotdLPhwI8jA7R
WbZ4fNBpeW5a+H32zuqbY/q3LYeT8mkl8i2JxG3AU05GoA/l22p4kbjmhqfQ7J+y0T+5GuS8nNRI
swhzFJtqpw04+iRyShcnpR8MECL08YJy1JkX3tMCDIaZ3fuwvUXhcO0aaK7EdmvS4DrYxBAz1MiK
tTW2Q9/sWlPsOha1kEZ3ifaXvcH0qA5zHbhgCHOy43w3fyQbhTDz4jSGu/TJs+TU1wNcQf2k5pnH
WGXG4mYYez60PNncRy/0a6/K+zr/rNOtoYirxo1S8nPU3OEz/bEYORg/5055NQMvYNu8dmETdnFo
d5aIVFqb6b0YsjcxcmOy7eieX6paP3OJqc74JDwtHz2tJsrcEWB0eI8dK7mF27rGQq4d2YzWFDRN
n+F9TjLPxAGppIQkOv2UQ7Thi5bu6G9yNaLLP6wyShAtP9KjDlGgXwePZOvKbiO2D0ZNDW1al1E0
bCx3tXkcKI1+TWKcRm58p6/vNkTqLdrkChY/FRyxzAM84+gjDTBq+HdJA5gp/NbeYQjqEHtzPuBE
EBknpsTGWkOZQqruce0fzKo5iBIKpXhPC9KcANz7QXdqcspYr2hvcjvKG3L8iKDRQnhjvQH1/0dT
XHiw+ynHZk8OOizZmyMCDgy6WJPHQttDel4NSzj0eZm2YJoq3qpNp/ZvMe8A26EX00yeho83VREV
/J9496CjZdthTQ56MtDNpc507tEuY7uxJaB7VsMfsCh77FDVzFWpEG5D/6oaZl7Ai0X7g+gfg57d
UyvaGIIvJ5snOgZwi1GtXKUfnQkndObqrFE0XB1FRDG8cl7og4LUM/8pMBAlztf8J4SZofgWLrLi
gCLNAUcKHAMkvhmrgp8dOxVuxiW5d4RKcJZu2qg/FqB428J9RMprhXFIlvYq5qiYTDqH/hYF1qJM
QT4S47vJtxo11jpjcFseJtZP28LNg5THuUfy7Mguit0svkSJUDXEnqVFAwdcZ/4FKtZ+2a96R7ER
rh312rNFpm643fS7qmme2VtL+up5tsYn5h1W0pOBrSB7GDkrHtYHQemKhjFt2EqmP0xX2i+2dvPA
XLHuz79SyOQ4R0jQZdVudd2lM/bP/OxolATmPeZ3NrfxdpBoZiZQjM0IEdn/agFqyV0GOranMW+t
YBIo+0hbmCk3TfJhtj/T4xZhGoP6Sw/bSGVr8TISyhdYaWgf+1mv3TzcQCwuDX/XLQVBo+Lr2nzD
foJwYbCICpyK10EbqgcmJX6PpsOOIhsnUFQuzczIfvsH+SrbcRvWYXfJPGQs+6ROu0kVZ8NGSmFH
KTc4SKNLZ9967Ut0GN75MaJfMGALlqcKePFWfjoFepLLNVREf+emdgRmdIU53LiE546s7pU197Bu
hF9NkKCDqz91sIvttYJwFLHOidvkwX76qIwLHBdX+tvghOjW7hPlXtJKwylPsnmk6G92wknfaonq
cMlhzZ0HHhGmc829+JfdMm79l7YhUladLZuVjFPn8qNV4CDtVWCDJChLIib5xq2L0tlmOJse2PId
gFAZXIOgkjZliADClRtmwxGXr/Sq/OUeDcqnDwhAiINMyob2bqoCsegqL++aBlsCeyKksRWXiDVZ
IZ2F+R6THASzbcyayb4o85E3rXwhq8KrN2pHlHOhcqHAV+aozwxCWQrMBNQUZikaJfUnqgwwj1t5
rraINtnvgPpuSOdZwTGBqjgn8ta4YycmEQu6L8GKOJH+q37Zc9DFVbAnv+aKOOVAfzOmRat8E0Xx
jgeppzUxAQcAhEvml8GHa8Q1p/1SX0uhg4ZnGMrjZm1koqCN/jPQzYgitFPt1Zb2UqJijXTr+8Jr
QBMP0+AN6xiK7FJSk23ptWdLmVfSA17h3q74AjiNVJ1N7LAaHLU5Nr2xmjy9J1tfq1hI2wPmmdDV
AvtoMnG0IfNogOQAc0XNsv3CQkRHN9BCtyrKPfukBg8ra7QB02qZ0CrCnHXALZFvEo+6npaNx4Ix
UTnaUEvkc2iqe4ifWETL6jVo2pe1jafFazTDdVO9arXMinLTy+oRez7L3+QYi/QEq7Xlg5fVRxJt
YYdbCoCjHZzGqPZUSUXgwQxEhwWfHvEOzPgYK+h+npKEp0ozTxUlD+J1Luq3WPRvhBDfbCyYtBx2
6Ykeij2SVYQ3PQ83dFbAqjvHY3eyOLruirk1caZYvq1RB1ZsB32TIgJ+too7QqYMI6IRjnnEThlM
MxHiAx5z5p6NSTdSAAxRIPyytiQehCwPvEiNnjysc9vbpHHoYTVoW98CwrvgMsjxAXBUHJTEiYiv
d1V7Dll5y9U7Om/LM/vb3IQQLymypaTGpbttn2NAKj/nIaYH2eViS5Cck0gmLAQjZGu8GN+58s98
ASNxpUQkJUBpVhtuHPc+uRsYH1pJ3fRO/J4ayVme1/d/bQ66JfLvbL1j4Zmt9oCt8qOECcKD4f0t
s386AhKmM/yxz2bFtw6now0rbBuP4FkceEa5l9IEp/SgvgDfCm8DwytCKf6RCT65GWESek0XhR60
+oO+i3F2IXAQCNkkGpJqvmvJQ5DNlH8bBRt4APijuiusqs9IDkq9GT+tUP3IfioNhtlkrjDFk9oV
p/p9gMBs1uWRIkSt6Ld2SsWAGK/WyG6CoD5H57CCGBXTYRevHFO4iln3J/yEr5PEvoKAsJFBJSfL
xhb1Dup6QbsKjw7UiPI9awj96iajvwLKHL/SfCvwR6e/HtXCO6OTnMb1Fe0usRkJ0uiZzMY9UjB+
cHl3FlgWI4RsE50wFvoWD/rWrHqY/lCIpOaYsxyHmW1Z4jZL9X1m1Zg9HWre+O8lKhPexQhgvSk8
A5NU0N8LxykczBmIqVczuDHptXn8Kl2oX+pLNgXVd4/LTJEWv4WTHMFJBhvnG93ol3XhS5hmDgF9
u5ME282gM4H/3OrQCiUgL/yIIfU+lRTszDcKtAEGLeFymq3htT0be8wZL3VrvPRsvWYrf818zTK3
ZHqi2E3q78yvV6s3HnKL3DiJhVo6SpZ2lBHp9Cg7VmBoLR4y0MEkcTT76qhZHnnurZTr+/nYnAaC
tOrZpp931vJDAeE85ZssolP81fQVrWDyRealllQdYaPzUnFdS+foHhzo84rkTc8ROuVeSddlP09O
g0yJwbXfYcDNBPav6JWDAUsoM0f/FQAJGQLc1REmB8oZI3w2sHtxmERMIfuQuLkRvDdAR1LSiCSL
qqK/sne+Vgmu6YnqsDS6tvVMr1Pp6NQWNUZ+Tr/FTjPn3axCoeyYUW02rxuK1FDhS1xEIYOmwY6m
PKg9xnduUdCoZ1PfTyOBh4qaLfpKVJup4qfmZBDdyYxONluVXZtC0Vgc5uhlJrwiDWdbV8+tiC8U
L18Kd25duTxUUwuitzpkFiH2cB+a4e63S9YBs9ytMVVIG9Rke7VsvXTA+e3xoRvVPQb6VOJT/NPP
j2n4l2TaCxH7TdI2LoH0KJlfRaC/MqrO3bFt7qWKw5zeBJsKqJ5BtZ6pHVWoMyY2rgwSuYORdnI2
zQsbHPJJfR34rZGxIu/paznWr1Env+sJ0faZhKmo3yeJLoaESaDaSll+A2aPXqZzIgAtznPllKC1
URiq3pBHrEG/2q7Ei7HnXzmiX43paCCbMzoOiI7uj0VRVr14P9m7DZZgNU2Luxy9tWEHsrO9yN/y
n6b7RZbSHtpq2W5x5TXD3mhYgnOfrkIqlT/gNaxuFOMlT6k9tb4Mdko10ZzQX+xPzfiZpH9c2dda
q9j6EKekJsJgfbR82q3ROnV4hqFJIhuYxsMiZNmrmJfrifOwP/CPyhNWPZNtBOsK0l1ndEPit2tA
I29dO7EcrmCwc45JNR0ShcrBWEH1/tdqsacSMyASswlhHvTE0ScKCSQY88RRNZ5OlV8XI9M+RXAw
ELK+2EtBuh9FsBtypGGPdfo9j4k/q/tg6K9q0PrYxsJlw7WfBAI9f71fA5FoIgojSjDr66MaT3GT
3Drev+7T1JotdKETAQc9GA5B0R3kHJkIPxbLkZNNkjRovuaueFLC0pAky3FLsd6pwk/kJqDUTktg
NT3mGua25UKT+t0GLCpVUJRr35zYofLJcmoRHs1u2/Uqvtz4ICQ8haxYKBishg0Jhg1EYCp6DQfa
FMZyqGGjX9eIURqeh1ZssyrZaYDbqx5QlaA+/iJAzi1lg16c4RqiQCJXmQYDsqoDh2KDw3lGWrAh
Tg87VZiodrbHIqQppTN0VVKI50xXQaudGkS/h65qMGFY/NaUlEDtDV+zzmfW0pSOU6Q94daaRz6O
yVc4YdXCak5rYkDtHPVzCy6+JMGTX5K0NJ96hqeMUTUyrZdyTAipi5d2mV5qmJMzszb2vFPfgTEP
kN7kD3xIeoo+8GNil26fGeupdnIY5VuT+9zYEN4AKtWnlFBnClnxXqMvDKuxjE02+zCsP8NcXXDn
TKF9Cl6qfNm0411pzAuD5aUf1XNtB15DxJmbfmNdsf9qJIpHzA3EKrEAUxN+sAj1af2u4y5HRl8B
ZxMDJ2wl1jotZdE0z+100tA9CIZWizzx3eKltQvzqDwWYLWCUXShPDveKuVah/u9Go6YaGArV33k
m39lXAZ5bW/wwUh4W9jBytvCGjE789cDUkxrXUTCgagsnlimSdt06b7oImbaXt0XVXzQgluAVL5g
AHtPDMQmOn15uOOgu3YS7Vp2fBfRcF8LVlNeVk07BfwatD+Sxh3uNrL7vFEeWXYW7UUlXOfFmk8j
IausaL0wobsCiYJDCY4BOVJrO3KH58+bZ79dBC48zhHMeuSY9zLStV6hC8iTU9DrUFF8Pc/mTsAh
UqHXWd+r1DtDwlsEdd58RxFZjhPtBfoG/5aC06tmHryNMaXMcAizX5D2Kq03E6U75t+B2kscfJh5
KUACj+a2I0VZf1OS0th6OtBlXB5XtwzHXVPGhwnDWYpRD4ljwLRT8m+TsIEbsqDseRXZEdTGxM42
DfWaTY7pJdhmFN0GSEw8mABc8bew94qy71Juq0cjWd7zWrzzWEqzv+Fk79SEJcwgv0qjRgaGTRrD
ZP/SFvPTPg3yMUadGKUL/Bq/4AEQ6PTJyldZag7DtCkeg3CopiZlY1Wnip+bkVLE/5pAILLTYNTX
VBMhgDdHmXJuaomZU2JlfGd3+rFItxLur/Q+mYzJVkRvU44xpjz9gWDJgb7dzslrDcKF/Iw+4iPu
ZC/zLSdCzisX2lvSc8mGnv5G45FKOTSajLZ2rEgmBrLqO4j+EWjkJpnGvatBmzBwqASTvM+JzVkb
lfCHQVnYOF7gipwJ326t+JNL1mKfKrk6wwJwrLTwhK2fmUhXvqTNzFgoL0NNhWNLTMGh9BacZXKS
eGvtyzj7GCudgeLlnhwoNDz1Z1iChxlFL+EL/LV/fU9/cso02UXBVlp7wCQUgiHciumpC2jzXeNC
OJukcUvFKkkSZgi4ASrUlAKE5domLdQI/9CxxQlYNEQQCHYibQlEgMgPyHRaKG4R90AZCtlCOV9U
eQN/SB38K+0AH9M21s7qSPKHNtcMa2fV2HRxnGR2gy8xxxf6kYPZHco7kp7BrGJsRyO95giK6ViD
MscjCL3CeECxwRtNAMFmyaqcy9ztJ9spJDJ10rBt+RgQjxMVl73kWeKhJkhDlvJFDBrmX2p7FkJX
v0RyNs1MBTx+crNy33mnElKLxa8wF1IjMUtDl7qeptEQj/cdNsMgbzc6IIqC1xK8s0zVqVg7d+PX
cimB6G5tSjItLDrBfNIJYBc6mCuwPHEagU77bvCnvE181oKM9Kf+E4pHbnyztfR5esfoKyNOhUKO
qYBx+wLLeIpct0NnDpedn031oTFJd7B605+KRKp3Nu+4326aK7cv8oc5MDfzOe9OxDWV4Z8tnXXz
aLH23yt47EYU0RxyCy0Lc/fMuZ2n8s2uM3+0jtSfK7cmG85yEp7xVdL5I0cbXWbHIEgwiW0MZVJQ
0yKk8lLEtBemuqO6WTVe85pdF82WRYUhsb/o4HFgA2Jn49ZezhQcQdOYZRpsaE+cwuZCx9yJ6pVw
LP1AkGJeMN5kZPnZtgYxBiDKSVKbuARqPxxLX/mYGtlj7vBGW/LUkpCBhF+jDogSGBy5k2dSVMkV
nVctr36jwZ2gMLFT0DQvNWcP9M2Y25DKBN45nQvbuCfaTWym22o75M1RfdYO9kt+XzHFtp42F/Gb
DPtFdXhqmJqf5pW/K/0qlw/9RE8kx0x4KnkIYIxwpZ4Ck8T6gPzA6Nbusfut+nsLeWy71AGMbTaW
YXdb7GsNIfYryUonAjErWPSRbtE5p4btxrwuot/HtQsltEKdHsPjTOvzpqTRmjRGvA4W3MAuhaoe
+uG1j5R76Ktk/PstDZPiHqXGm6K5lHkB0J6JdTKQt9iWiH+h17UfI+s5S6f3+c7Nx+rvkT08TPW3
qZIbChY/y9BOpxS70ZQ9Qrn1MzDmx8hYNvMvTq8aW132HHlKtnxyMxZw2jRRYhBdqGnj5lr+NsSO
zH8j3d/xkc+ffNKwM0dcy4BkDuxgdVhQDCk9FdzxVqfkU46PKquzt6g5qMZ8EnzKOXqmrxmKYocO
UznfaU92Yh7ctAgPmv2IFkYSdh6GoKc0p3LB1eV5k3Dqi/moQrkXrHZFkl1U61nObFihGUCj2Fuc
Vgb5m5CUJVXZLIiyht07j5M+OUpacZTz6lgceYqrMqL54PC/UG3rlkrpPWZIMRiB+/iwpPBjaAfH
jUYYpZkOeWIecunZ1DxWAjoUsAKPEIyneJ9iT26He2RK16ho/IIe3+EGwCsoYkC59a4ejR3TLOb9
jZmmAO13S8K36F+KN9moTgoVwxBtlovUfvDZH+vdgB7H0voNnAmtx8E9p6O7YHU+MK0gzJrXSTGv
wMEjk/BqfaDypNvlBJT71+qjgb+AH45V0QClCJAPC32Q1w0CIvG96t7z0wpWhiPexPkWWm63A4gG
NH/6g1eLeLXqD90fE6a8XuwjWd1xAai0aCfApy0slEuyHHQdyaqzme907J7rpvXBWmgN3SPcJIBs
U5SFcfYoWFDEtLErX54+dXscePk444jQKAR3UuNDvWvX6Kyj3Ejl3WD1oyjn7kvvwcWt0ReDnzec
/oLiUiBxi2WfkWvg9rZA9SfI5006j3wcNwQEMRlix+QuS+eoIoBM0TsKj2gfp82+51fAr4zNKT1P
vGpjCRT73BicO5Z9yIb2ygFN4b3sTi2cZWtCGlXPkaR5azGnhki5dv1dgtB21xcVxAeDwSwfaaxN
SRUMpAo87SoqzjlkE1qmtKMBRCMZqIuhMDjgQiglk2epa/oJzQk8EAapnLW7cdTSlr20/BZlxmu9
9C+5xMDHfgCLDSYr+apuVXompiTFv0P7hfkOo2hr9lyUzNIl4UANbkqwwiCFbGjLtS68orZf7QIj
g3E1wuEWL1fAYm8WiIqXMFFPBZ6ilsLmXttJ07PtrJP9Ffpjb771lAaa9EdvSNH34pLptd9YR42Y
UPRC6TMssuACPhLBwkptrK7yKfT/o+nMdtvWsiD6RQQ4D68SxUmzbFlxXojYcTjPM7++Fy/QQN8G
GkjfJBZ1uE/tqlUFR1H0hwupvxCMRwSMyfYgsf+yS/a0ZPx8qMFR810vzb6aCh6eraWeOonBjWDo
QEm+4j/UBAQKPFPTP6lmYWiMTwFByWDjAlnmWAEZ7vFtFbbVJEF1WZ2MKGRJFDKvBW+FoZ/MEs/O
4DU4jph/sIYrjoH0oFXuYKHFY92LrZRcNpj8sDkIDYkMRxuyEyi5GjzKyqK7ne6LwlgXGm89Qaas
xKWu58/Vy+Z9O8WvUEtfQK2I0oKx0yl+xYTGMQPtu89dPQr5xHRn1CeHD7DWwFucI6mze6gMGHr1
cPLTL+2CtLLnpk67dlA1JPjAXg56euhAaTLiFzIOtWwna9bOoLHG7DpY3IlXPUnFrnVgLNobhFVp
KH9xtS9H1V/F0X8UbOZ3sR2hJJwL4lb0vdZ0jw25i6eTVaKcfWbNjlT8B6kpfhMRPgeBeIiu7axe
1CbjhbwboYBGCr8sAxHyTpKihmoJxHX+qg3rlfTVa4yajz6On/DbfwT1txw+LPUsKYC8hZ0EAr9j
xhJv9asxKH3vCC/UIk77HI6KdLGy3DEVMqfHPos8/GDe6nJ6r3swd4rRuIX0Q35AOURKvtXSsLxr
bFrAl1vPVszUvhoiVnSIBlgg+Y9i7A+ZCWctLxFaccBEo4K+koCLZRtNqlGe3mZSuVAQ+CLzzK7d
JY5oqXoXHZ2nfwAJHA2mB7kUSPiBDY7XZKLHF5+KGyawEFefHCRDHsyx5M8ys++MysKOw6K/ZY6c
qhAdYpudq3sKS8n8EEMdosHMDqmoq/sMaxge7yKxh2tWa3a15XOCeKLBTObnPhTnSTRIrfSXRj6w
Oj/lek7qkdyDHc+75Ug1VpRcYYdfBX8em7dRsh7GZwQ0CHYQfelK+uKjAi6+7ghgyEepE+/6S/T4
Pfs6yJPxqB/736ZxLgPrR5LWU5/BVYp3bzKXs/agyn8R9DlBASEXk2NBoIyxq60EkpvM9Dv80uxn
klz7IOeWqpiNWEPxybOrFpEQWs9yKz9hd4RDhd7cfQ5/W+HbMLh9onzQY3RooMXPBwLouacZglu9
g5MDldG7l5X2acFPcH3PFFIbExwrOAqOgXV2KsjPOuiBCwJpcRYLohwEIqkODqpz80zr5rkI5bMb
0id9Ou8P4VIKtd1/0QphxEerv2RGfO3N91LdoL38zpeNw/qE5y9AnDAkCiIpgcLp++NHmgxs4CEJ
iZecKYejFi3yakrX9eIPSQM8qJ+1AUivyoLwlOAyM7ZgUXwzUVSB+lC+Ib7FjB1xdVsA3eHYJiyn
UpsL3Ogh/01fLZaNiL9ZnxIp6bW3eGX7MqPMhcHYlEHZL/63fBObyZaqGVviJWMp2mLQT9iKi4Bv
V9CROJqjPEBvvGKLb8jQGVikO0pICyo3oaLSXB+wQWTKl4gqfZs0rkw9mAicgxLkuXpvteMhpLeC
PXdoz1+SoN2ECJ9h1txCTbzuQMqBT3KHkdjAbMuxvCdAdyIoYVl2B6IphlxvYuGuCay41BYkNT3e
xFxacKqDIxgo6bt4LB1J3MPemUqCK7Df6KYM8/OcNrwhqNR2JjoHW3B/yplGCjY1P/z7GTNkOv+q
V0MPr0lQ5TWEyj1xab2S1fJcfhkSAbbmQZD+ImGlOWtUECINXwr4UbxKTqpvpngh/9KEYWIi0vjd
0um7lSdnGIWDu+W+mBgtzTovkf2CJAevEt3BsPx6jlm23Cyr9H8XA/Ic57aGnYEsVwx/EF5OTmld
xrfcZO+AGiPJbJUeRjgTZkeCBVGvN929nRxuSm5snKNStWdcWqjpvFdLz0QktBAJ1Wjx1iP3Gm/e
yWri45v3VROYGE+tMf4Ysey1Gm3UeAl7TzjwTv36Mck2VDe17bwwzqDIlpcJZJBx4MHMLq5w0EAJ
ibQI8EOumZGx2A+x7sk+TSPVSpXFyhYBJtADoabcdeWTSdgngxdgrB05SROGhJGsWwhwFJFI2ZKw
Jb7B9mCs41vG7lkpJbca0oOy1K/wujghKthc/aQhvzQd71Xa3kEAUsze68Z708OLJm0N7+axj5v6
3lGlqZbqbjYU/sQ5R2joaoQiRoicgqo8NVw6RB3fs+wAIEbCdpNR0EYlJ/tZlFJe580zV4ennALe
YnClkexeJk5SVkeJcJZBRBYoM6a5XSrt1RueInoe3s2qeVNvU8e2MSGVJx3grx5knwUAIU7JsvMv
tq7sX747ws76uyAeItxb2GaQNQPCjIeemUe+RsLm/V300yi+m3girCxi1RXtOozHVSIeIHPZVPBm
4rHY2BLgnC+sY0nQ8CqjaQDyQu9jSQy9WzqxO453nXNrMqeHnxgdjCdL/wn+DXSKhJF6EVKuNqVT
QcjjV1M1OM3OSBZ3Lv9CunRNCbqMGazc5YDKJnX9BvXqNhkgMLT3RS+e/QdO25jGMAhB7CRGOeC/
m1MBZATS4to/hdLaS3Dv6QV+CgYpubCD2QYRgzm/QEwi0Jedc+Cca3dTme6TRj2s+N2tUnG6747j
JlRmGwoWSlQVm36jPv7vQu4VwPYGVRzQnxSudFvXMY6HdT3HlLNHnUUgkOI4gtSqYr2b1+XXLC2u
RDPFh0BtHQSV7LUAUaSb9BT34cngn0kxT1VDqkubTtmt8ZOIdvQbC8caafcfNgehq2/jMFxLgtU9
oXdJXs9jNJ+quD3Wsl/iy9ZNwOv3VS3w3TF77LF9FwdlBpvl1IkOAhV/H9vz5i1FZZ+TyF/Xyq/r
mXSz7tM+5WcZqp9xHunEpLNgp6xcHN5xhakkyPe4s82Gk4gEAZi6mpBwTuUUl2EZKir8gjXGmzG7
P9jn+jr0IcH/TIjgI2S7PoZ0JCnconhia3R1UrZH8YY3esc7nCCaJDvSAzy3QmlkGXrJ/ltqwMMB
ahzXfbv4kkX9CrRsuoh3MXST3UE1/lS/6FbPqZ1csKk3v9J/I7gJFpfoyQBrRrg5pOFbY75KQnfD
Hb2JfQ+m2ttQN/Dr39VEpvYlcfW3YiHiXGCOoNGsscYrTSw3dTrqb0tCgO5KIHTtmNQZFKiAuy2/
1qBsvlezo5AgTdgug+b7l4OkhkgMxCsNTjRXzf2bpgMbZp4HT/tEFw2hkc3FqUYCZEOvxvCquebx
uRGrPnV7rcDRxgcm84E1KU4lyTpoE3Nj/K+Iul1hvvXfGt9Fie+iRX+4st1D2i+e5Q+DW482K0eu
IKE6Ul0QX6AXX+jXvagBN2soZ6VgHrQRNRF7i8ACOlY/ZrsYGMBdIgP5rQx3JaNfNyceLTrM9aT5
o4a8fswQITlCjeCUDrtxC935CiyDUJRcKSnIaka+oqnc42qYnIatT9Uxd+DRBFNPlESFldEDnxim
4yytR6JtyBms9jQLufkye9VZFEqXB8Otcf9ZdN7SxF4K/X02tJt1Uab8GYLbEpL36AxRmDgjvpWm
D7Sl9ud7lJzc743NXoouFhD63X+LGSH+31Lycl0SXFe+vR3xy5DoIn33bqYNbnFSd1pPkhdAI5go
AkTYMC9p11wXa73G+k7o49sa4hijHokqG5MqMDacy3eXtE40tBBBo2MsgwV+zq9hzaGR0mY2hp5c
6h4dDlgieeuDzKQLjBuG23HILdbszbztZjiQcd7sKu2WJplvXEy458ZJ4b1GhyGSPFZKml4o4uyG
s1yZ9Fuzdot48NLcUeGjq37UDB7RiDGoCKyr4LNeu2RhhCvRdp6SmXkxYQ+M/amIjEPzV8yPtJHY
DVDORc92VWBoaHzBmP1RF33MFAVbRJU6JJVkSGPy1sDfxK1dQccmWsNLbbCzcSfSzzih3mAL1N1e
Hj0OBXZLsKMc8jwIvg23OHaWe0LXjVKyWGcd3e+thi7JCfQp5sbPbSwBhN5sxkAkMkrmM9Is2m/l
dx53x+2UEQ1XqhvvgEmPJjjhdxrSeR3BfkGxXmJ6cipGTeTCxYr9GmsIX3kCOSgaZFLFARuRzD00
i0lI15Npi86nQmCEIFyxPEJDuaLvJotwt4r+3pcSRE/5qgjKhaocMT9XwlcxyY4eY0KOSA92etD0
2SnDVBuSGlfQvkf4nHl5Wj7Tvji2cAjiGhMN0TZH0ZUzxVhEbrn3Wh8Z7BVyErL1NozV1pk6UYaR
WFgejPeNZYh5n2+LgBOMH9H6nM0I3qFBL0hnMw7i7drf4i+D7Po03C1cR4Qh1UV2uBxL6C8ShDGu
DNculO9G076lHwvkGn1RAq5fh9x8G8VPdlp6N/Pd3mNw+a/RbNZYRgPYtxYuaCm+BFqhZBbO2VeZ
vhf0XXVt44pEKztZdrDH4tVV6TvEO2fsJpqTCGraKaezam8neLbPXwS6ceYQ6R6EweMIwsfQeSq0
uPmkQj5YRIF5jkcHAJV2rr4tmTD1v/WiilZQRQeRsEf+L4MYTH6X/O1j1rRAhEfIu44XfTl4TEF+
ndvMGsCJQ2f5W2b/6PAg4uhw9I+APtj4MWhwa+ZZYi7j1Q0gQOiKK/fi5LTybdDNq4rMt+bEJs9g
78h0baHc2JTPu4rUEgNIl26nFyCngeXOhPNp9UfOw5bV0BjSniZAKTLZyD+3ehu2FMJzQYwDkQCz
1CSzTLs8K8gWFqo1LW5IU4NENTU1g8MfiSUiCovXpYLX/9Or1c8ly48pVKiqKgivK44ZMOdmThlJ
fNgDkonQogxY+dF0Nsb8bPwzojtB23NckzQRAVp/avjZfkw0Fq7tCTbXHBhS5FWT6E4qs1d06hoj
wB2fGiZpTbss8cQ50UoJNslzxOMJhgOcsgP59kOB41O5x4VkywClIa0ek+cuKx+SGjlRPPuhxcIe
GtXcTx7k7pmbED4hW7Xg/xC1lkBZiW9UXO1FebbbnkbGvZijLMizX0vdQWq/BoydAkVza3VRYg59
IzutVb+l/FozyFgRlexFF0Kr0p6fGLvEik0k+ThX2fZaMWZu4C3kYbhe48xwK2xEl+Qv3/G7PlIn
99H5kAXdBRFaTi32iTyqoyNUJbc3k86mhbAKi5f92oU76YyFyghPYYv4HT1Hct/E6B7poeoyGCji
O8uSp5J9p5Z8qdjHsQslxO6MIR7ko2Fobss/K/b3ouXWCFyleN21z45opajxTbtZwQmbF4v5mJI+
k+TozKDUSUAIOK1k1oYdYSzNxLQWHsyciRpOmIHpc8c+Z6Q3dYiDIkRIFGT/p8DzFL6LOAliHJLG
hVk/49bOpcpJ884xgZ63x1ZP3yzggIWXZJy9iB8N4ocJHmOA9Zzm6jlqK0LbfayAYhlu3NcW69ht
e/KMeYaGs2nqKBfquNfTWBVn1FNbR86GHjKzvDcN+ZCk4WXXYuiEaGzUbBvwWeUGKjkDs+LNc+7p
77Um70XrkcB6kU3zTEC1gyuPRMzpUWiWLT1iBr8YCkHYQ6Bl4WQF/Sz6lgHv6Rfq9cGyCsfYtJhG
ccBroG82FwHaUlOwb5bvlAK+aXcjItQTztfonXcCFAxRo/hTBs1begMmYVFHeUadaSaBk+xebKW9
mlN3y0fcG8+KhJueP8oyv7c7GjGbIwZ1nQaUkGB4g/Mzpm+5bhBZDaJ7JDErn5BgMLZ/Ri7PoX6N
kq3j4kB2kqV5c4ni7DoIMqXgy5nIoVwMNy0Rb0PCRiHelfshk+kt56PfGsv0fbVM2EE6Dwu7l7WR
R9EnVkcxoEVKyGDoLpQ2EzDU8MmSXySovcJNrSuoWwVSpvVMVrhI05+0/IdDOqgL2p6Slxh3ryLt
oLNGr/FjSrVnXdR3LmcsYNq3IqoeSavgwxQuBCfOWsqhva5OZUsdkRBSIwoPSbeifig00837BD1s
0k9DEuKOomRxJNAUvynisOOlGE6vtaw/BItrr9r75QJpqy0BdufXIsnO8hRd8Zzk8WGLzoXQZHEZ
KRWr9AhLuUgObUZU6Pndc4Iugom4IDh1SXplCVLAiNJyGHkkKRlipUjRF41T8zB58ufMne+Rf+E9
dwRlcqbPEH5oA2yEWaJM+kOjPDryg+puuYZYzhtzxjPBDPXe4db7oxAHbLtHSGBtHlMshL1L+th/
FQrUTRHGlz2uQI+ozjHmt1Ja3ss5ew4dHDEmCB79vcKmrMmTD5Kau3LAmV9Ctazjc9yRfJxJ/EWj
K+MVHTiWYrZCLcK7LuFx5wDqx4iR65pUNW5OygnlhHgiWok87FdWlXmnUABL9oCt0IpP+3vEs+xI
NfpEykFaNwnfMi7RtZDdpooF+IdO2qGG3s6s+0vIsEVLaL8JX0UFTJJa35ue3uWGsAeTlFbpD+4t
kNfjLaZsATGidR5fTGfnxGtXuvXgYvIvYTDXVvMN9RNPBKxTNgRw1//x8YgbJdSeAF7M9UMf9LeY
rUkEI3IimRDtq5nVhRygZLQPQ6F0Ks/flKbkzrTrCSSG6XLQTeVaKRUUNBiGAmgKbIh5ccZn8VmO
ySMUxrtlfppgANY2vIbqTedoGZrf8ucI6XgiL7ZJGZEek6chaUxEcLENY+ABVu3opJ/iFnYKM/wE
Hgy+4Wpt2tGyr2XmUkG+NHsTd3vG9UMqeuAuy1FsmGukbGdJCHXhZ1VKx7aZjqwaKILWu5o8s3iR
E+tMnmplczEPP2HC9FTvWgpuLdR8QeNTgzRl/dHXAYYWvhT+AO6ugpx7RWXiu16mdx15gz/illfh
M1VMDl4iPoedlEqH2y7eAEprz878a81A/mG60Jmw0T1YOWrUOcduCNejwFU4Z6zo194td6up8Ewu
8Z9ajPwe90Q8GZdcVy7jhzYxYLD9ESJhDwreAJTUOgt2D9wbTvtPrun84A/XlUfR3LTmn/iyMxie
wcD6695Ui6cgys+uWC5R/dmDENLOhGXIux6rwTwNmPBnFA0G90kdTtUwnydKJ42n4g7fFOVOxnOu
PlCtfUnu4DlYQS6e9Ul2jbu8KryReLUbpLhErKswnvumO+phfxwQ0IcuO5qtbSIMrZUcdH6ShYGQ
TkHL7G60p5nQfCcw1S6an9PDVIFvHdDjrdwv6zTgoFdqjph4FyCa1ndI+F13V4XoZOXfqIvW/D7X
Oqs06cMMm1eCVpSfuqE8edFbBbdGKSMcuozTBCR1kWW9aNqBOIy78qtkTKYNoulYiRqIx3jhKS1V
usuom3bJ87QziYVpxMKgEUtmcdB4PPudiiUx3qXDx8pgBK7t1ukh6KnQvUVuLLf2DpiSkq5OQZph
uwn2U9Dxts1Lfm9MzPF5wqEmc0UlX5MRSAR/CMRy3Ab4HVIQ87AocD6onYmGxN4ht8FonyOusFl4
Nlj79whN2JmWlbJhFVAekoNovrS6+MXRxWikv+JH/adYoB4udtIzhSmTfaOH5rWU3GE+a7qae3Q+
lUs8z/ZyhYVkqch2Iv+HfUqPcdFgf/KrzR2lbOvOep9+QNWCpUWMklLvN02IXDLtbko8tQMNnvnL
95DlQYohf7B1KfUi3PdaBqmimj34PF488PwmIgte0dOCmJHCwueq39nF6nz3ewZnm7KwRTyoNG0P
nyOIcoEUK0owqjHv5AE/wb0juzsetPRtJJcxX4QnfTcXkwOMjfkSRt5rwcv7O8IwAOQ/3PAeVJLl
Oxk5JdzklJ5kSN9guaQ25DpKRbA0lFcWWkClUaDmWz/8l8y8qmCN2Ex6cRg02iGzCIwPPcmx6IQB
6hiCkIkvupGe0zXZL+FqZ0psz2CUjXJ9qkRT8B+eTZ2jTXwwHwYtYACzGAN8iSEqecc/CdpBQd0G
60s6obBx2ERM64gXZ08ojEkMQ5RC8ya7A3289/xpdmzWu7HzqClEHXHHo9asjMvsmHf8S6b6GS90
iiuo+bg/pCG8qjnQgcgzx3vURLep55uyvdCtg8y+Q+LQDYHIVdxTI0oAQ0yjWcF2299ucsmAnYzw
WUh5C8HEQ0kAr1CEsy6iOJESsa6H6VOSWDseQtqXMmkPmFAD3aXZIKskyw1Dklkp9VGZzXFM1Wqs
eDTmqDScVikKCi92nljoyNHgg/mSSDPq+mESGhCkz0gkRqAih0RsX2rw6qKjRJyXGd+n9g1uyHuS
MuxF16hqPzhU9RXendiexrY/ZWQKCWVsqa3TTLDCkMZjBOGGxhp20j+G0Z84zI/rRedjsqybGE03
4q2EuyNu9mSOpLF45/4Fec+DO+0shLpAWlFR1KskMZhbFiKShbRtg5wyZ97Ou1t4E+looyjjP3lI
/1xZsDV959Us3wYFbDjr4g4sCmKimNrsTQfJSbhGtNIz7KlPwtuU8SLkiOTSnUu13zcwpalAofaa
ZH/LLgnqXlPi3aVDTnBNI7Mpdbdr0a2IfkB5xFUIthlPp0QUKLSOOY6CHqDMoY5JvKhWsNDBTexc
I6Gn+BaMnzlirF4TAljdMY3kY0efLHbk42E1gTXOOLwm7kHwtG8KDtaCm1XBIyGdu7I8h78Os2oe
x7E7VnkYgDYKFmbvu0obYU6FN0e/Wmun/kNJlHN5SZPm1PSEyNPhKClCgFcZpD1YOu72OdLaSHze
VgkH8a7ajNRwEenAs9DOyNMmP6OkPAele5hUkFJOmqntfTWG65Iv56ZMz0AGVGM6QkonlOOpuscI
teBzZFVvJkdqTSz81dSTGedJj85djtBn7IrqGUE8ngQ/PLkJlUlJVB2zrZjTgvo82hPrRZb0HXza
BLmLMKP5Mp7cjhWmowro3bkposcs5Bjsdti54bGKf9HS9ymu7nmmjNVWKSBuYbKOmzdscybVlIi0
cPLYdxYmVsE9iwc1eiycCiqyFy/cjJqaGRMR/ECsrBtfA2g41QLEICjCCiyGrzC5GqVwWRkKSF2I
NH/Rp6s0f6MpcZPC4LVBc2kzAt7jdsxwKrCukQ55GDpquOsVr87P8ToFIvXnGdaLjKq4GbiVOQWq
OnsJaiR/ITxmA18KvSb5Vd+UZHVilH3eTPVOHIzj/MA+HFC5dTIBOtdWeDlId4ZKlXmHaAFxVSCp
N3FtH9gvkILtyAfLxhKlYY+GaqARNu27EOIZOMv/+unbrvGicvaMTPU0TM7yr3LHsv2kdsupIUlD
37QC6vqgrBV7+dHUHLErXUCVbi2nrohVN+1o+SExSwBn1KEsCOjBCXHCRjis/AjUaACQgdCFiaEB
paI4JaZXzXKqUqBq+kOhINqMl8CoXWNmI6JzllupT++X0YWH3aPhstJWwVSpgVKGPhlNk+qBCyVY
MvuQOTvv6qMgxvdlja8w03npcmkjaS7/FzvuA6xsB9d68jOQkU9NjtVxFW04cDKvpewUhfgBkLta
PvwqXPEpGPg6FkHdR6tiE1C7RBMU+xixRHgbF/VN1/s3sfMlfJyMC/ewEG4GzBIBZolsay00kAxX
ItZ1BHCSgRsZU/9sou9E/BcODbIHpM7ZqYkWwo9qvgZOEVc7m6f4JW1F4Ey6mcW37dtSoFP1JqSW
qD4vhIvQeDVIXoJ1nNr0PLZ8m1Mv6aornPoV6D21zezycsdSneIkl/Q28Mo+bBOjS8LMTEkwz/VZ
ZExQebeN+FHYE+7qr8w4WQgRRBKmR6iWdw0JfuXMZ2uk/9VI30sP5XHriodJFsnglUwGCqojPrhD
DbacxiLIlWX6C9bAaEHfp/qR4wIVlhdcS5vDLJKh4G2r+gSeF5x8LeQ9mXrzyLcG5TIHu6Y0YVEB
4JZRC8rPlOmgxu08qDoQYebbpD6ml2qoATyWb2w3Q7bFScA7MccW0F1NxhTl3qbLI25lIlWYO/GE
Ne4Ei6AmZxnj/2wJ85fMrHZYkUqD1IOy3xrWIToBpd2UtZIHJB3J72Bw6MqrVn0MOMzCTrtAjhJa
hauG5ZT4/8K6dCkO5Y/alJovF9Bp8QkJh0ZWAtGpUTXNiNcW9oSQInLj1E3LqaQrQODY7szmmMQG
d/LqoJrftCp36A9m6vSwU1KsY6Ii2GsZcWrhJWb+wRos/h1iXHrGeuQ79cWdg4NyCmQv0dajWnIQ
oGhAz8Tuk9AVJFDFFgOuUdFzoF49qfK8y5V+77r95FH55KwRP/v4PsFTqbWbZAi+fsFZzZ8jEd/M
mb/RLu1R/Wbyxfm+gRGrik5cVa6U6q5V4sWtm13eWB6WT7+TDD/PiyC9lxnLcrfO1ZsM+tDi96f1
PsrusL1BNXlDaL+iqHtXleJJvaJi1u+g9kaq/lISH/pe1UdXiLa5VfPERuYr/JMUll+SP+wLnoLt
kunVFkuhhZVbF2FBjsCbHKtzhwkqYpX+G/+ONvyCcjCPXA1HwlFgU4sVX28DD0g4KkJ3pFUhWKw2
UKFqEYrB2FLWKO7Wg4/qmO0XetXov3M3Kuq2FZowdm91M8z5BdbRHQIqfrFyZyTSIaPDq0f/CHGK
SWHuhurgirLhblY0mLXYrYBiKg290w7puFp8am6no2S0nduLvQuK2t2eF2os3sfCNr8LZBC6fLTi
o1f7Zy4s72bYA0qNHxdxam9NqF3EKDv3+3EQ3KTUPBmbewbzTOBhyJpjxb1sNWTMWOz8PFiIpzHh
pyNCfFA8a1mAZP2raZCbin3yplXrSSjXUz6wyZHzkzLt8156SuP8rl/0x5zRE3NWPkvjlFmbToJ1
ybJHGXl2HAhUXakqgR0K8QjW6zHMQv8ostwu0rvyPsyT224bCTwO7XLLqDayiqtFN1zNVWDC4Dk7
PdCymlXJDDYqoWoWPHfqwwJNsyOZnSP7A3JL3sCbKefNFOWqZ1vXybBVAGFLZdhZhamD7jXZYpxY
P4Y4ZnHYOTpnmhjCSoDcYsXIyLxRxNEVPZndOh3HFdN5W/1kHJMg88nfWDU+oEg5z+F4XofubAgx
6hpYE7U4mdJN+q1axS05nRo01I4jHfrCRm9P0WqJlcPB6th5QtrsMopLhYz5+sTjfAFRsZ3BaAwc
ci2Y0oV36pgtH+NavyTJfEGBfPHtdyLWn+As6z9AH17kMWgkmfHVI5g15nMkDiwS3zI5b4hni4Nw
FYr6liL6+mmhAPSMnkKlvOfzM6/Cc/S3/0+foFAdsH0yTezNK5B1DsGvUrnNGXY/uPJr4naj7KQy
PXPQ9oeCLThwLWhOB1lCq1T539EWDQfY7uwbxbCndLGthRk+f0wMv7A67HoU7QiFExPrARBcQnmN
TeAin0z8HeDJcTfN/1kT9uLS01Nk4gBriVJwxXJ0PqjGkBxzFBDiNCenv4qytE5x41JwdTiMrLi9
fDbdBQQFAIBqhHDaeTH/aGrN+pxeBPGLaho1vY71eOkn7VyOSLr0I7Y8hRUSwfrAZrZhcUM2Zj/R
U0ViTKldHa8IvhfedtRAGbf8BQRp/ZIhic8oo2ajBlJbBhAnfXkGNlp1XhdB4+GN0X3eAMhS7Qqz
RafKotP5m7OkK6bowhwE8xtUHWu26MhKSEkTTxRSwBcDb2+IMJvf9ERelK0yLMToMDGT1jUnfpdg
0SECZY7Ic/otI8qBFrBXea+tt7rosH0ox3RKHJnVRgrJJL3wKCvf4hVTjXCSqTRPpeheosmCbSN4
1e1CIo+qhrCxl5rQV4rSLwrFH4W9ZEan5AARxMkNvhwJVRVz7k4TPl7sAeLIxg+LwHykJXb6mb2B
WNXUPIra8oVuoWcve7CQEM1n3xavJeXM59jSKnaL701A6ATHVQuVzZp66gdV/M/iuYsmvogQGsLW
FcGoCNrW/55zuaaR1iDIacJVCcKO5W8f+xaAzcGkbokSvLD2x+mHEPWGb/nPADDXsd/FlDFUK49B
78E8wpqdEKsnYJWRdDHI5Pn9FmT8FD9zhdvMTlq5Q5mWw20c4n2361U/qbZy7MEeR0ITpG1NOWiK
0UMHyKcm6EzBr/lV/RHLHJDOBIhV6Js8Q+VX64HP5LFlyUxKFqtXjlSFccsm7W4PHHgx1BiVi/uS
nIoIK+g/fuUMdsYQ3+GuwyxSDrqQ71890Js0xU0FvRyLm0egzVfcyJ/qOylU9+RGlEcnvElSiSr7
oXFIV4mT5pVLRBy7YACmAI9dZAxOzgq0fHnk8fAIpfQxV/Ndg+ZaF6WzatY1WnB4wGcFEUgeqyPc
WuqfBeVx1a79SNPcGw8ZmlBUX2syp6XAz0GkRWMh8GGkXgfHU9k37yHqckd4arhEq8nP/FFD3xoJ
uBHKBgE5EYbk0cJTawVmLts9HLm4hALKlMNPl2bPgBA4HK9Rqy/jOoHrVBEQVzsn1CUtXxHWdRh1
1Ci6SQJt0mIMbGt7WVk+LLdEqPYKQCUOOkfdfddV44mR4InV5C9kYmOdUtL8jdPDCRH5B1IQuFhs
K+58GZZpLkT3JC7vUyzcwHeeWoEMPQ7k2MPOTaJs3veR6uq4h5EVYC/XNupjTDGROpzXrOR9agY1
uA5ytXFYMU/yU+ETjtkdYPo+SBhmV+o2uz4/KElmd/KPMUZ+nFv7Wfps5A/4C9wz1pEeSKs/d+iI
c8ERWQVZBOJKeeEBONWSfBxDE96i4Fdj4qtEMfoq29V47dMSECbJTayXh4kYt6S3fmu9Jms6Sjo9
C/BgNARKWtEuW1ZnxA8EBxFDiZW8TKAd5kyHhQYesgp6oz71sXiaLQj8WXSufGurwdiuUliW5oir
XhSdDLU5yDFlHcmAmVwIAH0HVfjVrY0d0RGqL9AFU8kfa8OraLSN8k1q4v5owSvJ231hjwIhgS66
TnNxg/x1n5bwLou7bKu+bYfdIBsPrSreGHKrJQjXPiiTLhirU4eWNWZ4q2TG9UMUZVeRA169GKTj
Va3Fp4OMtvK3RRdojsK/ULiKJ+VsGBet5rJh5ruqADvLvia09i2NbZJpHQp2N+ihxv9YOq8lt810
iz4RqpDDLQEiMZMddYOSWxZyznj6s+AzNUOPR7ZlNgn8+MLea6vypfk7/yiM7Tc8dJjGYF0CUyX4
NManWqMi1LZAxT+EYiFLSC3HEo8k0SROUvDmNPGTq8RauWHrnLgEh/KxBUAGjiJ8VFzM4Sz9y0iU
FpthEAVMwJ+hthPHCxtKYRFOKw7WxB4wzhMVctTF6A4Hs/obNK7SRPe2J3lanK5bfutL4c2azffO
HD+aXP0AMF9n8wP3RTX52h5bDyXbJLmoq8my8vL3eSvAgZBEZ0noY/5OGCUm3gJNaNyShsuQESlB
Tk/c7iUZex0VGVfrpPaSveTpBNlsRXnRe2SQexn4Kvx7gV6CeN6ysG3GcOv/yWpmJbXXtkw1oMds
pJFPPNXlxTgukC4qZ2j1sIF20K1/pX6kcELFmKhYI9prZMrXqImuQfGqivi25W99jA6SdE0N9mH5
jgMWssFC4LYisnHSl1NMhT6ixJ0BjFf7oIYanYaNuVtB8WgRXAMghx2V8W7YSo8LjVJ83mWLZEeU
kHb56MefujefbTu/FXr9ERn6HUH/ExdIRNxrlaPlPPWsRV9FHWS3kS5pFUwsx3/Bj30N5foYS/Gx
oJLLtM94RENuGncrvXUr5jcFOa1qH6Lm0KPW6BO3W+rbqBL4NsE2+QHkdlVJsaJMnCF4GO132w/f
kRR9TeecgB0MoDMZIIhfhFtE77NW3obvEQcCkoOOEFmUrl+UL20ynKOCIKvLVwPRK8Uxb7ERsHgw
fMmrrRq6z65sY/EEACUhdHVc8LJKHv9iJi5h9NBKM0iVmL0f0yweduBpR8R5lV9QwCzsMKcSWtwj
Ww2Wff4AUVF9IT9/J+apOGMx015Ss3hGA+yZrZDDe2hGyHKs11rk+q4M+KAECrfo8U0msLfhM1bg
daxEDQwlrkpsE+oKZu8wEB7P5WUiNyvJZ0kwbBHlspLdSTNQKgamcn+gclZrDFOHLDDYJIzp4ANS
wP02in3Y0BSwJzvJWkMi11oVl4j5DMtjlI27V6sWA/RTYTSnJ5pTcY3Dldb7UMwVdrJB6N4sZXrP
xPKDw0b7kdPuy+jXL56AbFcQCGd4yDd2Z9uWXaQSFPBSHNMB88WEwafTzovanWPED5FrCppr/u1/
EzkGK0XIJiQFtDLav2YpM78kdpKae9LEUIfmzk4yEGXJT0/DxmwNJEFMpBIW6ngO+sevGrPKNPHt
k8JS6Gjrjt1chwrz5JmYjTgJcdAEwCZTFPBSE5L/Y9jyJnhq2/JcPmCqzMAUdYIzQppIFCyvSBAz
0AM1s5SU/G6GF9ZFl9JbhFF7qo56/zTmz/j3mMp0r4B/WpuUJpyiHbiteySjli2q62SwY0iba6ql
RDyirGTrRYYsNkEDSIIZahrpKt/InpIhzGG0peCW5FH1afR9CKy2lv8GgOxuaerNv3B5DzuQ2IyD
SnGqPzJuOXNCZ8CoYXzq1XIcJvG4GURaMtZqaTygoaftBV/EdQE2ZOhgq8r4UY8qYRDMoMocx/D4
As/e/4poYLsCbqpy6TThWfPzQf/Uc+lZQOHn6arBTo7w+mbLTwUdBA0YNBAgBlvMLOV/0t8CmYaC
DQKNNUHmJrIkJcpuejfc1nyBtz7dDDRDlfWWOLQ1nvmtIS/BIUOvT+C2QrjInlEgwoWnMKSJAnOJ
iDLQHXlOg6Ss/Y5eGADuXNF31e4MFHNAU6EL23HAPoNc+Tny67h8STxskDFFPnDEDsk1xb1rjUwJ
uq+aDJdGrPirZEQhcxNJI1NKHpFeT2+w4p6EFidWPLm435MKfuQBmv7Q/IGyT3JHtZNuYb8ZIwI/
sFRDWH/lNOMDwn4k+Me8EE8ETjj50to6u2dVYjcIbHGYThmHiqoei49Mx2F4aEn5JbUVqe1RfTF9
disE28KvkRpDv/EW2Ge3MQp7wy6ABQJkcgzyMqPBDkRkBwh1Kfn3sCpYJIovEZwtA3AzuVxaErVB
IozkPSGUY4oIW4YJLtskdo4UHvUQLBtbcxISmaVKCsxBZJBk9gEjd/Eh8V+J254wiXBqTOg4xYmf
Z4i8nvmolBbgCSp/45Vz6vHEp4ijAoSZZTx4ngkfMqGy6Koig46l/G5M0V1G8rvAq4iDekThWSv2
md37IRNFR9YEd64qtNmzt2/h+xXgbi42HqN3mclAi1m3xURV/UWKPrkD1AoWXAN02Rq6LEnfQaSP
F0GG8qPc2tU4maLGkzewbMAJwnaRlYgg+AgHdYHiBZTshcEQUuvVU+s3k4zMnTVv/YIisZKKrjG4
1ngnJu/kSBxWfBq14SRCDWjkN6UazlK4PzWxdEzviJsZgmvvOWy0RGH3gEYPiIgvWZq9fSTNvWRu
SOAF3kpE2pUufuE4/hoqDkwgDbk4gm4rtiyYF9NX0plOjE2yu0FojNdg2I6bXGNdzQJ6oCPDuejQ
pxMtZuUV3PTKgryg2PF66pHYl6OmIFCV0fVLXepb9Z+sma+drFyr0bhWE3JxFbFGzqU8ztdpLjD2
Tab8DvO9iTTSh4Sn0hYPtF5/Slk96umBKXsDZLSW/lWZj29LydiQ9qS4rntV5Zjyvzj1yQW3FOtO
BsONZUO7TmTb7dB0VMCBBmFbiL7khfuU6yFOZGwgbDwGma1AzeUjothAWK6yiHeXVn1trClgiq5M
wUgxe+6So5qDVew44w+cBNiw2Sl05EGSuvY5GzAwJ8JgenILCUpi9mGanlKzSja2c/KRnvtVOnOD
yEl1P8AX+n+L0CFrdE9BDc6CW5GFkz6ZZ5ktehYj4DLr6+hsJCe0hRu5LQ1TDBOw5+ZW6JaKv0mx
2QwGPkfsNRCXFHkvYg6LHUVMcWCJ1qR4UU9/i4vhpSt6QgidBNf0HA472OcyYQ4skD4VlB/JVHtx
t3iKFOqIk2D3uSLsgCVGvsUXBRB4YrefnRM078ing+5D8ywrfTG4goCyYDnChppmZ0UDJ0tk+Pyr
WCpfnD4hk9xUGoMkDdNFCTu1OGURXPZhCVVoD4TJa16qEUZSaecZELN2GqFwGJl86sTphM+ytHdu
kuUpmhUATWInLRjTZQCSklRNkGPANQnZFobyS/CSPETdVf1ljmfWwo10sIWfi6x4r9GxlMHds9jS
AhHBoqaSkpsuoz/V/4pNRt28+C38tBp+msprLWHclVyBdMloUT2lRTxDmQxxO8KHluZP6P0240Vt
sRM0AtV0332q7rh1/kwHm1Jkp2BqchL4jO16biJ8l9FhNIK2unV8cz07mxaKk6wLLgNBgAp5tPlG
xsS8tWfaE7ELxg1drIpNmildsZxExARwG1SU+Gk93yCb3XgQKuSmr/THXFUH/iA2DuHt6wofyO/w
yI7Jl9lnb9yncXRozyIzaqoCr2U+XUgDReOR87DVHt0CSxxhi2TLkhiuYxci8RGRknJRsKvWgH1Q
zwvRoWYeSBf/6uPtEMlDoNbCfZ3mWxHpl0bKziyEl8opCanI10PWsotC1ji2zTGR5qNcsMtU2WKi
aeToIdWAhFlJJanwseRH6EWkbHOtI58bGRexh7Tc1M2To4iIJIqskD0dIqsVXlIRATpvbgn7tnEz
vel/9kkd++TaYK/APlny4rIu6ZTUz7gmxLbtgmrLmS+TtGRAPwCqXOc4tNhfka5VTJL95qboAGU5
940IXEf/3uMnWktwdLEYGka5Zx+d9rrXLlyWgc9RbF/GeFXIcupZzSht+rZm8VvZK691aF9Nuj3h
PVvTo61+C0QmzXVzawXzYszQ3i7ZJyU+Kqh0TvAFdKXuGoW31oIzAN6WuIMYLyB1Po3leh5wWCUx
KfAHjA65fuWJgnKUbJ92n0Huhg8DfZGKDJ0DSsXRi8j7Xu4SyDoGXO4ms2MuOQhPOL+I9jqDpduY
nSbFB/KXmnT/Y3VQAMsTYcqGhMa4qvwbfzVVrkWKDbokZGf519wUv11g3s/1wpNfDFgXcxje+pWD
XpW9UUdGiQIky0rM2fgQJYs5zT8Gs+7shsPyUiT1TW5q0qLDuivA86Akm5P3Ve4/rFn8RIXBTH8y
Z69URI9gWeazmgtdn8vSq3lt2swVGcwtow2i3qZpuJaLdkmI52H3mW3Cc5WrR3NamasZyq+BoLIG
eONG0CojXTUyLnougLD2Mqv3xf3h2+KDGA51nV3j0c6xRSt7s7HeQLOcLBFR0gtamERgCNjCFF5h
obklebFruwWbyqM9w2WReDU0jk7Tg8JQgn7cAqStYw8Z31rpHpjYax8iW/OaEj4xRd7PFuQTl2Df
+DK0c1tN07PcKiEhT+d1ga1Rs84FH4ycLD9PwLNHTpMCus8wMrf5sn7VZEELxfhWq38EvHQJKzjL
qj80giZHGFZHHpyzKb6xykTdm2Pr2QMoE9KCkyp5rqz+NBueicY0mAIXCINR/aTKzwZalzKsh+VH
tCwOwjJoldWWnm2k25b+JkkzT8TzOtEpVPchNa69pN+z5RdGwdriQiCWj3F4bzhoZ2VYLpHwC9I4
1sZjS7W1Gyb2fAlVfFNo3nXrJpslZqLyyzys7shGHbVm8Tsnd6zfZM/k1WNo0HmhNPNSNMNGlXiC
N54juKHKx2KVjHUhmufd6fPHGPi2fBIG2PdzE5C7N+Ij0JWnWpn2gXugP1Mi8dt1Pv/nI9YZfJPW
J7AoRvvtfh4SKgsFWhqaBwdH6+jWSLMEnqzF4ZNYgCfPNh2fUIPBaxgoChQP65k+UlmBrJvxK0e8
FAhA43n9j1NreLJLaNu7rDw1i9xllHZ4bahgl6vxrr4JLWDZOyeeUzLAiRk+VrCO5D358H1I56sh
Srd6tHF0HACGC+ywgbgRdIlnklBZJGm+KTeeae66hpzuoV3wpl3OedGRNHNoQbAkqXgGJYk/wQZP
XJt+lTbBXGL6Jk3PlBxBFt6Tav3Ars2VSQBjTUgTWktj/yFaLmkLpwEfeQMqvMXlo8YBkYCa6s7o
tKUPVstQrXjiKMJDmYZ7TQEozYw2e+NMs/Ic8wlJfHFmkq3Unk4/nImKO2IyEcHuHXL9X3Vk7YKl
ZuVOzPVdjMx9bddIPFUTmDHH8iyfZBy26xJwpO2oSHt7aJx8ecYgSya288LEC0dOzAVW/aXwaego
+CJb5HPaKftIuIfRFIhjgQsbZZCEW31JCKRM8PHBw+NWoHROxkvcEnEU5EEzpvaRyCzA52kqshv+
d9b+WcnO2Rc6tG3E55iLS24lA7gE4AOXmkyyE2qlIhNcaHc2R3CXlNeKDOdmdDvuhbaejwQ26A0F
MhxqWRyORNdZ1KB76lBj0Y/SkzjslQ13mfjs4z3+lfxv9EWIpPhHaeIrvJp960gLBvV8cGSU1FH/
balSGJs30cxxNR0QyB/7H+Jpi4g1lt9H5R1oB5Z2k+Xq9CntGPk+jDN+BwUin+4VdJ+ZAYCE2V9/
hyRqwXqESW++oGYXB2Ivjmlgjppv8a9cZXbxI0Fnkh4MR9RsLj6hlvBuM4nc55O/5SIOFpul/lzT
BIt73MSzUaW7PBQ3vC4QkRo/BhoRhYj08ECT6wQksqLxS52i1VEU5/S48/HsCUOKhGQkVDRXkEmt
OyJHIQyXH+MnQ+gdUTmpLGFjhN7VR7SaT7FvXnK8vtJ0fUU/GKCyHHWLzQ79koxnAnm62TmICU4k
fuQtusdtyTpk9ZEonCGtvJW01MLm9YXmfXcIxktuZktFFJglvsD9UILzkoDldVjhp3wLyY5htJeG
A4aNvV+/niPUPq30F4/AJtrN+Ge+J7VzV2FY8AU2OobrmfGCvGe56hpH4XlTJC9ZEiYnOITI884y
J0ORz9WR0Ix34KFkOk4u0X0xa+sv7j78fOhwnKbCg2Y5I9RxOf4p57CVXsXpR1T5NSqI5dEmXZhL
w0lHdq71oKNZu/e4wdT7VlmPhvTQOitecntZgLTIxmzLyvBao5ExZsywngEyTLDiLIzaKWJfoKwM
iEj5op128lkLGiXDtjv4+Omn2ctp9BsN1L2AxlH/rRuzLw67ylANZLUNc2c09ZsagQ6b2egy7Ja/
loEhTAzPilDsggoftIBZjViTKVYsonU46VAedjJcbo4KRmiME/e4YKFwSn5wqg4ecwtPV4qjnHSz
oSJGzqQJICKMEGGeOm3nfLIISoEFiF94ZCJzuw24k3GAiV8FX3BdInngCxVPmb6eDF5xPJ4ExmPf
gwRvFFAHpfXMoh0Yb8diQC/PPRiiqRjClRgmZAJiPqB3AJDaINxxROiJqRIF+a485H0JEvAZHemm
yv9y8mTbMQLXGjU9M6j5VlMDkDT1i8wwcr3Rf3k63fywDu+8p/emhIuNtEDTTywEnVn56BFQb/Up
W5XzhkK+QSRFW2SkIxI39F15sHX4k9mYrmQb0bljRExPM1LrqdPCCIVyETaHUKafabfFQ6ZOX8PR
jkO9T+B6qkSBz9LR1uyuPbF0JvtrOxU1iHs9vxbHLRJxjFkcz4S3aL6pjG5ExlS86e5qJt5ryjIP
ugrCjNHLCOHimsLqDKiv33DOhZuQIPidvdjtR7zAlhlokRxkKSM63rJeYvIrNz/ZoQcpX83JmXEt
kV1gIpI0kd0QGwef5LUwXqu+ThoBlxHOkkwiQY7hZYbM+ULOODbSVWQdjcfERKHNzkP1PlawYmlZ
BsgofifdEmK01+LGV0qSHuVvS9mcrjN9i5xNw2tLB+dYcMEaNNx7XDUT85/iqSjVsxNZwjpNDs+7
rc7andI3jDo1kJo6WC3Jb32WSOZtquwFKldnkgNL13hfSv6yJzAcobslR41lFq1jIj5UXaN10qHs
+0VWn7RgBYxjMFAodYhIMQsoEUA1Yh+7NKMzieCezuaQpGVBfxcf0ftadzYi++9lE46JJxbDsZoe
RT1geUv5FKSjiLxZFg3Sc85dS2+HD0HBPZn/Fb2YFdk/0mDeQD3H8vyKLelhcGtwMCuydGEpZUXB
ggkD/3nnKwpGpcNpHcHqk9EO3blCOlYU6xm5j/5LYhre2FGH3IFbomfYx9pVxYSqMkn7Y8kLwcmI
s8s9zGEE1JWglRAfYpbc4+heJ1qYCfNp5PFiQGVoCUBhDMIRanoDGXMaGXMcq/J6XIE2/03YWlB5
l0TvavOMAsjEkr0DgXlu10jKIJkO7m5qqZLpVOXzuWRFwcexoFIJkxooDR46i4iRGkX4fslW5I5q
C95t9pDlrvxrRor50atinvRj60mxb8TlsS/xqLWHeE2vHaQzeZUQH1rnbEVeRa5I16J0WANS+mR9
vC33nbPez3SePE6YLWe51xO3wcNVR7CeCywWbOW7JzaLTVk4FpvfzLYQjwEEgW+hA8CcYwQ1MRg6
EdFf9K+Yo34mEoA27y6XN4WaB9XwKlxQ3SDXxaORh2N6jqW/pBS1P93wm6k7ppM46e3mCFVqsbxe
hsgIl2aeifDAj0IkO+PjewGb4quL55P1O4IlmYFwQdsAM1656sQM1aPm7NyoSojfsGub/YPB2BYy
0X+rPrCJR8wP+OIFXCX7XArTHMSrC6C1fco9WhfqmzPdhzA5raP9MolVElkRscKh4ChY9FX1D2PO
ISypfieq3//YN7zz+mdfxsPx0nYjj0AWsIw6lYGT2D1N/HQQddg+VX/0F5uc3XmXdtnVMq9UiNQ1
rkUGKkA3HUSJiYAfoQaXZsnEZSBwqKdusErEDdBNWQunh3Xd6Vw1sDdfbNiCL/olJZ9NOphl6u1m
vywPzY46E3yyLbN4Vq2LQfFkCvUOLDwsOmFcuOFJpW4dPeGgBOOAJJvdeGFXDMqJsDcOEr2W8FFL
r8r3RmW4MMg7AsbGf8lhRFd1byzqMf4mGcfGPUaFW8i+DJp3vZnxTwvmT2snZ62x5+6Scfjl1kGw
MIqsQDngm2eo8dhbR3sCb9+iAEclhhiu4UGKdh76KXPUeWQAv0dJdcweCbSSDuQAnjSmj3KinWVY
1RFKadKJbrm6cx4PjNH0l4WJMQUv26OMgKlvq8h5F3piBV6LiNMnflOT6S6m1QVrMTmLQGcTp0dv
TYuhbhlITwEHVfy2FgKzmTRo2pLCgN2TBja2LwNLDieKNYbLwIoxmXljEnuN+YVLGRep5FrTDDQp
O7BuYdsO6Xo3MU424rvYXI4ZagBwamCHITtc+K5HieB1H2r7SI2YQKEZUFSXRyQRKW2zpTZvwzS8
4ytyul7y6TPkn5L3n1xzdDezpNsto8HNmlhUrkjSJn9mJjjU6JKuS4zeE5HaiFppOmkp9ArAENAg
6pgIs/ggbPGZ1HXdJP1MvTcY3PBHsmKdAtLXO4zxhuyPDcK3VvVKNfVo81yBzBcBMAhjLQRe9GYQ
qAe8bBZwLbhHaxlGIi6q+TWyJdJg/W5ZE6gQYiXgFqhXlifCKH2OsZB7AKfHAwOF0mZS4qJhQvpZ
v1ZSpCkxIyt5UYQ8QQw9wDYKVXezyvSuGJicofQsx5z2SyXYHte+4z01mJSAeHHC+COAIlJ4PO2a
rVuoNahENhKG9ZrBFd4t0E8zW5IphHZBOBSwK30WuFuhyQ0NDBjuzj6MVvzl5TdmvCxPQg2XXKVv
KCBMMGvIJmR/CYWPlN0QAO+DzqaCx9Uv8XuBdycbpp/NhW+NnYeMvlKxyE6IAWlwFtfjkhAYXETM
x8UbWJUS/hRRaTpCfBTXbq9QkBCV1XKz6jBY1Ma0FT7FbpMdS5RPODu4QkZW7AVQamxI3UGTG4r0
LDj/tAiBs78bUmAEsrQiuWckswdJRee7qG3zG4uYRN6eau16pfhjOEkRgRHquRAPjP4UEiHbDvGG
di4oFWrVsY6ZghYMn425oUPaZLhXYEJSJLhCDyxff3SAN1kkagvlOlmgZlwzNkBgh5rWS6IUjTd7
gOyfiJFR9ikp/UmkAmoG5nQ81AnnSs0LvR2pR4SekT5NFV1+ZeZ1Y8xhUuD8kMLDjVPXFr8txwGB
2xD0f41oXIq/7DsvbNxYixHMc2R+SMFvxyALBybxGHMouXRgLEPau8M+4kEsSe+hWBi+z8sy8Vg6
CNRiavqr4bnewNnts/o86Po5elWHakb69UVAZ3kSX/K2s2XFR0Zt2yyht3CqtK6Gj3fY2zv1WcPT
MW/A604lZHkJ1PJC/rLEx7huwP2haaS9yTg0XfE2OhYBqppqskTgYc2Fv2JmQH1AAjbXJqAtUk4K
1sClCarvTW6BiabRGcqaJk1cRFWQcoZWOw+Xq4UgX38TH2xSHWjUGFZie/yRbyZLnAUpV+M1pYSg
3fKyuPCPwkUShDcmSczfzFL7mIT8k5SQRgvJAAkHPaNfrOkVr5UERY+4lH5KSbM0XXss7RpnXIpE
mUCMqgrkiOt8VxtTmugPxlKIXHVk6zNLPJhrYvvsUdwzHSP3kmyXfzG9KanhiV0dkGhmMssU08lP
vQ3iSGlF3tqypBsNN9fsp/rGYw8sGRhPRwQuMaK3MUk1UrXJkTvNUcgGraXhaCFd9SpfTx31Ded7
4vZ8weIx+RT78cRBYu8Cvm1/mnCmZK/U5noaufW2PSoRZ5Ok95i1OJVI6sL5Iao/BEAcxKkNynMU
O6n5PlffGrqHWNFDHr+UDE10Pqgvrt2k+0dj2A5jmlVJN9MCFzHJr2hOWL6xJGnz6k75wXWpx8/x
ayGq5jvuAmHsr9ySYBIZgITJBnlbueKO4YaYpb87sF8eK84HFpVxKAL6ok7QyEFoNv+HlJBebDHp
HCcDPC6GwOQTMhY+gOIkoe6KBvUCIv4Baeoov7aHiE92ozmfsMrnZWBcauWPpo7H8WtC5SIP4AvQ
KzIFcbPfalYRsl2Sh8Bs1HDMmoTJcWELAKyXX2DWyrW2yh4aTLnLmA8WNKcw0uBVLHiumu2Yby5r
LxpJkcncQY27u1qxm2GlWmoPQ2meQrnfpcJY3pK0IeI6fQiF9mBC3HwULZpc4hR3pWnBnCNVO3/F
5BIHkcylRlJaNA9BEk+B6K5Sd26M9YSDuMvOZmqcLPydUq3axVjbsiqGGbqX+o/RFH5qyJ6aISxu
kXD80Q9nMqEJH2mi+b6x70WleIDB9DCRaGZqGZJU9uzk4tlM1gOv7qMPwIk0Y38q19I3LT4AmGNW
HKbfQtOBIYjc9+p31ctPVqlknMsukj7bAkXBEc+8Oa9PWPc51DA04kLiAwduxp9oAzqaHj8AFwSF
9x9lZOdWPletB8lqvjW1ESQ1bpDiOVKvE24MtRiDZocFhUaA8m3q2DdFvpkcprbcp9lEns7fzx33
qPA4pDnDdlQ4Z45nK77h9jxQtkmdrb+x2+fg/oez0cge3XAfCxLbMnvISGGNiDd2Vlxvd/1PA+50
zvC9OoTjBR7/WH1cVmdb95VGmI2uiH33ByppIzZXvZXhGuYnXAUcU7ukeGIMROE8ttklrcer/tpX
rlqnnJeqv7Rks23EOciJaG+Es9FXXNsNV4mbkwdlkrnC4QO8yEOF6rUBekeC1yJMTea8hDrDaq0+
gXMJR4YEPZRdHoOIJt1MIPlWGX05yvxmQdacOt9G/qkMGG/K2ySkNwnmIhgC9JBXQs7wHTAJnw73
M7J7zBYO0ZgK06jUy/7bluMISNxS4AJKTib6UqFsfWBs9eLVFp2oot9TxtM9g1BgLYgxBIEw4kes
GN5IRTc6Zy7bk57wiG2J8VLJRalzxWtgLY4oG2So0XJDDXZoNcaqxGtWt3SriP89GgnzK75XjoTa
ztv8njjJlkL5ky9FVl5akqfz/45i49n9s7BN0qVd0DH1RIgJGdXd5BN272Exk6IdXNH4MDlraTmB
UikKg4kzU9VzVGnXSZsRgB7W23bdI1l2zgcrRtIY24DxmmvQGWHu1Ipd3GqPM/wx0HWrcYZXnrMJ
xXw8ESnL6HUcqUm+FczgUdlCABPYWNEd8ciOO5AgnG33n5XSqkBBTRLdy0Cbuse5pwzKYwj6Nbw0
B4HzcY8LQt4KagP/q8YCoKu0E8bMswZLajpaWOuiUX2Kjfi0EJtbbB2/BumiiYHMfr3rHSWPjo2s
vmJZfWrt8BCdahgAFbGXZ/aZODmuspb46/KRtBn5r9z0vfWoNxYAjMg/KEMY0s+fInGm+MpcfsNH
pMr3orRA4TrHnAE8fpfP+K1G2Sh/HRiLFSgMUyZzOFsoZy1HQxsAFAdr+XKboJkmyXKfBJxeAKM0
d8tDwSwcMlas38xKcVOqqY/lnuA9IMQZ28fF7VUUSOvVYIi/vwmoEHxCKVksAAvgefR4pBtFCapD
WaahCGAs0RtimfpdXB0yTjsQX+glULQqtJ6MP715A2fMgHBsv3WECrrUuhIqIRLburOyUn31RCd2
V+0393LxSiXh8c3P/8Bw2MK8HLqXlX0KlXSc2h9lEsKd87FOVILA4uCZgHbAgrF+FU1xRWfBgzLd
6V+zUxnyh9oAH5Fip9rs5a+8VkdJP5WMqVVeO2Jh0IGfEmJSEGJCPDxjayrop7ZZj2FNkY91mHHH
m/YhhSWPgEGtYRSwVcmXR5STRJEVj02JsVOwExKT+2QycbAz9bH8JqaFAg3HHJ1hmagHgoNz42GO
h5YBOiNOlCf4jpdSO6Gg2UQroHsP0WEtpMb05uLEaQGjL2EGoNlxtV4VqCBrU+GyYXw39xfMyHH9
hnaMxhatZ1s95Hm+5QwJXQNJ4hhT6BAZWzMdHlZM4Qw56Vnf8uhwj431EAGwm0a4/V+JZDHj73Y5
j51LgD+BhoMntsgxwngG5t7faP1a0uZa8Q7r9z+uu7wTsIJI1PwZELkVq5+6mn5uW/4Ry9pbs1UA
hy88Sc59J95ouy+1I62Kl5KgyDQ1eCmVFfjDr1WxTmtqntdMvays+pA7yidF6t9zZyKBA0tnh96g
MqMrrpA+NR5lPx9mMh/K8ycypP+KCLgD7ujmVe9JAEx2FIjVIcUnx8jayN9BAt/MbleOt1RTbkcA
P9FTRA0zEJiJg6wvJrf7SN/Kjgncbu02G2/F2J2tZDXGXxXe7pLngAnWenWYNz20qcPug3IRIxlS
3mtksRgQoDyg5mqV51ALMDaEk4DJnOkUcyCOaS2+HT4rqu0vtlX1j5gxVKk+1A5iHBGcPdEFgXir
iXrBigbz6kj2BNMhog/YdIh8DARDEdYBYhvA+8kChNF0+kXFkttxZvCf9Yh0iO21Xl7GrSXx+D5U
DS46NHnVd5eqfvGRsqCc75W4MuHR7OG46enNkldPJEaMKQgbrCx34HgyRVcXrgX1lkjY0Bj+qgx/
iSTy5/ZSfWz8Izp1mGkd7qo4ej1pIoaKDJu8rALN9hgHvJGu7jAxgnr9y8zybF2wwgEgsn4J7zk6
smTn+nYuZv8Xona5oP/PfgnWjAkHeyA6LoI9QvY/Yd7kp3iuTiqv+K7kJX5j3E28Rr6O7FmD9B2+
TJJAqaTJaGYcI1nvlZa/m4TO1NtdALypjvCGGK4Ak7BjG5H4uZTzU6vEJ6j85/inUkySbKgYsPPG
ClWN0AdboQezVCGjnEKs7mFyRHLyrrQ00VWNZZ5hTfnU8SY6bNViQif/ldfySXvyWpX821SFr9iR
a/GyTgl+jNwzZYOez9vyEXreAYiHzOxDa6EZ43osVIEINdTXGPqbl/IHHyx+bTXp3YnJgF5MR/29
PA2lwjfAQAM6o52ZoGWw+A3fao9xmx4fC2PdZ17H7hVUhx/rum9gB7KcFjWM0S5hRWKeiZGuXMif
QtbVLckZHvi5A1rSf0BIq9PslXQXs+y+TLhWsJP7ke0rS4jVySHM+9KfoeBBbhy0NTlFQD7M9+Ir
Fx8pkYFai47BxWqcn1k5nbJ/x4LZ3WY9rcJ8EH0RytMfCPo3i8ZyZouXCT96np0YO2w18yJiiJH+
2MSNhHqLnf/WfU0/2qsZlksmSddK2wNXymAcmPqwIV5YxxjYhn9qEiNBmyAp0H7mXQvuMHP+amcU
2ZEUYkUL5Jh5P5VRJL0JTOnqhAcx5RFDI7+aMJ22jy0WfdFeARutRXTBfSDaw8Q6k1dOUDfJPBW9
Fchi6HeLg+LlPW8topP+U0A/q3F7ZEp2H5PhWm1mkGCoN/szu/1Wuv4fS+e1G6uadusrQiKHU6Cq
KAoqOU6fIE/PZXLOXP1+6P1LbXW3tLRsl+H73jDGM9YZLgt4ja2E+naTmQ7coOW6m0tr89BQk0uq
GVbiu4UwfXAp0cjxOebvUY+t6hZ/L+xtB+avOWstMmOsGAInoQz8xh3rl5p9q8qX6Eid/CL/Gmw0
yasjy31phDN7rPPiDmjB5Ug7chFSXpGoEhf4FJprf60IpGqOPXSOAmmzDjdOwq6p4C61NRbrAyqG
fkHt7PzNUtVfu9ivaiz7u7tdmI69I7TTk8ze11X6JNRIsWFsAcE4mW+azGvGcJqlTWiulTulQRVB
/7Lu8iZyI/mo16EvyA85VCSA1zfPJP4hX/uzwfajoN4t2nPSmsFxAgLCmn5S9tKwPVky0EKAzstV
upWXlBAH8s2OBkepJqinPeAoQiKSfnRQZpAdtH87NKF2BMmWIXPJRHxCZJOapETf+kzzh7W9lBR3
GSGzxl+TUwf1d6AiAtFQWEq1FjRn8/RJDxsaTHEljr0T/4NF7rmn3EOgAMZ1qbBGUfmbh0/rFmHk
t24D+zfDE7kxN2g2I+FDkAJiFoB7enYChniL3c4YQqwZEROkbFNujUFGhW9o0/vYjh9dsCLaf2vT
M3MAsL+8G7FEVlEX6Iz3sTxFbwbS3s4ow7SwL9FkYSGPzhJrhU56F3vz8qm9tK11y86dG4HeUVZ8
ktJvruUPEbkqaE3XfDRuYywHgbcpt135uVTYEvFCccOUdusR1l1fTCQaOggsfYuPXHYHNGpG4DYU
2BFGXrQljXUcyv6E7PTUNKXXFYvH99xNGLyrqPbP4crSmnBcWH40giTBxo4hIa61Zdx/GULkjgip
oaXTQmiZ9eS85B9kGKDY+ULB4EjHthCD8R2VJaHg5oMQtxxN+0wQNP5RFpddWQcEPGpEIKy/K2Yj
DDMTEp6agn+1q4DINwV1mKSGMaIesITWesccAsjVb83Jx7ZN+AiCSdKBG2G7RfBYtCj7bL/5M3aM
hvjJUkqCvupt+TExP+XgfpgDCAhYXwoOnWEgU6i+8z2XznorqDyt+tUosCmOxH6hUjsskEja7Cxy
pyaEvhiMJOIrcXW6XLnKj/lQkvnW4WgfD3ppvK1D/k4ZMSfOKki+QdQ4KQI/Fs4Hcyy54AiKwtpj
1o+emQb7Vz7XLZ4eSmM8Puv3Xr+I1lXlaNvyL52R/eRiH7JQK8s6ED32DWVPrY9nAL/PHOnBJt6n
6DZZ/0zL0Yf3sdJPouiPPsljsUTsn08QY9cyq2dK/7Xtk78V+h7Sg3QQ/LA/kJAN1PiAO4edHapG
/vSR9BCa14pQ3/9dTUOVBKg3eUE7t8EW2D31Lzr5nvSPnPWeithgcBoKBPYSEkzJujs2cBJJVRPi
zrd2diFjVJ77YUOXHTfncrXOgP+P05p5Vc6BEURRTIy3LQvmqUG4pFS39le6EXOLRUt7qRID4nEW
yNpl3aVqwOI2KkRpHD0iBrecwQPRpcXSgYDgIBhPBroWiwKHwpxMa0fCy5Yeynf9wQKwH3V3+1kf
zDY4iibyY4hqtvUGK3p5Gf2BcYOKFm12GCePl+3l3V2f+JLxbtcgmCA4IrTs/JFe1rHG6rzxubYM
kkGbdyzfSlu5RdD2kIZyCYmkVeBgqsGrGDcg5OyWRAsZpnaprWtdDkEMUqNv+nAlz46csR6WhkIa
qpQd5XInT7CbpSDS6cQsZhkm1oUMUbL1uajvWMD13xa9pZiUl3bDN6iHktqG2T+jNO7iO8UuLGj0
S5GOaPMpTn97+rk1flIiAei015RHQTSexX/iojKnhVEKqTjHGtT/pfDB5WyQlxi5StwD/TqssnUS
/hmF7sXTzAYoZclNT3nFpHITsvwaf+Q2Mbwpi1fxuj7jRCJsFJSk4ij26BBTB/rBIO3ma8yAYyYk
NECbHtFIS4eY4oqGG2Lxgtg06RlqEKw1QQ+OHLeGTpRYpteZTM8oZEb+EhrLZqSxO2/kpaL06DDV
tJSwWACSMzfXHgBLKumc3wrzhGNp4XHjVcQLfhlWQJU2fDpW7SpL9xKxy4+xle+wER2ZoyRv4g9F
sN47NkQSdRgVX4W41YLb2kdsCrp/NejWAny0JmwOURu814jijsokE6JHtdwIDzFnJx4ZbmVqdM2z
NxoIh/C7CtlhRIQsgM8yMsYAKZUsthEj9VfGZ3pHN5reyXZ8ED02sJ1K6eMagohVGLveqCF51Q+C
Bbszm8/lHonMABc2YQlOP+JVyUHuM00fjpkOiMkCaDp59e/ADmfQyJvKSGJcyc2iXOtKr5eio9HO
h/pSs+DUDZ0Zx8huyNZeRfJwZNLscGbsJq9dgcJMgXdDaDUvwbfIxVZB5nAiFGwd/U9XOKuOmG6s
npUWvWyFfDTpBACByr8c1Vp8KJlW5O8zN0ntJEEumXeFfMKNb2wtTxWbArgiutYBpRNxjVgXOFq9
FezjAPYxS0RslcBBUdLrMs8fCaBcGxiStf/ysjlZ94JntwrahHRPtbkUoC8S4R/dTChZ/7Wmcux2
lcn8YxastSn7+t9eZXpCREFB4u0uANg/aDgr+cvapO5nci5T1RFQ8YrIsyKMPtV8NJgqJYy5Oy0/
jRSv5UZ+FFqr9IoFhQsFzbDyEQ1BbeAmwVLakLPWH0wkrZum37k+fwS0bKDdeAbY1PJVkVBJrojd
d38rfXqKPKFI9Gr8aRHGCJHvwfEvDtlZYnY9phCGluFs/WApw9pZ22FuTeFSjEjBgM4TNybIWWjh
8hyzNhgtnSA2cCecDfZX30dhYmZha5eWedFTFV8TAy0Aqpsbk4NLcyjTHOIizfL1Kml/TWSVxopu
Yv6Aj+gAayXpiRca4QHKZ7V+yKdB6cEkkJD0Owh2QgpAZr5LHULMgZ8EFwObcLEjfi5ngji46Glm
jlgC7G8b/7cEL5G2kVtv4dylTlsyWQv0qL6jV3wwQxbzW74pV0qf8a4P0c0iy7fP/ey0ZpZdd6D1
9PlpytIdEe01p6SZdU51irP5wWZGYRj6ihCQvWJ1EnQI2hiCTJW+7TfnhglnZ0KyWsQqxlr1uFdg
koyTFOOARLlmMd3BRJOYE+7iwbkQ38F+2Xal9C+SCHH7g/DFYImrspOqkQFXYMozjJX0opNy2T8m
YwyGKQs/a21CGQLOgCzyhkwflJs7KImviNM95mTH5U+uHoktWUPOCCpAZNGA/9YK73PrjawA5l2t
/TmjY4nQtSsvMmW5QDE8UwxrFMMW2UMl4TnWYSHURdWbQI3FoAliHS016r/0qhTOUmV3nYlB1fzq
yOFw2pzGueLDjAlv5eIymQ8i6gYXi54iGZTQf4vLlg6F7WEsecKMD/RCBYOAzuYu9OQ5OWvzTsxS
eVUEt0lQKovAZrTZ95JHh1FC3aRz9ZbkhCqhGMYAxh5ifMM7OkyvVR8/NQiZevKCz+0pU60W8QWh
rS+M55r3tVUbbNd7WTsh+mXfmfA36mmceaphZQJUL+5L4SjmtwsvCiu2jIh3Zlhfo3C2cnTce3z9
U3j5nDDOp6LwluEYj1ZfIea2tT74plNB0VDybxpvpHIlO3QC2NHKPwMCr6KYi6yXNfcWkKARQYPw
I1mC9ShUCxK+NWwTKZFTeLLljaCVw6UREn/DZNmweMvRYefLHPDvVdar9aK/WTUPDk/GjOoBYx/C
At4QqvKaY3SoH/rIQAdWqfKyVMfljuDKxTKEJH9G+6lyCR+2u6XUTDJsUf/DusYp99fp1MZqwP+S
xtpd9IlEs8QRGLmjrz7G77ndkd9QRyzWj9iZySZenjIpQLjyHqv5AhhWAmYMCek9q5hHjbQsjDC5
IhsmB+ziyZM1ggQtbw+UwKjDmL15k/BD8Fu2ZkeTbAIR8iIGWoX1HdOW/2KT0At3SPD14oo7NqYa
dD8ZkuyG75Pof3tiRiZXzMCINTlBNId4d9Hz3ZE2BoIgBMUZRaFnPjjLOf8NPnXyUrY76/P9ERoR
lOnDf71VHkbbCkCm3Jd7AeVXQQWc8Tgo7iqljgRyVkEUZ8UnLCW9n1p3JnlJIMcmOevTaXZIeUJd
CPUmHmBk4iVie4KKYwRGbGAF5hc5qkgWzo1cPlD8NWjwOvWA8nVUQbUC215tPYzZhrYlTyYVnww3
ZcKtBUCuXcn9of9SoGhx6GYTS+LtGA8KPlyLL2f6JJoyaDeMc1R1gO0h9klu565UlPy8XBtQDAgH
7mw55K99We716gK4GpFUu7rcQObUDoJXgDAwGPcv2HSxoPNg6qGIv3HF37juRlqu/NJ04l+LAom4
A/KFnbI7AqNae7fjtCkAjpcdKA/KLvLfGVlGYph12jVphVvWhjnl6XKMwhF1QqqoDGnYOH9r/Xid
mPB1AnPuY25BehTmQJbFi2wvahTkLUscxnKk2+MELXHir8NNakQU8fIjZrVoRn5+G3UE3MDkpUa6
WLpxKUjNiMGNZLPKMF26aKo7jMirI3Z3Ne5SbMF4LnPjFNNsQb8zr4K+rx5vhTa/mdbOAfGrojsT
JYykvzoZAwdb+4I9EbHgtRzHo/YvRzCKVgMc4nSY/kyoyzJWnNOk4zOyCTQ5poheyJ2ymZEbCNNR
g+aicGkTZ1o7PGjSgQf7oEs58wdqg/BCa8YkIONTqSlqzgxB0zOaO3sVHxnWZogPEv/Vmy80Ntxa
UaT64mP2aeVCJUdJLeF9I6/2lwjz1GTHf18lX8iPx/6QxN8ADN8X9kLlLjipD6FmN/xD0+fsWDRN
SXfWbltmPDijfAuzgv6oRf08gprcPpeGTWYqs8G2fFlOL72CfYfMlPZbo58wt6+4MBFsbUFWofu2
Xjv6Twtja/5WN/m7dTNuypbzrMmT26B0jYtwormxBOTGfoZsqSxKimx+qWLJjhlVgIVzfeUpgSR0
6pPytMwq/GBXz+dT8qrnkEC+1kfzIy3Gqftp+GCAVp2QY4QymAnAuIyVLGxVnEf8p3PlB0+hvQlf
KuNvi4a93v/dUAvo0/EzkgHPSSpLrzTTcQFaJGxli+ljRaBgf5Cb95WtFj21TP9FftUMPQl5yJle
46wm8VGihs1/lUgNIp2cUZ4/yR74RSDz/iSRQKyNHob5e62mkBgBIZgoOzYzaHPSheV7F1C7DAon
zqFiPVXiMJ/w8yZMmrJXhkBExRZBmmqPnNtWommXfspfY29fObMw2Mm7wS7caYEz7+gER0sWzzGZ
QgvFQu8nsPZuA2oFgwnVwk+t4z7eeOM7NxRuqSS72au+oMMDjBx1/UUvmktL4LPNJIraBVaIUKGN
rkWeG8RR0mALOStoJyPbxTwQnTSJeyn9r0VOHNO/9yuCDFtQWqzhwB6zEYOo4KrrO7PEcy6r3KWl
D97DZ53SkhD7t4Rox/gGr3MNgKCmauQUmjjmgIz3YDPcKh8+urZ/r9vYW8GOV8b6wvJ2Wg9Txl8H
9YnAm5dkBxSG5UWxOw0uVBDJEnwWolOG94YN74xlyOBckiS+50NsCN+mtXZJi2HGquh/jRybWRY0
kKAkyuGJpeYKeg0IdRQ3l4rtbHL4DFMDTCZGbg3a3MxIkJQUdG88POl5xFKwmFIwk5TNIJ7gbvLM
WYmi1aheWr09lE9l4opPSTRueKsJOS1xSW2sa1kUJHym7aX3/uUD/a9CAT7CmclVf+gU+NXTqUve
8B2ZcG9yiRJd1u2Sv3bG4zDRhMWycIqv6kNPUDUyvkB5YUkXCJwsbWBExGHGRdEOcJJBNtdmesMd
eRORHxDGvlroCoegY4WY0u8PSYm7jHxHwww6wFN6vLGGdbfYI9wAW5J1KeGE1n8TUKrYtetIOk5f
KLaPoqaeZonLwDfm8kVcftfYDMTVhI9NlH0kH8UPZWWzMcyXup8vk7BcHrj1cNPi4j7xFJ2SGe1J
+1GjOjVFYEAjNqdIOWrn9mONYTdP59z8o88cGVVzywF4IVlwcrYGU3KvUdgl7Wdc/Mfz5WES+ErQ
6cecv/rX7KdTeoE1cdzM74iaS+ON0vG5bzBL9fYxmNNzHruXWDgo2OqbYKRAQcqugC2ai1fyjl7z
uH1tv6W0eowdsnncqTN5mHXKqu/ZYtqUPUh8K6J682JxeazmH7OqgtjqLzliTx2x5/s/HG4ZqQ7H
zPnXoj8c8L6JOJgcTVRQHJKlkiXnHCiKVPMxgIWlbOBdODZ7hdCEGWkoXaU4o5I/Vp+wCDSKy5Lf
oi8pjS5ttAWqahwkRd4nMWEb1VdJhI1MpOSqXWWoEaqvbhjMwaRP1RiuPJyUq6UKk0h/tEbxYPu0
tAO1KIAHUsXzlEwC4bzBeaTjNdv0yuOjvfYMY9Ag2rXJWhyXlBoWnyU/ZfUpgSchS8MsToRaelAb
GJsZlyYvPqtTn7HrZbrWk4k2qnQ/wmFfgWGmvbSW5mtm7Wu6ds6c3ovBxZCMF+NokF6NuwzKMJW/
OwnIC2oMKF5wywPpHqc59nuUTca7CVRS6zhaCXqxLfmHlVfBCE6TcCCg3UZ5OPuC18+lb5jxxfxS
bjMRfzOOFu1WIUFNSEVjWBOAtPDX9ZBLmZ+qja91o1+tok9WF4vy7Fng7R+4GmcTpXFKyWx9ThJb
8mz4kLvivTFRJFqGKwT/igaXbL9dVi5uxCjv5oHAwaYfbGXfsqbrUxXNp0Toqp69kTEmY7Jl8rCW
SL91M5jBzyssRrDFrTSwqFFyjUyTaXYaEozN2W4segLDZEnzpxeNl6n96Hbmk/YkNCk2wLKVdFGM
twwUpqTx7iYNEc4gBDeUiyXsDvgTsEYcS9G9hv6J0VYM2R77YM88kvi/rJwuyW+yim4685laMBH8
cbQXmsUYFUhGTUsf4dTqjxXSxKMxTAivyNDuJRsOflDQsAGOEpPsybqaWnMS0FztYuNG/ZyX6+6i
zns7dURslRstCsQa7WsGNrfOQNIQlnTE2GbvqBUOMQJWMfITADzNCjdM5gcHmPKrx8I5HkR/KH9r
473iLUNRSqe7Ve+o+C3dCuu0v6HBrYwZSLz2UGfzme5SSVAcQH4l5QrrXkAPqRHMScNV8VMb+Bo+
9FvHEiKBchezhMhWPLd2rv80oka6p+WvGMig40CtEnyr1fxYRi30b51NrzW/dTp9co9WhIoWbkvE
6baEg2BBS7T/Wvvefdj59XDJsqQDyUmmXAQol/NIXAHhqS5eOqYlNa8s0hMDUYnYTI6M+UP6nZNv
4Cznvia/He0Cqo9iHFCLkFjgzYqzLfBKoU6K7UXssONduW0OvZsHNdzliDTAmEEQeijPeBSK5SWI
jWAhNu8kaPmJWVwScnGIfVDoHJNgRzNr+xwZVRqWXrmGVoCmX0hodMhh0PKPOsEt8pCF9CEvwm1B
xDQiyR/IxHqNTwiFAfYrWDFMfj6AdNBhsDvbOTYL0SyvvbzdcusWD3ynQwe0o4dUomMtzJv7Skkk
RumDs+FRJRCseu1SxQ/SSW7zgLMNyFriVTYo75OFo3RCpqN/lp9Rfyq4hOlgJiBsIpJzkkuPd5hW
jGAmRWNcjHk7PU1tjsH3zVD4eEnC0Mhfr6snu/i73jS3MXpKnMQz1n6Rg49bNS+Zl+BFG/prqhss
72ccJJfZgqHzwPTJHrIlNH2nA67rfcJujPU0IgUxeiaC/JoJ5NjAkN+cRP8cDkABQQZqBZkuWJz1
WXJ/JgeIHMs1XhCSsFfNcDsmoLxze3bpbHljrCEBic0TCPyYrXSSVC/CYLxKXbqL/M/B4oysg0e1
YZkDkaRGTjHqjFmOk24cVtCM25B66euflBqF0Fq3Vtng1/BVJgbgjQprln65HTzZzDx85A2rLmW6
EJaO4iIH68VMk8uuFn00yjI3AJcFVkTKJANClYLush2MozCs6Ofme6cppGSuRezowU+VvURYF+Yo
8Qe/p97fqVH4FGr1Sc4AqasM62Bm5ghT7lh+wPLAJoxHp9fGR7zdCRcCsrCVbGOT48JFvnFoyPJw
IV4zKKKPnKtuPrLBDTadWZJ935AwTd2xzY0H5mvmbCddcgv+hmP/WevWe1wqDyzGEtEUGjKrCmug
VVwAKaPwS4/G17D3YfQeCWsLSQryczGvkDsTAO62sIx2zzcEMYP5DGlBjxLgMefTkSimnOFL8WFi
+RIYMJHLUMvmGUL2nhFE6Cx+7Ii0WRHf1m6xIaVW79gUTGaQMpuOq8kxWeDVweYnY06o0BshztAU
rAdKLDFZryVpMoqw3LiYmJjOTivb26yjBtVPfw59PAKZSfX5I0dmVL/uoTRzWlwEyXydvIbQzjX6
beXGE1MrLJY0RPYuZTENNXoAtTyX+UiGyyXqaZtmwukNZ63A+IPTwmt20CnojX6gR6b8qySmh26e
fQ30mLxr6PxTZMoOketKmLJmtlKTud/LCFxyZEaWxeGEbpr0Q3uSmmf2XQAhSEgKUokE+NM29R4a
UqXIkN0MDFUSbA18JCCr4yK4hYnxq1kulKMX2VD2ECRnWQxbdCO4HNJBPxJiem41dLVydFr67sQx
KbkjAbbWXLnLqQSDDjpus0LsjLeqUe+FkT/15b9I/vehhSWa+ooRFe7F8RswYWA0VEO/0Ib4awNr
7hDVYxrfqrNO/gWq3p5dbjw7o8tfZTWKI461DjV5HCpMZFEXmrdiVAK4v2rXvESN/FJwrlaql0y4
R9UK1AXJlSVXT9MgkCQOXBTGx+Zwm89urz2HQwcLo96hbEx7GV4qj9lVF80tO29hkZ4wVCyD7SFj
JDtQW17gqm4sBa2qvfG0V1y80wb7oHlfwKLLkwXsjEEcM2KNUlY1xxPwutN1Y3HbhwlTfoEv7Bbh
fsdAkkslbDsIl1WdlYn4ZSQgy3ij42JPkqX0gkoXl37KlxyRRJOyr2rQYknnRJzOAvQlg4En7hy5
Z4Zu3I2muoHHgexijQVkZqyWOPLusK/I+yIyt8I+hyQbhsQiOfNyXBmGiYyd5NuoyEynOmgyXJL8
GRQIXQZR0rt2b0OCj+LV0dD7THtzQ5atQpZthUa+QWqK9Y4rTBIJiUW1bVYa1ysLRUnmmlhP1+yZ
g22Olui0u0aAzzHJPQF9+jbF7NUYkfDygteR3yXReTBlNy6+YTJ6WVQgPNmBaSlJPoxvXvKse06A
jdRXMhff1GV7L6vyYzbbj+Jt7sy3stlcZXqWqZvmM0Fo4CUlolx04lK60c3IZuuZxabW4BYHfvZj
gdBgndD/P5xCVbxJrs+q90IS8pDbDDMJRFok7PI0t9l6oZwq9cBkntgDpqh6xGzzfe6B+q4nZA00
RNCVBK5DnLfZ29bFT1MvHllaM+9NblD8nZTOfiKnAGv4aKB3B8zO9mdqyZq74xfK+Ft3zppt3j4m
1V71gw5QgqxWU3XRfPXMCxnk4kghXkW85L9aM5xrZH7KbU01X1GHC/PpqcFKBFGcZbpWdG/GDemA
ITrmY9hHYG8qio7iPKFRQO/9IEQH1W98kCYWnfsqTlPtDZ8D5xQknhWaIWs0+bEgKtkIYqYDSoXc
m5vaiVAbSMg+szOCCIb0rXXtpzJYOqSDgycRjjATjgDiwYtjw+vXjWTVH/T+yQipm6/5AFgV+QLT
klZAL7P3cVxClYi5xQxllC/zoZCueVt48SrhuitOvUARz9g8+i+l4Jy4xOMEIhbKWQYyZR8keeej
BwGKYYVkd0O2PLOX0k/sYKYSOwrbtGkcmOiIFDD6OUWQJYCIEc2MboGZPtc6N/TU+U273MdhvrVz
da01mGat6WmWegdEU2MQsXIVUmTnz/3oT6QQ9UH+qqPOZg4h9p3f088L8EmjegxTXmNZ/1cUbWDR
zuf4CpTFR/95VmV4Ngi9hX5jB8YeTI/QCGLIn1d/CiWy3AiEPdW3Fz0O1AtDvDvB2vgnaF+3EIpL
Jv1hNIGHx5kAsRiyssOLmCO7O97SiiZHfdHQucKV6f8/uCjpmfkdJQI6bribapylxT7HGV/H6o/E
nBsE51FDO8Eecx5xxmP/KfBiRIt23X7TWnlUyuuiap+ar6pm0FRiQCSnn1L7GdwYFev0Fa6SiIWA
2bWRED+YgtsH3C1DZV1NRtYD+Cn+Sfxm62C9bY44g9OS4QmQdaGiLhoTVAcNg+N9aQR9NCvNA2ga
DWsTvuOe1XUKa8pt9woYygjWr0l81OxFiiE+/49bQjzrmlwz4oL3opainO7VR8yP6T65ctBrq9vo
n5OufKTz8Ml1PqO1HBNSx37j7jWBI6fUKo+86PWy4or5G1NLb6wST+yoPIBGpn8aUYKvhtLJvPQG
x5uZnajTGx0HbIYSFlvHas7eVPEUPnJwGs20Iv8rLkO4WLRT5nixVNhqyJqNOOgZyUABmapA13hC
FGBDfyawZpa1eFsBaiSuvDgiqIo8wJIlxXiHFbRClYWB9xyE9Trh5gbOBNkm60lBSH4UrfBdIgZw
DKlpctYP0nm2iuu+hYqVL4Gw344Mn2poESSQ8VzSHsP+rqw7pvrUqfmMl0eNHz/lokshTgk0E9bB
qu5mWvj1KPoEsuGwpn46qqg2Tbi9KHasBJGRMTw5ZJn4tDYjrZdZ74F34XFcBL+mb2vo25KiPzc6
8bVw/zEVbuTK4h6wWZCW5rfN9PGtsE9mzEHJFU/qPO/nvWaxN0AJIn2lYEIMCsdQMBG0bEsot5Hn
D2l50rluFyRrHAGn7ZeSGMFHt4UKe9P0FZ9SGdjGiX47QBOCjFQtjkDkfA4XP23R+iaHNYleLWt1
iwabu6Y/K/7EMgCLXCgJ84K9Nrk63kUKMLukQWDTcDIQuTa5bNspn5IRDsXvHgqHztokj2UqT/zs
kTo9TVRpiXWV8NMAS4yRm6WEsxmfIIPCqg1VtfcBRnC9PZivG8sZoSeEXke4SXUdTA2vKSZspuji
xaWrY7FPbpKH4l2F35bCWYr78XVRAqPvb1YmvIBeXFkUw4AbRWClZXxNIvC3vd2ZSbCMycXa30Vn
IEVQiLaLZtEhWAdVxV66DLhTeMTK9hFt8ZNEjly+LzqkXCYvdRw/GjWGNHCbIu1usMsn+fWWTdUN
X3jUXxYDTstr9rJp5mtCHG2yIwFeSajkds2GSyKhBTWSy6LLvirwIRjCeY0XZrVe2gxH+Z7KCTlH
MH8YhcEPRHWGrlhQDyQW4DkmooRH5tXo59CII/zIdlbdAxB940FVSAymh6knQpTRgUmBztptpPHu
XdodGRZ1Jqv2AiIXctHmQUbgJGJnqUGJkZqgq98lcsekE3U1CoKyXU7Nb/u/1K1UPShWcaL6OSkP
XE1gTUY777AyEJhCajmhdCswzA6+Rw8hxu4pO7QzEIKUjlDbndYdV6XyIKfVHj8Dtqdk7xAxhZzG
kVg5z+D7EjySWR9YFaLaVmB/EhPAuic8W1/ibWTmMvHdx897ynOkaIz15KfI2FT8YQ/BL0vaVpSc
iWVJdD5MyY2wHbB2rfX8XLN3iNk7HNgE25KPgk0I8WBhVuU6NyhtRX72aoZdvHjYFbu8elkxFI2s
ZRgfbckAfXvPaGH98pnQDPF0mAQGvCNr/985yyQcelEZVlCtJEQWA5pGaFbk9+VM6scFYLbNbJVE
B+Nc9jBc9sJTFi7kj4QSCsC9wMQBZ5fip1KV4eJJyAniJH5t+/alVOFm683DwIOueDlzgQQyStMB
JanhD/9tiugslsN5UlZ/3AHPbF4TpxFavCcs41rrKIOX27b1pLZQV2q8pOvPQvGiookEleXNi4ZA
1i4zeNd96pZJeoYZr7ho/A7m1B8momLiMkVsy2jWkI6USMeqR6AkQum41BPdmzJ7VSV7eWl5GTEx
EReuVdJD8hUhqIo4WTRe+WR5F0ZyXCsxlOQNjRIb/+TWi/E1jmi9F3SIlQpbzMyRKIyM1ieShnLG
iMj48QfpEGT6JhyLzDXC3bLiQgOoArNfwg9CWGHpZSuEE5NdBEGSo2Ogpe7gRwUJi97gjzkTywTZ
NUn9PWIC5T2WE5h7vStMPXm1kR2jYy0vuplcuk5wail2qgiVV0ezhFzQABGXRlfZqq69WoXT0gYM
NjGvKRAookuWMspNvZzAw1kjvAi6HBHFgkCcEK00vtW1dqYYXUvEAioz/RRN1RtkiH3R/9n/CFPz
ZFhoSr+mibxxSrwTNNH1PKnkpK9OzziZbCCHdXIKc1suqgvWm4xEhUQEk8QeV+N6aqMdnsvS9LB/
SRsJwOHYnWFKsbCQTjWBYimPjkJfGXmwAgi8wdVbsmRzuYKIxd1sRYscWfcAhzt5wIgiPXWHyS/p
s2vURJFmkm6IQhGF7YmxvMrV/FAeqcFw4afOvvoGDC6SsmByFIQrCDL8HW38cR8z+ThiBVWQEcpH
5TQfB23yFwRwHfr2CVm0aiLGedRBYpRO9U6UwElve2g9GeOZyulHABGLbTJdG2AGtQdJgAXGT8Ov
vJLtXjI1EZjZtmzNcja2QigjBzzot/VzLf7M97JkgqOxitk9hMeR955spr5nNZjug/kWGboCDG9x
hFUmDQ+O2vRGwwPoElGC/Cfm5YXAOLb9ranHG+k8jYQx6v+GWMP/DbEK1E0T7os2bk9rUN8RDhbj
sWD9PeZgG46xAdgQLdKMI7M2eMP60Z1v27CedI/9CPah/CyZmcvOnmgvluqUSzkRgvpaBfKHQISe
vhGiOwP7oOkackxT62khYbeo6jtoBWQz+BqHW/uXp4b7logrhda/SO+sRa/is9ZKysNvQtew/9Av
ONPcHRbkFpg/SHKAFdSvjoGPC3DGLOQH7kGWrlHSvm2m8JJJ/XOSlTsmH6zROkNKFYrklpwalHJo
Lq2mPA5gWEh3oemHVt/7jKy6OMeR0wSzg4BAceLIPJW/JTkJ3GUCs0pkcUHKGRiSOpGY0JCcIZbw
u8zXzxL/daCX4Ptw51JnSap0NWxwIL5Ic47RQ2ZkZC6e2dbeIlDMVPQJKQcTHiVyquBnaa4+GMw/
Es8A920xqGkcXWWYa9oX7EHTkN8ED1cq6BHju2MylqI1SXhMqWePAygiN1y4NY0XcKBHBWSEKpRH
dO6x/mlilliyoFuMmwpk7P/RdB5LbqPpEn0iRMCbLUE4EvTlpA1CKknw3uPp70FP3EVNz0T0yJDA
b/LLPFkf4muGq6qV5zDORXJLIxteUTEhc+NfMXOxsjioqPsZRksB+PvoLDjF3aPwihj6NJZ1wuxl
YTo2Dyoad61A8URr1yohwIb8JHN2VMgfRNzqohyv80SykMNBe4Z0d0pHdvBU9zeDesa3UuxoZnDG
iWTCRlBGpinQeB8ktinzFZFBL/9h2WDfT2ie2hjCKdzY6UMt/u0hgg7rb/qBi1k7rqf4A9rNjQcY
NBWvCpVbk+YL7LMSXg0sWoeRnnr9UoIZMahqXRnCyJFTg/lfcw2aoR5kzK2z5WzMUJ91IMXlzcBD
owvp1cBDM7PyFC2RHHw0W20LYuwN64y5S/+Yo/az78XP3ZjVzefUbM7R85+QLEAyZ7ePhEOki9f9
s4gLvMDLSa4mopLGk3zYKA1+kyjex6bgAapEV4O/JKS0wmOSkkevEw2A27pNFw4CNUGv+i4Ayitf
lWQ9a/JyozU8lB96XYUo/PSU0ezBNAa8ncqLBCPeUKe7kkxXqBzxZ3/a7l3kl8YPAS9XIQB5hcyR
M3HFpmW0/pCZvvSy/KppGVJqR94X2ZT8obLl60ZcjtW6TE5RnAQtjbgV7T8iDuT6LdY44jfoGSVJ
vGQ+mX192pwfKs0IU2V5tUKrO9wVvblBJFRxiOR2utJ3E7NG95Rdc3I3ZCp3FOO4ROKxlvGDiQhC
4oe8/RvFBUMmU6IidRpKNwoNT447C+lllsh5y79FE3I66N/sZmbbjYXnthc88Q3frRlHhi/g9YWJ
vEHfihEGIcizoEss6By8tJ9xyHhPZv4ZMT0AQn5LpvgUb/oJedqAwTN/twS3ZSwxK5s1wFIOJstp
AA+JEuKa5GeXeoahtzGa0twV70COqyyVuVlbtqrYqyvHoodTiUmTPeIBtebr/W/GHFakfHm9dRMW
j7E9G0SEmdxZPO0GCCbs4qcRN+Ac/wKxZRGTKZ3UiG8FLsniw3ioSOF9l7hqk91pkEgIvpBApRXg
R8JRhhhQP/SsuJ23ElxA7XcmqwxEgUun8ZRY0QzoffOl8aN7ThtUOzGPYrQZYeoe8pO6cC12Gkhz
1jP92xZjUKV5kPaKP3a9D5UPfsBgavSMczy3eEyICzY+WZiO75WlDmJLvG1Hk0Cj9Z4zrEwYGmT5
SxAfDuPNkjflrr56PAQReZU8RA5XRvhN1FnpppPzuULQTTDAFaPu4iA6Db879aYmCM59FJTZmYzP
M6PDXSakwHoZcAuha7FgcUkG2NK1P/8weeKxP8ij6Cc4PbPqmCvPOKcH/BduLcmbV4eLiFcSSkMM
85jaSuiFy2vjzpgCKojbDyH9KLuakhQgY7SWrqzYqWK6+e86/0q8BLGUiTESTT8dzeq02xHGhR4X
7jVDdsJxbXAGiNn9u+Mx4wDQ1M1h1uni7kAvoP41qH/6A7wHpeFyD6+NPU31oHHrkKnJbbQz/h8z
kMBP9CxOWOtPBfpVIanuJN6LGexoup1qaMYGrqae+9xRP43Erd9S/BbMf28q90nT6lGLSd/ZZp5e
tjU6j4pJj7UcKNy1qGNC+y+ZlKv9+0bdogLaDjsxToozK7ltpSz+ZB3mKnLrrfDUtfWWmsl3DdV7
RTfdPPxBXu0VOqFQzaLAlFs7HpVnTEuL5TGZRM+lBrKKc6ripHNb1OdOxR1HntWCwCzUy6FlQ9Bx
GA8WSW/l0mPlEZrBTohSf1hPStIN+dSJ84kZzZJetY3aPyyFec7/o2IcMwbDiPYa0zWAv0kefZPx
/Z1Iv9icNeWnNVFgxgyhyB64dM5daVz6KsyyzdVjkH4b3yF2W+gNfSrCFUBfhxhFMG7gqKq+eKiT
T/WoH4v5m5Idp0LqlVdOL/50qHQB7SPEGuNk3UGqI/yhNrwAp8tid7Lv5I88Ij4eTRycsSnUCxAy
nWkgfjC9+F1WYTimWKHtmP4ECRQgpGMvAxy4Wro7oulb8+CJ3xxVfaZzen2hVO1gkW+IqfhUlYiJ
7UYmLuYhEeTmtKyHAccdNyRmcDCQqn22yWQGCcvmXgvi884F8jvpkuciRc++ll+g5N+qX/VII0Ev
O0kyf5Uzc+NodNr/GBKVHYoUtmHVGsNFtwIskB/kZt/MBbudrdZ0fH8t1fgEfHFFwR/l/tZu0mVL
rDP3+4NccrUYWbSQr8aDkv7LebKsCAWMx6rlsWp4rMAWEKTnxNp4A1xBzoxyiaSRivcxXe+zT586
gWYGSYj+xmQ46gI1EtvEuDHBWo6RiqS1q/+M9LvGi8DBUlvt8Yu15auX+5ciULE9lMdkLt144c4J
qlnkXDUQl4thKyqcpPqjISWXmnvwxMlnHyS2cn4LGWBFsG164wpAmGyYwA9DE1l0ob7bsXePwhTf
D5ed8D4lrjl7lEvoskeFwGIGnfgq6+ZSGunOSwjWn1hq1Vq6aU35SFfpKbbxW+HmEs4txMVWByRZ
fSX8+TN+oTXn7TL4Z0ZQPjv3E2AasjaZkDqMajqF1WcKunZ6s8b+lbTpU1e3e+r9JXbtgHaJYjJY
0RO8HXePxLkHMz5tOqxRTQZO2y1UZcW468Ghicv7rCfHhcAIym3C3KLiOMYqaou45nOWcc14DfgE
gC25OinkYsvx1W9gLuDmqIzhimDIN196HmBFnXOVrZ9JFMH0kmF/Quyw3MNFtM12rslgO5kyDwho
lmIdJZq+FcVl/c7L/nYIRUl3IkoRZ1ICaO8uWN9DnWT8QR58LHaH661M/TF5pwcq5r3q4sGHte9b
CbWuH+qtjJVHMx9NhpAVDo9I+SPB52CcKsM5lvXpPZHld/MgPLRIwOd8hHoHNXW/0l/FNL6O0p2Q
QNAHGfjHYSYCoePt5oyCCnNUPtQYd4OccSiA+kZuUg0SU/F1HXJYKpzk4bOpMjoDhFAxNUB7xVGW
W5sWlKx6n0X5lZuJLSKFWhE1BEfjowBqRLjkDEcST2Z+TUuGAGgFGwp5gSlwzsS3LU9fFL90W/9B
SfEuBOUC/ujFmX/oRCJrLEhkmmLLCLAH/f/CA0TOpp11gA80Das/sGZsDEWkfxL5tuYVYzmG1PhK
puI5MAG1ZyoGWB5ViQjBonNut+UBXJurHsjPkEDSHJCqu0lElnr3Mw5GFIBjRJQ0wYi8nKyfjJvh
Nl9bYX1IiZ38QuMyxkcjLM8afl37n6on35rme4QfyjyqhRbIdFimqW8nLxk4B3RCHczS6P6LHzxr
j5JHiqKIjeYsgyOzpOE8tluIIouUeSPsioWSAG7nchmO0Xst8O9MYBlIxstLd1oXORgAhovEdHEu
bCUNPfmvCYfBhgvTtCR3UXC3T4o3iLm/Lpvf2GlbH6Mqg+JTf8ifot/J0nvzN6XG10i8ncUVtw6M
qaSTOQcuvno0msWpiGaY9YXmNVwchegNDLmkck+MM3FibwP+oFcuF2aX9dnF/xHLKw20jlYKds5B
aUEyaQG37kk4gibbQ0LTGKqP1Lwtc+VjkkgQJnYppauug05tvdyE7XyutqCmScu6U4uCYUzwViMY
Z+Uk/Gz5UPVbytRN+4oLVycVWXaknFj2mPGF/YI/WX5UKvLXCFG95Rssm4Cynr/4kGiK0aolFJsi
IB1qdSnFEW61J2A4vpKPckhkXvhD8jK35nCZv+9L99QAZ1j5vyxljDwTxbilhN/m85ANMEvg5qT5
4hvEzJB5dNQcDMpH7dFxeK6PzoE9FWpupcIAN7B7AieCQ60SJ+GtN7X5vFGsGfW+CCyyK5P7MnHv
w6qC90Jt65v5Qtz4MbOzKnBSgGBZGxQe9GAOUguiDgO2S5pb15h2tBUwTyNAyIeQt8lMiWE7TjDJ
ZCoX8ry04ztt2N33hopTEa5Xv5yUx62teT3xA8b9pzWkR4NWPNDxeXMePvoQ8fBQB/FdrKDYYkzk
iQ/WPOTFuuCZC6n7DLN+PWhbSqChPEtOmhZ0L6rQBdniIdFv9cIsh7Zokrn6+NJFCquTxl1SfLyE
vZqSHSfWcUomftl0tM91dlTMB9EXtuxdHA40moe0M5Sojbr+Lll3s7cOn+QYCKy//z+KlKUV6/7o
JWP7XtN8KMpEKZNPoCnhOvKOkz2tPuIq+6AI+D3GR5q+a/HGzoGdBEGaI3CkHdkvirhxVNwL0RsM
qWWx7FW9D2SC0OV89j7xnqgSl9vEMyhtWShTxcPG/r0s6U2UykdOeXm0LmhzNIuxEGwEsU3SfmOV
HaWO8HdenAYnTY7QaYN1RAZnAthXWrBhZovq6rPVyEIGmoqDAZNhJvo/7GRObS0xwLTKT6Zoz7Hq
HtnU3FW9viXC6s0mYy8G3LCB8plRlQGoj7s/zdXJhirYwZjnf8RTF1JDF7IGkswhgm8iN+MR8Wfq
EAGl1/CuQg1ybkdlSH5UNPMlx8p9LA28FhM7eGubZXFWSppgk/Vs1mQatu3cVtJ5ShDWu9ExhXzH
mR5LvFD5JTPEUNyK0ChI6Q8G5t0sKH4DxWGyMvrSlR0YLM32lC01QEQLYMFwbKr4WHdyL4tBNLW2
qHzHYIBkJn6YM0lQYv4b7VT58xnxairbpSDlLu1zEHcq+gN5I4ngZHcwYSdxXzRfHAX5p4KcUjN4
nYvqLjEv32wLroEE16DnIcqacxcb2BClMK0Fp5+5x38lxDJ6dugRpp/kNqzTC+v0kJWo4FDao2vJ
i8MpSR/Sd1Wa3+RCeFntcE/hsNlF3TzYG+9Nol7babws1zImSJkMji4/C8k8pBJBifZQ9XRaj/tx
DlzlQ3MUbslTdcfxJgBK6swa5e9R8xyhAKh7wdDeTDOz2uk33npMC41SX3pJorNB5RBXX3n/dSwh
Ad9k0/whj9XvGlg8hQMo7Eqdw/TuLNyjkqE/b3F5jiIQyK4FU5Xd4ldBjdBSSa4YD279X+89mrL+
+mSAzwMUkuQNYYWz70LL26jrJDKx26VW7KSGKnLpZmSSHpZMe8iZ+GTiIn8gmShe/52shL0p/GkI
u/LEctGXTAwERwpXXwtZMljto/InAVYq0C6XZXSkK3ZZ1K55Q3lFQsYfq5Bk67m2Iml3eHFbvLgx
I91+0A4VE1agBDXXexjh4T5WVaImBPo00ce2929E6AQ5oD4xD3fSnGrANaCJJFGAsAFHXUnFS9p1
FNrrouiXaR7C8o6AFYK0Z0oJX/I/C9CSUzealf480rU6CAeh+Z8HqMOBZ50buQ+HwjpZqhHG5RYq
FBowEj6v4JzMiBqDBZ64ccLu2yRC2KAsQChjjYGIT7RBdMymcD4N4mM4lYk7ZjwE46Giy0gEKMs9
qSRp14v/ciwG0qg54FSJg3Zbc+Ka/z1P1VMniHPYD6+7waJhz0TWBZ8rIqlvAAqTX1uCAYGpRs7V
IRO1F/Opl55sL3NE6R1qcDX9k/w0l5qXjMQAazyIte0+S8lN6WxtPzWfJ6Jn2oFud7KbvzX9TRtw
THOzQmZ4U5IqrL9z5p6p2LvE/V3DQnonl6nzurYc32Sy3FPT3ro2oSZKBq9SYTdbZsBAmXwadf3k
/NBTw13ASGe/SMMfGyhUlvWqJ7r/vHQK9EZzTdz2QsZfE7LHEPsCnWUd+d9I07zpDBFcJpouRGd5
ehNKwTUYAFfxj7hdLwb0YlPG6gpgG6ylytVYP9IWxrWc3YlT2H5mO+St7Al/BVyfMdWDHSYONUNI
eKB81/u0NWou+aJwmNEJxyY+tvYdokk5FBA3M8bCpx8GqXU280/EZfQoKIkjtWSKrA2hRHC6qXe7
GhtllADdGPCbaYc0paKYgrgGlY+iDZzfPexXWkdKUAQrBjBIQfFJpgXcLKPrJs0ncbq0eetYkI0a
dh6c+wxi7d4hq7zmm3084oKjku+0Y1OIrG8YFxad34QmgR3DI22Zj7MCnFeHKqH66RIHOgR0A0FW
vQgymqTxBihLLcTXvKgvyTUAyOwHk862Dk2w1LRVqn/ptZNc7NubEpqlGC5HgCFSHV/WWgyzP4NO
rlkG+ptx1ooB9n2QA4jpv6QKNTVJ+OySnuhOHZCXjZJYL2ZBrAjMNTej1u8GG3q1zvR6xHiGqIzL
aTcYH5aOkbVO3hO31gy4SdIZYZNQFqj4zC5n41RR74sFOmigeph/GERy+kWjTcglRlxPyHf/ADCa
rU14Fzfhoh4iXyv/0CEWFYRSY+2Bno0aKuEexnx0204x3HEgG64uy/5+vEuH9qI9Ns28xxnzd0u+
LPGlE1LG1JNTV9rHGFkfQGLfItDAY0pBkqvD7y/NjpksfNuCmVSZ8IUZ3jRKBIOHY9RAg0wSKRjV
3M53kt8Msqa7ZkTlFFph1OxPMyV2t4sAJqAyCjaEhrh/LR2nFtQvlg8eHVwePpZ6XzoDJve2w7KR
wNISv1b/q4Ce1cRfeGHGEd+Ernl6dsAASWoUCx6vv6oL/hRDz+l5AEnpm7xZdtZEAQdEJgyzzyZG
gV0R828dTBXUnSXDBnEVw/TQhBqVWLv0b1HpfeUf43vn1F9JM+F3h5geSSi2vEaSCPiTzjZtpC8D
LysBiZbOSvOSIvcsqnpnio/3dZd3difrwbpkJmeMknrX0VdM3Z8IMoKLIUk8BqNByx/ONyoGbAG/
Lp2RHPWPEzWm2pzx+6UBrmqffqgWHGahkFCML2A7u1A4jWZ7kdc6tBKUVnhs0qWOx9N2sbjnToYV
1lF6fanAYUdfkxS/sNJg6ccglZGul/k4pVYgLgmTALYPX58hk/Fjtt4/oVyCPi4fapRAvNPu49mg
kMdEZ0Ziwos/eVNPFlKCbYe4t3UUreytAiXWDZgz5UrMi3lfm7wPcf1e0btjPPV8e/bMvut5cXCm
yjBIRj8qzWvX5Netzi8mRbLASZhgulF1kiq+QMj2jP0y8ggN1LW6PBsAuOBJVSou5m6kakMM6xRJ
RA3iWfATCh21xZ3l3ktNlQKtyc/Ab+LKOuE5zaQ0LIiEVPljiuonppuXVm4vqYjf2F4ulfoS5+ok
qspBOGqWcR+F5a4v+q2UMxKltmma0M1FX5t6m2sh9ucmaHKdIrbWx03tFSpITcU6tLhGqp94uSFn
UMJ8UoiBpEB0+r2vho0CQAqZ/1R6mDciMioG4vjN2R+IeW0DvZ+DjCgrKliWZK8BSqEqxK+lXp8V
MZbiU6CqIuIcX4rXvoivvUF/PeSZ8qZn2t7ifYzwVHaSduqZsU/CeTPXi23zPg4/JS2+l9BHJyts
bAxn4jE5+IAowHAavNPEghv6A6yHlulBuUZBTFQ0yZoTdNBcDAhVR218LvmxBvVUletp5a2tTdkm
CXwo5zWQEEknIrBk3kS9DEzetgFePvOylhzjguCu5X76D9ES1VxgDjR5e2uPnPlMA8nkEOqfT+ca
/D5L/k0D2FMvrbOgxEYYERrT6yA7dkV+1hrxHBNaHRAoUE4TSgkWg7k6THStcRXxTCJTupNSjLJQ
5ewOVav3ezqgya4NPfgAI0WKP/QGoYYelzhCvvFCcXirpfJtLhnjpHRBr/2rMqnXNd8K7VMYOKuQ
68DXH8AGDFcRWOcmBBoRMjHNjlUmnPQ+p3SqvtRLeYVBvlGTjda5JEQziGdIGRWW5epJLeZt1jS1
NDzaufhPFSW+5kepFM+vYUvh7yLlAfQAwpN59TlRGovPl+zDtPJMW54Q5+1vmQDwSgcEi76hcC9e
qT9n9TMEye/iH9L4V6zDmF05cqOg05tzLIEjhPl00MFP5fzS6cW0QMrl89nCGQ1oaSk2kjTrVX2r
KFc0zBRzB/yGqeWlOR/2FLfhNXTkdcsKlyk/7nV1/K5mQTKfZwGUMDyRKXjG7+ml0cRrTjqD8tU1
GW57+0CZXzGKhfoMUhuwVTOu583bBbCDR6GQHWOKyUgvsT8ik/DUqWDzmMXi9w2KJdRmLPL8RLMn
yTR29UWI/E/dQNOaxwWXci99yMk707kGEl1FP8C+AVJS7FqX8SsTFZRHVtl0xFnzJk1qKA0FZjjc
3Fp6SQRifvx3CY7vOIPM2OSQqUapufnAGUvCh2Y0rmDr95KvwZQ5OMg+5k8nY4i7TyiyonBjSLXz
7HeJdTJKCpoM+kJaboZvJiGyFFC40uBgVVKPb8SV08Uu0biwJ0vm52EQiVj9bXyNEYXCuTQCXZCR
j2ABjM8rliSZbtpJVu/eJ2vt18IVJNG+GgxKNFcSbPFnTshEmXpegc3t/q3fEUN3YM6HGapu0RpX
ai32RAdrw+0QAZbAjFLRstQY7xT82GqUBxZjGf4gAqe44tWvKpDuEo7KO47SnoZIaiBKaXAMaiCA
crvSYyhgzxNioLxhJ/IHwk85Xs5bSq6+/5pZ7qSyp14pd5AxmHRzIastZtgEzROTipH6S5w+TcW5
l2j8WzWd9weZcmPjkoY5g8eKZFSC6NQ2D0mfH4Bt12rkshAwIvlkMvoG+GDPOG/Di96YtzLv31KA
HzqL276t8u0J+BBAeaJEiIBC6+5iZZz0WiiW+FDWj6Rb36vn8BEz/V7XV88u28sawK/Rv/aYzDaO
fREG5bTXPKJanKRTb+/2Fimnl4tLthC61J1OBZadJ1yG1ssomVdVYi7iG8xL5IzMtCztYGqaX5YP
HfuBzN9ZiJbPTck+J4XlazACDGBbczkKM89cnYYz+epj5hU03m0seqbdlN1FrHBXyb5cO5OkBR8f
pjl5i1H71FK08+G8a+5wRWh07w5f1lsq0s1wrcDPHuXrXAb1+dxmLTkve2QqNmFIyLiAiW4zSGEN
I2ZaJx5dwiwMHIYIVD89Gu8FgH6NjC/z0bRNHZX69FbrPFPtPCMePAhQXsGPGdmUaHvzeF+F5uiv
UrmX0bDWE5tSUX7FiXLHyjUdYT5pwUMmQmxq2gmmEW7zZX/efMuvcbLpDPeI/jojTLLkJJFqLjvh
ZLxoseF0cWqy7rLtAB95ObJ6DODULCo3DIbWSp1AAVHWx2ql14btVWRitWg0bFTr3SrREh2tmB9s
YflKn0La0JlUYaYGhTBw+om0YFT8YWOW0dVB/bv9nEvkdZve0bdOTl6WVD0UdrEk3w7oxqUBzIbP
RdVmJ6X8Y8Lkw6ljZ5GCWtrY0Xrph0E/WYSm1MsuxppPiBPf9B1JY9h+t99R356zf/eY+8zIzsfT
kQ7HO2kky7I9ekyFzE32jLxj/VJ+mskazuJGt/uh/Y5Jo68Tx30s5fsUNN+5/ZKnUx5QD7QrgNs7
5wiPK1hAsD7DKaXn7RO/QIgtQqSMpecP64HO9r32K45r0NoHOoE0BDeZOAN+6QZmbAyXbgPmPWDt
E2euJsj/odSQjNztOi0DUEIbhHo5bT0rK6KVl9Ua/YJKAK8OfvRG+Z4Kv5LiM6NqZLdjmqa/lupZ
/lOgl2lY0teVWj4YS8zdsd/Ylhr74mD5eqMHsaqeRmE8y90SoI+Qr9VR5TvIh8zeEkx7MZuoSgn4
tm+igAM3kvdO1Wzv7ay/gb/h027Md2st3rvfZrAIw723sMQZh7z6NfEHUul76c6HcWv8DMurwsq4
uSnXaKaFJj28c1q/b7g8IjQB+GRy+qUMtR9nNbPj5DOYzkM0PBRDumedQdjnh26s15xmq5H1nsFy
X38qffFRrObbltWv6vdG6W+sHKmkdgo9Yj7BUMmxVjGcMXEzgoaoQ/Hf2GJc84cTRVjEVR1oMqdR
RYgxpHN/vIeDVdPPmuwCWpbQo+I6aLiUJPLdcWVe7MOEUzGJYaCO/xCB8Hu3anHaRMgZZe9/p3Ym
vuecThV1dsrpsxKmqzq9iNCcYkzRStPZasKsfD5ypFrIeURG+xiTJ7yMO1EPUvyogn7VR/BdzL3V
7kv96sgAaovBw4N8UzJ6MAM6xuhjOnyGOCP2FGwtdk929rXM7tojJOmPE4pEX+cq602EKFkJ62mS
f2h1zDpxKdPp4WRXgyepQvPK0btEfmhPQZvPh0d1tbzBIBRHi3UvcXNTAp0dCu4gv2kczJXozyJk
3pwvlUB1i0iHMCii03NlYHKLVtkBn4ClXg/eIpue9LdiEdQxHzc5c12u6uVN5knTzX128MHk4ajD
cMHN1dVn1AcsZx3nweY8Yrg3MNxHGO5F4yEaM+iluluwe39tTc4iqnIxhUnK6aDmdDCOH5OM9Xdu
Pcp2YIdi+6vwjP4ePwWcqr+iZ4MJjRvubWima2RqLB7kEwsFxTA79PgotoHBH8voaGnn1TJP0h+j
UriNE5XQYj/nzgYxWsMY1eFZWaD71nyzFMGuKUIyzpXZuE7t9kmn5EqwNFG9uDLc6kmTL9Kd6S4L
o4AG75+gOwWfYMQ6ftZ1LMn9EtabcdYHeJnNcmy5+CwxrO8J2vChYwBNGkfZplMkPNpROeoE2Iu/
OvTKjSHhduE49qlVtW38bHFqER44Iz4dyMLYSQ431Tyb1QqR5b1PngVYGp2eIjrJT4Ixnbb2W635
cAfic7Ssmgc0Z9yxTZTZQMfxjIM9U/vrYibXVl8u7RsJYAzQHUz25ZwsXIEsWKC0jSvmkc44Ng5U
wwpqO9EFIr8TyFarqZ3hpwCeX+TwUVP7OMyQsev3pM0/MlP+4JNcGDSZtRYgKAwfm016NgkHMr3a
qRBwQqKHbAYTwDn1bVbNbAr6pKAWpmUoaq8KHhf5kIipH9d4yyhHEmfZVcuSN0DCbKU5KFvx7IoH
RSndet5g0uHfGXCc6sSvRdOTkUTGlPnBp/x7QCinqShBbyjATsXP4X999Jtq3jVerp7qv6X/Xa0I
xsl4aT7UpLqM2XgR4otKpQ/dRRCYr71FyldBF2LsaLzXcsh6T0HMeO2oLUwpQ94IDm4YWsjXGiuH
vQhZ2rzU6j9TlFly9dPcVgfmehzLkfQ4mzS3pKDbM0U6zTAiGhzp1w1jB8Q4ZVx9VeZwuSmkahnn
RZ8qzoEOwVHHUh8O/6aleBrwQ+SvMkDz5/EYt/o4OOMgMAysqPDj/PbVidQKbVzGFfjY862bW5QW
lG8usgN2YFTvTNUvqktPYvgLxkeVvOqueizmuUu/hmS3b1Bt/hURT01b7WiVqaPjotpvxjF3RtaB
AlLXmhLyJ4hQkw8UBM0rzMSXl5olgNjabL53UhGYlEamQYO5e8bPg5GfnktzFk+Tk/2SvyEULm1D
x1dHdEoCtLFvimtN8K4/KfyMpBjnruaWHJ9aeErNVbAsv+maANGkat/yVXzG4NAXLmqibF0rx/g1
Y7OUuXouPMmDQMkObrCi0Y9pDVJ2HR2p/r10GxEojc7eI7OTFDQbMyP9WyIjyrT5MXEOJnt8ivgZ
AeaDLYjq/8AsigGVbozAf4RWY3m9yeZCxyWO7AUv/zY4+6kh++fR0ODQlHPkopJirkPE1WDusPoy
pjxg6QTRSIcxpUF00TNb4dEGDCk/1JewZDTm7D31pS1yeW8i6cxFj4PUSsp0b5l16EKlB5DorSoO
Z5LgC9f+jTGMsdL1E5CRQfcEON/diw8wBWG+ZJfBtI1HVGd36WRdNLiwHFWmbh8tj13iRM1PUipO
hQFD47TGSnVndsViyYeVWngJMY+1JNepjRDyO4NoMog0dy4+N7JOZea7U3+E0Ngn6nOFJwzT2ENf
lJuuRvdQ8YpheKffbDDTl5Amb+r3gYGiY2K0VuBTm+z3fK0PTIQRr1igGtV1VGK41eqZlGVwpzFc
obd0wCZSubq1hgYmnOFk2EjvXgI4RmKUbhLRG93kQ4NfOrsYVUo2MjKkEJPW3XuJYyOCkcRlqODT
LUNqfMMUNksqT+8ts05GaruvbLOrQw6BDYA/nCu4mGt7AY9ASp6k/NBfgL3c+54sM1pjQguMZCvG
V0H6oGqiC6vFJTYprMmL/1bV3hAhZvSHLS+P6HxW6wxKzI1QB/hdOstl+Wk0zVGEo0QXJ8cpQaGt
FZdK7tWo7GUEnsRqeNjR5X5SrqBOmweixrM2lCDiC5ZHMFmaWfRQ3CbrrNIFEXOc1TmPJlB+C0B5
87B4MeiYmmxRTzghfZuPu2StyW8r56hTD2SDXewuPHD43GSJk1kju5wcFpgqCvwZQYDNlWMBUfEn
UCNrWr8lQNW9rrrg+TJ4mMEIePWju76PVWNr09NUVAdGn6PBwY5kXLQpjlleyXFBLjlWieTXxBAW
irdSNT+hJUEUHM9YNU/M2GR5CRm9XrBpFJCaN7ZzQbZ7a2DrGMDrYIwCel0TfMtSAqnuYpmBvKyB
D7c/MLGHCyuNHfhu5ezIoZjb1TDFWEkMN+PuSoBEeEva5iaqlx6VW9ZOUwr91uJS9KeAtpZ25yiv
uWFFfzPuLBrIDihvFGr0SwMQEc63dKSyngOQ7OY46speIZl1/Jq+ajl3NUzTAoGL5EkwkAsa3VZ8
DTV7gxxfCjAsJRgWmZ81K3w3e8uN5llJe1VNfzGBP440jSSP+go3Vs2uzVvfD/d1Hm/VdFIvlLu/
LwQF1ocQYuY5g/w9TTNIClgfzJMHDMB4Syy7WUmvA+WqrIOFGKJfWscgxqq8qq9oqJ2u/AG66HA0
iDN13/OQeRIWzjg9GdhMgs2qPFXGoRRHbks3N0YAaHl4RehGFw2UjCO/FG6YQm+P2WygGWFVxjHX
eXKee5tguWWxuWSAmbzeCZBdlSD+LWa2Oq2AvTJkR3WF0Foi0AwlfBKW2F91HgVn81kXl34jnk89
BvFzWPDjxsxEQzNpaA+nnKzmbyrMXzO9cbiBLqvOVMy89biEBMqR4JoO6nP5NrId3AYbSfwomEha
/0fTeSzJqW1b9IuIwJtuJiSQpDdVJXUInZKE956vfwPdeA01ru6RVFUJey8z55hsJIkE90R18LMZ
7Mh9Qb+cyMyxWYUVqhCIuESoT3RZhTYNTcL+AhoOW/XaD9CZk4i3DGjSrLK9n5Cj7RBMSsiZU+ww
PU4S2FRnLXkve1vh2MvoDEEKnMrcxGBHOE2D4bJ1xSOPRYE2Vau6q54dm48S+ldkfKX9cgLEgBUl
YRwjGi8eigutJzd/RE33hcxmlJsLzpUq7rFQ2TElXtHs9dVrPhreoCI/zzzMcvg5xg8uNCDThtnc
zfLPCPcA/nJm9Y9p1h9biAtFrvXNeV+pygU35qW4sBzL27sCCuKg4hwZDBjVwQJ9jTgFR1+2tEb2
NqhgHuqlkJzB2A2IOrh3mLyxHhNStzOg35zyJnfYPHD3EcvQ9b8Ez3yr5icMHACkwjHnemwlks0T
BPD4F8EoK+851V3VU7vhXlfJUxt7vMPSOyUyI7PuYk2CCT6Gca4+B6P5HD6xCb+xHBGcKq7TC3Qt
SVntDVAKsiXf7Apvo5qCACr/UqwwuNwRX+HUorLb0iZTxGuMnkuTAZHyDfnUroSfBc5MqDiuNq7o
StVdImBrRT3DYtmvMKRJ1CwGcTFadYuF7l7oPdmmNaHt+Dd5xE0MW5jvxZiYXnS1QnRNACoSBFiS
ObfwpBhuoZWvtYpfbIPO4vKsxYTh6OlTurd4T5UiPJ0kV33iY50M30DPqFmMK4V53n/y0wfySoop
sRgY40OwUpx5xJBTrA5IjVQ0PaZ5xV4KLk1IrXtaXfoFgwfYUp5TLXR0czi1dL0opyUoEQIlOjFK
H4kofiBBbSFsWPwqo4nw0NYjPhPeI/mjx4JwQrNf7035k0UayY27tTZObRJjQWSeUxwzYQ2IncnN
01zzAxqpf1FIw4soRa6yWUDEn92iZrjPDKNpgBIgKxcSLa08vyvoe1h2/ka5g7zH3+Ap8V0jxbVO
J+9f3Q/IW2RD0+HSyJxII6s9xyZjVmhIsx2B1CGSAhRoZCVp1yZrN3Ub6C+IaKR9MRII1b1hJU/r
PujWi7XKG3nzu/5V64zhk3ivJPNu2dw7q47EaEd8yJi4UmfiBdhstSiRkMeqWHhkLjFy0O3Jb24R
Hvvar9bZ00QsnAxfpkLzsCY5U/QzWXI8Oy8jSwJmf9hxI6FhLqmf8rQ668Z07kKFNSMwoxqjtaSd
YcAooChiIajjlMRZy9G1Oqj7K+8vpWZ2Q8E95pdshOpOEmAd1RRsH6mku9ZRU7laau3WV+nVqtxL
oannqJLO/UcNLEJFm1eLTs1HGvKRdn4xy8+xWx7sHxMZxWMDmyGEog/zPCvYwf+Z/CErz1asgEKa
z9J+6LUPzZTfQ9+9OhXkAEKzZhF3Y+OMSn98JUc1JzpanY6VO4m5n03kYZXxe4jlV9RlL1yQvMjF
o1Tqy5Q6rmYNV2v7L44bBcjgZi1mYmA8Y8ag0GCj1f6DBknDzNXRefgv9pMs88BMfv0XUpnUHdsO
VMM2QuP7YSs42ExAoyNGQCae9LwoSPize1mTKcAuWSxiJBddQV3cUVvc5EZXO+7EFj4d5sU9aYuu
I+2rafkSEvUz0sWPEBVziLeR7XHDBItfoYS0paabZHhY9u1B6kIYQRUYLFY3YLGmcgaY8SZa3O42
AGIt2n0y3DOhvAMtvSVJdytl+arADOiscm88knl4kuFwrwMJG0eE3WwlUgnbMU6L0AxdugLeGtBP
u9DgQyJQKR3ag+bckmo+9AYO878ye6vWpECcHel+M9YfKiBpDQGI2e97Qi9yGOyhxMdEwipvf0Pu
wriwwU2PBFuSLFrsE+uq4urcqCs5yVIDzkpxza5tmVMpO8RjfuQpTxC+wkJQ9wnJmbyU4UZPRbnF
/NSbom84JKaUI6GRD41twv/sd7OZINyRHEGkU0AOH2mU7P0xNRh0x+B7Ulz/slsi3R+VY0+MudUX
pyXVTsnUnHtUFKPTbz4XYghUeWNAST+t/ZTyJ3EUMRVniZ53pxFTmYnYVKttVjyq3YCBJNsehzD2
+Ircw8NJgBTJgJRVLHhIBf6o+kxUcjJ94H+H+W4I6lGO7F6GGpTwFHNXgPhaqNdUErFXzmqSiQBY
7YSfmZ8hHB+IS+//MhsPF/zmOxrvtmVR7JY7ZGoaydQNhjiVXxEJnOX0hviNjtZE3sUOYKensEyH
HHkWNYE6aqjBAW2kM8ofxnvf/N8n8ZvzNi2mCyb6XY1Wq1fg/2SYIBHxmlfziqWEwCSbsMONUylr
15P+vXQLTHSo7mOyHxE7FJovww7OyuS4o8kVmAsal07UA7VuqKakS5W8R3U8Lvw9bPQatKhI11n4
TPRIctkxH6AYgg90Pc0AJATk04nGb6GrCIEQCPwbCi7rqOY+lzSPrX4ZB0qHqb8OlLLAg2f6gEJ9
guW9VGm8YsTCsVtzyScTDRQLesd18NeRr4DBuBi3JxEllWwkl/yOd/5o5qUfO8xSCTOr4Y2wShdi
8vlsFQ5NO3WnnBMq/tXA25Qb8ut1BuzC6MSjyUVXuyhB9WT2dnihJJyPoitXZZCuxO2WNz5eThCg
n2mvP6RjGegwBQro9MUuPKyPiBQanZRVAz77cousdf9JgAFuZNbWhOGYmIwZkkOIxYahI+fdAm4x
EKIEGlAEaTJ6bOZFkK97Em6gQOMYPy3RN+AC2Z+AISokBczFb62o9lUngxDdgRrgIey2TV4hI/mL
DvxJOTXPJtzDp/yEFm1rPxmi/05IxJLj7irdx/2ETjSWR15B3JzihHx2JnvTvMUfwnsLZE9O3ddn
NZd+Olu+Sj0gG7G/G8C5w8YdoReJJUQTP2E93N9bDxHnemgY3qcDFCpUe711GxYGS0h13JsGvmlA
ulezRhyqwhPZiUaopHWkikKMrJjzK/+ULcXusKOslKMQ7BPSISyDjGZM68qWj43nGm0n67hs2/vO
IE5xg1fa3tDYirHSRPywUwlQmggQ6KFCEs+yr77p3/Y7EbQSNbcY7uNO3y8DuLJuz0N/3Ey0cH21
Aiz5QBO2Bkiwgmjepav2TBSU47iRhf9Wq3AVjyJhRTlBnshQWR59pA/nlNCo0ci9WF2dLuNvib30
kNyT+0qz2PxBkUDMSMwdl6Gn1Nj4RclzDuDvt1FQI+KoFuNoKER945VgkWunme6YNBDC6qsDRiHP
KHZlwj79QUsQq3YyngtCpzS6oZ2wr/8zUOngnljA8mqPDO3iB5YiNw21QHkQmwbAQhoOKCScBmd/
mkNfw8SUD6hNrNAtE3BkrEv6VDioE5ZEhclpTjjDeiA5hEBzqMKEWmcsq0zrqO4gNEEJg0ph/gYs
iqqewzR2su3mKWe7wF2DcJzo5D8Yo1T8Nv/+F2iNfPfNHLhqCthu7FwKr+BjznCYTsjFhA5l5oZ+
UIOu+VIstKMLVansy2LMWOsDFJF+Agxf/8e1lScmqKnixHSqJUJCjEbcsN2hKRD1lpdxFW343iA+
jta6BEVWnRhwksKM5EoKRFLVBq/k0s91dprxttzz6w9W6QT9Tc09I4CtoyU3+YUKVEPbrOMT/f4T
vedd1Oduzy61n79nNaGl5vQvc9CCrNJ5ije3i3hLMbrz/e2H4tef5UcNcrvAykIGvQh1WxiWf3Hq
Ba+EHmt+yfnJPIEegdmljdpobwiDXejC+SScdbIR8TabFesh4GQ6S8KjwCbD5PLqkJtqWGj6bm/t
KUW9cfgfUEUFqMJ6RZROzZer7rB5c5NqTs4l2MUKRTiCD5IgGMQhMkkMw9YnV2hmR9VzR6zIXmEN
yMRYBPKDU53P/ifZszOgVU6JlR+rCIKdt9y+yRlDkMNy5WrZP6yLErdeDj8/Iep9Qhom38gzMJ0w
/shRMqD05sS+6rZfw3tufkaGhqxaDpQLiV+zeO2t9TwAahz411fRvKmY6BT8DwONLPX7FAHvKKAv
yKyGvSj7SVrNqTPFF07N9BdKivEvwvoNUa+AlGkJWhqfdX1LsGiqNpoVHkLxyYkp/WT48TVtwSy4
rFVUTSKHDGd2AcaC9W9MUJT+jPwOfKrOvRZveMg7H1Am/VM/wz0ZLR5g8h3WZd+A6lqITUrVGCvL
3wLYMpqNKr9paY8Vc77VicQmWXDmisehY20XKtdIyK4Lew2FW+w2DdJZZuw9C/GF7iV/WzmvSLuc
8l+1Gj7m6S2qzgnvBwVNRX1aJkDF1ltGaSATYqlD4Vf+hng+uJ+TcPyo6L/iB1eYAWH0l9VSh6CC
FhFEyGZQaOB8XpVZsEzL3toa2kszHmD17wiV3ixgt36VXMJambyjFcTAQ5myBUtG5cG6s/4a+g92
B2a3p35ACzkehGUfC9wAJATmmktnYo3eSH8aQ7FYmtmrWcoY+K8AICc0wsQEugkBdtBzJGyoEkZ1
qlOOO64cHaSrev0WteEkooYdiDYiQcCJITqyhUhX85PxWmGpbysmihPxhUaEEaylMrz1eCMjgmOW
7zQPsd/tqeaUuYc9vM+h3kDrLrgTJ+QymJkVtmT1Yk+1YWcd1EwFCcnRoFsYRTdr4pOU5mdVKC74
XqGhdjbjIBU1dPeIAVljFUDkBMKCoap8E6R7ukT+HJeHXg+0uPNZYqBe+OAL8kUr84WJO8l613KE
7NGZNkkLSqU6nrwVkowq8/FgMacmApbSuqRludpH0sZkFJKOEWFkjc8oK851lyNmSc86cTuxs/XV
cGhPstqeUs0Moh+lTkIOpkudeD99hvbiZD8iETQW/OYXQzJBuaxYW3pmp8uJqiIYzOwYdbWTI65u
74LaefoS+3NDmIRSHvdzFR4ys2Dny9J0zA+dsE/py+k6huympiUgTRYgLa5uglfq/hWN4ysTi5ck
Gc8GaFSvk89TeisPahtmoI0mDHnLBcrPVOuIwPpDIkH/3wzmjsFmTUFELKfv9iwHsSAfwhl/xvWZ
jJcFy3zRcAUtmN5VG46m28pBmemnaLyJi/ZU8BpoAKgm4yHOxSMc4ZKCW8vSgqD5u+ars3SoSGVk
uDQ3xBeSxti1jOFa1ubwsNfh1cFWJqJQwRHRt01QfpXsTXPzV0yhEg70ZYzcdCRsRfF3geKlABlo
rP5gXI24vS1mdid9Tpub8yjO52xY0eetZ+0LX10xhieRjaj1FQqcDstKxKWFwhnZT56NJ7UDi1Py
DU9ZgIjmaLBsLEVXInpEdi1WkxEiKsRdYFlJWTKI3zuCc1LQ2ADom3EKTsfib4lKgN1+3Te7ADUk
gsAIgsx5u8Dks9YMl9yPfk1ryc6Tl4w4+lHu7CXcp+QPBahjGKiC2zvUoNeFancvPmtlA+f/N4p4
zanIss/JgtaPywB3RhZfJ+rZkrOzYomEC0Dlg27ITFWKKtAtoHh7XuGCrK7lGpMOyeKUtSaZ5ZKJ
OSK6TOpyqmuQAyO2LxgxhS1C42XOIY+sNmMd/Sl4gAz+jW7gT8j9wur89h1OlUeLXwsyHe//BvXK
1P0b1Fsk6NU9EILSU3ECCdOHoU/vLkleprU8Gqa9uAAcBpgmTusGKjWqYBC5hyL4IHv+qI6dP+oi
s+9gVR4VBAKTOfyaZKCrBX6g7CdbP8xJ7uxpDoQAL9pOJl8hGpVTws58HC4oT4D3CIhqiMFhmagj
v1Crv/masxeKACAqfpbhNOE1J8MQ9eSOTuhpmelD3UfFuYPkq6VQ+6pHl0LI0YUbyRa3FbHtBnYa
up1JoT1QaK+8NVs+MCCZqUCPSKhB3mnIdK+ominGDnRQh1p9pEN+FUAdgOoWjcNYsW/asQDEyaSH
msPdX6FyYU5vz2z4wnEJpMiWOBlnNlno3ubMPBMnZGizTeGOqwRpl/UOs+hT+baubYcMMUqf6Su5
FGZ8Vmsy12zju+nN44Ix3LC8XlWOeroelRjYxYS4onWJT3cLljoCKr5axXJEwIuysD7BRqN1GIVG
FRnN4MMKlsPwVHdDsHFyAFRyiuPw6XACGL5CNDfYAYHIEtXF0g4BJSLppItitwP1Fv40hfBibjPV
8kepdQeGjVzVOvS2PffJFSb1NalZdogVQDpPWoFGHELqwWJ36FZKUePC2LjKWZgzUyRFCQW9jIJ+
sSi2Rz8e8TZvX6J5KNKniZmNl02fqrPZKxchKm8asfHQYeeP5Hcm9cRggKVuVfhcg9deEqwXFrID
kp3288gHUqAG21/kJTmWWeq/MSwbYLsblUly5Agtmzys2qCwxIlQhPK0jMKJYRgswaOYj49GEAi3
X58iQ9EocsamRK6Ih226qXlzy3iEN3YG5CVJXXGrwiQwiTsXn8gBuh+iL79YeNpI9ezv5ZozP9cE
pmSgDoUc2DdkjLL+MBbtCoL6xgLshgRk2cVCBSUXFP5OVR2g1823Pki7+S8aqXQ5rUA/ijLaL9iL
1aS8EaWVa/WrUYq3Fu8loq1m2cKJQmzKZDLnSo4Tu+9Yi44ZQiUEp/iwpGYfP36Acwit7CSH2UkT
hGBcgXw9MpNaTfi2RHKuWQ8EdRIFEszcomTg3v1oaFc7Qkq311kaMBZi652QsbbYluiKQhE8ogVr
qiE3GeJqx3hblPh9zBLNOgTtJ6t/FyEaqh048gZqikQ7KBS0V+kRnbPlaxO3NM1xHIgHwsUej1so
hC1SQSZFxIp2Ty7Iaaedc/MZEdUMytKgPZIJlBlb/aAKBJro9cEwdbsB767KDpMnIY6CFbSjUuOT
suJjFTkFgPsVs8s4vE9wMiqL9np2lxnLI2D88m/JDiVjqFQYzMuAK0k7k39+i/9obMmVAHPgGCNT
SL6x9sBww/d/QHx64IVztgofSWIYfn9/syDOMfUjPqMxrs1AmWG0776RsU/8qELmpQY1Lot4mfFE
+sG6mqTtkqV72eukTx96EIyiUHkrynOJWYVOillb4ULvHxJc13pEeKf+jpD/JrnXa6VnUoZDkvfi
2Y517apm6AhY3LO6J/gyTElk7L5wLazKERxNEEdysA4NO9dgskHaohRDsUMwh5gy1BwbTwYlHmNH
KcR+j8KYD5OugA7B7Hu/Vokeg9mOJIFwJZ8Khzk1vx2N/mRjr20DQgFUgVuplXysesFGGwhVJKug
FVBVtGpoU/2QVzdR5tkZLWo3kVdjUKpVZ404GFzDeJXQ5cICBCrDj/4iGmxmNctxv9O0230TSBCp
eCKZ3tJATY2jU36Cbca2REDEfm23/OGM/ssniGef5pIzoSFI5A8zTfefKj5pbIcr0R/XDlEn4DiE
3Fg6T+MWmcKMsGY+bcons0boKTi5MZ6bQjp3TOsbXT0b9YpdCqizjB0J59waEfNR/W4IBxUKiDKb
x7m/5dl8m2w9Cj+W7K0n4rVIpndbNK/S0B9iU97DROGOZYwGhWD9qQlgoSp8wn3rGXnkG9SKZo8v
GpTMqhnHTqYvb/Yr2ndGc9jloado5bH26O7ULIAFlOEN4MhJUAoreDvJ3xRJ6s2QPWXAWdGhNaAO
JhaKZBLyVOg7BzKzW9IQ1xaUeQEAojlhpNu3eU7OQnQfbJLDlBWNJacKkWpQpWTe7W0OJGAjm/WX
YqHaWYV9DzmVZLIgVfSTkkdI/J/5cm2+VJZbA3Qpgc0tSnZZai7Mo6/GXd8l+I0ba34WTfqa5uml
tXxp4UKLTmRzUBigLGHAJ3Mwb/NYPgihxczHuCpBQyofK6OweYtSb8UyvzChPYFsZYZItxpCCQGs
7GgUlW1oEdgyc+SKKVVrHW0zYrKINmdygzOZb5AdsJHAiFIEdsKJF7Pa7+UWuYEjW298XXY9KAcT
7BKdl15jTKHzkiB3mcRHVD0zttpLZkYtCA1VODTscmHVTV0wkhi9zjIEUuijJdIB8gUZRFbWL4uE
QjR/53nkZHCZylUfZT18SkecMhSameFJ4P9K0hMAFTQ85geDSmGEZMKyuivkfxyalZxu0EQ7pccp
1gEewede/pJ48KKqva19fhMtqBeHQvs7M1SIcL1Aco9lOj1pfcHPfK5Sfg9PfNiHmAL0lhHpSmwm
od1odkmGgerh1gX5XK9O+HlCtwS9WMairLi8NTyJ5K3sY4B1sm4dwW0G5oq6wpkLjag7YtcnmVbs
qEfmOf2bG90NqH0aol5ihwAvnKJnp7ifOiJsLLuwRPX5gFEdbTYvpP3/MFbjzHELj0GLa7+l8JhZ
5n7iQZax/SOKAoCBc9OPeDWZKfP91yWuzJAurnT7DKbBASPIG9/VO++Ul8oyLe6XR72y1QSK0p2V
brl2qel2Kop7ezchD1lg2UOs2UFgPStu7WzftAI02UTmTt5Fg6/wWJfWvS3lx1IQDkJ9honnubLi
GU8T+PdIax2F0O2h5W+KuSlnMWirOpBTbZ/UBAbJu3Lc3M2MK3FIKyPSo4iIVN2OiCXKo95W1let
IqYqBF6F2pGVmU0+VzGQ3fAy8YNbWP7NeX9cK1o4lq004vKU+Q0pkUBkrei58ojK62Br3fjqR+05
m1t7eKXGLnnIAJyx20PduuubpwV1jCmxImxSZ2GHJHKvTrtehiy3oDknLAi3Aw1n5LaTdLBIIxt3
cJRJbxSQ5ubjhxHDc82OYvzRmA039aEEg7dDPEtEojmjJShAomzWiQ/tYnSzk6JCKTZHtpwcRxOk
xoS9T2t9+VnSDIqN3XC5KwyDpAqtTYQPQzxqSxJMh/wj4l1tWaAniKISfKSS/AqHwcbgCiO9jdeD
UdpxbdoNIy4zEh0UslCxWQQQeC+oX/HHp6wKVMnIkknnIZoM9rRyUaPpOkErZO6zqxSOd2w8PEHU
gdhZh9dUJ+/OGN/R7aQpJjBpzBjEew6C+DqJlvVC9aegzlwr4ZJF8mWe80vzSgTyUNNfkXQxWVBz
5l+qOD+loxbwwZ44XMlik/1Fa8BhYuSkgl1M5vMS6yBxv1iEbcuJ04CdpP+mOwJbyMIQup1Fl5Pm
x+1u1632BWWPMwL3bfj8JIcDkCWVz5A+zCsLL43MggZjDIBqjeVQqVng7hmtlPq+6jePf8IChs35
+l/cqX6awqxALyxZkqcWmcfIUY6AcAcwXEApalgaM8j/uTnYSks9xrKOuxdyh2NBEqSUkRL5Ubc5
XxMy8ic3AKjnAFMppKYVaUZxJtLqPG0kA83FBY6BVHDn7cAdEiaasTdkp1zCnTMh2Hbk+sdUbR9L
8jFI2gubL/xDmbPmDyf6dc2Ti9lJJy5pjy2Tk+eKszS4SIhxAMaZSDoG+9w1S4nZl+zBgrmXNVl5
Bih5mRuGAAPo7CNDrYyh1qwpLm8PbiwuhUWRveUr82XGwdpaXNNyuPIxtPRiIIsN3fIWRNlpYqBw
JiqbOvSoksQoRcm5NAF2ZNFJtLtX39RBXhMGRTxHgedvSjIwejK2IdSlIpR+1Cl/ZldMkebkM2o/
QlgLp1pHrHCHAjLFSPlBKPg42uBZehy4kaNIyoFc5gjxCPTjNJgvTMt2la3zdy996jXEfjwnQ4KN
g4Ot7YNJfevrl2VivehYwipeuOnnHN9c8uuytJcu+q1g3LMcYIzU/yVPAMU4KUKYLNeIkMrhLCeu
SnBa5H5jjTyYVGFAyiehObKqlCDosKE2GfHqPAYAixxQphm5eQplNC0hzS1v7aZdCXm5yn+bf16y
K0+o42R+BDWdyY2PlnITePssg3dlRXoUai4kTKwUzKC8yAeTAGXmKu2z4y4yOvEpZt0j2reC7o8L
Gup83kETZz2luwUx6eKEeRFVc+WvEKVaE7jbeopxKGBUJ91bmaJTJMUB+wMrv4DLcybDPM/heGEP
k1NDVLgpSUkbYEtyEmk/F0nYswIRiKAE6z8TAmNte8VBI2NlJlTp96zh3Mk15EYpaVwYiHcxdIWL
xO6+T/jZEy/L13qqao0XP+gYVscDO/QRqHpxMnUlQMWq1+N9Gtqb3sTXRDstM8jXpjlVpXHUVing
7T/jkacsbDDsGYzCBYg15rEugMKUWjDYei46CrtqsGst0lTsoHJdeJY2eiu6AOa72dZtRMZBo25o
AMEi5t6J83NLDcx5K4VJJuf8yIgj7/OLkPZ3OUnvbIJvvMC02qGieUm8TQOQgvFCh+2v1Agd4bM+
hCQliG+JAa1SSKeiHM/lWFzQdRnHNdePiVhfMUQTL6hfq32iWg+oM482BM5YmXfNwC+r2hpQe6t5
GsOMSyD0Oh2tzmWawaZh62FiEVSwiGuv71C+mkQX/cni8FB2hHrVbFynwITLyqUmk/WdJB/xSk9i
OGS2O9pKipwV4I6zTQpkkZCbftNAGVMQA8cps/xS/s1Qg0nEh1lnAS+QxKQifJac9X2mvEr0YqZE
RCslKL05vqREQBnBxbjO0zlxfVaBc7qvSRpXM4ZZpyREjEqWOHc9WlmmC8+OxVw1I/gAP4s+llmj
bs+0J5vuG6ppIiGGNXTvs7PLv4p7k7cNbnf6/BSEiknBt6VE1MufkbkQaj/dc7l+xOQthdf812mi
orRQBggIDlsEh8sXUw7SSsIaAwMJzqnlFkQtYlY5NUq0ExBUtz7Dho1iN9ddsORzgBuSbGTNCVdu
SrgiLaCrCNCVJitAruYU5lq933TVbV4+cSk/p0J8aIjPe+0l/cXLPfDWv1gmTGiyYEDK5IaHM40h
q6sMPidfoTCel7I8d4IEnEyyLTLDqm4OCByjEMqOEvKsxZ9giySwRZJJ2nflq61716Zu7Q6UMIco
BOO0rG5aC3TG7N7NG7GsDpbVdt+tTNDxkpiTcFhJO2Kj4c6QWdSl8ppsP2Bxqt1MwMtnR5gbogJ8
VsvGja2bUOtezy9DFgmptn6oWvNpFmBTPDRYF5qfYya/pzg9hG2MAWb1UxwqiaOrP8mh8bN+8qbF
YkLCsB7aHIUcJLAF8K78xImEUiYCZPxEIQQ4KK9OmyRnlS+xBl2Zq1ZlTiHLEZYV5iGGgyLJQaLs
CD2ZfUwfBnklPh1qOludnHWCpt/MSrgL6CGycAZcIg9QDPHP9oFE7meu4w+yfCBkCv3pmu/M73Qw
jyNe0kSFeynd9L68ic10zUMEKR7SqhjONFduie1PYUaCOuNH1irEdApuwe5DVOKT2cwQU+NAtMUO
DRMWZSlx+kv96KTZhY3rYvNa+KtWDYOj5M0TnZZgr9PoiSauwnQ6FWN/Zm/aHPPsU/wSRmJpY5mv
WAtaNmfmt6pwAsoAic+z6hvTxzKF+5CCfOjIzf059doD3EU/rYEfkpmaHDP8qxPkGB3zamh+yNl/
mtJ7D5Jtxjs+9j0ooGMkFMeww4ovLPbor3ajVy76AiZHZkNpxdiTGDeefRvCa1kcUpODPU4w8jIR
JDkA3MYazwSumu6gAIlidSspnjICLx95xQvRr1C6NO/EKRBUK3hoGGuGBJwys3ksIM3y+CO2zI9F
lz+nsLEFvjOQ3OpFiwgCURP/wJXGOPsgGuK16evrIOFblqOLaRfnNNY+t9RPaXhGf/oK1mCXBol2
m0nRXqnds73SzCf0loHV7cKiQuUDWSUoPa1kAZnvQ1QFEgIq7SfFrd9S96TLvK+Yv4GxzkN7oP1t
P3UzYe5lIIFmCssEK3EnsnvYajgr4kn9lM4rAoLIs3BcZ7x2ognHQzxYiAco3uNhwr7xR0ELvqoY
opAIsgKUDjoX63cy4ilF2pZnnnlCqBwRn5oyqQHAguLke36MFXyJ39PN+oUDwNXDb7291patvtYH
60VO6JvwS/y9VRlySxrLt/wbh767QUULdjLWbzFMA0Abl4KxIWoBNDnbblm81hSiJfYRMCq0b/oz
O0Fu7m5NrNxVyTaIoy5J7ao4XtVIwFs+MQNRn33IQ0wgPZMCkxY0YfrQtb7A5E1Z/RE4Ze8gUhCC
oV5YD4fGesVWsdeYxnV5e2P3cBPSjtkqCRXDhfHnDT2KLW4jIh0geQeFap58cQAQciRF9TLrDdL3
Q0H1Ug9MN0zxOKG30iM0N3ILWJsPUNzFtWaPxnzCN3vWm/XCU3itqsWNIoocTFoa5xgOKAQxS7x4
KRv7OJe96lyEsjNnL8xgbjd2b0nK38LD103hhu7qJhDDZO2m5AsW0U5icpyUIBgrXPsT0HyNWSs5
a32LBX6hmMDrH8UHJVx39RLv5Lk/8O8c8hyT6fptadyrQaTNLwu209rt/Qi3BWCVjAo5ZUtRVLYo
/BUM1bNqwoG13ouU2svceTfo8XUhAkYdzmVXXhXL7hlg2slZ1lvqdO61/8JUtLPqrSmSK6qJG03j
Ybole1LL+Ixkx9hCrDkdu0MdIaLgjJQU81Yi2Jv7Fu4Ugu2Kf0k3TnVBxsasHtfP7GdVrIQy62CT
zYtJdyzN2IcZlQMcFNlMT0hH8EEQZ7sTYzpRUpItgZkZF4PR3vPGBbdPGbIc0QYuCugPA0CQLd4K
ns2Q61BhQN7qBT8cjRhd4lSxfKkIQ4w5B/G/nkrTOsMG1Ivh+EmXW99xYIyARbLCTzAkmrR1+tVZ
xOzaTXz4BTPFddfiaAa0uFvxNJShTJor6DNBhlyBkbW4TWsHDhddD84t8breqV9bIDgtrX1U+pEp
gJklvQO9oeSXcuen1FbkF3ptIDhVp+4WC9W8BKiUwUvWv4tZoeWvPMEyPM0affiKuMiNfW7Hbeb3
BkJB3pQ6ZeuYREc9wZssNsd5bY6W2B9BdmL/G43PIe8/0RhzB/f8K9I7Nym6SBghJfKxSvG9yNsz
7Dbi8CiMvh8awpSoSC8gAm8GKQNDgRXf26B2i/FMzn4vOVR6u90hTmqsbvxMmN1xfOmpxnnE1BAH
0BwRAZGjYSX/kp5qumkSE8k1o76GB9tgEf+69WCspn/N8yf1GElOM/OchBxei/8U3ZUkRvYqpDZO
bQ5l2R2ih7rchnB2cn4kWxox8XnVrJ0zV+DGSTbjc6q4Yd24rbdBlzOnxauL8oq9nDNpqfN/NJ3Z
btvalkW/iAD75pWSSFEi1dqW4xfCcU7Y9z2/vgZTVQ/BxQWCY0ci917NnGMuf/JSOdRG4Qil4pTM
ktCwEm69y3h4uQoUCjwOeDHiysD2AX8QLAxh9iojWkGl1mbzzHZJkPigUUvb0yyeqOri/6PjpjCz
GBA6TbUQlqk+B0J3Vk4KUzjH+anpzKOisxG1cIeHoPV4fAGIn0asSGEJcxvskwmDEtoAhAIbzwuw
AiTC1rAp7XZLSywIejC9IFsuba4qS65tQoNg0VkJaCTYAuQSg2NtQs99T/wG8PWEDjOKHhYxQQzU
yC86kL8AO3dFF/KiL0mLvyuq05/0Q7pTrPHwUS4tZ3lo/bGidE5ROI/ppRsGVnewnkl0VIlRhwpZ
55RZxO31C00xlrZ68MfF3CNMYznJSmXCpYnFG/W4sxqIvsfIGdijpXTLIYZ+o9qreBHKw9aEr4Cy
tg68w74GhuGUzaxGoLa3YQ5wVfWpwSyBsLvDwvTdokbO/OVMNChEd7G366CfKy9x5NFBuUaDQipb
Vu8XiZjrec/SCYrP5LDqqVj6Zix9JeaIajmfSuCgWEA7RrwafmQr8Ot1cRWIMhDzQ7722NKPGmSs
zRDDa6t0TGIW7Wgp5CVnX1JkHAdfOYXEo1LdiRLfyzBdwiS65OsaqA0FFNmggySee8g+eAUKukgo
lxcaNd9I9MCMjauStbus20gZmNo8I9XZ/HK2M0WkRJ4YgVi2y15UH4iVz/dowBUr8XsC5UTJzoGc
E1qH6KdTKYUM3DZoZxXrVKiD2xMZas93TOy2vYF/SWZujrwwZnPkJV8qpn8B5glr2N8S35L+QUkP
Y/JixMxcFm18DZcULLPEmWgx+htg8obKY0QdgtcUB6SSYx+rFCfyGCjbU9MEOlmIwKukD+bJ+BPN
8UVqIju7fCKpM7V2dLC7vnAN6D1MTY2gJVCxR3Mr4EtgPwalYdCTu44bdzFZ+2gkilY+hGoyc4nd
iZIhiIEyJ8rHCLChhsk8slGqkW/V+IZrl4hipuOVyzYVEQ+31GqhUyR9O3/RJTuD0DlhUjgibhRJ
RGdCXdTgz5f3xDSQi8BQLP9u+kBZ2CscQ5HQNwIUBbU9t23tyyyk+wCo5/y3EaAs0lFbon4x1vrK
POPamPJVUtVroctXyxuRoakkEQgJYBxJvc5rfq3S+YIaExWr6oMNOTfGr00ThJFyase9TCWWoVcU
vyI2JlHS3FpCUuvoVphOSJSIiGpsfSipjVlFLumz8POFrAORm4h+S6V4KP/W2RPI7c8IwhHnjjFG
J4knAwWBfCXxU7kj3Dczh7UT2nX3ZXxtU/1yU/iUf2QDwcYcRFjjqMw2YwjqC59tGai7mtsVISWv
//y3EBtPYMEoUWHxl+EPld4gZMg9P5WViTlRv+J+4zG2GryimEKuAoyGVUZlRN4mrGDhoIzV03Sa
MHW0QkGfkTsaKQ0IsHQovRE8xXiUdyqOCxIPN2iUAqSjIR+dagIf8r0VsqPBCudDvw6fOYeU8CV8
DdhDN7hhLgnv68I8TrmidLxV6Xhr0/m2Fv0t7rXzGAc6kjSVxgo5GppESWAAgfc9ZcFsdP1RaS03
EjsXFSNi1ndTa5xNO2V582XR8CeyXqNQ9+AGdbjXZT9M4wCBs4i1VgIHs55z4vjWHEuO1eyT7qvS
tksVjU8MZA68+ICqJj57KF3m6H8hkW0dHedcYOVvHVgymH8qpQw0LfV/Nos/okCZLnUmmLw6atUh
dH4kxuikf9eWcmTmGzZzMDiM14TpOOt7oLicJECs7fyMsHAENpuRgaBx8ykspC8MXMcfaPxWmLo/
NAwSUHEFBLfxfpMNhjOGtaVgFhKgAyOzo0z2mCOasAg4FCWpPKbfCpRi/WrM2sF/dZsflHh6o6fO
wPVLAgD0FdoRZGt2+oGhBawNuNTtF5iB3yLhZxHO8ZI2s+3p3mQAmdnEuRiyIx3I4miiFhOCKK1P
eX8Ox+xSGCQpllbQjEvwIMx5mMN3rQ29kesf8vho/sKAFp26MD4LqMprSshR4XYzeEYT0MrWuQFw
2owqa8vpLJPo3SCPmRMumUAiEKPAbosojii51Mawn1x51I2Js17qjz9I0IdN0feqNe020s1LyFDz
K6d8sCYWhuFxp6k5DZwQmHxkM3MhGAA1WE5iADyZbBZZyVxzesnEliwTu2S0Fij5EM8Vnp+xKvuF
uM3ivPZylpkzMlJGxUcZGWn40wjfKX74TNwolaCC5uTYATvVeLmKGRLzgs8u1rlYpUPzZzJTBzP2
QftOphhDSXHSmuWs9bof25I22PIqI57gTaMWVggFruQ/kkWq5Kame9IqK8XePqDpdubTS5t0LwtP
Ge1YgrWHO9MPt++zuuB8YpxYPwddfFOi5Z3F5kfjK5r4aa3Gx0wbislePQgGJV9/ZPhGa7qFChuS
4cOgldvGLVhcyTJ2+rRzFOEzzmh9xEO6rWN5N0ScRPyT28YbkaVxbCSVuRsQ/De/uUYIYWzwo/QR
aYXGcsO4gCaqRZlLN40eI7VwxsAN5rrgC1QhX8/L11oxU8tmNL3yeU5wOIy4Ksr5LGvEzLkirPKC
YHBCnhF6yxjXpK3IYSWhok77QkDpUF9PskGcRHmsU6+FuZwJy42wcL8S6Np/Nqccw5YjOwnhrkIG
EZOHPAwnBThIuhgX48QJ/UHQ1fs4okcq871RDI72McqKMxHxvFrEZpAiZ5QJG2yyufF79kzBc3Of
HgZR9Vd1CdqQ5UAVXZsO8j22uYSYbACb6iLsChYYIrA6vQ3CUrpYhnmNZy+EciCIxxw1VbX8ZYnm
TTLahPY9L1snGXlRdtEQe6mcezV6pXs24afX3xrWCyQY4kZtrdxbET0qBvsUfT2Dfj+IeK5zxWJ5
0QfLAiZv36xsU+bQm6bQQ7sEPFjeGQhHMKh4DYDbFUj0mDKBQqiAJxNkzkmG0BlCCsB87h1X3APr
JhjkapYlpqmKFwkoaxTdlYCoRGEaDLF6rjSgsgL88LTwVeZA2fpfnyiQ1hBl72vjNhHHkeMQLXGI
dr1I2VX7FIZRKgT8JoEhakHk5O91grpqUM8idpNQAU8Bg69ZxXfIxk7RkrfUECLR1vcURwK940QC
7WK4KWJ8sKaEuYPupoC2p1sX7RE+3NDuIaweZeI43H5A2GVG53En3WMd3aUrXifctbkWhJnmxAiC
14UpoAIbmtplc/63yBDIvZrglvka8o0OzkBDQzlQ6EtfcZ+QFRxli08rCLyfHcNRxUnVkW9dEkSU
8LK2h+XXKsqnBoYdkAxALCkrWuWg83uFZKtasmhTMZpV781LfWpb/iExntDXfN/G3hpj7/Rvknf7
iqaAUg8lFwWLihFAHk1YtfarENOjlJAHwpGPxjJjX1ExO5JW7BGetRAygILKEoKiAI614nUnVpEW
lbzNGxtfIpWvuB0orOD+7VuAtWaqk5RAHJv1n8UsoY0yV6PdVeHFhdwMylfff5N7eySq5Gw1v2N5
s48nu5KSRkJKlpsohG48IuAo1T0u/NNiXkviDNQnrcuSHrtPhG58WwLergEmNdQ55HAkspXpZe61
K2eJVN7aiTpSV3fV5y2j461ruhd5b0bvGntvquuTDsforoGErCuFH5WNChapU8Hm2wRzSSR0ORV2
J9Xu7aDrDOMoj934I2p7L4wFT3HJGAI2H1Wl62JgQDhXbGgWtEx5G/rTAj6mpX4QmyDkj5qXIFuk
cr5DXVnQOmO9Tr/VsPQjwixrCBAthjY2yCqcgYM7sxPqiIcePnUsGamqOdikEN68iFfb6dct/eZT
La9mioVRfcYdaw0oBvnfcOLrmC8xjzAahmdeuA0WET1efAEZcBQVG/pPwxXAxwX3A30SY4jTDUai
K1G79xj+RRbM1jvYOZvpsD/OuOUEhA97A5R+yh6OmrKfQ6DsjWvA5rQoGgp/4t4b+G5H6tpKLvZb
MyDk5omU24jrJRmYt33GCEkKtEXYWqSTGn3r+EeV5ZqyoVbfLOw+hNlnAGIF2NKqdsYaNYvrhYC7
G2RDVNvIYGByknyo0hd3A+4CfEDhFoXd6nxivV7djTF/bAaOVhb3UirCq4jROMkP8wcQ+hvy22eD
ZWHjOaMLmLRzJZNHnPCt4dW1ZlsRJPum+5kVYrdOdgCKMCBuZwJ77sPEurVh3YpiwMXjcTB23Q+P
njEtbsRtMvOJKQDp6De3AGtOpICCCCdjeNSZeGAKxsLvyr8QlI8sM4aGz49d31g6IjpGGD0L3OuV
oD8uu7A8N9IzLCAt4GRc6elEQD3yFf4cCeNWo9j5346Po9FSe0YxSIzHJP9nQ7NSzpg30A9XBL92
VKgJ3tVMPCTaT/5BKJqfNUwtsFUWh2x6pciyWCOm1UdSq0AwOKOlfZU5CWq+hr0Xfs4E42lcnZiX
FDOazGbcI5beg2lEU87J1DHKp9HblEloDwg6d1Ks0iaRFaYXYwGrSFUHP2PrakGemnaZT/qMCLH/
T0rLHdsXrewvC3naef0a1Q18CUu4+K5F9MoCjCj1pkQ1C4KdEvHDKto6GShRgltpBl3ZIkEkr/kr
oTceawRNpquMEQrg7362jvPMHF4ZT7nFBCYNz+SzwnxLqBh8FYA2YqiDOeSIO4nHS4Om33OVSQxj
TOODQX6gtsN5ljScqs80xIG63MKGZJhQDBDvXMTBQOyxKaJIBUjTW5j4S3kNlf6s8RTKSvvI9OiJ
WHME0GUA6Go/rBk0O8isFlslOS7xpRTQQ5NFnPG8iYGqRlczbBhrH5PxZRW3ljePCyhKvhQM4cZo
eYhETjNKrlUjDXjAVFsnWNzQUWjrTP4OMUVER0s9+k2TUjsWmVKLx5SZeFvfgG4tLD37gwCxJcSW
G7ORxpbLDi8G7CTbmT8hgl9nm6VXzn+zlgQ3i1n+Ll+aThon0P0sDzSVO2lhr7Hcm/VW0U0mTZAy
V5ALQmNw7zFdKlWC/Hgu2+5CWEskfVgII36s95+GAYXQ4BzmgvtRKf9I+TRBFCiIzSzEZgiU7X87
dJDKOWYU+jaM4oZjmgu1LZxjrqIauLmFjajx0Thh5Cc3GOWsgBh3GFHSIraGkg+FBHHQQZi+2uS1
hY024DW4r7kb+0XcKzJuLvSSptVQjYh3lb6ziO3SqC74k7pPgyeFI+CJbqMFT2ka1tvIvcnwIek7
Ii1bPpzKTcIMYXXqWs2fdsh3tcBclJmM7IbgIptIC5rQ9BlLnwUZyQD5cDWK6HdZN7w0/0PjbY9F
dqhQcSAprTAHW9u7JV/XSWQNgtqrYkaIU2L3T8Ml/jIQ7SeZccBDjHaR+PQXJqk91lNmR8J/cddz
S/MBUI4CMlN3Iwc9pIN4FT1cFCdJzs/px2tlrgMy/DCRPYKPNjvt+FHJQnQGOekYXmVMrAz3DyM7
+8E4i2oEKc0WOYNSqDAZe034s7WqQ3FjMIvunodQMnvHn37KJGWT3xTtiV/U2qqJjMG34vSHns0A
kbb7BPlRjSo3hi1S9e27CrcDxSTorO4tKpcnhADewiwZ2Rqbj6ZJ75pO+z7DGISAI04zIDPG9E14
K5wlgV1k0sGJBcQlHItkvEUN0qthvkm9eJFm0R9NOsu9OFqnSPdaLcLYKbs/kDMPCoLL6nOrmiDc
qrjlGkbwYZR6JQB50uEa6jQlC5RKCBpBviRSfY1yxQ6Z3lljcusyFhXisE+RohcWwQb6qTflE5FM
JyuyG9haTKK8WNhq/yMRtccJYUVvJccFL14dg/7c57jYTV8iMZRkbV3fC0wF5v59Zlrb6nxHVyUw
+CUjHzNu0th1ec9kltwAA+vUqanyq0kCix+e1K46pyS28ltqwzmDOmCvrIOYcHZgzzYLLEkI5CyG
I+IZbhzQXoYcuyakKnYtPdFe69rCKW13chFhghsvdrHr8+hchmcDETSjNVYOybmNm/Mbm5HuVRT4
Z1byHOPksGQU4PzcOevZOvfnGGxphJsfobwwPZZUvdN3zRG/8m/UniMDAXs8q+NbbIVBMlmwJEuU
FQuWjMMKLNr2NJxYBeBlo8ebfKS6xLYD3BKrtl8ythjH1ilG1YmK0sVIERj5GlTp16ZW7fZT2bm2
bqNszOP6lmnosPi/kjI+ITO8wc4EsaMd4gzD84G0+dvUlrdCNa68gLaIf1FZDT7ElGlEEyQWi3h/
llC4MXAX2tBOlWDV1f3AuCVuuQHL7LCssR1hq+M5mqo3Caq4aksSWVnC1/h/FVI1yv8qJLwvR13t
HJYnc6Yeh1w4igBlqP/3OXsFUaWzBRnRHmaQFLPoDQ0JxNi/hf470gd/IK0Ewe+CYWveaW7crAGC
ug559IEn5w0V+bsExCRX7hHDsLC5V95rUQS6EgLHOaoxUBXey1qFd9YYqDvw9QmkwRQ1Zym+vqy5
WrJ5k+4NQiYfZmb0PlaZbcIrVAK9RgqqYShaJX+W4fmd8mjzUFrQm8WQMpK4ZOkUYk0SNahHpXaa
yisTkq4Sz2iu/TKi3EI3POzBKsvrHExCcdfjFodhfac1EqRrLn4NBqYGk3ZvyS/S0hFfL+KKFs+q
qQJ3CYwvtB52g9s2T7K9FcpvOfptJVpfer186goELZwVS0IGU4o/ql7YAX+3usSExKQcGxHwxajG
9lkBKEFnVSXGZ/Vt5PaNLspjjuy8ZAUex94Pez9qDXCsysWwzvrAsOYidJGNAHfXCL2XLv0xFd0S
RWYIu5zSrpKtEz4DTC6pHm5E2pbSuM+eKsoHo5G8xDBZuIc+y2dqXAgC2MPhm0PfJaRdRAtQ8aj7
MSEIk463V8HGowV1A8R5IJ5RHQ6jMLG+/R1iphjh5YWbVWYzKTOf2syU3bXSf1vmZbtGN4JXgi5f
htks9xr3WU/g6Rgmz1Efn/FEC4UWtMYEQGSeAYV//BhgGOmZL4o9PDDNF8kpZHK6zXnWep+9aaDM
QYdDz65fcqd9WL3xPhkJ+8LRJ4k0mKUT3JOxqp3MG4eEeQ/+febZ8xY91qKQp/gR+IOuJFqeRbI8
8+izJgYJsakWY63W88da9XdgUTctZJzCis/Ot0GirIN/NAzF3+oLhfYlIyE8YdItbfWthV0UWbXA
9Fm2zafwZQWo4rFdLNguQkCDCqDBEZjgDEkOM7urChyIzW7Xo7nTeVLh0xGygV2qBtWrlZuCiFue
dVFQ9nmg/LUYGdBMYXEpIL+nc0uAx76W7iaszpyvQeZriEjExIPN/zI2pqDKib5jVUgWe4g6TmSb
g5EQz010ir/hTTA6nXdyRzYBhXJLUzfS1GHldqumY8ExuHVBCXBPpqNgvoUoblpDvLR5cTE94UL/
9UShUiTph9nPb3mR7dQZGDVPqloDUQwPBl4oi1kv3Z2i3fNz5K6kB+rlhCGawN6l3AM5qBqMToDr
08KbYtPLIZLgBgU7gGmnOuH3SpDcNWuzm6gLmwqeT4KMHrWTdoovVmPdVbl8RGr5kMX0Me3VOLrI
+mNjbsVVtq8q5tqy4gtD6hdhwzx2peLXPJnW96Vu47MBMqCaHQtksy0gdpw1cKnaM2YeqWR64VLq
EfNFSZRJvhqiJYCNQubBbASlFV1qM7r0FhdM48o9RgUc8LVrjLzImDEM99ewym5vAfvkz8YR7iQZ
NrbotgrhmQW8RSfMlwMQLsIeC+IzRbf4cyEnTvgrilTxhnZJyymQQmIi3aH9RBz9d5BwAjFT4Suv
Z0aulhVYwXyqaX5Mv1erCxGkVAu+ZU636RNuL8Gmqq1gIuWDnkIHuoAb4aqcpueKJAiTF0nfgq8m
WJvS8sLLw7tKU7upuMuhf9fYgm3ouXJggwwcGVIaRuILMfGX7E032Xqx+SoJvJX4g5gqYaBn+r8g
5dctOabLPi07W17E0wzuiG83Ip6ZeC+ru5rtVd3EEzDcAQhPaUkgDEPVfUxhJ7k3haKdKT6rwTak
r6J5E9gnj7tKB+7SHjTeM4rWnZ4Np40YxHIPlPBVoxlRSR6MQmheKzXNFsPhShfm5ccB2QAtB2/j
gWh4WxX/5hNDLb9I221OBRYANM4GWCnPzL7rl5B+4jA65tEAvhIPhNzZQ/NZmA12bMVj20l8rtis
WHTwikSUV+RfJKTf6AusSx1gJHF9JRn0ZcRsQJCQkomuFvK/hr9GcBEIQVRANobkO+2LEg1ihUYG
iYTGeiacUKPoRGGC3VH6/8ihpHCxR4aaM2qshhDaHp7bZsTYAmllMAstXFC6LIo1W6M7G2MNySo4
ZdlW7l4i8gkek/csgnkEokX9FS+j1yNfDFuRr6pkxRS6Ys2HEBbqqVFlr5aPJnSE6XZLIHXZuq/7
P7Nd1NojBNYp8kStjBsnFs+Y9tgmMm7ed0z4dPyagMU5EEEwktDYBG7bPfLh2wigi4BdVZHdl1Pq
bpGRGrOy3t2ZxFDNgZmUl5JIcx0K4+LEZX1Ti5Yb1HA61GXVmN4m3ExFDUoYEjJpULVGUs9uiZRj
Q596qar6H7a42xtfE96pvzfywEjBqJ2BIm2LvCSYcSvLpgEFXs6Npcr/qUwxIj20hx8tkNIngzVW
qLPtMl1C3gAK5xuZGu5zbA8qw1IVjZqIuU7bcICHunskSYfu9+c1NuRPlsZljnEvmb3+TDyxs3hH
SR/lyJd1dhHaj8ipX5sM65DJCh2qVXbakcHbyJ8UVUOJqkHkgEjrCSNT6+pChqFsoc+Np4k7ZNiZ
6UNPvxvmawnShsWMabvzoyIn5wrzNtMO+GZDwoMGOg/hoNuB2Go5DkeCFwcEElNhOJuGO0YgwVrT
ETMkb9UCgYEjRBb2CPZthXNFVYE1cl/D5swTWiiF199ZPKWqA3NZOeCRjG4L5wlAvX0zBVLg29a3
f2o62s5BZ9jsC+LZkxYnACN9cPj1wR4Y0DRcXzXXF6i7GNteS67momZuV3euRoCodGK66Yif+lO+
HgiZvKPSfeQfIn8FAXv9d2mPbHdeWUqZx0ygYcagjsC7d/po7Kdq3NWzTrJzCDaeVEg8FSIpyZqJ
54+bhmFzedzqpJyJpD7WWJuvAqcOUQkOS+sTlBGQBKoo+aLQByyCgoNp5A51Lb3SaS3/05n0Ln5V
aH5vxIG5UkcqPgt9Lw7x6aumr06LDwAiNfyKyiXEmTMx5U/m7NyRGpyNyMxIDsYd2PXxMftEz+to
HRO7UeJiWfmA9oWCy5WyaNYKr+jRiBUOvJhDA5ZcqF8RLN+HCqgO/hbfygiTuj+XyPE0cB5qjqzf
FY3K0ev+FUXLS+ri3crUnyQm8p7CPcGzJKNGgaS1iP4I4UsPxXRPEeYJIgmWCqwviSfvNdBnpxaA
vIq5h0UZFSMZHN4ogQCKSyxyyaed8A6TA153iDEWZlUB7JAmfMh0lQtZZdObILH3H/J9vhjHJKiB
hER17/Qh2WM09SuBQXHnTJNwINWVIHp+IURFiZNj9+1BGhOKujFslGhieikQjDT9hDilC8Yp4b9U
XVn9iYhHlpQ4IOchKEwhYN67rr075pNbYAUwIxCkKBymCQ+t+EFYlUpYKy3w0P8iO2QDZFXTKYl6
uzU6lOlGsIpgJnU2P/SKAk729ne23kIQkTNzhQImd0KnIQCQVaOHkR9A2NgMoNi0/391xo9zyrJ2
OAQYCTPb3sfjuwEAsyWESNQ9HSI0OKwt7EFIZKyQJkJl62RCxwNg6VjCC+yX1UavPK8/6uYmm8SM
qB8aFO+QZwsVFjw97VwaKhMbou41vNICtL248mQiQdh9cQmf5vl7g2DWT/w5+4alpj4RadqJl/y4
jhMJoCjRDFRTZr+fC2aB+nGK8WvKMR+GeMr2Wlq5dUYlQQrDHGquUfzul42+5avperUk8/o3w8ox
9cmNMA8LCbsWTBUYQCkOQYD96qbaHYFKT2JnozncyWBB1HzkjDNBUdeODEA42/6OgscdjVh5rJTw
WDjsr69Tod+ERrxHQvNIw+iiL35BhNHYDAzEY6craxt0J73fkahJMEKJZ0QE26ZPsugewi5qFcSn
Ng2+hUAv/NO+CIzGQHVacDYigxMVGdYuuz8Ug8xKDhI2DY0JFhg1ihMZUWcpsNiBCqi+9fND9Ore
Tje9nygaxJBk53ZCgKxvOD4s4h6TEmFHpvxVQMwva/JBE7oAnA/ZQc9WYbhO81fT+XGZKHrrEWP2
ACF4buomEJlAN1AOORRBTSPJOc6rBQmlOhWTeILsDiNtAz4hY0KReW9AMdWa4C4o4ASUcL3KXwlt
2WmYWNGgPutFflDggFr9G6sxrAzxUla8eEp3rvaRAc6kUux21Xbv32bd7dqSli4+RwuJqzm07hyo
0lUGpqsfjOJjsCrwZcz8poEfbrqC3PHo6NgCSy9DrItD7Rr9SKtJYsFdeCfm4TbvZiRV6CI1rkCB
9k/nzEswRRlsWjZk5cTkdNEQHfHPq5AgqNTzRAFGojtyczUUyCO318zNhWhUX9VDTZ08ypUrpWjz
PwQdu8+qOClXIeoXG9wp7hQBlCxkLE4LYjkv6jX+WDGay+zNpLVhXoIyZL313CxVEaLVYDkkIBtM
8WRBJe5vI/wyhriSgT5BJ+jmG/LuvzoBtkNTmcdscXT8gah/MPAx9NjcVvG3iBEyofDrOAjJK8io
mTknBCKxWZHZQgk4rx/PKQoH1YyOEf8tM0Ztzueh3UkNyFXT7ohULqX6RB3b1jHFPk99iPvTgoCf
U9JyG7XtCVI2/zipB3v/qxSXY6kubynu589Zrl81cVNlrHzoVfKBYumNTnUQnwUlgtDPNxni8nCZ
UPDRYe+W+rMBKUEgC1PL9j6RwxDHPiliBLgidUIkbTrlhzoQC0sHWOLQyyaGmpF4VH9I5pzS+tjA
dIgaujK9OBmkb2eN4Emm4okTboH6CoG3rO9jQgm4QmAq0qtQwyT+NUraOW2gDe/ROKTFkYBCcFCM
bPFAZ84oMDog/2VCe1ji2SGC1zVKbumyQXgDbwX4dDtDINfQlfdIYgnJXqEWd0XmqTmWTdUbgBP1
Oebv7hIiXrBqgB7JvXUHwzg2DTZOAEdM8PYhQQTpV3yXCSOGAnPPtfCUrD9la975r/QYuGSF7QsK
lF+lO+HloHLSnbnleUBVxqLdYrGJCtnV7i/EfEyyi5OAbrgU/pHiuHvsFVBZIRKYKem7g/oDS/2h
aOEDGyLItIn9xWxsu5BvPeneGmzhr6IUH4VsPjrWHTD0dzVdVGjHj618a2ZWap6YiUe8zlAVyyNi
dBBsZDfXLR2GhltoRzvpNGPKzYt71zz0hNUvjPFFaTzIIgF0FR5BurmYCYMIL/fQQYGSjJsSzJRk
Opu1GtDbRnakKhdwQaB7cH1blmktuCFXzqWcEjb+RnHDHETd55WGw19e+JW7+ik28rOyXFkyrvml
SJenPnPn1CRWso4YR+1eVMpN5TdO5skGD30RwJBru2miehvjzY3iakyli9CxTIS7ikFnSEa2nJ5b
F1bycRJDOAjRbhrinW52XmxZthR+zBlCXFg2JQ+ipJ5SmYiqY55Zng4AVKtGHlNM4lNQv/e5/p7K
4XtYenI+XqviU8nTjwalnaC+qnX4KHo7lytnNGLa412Hna8BT6OA2rwDrteWi2kxKzsbfjFEfmrN
J0S7RxGB74fkAaiZUBMAFdRw9oXf3Sk3y0OdkNjo0OcAgJZILpAG3I3ZfjrVn5FiUlZBX/CtIyzX
oHfqz4Fyp5XgTBmr27HU7/cyEqCGcVFlXSzfGmCbxKCzmXqRXksbMuzIzrH+jNvbfm8nne+ZyKvI
ES3WR4Mj0sFDaxnyvxkDnthr92YYuZ+K3UDnTobI46zg3wf8zSYC6kKOrLLFyxBVX+a7zJ7IENno
pLSglDcxJyoSBuPZnXQ0wlgZS2z1+yZlgDOCwtN71rq28lRkF/PjPdpF8XD4js9ybtEcrczH3AxS
yarpGNcBrZ3yQWB1WwRx3F3ERDuadLVC2920LLuz6LhnT/GFTPmfwkfR62MxcC63D3Hpn5gyWaqu
ns/C8Cuhx2equ8mklqY4CkTh9CNhMq1E/q6OvU84SgOOVTODe1RIrZ9HqMa2c04xz0v71isUmNwq
tfkZD8yS8IopuzyfAmBk/qRjpeINIe1gnAE1Gbspm48SueGVD50TiuirJoARNWB4WtvC180iEL70
J2NdrJbY/QqUpC1CblQVhF9ctFRAnl3B0WWnPIIJ+FtV4sFaabFcDkrw5wAcEXmoJkjpqj3jgTmN
U4eiiurr8ZNviR984lOJWUwiQs0BFK6LQanMVzqaLIUA2T2YY182Gjak3yeNNsvZif2v4vKjEDNl
vsp6mO+DVCym/Sy254f61uRLoCp9IF4ltESl4C+C6qPWwr7U8qRoyuxZ2A8M8WYmyj0jYDT9sP0w
xE7xSaw62zUNd3dvPdFPLz/tYGD8Xz4VnpR06U7zxNZEeWB34KEjcxc3FDR2BlbzaTxBakHr5eWr
l2caoXK4oS07iedzD0R2C+WdkCFQKLcbF48Qypm4IDo4hiW6T5OuZ5DW8Ag7NVvbAYF9itt5zJ5t
9WLMI44SYDO4EYxMfevdIiq4MNWdxLpwQWU0V+xpEhuBvvme9/A5P2fWMiDA3gjTydL4vNQZSktG
lm12Vvkjx+GpWp0ifI+tZW8J3UlwYTlgHtCOJaEHQx0jlkQkCVFQ0snpLlCsYEN3c+b1v0+nDH9h
9lnQE2sjcQQb1KMuD5I0HeqaIWy064iLl8LKAexfh+FpmaazVApncxwPJH/ZxpgdNSZNlmCcreko
hp2Xy5YPSHVJfGHp/FaV/cY0fNI/EmbHY+X1K6ldc2jPXGu98GCpQqWLEEoSj2w7jsIfkTGQAOB5
iAyXvDS340vTO5cQrJCPvCa6NgFfdRbO0wIhF74CQjCgps7K+k7hJ8eMP/TfoxMDgvrg855wqGoM
FrOPvDADNKyXqm2uOH2vrFK8tsV2i0Fii/BUd6vYXCyEfdPOYIcBq5BcrNaNYAY2hArkDISbw7lp
fmvCHZKXreDrMEtbrEd7NffC0vu8DG/N7X9oOo8lR7V2277QIQK/oCtAAuRTSlcdYldlFd57nv4M
nbi3Ubvxm9rKFKz1mTnHnBXb1bw5BRT5C025RZm1UrJBsI15kCjZepq1tQVfwBA5JpNMojckFZXB
NoMR+vafMS8dXtmBD9woeBjHMyk6Z6SZKaFQrQnMaOqPy2qFq6m4mDR30WQE2SttbF0wUek4X1cF
PcpghhCI2W4M4Gam8/Je4ilrL12pXMdavZWzeY82d0r8Vh9CtN3nJMRGIjkJusThLDEmBWJD/K12
YNMx19CVRcKMlQnoXLIYCdaacMvnlKILg0FXduclay52HZ3z2/SRkVpFTGGduGh6d2VEv/KBWOGe
lOpbW/fcJylDp4bQKCRX3V26wyToC0ddoJet5pvCzhwAwoR5Ak3DdFT19qiC147rDKWnxfoVwsgI
DMhGPa0hNyMyzpShJ4lg0lHkfZjldOgkKvXyAol1IkhRpszrodEgnGDcOvrvZvc9MlyqCwIFHW1o
Qm1V0Mi+Jtb5BU5Owj6tRDVMSQzxW6RxIG11kDdIKghN5zI3xqssaedBh2GweH7+aFILutYtthSP
aFmn76SzJBXXZSJ5Zo/Ex0oTTwVbLlgOig6QHEyp8s7i3o+z8r4e5ePUriwYlDCb9bCbdHLiUPcZ
j7KpH4JIxK0b9gRM3KHPbfGp5SM2Eh0J5inNUAP1MibXzDmO2Z28dwsgvXGbreisDzdbTLc7VBHC
UOW+5+/zhhX3/QgbWnj8X0Rg992xRHiVnJOX+OzbuG1RB2zJCPLlpOcZO9Wc4B+b1azeWf7IZZau
n9sUe0POjwIEguVsAu622cGOEcTTtPKj0rGEr+KekDndnwuA/pHCvEAQ18CMQ/xnJf2JqJFTC4w0
vYoWEMYe5cIMuOvAxtnE6qZ6j74G1tBiJq8JVTpqsn5MxtFjmN0bA3wfLWTmReZJ7CXdiAsqCSWD
I0BN3d5+29QyiOBdjkgxJ5T1TEJStkspEWMFdaRWHuQ/drSdlPqnphQeo/jK1O96GsH5fmuhBopg
+yfFzUdpDI8O6oChvldN/K44IiR1RX9cxD+zJFChNQ7yhkRQrw+bRRBADWNyqPc5NExEJ1m5Ixfb
r9kubQMYcIMQ14QMhMoO5gU5Om3jXCNGVhhZzYl+ngee20S5TNhCTTmi3KKCagdPm2SGCdbFdsfc
DlUwAPMyhLr13WBk3BGDQ8+zyPEtdavO2PMfrb7R1TfEY8Ba8g/MMgWeAnZXUGeLgAhhbxJI2jAC
x6iNQJct3QfL2FPfb0TqNLV9i8ZXyGPEymo4aSpAZzVypCF2y1f37lVxs18nWIOY5hayWzkJSIQh
xCr9Oyq6w1gtxZQ5bJpvZeqtJVIRR/D6e/2cDIVgkOUjmooPw5rf7SCpK1f/nGLHt9bYb7hZ9LK9
T2x61+Kw8m0L0uk6/uTVrlWYkWrFVYuSq11EF+LaYiJ6PYdt16QHXHi6u+FTl+z5jdlAn0mnsapO
s9UfO3sME+HpLCWQU2B24sosFeusupVGURwAk1nzowWKGU9vpZDZzQzkVUA3+2lGY6oBHNX1gwGw
NiE5YLAZ+3M0FHMXdIfS2DyHzIDePjcHPTNvclre/dUfmRV1OUtVmQZ9z+UQ4FwLR57rnOeabf2w
ncyG5tE8N6zy+jh2Wt3XAAcquJubiqEK49RBxxK5YUw3AZ82RDLPbHatXZFN53hJyL7EDJ20d03L
XtqLfb+5/4Y498rlRxDHPBozAU8du7/qMPpEwntghmTTvo1ddO0M+/WA7pcKtdbyzXjmZK76EzHq
VrF/Vk+jgCO0dufkF0k7UbCkJp4kUoZurPgu/6RbNGdHTbJRlCJ3KRijSEZooxdUz7mcni1+YVMR
zLru++PuFcSk2Ogg1V81oCCYNqBxqfVVgARy6uoVwuV5c9dKuHjhPAuFf+cIuEk1/yPcv6kSgZLv
4RuxDtrQTMTHDo2PhVVmPRKhZKKLtbyVvrn6W4BGpWm7Nnnkgju/DK9dc3pKYqAqpXnqjEtJA59x
ZR77Ofm07ebLT1TWi2V20uyG0K2muciT5OK0P9j8ycFAzRb+k2j0oGcj8UZwNxzEvxZr3ZaP+6Gq
WGjGe1qqzrKOwpTCsjScDEdzIcWBrEK9GuRghraU1esRsWqr8gsdkTLCTVPG4VngMM+vBQ9XVXzp
mfq1/iYIzImvyR0XNqaHIO0fXLkTVpRWTi8RrrQxZ7wkgnVSeJG6AGU10bCQP1wlV44SfoPIgc88
EAQPiMEBJkffJZhrWYmbUKslv6qCn80EGZl6c5b58RgzkI79WbcP44yjC/PrJ/BW+mh/lfqgK8zA
zlAwp7knJenOjz5TQw9MMYQq86n5hW89WZlymshcbA5q295q8Uv+PWY8oPl8l/C5ww6mzuzvYt4h
aLoPcWgQ+NX8sjS4nIayZ6vIQI910mFJGf2ywXwdAeQ5Hoi60glg5Pk3eMBp3FsO8r6ivU/pciNe
OILDFFBjYCHSLwG6cLgrFZ2VkSI4kz2ViXsqdU5dn9nYmqRYdTgnMIrgqwmMCpJwUYZqtIUoJl32
YDtO31oc+Dl+C0v5qLb6k6w+oyTAQZvD+VjFZrBuAB/4Gniewkq3iFaHGalibT/YAEByqblljE5E
6tkp2hEoMOrRWQse9U/rc60RjY45sajEqmv6gc68TFwGmZSByXtJ4K2wq48krs/bhPnoq+qQOUuC
b8EKX+GsoDxMusHPmpCE+IVkNRf6InBmusomCgaqtQQ6nMuBsg1LKyluC/bFbkfEinth7Sg98q54
zNkboLiTWYHKR2rwUDzZzRr7thjtNd6UM22Pk45BkQ1hw1B3w2m2sUVbA0teAH05kUYCtrjK8uTF
9hqUZhtGS3xcipV0VFI6eBoIC+G156ORm2y30aVUq+vaO7LeEF+G/F9eA3YFwVaNQWo1wej7Uzdd
Jj2+tKV87shIsRJCYii1dzxhUajYpPgyKCuWFCTGzsqqE1cdWwn0cbrsV0R1NRisyHEhKYFjePaN
sfdblSxn37SHe7J1Fzv/LA0T5ij8+ps9FmQbIdgwcIHiXC5BzBi2scc2RmOdT13IpJ/Ccx6swCwR
OTFW2nBSdvBpC52MosJf4u2A9wSoO4NrEo2DNkbToBUeAjK3jhHXblA9lspVoFv00C3ikl8LdAtn
AG9hgbcY62xf0XkJ3tZGdbMwZhHaEwnOi8VhGcU5XIIruxx/5pzcVCT1c38r8Ry18s38lHdKvzjy
LrQwm5kMuViTso5Qmchp9WMYa8eYm/2mkqdukZeyOcAt1TkQtfALLcWySRRWgknB5U5EfaWzE0lT
HO4kjHcMA1PHSDRuiviuJf8SCLB2nj5yzQBYUj8ldXla4/Scf2uq8iHhM8RL4CZ6i96ieM+a/Mlu
OiKNDdf8pZzTS74052VAObB6CxaVRrtMLEE0sk2aPNsJ9TkX60VW+PlxOFABA6/tLDjX4mtS7Ws7
91d4SkzqjOvQSxfZNTh+207yLv/p/FNLcj7tne4YoBG+eaz2CSkQ2Sy7Oh1v6TZbdImgSvRjBzrs
UCWVk6MwIGX5AL4QFaLB00I/ZV0mhaW0Cty3bu+mKN9YU8OJklx9ujUK3dnBAeh/U8r5lihw1jVm
Zpvu6Nu4l25AYg31gtf+glpZ0WEv8QSytOefa/xSs9O0NRvzXSTD9FcdQZ66Gi4ZVzTvSyFwuq5e
YrRu83rT24EPMe+U7j8WbuqaBKNYA2JiYS7aZPSCfc2yu14i9Ds1F7yYqsoktnQ3+Rcl434gfmCb
4D1e+Iv/b1IwRxn6W1SYbYnrbfMgHE9ywyBN9wacEh0JkxM24vJe4f82lm9LnZ56z/IHGSwg0aIk
yyAtAUjq8GBZyKKynw30F/gFCBeB1xcUTFkJxobMfa1WOKggErV3w145fUtOCqVpwlfOoTQoR9su
uDPMIIXZRc3RE3mVGk5kUb0hcdg6EkUJaon18r5j9W6mj8xonts0vPf1d9GLC2w6oL3jaDzxnmth
VsgPUAsyskee5K8mb97LMX1/cQr2E7KkfF7hcGn3fgwbYQcdPmhtpgZhSS6vlg8nyicaxB+k9ZCD
bldRSDZn22hZx3zqSXaJQReUJI1Kkv3WWuVzXX9aez7nDwKB6Kfwtc8oJxvlmC06RDzlKK/bsU0p
+uTySAFmkbmaUP2uDTOLyZM2sY/XyIvqsBp6/6f9JJOApwJnjIWRyC2cuGAHoQwsUpOD+TbjMSsv
eDCyw7jrlz9x8USIRvDK5Df82bIOncl+FkBuSPmk+j+XKlwD49eCwc0O+t/gyY45lsSjGaMMBypg
S5cZDnrHlmNlj1bk9y53p6o4JrsHOla3fKwAy6ZhDLK7LH5pYNnjrr2ZqXlD7nxPsWDK1rWw5WuV
aTsgxARpF1fS3kvKk1b9byIJIznbbkyL2inUjLCOM4plrN8t/97N/GyB+mQpIrcjhTXSomaXMHSQ
0Y/Io3UuOZi7GfPJnnVw1q1v1JfvTH7ZPqAy3b9WD1JTAZpCLCOLnTG/xZhExTZ6TLKwvmqnel+F
eiO/3u3z1MWn98bKz4yy3yq22+bSvcffijMlzXmuJqB52nGMsE/ZB1YEgTktx6oawkHmgiowbVzT
76ZGchXhQGUGT2U7o4ZGu9OmozdrLJ9RQld17kXcisoMggUUhIInJF/28q5HrWVIH5bJRgSx1sQG
E/otYWx2PD303+PDiPK3cm8d7exvrtW+hkR/6ud7w9NGSRJj9Jc1f+HfjJdQQ3vfQQAxo4Z2pA5I
s/Xnz/l3/EeX5rCD36DJQFJs5n/DI3f11ubH6I5Kuh4zSxyTQsIjHp9WPSZD2T4iGfhLfsxtZG7R
Hqotep+34p29xLNwJMt2f8w3y1puQpWvmI9uI7nHEpb3oS0OW2rsS4i87kf/CqZEyI92yG0RYzUv
iA3XD3ubrHFrXOrDkF+mwj6vRFBEMwfmkrvKWpyMpjtyUmMS9tQ3EUMYclueaf1IaxAqgYGugAfp
ZQph0DxBPCIFCR+nKmN8tG+dMlAW7uQBIZUiB7ay6+j44UPsz0j6q5XDZKfl9oVztyucBY1qU1a3
qpQCwtTh30P6DRrdQDoDI6n1Lf3Y2Nz0wHJKuzjYw0tCiTkGhjdGnE3rCcqRYVN4mrDD8qOfmb/L
8ykiLUQZnYYac0lc1Lj1znrh3R3pqnTW+UuTCPoCco8pQ5o+orT5YBltKdVuimdvjF8HRMQedA5N
egnwzGt9bQJFvH40rCxnYHa7GQGNu/5OpxdTkT1hsprPTV6eqsYqb8K+Ka0P681G9/QWGzyja3v2
vvMGd5ggAzVSP8xxRtQrn7JIeu9Lp9jGT2J2Wd+C147E1Rq8/y6qjCnwZu63j4bbdYYbAmQxK4LM
XhkzRYf3WuaGqz6nfIC8jVKmZhLAWwD5llqEJVpEfB623oP1WqQWUKNWFJHa7HeD6WsxiAD8uSah
3OS9QPX3q6X3YTH5KmeWOtR+M8p7Qk8JmDUwailhF/ehIqRAiraAiS2EVeLFxvSiv+lScW4hGqyI
JR2IyjoDRIcZMXpyBT35FFXhOq0k6Ai3gGgGQ8np+zXgfBkIAlALUuo9yKcYcnqKhRTSuuraPVtI
ougysVw6Fwm6M7z2rgnkosOKTrq+RFN5ZdmjjWi+QK/GzDLp/uZsONX/EFgG85ZhHgcCDya6qK+i
yo9SmhwnV+DIlw0+Dywm9F06xtin+o9wE+wxCykq3mi7lbXslWA9FPO0RxmS08VhOlCRhihiPrYY
cyWyHhXCQ+b2mOXRcbNGAIUMwz1ZrYD79ueEhCIhI4bWFAKE+MsRshPOlwn2UhxaJaiFpvFxMkUa
ICJXJo2K9nRftRXCJ6AC0A4QLcUDxKQOhAZUy5EtGdnbBeqwoHoTNkm+eeJgx3/kxKDbSuorQlx0
XeaGN9io5wv6ORz9ZWG7CdJRFq+X3CnFHMy2CCKChTbU67WS4+9uiJpQqh+j/MuBg/72TynnTzHo
z84o3jdyRNNAtyU/58+gADgYNb8qajdbiffr/WiinaD3ZfbC1YIlAe6huGUyIjl2mr7CNTezpVV0
H7FXPJ51jhE7wqtGAq+uY1uF4CZYOq3tZcSpt7Sx1zb3gs3TEiL4Z870sj8nCtRe0qxRzAbafVBs
QOdtoNaksbHxazJ1h995QxqXSp+tnX31BUDaZfy0Cmb7ZnpUuvV9LdGqxkcCDwbJl/IZiKx9kFuB
orGP9D00M8aU5r6gPWV20MUp40N6azpUdBItdWoaI02GmS7mcNIEw2+Sopdd986P8zTpgEigE+Hi
SUYc4lPhG2eNtTMbICqx9JZgtXqdNccRtdYlJH9OEtZR1rKb1P80feF3zH0rT0+zi6Llt1SP7klG
48q+uhOHVCreR2n8aOPus+vjr9WPqzwQECRtAa6b/U7dgiHl60kB7cUgYGpfURtfuO3vDmPVCDMy
nuCwztU+cxBvQv8yEHIajomXSxoTGP16WBL02PU8u3DSiHHqq+NXx1yPVoaNiXS35OlBgI+CDHN5
KTWJTZiFBl/QPBDB5abNxSzIF9L/YrTwta/8wvTkfZaDAsW7+k9Br4MG9mVTfFvQYUjh2BnhsC0h
ssLlhHiczJxacJaw6RZPE0aRFrF/ZPmq9yZ5neRJZ29NbzHapjs0PCED/vmmhoVUOThr+UutE+pr
uvkUrruGUXmgFFOSPcG+jHlwGnC12b8qmUxmwbtE3kW/tscmUqDcQJpeu9NoAqqblJ09axTe2qnE
vKnaJG0uttubSDiqIow3DW+c7bdJGlj8eWXrpln6f9m6KCxSlcJ+VvyNcoh5OkvHki9pVfw+7n2t
tQ86vFRqqEObIz7UcAC+lWzHS4Zxatmh8V/n/DDL5AohiNNbuEZVFZQ0lhUZxrWchKvahohSLJ3a
MWULsHplOd7SbL0VBYzLurzZM8Kdprs2KeJ4JMSWa+PrzGdC+SLQ3H9TNb0l6NVnFVhdKXY2t0JG
T5kQjU3QIZPObGGky7QHR1k8m3sR67c6Vm8mxj0t+1iogBEOUOJtrQEMhJw2qiuAqrZcuH2GkgGi
TQ+Ljy1yZk1M2wVksWRnIk8VyFNTNn21T4IqK/oOz+RApJji5MyvU2U5KQXwmM3mlAV7QQ2EmqGW
TpNMCsu04H8rTrVa7ExZe7cVJGYlu1Q084wbGV+FP+38t1TH98KOnpJFgjGoLW7ltn9g7TyBscSg
1IfG/ISX6gqQCrNfSvOebyAwW/bNCq+HCrkr/lsjeGpL9ovddqhHhgAAM+2pwX57lQI1sd0mYTqk
j0d4b4bOYkl+g5kf187//9295s92TZCV0Qf6a7aSfCuR5P7rUJazOPHUDOCEEjuSVB367hNZKTyQ
nf4qTRXmnLXqS9SZUZ0zffyc8+uIDBM+ALnB2qPhxIFT+RxTjIf1gM5ZAeJyHmqu10g4m508cPpQ
SRKg7E3SW86hYJN/xOVNTLuamsdNxiIJAPY+MeNRSatJIStmgCABa88NK/p1eRq19kBz8BYRnyZS
WpYqB7phhAw2G3M5prFNxCx0lwRvKmAxdaxYliE/yCHoVU6bt84Ka4PZ0KEb77GOoES4Jmg8uwZR
0Fq7vPyxBlRf0nSB3jS9zDXtDv/0LtaV4yx/rwXnX6fsmsFFhlJ/GdMYNGUWWhI2PyU7mtN8NLoV
njAGnfy0QV9ZUcETG1/jnWUNUZ5TIGYljPH+bVnQXSuQUIb4bUvlu5R+DCCxqjK/JUtx5UaceSIG
1Fcq+X5xtvsxiZzNmAfERKtWzAMs7VeiSF4fq3fD7m6R2rkjm0jXukgQexE9ndtuOUW5tFcTVEO9
v5xh8kspTuAboWxeWRBSLjgGdypDdQ6mEH81o0sRDkNNIscunjAGJGBS6V6FOOLDtOrnMuZP2vuH
KWWPFqEr8R3ROLnzRpDv02346DDL+5VfUfphj+yK0vq2CE+jpBeU9Ab1/Dz802s96HCviuiglATR
27vl+hNPOKhBT6PLZeCCrAK/1um18MdBtf9AiK2TVMnU03is9z6eL3VU34zdpv9hoOZVixZWJ8YO
IP+22IuqH/HwM6s6V5JxEoEcHaUnM+D/Is/dxtzvmXEz1JfSsJeO6yDOsjqfhz4/m6Z8imwSGqMe
+rMaYomvyFs6CEJEFoOlPznX8xbjZ1uJjIz/xVrjgEL324Iz/5A5cqJ4TQsBKHN7VFQNKir1kPN8
uc25y2/SHL9BYHjLC2WXNjyX5UOFLpx7vJKXVbD0WkBjaGwqSTySUUJXsWuu/cPujbeF83P8bMlg
pVzKo0sndxfkEm/SyLZa4ChJeC+YHCs0NGfaZmN6thqxvwyhxzJB8buAbSz83FSdef1tgIeNXz8M
fuI+HOxxP/fMqoGIYN+YODuuhnlSbmZ33LaGVXGgJ1hrNsz46BKIpQX4ofPqjidLJrigmo9F7EsD
3oLtt1a/T/O95ychtxtWK6MTEFVWddiInSTle28j4a9ZDibqg1XE1s88uXzgqev9ZkLyqLJ9btHC
6je2a5Ag9HMeD+e8YLrL14C3j4WoMylUkcRDzCOk1SsCOVizCqN2KU6dvuUnkfdZ7GvI+3EE6AtB
dmeNNRfzR57QGj+TxTCezrjWf6XpNYaV1RESGgOpq5iaJodSPHVagIocU/sZxcuFqsid+siR5feh
/K+AiTri2csv6C4dqww6CgVzm19qlWJBiCIjU8DbIqDgcqaNsO7suHFbi0XUcEle8TNaYKnolJpP
SwY5Ey1s815IVMiXsMDVPelX+3n86acfrHsXo1NPWfabcVImDU7NimNDkOpKkmv2/xZhARY4psBp
JOWnKCjaBaoUzZ0EgjRSvmmPMACO+1r6Wl9vW080ChGPnW270k81q6d8jem5cZEJRm+EVzxlmqFi
gaibKLtxhTRuQeEzgFb23EHpLZ573jVi3PcDVGUjRVnNoW4S0xOBrFFgqE8IBGs/ZdI75dohAX3G
winW4/0MvwWy3x1k0nDpLMnt4QKC9sR8Nhdf7VoeIwRNpEdVyAUSjIowlerurCV/xDS6HWnbGgfv
gntPPZGyFCOn83SDbpZkZugMOR+8mwKUcLzBMckTwFdSk/aFYmH47sGCyG8dMSKa/a+wKeBl1K3i
O83TW7sxL6WKEAsSubBsgfQQ+8dadEtAYQKpUlEEgQSSKMzxFpJNBk4O/8jO5HxnTDyabmfCsGwO
mZU7srntUOQWCRQclLAbqxOEdDt0NZLJAoFoSQMdZUKWu0kSe8VLp7gr05EPm7bsl6LZu+2n4aOM
ZffMCt5Z6Ts1sBeYxo57mtUtLsS/c0w+VTf+31YsfThSMp19vzEdKjFTHGe4f3VuHqOFXPt3KdCN
c29mV418pYg3WDBWM5ujVcVHwL+hAENYDgo4wjIwqbd1ErgKsAM3uyoOfJK9gaVvIKkpjdubm50Z
rNGnQveuNjw4H8pGoTySq4K2DkMeFTkWr5dxaiDIglAkC+tAbopDJyNS/awr5VwkPFIa9f3YE2IT
n9N1PWXI6sotzPTpOD7/05DVM+FE9mV7C4NIhmqFqL0eNrdlVIzJ9hXzNR4nmqTS/K9OMlenSTLW
DkMTGJGmD1lHuRLZWqpZwspVsjJs+RILxkltc2jRFWwsFS1B5h9ICJHhUONPDBZi/F3XKGJ3lTON
dVCsBbU/vyPoIG/MZpmh48OSTyMPs0ZHI3iOFzbi1WK8GdK/JPkrVRsWTH5/QBeFTdeV8HfrXMy6
gxYQEF0f9BQ5M8ql0ET5K9iCvJqtB4em1ZGqlf4p9M9mihH6k14Vh0Pbc51/jcupiyyfr9rXLwUn
acsDn8ApQ4lEhgMhSnW/TwZCY+NdFf/VEoD+0XZT++hqcD1zckqRn50TXUGe6lFl9Hx/JWNE0wpy
GV7kzULGn37EDYeMRKoMBh+QG+kBpfF+Vv0q8pkKHOS1CboFRrO9txV82ZhkDcuzygYSliPUnwYv
PiSuso9cwphYvaK4QZwFEZdZJYnNQy/CRmPgVtBHT0EjqUxMvuT+Btg90G6DjsBIxSzDa9cYPEvE
/MAh2Zer07SFt6gkxThxi0uKaMcMmmJkca9wYq40ahLcYLUxId/dK4NXHGZIZH322SPGY4eg4v9J
m3Xrgi5mAvhZYXN4cWr7xI3w3VgjdgMFDnSnOupg7utkONLEbgoxHlgDRhyu+MiopfaD8Hy4Qm5q
IYTiLugXceqU5Zgw2liuOk2sDPiozPozJzOhg3oPUB77IdPIBMSQst1Q96jRTV20izmr70WQGNFO
kul5AEx5OamltE5AM9GmkMxZgDqD+5Xn7LBoew2ASpiuBSlE/9iU7NpVd8Yjc30LWUd/VDfhy7yg
moJRgtO1LLjZLkZQvmSWCUYUNOcUwUdbwq8PH92+AVjStfeeaYAgL1qKV+aM9aP9NJPhvMjTiURZ
1362oLfe84HF2cCh3iML3Udm6nN8YieEciAb++hdUCknU9AmsHTMu2KDVqokQjuxY90yhi4zozUy
HPis1B/jS5aNoZCCO0M8k19X5bdedx5DkFDHK4h106kXanuh7NZdijWZ19LsQUBV/S3J51tGr+lX
joHQhagR59XQgDLDwjee5h0GpuiYRB+u5OKK7+aSZPCOKXjtl7jkugQ8Gxu4XJsPG8FZvW8BmMMT
xsCIKaJqhObAsdZoPhsgoNf9gUTs3VYAnN53+5hlqbadjtyB09Fs6T3lXfZ3GGU04u9VaaBI3vYk
ALjdEt6RY4yMjyMocMQEJfy3d+M7W21QWKEevz4S4EqEuNWGwKhgpcONnIg6lMSGjUD3F9Sayw0f
Hi+LDppxe6w6uheIdGjlrSZyNyImJ2PyukEnBSLeb4ynXePaZ+xwTLqokyTUm2Gjq6p3YD4w6xe6
J3j+ol/lvxQV7OyggmohfGrx26L+ZUDpA3zT++6hxf3TMl7/L6Hf0ni5k+p3zpZPi9BPJK1C6ZhW
1vgZd/2/Kt7uLJ3ekie5cAva7uiub+Ip/tQfWc+yvGMYXpi4ZgnlXqSw3n1Ndn4ampr5J/M/9Nes
3BJ4BPFwWF+9JP2bwt4DIpM2D1drSp9Rn7y36Bg50g7WVnzwneeVv461/7L+gWPW+tyfexQsGVZm
atCYGrT9REqnvby3eC/j8aSTtMo3XVAqKlzAYr2oUX9uiaeiLNobrrG+lvCXctP9jxTCSQRzZwxH
NPYaStuZWOodszQsLwSTWY7R3AcMVDKuzIrTbuL93r5QPnXRIVFpN3SQyDMj4r1Savex/ehaFaWk
W/Xivpb8PvOKlapyk0xBTm52jcLJ/FtZGKtelugEJHDDEtisvFc4Ql0RpbAOx1Y+DBwYNonBenUZ
xaMwnEQlbTs9mOKitLH7Shka0M9weVr2YTGZSaHcnhrtsPoSwFllyP2lQY0wfUf8uhAuuSkNR51u
b9IPC0LRBHVGiXURloFsrQtK1nVjDdpl9t3y06RWJ5nrCmOpLwIVqrprnwqi2YZv+4SVY2dNfxRG
9w0VJyI5Cm70Ddjfwa/sM2A1AkYfzaKzxCwkn5xNEDhBIRe6G68d0hkYOjfa2t+vOX9KByy/2Fmv
G2mhQZBRhZPr2UNDYIBzaOI/r1NExddIvjm5vL9fZ2fnslq1FhQkya0SFuMEaOsa2CPUsTvBwhVs
z74V80tbx5f3PdbFfoIkrqqKJ9GuvhZPhgRFf/jOkePaPWWwcUxh/NVt7mX9izm0t8A/ozuauE+s
/NkVxTFPzFskGTdTUm5d1t/W1bzaXXNNaZpJz2s/a4xWwcy9UX+2rxS4N/sJ5Gw/caOb2Js3TfUm
Yo+OSnDvOXgG6s3aZt01RImzRmi2Tu5KdDTMUG8MPyZQn9E7MbNeMj964LIT4Cwk9PnvhRSdcVL2
I/MQ9QJU2QMjigBPP9i+fgZ7xqjGS0mkXGg1IemTYzsv8zlziiqnJXqlKb1QvMP+fyw7o1YQce8Y
rJp1hGc6kxZQESI9WD9bZrEOz3dcz6FWVmcKAGYg00l1NBjudoTaUlbfaghZDJ6riNhFVGXSrUN6
qrpR1bkabneEiKCw16OorstsvW1fy17VlWuWeK1E9m8eMMNsitsIiCHCKZmv5U7rM6cviSBsUcEX
BOERPOExoDinhukDaj8u+CrUvvSb6tBM+oNe6fES4FH+6n5Ppi3DVqVG3UomnsDrP+GXa5qfhHQD
YDhqt34VQv5Chx5O1fbJROlzNTzVtN7atHrfMvtRlv1baqu7/wEZRoJmuvQOOxoesPyM6fdAoxcr
R4M4TzIumHuAJXfq2Vm/S0fQdEVMRdjBBbHo2XMCDkSfOZusLKr0Ji4StXjZan5hIcyh6qqOyiVX
P5vxQ3g5zi+udBbSGiQ3+8ycaod15GovFXZvUJo0ThYUddjEmCi0TNonv23sZPAIfGXWzqlEGsuO
mKNt+iOI8pzk1VVb4TbVpdTGkxyhuPLgNk47Aw8WzNNVQdHU64+RIwj1zxDaKSwbOFUiqe7IQe8Z
opNf6rrTywGtPUhOp/1fms5rN3IsW6I/JAL05pVJk0xvpJRKL4S6DL33/Pq7OMAFpnoGg261lMo8
3Cd2xIqRN5RBnVLHhuijsjfh3E7XkqsJswPWs2kXynAYWFOuqWMKyb7bD5+STJNQzqlHpGmy9YRf
+2NoImAAWA+4ZuSQSFYekJ1B9RRndAnxgat6OH4LBml78SUxImJ6c8nb6CtUGgbVgeQZ/ngBWy9C
kgtkxs5jcigFp7O+7mnICkjsgoDDzEljSPXP/JazDtMrSCzDqWqSiVNxtSbjCpJxqT8TyfwM6+IL
8sAX1YMJUd8PWcgdDaOC5BkD83KJ2Uf4SbYVwcL7E4NoxWLOonshoXfBjPrb4BYvgxBUPVD91dEs
rofUnaVHIy5ORomg2wrYARoHQ5h87H09ak9NmJyNSj53SXNJLfkSLX80DkSZLhceEcKnQGW6EomX
VFUutCeF7EE3CYAGy38TKW01AiRvquc5ms4gDCfzzDYYugaWCWs6JaVx5Ml6TObkELOjGBAuGtWd
7zMaVbLn/m1HzbIDFRIsrXigdhXMqiBF9ygSH8OXoXrwUuNXLP2y+B+gnd6EPBKxR25mS6iakOxj
yifWy4zcFa/JhV/evOIdAkSv/qK76DMlUP6fYhCwGSt64OOPadLf9bx/VwUbjINNAegBRNoOFWNj
ijzZab0LbaBQeSVF0nsvTu+VcTRG7M2ZAnkVwJgguv03SCuB/4Odqd0mz3IFHoXggznsGeY41M36
mjXJvZKVR2EV7yATTXvAzW12zzekdrlSW56s8L8OVaR7YNe9Xm68TmF2pV1pGM7TZY1bgglBTWEA
29nT0CknVanOJBRnfRcn896Yml3DfFQsOjbgjq5HR79jB+TxnvEtXBAeEWlgLhlUQrygzSo4m/gx
K6rOB6dQmwtFmr0bk9jb3KFUjY8vXP6poLPDFbiGC3udPxJBDEp7928TEv0YS2u/09dNVPMk0B3H
uqOBQmbOBpHb4qIxn29FxhosTuthh2XmLKbUp2okXpvFFjISJV3n8L4psT2g4I0JJnwLkZzJVl88
kTc0uVoPmi0fv0c8fGWqSafgvibGi+PTJ/ppbjvU4m8La1e8s0PsIARoHCkqiFyKolwdoJtMMEPj
sc1Bb4bvjX7tV8yRFSWx2lnMOPPooAegyFigig+p9VTWrZ2REFwH47XmD8RfMYjmPmAdcZJZpsfa
BKgNZhhZg2za0SnDswhbHp8RHtcSj2vgIfCWXuIVGzjj81uRSpo4x+mwWwbSQsYuISKxxBwTCRgz
vnwmvADTqsTVfXBg9T+DGkK+zUAYTNvkTdwwZS6qxs1M2uPWGEAGYNHk8ra+3hqjpz0nDRGJmKUI
SdXvC9VK/VdI0G36WjbbhaI4X83EL4+9erYDYnQKhZPJhTFTCYqbnMEpxbdmkKpkB2Rkkx4+CA/a
fA5Pqzu7Q8f2xtwVdeO80feuik2F2QgXqqAwaLjhvSyFwFQiWiIuUjF6jWYF6KGXASFyrFgQ/0vf
E8l45+LwUTDGv4xwu84InPnTJb6dK71z41t/CheAc+B2Ij9OjVtFCIYeHFti0UjMflnpKkXVH746
zpOmxnjBeYKn7kBWiwSwo/EgIUng4mo599aEIQ7XF1A6FW6ndRlH44qc6dUS79o7acYGKIzyh2wl
6HYSKt0UqFSEmmzYNFL+KqncipV+9EfIpM12TXCPfbJORGQQPHGIA67mkXoWWZBFrYTLPz4oSYYq
4NQNTnvcqgiYoea1Ot4csHimEZQ9T+jwLJwpkLuJ8Xo3/KKye6V/JEE/dReSHiZRvpwUoYjdLcRj
DSAZ8puyvPMoJtKm6Aui+XiEn4PhWuFPx50GVCyJgMWJ/uhXAdiC5k8dOj/NDUO98iXDXUOOObY+
Q3W4jSaF3Y1b55JLYU07L0eK6DtHsj5b6Np1VAddYgZdNRzGjK21S2R3uuQLPhR0uP34L32F/DTs
EWBKwfo6NAWYun/WxiJ+Iw8ltZLJYq4E/r+OAUthQL6ExneN8GfkeScdayU9i610lzF1EO/6Hcra
lvPFSeMK1rlMRo+ecW8A0ECN6xZ99a2r3CvEfVpfAMmWXXRwFnImnnjb79gSOYb2p86wTxKzJeSm
hvKBlpzD2PJr21m/sPsJFCMtBDS0a/4K+/QhM6+xN92pv3MRn9H8KWjHX8vvpBWupyRoATsvAJeE
ejfAi4FWYmu9SVFPFpScmfRDWMOJWN32rKJV23DeynqOxsLsrZ2eVzsK6cT+rCcFsTM2ycnfXKG8
UcN+WYWBBY5m8l938sF28t8cdlexm87tUEKzvW7Xi8j61CTCt0LkJ2uAJ9rXiZrGi6ddpx3rp0oE
1Ed5HhtDXOoiCJXun24CG6ZWensfL4ykRqHv5QH4pVYHa0YP+uybrkaWr6vLQ5m2QdNM+y0OT3Cc
jY4bQjoruX1+sZVTJ5JaOh6+1FWxurEmT2DzaznEM8h6cwGXC6JY7Pg0Bc3JMavp3nL15xAPjs6U
GOn6saXSNyMXXvNqCef4B8O3NsJNlJhsqi/+nUASSXRSGci0Gyo2obaNh9eXN42qB/hZYdOcb3wt
2FlR8Jlwj3tTSnEdpjLnQzf3No1ew4p68jMSNaZv4qjFrxaPd1uLngFCKvpvo4Y0Z2vtX0a9vBIg
E6LqvC08edolH6wd5MbM0tBV1dPvzeS/7go/jrIT71tppgMKmEbLHFwdEFQ98UGjaMQTxnc2Gacg
KPBMCIssnwKHu5QPSbWIWOBZLpcEkdYSWjQGXPkzSV7YyFllp/8VyS1saRUU8ltUfRRcMcf6OdPc
G277HWMv7IwHexWKhRY82X/hCxxIi3Qso2gcFbckKMmFlSszLP1g4Re8oYekXS+BTRt+yQYKa/kQ
xtDua9MV8bxn/pqJ55UurJWbDDqT1mGJ90WBn5bHknzlamDpBE3/1OxhWnjWojQ7nYQ8/FIKSMHz
BRv1wASgmu5nRxJ/w3bXSn0qcxCdBSslDIaLrRlkRAHc0egmWBJLAYz5xOjlKnWMM58JW1rpuuRY
VXLKW8H1FtAYmH99YxZ8cmhj9dL03FEsMu78XSWPqZaxK1WpnM2F4H9XLHQ0nSVfipCqSRX+YWq4
59/x+E80I1Sd+ZRAK4qgFTEupWwpVS7VAgZRCxhZnNFPKbmbMUz9bnUIuUjDG+GLnNnKcmygSpU6
HeZClVGJDtiJ1RQyw6mrv41IcYoG2U7U/FWnL6btSav7pm55HWNG2vPpo4e10ftzzuRg/BhzfC7q
+2cKFagOEeClvwXU27SbXcksXAJx2KzVQ43i08URts3MJhjEUv9BHMpRwGNvzSf9jnpelARxZ658
28J4TOr2VADOF+wBMuVm9BTbwWshRpaohkMs+eY28qSdvfAlY506tz/Y/2n6U5hDRBK/z65hEZaT
HGJ3zCUnQU7Xv4G5loC9ouElz/9NBq1tXkQVQLM4McrKRBvCbGsV42iUOZlFKQHu9tndnLYsExRX
Nbg7ytfiaFbxTkpYz6j+gmSiZgSAWM0TVoH+1P5ukvyiTco1W8hFKkFFo/jiGmhb4/Q0uJdH4IPK
PDzmk+ouVDno5W1MWVOa/rSzYOqN1rmgNBQZZOoeIhBi5P+Wp5CRajTf3NV7GksALIZL908cmDXV
P1N01ssDM+YY/qF+iwVpZldHMvfoEfQtqdi/RzxpZ1SVCNa3ACUP5pytKQ4xGV4nbrTJi5rw3WK8
53p5aVhiGwIv3i/BVCnx89MaStaC78Vywtp0hoMg7yjd8gTFHVT2tOTUUP5VnR2qsaNiGv/E2VK2
0xTxkZ9NRPDk5le1OJc8wF6HBbYOX+mg6/mx6hCX+kOlx2zVqjPojjPmGleOeZUrmzbvg8Av1Zq4
JZFEo93vFAdN92ixY7SSozQ9OOXkUJg0t0YwrzANTtWFhR5tN/XNsq6MeegpTiIyIhu7VmWgQb7G
y5xoBTNq7VAhn6qFo0rvs+SMqIuc+AP7AFX7KvGhcrCU+WjPX2vjlFA4E2bszRQtR/eFaaaAK8Qz
a0zPxTAeG/m9Em4Fx9rS2rS49/xsMqOwyNdX6WIhp1TSwrsOnVseplo/yLQh1UR+o+rLFAy4D+mB
meIAGOSYYykPLfnYztbm6bS7XD8uhnzUdflIZI8TLZpxi6GLNRHzY0qCgiE1bLxYjc5xqR7TcD7I
Z1pSqOIJ7WN3mJhddxPEB5Z5afwRf7fRPzZCrkzsNDVpYgrvVbLcazO9m0J/E2gjiJxupbO1Wn2J
TNHE4nj5wtKYUstUicZeE0Vyut0+QnKYwwdu690JftQY0r97b12VXY01fMi/xilzuAj3srofISBG
YElNlrIJG36xp4Gq4VDE2D7zRC4Q33M2RlpcBDPot8a41sZ05xx8mAOG0HkXv0Lw4co95wYEbITQ
NGpD9zuDOIKNhDVSvewz5LUI6WLhQIdW4ZXbp38BoqjQ7mitpHQ4jWgGYT98C9djz2J/qEefQgov
NXJfqXA/4j5+q5a45UqI8t8Of7RkIzID1DN2wgLL2bhhDaLZ5lhjcenK04ixY7JKN9MINMWiI6x3
/UROsDbsZf4y0UxCGp+apXPWVNoVWJ4tV2AcYoBt4WWBNMk7+KV0KsXqowOoygzEuYCH2+D6WS8Y
qmQadJOh8qdc8o0w2kNh3Xf/2sWL+mFHI6ib8EFLxy0uTylYutPb5m5m0bN5RmlzNPoStK4Sqbs3
Q1DLOO5N2thZBMmI/RIvQXiaFfVUq7iJ80v79CoL+vsusSMR/wd5NQYPfyqpiV25yi5Q/gnrzeTM
DWznvlXByYsjIE9wqXnXWTE8eSpX8cWgdqxcZU0crhD5jSBTe8qJWHaZJrzjc05HDUXU+lZZMMAP
hAXO00OQZLfP6QM5LX486YcZ4WwGDJW69XcVFR+ZtL5iVwX+sPT6PU0L12KNUqn7FtytqKi7GeEq
m8G5I4yjtdT6ckiU3h3Gz55X0qz23e+Kua8ygjlnb3MpLSeN0ORp8FVGdwUtGlE1UnP/BnajKcgm
if2WK2h/6dQTRQBcJg3mJYuTa26m1yWF4dVRYzTqlxEHan0nBOgmke4kHyHpH/FMfjB9SgzsIVSK
+JlU66nNhpPAQgJUu2zgOveqZDwsRnKQ8BAUQx6UtZtzREvcFQcW41nv8hoQ696UTBTsCG2VZqsT
chKyB+8KnZ4kk3fFXNB5eS+oa9NPcqufz72zsB6VJCfR+4fql/xyCGJwxrKGu86RiGMM9bp6TxX9
aAzmafSSV6aypIWWadAPBruNTvnep0QvNou7rFG8S2LLkSPgJAKRXZsWdZJlHYNto6yXqVjP8BlR
ZO/dv35WnOgH0HX2HDAKJuW7TC2EGtFrRTBl+3hRxd4IKIizttcw4k4rI9l3M1kf8npJNjCihCER
xklu+UZX7aINYMBwL51NhQLEXjuFYFnrDvGvQanV9mOE8pV8lQaVRVmOZwLEUAkDt4OezgwkCK4s
vL9FqsaUJQqlU470QP43fxIBDma1C3oB/w7xKhljr/IUVUhKBaWBKLCmP49uJn/gsLBXmbihBcuU
WjZdmzxTq71wCN0Uj03c/ikhq0hERd9kgjbCYhYDhoQfxtrrIuaXLk/Omidg34yPzYP2EZB8kunE
JGprQrFS4g8P5dRLnS+C9ZxBbgklOK6+3dfyrit7X+zmwMzTQ+m1pL2hQXigLjxVBMgOWUXSCgCP
SJIisBnKElkFRvx3C/2OflZwsmxR6YahyFvwIrao2y8kHmkyiA/puASighLmKMavVKy4ghD8okep
LUb3b8WKR9sK5AcuU5BdCCYG2qfHbnXDyRyrFIGg0qnx2BcE27OZbk1mXx5ha6IfokOKaoArCgyg
VRh+r1tc+0y/opXT9K3MgJnNAAP1kA8UuNDrAnam3/LC8dkrWERGtmXaS+1okFIAyc2cllV9SjX5
VIvWqZ+zM3qCLuEREdXLPKiERg4yOcFC87v/rEBW13dp2sXlTErqJPF7rRv9Yv1ZWBezF/QT6UcA
EUo+DU+WbWDaEemU0xYa0mcvFzPoANGh6sAiMIFQsJwO5IhV/ArqeKp6AKaTV0cEBv9//5V9RcC4
ASlC4PFi/zVgxYirxl/jmzx2AXwyPkY5msXYsm1uMUM4Rlx5jDppAe+6YXQFppnXF01ZfAb2I6Uj
9z7O7wb3EawBaV0HWZQHhkV8gnoliNKFhL9B4r0e3wlu7yiilFXhqnuXbqW2VdZ91lDy0nEf4zYa
HHSDCA4fEQ2PMu/emRzWimM8YaUoZfsEJxCyM3yVrqd6o3FDkGAjamvcURQHgKK7Daa0m6r2IJsf
g5XcuwnfOL2/G6BIfuUWmbLRtiAMvvEhX8SR9yojd37INPOYY5MRT/EUHsOsOEYmBQzMpfkvfSIA
YO1bNrOskT1l5m06GD4+DqyUeedn+DKW1eXqsTkhVaivJpSPJFjEft9Giq8oNHhEMtYCLfxGgW6k
7jpb+pkpXc2ZCjA8doqjGuuO5mAJnbspVZf7Zw32hqlK028o7zIy2ieNpuZ0x3XrbJDgxfTTQUAq
gpwt8oYw49J+C9dYipqOQUbKromyoLW6+VYBO5qu1c6XXlEvSR2CP4+vQVBz/qf6egAROWqPRSP7
ozcMM/lhilp7NucnTpSE1tQWrjyosSpy2kh4R20RxqB7B3MWTMHP3NHU/BjX+iav5aWr7eL3tBIP
GrLdWyas8zIXlP+JbPbK9s4hr+fIV9VLFX8pz5UxjUtJ9g+zs/61fBE7uBl3V88EKFY6j7iC1FY8
lTMRifcMQwBHGIkF4DcG7OHzV9lDvAbQKh5422WQR/ThYsIAfhObZkjjYQRZRUo/qwaYYk7bwKDa
KyjCck/aZ/HeJDHX5zEsFpiTuBWtGn/3BBsKa5MyE7RQQaYn4o4Bxa76hFV/G7trnj9LgZ1y3bgK
bB45aZwZfmTN3VkxhKNu2S4KSaBHP2EvOBENYFJ60OnfeNNyeZjN3JyBrXjZ32bs9hqZ8Yr1WKhq
/rBw1opgN8t9Dt6fPZfwHXJjVJTVSwNU8L2m00TQr7Su2z2zehhOG1tizL21Y3YKoGGtqvfWGlFK
vVRNQoj4g+AoouXnMLcpkvHxwcOXph1mRRHeNTCHcp+r+uq3Qr5XZqQAj2SD8aD9UGb3y7NNG9qD
0ALwfVcb9LIkGH4YptgcVcAnlWa/gRpnsIFxIEI1SXSu4gOYdcO2fjHoFcRnS1k7YhI91GZ7TO0P
o/y0UATjPQG+CoxgHXH9IlHjvhVFPlrixDdOpIN+K5RcbuxczMvoIsvhKQLzOiYrHgRP0dWrQTKZ
0H9YX+SquADLP+vm+8yl0YqNy+o3XAxbFL1iubwJrNgU6JSyQ3EaQhPLfog6dD0AnSPFF6kBurX3
lnVYMntjYEE4K/YkfQMhBoXW+mRH9rIe35Iiueg7FbrYQhFx/FsH2S7DhSxP246ffvodjLuMNayh
LBf0hgYRZFM9FP+oa6s9WqDWaH8AScfUzaEf/WbZ7pWMaxZmELyobU4PIbXJrAmRl/H9+f34FPYd
9xG5ONJLIT2biR68r1r53cGqMa88Rfm3uRE33ZhjhltlvRP2CnYtueJNUb34koX5nOVLPX4UZXsY
VgWmItt3MtQIqiFbU6N8TavhN2h/sOPwe0nzdTa5E3wILHukdE+6GF5outfueoeXhrLsXAcewOIu
rM/QhXqtf8z0h6KDY8ilYmWoqRxCO4nmI6LNyRIiQD0ca3Zo4BXCmaR9Z3Lta23kvkl5NutyWsau
MB6U9dOEpGwuvMGQejOBHV/0hOf2FK65KL6oNHjlkvWRTHDojIn2Dcle2b+3a0sW6lp3radnloeR
0leG0uGDT6wXOhJ9jHdB7R8u3mXGzrwon1Ux2ieokVB1FQ6muvxjSn/fimQa6tToY3fgooi/TXpW
6SM1SudNUBNdxLeHjlEGgquq3UPTt+F6Jez/Ry11/JuOipG86X8pl6L8WeX4riXtVX9XawNE44dW
z7zoNtWnMDUFXJa9U40FK13rmJnzkcU2myF9r4PyZZDzhQ4rsQLOgf4Fi+Y/OiD3wLL4Z5Eox2Lv
NT+yqJ9nBtKCHuKy3FquTqtjdKnzPZ8iMTwRv7N5IhD7IITXT3T13VvIIaXGCn3BHaQutm7SimWM
H701fkQl6ETiZuX7aEknvXhKluGTWzlWynhUcvLLxOMdI2lvo6XfmBnuSdLTjLjbvq08w8+WlHfW
iwksCnl21PNgACanTGsBYb8imVCgeD6KQGhbeu3HUdvPWhYMLlbUGYPdBEF/1h/bfSZBt621QMWV
0N6XJL/T2HNDJr41+Im5BKoLweFHlNt/IqqHZ+q2jZOhcIdW9/d/XFSOVK4fcaQcddLvAnp1uZl2
i+poEDXWyVCX5WPQh4cJnFI1BVvMaHbCYYdfKd6PqUKaAmOUbBLj31UFFv2BS36Erq/hGqQutbTs
tiM4jmhDqRRQ3vWpoK5YJaMa4OtPSyMhPsIEHtND1whAX5zUslVkvdxBFawsLvZCSi0Di3BCSVxA
/a7giO+bIKKfaOGuOh9QZ0Se5FQw2N0IeUDsd+oSg/rw6GIhJG1dyb75y73SuD4jtqm0/XB7Pqi8
OqAwkv8EiL7cJOeKSiTUUdM66rnbU5yRgibdkkjZEYb/CTe48tSoQpCuCb+bblr4BQh7jbWsrohB
CSqQiqCdsUr7WSj3fab6Xdr4uaJ4MhCWFIP/YrilK6Mt1Q1mLxg4WtuwoJ3deDTcIYpxQWF7+y41
QqeAQisw+VcdpBh6OA4HIrsc+5HyW7n0w6uFTJu3C/kDdFVaQcHJeFunJkne4TcYjuNIYBK3O2tb
IMChxm3g2Isj8nwVjAfro/mN5K11XDLx1ZOzbc6f3fTU6YEcvJM4V46CdXuA10cuhRCOx55OR5Nq
2mf9z5TkPaS6UJiZcZtALOVAi3eyWD7MghAeNMtkQhSB4zMCOe5boKrE11GJJhJxFZx4SEJskc0y
gdMEYufRdCS9R39u831OMULUGTxw/Uz8B7FBa3QuwxdJLujMCAMZEyKN8C2mgPSwhhSNpXuZ8dqC
lbS86xT8VfzWJVvI6eFrG4cVhVtY6i4u1p0KyCru9yu9ZGnKKDAxJFIpi+Wf6RjeeqPzdm6hyYOi
11bBLgGUjlioGMfWZD1YMLZKhrQVDSBfrj1I/EKZWfosl3A29/qfnEINOe5cHm4ZfYVoCZRuqXTW
saoZzj63vGw6Js13zMWTtndXwsyn0LprAGaejWc3z3aImGFRqpzsInC6EvqlcZafGUOgGJHL7y7G
mUihcR9x1aQ5sP+FobY4mc8sLi8iQWRJAY6zfwubeSjm2IIx1SU+OdtIu41RYZsA3WgNtSeYcSoi
pcAGR7yu1tHigS+zaGnlkVTSo9jadb4b9s/l680UE3gUxUS7IUCHCDjeykQnRk8DD2guhVf897fq
rwrLXJwoY8yeXXd6SZlgC95rGf6IvKxQZVcBl8cWqKBck9EB9U/i7p0SkZ88pKMk4tW4ak91IuAF
m7WrrvLK/psLos6mSMPGqebXyEiveRFeCIXJpniy2oxtoXjuhn+c0Lkr8oDPNQIetEyxUN7QFQbP
748uG3kTGwPl3ayAvmMo2/H0PWfsKLedPMad0tm8Phu2B0RGOEHjanbMld/V/CVysTRy4VDPYF6c
nEEjouFxq4SfWOuvtJAzTZsU1vWwKWIC2DQ3NHX9Ea5kWBrtqGjqWYgGZpzFM0h/TGxKsLNcRYO6
ht8a8IttM7avEHDMnFvOOdLVmwLrWcb9Yuq3MmWeDjBf4Ds+cJtVidVS5acy/pJg2ghpZ7nML2lh
XTDkuTmLGkE+YV1I0Y281sIWmV/k8s8czq6ZO69mIfJFOy3XVkTfCvEyklW7QGZVkWlX7DwUZ0i2
ZB0MwnGcuFwM7ZrRK95I2vaaiseWO2/UJwf6waW8OQ39fOQ7Wtk/hAsjb4nAgEw5tm6vMfpJe+Yk
9F7RGG7Cdye2pCY6h2sZn4T3cew/mC/qFS49wjXPpQtYkotYY6qsb1QZX6z6ImBe6/T9SO84LSM7
sCVTKO0SUg9z/P4oBLZ3a6C+z0YaDOIKofN4I4U2nTqSg0ZKyypJSh0gLdwTw2KYcwbc7D17LaoD
XE5C6yfik5cov4tOOeZrfIYDtnuTSoaXKaI+T0LCKGx1TgP9nzwlezxie64qZJdrO2P+DmvLt8TZ
b5OcJztUdJ5iRRO6VkEzLy8Dx6PBLU5lLUwvT3+N6/Bm5v2jaNZnL2E7AumohL/EBRsBsPwJWH7M
3NOdxKSGbZGc1F49zn16FErBe+hbZLhpzyp5MKm0jvIUHshiHFaTulqeEabgz1zaaXKiFjN0W2dr
IN/ohoGG8K7R/80jsP8aPafBmfUFCayGV6xdv5bauiYvSVod2Y8Dq41PMsW+45d6ZzemXZdDXV41
+1wLxa3kUG0Y1CTQP3w1/pMxbtr5An8Md/v0RLb1N6j4iJuQRytPlnROPaODNoP+j8qewMSFKPZC
YnwdTSm5WgJpb6O6h1P+kCv5UWf5ky0/rLOZzGN40pRXT/Gjtl9NeZ88vvOw9sWi8OkpZhvxPujt
s7yFuGnlhy7TGyCa+3i34fg0/iq0MWkD+ig6OLXgWjpbPBez4q+DtKuowRCovtG2WHAeHVpzOqw8
e1oSVM05x+81UtLRAqla7a7wN4NZfqKTkdLvNU9vhpbcoy5+JA3ju0LUhVw9Bo6wgzlQkGFYNahF
2l7ijzoyHjgKLEqkIK1jtUhLUxFitCtq1NjH3E1Xno30GTZnT1vDozcHOuYy9n+aeVhnBGjNIFar
kYaEHl/Lt6WZ7hRca8Yj7qVn4lbFesEXcunQIrIoYsYwL216nQXpq9aszwrrVi//lKgIYOO4zBTc
OCn3wCBd4a1my8EidS2RleghKIK4zoOaBjaiHxN6mWCrjEfsCwbUtJIUn4XeOdKGwyFrgSL5SCWH
7iZ407N9rIif+WyyMCIZ/SnGDi92sZ1/TaQlP1mgsCfYQfa308gt60fdjntFBwzNZBuad42XOl+U
ffwNMVSfzp02nen3bafjILLkkrB/xflRkzavyXQwu/JQdGog1DDXceKvo1cbMRmvYOGZXOfAk8nX
T4dwaP6HUJeeaPSBeFdsKEwB3yzcTJ+pkyaWU1S9Kq50NS0qFqMZoa4FoSEj0UUuvYimHYUG5+Wg
dVQ0hdXRejLC6Ewb6YlkSU0NQOdKVwOIR6xzosTaHeoSt42LJbTvWtl+WFfhqVNS2zJtJM3kLUP6
a6KOJ65fkmcRIu+q5QM/9LsZW2jZ7zEbgwwii4TYliovqCQS7RNce1fjxwIEw+WTRmJta60pPBIS
Xobt3uTBrH/SP7vroIlu7G5xX5EDpXZmbMwb63k88KqrmGQ5mp8e8JncdV6Gcyr7LKv8Cyral5J1
v+BP1OdC1J6aCuVGdTIoqaU6PI2seCYq4fTxNq7qNQTtR+B6GqY9YpOdEm4dR9GXHxZvMoUAD2kG
c0qvR+O9mXGGEG3rstx7WdQchX/l5ZzZrDslOIR6DpEPOQBFlFgVCTwbO+86nKseC6B1U1n4Kx33
CqflM6PYWondxZp2uVUfZM8UfvjLNa2owVuwtq9KfBmW9NL3NGhgA84lHbT8dLYiCL3TGgBnQnwA
XTv/JNRzsT306grGM4JmCSi5JsGMFubDX9HxXjeS7CmGp7GoT4hz0Z7lVNhSdMibNKGQqUvRA/5/
gcnRy/18Kop9QZVYobph0fmSOblaurfCbL8m/T7+SUtyFUV1AkAOu/RE8cQWF/y9yQIyEVNRdPLX
BhJjUG0qYpPCmTBIUxp3zWQvhETnfpIN92o61Vm39pjT4iX1jXsK0HfFauIkLEHaWbAzEeii0u4z
Rd6PCgSx8p+eDk6e18Ey9UFS7DAjIP32afyeUnRcre2pgqgqJTWf9+aIxc93hy9DkA49IkYBj59v
nSKOfrgks3a5SIcVo4yxn2eIzpXxgVxZ4AvfaqQ6AecFxlQMh0CgduA06VKfKumcC+PZbB35y4qX
Kx1L3f9M6jsbzJs91pHH1fJEmntO5COAoWMTSJXFRXNHgEw51T+/SSmQQiXUX15B1+7suCAjwye3
es2iGIgpLilJP9gNbaE/FOzgUtCpSVx90PwTAiKVeS3jarQg+M5wEzfXkDDjcwZCPfAnhogTIWzR
TzTrTy1V3tsywtS/nyzMm5q8b3Tk9lLdE7uTZOa3dt4X4rCfdC5REFK5mfSV5Req7Bcz56Qj0/go
Y6LerbsoEfcmUDKNXtaIf06ie8Ra7BM5tE0MioXpZpoJEYP53tI/Cqxx6RE2IYLKlCXoXQvgqDpI
ekRTxuQI3EpAnwaql43KHY7KzRBoTW4pjDcrnw2dCrzXCl0SqLtUkc9WeUuUhwFxXV33PdlyLhc1
rpCnzDajoeFW1T+qsXYnNq7Ahd1GX33wOB1xlZm/DeCKLK/XZmAGZAnAYEcAw07LP6l0MIur2MQu
u35jYvdSXnlds66x3xQr6axEw4v2N2q+FYNujoCtpovD0i3E9/KL3POJMhnMImfNfyt6TuYBprPL
p08TJ3xcKxMXfMb80OjdQRmIw1NoG3E5E1bxIGE8EeeG+M4NBda1SA+nyv8xdiZLcmPp0X2VsloT
LYwXgEzdi0AggJjHHMgNLEkmMc8z3uh/jv/FdKLUkqlaMklmXQsyk9mREcDFvf65H8fRpFHkwh5E
uXcjOhWa6US7peyGEjtJJIV19PY8qsXyPsaKHpClCNQfRgun/5vJltOU5/XA74bHiXv8C8VWdsv8
l8hh069V27FS8sT6XhHfqxK1PcTKkjSc9Tc5SXdaylWvUVPP4irf2txJU90iYLV7hn5kUGpr82UM
a11eKmVy+WlwjQQaZ3zjkIU89UU0LKLtE/PDnG87x/I2Z+Bpai0n4HgbRBj8K2J9GgHF/sh07NDs
JQelSjIxz7CwmcndOHV+90zrehU+KhfdgZa56yV3CusrlvdNS4o9pZ5oqjF1PNSe8fBltOK9qUy7
rseQxu9Fj8RaOYxlfcDDM7Hzzn1LegLa12GxY9S7FQw4EfymjnIT3c2A4Gl9u9lYOsiFFL9Z5Bkd
q1nOtfX6WiDicHSXmuSkX9UQKq6UcurvfT3Fq9Tfs6Z9oQsU2zcOEr3hToEsvcSXRHplk71T0/pq
Uhum98EVZTslpkwyVjg5JYjwOxkHweNf0APM6GydSNiYVfKiw75AXvTiPj9Fu3mmyXIilyGaU4yl
Jsq5qtbKQMOdTBAeUbH7RfU61iGVFfmPJq+LdVZh2CkloywIduF81xIC07ieI3Pep2G/Z/+2x7Me
9asvoMK0KhzY7xg6oJ4/3vfBpeEBYowN7XJOOOJvopTW5smkeXjCck4ohA5LPBXV01PRrYvEqTHA
RW/zRe1dgAsluH/yI2s888fm7XkOYiBCuIdAB3KDBZu2aABdHNtufi0t9SVSmVDm3KyxdFsO9Hbm
uBxz44JZJ2Z0ExKwUng26cXKhh2X4FFy5D7w5wh+NovJRpawBGnSGudPD5Mt/VFjwuZMYyZ7IJbn
rEqvzAFgAleAUXNF31Kp4ARg/MVCS6RKZxn0+IoDw+h/MZViNCbz6aDBr2jiO2SPF9ZQks1vc/7d
lmLqO9/lHMmHxxtgWCeuXINA4mC2Xqud4+rIdW4WCVkHwfFFpyOKWVGacfH1AQLPYq4IUmGkZOpf
7pJg3ZBsppKDpMGaSz7DOQT5ZKT++hyBLpFvbAgQtXd4+9wIZoVy+TKrva7rE9cv+xcNfgi/UQch
CbGn0z2tCmj70tc48oJ0m5XDqgxkJ4GZW4XQbkcXUH2Df1/7WIB2QTzytCFj+rj+ojXGYmlCs92R
UarUpCTbXdWyVrpRu2H0viCEPT8RgBmrMKDb4PmpjN/fGe+yGedMFEdnfTRPA5ai2I5O1diCcQJT
tQSHWeTcko2QzpPZnyrZOEhMCIRCw5wiHaaKzqslv1gNuh2cYoLB1CqMuNrgUGah4T8/hV5g8X+C
7Cjym1rJEVAUkvLZpmawD/SHDkXJDUaHqpDd1h6KHa8JGzu52GkGsF5uJZs2vuShxoMfPD+Cgc+y
xyJI3qZNILB9CqouVYZ+MMzWeNE306RvePE4+5ipApqOGo9Xz9SNmdOysWfVg3gx4f2Ucfc5fcHl
vJivSW28hvHAWSRwihkcjaK7iQE0XOrutpncZGaVJVs3feSMz4eFqHEwDyB+rZ4JXgNCSQNKzA6l
pnaWapfLgIRt0AVgs1lMMmUXGcZ2qIG1GU4fotQJ7At942XwqWOPMQycDeK4WYu3k24krk0DKktM
yH5+J6P7BOVAAkFvclMNvZOLTJVRWDTiGeZXIX4FpMDtCGdehYrbMdYwNLQDgCig+sWe4D2lPsWu
TLRdV2Z7ak72tFKuekTcCQEJh6EF37nK7+Xcn7SCQg4LXpNyyP5eRFurtKWDnh71whXB92jgUMME
s64PFcfGiani1GNvwyfakXUWK5MJio6DwzAoCTUI23DSdUrasRWpfIl06cWUytdWGl5LcRP1g13g
ddIeJarVJHA96ubrDBOIrraAOIoJB5Kc1vP52SHoPVsc1szV+FggD5SOutbb4SDbyT56Zvk0JuQp
rZATPvueVHWr3VLUuuAZw2zQYwz6ajGvtugWMk/oiuVvUEy3ggUh20BTcDQpX1VpQZ0JLYLMtWm4
4bwWoN9eA8o0EG/9p85iYZxEljrBJpN2mUw1EGVSLBuW7RF0Xk05RDldOF9sBZBJagtQE52ECUbZ
Un+8DRjbKvgsxpNUkPpxVDdVlL2Z1Ed0Ry0+TGN+TNJ633F+C7Kz+f2Ry7RUuPkVZzuR7YCTwnP7
WG+eJ8N1KuzbGMb3hf5heO3IBLjqBYXsqJMSczQtulV0zHaG6UXAl4WOBR3T/5LcmlG6Mts/JTKw
LPBJ82qc67O1O2rpcKi75FAKEIv1OUkaIoY1Fc2ji5tgJVvSbpINmuXBv8RY3DZAjWrE2VhjaP4w
WuEQJ35afj3iv35nwb8Ec11g9lzEKZrNbYufYHRDw77hV03L+KtI0LubU0WIERbhsUuguw3HaR53
1VsSpVs2atR7+S02SDzsXMRUuFlsVEE5wMTw+/4KsWQ9kRIj6O6TmtgqXrv5kUpeovo9VJWYQMiC
sS3LPb012E93RBBsGEL9LsGBPDnaFG7j+sHz0XaKfVbo2/kn/nePcQuV4pp9FZzQ+tVSHZOD6CpE
I1qIWIt1CocIxFr9izErNDHmmxZDjvozn5rNSM+jFoIaeHTPNDFn9hRVa4+dU+LgVrQu4ZDjXOwR
b9cKKRIsHCRDXBgRWX1VUN9DWH42A/9NIuydTExAD9xhNPwjwB9X3lGQ0cvJDrBZ+KFVKnqML67o
XxvSBTgk5H3V49nT6RXHhM1OaCvoyuI8xyPBXLe/ZlMcgFBIvOwZRl7gzm236kjTqY0LSZ1E5QiP
bvpmc0dMERrSTNFVArCN9ZCfIpK3sf5Rh5i+ODT3jpzZTq1BU4ARA9FCdNGN8nrG4KtW5lBWJIdk
woFLU33r5lg0ovJrPebuPK/yV716haO07rINCf/9e8o3wz0+hFJ1iLAtIR3zBFlPRDjH/cxOSuLQ
kWifRkh8mTB62NckKQafVJLPkNeXl3N0yfqJ76vckH3+3TTPmlTQcu8q4sVUHRCRzHwGT6OZu47J
VNkgTl4USqUJ/64Fu6JFKp1F+VxYQNrBcBGl8Y2zjq1bZPJxlyQyJA9GaNV10af1QOAq5TBMtvXO
uxbxpuf0FLNdhRiYeyY+8IDlJ+CqCYhKLuFtxBU/6ySLin1kf4wGfVXYVA1Kr6PbPNDoYVBmaw2u
yTG7LLpDY23NM52EfiWX6yz6WJhMNxjRo7Fyp5j5Kyrowtyft64KAx4t5O9IlWWhyee9dBLcku4S
AaVGcpPMY/qU8YhTylfcsRZFkyy1Mg4iPB7ouGm6a8nhU7U2YmZiua8eGeb4pviKDFvGHmZQT3u+
QHI5UOVXNqbQZ5UqZ1qhfA2oPsiMbdPbeOeI/v7iImabtjbPPFr1p0shxgRur9qaj4OfnuYRm6yD
IYCIzKSzMrd8JhUVztU4H4IabFJJ3xy5gYZ6X9O3xtIN5skxV7pJusSwVk7bIU+Wl2kqnF75Osfg
lGbWR5Y+9lPDr0hiY7zuyYf0scl5M1+X1mNpaq8FWNaPyLYQ1hXmZgv9CrjSK+mH1X0KCGVR4ha1
7DTQdOVvgWG7UdBv4l9BOx7wdeQMMA3lcyqnXWjztEeoY3M0bsHQqvhlS4khkTER1AMqEpMTabyU
+/B5xCebDEgSh3anOUyF8nU7lt70ToeLz+MpsMb1yL3UmTBVqJmRYfPQaq4eqDrmyXg2dShTH5jx
kpZZSLlwEuLzzSgGy6jU5Z3/qqBuZMaDWU3zddwqbkvDMQTeTfmzNznSRpTUNUQnMobbgP2imUsT
vcziFlHhg/fgkOhSoWFrx35Qym/F1S6lh9kA6SsFMcT5DdD9la64VXNMgBnP+65e8bCBagqw7Zts
5Pu+qp3MtCh45nRgetXnDBaWh9BoeXPGgYn/yNPL6gtorexTNJJja/dB4m3SmJmCEskwo0JNAkLR
bXowDDQzCNyZZFO8DkAm2bCv9ZtWf0MhzCNYU+C2dPZgstLhIICKYVL0HGFj4vx3i0LCl9gDDcs+
zd7YAJbL87VJzmeMrA07AXbUjA7jA4lD9gFg4yjJBN+61jASYF1bx6S/5hVxqg06dERnIZr0wi1z
VTWASWXFJHHdQFTOZwRfFqmdcu4icqnzjPb3MwrekpZATMJF86LhP6tYxFQSlzKmf7P/kFNrO7NY
VyVbMDJBCJG3TPma0e8G3CqgC9c23gcMP0QmOOO+IU1szDzfWmcNcDAlRWYBZuAuDd1rIV1qLWQG
8kbISpovk9hPv3qN1Y63LrY9XONxBweCs+JhUuV1iouPA/HBzro1r2JQH6H+o4VilARvqoZeRLGV
2W+DzmPAetLS/sxvNHxktX1t60fTZ6uaxTgqFETGQGc3GzUwKY41Jh3zOC14tQKIeDyd2uohzgQb
llB70InmmtROP6vP8VnVAQXF9TEmWco/1UpKAqZNhDQesatXU5XH9+BoxvuMNyx7Ru1blSPlakju
Jd63tLpGtvIEru47WAET0YdI2eHnXgGGPBuGfGnXPc7i4txwGA9NvzP2Ldo78c6en11H+kpBULaP
8HZkMa+qUSJgoFCdV2w7Wdsy4txpRJWS2trFfbFPFOIwaHm/Bh5/UX/suZ9J76G3F9KbjTQ7NNZO
pWU205hD8Z+VRfuRhtmlwPJPhcACWG2dS2JX0acJlyqankksJ1A+k+xTLxPG8t3INo88i02aak58
8czzYjRWgKNnRAXN2eli7cHj4iUncbnQqQi5bXHmMtuxIxl7stBa7Ua3wFT9ZFT8up18ba59Wg7s
OXZN2U9oPpfhNFRE9RrqNddd/yHVtR/Vip+xGWo5YoZcSIbdb8Hj/ZGZjwm2Z8TE9fdFb53BrL3R
DH2DMS5NE85YhE7Dx1rd+MjuAfsX1J0qCo5ZOZ4Ip1ovZGr22m78an9I0aNX7pI0sK8z1iqEkZqY
jlogyDCilDvXZt4zbTUZIhBdFsI3GYhxKb5N/QcYiug154lTxaMnA/pCYg55Uk7FeEp4hzvSHwc1
zNiN0fs8AruhGXhk+mh7IzPjZ5igT5mFLIQKEuWhblKKiHQETh3W0t7iJwXYirJPO32Sfh0T0w9b
TiEdMtL1M9uDjqFjAwEl53FLhc1G88TZVIZ7LPQXMI0DIVH5OMvUdkbhizZ3L0WTXVLpOAX3CDkV
lbU/xHWyjuLqpNMFO7FQGsEmSE2o6DI8oLNBc7JGgu6LJqgYKkz+j7LwEsCt6gucMUZOqBB6+6PA
hlMTEYwYB8Ly1pu3Xh5ZM7Z2aZATOdfpuELEIhJOdLYTr4YtXcSCYIvDlGfTYLxj+lxljMgJgbSa
wx5lVRn7fLwnJF/7rF1/Uao40WfBPE+hlWTOf9JVTWgq2Xwp2s4qJItm8opGKfSUbokAPx61W2lP
HkPuFt4RvRCFkyRYZg0Vhz4BDyaKOWXYFApfYox0LFXMWqp7V3OJYIIG3mSUBxq7yH1eJY1atxWK
CRtdisyyO0G8rmNqnRzS20zTN7Rw1VxjeK6cYN5Snp6F0hY5IJW5UXSagQxpH6krS65uYRDf7VK9
a++ZJC4Neu8PpZsPHBoO/asAPInVP+evQ4UpkxN+70rKN0bMHmPlz9OvnFiF+tYyth31DysmiaDU
O202biNhlhFCeWLDWER8snQ/UmUfJkRlA3wD1D8yWO+iN1W8IDel7Y4gEpnXekAffibBuS0nsfZC
T+vStanvsBDU4Y8Ia2oddGuj7rkEeZuG5J0J4SgMDAYf4QBNia/Oo4K5hF2oI2VugUuGixYP5CU2
hhvjoCinW6F5zyoyOMiHXCNASHjBG5XQhwaIkYKAqPQ7ZTymSXnp9hJaa86qAYYIJy+xLLENP9Xe
3LXPnE+nYxaBjdVxBz5mxYthvjH39HvakElvYrbeICdgucUHy+cag4QcV77lJFDEO9R6YSdbUFjd
17zf0PnNuaNec8gm07Acm6o+kLn0vhiqXo5Zx6oq2z9VMsIZYdOwfMw9IaQL5XfHlHyxgiRCoj2A
kybVz1qAz3k8luzbXy134OtluTa05god/Az2KzR2BR/jgiiw52rr6YmKD3EMUd30voRGo4VREReb
oY2cSbAUzj+S9EFtyKveKi+M6ojs02gnZ7U72KR7ZvwWYB4nm/Sd9Uit6BxL80kgAzRiU/W/wvIg
pe8Se8sMYSRaDnML1YQAjNKdkQCu/IqMuH82Ajhd7SjvZjn5NTwbdth1y4DXHZjfWCP7XjaH86rM
puuQDRzW7Xh8HV+hl6hMmHixYCcRAWpX/1biIwxhQLEsFZgWAkLrgtA6B80jUY5TUtinbKyB/8ET
nZLTwrBqAw/rxejiF+rN8OLIPmEbolt09AUtW8EfWoYOZxnsQEGQHFncDlatnCJjoG6bE5+d3mwA
q1khEQ6IXqtJvM77qYKdGBfb2rbfGlV9oz61lOpHvw9OOhhWO9nx73ydxxlILqohdEA1kFUZraXj
XcfRp6/jQ413dazknd5pe7J2UwONiotsvvRYsHMa7CXWPYnom8St/SXWm7kzKqnHUj7zIDU3E2g5
+VqXXKjoI2nPU4qUGLIAi6F6+SLJmlxOkS5vtnrORi0vHMJjhGM2JU/7Vs53AUfctLsJNKweboRt
yEccSxJjrmD5WkwCUCJxP2a07YlDV78Fsi7wFRYv89iusJo/wjU647bXVsqJQ160ebqJwJcKHgf0
nz+NlTNONZP515StwT5AB+NJj2LDpNBv7R3/U2HJUTEJ2PJTcBRVM6Y2ZZrPlLVO8sYq+lWMMDra
SDoEwpqJZDoKoTDXYTbjJeRtL0B5f4NegKV4J553IEJ1RIirnYdD0eZ7Kb4qsXBoJQaDl7tJfR8I
7WfaubDYMNAjCngwNg3sIYcY2KCAXbUydFjePfXkGZ3x2TaNecn0ScHPWqnQpggvgEsKuYmmU8th
S+KEjd0LL34ws+iJ9V5vL6p6tgVP6001DgdANsRvvw3yp5Uclfj7TxOS9hw9xrZdtSpNzF+Xn23l
ZZQP2fZPZKcV+MqFpL6mnoD4DD/Tp0ZKy6FvArcw0mYbjWxuCIfKKvsxD/nQ64N10qUP4MXbmHop
yVL2UnqX1V9NCGcu526Ua3qX4TphjosT5E6wiG6rlJsGDAHlX/zEtD/GPRuRQ2qobqOdVXTYJ5tA
vU9JfBll3DbfE2KwySrCkFxsurpy8Jt2oOsrtEbqrLdoYur4DVPMc0HqWjJa8GxBIoO5Etjucniw
Mg8DFTM0a1/0UIcfufwRgtClWA5IOWupZv1aQKGLDkGE8Ukyvfcqq8DTUhzsKLc4qhKXIUIejk6u
iFwF3BVu2Ewvs/NFp1w6Uuxq2Zh66ZB/ytk/19+hnSMxSyxxzfQNXzuTdMYQp4ZALMgxuprtqk1a
jG/sCDT72Go5v2LnjMpdlXCfDvvff/unv/3Lj+mf6dW4lNkclsVvRZ9fyhiy819/11Xx+2+8o8+/
3/786++mbiimIlt02+hCE3TLWXz9x8ctLkK+XfmCXTbO7UIL171Cw8ZLxfwMQ2uHw1O8dOmAOZNn
19kI7ZMllRfISFddmm5zE7N3hbyTRo9qGh819CBkaFU4x4YBq3HOcW0JN3svQbtGB6a2cIFZCTCF
aysd2+IMtENJrasel3fuHTWGwwyzpIr3sfm16hInpUOh7UHNGrRLOsBkrvuU1OxacPQLqL4oXYqo
j21xqVimWJBgCVgXRVpuOUVLWsvoCmCfxANSnffqTlDLEcKhwyIxMn7e2rr96OP55di7793XhBRZ
MJ4rNk9KifJFYZo+uQ0faEA2sGF50Y9RwppONq0X3CZQYwesO0gucnhcgmMsf80lzV8bd1shswiA
FY2o1ExXcPpEayOZeIkgy+YwdysCt0T374XascGaCsSkhNkUtMd4HPay2Pc853WGBcumHsxVFlLe
qqYvUao8MlPcNcu6RTnbPSNh7Fhxfx+NoTxLZYOjSN91eXEamewDG6EjnghvQuMzO0pvwDMv25WT
zJMHY86zpdRjlLjosPCChJz3uLXx2cV+c9FHwhKMDqhrHkXtYyfb2vsompjNj3tIL5gbgFkrO1VJ
T4XQKSeqzvDBzvBwEol5b3gKJN8i7BqUh7FA64/UoyazGcPkNWmLe4PhnPUXI+0vQcoKhWpty4dh
b4XlqUq7I01Qb/FL8eyAW/EEogTDTg7q1HPgvPRLtiYDhl9hOTXPBvHgkqctI0yCAceOOJb8bCeh
xWnBXab2tccsZDA5p5Dwntp0pyALwpS28gbTkMU+ALMb8BV963Vm6t5AnQi/66hFxGkWU0OgOoVv
OmoxulNn8JFmLPOAQyLI6ljurzpxnY/+RzALV+9XeZe5QkXbCuSNllmbhkN3bgA/YC5GZlNLz2H3
XggZlFnjDkGAVVo+U0BxtvX8LFSDGFVzggjnzKm5n5qf1kSzmyHvyiHeKcwDGSLNkC/dlcQjs81Z
cl9HlAeNIsvFPFtNcnmefTCwegsmfQ7qREmqVQz2KDhQ73MAZbUIz8KOpShQuTO6ucrcGyrd0aTD
MofrWXzPptk/cDoHv9zY0GHBAcck7TpC7qtokHas3nurvj7t9RH9b3CQzFG/G4V8zxds2wqc6HAL
Vq+dMBshIMrBrTyQnbqb5KIOMrhOuqlW4yYwg7tcGw8GTr29nBfVOAfjM/dknyc3B+QiBW/1Qape
A4naIJKTZS6vclmj91ZsE5BhMrnPAZKZ1hLqRcsIZ3BLgFXhsV5Q75TEq8PQA0oQ46w4ZIV8GHkD
2K0CmojwO3J75KBlaygvVAO2VO7Ws+omfpFinie/pqXuAF4lTnm6lzX7fniHebDOK5QrZWQmrzMv
haK8sFVPao6meMIlTOs0YWoJ/fQ+MelavhZaepMa5ZZSf7HU5V5ttVsAijqwL0sb3qhPhK3dR+qV
evl5+d7uISFtSxpmZCDCWgU10vYCpv4AtgdrPvzPy7+qqP/N8q9bim4bwtAMS5H/vPxHWRCjD+ZQ
amTNs/S9bocE3ifPnhLfNBffOnKELi/c6pt5d4wMsR+x9qTmVZfFVh0pJ0CCqdByg1k+9OmvVsfw
EANvYFqHWiHBJ7WOr3KUXWoclBioSuY/iBXmGcW8GLlNVHSnrabwjCEJqOY78kKvc52+DvbwOjMx
pkKbDxB9mTOB2K2j5xyt1ghelbV8LymRmRf7OpbGRY/eLdKNdRKzbZ6BwEq7dJ/utcnwIJ756gtp
xrbGAwUkSMXgB3e00Tl35ZQkgtxTqeyLXWFloH8ppw0h+eTiYNTSwdbjIzAqpALyfDRoGdTHrIJ1
nyu3Rl7ZwX7wuYsG5tPEraJx3sZSQPnYylo3w88Ec05vppjvYuzIyTbb94W8o2Dt0G6o3xAvK1gj
oGzTHeDDg438bmS/7B7XV0ZOWwScwc5RBIxOq25UcBXWtuZCjwbAzzhwoKTgkqHmTLvZIJ2kbvaN
JKfKjp6C6ILt4qoZHdOP3n9ys+aNqy/WoWQaXZm5g4PpGCz1kfoaV/S534iCNr/Ml2GYI5k9wlm6
ppeK+AxYAIW1WvbywSuK6gQc6igr80H0055E4q62um25tq0LsDJ+22SvdNWhqxgqKsOp7AaKliKn
HycQiocktS7xuu55lFT0xU363sZ5lfDfkiv7lILhJ5Eyc6xEgTIpcyaYqNisrlWaXlpAzdSNlYVP
0BnYHV13NeSxyog2FpCIr+2z/Ia35H+5S+TnXfAPmyRL02xh27qmWJqu//kusWvi7UvFINLqcSJz
eev5HrZPEhQcn1QKEigFIskj+TNPJzI+yvm9etdNR3wLXmQvwHwmGsEBnBOe7fbQqlu1u9VS+NDt
8oVBYlwi6L4CIS9PM7MI/hRLrvBEWqGyXMuGTAi55jZ5KAYQj1/2jwr3SnxLS4gulu1PquHnxuyr
S+3Pc+xnhuqRelENdS27MjvTYWs1QG0L3FFroV9bMTlTJ1Ess2BtSlxDwf1G1dU4Qxgu6GDnsEUy
7ptOTVichzsTG/1sI6muivNAVlrbt8fFRsWg8KAFqaPheW2gX7lFNNw6Ud+sKb2pJm1U4TH+jK3i
KgXdxXY35BQP9lIfjNtQi03/dHcjK+hoGSIxKRrmDIYeagkvtH4lqcKkBDQqKUHcng2C8/gDYKfR
Q+coj5PDXl6s3+ApItPKpPeCe7hVOJG3zIAiZCq0woonmMFcLuQJlrNbA/Xgye8Lw8uuU4iZKv4s
WrbgoCkGigahXRYSJsben+3G/yhOwdJtczgPEpyHjubBJ1+zLo5EKMJlH5CVyS2ciw5lvgfaLAiN
Ald4HguPlkSSBMl5UPbU6vVGfJvn8p59S4yn9k1XVmpgUsQzN4Q+TgtUYzidc8uWEqQ9WHsAXmMb
vZlN+0o8+IW78zHjdsHERDFZmtVEDH6CstqMTNI4qVBXBs1P3f4v173xX657XbZVSPWWZdqaZYjn
0+M/HQ6SrBmDgs5wB4DkFnrFjuBQw1ZZ28aBRS8Wc6UV5dbA5559z7upQK9X00PWJUfdIwcz7lW9
Otj30WndBICf1ls3udjrhJzkRTvFbX2Wg36rDx+xWMkVbu08YYMMwFRz7Gg46GF9MN8hVMuStE+Z
JKjWvNdETeke6kr4vsx4ae1wp3KFd4/Yoo8Xv0eeM+MbIoh6WwyZAB9xIzQJlBvhj7T2aABfIGZD
PzTGBe+f94B+w3EpLMR2A4WdsxYoibZGjureRJ69tyqJnfKu2ZSEhME6MKv30JreCLy/WluqRek4
AlV0io8KeEQU6LVxu1Vy5hcYzlKUWqsJvYk6p63N7Jg2ghYbnA/rh7lZnHy3Ocyoj88WJPrYaDv1
brjDMO/DLd6JhlIn25FaenfuwWR6EIXvLdg3ApGbpiKQCr6z1LAn0fW808+pDqFXFXDlswebLBzE
eXXPVgd7CLeAR5VguuW5ejev6bZ9VjoQ5IDTwjTjpGkFel0NeOdZzM0eEzXFWtHI3dIZ0rVeQ+Eo
d51n7mgTKH8tCMEIP/NZ8phGxdprxd5mfrGqiHgOjoy5uHf9dB0z/Sx061gnjNkYnW3Q/dwX4cs5
D6Cdaik8gEMPdhShSNUl2OuKkSkr0Yfy/pxtY6SSetQ3UjoUa+ah/KCb9WWmcnnWufoMzy9e+jHZ
53WIImDuqDPZhRWHvVVBSQmwhRL/Ie1sKHO9OI10doUz4G55hF206kCotfhJh5Eiih5jIvZ8P/KK
enQtC5QiijwjKmh0HoPJnvPoyfZNXE7V1nKWqNxz+aybmOAlJHY4sDJNuH3k/893oGI/j99/evLo
qmEJzVIsIRRZ2P+4P1PVyhSCynuiYofl3D3FKWCpSZMQd8QgM3mqZHm4vHzJpmfWBVSDZ27wpQWm
FjXoDWccw/ZLOdwWcYxDkctgU+TOyHoX1fFOqq2tGmBIrva1VoJvybysMDfCnDffcHDKp5o9To1B
mGNUmR2q3NwJx5LnnZREkJ9o6Ek2AVJQoZySQJzn3Losg7ia6XBLNmHGesn4gtA5r2pysjliVFft
jKXexUjzw1zvAj6wJLuOcbPRrI1QkrfBCF9V07Wp6tLaAqMnmiTfD3qNcEWLGSxZ9fmMT5rIhb0y
Mkprxb6s67soQm5DcBTni7UeAEJFsOFqqcLATX3NyeZM10PRLnhSG8ceh7y+ajd9aF6tVtzfAKBW
d70dGfPwVOScZRSfSVC+2ldND252lNytlbyxQ6DDj0FInszBeqx48rEt6vQOrEWyWibmgibEO6Ej
h6UbEMhEUVIqwHoaUBomSabGS2PYnTBTrMR6OYZSt2uiYd84flWJbYEFYMH/R3tZLYe+GvX+1LwU
RKvGmpvbflrG6dTG1vWc/OuYy4KhOMiiPmiEDEfFwbyJ0/5TCSz6Ur+NtJbm87y14f+24tSm+cmK
Omav08Fy5DKF32iulKaiPBx3QJBdRBmfsO8MJocBKmiNeK1Dli0GCgzOkfekzK+CQF/TtOPTCLFT
YJ2G30GN7m3F+LfHzz/9SZxq/xCrfpQVilEYdf/wx7+dq0+Wiubzszt+VP/y/Kf/8a1/+/Mf+Zd/
/8nrj+7jT39w4V5387X/bObbZ9tn3b8LZM/v/L9+8bfPP37KY64+//r7j7IvuudPC+Oy+P3vX3rq
aX8csP5DgHv+/L9/8fSR8+/uC5bi////ivjjv/yjz4+2Q3ATfxE6N7Rl8biVZds0f/9t/PzjK9pf
NEtjBbDxhBB/137/rcA4F6Hpib9YpmmzOhANUDTIUb//1pb9H18y/qKrirBk3YBWZuuG9vu//+5/
Fwf/7Q3/78VCxTDtPy9HsqqpsqroFi/OsE3L5lX85w2BPRlK0hZUJaamkq4DRV8lshKwZEPf0uno
Ik8P0nTgACUlOIjnlqo2AFTNuZFSQvHdbD/hZSsqC8mJF+0d5CCdbIB16eQyR3LOeqcwNmmJBKug
CBqEEzMqPhq1Av6koNtxDTkFS503xVK57ofejXtJ8jO61FZZPmFWLlDwaHcsQjC7OF/hij51iiJO
cRKWlzzAYmb2yECDBqC4iGgKjhNZ349LjMEz4O9E3nNQrNr1hKkXHkTkpwUZBquwWsardshmZDoL
eq/nWDPWsTIwnUSwWSnPuVUQM1I0NMxaPeohyRCzSqvntCDDf1QsALw1FV/th21oimPKylvUTi3c
fXzSQ+eTMvwcqTlwJ0OQkyZdMMt65EhDDv2Z7DaUL42ROpZjmqfdeinzf2XuTJbjVrIt+0VIAxyt
T2oQHRnsxFYkNYGJlIS+dTQO/EF9Rn3L+7FaDmXZu1fPXqa9WZnlIKVLkYwIuPvxc/Zee0fBg/0v
wPqImRTFX4qmYsjPKXCG40wXeIf+PC0EwvokdPj9uzc1xXdYcjjkbfLuRgV5COnirZT9o9Ugm9aw
EbCAf+nbxt1V7gCuFtM+8jwMbyHK9pjBKOVzvJ+LniTNdPV3wK+mk2hJXG4CAtGGdIp2esbXYkNg
WD3k24FfJUDAI4RjSV7vGKzy792gPtjEKLhlExwD7b91ABwkOJRdh4vCmfr3wc7Ww9J2zzrKZgQk
Ea2j2foprOTVGuqf9Zx2vOfQ032/O4iaOc0M1HbvF+q5J1hqzqN1H4a8TAdYASyp9BipFgmmtnAF
NtPdpPwa2zGgVwufXtiUEBOBBhyYs4W7uqwueYnloehQBwwMSQlQnppT6351fPziU44Tfkn4lZf+
NSCyZcJ2ZAduh8JxoWWfEQTq4o5KexCgkVcfvJEGbFfj5Cp97nezepdIDx1f7BrSrY45yB1a79Et
8gZoe4NisjiCt8/it6Gdo6sk19AqyxAnYG5UARiO8N6/YuIjxKU7UMaXJH9YLzYZAKUzoZEU6205
KMlToYe9bKO7WKxiR2TpRd2s/iNBDyR2jw2Z94yyckZVuzVoTxafTLNc6Dx4rESSsQ48emE2qb88
i4DanTUENikL3qXl2+jg1EiX9oLH/6tVka5tzxVriK4NJg8u5SAIx7XoyeQWX4dkcFD74HVNLAZ/
LvPGXFPyc9vFFftNU3zth6h6yboF+TKf7dD4KHyC9dAmQ3MJ1yJlyqgIrenKC1GzkzhDLS+UPzIe
4oEXUf3OlYqO1MrYLlXTxeRBW1hNpEcMSyobPGy/1eofLKHBmgRNu1/69kSQzWe/IIEUEm2DslEo
0ycpUXLbkUt2QbgAowGxOSfyIeLb7gtnYqFUxXOBD/BKFyOdxXzViFetK3KW+2OXjcQoSWiquhGI
rx2U8YRMTUCBFf7TgxY8j17fGhR8Pl0yF1hiAgj9rllo+cOhdD5nNnlIjf1lWQk4bj5rcFzGYS/g
VSw5q9YH19NZvcsE3WN9zyEdxCB6aK0C50KZsrs59rWdBm9eCtxsqTEdqmifzTOy/RgIXCEhCZFr
UagWIfF6TlTEvCHljSnCCmvcQqRjHEj6RCuNhIF8ex0KWI4BuyvQM7+swKbBAiAMStSIemIBy5t0
6KhidAgXwkOIS/olH2VFrmvJhYWR2kpLkyS8/aIWPIw83QoPAy1htpk+th4IoXodmls/EpjEI/U5
rNZbk+VfpxATT1xZ3COE/ZjUTrQnpfRyrezPXK7PTSLBEPJ4op8xIbO8Nk/dTNnRnYGgFdH0tFZx
ggQcgTNNgeu8kDbWuY9xwqfsBTCWAvomSfwaMN5Gyppetim0h7giY4PANeV/w1cf5kwDY+l7HG7Z
B/XWD1KP9Q4VkdoNlimxpj3UKAvCulM+wB7D+Ba65T4JF1ayXTL50hCKM0xwPRq4SF0XNu8EK/WZ
Dot78AGiSZiM6skEpbUencMkL35I9undsBokYe8PmHs5gbwZ7/VnvWYZ8vfpxqLhiNepuIAK+lrx
CPUN979CeKSntO37WCYTqpdlT1mONbjkzJvHANBbygLs7ZgoheHCc2ePpoX9w3wPsTwm2PAl7KJ9
aw90IwarvaO1NuxS0HqdW5N4QFOOUPQcueeSXfsj9spWOvfEKV6E7gh41IF5LPqCu9SSPFej3bDY
PV6KoyJsIWhnFtE8F5XLJK8T+5VLpdXWBd4xi9Y9OZkcagMWY5IDChs5alt4t90QfcBn9+7TQ+6g
yC/HBmbhVH4hxS45NGnV4Uz5SpHAOEeCRJlRxuRQIatZZBdYtQkPWq0HVqmRwt2NjnpY+znbWzNr
Px5uWqfK9sO0fguymcBrnb9bLXeLCu6dSHEY1811V0zBpa8dAAjrZMb17pPHboCfxnqMZJqCfqRH
GUzNcTxgDLRinL5e873MNWl8RvG1BoGNIr7VGKiTL0kKU79uk7ulnC8Dh2kI1+qntMzfqoFpaZpy
QOiKbF3AOmHg5vuRyEhUB+FdaKNMacdUsegCdNdFg26+XwTPI4kiTgHRzSY5xWDQl9kM2BPIgyVb
84LqLQanMnoFSTrLclu3JW6AmNqkna7jedrXkxgPuUiGnb2E12odh+sRX1ekY9RbVYLQeDx6JsUV
DrfBebU8We46HwLVlLsMRAaLvTNBDPP74KK3tAMs43MZTmAXlqMX4JXWbMcks9GFzoOqukf5EMB0
b/acS0c8Iogwx/FSSBazAuaSTgnlGF4kkTjRxSSGh5WgnCZUzw6yQCIiKDMxZLY+pDxrQM7d+8oh
oSnZlbYRzAOlPrU5oR4u6qawRd0hgo6TBqqBDgBkREhToNA11uOQQ/TKLEX4Sinf4+bgiDWBeG9c
UfTdQFitpNBNcnABRicT4ghCiR2PuCXdp6T3AlpEhkuMxFrT0LyZYthIWahQfK84OMbBealLn90v
kt/8opz2WhSgV1w9nzwP0NyKknAFVYxEMPFOWvnJPu8IpNAp+NUI9qEuiu4oIM2cZVD8xJeWIiaq
eXhFhznJhEtbNbAh7kNoUl3csoS4SIEnJ4y9B7fG3iCFMx5a2g6QoL2d6LEVR6RGzV5L9b7jdki4
zhA+LrGETZc8L+mq73ofpIA1CgJeC1Rfnm2j4k3P7pJTppEfAV8NUqoRmE/RZahgmuaLDzCAFO+d
n6FF9NuCUpX4Df4lQRikwRzaQL+E5biee9ro7IxXlaVWYLwwGqesLSgxO00quHNYC6rfPANUYif1
J/wIbtApBKQOWSNbfDADCC2QtQLKAnYs9S4YrF/0WBApys9u9ckmT5ab2a6wWIbzg0XEJQoRK997
OTVlG0GXRUx7M4rEJngwXA854HwxZvVlxVe6A3yWbkqbc8N36RMHPvC8xrtgDuQhjSKJhaI2uUZo
4FZ4pa1qx8O6II50JsEd2xlvRMDApY7jjzLpiFIuUNTb63pwmieSBJAR+P6JchwyWMh2zvxQAu/S
+5mUmmOevPk5daC/pm/Cy+C0TMVXtu27yl4Yd6+PWTh0tzhQ45RqqZMBRYedw4paviRGa2rN2aNC
4PiSOHT0EGpLAeAHU2V6uXp0xuI25y0oYbRIrG1wTukaJF7KYyHtu55l4Ms7F/nxWU0zEWyT/FVU
K+6aqH+FJXDKbVJKpfusLMu7GDLSvEcERW7ewAzqNYlGQ+ffXxQDJZ40SebLVHxz55ogubkdSBua
v5fZeEMz1VjDmT+zpzz4bvIwjhyAlgW+IqMX2PHBSolNsxWaViFm3XHNn73R/jqOWXSYZ+8xyaGD
Ft45LUEIOz5lYj02xLLSK/LKiD4i32/lXnaxJurbKIF+zU5gttcOLznDk5RF7TTXlrbSnYppmDja
3of+a6mxG3vGYmAhlmgmKrwqrU7UEux74BD2kw2PCXY/+T0QtZpmmQ5LD4Qff702mxwgQU9iwYC1
7FIkCoJBVXARZxmYHtcTuz6rbktK8PsghMLZhawnl9tv1/K9055CQaOfHgGedvatmNjeiM1sYDAm
TGzrcrqd496/tIfujh4W4dAdZ8JC/vdRuw5Zneuc4+qhgAFO+AP6aYqMJdi7S/yZjnl0KfiEb4DC
Xrb824lt5LJQQ0O1k4grAeQtoAd33XWNdbT6cTmqiWhoqW10ABGqU90sN4OxiRIDR9ajJpG3T1ee
WW0EBZKo6RgCRmERM1cAGXJT/B25/6DARcS1eHad975DyTa5srwcJfyZws+YZHTiUhNRDpGhfkyn
2rlyYJHuGuvHUtfyqiLmYVy0w8hMQ7ResRP04FuR1hIC3AGXHDCBHiRgKWTIqDbKgdC4oOivMtGc
yo4cw7hrSMe1bUIkJFCPcul4crNLhxkf8RozopM25R6r80eZCQTJCUydtKNZKbOzbrHIlfIpzBPA
V7b4buS9Zz1g88iFOf/qW8dGuK1DICXxAgWztvds6ozMxMDoydHXfkgaboqoSme6vHEzj5CIODpF
1ZLSt5fsbaA+dsyI0NVb9nMxUFCPGCgTgVymmBZ6oHZKbpXkNhpeMA2bb/0lpG7vHO+6BYLWjHo6
U13vA93YSGDYgdX0M14dB58YEgjw/73HWi+hmFyHmP2ciHusMz76o6Uu52V6seaVKLIZc/riy2tf
X/IWhFdWirFQhnh+M684wLUYDvPURJfWgs2SzhUXO/hCR3AJP9YRcneBkHR1Key8lsDhSsffgU8T
82fXqKqs7x0yN3bSRy5CiL5N8KV7lGFHiKjdU6SgnplKB3Mj+wmt2gylJJSpiunCAfLu52x/jkhR
ERymD5DE5cF3H223EOcMbd8sJPYZtp/O5SpIRAE59fo4zGt1sWRoBkdpL7RF0FyvSYEtq4i5eywj
9u0Yz21B8UdrKVejRVhz8pIPnDC2ABKpFymRkGXZ3jEa+yIi/tWiTXZUrh5vk7h/9OuU4KWRY4VO
BwdM7VNwVnmx7/ux2y85V3efGqO39bVIEjZFfhs9C25X0dQyPpx/6RoNUa/hrVkpdyyVlbXp+sQ0
kd8qzHxdUxAWRD+8XfC9g8Uo0+XYLtFPRByI5XLyBBB/Nmcx8qH6dtycrP4LmcUVyicYCgv1iSWg
VImh/6wkUJr4ZzxMnxGKMk3WM34+dLep3uMoYqf2QMr1L4yl6OnF832MzIYD5xgVDZtLVcSwTXFn
15hYZFwu+8T5LEZuwflgIZJJLHnw+uwFGBui/PIHMyRUmllu6pHm2BHCO8+4Uxd7vBMW/ZiV1CTO
G+uw+gR+FnJA50cWLWACNKs4Ehq7cC9D2E1qsN5UNRTH8MwDJCdO+tlP++uRKzh9w+91Kt4dMFYH
PYWG1RnyJAQ9faTYf0haWvatzL5XBKVpW6wnNyXJt0wysApUZDcRzIeU3KulIvDKM0l+DSwhbt7s
DHKW1OYeAXGRtHaLtWbH0W99onMsHPfNHF42qj/6I+VMYHzCBf7w8j4JZHeyujE/aX8hodBmWtQs
3pfXIopf1wS0xRhPwPTsQWObMgucPYskSlQlbXWCvZHe9EOAc5vIJX/O7orCeeS6il2v+8BLFiGR
i885JiIt2qvC0a89anwUanPJQSHG79RRcl8lHld9r2FkQkD2XNx7uqOoHTFrCRtxsv21DVzM21SB
QTN4+yGIT4PpdWb1NwSk7E3YEIo6Q44avbUdYtzOW9gPECrphEcwnSYW6hx+SS07YHRCB9anzbS2
SUD5TVqG1l+R5ZH/G93NOGn3TvuVJID7zuIAifMBBI7Sh1JR+NicRLus06jPwxnRotCPazqCQo8e
Em/+soQVoge4KPbBB0ZNywiVIlE3WX+pnPKmyq0cPEfyVrSsquIqHOl0OAgSdlVPqpLXgDdmrr3r
R1JEMrZAi3ZqjRtYe1T+7vwY9O5bBGtMVO6vSDDaci1E/ixrP7vzuuRJRKzZIn3oywQcd1S8hZll
75Opag9Nmd3bUxZ9YUANQQI2wnofjAhv/JgoPb0032o2rBu/8n5x6fcBFTC6l4xUZhn0V12LNRHE
T1gMPLUsOM569kje5w8nDK6DQFCe+jhKk+8E6XICBuOjZAmRK4gYNbJzSJ+EtTk+DitP6PgcOmxc
SYAOs1y444bDrY1ImQ8nfBhdYES4xeBtNu7zXA8vaTvOh5S4pAhXATMj2IBTPyT7hiRYTHrNr16H
xGW1XyZ2d8BrNZ7f7Lkpss85c6N9MbU/V4G3jRuedVlMuCsK2xAWq+y5tJiUhrBypw4eYNFCY9F0
W2vHHY41zzcCEBZlSsxvmxIj0g/5d0LK8kO8vizWSJ89zJ6mjiH4coXSoiYriGxpV9Ed9ICHx2Ey
XqG0Cw9eROPNOLVz+UJXNTmENS2V0qRzaULXLL/FuJMsF7HVvi8jGqO4A+YTz/MhD0c6YBlyS/pC
aPGbhOplGRY0yfljSzzanpwHgeG23aUzf4LWT7ges8RWI5DvHMu5aBvUORNvmDfeWIxS94Qn4LuI
8YxyK2trOohRe19H9ntTjh8jw7+92yInV+YybINBnAb1zA0IWr72yHczbS6YMZdQ+SSua1qSUhLD
0ADXRS30MKn+B9C3/CBLUA8y4N3Q7vyDQIswhXRfrm16UZQYf0KmmT2Yz0Ag1IlkwjPEylHkEe1z
Vby2OPQVH+vOj1Gcz8WML8x9oTFY7lfJrT1sJvT9JGmilwD+Rvg7HHdnxIWSlsdJyxt3DIdnmR81
8+95YlsYQvo1tDm54w272JLTg0lOTWqOuqgyYUxBcbI8MuCgP3ErmOfTCiuUO9yxcsb3NEk+fZUe
umB6ikOfnJ7Gea007aRwxYdS6RYLp6JxkQbQJRzBuk4t97Fs/UvAG8NujvCWTZSGWah5zayJzAZ6
QDnwHIP/3VnBQNek8b8tq0dzV6lzHZX90elAYbb2mydKfeRk5uYxVldTh/miTF16vqzPnskVz3HP
uIMToBLFehwdyL4L94MDsyueDdJXLJ9YsypCElUQ6FjQeT847uIe8957s0dvOpWW6+G/oT0CSIIW
NtOfRl0Gy9KDEaCH0NlgPFn0dAstdvGgubNH8WW2RX5UQmHoImh5l2hemZ8gg/JWPpwMnRyP7UgD
H39VcLay6zJfbBR51XRIHMG+o37IqWFaHMiQBmz3GlG97Da1wv9oYPvcVPzv76PZv494/9dt9mna
j7+Gf/lVFz8bMzNVf37R32bA/38MfUNEGf/9zPc//jeLtunV+h//J/nr1Nf8q99DXxH9Q9horCKP
trbvMPr7f0Nf4fyD6E/EV74UERAfG3nIP6e+vvxHECDKCiMHzQBamf+c+vrhP3wHL4f0w+278Z/+
B1Nf8YcExbZD4YYeP8d3bOmJkJH0X2e+a0qyQBEkDk2jRd9XUy8v2ml8y23a0mtYrCdtbrhKo8bv
op9oC1+8PnpN18rdSUXXoZ4ADlsuzqOQSyGcASKnAy7mVjADmqMtZGhSXufpe4+s7GyEDlWvJIjj
BqQNY/W7CVzv6S8fwT9H23/1vYSuka79RVjDq3Jt3/NwvyB75s1y/v6qZvomsx5hl+Xa/iraiTat
RLrkpQ5N/NaG6GhBO5KxvPLG6JAxD/piO++rDwxpSkia6QBvotPcvrQzNU/jZDDvqvU0MT3BjeQT
PmzUjXlCilxUiduFcmBPh5wTlgtm1XYkgDV0LfMef6A3OQljqBE1YsqIOyr9qwL92bFOQrK+zLf1
8diwuw7YQjRhf8Fso6mZyt0APIhtmimyX7fhsbRxK3ErJJwEmy2EdVoUleSihK2Hl4wsXbTP9B9Q
ASUaBmtcfmQZ9u0AEce+sOEA+8whd1Cpn0oX1i/zBpCcqg4fJeC0c6f9n5lT4m0TsKu3n01L71Br
xh+83fyuyzrRd0nMJdN8AQaoAAfxTov6ZzEV76lfyIuekeVSWgDC6pZ+jaD7As0j4vZ07NrqFa/t
peUrdsZ25GSCzOamTGC3zbJXbctEuLxrVqmuELT8mpjMLBaAka8T4BMo1o2KrpsePmfiDF+jmdiK
YuXCu71ti7qRS2gdKJ5y9kqAAKKvAohVsFJTlMqAs0pCDPOFyqxz2VPj6Ylm4Tes5C7q6/Dn9jHk
I/+6VYweU3gaGgDodVTIh551uiORBwfKgGd5+4F5XEBjLpqjWtYeP7/1WNfTR0wH51Bl3Yp1jY8v
T/rkvDIys6QbYx/s2+uyL8ikoHdJbtOultNnGazDMaz5WyVem4Thkq0q+9rvePMiN8cCsn66yjoS
H+lCz6PhtcwmcbYbyUsj7+nKM+/hYPc8VNqMWAXE1lLAUrAr/+A57uf2+UUi/+Dc/CDIxHyOVxFY
yeP2dQSKrCfRc0PoZqA4BvmYdIIEcBcuQsh0y5qgpCquhuwT8qpgPOOs3WcWJCgz5VECer+ZBmHW
PN8olHAHQK2VRUljpoVDaauUlGAY7uMcDFwoOO5Dd1DX0Hx3Tt48B/lwtT3LHcyFvL7j4ge3FMbY
RapnBRyQj3BbvlmOeGNbmKgGOf3Gi8hMNSif8Jr3KArdLuKRrfnpMvG5XMY3YR792B6JoYnOs8O1
aPv3uViji4+mYnLpkdPMEJQ3paUFHI9ktsiRn5PG/Mdm/K48GgF9gPxle1aVovsRjff/+TW/j3qX
EiExuokiYcFvH36Uxc3REviVyB8z/721yhWRQf5QETqyH4cRmy7SrKxmR2Wa7x/mEaFDn0w8Kg47
VZauy26tCa4xH/32i2//r2zdaT/0VExBJm+3zSg278GS8VtuP3p7ZduX9fPCCHcyogzueGg3cPkD
J33IgEqGix1fNZ3/uJq7TJWLAz0aC0EvA6KxbQjHNF++feuwQAVH4UuJ3Mvn1ajjmBoHTCN0zmUD
bfwPK+mfR7fjr7PiKcgW+BrmRbgtYgEdRNl++6PN1ryTRJQdYs0VJyT32fzW3C7vEt9bqdHgA3c8
grIEt1Ko6CNGOrigmDrOzUsykOC9remAXuiSzBAkU8zAO6tpwmNSftSke9aIQo8Lfcld1mMJFdCP
OOt8Vnl2sQT2eG4qDHAeQx66Rta+ClASoKSFeqgcJDHBEaR/g6+fVdXY4E3m0kIyi07fr4PbIrlW
Vs3Qimp40sF4gXOW51mGNzRe7zuzdbhy+s5V75H+NCaS14DJ8sEzq7kcixd3XZ6zmqe2GlpGup3d
oz2GK5EUC24ovz6tMnRuqvambIGVLi3tAXaUXF0Tt+1ypLLCInT8N9uv5/REaybJryxwD6krHGIe
4CF56fw1yF7yDmJwDVDhmKOW395lciUAjLg0+pOEIYQmyyKlhTuxnUyOojlkrQ6NVhsTJIICHbMy
tsM8nhiA5Gv3CqgCUSqjmn1YBseiZHnCLQGgYGVit714q71orZDZg9l423LOL1eHIcTvxxPd0Shz
EinShn2I9zef4med8ddBBzY6aK4UTxctyBXCGceEZ45G5flYVTp939ppcsg877Y356QOQ0C1Yr2v
EE5DkQzu6p4nrR3ZTYN6EY/1nN163nqvzFEFmwBps7Aut5WxHVwzJCBkNaCoONjMz2W+l+8YJ6He
7xCnqgPWCABBAZuBYNWe4sC5XZmZHoOE7OakxA4SRruJjLa7tssQkS6kqNc8G+za6+m7bwOaVCn3
gLioPlbBVd2XiqAcuVoQFwy/ZCqCc9+NF9gAnqowyi7zPpsPIZgQmlB87ENZcFEPQLW0thL3qX/L
giQbGO0PhreABMMgPY9tWLNkLJ5mFhId//xs1Wg6mq7BzSy5iwObed4qM6YYNmIbVof50lBxZci7
6tGJPOeKsLaD3YWvdtutV9vTVXbLlyafj3b3uiD5v1xGJKhWBEPbd44ddkK6/jRYJ0molPNr254s
jyzwemb+OO9Chy1pQkK/kzaqpl7hfndbdApaMkiuEICdrGIgyQuuVyv4jMxnYD0zRuuOhiCAowkS
JVSu0hynkwuIU6pvqcOJ4mC+OmvGr3vWGceEnWtUzNXzaA5B5THn6iKVXyv2/Aao0Y0Tmtgs7sG6
aFEgRtWj7eWPJLa9bm9EY8Jmm8V52c4+K0yJEWhOiEvu63ZgWy15g2NvTJ/mbuEAMxVGHYtjHXCr
q2L2dxkRajUkhM4lqX5rxXRy0NwXNoYV86J41GnftJp4xp7bqSyZA5V8LvjQsp0X9SP2CJ7BUPE0
CKoG82/Y4gewuVTh5k8JuvDdmGBVSxMcFFRhQRg+Z6YCLTq1HtI0bMkT4NGv3BH0vuPnO7NRT+23
QifRcSsRtkW4/b80JdQ5lCL9/WLmmbUqZlIc5cpWG/TngRsnRi23PMCQq3e00sZTLSKCsXL7Pmz6
6Zqxeh09b6dgGLI5ZqH7kqgnshNLjz0wNKVh02QFYojuLi0A+tR9SAUeLS+Vi9g7LgAxbT9mOz8Z
iqqDNOV5AxS+XN/Jg3bpOWUAF8h3VSgUOIhM9Q5AnXd/QpkjntS83HVR/9FF454nlBYtoKKkmwtE
S4wNJhzjCg1QjsNHc1/v6rk/e04njuCefmWq2GtNj9i8wSKPqr2b4wdc2Zu3p2I07wFyml8zeqrD
9lfbVuLX42vn9o8EcHBFyjNABbm+77wfS6rd36+hS93vg5udVMDWtu1WcdGRjW3qDceUZnherxGI
XNftZ+LBBwrM8eBulQgn8ejhbd0OiW3T7+3yup0wF+Uje+K2d1k+SyJuaK5HQ3VdmAppDtf3iKBR
jkKwiW3DBagDCEID7GpZIzAsVBV1xqP7ry9c4s/7FrctEQrEzSAoAvTKfyiHp45dM+j76HcNtT3I
nY6ekojYem15r+lSosUTdnyBUqs6Rk6ObITiIIcqJ0keP6Duerc8xV5l+7/WTqC4ZHurFKzoIakJ
akFkHEb9v/m9XWPt++s9Ecm14Fh2HeG5wnejPw0YxOMMxUx/WJGr14LSPBp1GaHFB/PBn5AiXxUF
3bLEvd7q+TYdH4qO1acG5gBtqlYM1+Rnzw6Fhm/nF8zKb0VIrR/7ANi5Ce0U6uI0B6w4W1NHP57N
wx1IzxYrqKwMNxKxaobHMXHeXCzp+L6VxWuqjv/mM/qDBQF/gYQ73MBoz4UIhOf//U4suav4fVrH
B3thmUEZAGaacKerzQNptbO80Cl40tb8vtwRfl9t/aCHeO1Z91u9U5DTtlNtLna1at1jFVHVJn0P
NojG7qSJBzdbmO0MoMuH/QSuljk2ze0K6Py/fjWu+W3/+OR46BCxe54MvMA0SP7atyCbJCPtNYtp
whFC6/8aPVhljogv0QCQMj8n904/8rsohu4NFvvztnG0dnQeA5CtzVJ+yez5BbrzP1fZtrZLSyLU
YqIzlOIdHtAhsjGjENDTMUlCBqCAnvlzU1w6KFHIn5EXw+I2hxB2mHlTR3vx6O5dTOnnv3m5ZgH9
8XJ9dKquCJwgxCBg2jh/8erN0Vzkk2+yzDxEjg6cKqIjUOhwTFTjdaNoJvTYoZo8vquWHLVyT30h
HCOQN8fhVsCZLW77KKpoPoVhWJrWoilYYD+N7NTdwh9NYbB2sbPz8E+5PWHoEhmvlBAXzQZDI4nZ
86SeRNYc5kj8+tev0/kvr9PhFToYICIh0bhFfzykM9oZbsBFcNiOKKBWA25oDsiFU3nn2ijcxMSV
Mp1OmjhOCS6Mnj+YOGaOTml9/de/jRuaPtHf3nZ+HRHath+CA+RR+8MaPGd2KBOn8A4ycH6M+BPw
YxNKsGtNDR3PCvT0SqPD0fjkC/DJjMOhVHY1cUZ+HNxL5AJXbuzcrUlMX2PA86MiLIQxARExkrBz
6vEPJ3W7XT1jGEMqpwSuSV3nmkr1ZA5Qbp5RTwDTVh5NHSrVbuWsuMgX1m1LNCP5rnhOzeGxVXtW
TCcnjMcHT/b/vLjlM8Em6D4OAmaRvZa0Gsx33pZ/RHclqq7tPkZ0Ytp6Se53e76dvV/96DtjW1Sp
kuRHJoF77PU0c6jX87ywSDv4pWr9yMoBWUrJEg1I2LLwYzvHG3PMOILavY+jS6UBtCUBR9W0cjtO
Xrf10mcUK53mXisd0PDzAsFVrWS79hm8QfPLEBtFtkt0s71BW5NBTNlj3FCP6Bp4QYmTP+8sJgzY
zfaz8BDGSWZSNhoZ6g56PuayjxdzjflNLM2mZ0qiZM7nWwuf5bowqPa42HRKfd0uYltfp548Uim4
ScwIos46Zok0c/YzKYKbwfPfcUxkyKjplao8OZepZLhVxZgbfUjERROQHIMgJRnSF2SZM4OV3yWw
RptSjt4HOdLc7uzFuSEE5b5PNKLm6CSCpXic+WZoFojSXBdafc3q7UbTWhJB/stD2mcX02Hu/au0
9FL0RtQTsXlNSQtT0wivoz61nitK/ckBnSWoAM2nRcE9XRZ80odg4mwKy0Hfq4QKbbGYJjCCJstn
X07WfJoU5GWP+8Ae3TMl+L2/mMCQQFLlMPaaGRY57bRH2i525YCol8gBWOsVqATbDb5uZ0mgs4Rn
NP+xbblFyAS/s7rfxRMu1eH4k9xKb69c1GljxsGpEMnDnO0eIOc8hxmWG7cqGHkR57kLQ8TKOOKu
HGMDqCGSoMhmD/b78ywz9l+L+9qk8Hg4AguNuZXPDTe2lZ7b9mIHNaFrMJl2CyZcP5qiG+/HVmRm
Ft4blFhb/Wo2R2xsxUGxt7r0GIlxfvzdtzb3z9KGUMtG45lRI7NeisycvyUMwxnIfBoNrMtcp4J0
+NJSloOToH7xzbWRXWVi/m18MRhaUAdE4gIN5n7rqxSaZIcuns4Msp9kWpB769KTSPocs77pRw2e
dZcrD0G8aahbkWWfW0jJS1XHV3PaXxEPwafmFD/JKASlm8zODYGWpzkqFuKYwASYZoFVcTSHXnIb
9AQILNg/t9uj0xesMN3F243bpsI7hJBVtqZX0iztaTTwkpGbLU5YYScg8QxBUdXEUJo70baG6xjR
SYOlY7su/u7iJhxHaT68Ot2A4XHh6srEC6m+3QK/2m4oOQUTJS4mfke+cHc9l6aN0OSSeaKPV6c2
kJlWvm/HwFiyQ1QZLdhBRie/RRyl4NqfB4Nrq4DZBz3y9BkRIrCIe9EwbXSoFbeOpdfPHXM9XF90
Za5qc1Ba3E3QH6Ysfs7sIhrpRaUu9h/ceSQj8YBmmn6ZTshigLwjgX17fv1razPa5vkdOeKTqLep
YTWg5um8vfTZ7BJZF9ego/0Lx04QlcYMdk0fcSbG/FqN9+pjIlEy7z8yU35Fc/aqi+Fye2q3ynBb
McmGLeCCtAsEVL/Zgp/rB8Rhm4ug12ZvrpebpCf/A8ZC+W9wGI6ZOv155lEkSmrEKAokra6/lxrI
iGUpahgLCw62GyCiThVlBwILeRjRov+en3jmyBFlfJOCxJgF7SbTwk+5hzchmmevBGpCriZWBdrs
jWdznvMwR4viC9ik1zG7DTL1FbF3wQN1hzHGuTE7d2/hRlrS9mZrHUXFAJciYn+UDpWdQucQNC/b
QqvTp6IY5N5cQOmdEb3DZXw0p9AYTv3ZqYEA51F/3D6VEPuQmS7jEYNStb3dofmcLZR6jtYxfFTW
bu1yZZXJsYHkC0w9hICD9toTr3ahnZutDaW1z9G5MvU1kApnfqoq9SKz6GW7kLkMxY/d/2XvPJYk
R5It+0VoAWCgW+c0OM0NJDMjA5xzfP0cM2/pJ1X9pltmP4tKqSQR4Q4HzNRU7z2XtfbWJVZnsIl2
z8ZGqTl6nr7SLLF2+ii+umZ0cKscruFAIhwpPCYnik1jreaK9rTcouTVsEbtg2Sl8TZE+ddfkWTV
zTvV0fYzKV7H+3frCfehIENHO6qPI64t2lANcEiARbIY5ng7bkpbdE//uU4y/q0YN0zPleuDY1MI
gZT46y1j+LPIWvD4G6EzqVInXJTIz263Un17de9k3gCacP5NgrlPvZmcR94PJyOejjig2dIM2X8h
XBj/Xr0JXRf0kXXL8FzD+tsUsEi8CfDJ4GxqxkkgJzTYC9aLZWOzvN0p8lOnHF1noyORl9GIc8vs
d//l6jhyhvrXKlLoeMsMy2HG6zEx++vl8SOkK9lCA7gxIL3k6dVEQ7dBjYr5qVmR7uTvVdUR5hQq
QYswq+htOZ9hn+NwOaBjRANnrPSIMZasitS/XibjKEzvTfMg+1jRl6bVYJzs9EeuL/hXuD+MVzjI
EA/XtTl+BrJBo800NhoyDdKlenJ685WDKy0looxpKnQuSswZZbNAHt55dP2NJDwPuVFhbTvESTff
hbRS47gpzh2jzXjWDwNCK074I3nDWAFORjC/9gZIgabw8Ry6Gl9BZ0M9sbNs8SY1h+CRUrU2GC3E
gtGnP/6a3c7ZGfb8NuXi1Qs/CxucmFpUh5IIgbJInkhrR8PXeHSmeWG0Nt+gWHAkKMXnROfldk4l
Sypr2ZhGOVM2NEw4k8WUQg5OJgPHTRoBOc7i+ake6cpxBHpJUq6KWnXRHUdy87V4UmHC+Wzfs8B5
IGp9Z+j6HyqOS5ySZcTMY6Q22vMH1HhGEuzUaC0JqJeo1W7royM1Ii5cO/r4am2o4vDFjtpP4lAe
1Sn59ohWw6+5NH7K5gyt6j9aeFBvW1WAauzrRyc/nFhlJ3qFGqIZpF63trl6qkjtCKtLqfNMqcdO
HnDbuqHGkwW+OrLpcs0by3MVzOF2oFAhz4e1Wv60xLkkFhqnBJ8InSnUr3fqgVQTUPWyW2dE3GIH
FFUMb9raulOvr3fDX/aM30SWTXJM2+K2+S/NmX9vKhnC8PGhY37UbYfn56+PDfDjcBny0kS4x1QD
z/THkv4wtOY9kbeNkJ+Q+mjVVqHGzJXPTEDdbOpVhkv0x5zsC4wT780jUUzu9/+qV8APhzRtk/f/
/Lj/m6JCGMJFz2ECYDIs4Zh/6ykFhRvriKUEYDnUtOpgZLY253OnOvtNeCACgAOkmm7Z/dPcyQaF
3FxNeVYySQs1+2rZRm7wop6YahnOvh00u1tLlfYw9k3m5nKVkPoiIhLuK6t4DXL6vnI8xHz2v3Vb
/pcF3pIru2MKphmWZf+t29L5GjgmO3dvI2ysTcihDOdBiwukCyPk2tRqtI1qywMQ2I8TxV5nWA9p
0DC2kfMibTZfWwquzX++2kJezb+urZYDxsjg9vAsunh/06+4WQlKEmHbJgzKV4u52jLz7PuempBX
O3pE013H5D8ZaPSo82aSMIhJpV6CYmEZWWiLMjfW3IzQoAxzn33L85PaIFT7VU0xK2BrqMDEdpZF
mCoF1QjAAPkUopjm+OEZ/43fx+X9+7uj5UMzhC68bHQ5f+8/hFk495gB6E/OmXMNkoYRXzkeqwWn
vm/M3+bIwc5lJKX75JZaCWYH99FprQor1ylsivx5nF4dt3z1OtTtmAe6pwZTmD6U/bGHKnFWv4Tj
4KIn2HA4a3dlEv3ISyO4NzA5VQT01iRl6dVlygogu6cu7HEnOhoUaMf/rWXDrsdG/IQdqWsNyIIO
cEfrOjOT2nGpEmLgeMqM3DnEYVvuglw8wY9weM1EmaMrsdfDQDqipYXLsaVFsBhAH0IBtZeeBXeV
17yU9pV5PNPTiX1uCoitmA3jRU+vviHtLBphXZ0rKZuyQ653/sVh4h5EQXApe16AL22teq19Gfbw
iDuRUM86Pjc6T2LpJi56UwxZM9lNXk0Ej5aSllWHOKwh2liajdOfUhag3Y453QZrhJZqGD/8E8fu
faprp0YjkgsAwzC+5d687+iexv4T7oVTnMD4BxdjaMt92qYQfRDDbALkNymnkTgsvkQ4Eb9Jpg+L
r4WqMfdpNWMKHVemDLDWvz1Ne0lC7z7qt+7IrSkGa8eGEiYWbhugxX0ZHZOOOzBeZ+iOVm3WPcI2
0FAxTKsIKhWjqhU64Esxi3vcBoe49kn9WkDzl2G9WpIEpt2MN+93lx/rnGQQEpl+eLWjY7iMNrFn
fzB830Vu8Y5wwo8286tIyWehYYZ2PH+GUrpODDK29PepI+AyxrBoAHuqpOK3JAH9bH73trgDzsXZ
vHqIJox9ZMivUHNnfCrGlVCkmrIegnudDHBkETYt652BQR1D8Oo6J1e/+hjpTq5jkKyBBqYz7Im7
JGXIQXDwNnT5ZnRKQB44zrx8NRrDtyvx9MbFdTEoL2D6UH/SoSG5NECbBiJpgV5QWgZXc/jFTwQl
we1bvKbNHpB36W9JB9tQtHsN+e7uxZvF3dxxGXuYlnqHlQ4trKtFWxddVQA1RJKXDGe+WzrmaUaW
b/0JNkTt+tewJvkx7s8MrpijO+dWjBtIoYzTrF92DSi6d39mfURg/RfGmnUG4GsmtHJIoYdCKphC
kxGrPT5PFsjSFN8V6IgjsuJN6wRXtyFHPIJVYnYwVuy3gDmPHmdnXtbnnGL44d1mpG+U6QNq0XVB
NONsRx/gxmhGeYdy9JzVYpr7sBzOxdRQh1Yhut62WqcBqY0GZKPWwlfOAd7s7tCt7idvOUX5uDMc
Hf9Vb+71ct7gwD8QpPeB3JouVgAtcoLAGdGttVNqy3qIDmUAmqQhatCsn2YiVD1E8tm0azP/MTSB
U3kPmjbfj2OwrtoPVGJrUiugHwppn/3ULe2SVOG5oIkWoHtzYcxMEZ6S9qFaqvtAKz5tLHAhMP5h
YmKG+/Q0OeU+KIibzpi/lu210wYkJY9xENwVRCFXnrGv610Z65fII7c0Sx+XMnqfwHH6BcgZ8rwd
HCByiG95ZxaSDZs8hTE2HRxtGtP2yGcz0RprG3YPswlW89Fv4h9pZfwiOznHQQuVs/LPCKi1iCaa
6WzM8rk0dplItsbwLqI/RvR6JmNiFfftFvAFo2Broz/HnvNYhJt7U4YCsdaFh0rQ7H7trdcA0kLm
fpfWuCloN2bhYemqdUUKg0eogknnlZQCYHNLBszm2sXt2jefAau75V0wP5nNb7160EHba+ZdqPHI
d/ORiQ2afLRSIEqwFT2mbkJYqlw/w/VIr9enPUepgsVq6+NFMrvmuaf/VvTpfT2hM9Z9hWXvinPg
n83m1BITFGBAnVDHzVVMYyBdeVUInaW6n9oTDk7CwEjxNRoMwQt6pF9daD+5S3durXC3ifBy94Hk
RK+kF3oksCsiyza0Hhfxe9L6wzTgwXKmQ0voHGnyK0zNZ83KTjK1bESbpxnDBYz5vgi/a6xyU3xZ
atBgg4E5hCxCGGSe+2kBBPHwdjgkVvqkg9Pd3/beXSviDQk1ZGHg+jZdMGnoI9x827QF5KwHmbzT
ikNt1HCn00sy4/aj0kfz31s5fFt919oNPc9fQ2VepqI5ChqewsG+CH3Ga4AnTvvaFtsy0rAzuZm3
8ekd0NtmF7f2STCVO45yx6Ykv545tWbgU4Z52kcEtDCuwpNJz80mjqXQn0z7PWH4ojEaHYejHoeb
IPgu67MvV5KALVR0a9f7mkxgIifD5PRHfDDcCSwEMZwbppK287sXzrH1SjKVYOQ3b0bkcYCD95Pe
GyMdcbSWhIlH8ztZcIOWbkWgreNYP7rTt03zKzKBqKmYJe89xmhsA/dDFf4Cn4Z8yTJcdTjOcp3G
Stk+WQzdsQfTP4aSFCzb2SheQ31+Bk1B/a0xUCTj1x7AomnTFg0hzxgtw2xt6c1BgxmE/hEXia7f
l2m/E2m9N5p4reMisrwWHuyhN4bPbgFPYrqkwRTVeIbGca8L87dDu14X1aGZLTbnbLMQPMihcZ3D
4Sh5joSbnHrroYrS39DD8RCVHXKewn1L3QA/2GQAp6N9W35ZeoT2voDxY/J+evd99MtXN+1PxuSs
NTN9xp90HDvkuIaRPJhvOWlNECOWDvhjIO4w+5DoHTfPlhE+NDq2p9G3vko8e2zOJBzZ3MxLS666
7h5EmTzh+uwNsY7E6+B8VUNxJgAPsS957i6mM002halrYCQY1akt3nvy7seBvi25dgahmTTa5rT8
KaAIgy7/bDxnk+QpjBxPO5hp+hgO2HwSwmU45ubpgXH1Q2RZTHgzwigJwxP+g8GXep8uoa0p65mv
42M/o6i7xiLdO1z6NKgfQsgbGiMQQFWvqdddSpMKBGX0L4nxqIP+5CxlfHba4TSEMwOWyCNiiEqH
qmmhSWtvZ/z2Twzg10aQ6Z8LCnokoZRtQ9H3j4l1MNiDRj+1qR/jed2YOmtLYvyCcMLckwzrxCoa
6oBIIBrc5I1DwANtscABl0rEb3AKXf4vmcHsF13RXMbOG1g7RjJ4HU7VUZTPx7QwYkQ/IWxMLdCe
G29awK/306nCMPziAAvbg32tNupvHQz39143nwasri2JsCYN6axgL+JLyTMMNksxIaKVv43KksxQ
QUTV7R8n8x8nLkkXQvKzq/MlfXHclA3YmzLS1kjUCzlWbqmMy0sbeNhPnXMzh8XbXPjZiYeXluKY
52/62HcHr6kIdQky0oPtTltPg+3ACwVgr/5JY7T9NgKItVffYKKXywKxuIdxWvI3F8DbuiXz86T+
VsiRbzlyvFZ/6+MRxQu/5txqYuRpRPBOzBN+lpp5sBWUqIvaNT3K8ZAIKoqALKz5V6vz6gsT/As2
wzI+ivY5c/KnJF5MHgeNABWke707H5gbjYTuwQmg4IfeY4zZ7+RiGDWhh0jGE6faOwNRzm457MbW
PpVGtyu8ZmMN4pl4WrHaTRajYKZaHwmqMyZb8fvYftE6PulT8Rx5AX7cnpV0AhrR+t9zgqMVwcOI
iWjZW9ryx2Onlf8ZDZmsFbOJ0YNuQWLgKqtA188ghOZDg94LjVbDi80O0WiOu6wxt3YBRt2DVeDN
xn3rzJtsJBtZGmRHksl8slB6EvjAwxxiN3iqW/w3c7KcCG8I+mnca0glwHljkAJb3y39CQse+Hzi
IRdnJ9VpUUsapd5Xa6+EJgKeAGXz2q1QaWKDR/VqPPoeSRlJcXXBHyURERj4ulwn/HQjF9Vxg+bf
amPQB/CWa2+5m9PkkzXn5I/Fo8jJtaDnD1+rwa6WsEbJUL6l2XXooHB8UyaW0QM0LlMfAfgNLV3w
yrkyxUSyx6i7Hz26pFqfnPTo3WngYgzMpFDSTb97naGtSP3L5N2bTnl2tfqh9Dtui3IBhSE2gG4R
wJmoZSuXqO5l2tWMmDeU8B3x42TTFgAtvD8F5YFPkptRkcaUPSWkLWFoXGup/ZbitqhHpL3luBtN
59LYAuoNEVF2tHL17tmqHyL3q+KbhpX1h+kybIaATB+C06futSjynZkQCpeTYTyFNCRGwqdcLT6Y
AKq6jr5WOueQi8rlzY5o0ur1H7PpuNhuEqwKajsyLlfRzH4rLB5oPFgaMVyMrNjQrD4leBD1gR3k
OdCH6gNWNmnEjnjQ5g06V9Kfsi3tZeg4DpVNMEBGgnNhLu3TMocXoSFJnero1YWxMlftyUr6cF0k
CZ7DN5Fp1ikcVgWW6ru4N1MsrVjYTf+qOawRNTrCK2qRh75+FM6SHG2wLNBhYp5mZJxyrueYDtDc
JtvUlYkDXqsgmOYgZTsDYIFRODutyqOja6LfMYtsPjBdMTlJgnJYnkpwtIBoOrdjKRr3nhnVp7Sc
r0q/usgxBfz/9yDO8Vp6IJeCEOtbU3jjNRyD0ywSzh9DE+B4NUnFLgpnHS1tQFAx5+zc0MIzzKy1
TUUV7zPZ5c2FXV/HPse962X8it1ihAlQaSeB9oqEv5oz5Bw8L4jZ96FR1YeaAKB5roMzUSpngwkK
ZzbG37SbxL6rdXE2e499uydhj+bacIjw3a6Y3pSHwSM2Fi7Be0484IM/0PQN9e7BE/4fwqjOvbCI
2+sliyOOBekabItwqR5HgzqoH8RwUMJlgsTEvilC2PZc097cJQW5o6Rvb3vLMunpw2BOsWWvdbrM
q6rDZMo69lh626nyy/VNtK76mF7bH7QBnCHHhhLPgvazaL3HYg6+DPwOTCZRPi6h/mcJi2dqEyIC
5KWsEGdvZzotJVMAOR4Wc2mypo2vyo6iGqFKwOD6Gz3W0HFIzLnlMjWV/9pLnbssC0h3cDggkptx
G2GPJQ9D7Uxi61g2Zb5FsC1Etc9xsChTlpZcUzRsQ2+329+5cjSkAo5PmQ+3yRqmcgbY0YxWfoBP
BJWKxzAdzoMvDplAVwrjBbNFTUhDy0/yUOcrT0fbIHZFFNABkV/BzaYnEvmHJq7fcpIXQl9rwf02
I8Ns71WJmlSDOo9goc3YtjdKpuvTYVpR7ex9wInEgZoH1mrG7/L9ul3wxyzS4jwZ1k3crObzjjb9
cSWivWqzVRrz7dQPVyINJVf4n0aheudl7q69CMGDmm2p72wuusYkctiq15WY5Ljp4XS1O5sbT2r+
PZ+xC8cr9ZGgVMtppWO8YVy0j83mkf2JmdhNcKH+SWRg7oBkD6dbyrw1Kc/CWAKqGbKYK60KWKnZ
DY2N5TMzypKqALmUvXeBjhUqbx8H2eNXk/5S6Icxgm8Wj0e7D+P9NP3u5ITAYOZwc4foq1kuYSmQ
X9XZlDPVykD8ZeJwAztOFkrcPmrWSP0sxwqhGX6aebtXAgwXpxoDUuhKVrxu/IKHcMKYL2OnmdsT
ierqD0HuKSksgA8Ik0hCWaa0JD2msqh1KVDG9kMpEtreeFva5Zz4NXAE+dZTOaCJsVmtTAdynfTc
LcuT4xBuK0e06i2qXq3ZkKRnOvperU9qEhBO9TOdCEdpYMYcjWXC6q+uWCj8Zj/G9VYJeNWMXnXb
Q7wPAq7DTaGrFARqWkNkAOiflkOMrxPnhKROSUjgG3AgrmkPuohhYIVxTKuAXHij/aZptOiVklhd
buUpCAhdCfPl6GgWmCSPEK3cI7hAqla0njVwQmy6ceyImVRmzitQdpz9eoJ4e3NaGXK8rIYdagZ2
8+Voy7cTQLNaDO1l8NubGwI7NoRrjbZ3QXmH1DEBCbbRap/ntrYIoJE+JJ1ZfggAtAyQPw0sIxzE
nNUUZe7KleKVsZRjInC9m1JmueQC+IiUlyjbZyBVDdBzj4PO/ll5ORWE/K6dLV7tuGEFlN11OtED
TDv3qESGnInXAvboPe18KGZMjtREe+KwVNscYaOKIQm4Jdiwku4kP/2o2rrcgEjbB4MWjra/TfYc
0uwicFvDexu3oPzkLFGNvxy9ZCHI9yCLEoAwjRemh5ioL24Y7tuGM8ZefQ5Tj6KmiV/U4uD4sqzr
6VNjpd/5OvllUfPVysxpK6anZ5J7Kf09zcBkXw7Yqik/L0sJShI0PZEw+OVw9KxN4R/Ux5PRo8P0
g673tgkLswWPNvq3x584MyTnbrsTIe1TH+VKmIYa85RwXNlt9djAY+BnhubT0kDDz1imb0obNdNK
JzyVEYGsDI39qf3ql9xeyylc6fsvem+/eLG7C9ucUljq01J3mFfQmTH7zIivpXElGMsWIRffk0EJ
U3eUnVJ7U8zo5/Uc873FgiK1nrdFUzr5NHZiDxv0Nsl6amMjbrFTMjbsWGzVIm81RJNnrdvu1Q3f
1Oz7S3SvvnsQYyG1hxTGXOIwYB7oIJvJ8BWW1ucYOto6S/2rGqYkyfzUWGPOZSh/GWK5q/Lq06Bp
FfnNRxmhDo9NhAJQquFoimcx5NFBh9pBKGK10fSqOtYI124GgjoHm+e1O/V8qwdMp4I6mpSc6h7S
Q470spwZsqQnV3x560Pz6haCaYNp/ehDBzBNj8Gej6NCBSX9ZbAjGSk30Fil41BJ+pWQX93mEBU3
eoBtVveMO6U8i9BbbHq30tdd5i5sty7s4PoaQKk+QE6kiJObkjPdW86wVSbJIXOwOiFtXgnXBhtV
w7RQS15a5BbKNAdbG7cw+tvlUDcRI3ICMRkYpJt5qC/K2iF1CHumiJ+VLORTD1eqNFFNg/E9uq/1
0NBiaOzfltZBMBz7H40X7wroIzugDS1kmwnforQrRV7arIzZKdaWb4KciRxUgCLcYbal7VhmtNxS
spc8g+gH9UbU468eQl3DNJia90pepc17htkHH4LezeCSDxYcPZgXTC+WTSfFjUnMLd5Y3JaTtPgF
4mfeL/umS+Ob0UEYMUyqfJdKb4sObi/weNy4nr/UgE4NgdVyoZY89bmYuDy2ApKS+vzzNPzSDKCI
qlBT2ivhoLM1Pwtn1IjPoWqEAD3dmbjBUGa5d+qNqLGs3Awd2zxWSE1QYMR/HMdGFQWRXF+C116q
KGta31MPr6Ft65US/iVBhMUIpvgKg5Na/tWGpKfOoQr9k3pIIhOqdYOPiquNU90zgpVfMLMp5RBb
zehTB3+e9shE5Sku4/de04OdhaRTlQhQEdm9Im2vxYyapYb/tkgJZCPjrINe03jY3bLihs8pakL0
0St1ldTNqVRMWUGcqE5X5tQ3B1VSKtUuwMSP2O6/1TajVp2k8x91lBu33QeBVscEK13QHpHwpT5n
z/idJCFtLlI4YYvskoVzrtTXxCL+KFhF1a6mPkElZXCy6FcR0nJUe68+2Szyzh1V+tP/bMZd4G3m
Nh72SUO31W3GgzLvCCklc9IfeBTX8Na03dL7tOKlV1taVe3YuswcmTjlI29siyXZWaV1lWuk24YY
7JsJHVbC1yoNNLqGVREmp5T2Q+BknwOmuz3ZsKvamIuDulZJNRBiC3NHPehkJNEaAVu9xrVXgFS2
GIsXKdJ5KfZQ6sZm4tw+hYSlKmlJV4LwIX7pVf1OaRCzku6b09j3RmQTASlt9eTX+3s9wT8YzvHO
qABOASjYeEIjas98mnH2q6XNlnpU5S5UuwtcFBq996l0bCvpm1fxQaMF/nKTJNrqbo7SDqsN+dWr
MYJex1UnGE/OvpueTjHsmRhXd+ey1gAQ8jGJsu8ja2+p/7WjesLQclZb83dfIV8i+/tNaMnRGBK6
axk4u0JYBRhpdgylkXMNLH+R8Fmn5AV2Mq6K7o4PSRttlctZ6m6WgWonbpOnNo1erRKsakqLRooI
BchpSoJgr2HiWMdzcF9Llfi/ygVQiMcFYfrU+tt4yF55p8HJtpyjbU8v7QK4rpYqKydo32dO3WYv
bUZooHOTSKyRQBqzNvdDg8xZK3+LTnSP7hhIhxqrZOihqy+IuAScsPUNHBKQhTtugi8ltVAuCXVB
XDIXadZIOOnHMvbjwRyQBVTyqIGa9xJbCbeflO8qz5660RTmQSlQoHQaa2A5C6CXLPgMF9woDZkH
ls9sq+n/KJ1nH0n/LBmnuB6KCCazDkSS7mlCGpowG+dCKMG1DrhXS93ct1V5SWc93iaJs2mlQkq+
ZdFVOHUGAnbkwtl1WNXC2n2xQWaQtwL0XF5vy+/fhtY5qD1NPiRKtqiqpCJ8sZaSNcxoNOAGP9Sd
oUoDdRFUod3JU5t60ubSfvICGKXqm8i9ja4enel/KpNIfPh2qvJDbRYBrMB8zsD7DODl2KGCrVrU
GtnpXDy5E+gcWxrowr5zqt3uWTeifULCrVIwNYWOvqTpv4k0QKZlSwlo0O/HMatgOiTtjkEAjzCi
YVkm3VYwWcF5PcHUfbacNd281P1c7JRac2gYi5vyYuVcrFthP04enYMO4nEyP6hzgJ9a9nqsi2Gl
nkC1hiduHm/r7lb2taQaa23QYl/AkgnX5MIB7+Ik+V0gfVZKamKZyVtgM5JyHOmv7/UYASKOxtFw
HpFQfZRpd6EPcNOsMW78gCq9DwjPzjydJG65OnR980t9cmY+PmXAMoVRuzyn1GJKEirtV/5SWpgf
xB9VV6llR9URSQfX1im6uxIOKmyjm85NaXOXmTQyFOorZShV5hLyxDdojYqbmEypsLtBGnBJCVXn
WnXDqw2sKMMHL6y2ga2/AaEjKPtN3fXjwtFmCidzPWXWbUEYkdsGXbF9rScNRKq8f9KK4y4d2H0K
ny8YBHKzBDlN3OrvY+B9q10DSxo8M4M5hqflW3VyV0L1QM8fAr/4sRQYAWLCex8Yg4TICJWQWyeY
IqgWIte7J2550qK070Z6wXUOj+pznFMH/wSeRGK5qFS0tTrkB4NLRY1uUF27mJTHsif3iKWmB+a7
0QtaWEaxVTeGXJoqowlOZoqoIJo/lnBmLcFjeughWBbyXGRmrb5KMqJQ5FsdNe9FZMmbE7XRWq+Y
nqmfBbpOP/W2o68b6RmdWr6N+qSHTv9uAC52PT1rtfSrP679kMoVkKRTHmy5DGpQdTfaYH1oCeQ7
vT6pA5YNitSg6ZMs5HgHFg3HvkQuoXzMFgunXCrUhyX/B+g3H5h0VlQ5aQLMvEjxes6nZbktF7qJ
e4JZx822qxaWHiQlfYj0m4bkFTVPcdQd43Tb+WQpOfcQLAK9YvhhWoSUyBKHKxtqGj1xTA5I+1l7
g0kQHl8zscst45KaRPnqNtc/ZMuGx1Z6rJdBOc07bXgeOD7RxS2SbWcP2s4aqpdwqOpz4BlP3qL3
/zQVc6Lk3NKD9o3VIIZSU63jStypXl9iVyFlIgcULwVe70XtR1Btc3+mGV5YPScc60+4pJ91FhhP
8bgPJ3+4naJsp3ycSIMnzxBpuUT4jKiUOOZhfEwbq2VjhS9tUzg4CKcYyweEnPfkurhL3u2iZbVE
5LF3ZOkEzlIx5QboHiHunEIGG171pDgEHBXGs53RXFUflqMhlzFamOhyiVWq0z7hTDr4Hulw7lXt
tzgXOfYrUwZ28NHK1s0iXmorfo1a8zvS7bNaxtWZ2Z1jRPMx0gK1fJSuSYZVtIAXY/VOPd4FltyQ
aaL20Nj0ebSUUACLD4S4VuYBFfukDBqQJIupZsbOzkvKAJLrVZmwxwjY/1hd3eotKgwbAly8jwa+
c9jT8smZa6p6zPWGk+fT2rfRcEzU5QdN5Bg0hvYp6dxn2lRcGs6rWdAH952UfNVpdfDFgMuZAVVe
F+0xoTW2sBe3sFDJ0kGeZKbYIQuxOJs+9deBGBt6zVG/NyBc7VwgTxsHCpONrmDVZ322a3Iey5GR
qQDWileEJp/pEixuuu1DVtXBjsHxT22y3F1r0ukv3EPhUYflY/IrCMiUwYz96drNwS5IuR3QwPQ1
aKBUS4td35wxpJ05crHceUmwYVJ6H5aIr7Uo3Ucp/PMcPngDdTYKu3CfCB4vzbH7jWH1PVjX9ZKA
byTrGzY3lp657gE3IxVzivRkNvSAs35gZo0JqtdSEn4dJNfCC8+ALiF9gOx48kLHPSZL82cc5wAB
APySsY3PUQitcW4hGPXa1na97RJPDLFEqR1N7sR1QKYRoS4dpK7EW9OQIo22ugylZFil1UObk3jT
m5UHyXzbj3p3DUS5IunPRvdhP+IxyTn4012Ce2uuOw4YG2NmmYwmcsqm6GAcYd0SYLBoJ7JaGB5H
4pnnIWy/u7j4HcGbXg0yQhZU7UM31R9LoOtbMNkhY2Z+qejAlC2JzZqplaTgjA90mGhY9+J7mdEY
ptWyEdpEdqir7/LWQGeHUtXpSVLBqplvgX3DDAkxe6fFCLUjNPvjhKA1jypAfJ794Fjec2tXLt7h
mcAb5uPdML7XbX4pbJpDpouKvzW1j8oNoXVBIdw2+BIj1+t/eH790w/bate4BfKmjFpvQSFt9iCJ
66TPDq1vEujCWIqpGy0Hge5kLCPYjCCuPJQhtJjNh5S0upUQEQJfkia6Gu6Nq5HQN0FbT+R5jvHT
z9ANHxmJowac8cMUbf6Mde0L1+km84EfNGlzbrwo3vqoknHwjNC32+ytnvqB80Iic7vOUQ7b0e59
xs1kEmTdnvzBCVAOAUvzVsBtP0SN/Lo6FnJGsk+SodvxxTmyVw3/ho83bxqzTw4b9n7pmzeNPusy
Amlpyg+Lkc4Ond4O2R2NLv9ZhF8uYgqC5glgx6NxdsfWf+vNn34tvuzJFzuSS37F+mReYwx25hJE
d28ojQllxRwJgPkKjovWlnDLTedx9kYfj8iAgwsxBANqo2M0cX5bXNPfF2703DMFAKiD78Aldb42
IGSiLvOBp8xvvdG42w69YwGc6WhVCagYHM5jYxD8XRvD1QANMeJJShOib5IIIb5vFRe3sj4mejjn
YpB9oZYRCcA+EniC5LefafHRyjvv5Irxvl9GdxdTRSEI4cgxlj/zygzXZk0bT08ZLEfld0qGFZaG
/khvLDlP9cDbiGcyoGaZmiLXNk6b8Ds82PomWi15KihzeJc8v5gfU/1Ski6HnJOMkI5kstbu34Kp
tvetA1oJU/kWmlNw8egRWRGpZ6NbvdKK2wsL6S1ZXdM6DwgWpWsZ7ntvbK8JPXqtFfPJcXNIoiWT
e51ux6nxCA4auAtZ3NBYpOc21kGlcy/vcn9AxUNq0KbyQ5nNluMNlScjt7ZuxoD/T6Kk3/2f4gcl
m/H/TqLcxegF/xcQJV90A1EK4x8c7FwdSwUeLQeLwr9AlPo/bIscUh/PveXZQsr7/wmidPV/6FgZ
PEgLjont65/Rg/Ap8VORWurI8FJh+9b/G4SSycZfle7cn5bteKZpQMoUUCr+BjjI42Vqeqv0Nl6d
b6HobLtdXJf7ZUg4XNkHI10I4yXvoPgUYFNEAvclgBNU//ZFfUem/Npd6vPQ6OelJoEjee197VwG
2pkq8wx4/uxa4ly8FC815mldz7dst8SLlSe79Y46THT/jgL6WpfuJScROG8xX8/eOsq7YzB/6tFL
OR86GOug5sPvxCdLEA3ZPFzd6HXWPuwRhQv0b0z+rUtDgZUm2FQRYmG3OWHQOBq9fjACc9/rA2nE
3RFUktUgq2MXmbzvsVjOdjRf8E+s+1NuzdTtw/kNFl/OSLJmIkpcyhVa45hvEWZCVyJkxpFOpeke
jdHDZA1PmLP6/Di2d7gk1pkfUUAQ+lnnE4H3nxO/7zSecFKsduCcGedDiAZStyk6wRj/6Pcy5JYB
MnEEJMxUgrYyS+2JcJeiPkLmolKvj/SoN1g/tkakb1mBOfaz4knFypZB5TSEdwTdX+Gb3ddG+OjX
x3xqCFx+T+uGjjHhAJd4Gq/zSEL4y2LZF+xDvXWdXDSxCKe9dF3Za9G/hONMIIRUGQE5Fj8sVq4w
CYlnMh/7Ynld2uQVfOPiPuMsref8LHLj1BI9GCBAL2QexSU2usP/oek8ltvm1iz6RKhCDlMSGcxU
sico2bpGzhlP34u3uwf+Q7ksSyR4zhf2Xvvl0a1jv9Usfr7VxUF6Ko2SvlGz9SEJN62JRLS21uVr
05cb0tNksK6sxp9oYg3hvDTL5YzAp51w6P4uBPG25ubXsOS/TK/N4GfJm4/u5lAjX1sIaheq1sfL
7RMLw5Cr8Pr+t67I1/u/ctPOmLbAUr7gUugtRrcfUG5TxyqvERgS7zwfSI89Gig5p0OExMrbWQoW
6YACO3aiBEIybLuo4Y1dEtNtmMstFDZcvoUZyh43T+LhWPZETxcwX5Cum33I6uRUW++C1cL8PnrG
QXz9UzFwgma+7k2x7qeIJ+s0C9rsIfXX/SkFjfidwSi2EltQdm+755KNVck21UjWBaYLpNxXl/05
QahAff+VjQ3EEYm8ugQL+oA3WXFLjHWyFuXN4KmV5GGpADgRw4QuvHXsbHgJUbO3lyqS6/VwHMKq
Y+qikMDcU3AnpCNMJPbomncHwS34sePjAT7HFOToRaQ9JNU5yk0tGJJfOeIanSGpHHe+EhSfGxWx
dWrX5MLy8BRnu8/Y18u67GhWNy2OHfRL7jjgmIfDFTSIcgqmo6TdzrW/HDXa1DYUf5u7fiIHPTUT
3t/dR9wZFIDIoG92wjWfPHkDvZ6xdluddZRC1OpT0yI5zuxeSJ+ACh6CPjxK7z5ZLZKt/VYbp0wY
InNUL/oF7c5NGEDPmAMp1agr5ZmI9dQzausUvXpUcnBej0PDomw1NLu1xcuUqKdSmZHknxLUE+SX
hOaMId+8Zo36NIr+vRvygBPCLifpk51jyOgVKjbTosVTVtkrZiAUjEQVgOPqmPkqB4lCgnZBBe4a
mF5pDClx989k3j6qvn0fBOXSyGdcmHdZT2/0014/SQc5xGqRXatqui6GdO1EJANCCeTgL7F6zEMa
T2PRWRpBom2Isr8aNvzIWn6ahBL9p2Q/ung9xkll+0rB8w+MlDvdpfLsOBZ0FKT6ULHYi2EhmJHR
O4KeRLmaXE0+oOVJuXaWdUaitv5NA/JCL1r9Cl+nBTuo3jiurt4rfKzAPHaZt6TLcZ+MMIdhkpwx
dJxk8qUxJDmaJASbZ4Nt4yNFwht/XSXrvk3XHceBOGWRzVYnhEJw4Wa5y540IeQ45IHVER7dWwi1
Cm9JYmSsaJ8v0jxdjEP30Y1/zotDPlWwDnsQ9+wdRmQX2DWCGsWf2JsuihrXENBBty8jCbLl1s63
1DWR0lemi60Aqk1gGYyIui6Ufgg64+A1SBtM74uhswrXjkTzHIY/mkhXvFmPIYovEwmExi2BKorS
7FLzOxM/QL1Eqdz6uurhgA7FlkfW7s0+xAoasK935yXs9djbdoK4SSAJ8R2irTUQePa0t80lmbTr
qHV3tZAfZZGFVgpAP1feGKi8Uz+/s0VPyEAce/b9R24ZhZuTo8ogzoXm0CGR3FmFO+oBdfcn0ctI
K0Uhh4/z99a3tipudtqzNOlLR/T4Vr40ieNpi5SrkFDGdwomNPggmYTeawjYy8ui5FgMZvLpjexM
FA32uMg+EZNZwWQOf4KODX7Nhts4m9f4yCbXN5Pe14vz8sqkrZGye3exlwIbhwMR8DoR8POvdOUv
2xN3awsH2Wla/Xpdg3Atvc4hw+cguEpsnLVCuNaFcLdiIkozsjNsSWk9Oh6P/DpEX4K3f51BiwIv
QXQpeThT++2rlHNsU0T4pAu4hn8p+6B81Z8qLyLymPfuQ1knEilnn/yzY88sViSptkG7avb8XOyd
lsxH/uXRNrdp1FzQxCfN235C0sdmlfa9Vc5JnZ1HTYzcSYCBRRKgrgOIaTKQsUheRu2i08igN2F/
rTuEe5uuJaTHJtIdnipdC4034ZQWQB8bNYgE15QlT08FN0WQZzX3QtrsaPMMPbA1mwdG43JiaTSb
ucOw6m6rFxOuXH40Hdt6Sz3pFrd1KCVT0K8kTtrzpnkJlP1UJF6QnD/hRMcY6jGKuIN+HnEXWDWT
HlBc5vQ+IAk8D45U70Exy4Q3vyJ7FLvj4Vxp2c38bWkEV8c7MhUP/UHi8DauJ+x1TX3KE9+sS9fq
qUduOYmGFow7+YJxG7O4KV83BLzgkA/L+idWF6e1o3Ykv53cQAl0cJX5IlLYVuGY/2hKjbmIncht
SNTh2bhGdEDWZx6AcpRbDhWuss3TupiLtiC5PUBP4ph3q307l8G+rYw/uCm6s6qkFzTqF5Ovz8xQ
HnlMRnRJhLpPtWfMmdcORD6311pT3QqNAblg8XQbObjkaToKRHikMIzkW8Z0lvY/0CvllJ8QKrsQ
PifVJ/oKxOuI94AuS2HLWdRfc3FbkPFljNGkR7uS/9uirhdpPo3MXrr4rpotwF/jvLQUEGeFDJeW
Y1rhJiZ7ulwkvwv6b4JIUR1RlFq+1ao+RpVyU9zOYHLVIqltCBHTuFG2wduYNKEQ4AplwJIqvozU
RjA4ifb3uDdcsVddRYftm2R+6VQLjNzB8BSh5VrtyEsmLHtOgyoeAqHCAwawVlB9VhIIr0TkQmqw
+TV+QD7Okn4VbA2JE33vwUqWOx6wW6xQpGsUBrlXVN1x8OOjlk8BSLPgFdDUfP5MleCSq8YepnMz
OXGzP4PBxbU1R5LIHCiyrp5zeMQcztRO2oEf4wuNl6KAtq18SWj8kSBcKiSpDiZ9DZRKCxrZCupA
byWPCky4zrZsTg7poHgKGjWLfquh2bBAmM4yngHDWl25LF0p0BjkNSfzqGf3CGvqVPs2ZyOnreVr
0LPLs/RjW/6O9dBQ/zQ8osW+ckmllNorpXYMX7upW55/vl+UWINjpqm3q61nC88sXqkDylubzTdZ
UG9zYtzW3iKkFPAuMkN2h+TE3dq3sh/eGmTyirgEwIMDac+CwU9Ww2fU7De96kH7Uefd0R2F9p8h
pz0395bv1FStsw718ysqDswnw72qee2jpP2b10sga6gN3e1IGAaYnOI+bvUDPfej+MYvxCSQk8bd
3clpuvKcGM0ZVt3ZEruz5G664BGBQGKL4m2j5JW3+bSlVSSViOjYCStuPmge4ShenpWeK0o8iFbv
7qPgyM2Kcq8/FtOfQrkjF/Zmq7LhbUUEF55M0zrXenIlfPqWVTa3UqktiOnvNdHyYhjv6QUnxFVo
ZYfRMoA2+LnJEMTWFFSqElTf8b3Kape9ijhceKeb8Y/4D/mDn+PKLXtICr/VAtXUf2wOLybDy+bl
HGYUav74NS7RKlhHDUQdThGXzJ+nLMik8BQfxdZ+yqGhF7wlVLqL9Z4ZwvvUjHbLsc9bTHyo9Na+
9ZZwjov9c60IFMkNdy/YZXMBYs/EOjdZQUoFvrJmybVosfbTFq54NQaXLlm11ekiBMTMutXyb1fL
U/1ensF+nwvNOOX/idMxEkf0U5oc5kIfKiTD/pdlKA5B2il+b1Y8k/st1hX3hyN/ojLLrMgyrl3V
vIa+7swOtS65ra4QhaP0hQg6RRPUO+2qXfdhDDbCGLUxkhczEpfq9PU1NEMkh/Qyp64vz+WSOupQ
YlHOz4NsRt33iv0BX8vJzJJTd5mJpz++uu7y0sV5OKulq2F7nmEJGSTttTC8DsaBmFtwcbJtnpEY
HlIce5uu3hAFsTwTQ+G5U7XoSkuE8BpCfQtHXQ+TVmOVbB7GLbVHVQljwHIED8vFkWF8WMVt2A5C
MK840aU8UI2ed1a3W0yCssB+nJTZqYmU0fRLVui5X3YgWg6m9/pvoHR+ZwheClB4ON7NSw9HHSAm
6JID+9FPori+NnC5bRr6GUhvFZs0wNCuiVJ+iSZGxtkXCUEvCqzlOt/N3IVGIKQvj3XMQIFUg8uM
npR1u7dqHCa6Gc5F5S+AnmcSwiTceBqJs71NyNiBB8quyyVYjnPHq0HCJXvgk2FV5zzA/ONK6Ss2
Wz5r8kmtFTfSIGYr4XJUcvO888GRMYNM1qXRhQgd871bWxsNgDsb/aPKa7daf6ZPP4c9NQpoydPY
tbA5iqpx8Ce/LJxOHm0WxZ7qg0i5x3/0UTrW4egtXXHKUmB+8XKe6yGUKdDr/ZLvNEZWzpC75KRv
4uRj2x9GPV4lM35lUL1VAN+k1jfwxJFox7SE8qv2Oom4UOErpk9ORlhTXIqZLnLxNHTCmE3QVysv
nHjpdkT2iiW3RGJ4HVoTvGmk3Qc6DtOWMpiIILskshWtlb905v/WpQrzkVLifIgQDdi0HUxjOEOe
fSY/0R+9r1+FdRHvrfC75WUXDK8mhlLthZAwF6yYHJplVMlbZN4xdmuP1ZWW7mzes++Y1WduBsrf
4d82Ip09SX8Za3tfxnXafjcflAJErwJeX1APNR8diVgqrQochrXWcGkppxYpMB4ox/q71SPOvaOq
lo/0hyRIcQyAiDPOWuYqsFTNh3bmpymde/nCR65ERCbY9d6xmjqiMF+W+jIsjBw6pxde4FR7V3Se
BfP3rhDhAC4Jxmh++pqs8Toozb23letOm7+rCzmtH3WTeTVtvnZlCqRq7gps1Eqq09R2923cH2W7
P+t6vc7tCe9XIl0FTb0yA4+l7DJwqS8HtrqiClBmv0y+lo+fRHd9SGqKw4N0cO7q2udlv/RtT8mq
BTg+cBQY8CYG1+CuHM3/LCn76mOq+684kJnsL2vwFeXvMifhuOshybQ2fj/apv4EY3huCfxUUNyl
4w263le/gFAMEfjcEi5OdvK3NRFuU6bdNj0PV+FbLj9VojU6sbu6qfm3A9xU5REFmruZnd/rqzeT
TPVqyjGqsYcYZMWbca1Ous4gqAsyibmEVIV1N4UDMVKWCDT2MP0rG/aYa2iJStgTQbOtQij+S1m6
Qd2I8fbtv+D9O+UrEzcHePDTE4t658JhJPejTKmfJqsv+JqdMSXLj62tKbeOJ3SZR3toyLqjd9G3
Mx5q5WVRp2pUrsDWIlx1RAzmLmHWbvEhTZpvGUG6mVc+CEE8D4dCwzYzvEOOjSeXsAgcRs/y6McD
PqFBdDnW9BJOPcJq0/nJ5skVl5rNDodT5siygUC9j0yc8rw4A5430nLBWxXa4gBDYJHKQvVoC756
RtDGnm7iwFkFWty1d9Q5vVBWeA17Xh5IS4KxwCK4FbyZUeRKT9kndjfjwD9oB7wRTiIZry7OzSzR
7e0lVHJQiIjsXiWSohF87jSE1bbUSNsxGq3phln4zrXRWPdlpoOgfBWfUyEfdI71aqsPOViVaq9C
ZVVClXKQPiAPlGemQS7BS14K9zXTPJldMlPlNxYlyfCAsW4r1a/qgJU/48+kwgJzEdlPE58YYhYW
gIiFNRflL35prgLSOlcNREYz81FcPRgiTInfB7JQ+AkOk8mylyNrEL0Sd0hKoW5ZqyONqkPgm2vk
jStls2toaA1Ila6k2E0H36BsEygp8Bwja6s9NWyr8okd40Leo580qr/LSBqS+1iQFrQCVdmRWtak
UqMdNfH2MZrxmq2wWb7v07McikehSjxQAqnDh7RLPAJYpyLxP/afKv8yyvyyCMVNKqiqzVueQRtQ
AVJ+daTdKUwDTinXTh5X8N6Hq24ut8oaOAO/JtrQ5HKW6l9pRyA0adI6u2xU9geGxxR9S+ujyPIs
Pyon+ZT0e9SaU9gLsqcxWxMnb8dIxFXnw2cIzDNMBiIWJ8oI2afIpCBusR0V3d/6tH4JqFLB0bnZ
N77hvvITZjSx1VxwVV+IsLvsaXqFitn3ITnnjbj782v5xw1OUJ+EtbrKrtANyM+Nikq+vSw3uxoV
RnJ67cVSWo6WCe9SehZXoMq0V+MaHFrBbSuolX8SVwbSLw5xoG7Q8dfpOWfmnbTwbHBFbqplAdj1
WrwVTpIFxHkThouo78CIhH+/RhoqXUmtTB7U3fO2CV6psqw2MVRv0YQbJLlgOiVwEOHH7utay0yi
OvQgeJKhDlHRNDlx0g8NzUHVfnbL39STaf4Zv7mcrq66M0xBImKC6GhB9i36ka2GdrB5yBx16Zyl
kJyJ8b79RTC0r4qWn5auKpQeL1+wQj2ZOcewf9EbPy3xP2S0XPov/dwTtyoLCQOdIZmuW1Ve8t7u
/knPIWUxkQV5AhyfEJYJ4rviqxAsjIphYFyHe+eLeXeN33vbrpr6mrXPeb7HICqaNvbn2DcZDE6G
O3PiIqr3J0pg8Dl9h18wZDOcB/qiMxMM+lTzNqvhpGPYdhHz1x1S3tRkvc128T0KCTDPEyrLBfws
Ty7gIuIJI4Sjdn1if3myoCE04h+kdN4w88mT3JV5ZYf0EGGSmzJF0tPqgoUFFFNNprwW6myrzEyi
1KA8EO8TQQMND6Ycl56YYvvlzGAD22YeAg6iu2EVD15LFOxsn9udeV3L6mny+b9a7qKpGyJwptGs
ssoaimiEgjwZVlA8VIpTBa0XtJmtdIoLAd1JHJrx09hWd+UiaKjbzBMCFNY9Bl8Ao80YCOIUapsc
jLLpS/agKM78mtDtzya2gq2GuVsellxnq0AUFnPbxpmiVs7oK94MK3VYzfurwIcOG+bKQb/jFORS
GRmgFRZmVxIQiVlAIwVJobMh3gGVUYL6VUnqUrSApMQN/GQDYdELMSw/2NuxytrgK/vg5H0k3x84
4dw6rz1IpN6crX6Bzl++C/LPXPBdF00YT9+K+sxEKdheNkqEntaiv6nD/AaViXhY4cAA7uHfiZS7
clPV1MuFIN1B6axRR0srVoHOVHZhJaA7g6hSUESGloP2UNlswGEYwGKgnktFRtUwnRx9zsN8Vc87
niV4hpo6RloRR0U98qkjffy8Y6PUKoUBn513cqDwS9QVLFW8t/2b8PdsNXAwJPWpr/JjnZV7NY23
UTaATzyU9IaV+L+ttbK16HQSPxbDnqz6SPArQwoRsSKkIyc5qXHMjxzz8plIh4sxNtdutq4xtQqe
HQTrnXnO619o2/3Zbel+OJL9Ih+pfmT//CXuoL5DenIpeU14QmVC/JACdsQQryOdJZIOHkKnRePg
I7E46m3mz/LJUueP9iSGZHH5TLp8QcU+SetTByZxmHv3pk1LIP4rLiZ3TQ1hYCHfOSD4+2HJ4odL
994Kl16aLspqnityNJpHk7jELjiWMNqa9keinKzw4zHAa2bVw1LmqXnL9D6hosjAo26ksK+iX8F6
xHqClyI5RpQ8FPcENhFESKodx5TqW+rmq3HvtxvLLM35HmTuSKfKSwBKot9KmV8pK8cyWw4B56OE
vAKVR+KVDsDw09QLZx6WbaRfBb8T93QLyz3VnpIwn4Rde1RT81z16Uliw9MK9gZOyu2Ob+89J7Ir
rXX/34+BJ1XMj2LX+PCHL6+93msMyerC+f8ljqoReDdcRIaPNRfHhxSY+3uKgY7x+DwCpBa5yI+o
djGm2NIz+bdfX/s0KoH9OvN76m90NEpYM9TqnWFoPFwz3nL8MuX2pIoNvRxp8lgzJ5JA58er6y2A
YjXihjuhuebzwbzjwzp1enOug/hu7Yq9OKoWP1rFfBid+BiShTWEgMf005SgQNXKbUzVq9mKlx3h
1nJF7PYQ89nJ2DXmppMeIVpFg0yYylGI/+7czXVWe1/mUWFZIUkrNp/3FuKMtrMS2w0vwSlNltGc
D9eGSiAzyY25xkhxF/kNyrYU1AzMX7JAU2NFy+Cs9gWrDDT5C4ePI+7QR6GGmOp6Ypt2BmJxBnAw
S9gOkGZ2K5riMtKZYAp2+16u+btYzZzwrEPKvQzih3Uz2CbubBMnS/ImdQHvy+4Paj/IINewjdeb
dtQvLAe9zm8abiRbxRDA7DhQmN4BhnE1maAYki3BtSNKJococaoBxpc6O8uRq67Vz5KWXLMUFNDu
S8tKk2epdCjyv8JsTwpaVvSfJz5xZzLdTi/ga7p0R0NixGMcLcpx2CnuV84CSy1ZEt1TPGoGkJyC
UPjDwKtGt3xHLNQb+9Vi5A0vGjyPaT37SgiwS4d86UGW38nifc8easieKKg05sa9HPQs9tLKhSnv
jHAX8MQ7vdi5v2N2gSzquijZTDj7U7hOZtB0Ax4KxV7FT3SqfjX2HtuCoXY3VXTzpPbkXGd/1/ty
eVFxweYJ7WapB91RHFlM7MV5w9he6ERbMphtrfNKs7evP236DcEWkLvqaGmUsaUWuRJ66wDsHIIO
HLhG4O1s149SbD6LSvvcIpj570vVvW8yXNQEfFY1uPl58sXM8PJkY7vqCzkQhxvv+ZIdSJNTgJzW
jRTqlECAy4L8mBCaZDo6E3MsU7Cqj/k5dhJd9eN54TM7QbZVSFBintptNw2a9zporo8tTelCOVVC
Evqehip68Hw940Vo1jxgNE52LRLQZ4RC743iyRZ4EJWYSfxqy+xJ8eA1UuWxiQ7ieL2xiYlmKdq1
9Lo2xQUQSlJbCHCTKPtUCCXZtMy3/Ik6QmZNHTMzahe7BA33/wVvfmrQiRTiQK6dxBQ4KuGixTwc
C8v9kU5g31SXExtnmJhjE8kqD18nsreWtwo3ZgYlJ0GbsnMEYdh2aD+7Izvioo3yrX5B7qMYRYy1
r2E5QpqJlQD6wCtk4yigL9iCfBZ8MWUY3rGqu1zbpA80PQ5W8QchoDMq9Uk6XEdDCloABd05NUZY
Wu216wu3HqTj4E2N/Jb23bu8S+9pLIdrS+ISWng1OWk5r866M5Dso+J9LL8sOv5Ccat5udVYGodb
IzI/qbKnZGbnjElhMT+Mn2mpT4UpOXNhIEQwrzWi3s5L6tab49pLqcVFtkWVbroqiotYRkSOInzw
20Jh+tF7IisO39zs3Ms9rZovSt3T2AcxwRNDLrgIg8hpOwJJXkQ87GppR+s1lrewtz/2HGsueygz
1cMFAzJA0kOs7qBqlnAbi/DemjhljqwgWcCXxyna0MKZl5XuWaZfZv7urpRRaI4PsAlsVYeEs+UR
FoGo4RwDH1EfQcWH4OemsggWvzwD5LXjRz21V9RRl59FfjduQ/qL6YmrVq23TqWnxZnXM4UrqhpD
3DfIB86OwZXQmeRHNdEO8THSpMat8G8S4eS0VHD+ULDy0wxIb1fUM+4w0aJqAOcK6uuVIbgyhwi6
LZIJ+/EgxMWTedUx1tChUAupE3OoPDmzx2SAkaF17Fl2WiPzPMK7cxazVslsbL6Vu3rNvR+CEg4/
6dkIJtTbjU9EpzcOs4cFpokzV72wDg6XWg1qlD2ZE1FPtTAo/Dv+xlPqCacIsBihmKyw15RlwWa/
arnXCnvecE+1sZ3/nyxJN8ix6KKSnjUDUFMdGOrRJoACumCCYGKl3jlWhZEtwJZF1YdelTeDVaOJ
tKqIi3vbrn4JDy95yFnsDB+L02OtyrvmVEvpyejjaLdVbfzI8+U90ZMgkfyh+kTGe2B8aDHJsCrZ
MRJiKVnYZB9fkz4F3T9mFjkRIfz1pkCO2U511Tn1aTvm1vzoqvq57vpTXss3znKr0z+rTguTTT7G
6HYYgh/lSiVQYg2NGXmYWYUqTYGZboGi/TPK9Tgd7tpw5ZnWWtb3SKV4j9mGv1RZBVWU9Sp4RWgb
/z4AMm4jqzpmNncku/LsFFniSlc5Zdo+Yqsh+zVmoWPV6oNF9wDwo+qDIik4T1V6MWkVnIJNHKti
oaFoU7jcO2rKriBVYXYYxOSvDT4dEO7B6j9yoUWzJr5pi3FtJ+u0Z3/LxRHs7dDt6ymxoHoPp08C
UIm3sb5LVi0qX03scofjzZnKYwYIr9NNp9JJhWXDsXwJ2BwZz/vW0Pk7Neo6SL64af6quSMIpIHx
PJ81gxhckemz5Bna5s0Nejdl9HS2r2WLmGU0XdwYdRZAzwasNjN4G1i13fUNdxMiJkJKA5IXJa09
CTqRLw6q7iR5Fzvx3TxQvu7reVHVM/bosym9RMgVKXXqIQnqfxMsYGmC8yR2jxr3j/mz8WmrBTQK
TPFkQbKt4wgf77BZlGO8M5B4Nz53kFH8G6YTIbx9CpnkJcwRtbP+FF+TpyMi2/ZMoy/1TK7ayuej
146o5g+norfFwXLzNQkKM9hlJUjeCkQeXsnYBcTDx84f4tZpwqWfwg5r4vKpr9JnX++fY/ufBN4o
M05vdS6NOF3kHO/jyoJOUU5Ic0TFPU5BLaCXU0qeoU8l5hXXdWQlrVdmmb8Ihq+bG7OTjSDhjeSS
zVQveSFdlWa5bXl2X8T1FOfXvIOeUxPHkCAfcLGTLJ0nc2KXAt2fXFGqo0NPQ5lJ5JqIQUrraT7Y
6cZ9WHRxsJc981/Fp+48WZLsphkoiGaJdqGI7kyA3wtpPBjQ+6wXH3IvfSVTvPz4OuNSCrnXAWcs
eAfED135Us+Nz9gYRwjBfZ4sKl78riWNW7yieGloJzVxCHliZOyYyASTDwPKn8xcA60ExB+OxYXQ
7jGQZ9U2KKQyyEtihaIaV5lSsDZUSbkz7km2PTQjeYrjSbES8D7js/jQKBBL4w9asY/asD6KdLsi
HYIy0GgnYSRv7LfdTLlnMfwpC/CDyLI1VtHz65OYg/gTksu/1NEyNCqdw4IpMJYGyRH0wUhK9GBb
1KBn79pNFKeZdpg+J+Qk4sVi4mfeRc26/Qyf7aCG+CNF5b2Y/nHwRQaEIXF4GOSoarZWd4SqiC4p
iv5+7V0Fl2sD2pU8xQ3JqSZY0ZCX+Lyqy4y05bGsy0ks6mc7GzbLZ9Qv2lv3sX+pYhaJbP6kYo3W
UYxMLzbTc18lZ/lIb6Mup1S8zML3uK3h3My3WTeuVZEjKysvipmfxaQ77npjS6TLTFGcF+H1OsuI
+t41zYqUtTorgCSgnntyCZENT4ISNk0Zrcoe1Y0eLcsvGgivK8HjmxxsbNPG+pQ++6VmK5iG1RFu
0mh84i/6MIPZfwEXKutDgO2hiHuI7Cb0XLktfJPLyhpnWxsb19QBSrRuumieYovtBHKtd/FScpPO
XobUQSdu3FLfQbIEQ78GJW41er5SddlFuFsa22vXckejpRTdQprZRRzTZvWmGlnevPmSmQZRHmT7
5uYUdoyO/i41LVL5jE3CkpFuVhOT8yk9UnG6xopSYy0uhdBeBLQvWNNWTB3NROPVe9pyUONjkxRP
adDfyqOJNBjMKoaxg/KLka4e4qchboK7CkJRofPO1URmw38Y6CCP472pi2tlW4oaxiIF4M6c7lCG
YEDcJ9NQfQsmMQ2xU4evlqyj8N8oZcTh2KhgSTeVG+Ik3DKBLiyGhoY6axfV6/ApGCiutzmoMezT
1uHD2n0Gg02RBkIzgLUV/3u3rNzsYLJs9F5F3dsxQQTVwZ5Cy9/2X5tXGSSgAcRIZJmbLyWrB1zZ
Sb9Q3YPmbSZnGlHR6VqQGK/S7qCDXxl4v2CDswcH7ZGcgIPPXXyU87P+f/fYjCLtdY9FH/lpENT7
Zu3PZNTP6vSNM/jDrT60ioMUw9qUy2HSaCGYeX0r3+opfxv18Ql9VT5wWN3PWOxZf46rb2wVu2MY
Rn7Plkr83vnKLIrZxg3KqwokRwe4Vymnbl7IjiSWhD9Lbm0TwHZXlcQj68Vur5o/GvU1XoubWpi3
vpru7u6/rfPu5SDFkRgUrV2tNLZ3SFmaxxxNkdSLyJ4d2xxtCY8EyWGlTldUv4vGyKKZPdWn9Sum
fepxQ5ce0b7lx7KV703a3ebVg+344DLeSl8CKbgmPHdLhVJVdG0SPB77bd5SNjXrf98lwd+V0mV5
eU2H0slPOjTqFIOt5SKqodFjiDFbKs3MASuLn/H9ZTNDBZTKKZRjMR0po5IDTFsbZkAwT2MA+zBQ
Zbz+tLmLM9Xtra77W9nXt9WU/QWx7LBAYilQYo6EKuQRDjJq1frUfb66xHYTvcHnGBFLv5AQv0LB
hgpHtYRCQJPQ1GGe+4D21/42TonSughddPjJCscersygt01GgWyxGWQmiA2i0VbU+Jb06WNy9Hve
mGdZh7Ztet3QH3eMPGVrXepAy+vz/xB1XruNI+0WfSICVcy8Vc7RsmTfELbbZs6ZT/8vDg5wLtpo
9HR7ZIlkfWHvtWWUAqcPj77Ql1oy7KSMDxWdYDWSEtwNyxZlKq90pxyUg4V6roSbUytwaexdrCnb
MQcEwrS9/ZFYnpnv7PxDvshIgiqA2IYKiJqsAjlVNyUbtBFQZ5HCqC2Q2yYKpkhvtPEf5eG6bZYF
FZgT9V+pjPwrpupF3mt/oi/lPOzsG0i5ueanp3qI7mmvGTsdJWphVOZF6sukIO+tNteR739Odb8o
EdRZ+D5tEohpT1Dba5j36mytl/lXNR6bPtkZtv6e88c+61dIOXJGPae17yEBP4C4KLOzWVHMRPgv
L9dKTeODJG7NCSl19LoKi4g3v9+PGZpSrIWi+hHlPwXXNobIMHrzyTXknE9QwUaKNyu4eBjU3Nr8
GReb2rt18wGUxplsPjDNGOYw7cGaT1hqHmtv4b+wgJF4IvYl44i83jX9Iq82hcnpB+vevYyEDvg3
aldHmeva6BycBFxgy+axqkqoHCfhDSjlXeJ7f/ThHFshE0JSBytQMmam40RReVtcFpMNZF+tyZRr
ZhGc0MZL14MHEpX/Gq/w9/q4jSupr/JGvJOL+wuMd/Ufa5TaJQ4DmJeMxZaTeECg0OH/5DuZyWnD
uQODe1kASDI7fmbIhWOH5zhMMNxicD2o6AnEGOydIf6BtLyuNUwpifB2MkQT5/kJUV5gjptYF3O/
5vPh+oGayXXCFNp2n61OqouK0KGgttQtxMF1NHCcpW+R2FRld9J0f2Za4W/I7hvXtunxswOqJ9vt
PHSP2tCPsdnCbU+zl0zOaFMmroZ8Nn17DJVsbiQgS20D+Y0dGV9elrxKI5gZKd9MFVk/i0YULmNW
vndFdawMdD2jvopQZuUY0uatCT6VbGPA0O6qQJE3vmwORd+CuWpKiGGIEH4LDeC4gp2jU3ib3M46
4elf5qY6sxRyIcUpdfsFdAaEAor6BNs/N5z3gslD86zlnybvDk4MH2elrSVwUFV4aDczxo18zwSl
nrSUFbuJguYmZpBVxup7U7uvMv2q2xK4vH9Wvd8B0yQgEXIh+lC89xgbE7AQJ73UjUWtkd1pEa8a
dSi0TIOruRhnCR2zqFlzNqyJQ9ImcNvaHlvukrAGkd4SASnMrtoJM1S/TKb6FMu3mvyjln1OLG6u
N1x0ppSZBgE0NsqLxlMaWzjbYT4yS/XIInDVWdsrH2WGLLVMsATGK8pJMQP4Zu0tXOs2Ldgkzuwc
y5m1KKN8VAkRZfPQebvcGiGyNMcyyjGzZAUq7vC7FVFD6YjQZDSZJjsXQOuH2E+vtRKtbUt96Bb4
oSD9k/VeqwzAaSykJCOOKPnAl9F25TsMr3NRIMiIDYZw8ph21jVVJdagVD3nLoLjurtZQ7TPDa4S
JWTU5fw4rZI+WwvaBzgq8wgFq9hDd/DnOYtKg7IZTSgO8NRYioBhBcEX06+BmO/aqF9G2Z1ZbylN
tCe6Lp/VhmRLakARrdlCgUoa6/7Y/vR98kB1Vr/0z1pH0gJ6wNQzfya9WxzUf6pFdvWYX9sitdDa
NYLVXMXnGqjDopce3BsCDZrWA3UZFX+6AX+ir++BNhBtkN4lNkrEYQXMp0Y2m0x6i0kgNyYDrAoP
kTh9QQVihtEnCulwUyorBHwFSzdlP0Q7W4uevd9CPKph4xJ5jBKJ5dfGH1YtVFtwfnk9H0YHS4ZV
tNfM6W+97D1C7Mq7Y7ENiVd22Fnz3MXpxJRuIiZoN827eeWPLN9aexcC4OHy4Z7xUYfW2qFQAMqH
afjWj92zE9jhIspGBCZGPCI/Y8QhfyWHI46QdLj3Lm9xu0LAvCGFBcKts1LYPxgCDXXPfL6FWSXI
UG60HJA6T8eEzAavybYK09OyTX4RrxJi5iE9iX24zDp6ZBbcreLsfNC1xVg/PIYihaadepZSpYkV
a0x+BdgW5CjWEh0MzNCofElY5Jrw2TexuezrF+rLduFFqHRpViFfQ1l/r6dnLqkpTsqYpypW4BOX
ANNg/j5JxCVQT0bPIurYIKTpo0vd9KC0SY8fHn27VxYSzyIabKz5tEQ2yGC9sS6soa9VNsB46CLm
FwNKWK3M213cWdWyyxnqRU1c7PqgKVg4Kkdpm6TkBtWRwjpdVOk/N8ugNVN63hT2BUV2wTD0lUQ6
hPsPW/sQ6NSRutaEc4aAqXGcYL0vqy0jvWWkovZdIH9EPFSqypsTmk8i4bghAQODZWjWehSM99Js
lDUf7bJWGwf+ANCm5JH33VMYvB+eUa/MWn2U2EB3uleu2yTIMNjwiYgh8Geu9VL7YKljzjYU7Bos
bkbg9N5v3lLm8joHj+Er+QEcd9FYnaRT0/pLoBhmN7xZQIZ15EN4s/RNP9HK+nsyfPaYmJTZMCzJ
F9LSlWezyaX0Zw65wKBCUpn+3SK1o1ZCy3OrX9mNDANvD81h3Ba/Am7zLLLYSs959DAluKT38GPk
LePlqWiK/8FeiSsc5W95XM2NCNkPkKX4rc23enq3/bsU6TwoLmEUL2JgmJ0l8FwubCKXPVzmHRpk
BNErYd81whqsjcK0WPsdHHMzJjyylFGwEWUmPQ3zI7CpAYbVQSREMtya7JncRhMCt3ULJte9vgqG
8/TsbCiEyTjfZD5y+ooUrZw5jTddpMkrpZ5aGBJIt+kla7VMtUegCOyDpqUtkDZr2q1G+DdcUuPH
0A7Q53ONKxaigkuiqsk3sgD2pFzfPjY7V/j3YPj0VQJU+5JHtxmvq+YRu1TJwJG5QJJ04WOhIh/I
7xJz6dhltsOIBIVQ+AilkQuhUNrlzrdV0Vw9xikFvWH/wgiHJx/hTgEqH4617iFMK7gS8rPo44y6
vppZCd2HZfCjjAnydMD2i55/Mm9rcnuV1heMGr17UmYPhf0GdxOCzbSmhwU7SDIDu2rFQqeZ8T7D
OGA494q7DksL8ic3S7ZhM+CyjJmduNp4GPXyi+d/spJsTgvmwxgi4IK2105TwXEbwa8jZkW0Bn4J
+WF0F6kKdp0+/Grvklvp8ZG1ZFPUM0Q2kP6oHjkJ8OKa6BN42qEm8Oe9vYb34yZ05zucUFW3eLHr
3DMBmkB56bzAaxQuaPDbchPq8K2I7pkNsDzlWsirPrU/xh4VDfi40F+k+EoRYKJLxBNpLRRspRYE
nA+F+LKFYz266lAlRI3Nad/J1cCIX/Z7ObCK3w3JMm9nMQ5hY9X6S0udm4rGTkqNCIbxqaO1xC0Z
OnjAZ4IWzb3QUWunJVsfh9iigRVkorvrJOd2RmucUGsJzf3RqGbQbz0cS3rzesjBo5ZVvdLtEK+C
ydq4qcZsF8L3SvQKMqiPbj7n8asAw2MOxzU2xsbBYGD/JmGI6zxodJmFD8/2rn5EYVnk2U+cBKi9
x7o9Jw2LiqDEBFC82RbgBXFJw5Zn6N7DsqHu08kHpu47oh7iBeIW2/jotH0A9lJ8BwrXIUulAjsM
Ejfu6lXXkYx9bVGUj2x1JlgjuOJDbu10tp7JM3YfIv8nX0OozpTg0ekwkKHAGl7CEwclpFpVZ2Et
6oKZh80kjuEOFabiBYfY5nDvFSPYE3gAJT/I37PcY51aXnUCogWSQvBGoBAge0QmW0WoOgslFsug
CphSO2/Ck96xbcJTGooRmimOHhbo5fQ4wcI6S/yGR9VEg4yY6TpYdpdpU6BqT50r6m8V2WhMPs9Q
2MtsIBNK08vLxLOZi0ZgE67zV2/Q7rv0IV0IvcGz6DrjcSG+6DzFw8sOUn7J9icCOet3M9avvBQD
nYyGTJHfr6N00bqLQiXygXIaX531EYovsDX6F4JpFM7JlOt3C9Gv658+pYm9Ss9UrZ6/gF2SvKE3
VbmP2iMMDgvy/AV5SskoOz0YU/9Gqhif0CBwKIxlUT6DJHBnqjTCg04E2zNnilr2Tn+v+wYfre3s
oHFvZEzf4hZatyNlE9mqwB8jQ/i8ZqE/mXQc4xY8GpCkAR2c+1FZp8DAX5wOqoKDjA9WU5V0k/TB
BP/3Qa+XKTP0ficUiPq1hQ4niBEb9OSxuaGyT4KeTrcirQDrWlDeCNJemKMGkbV7IEHRTqpfjItj
ZIngEAZ4ycje/tRyQ/yFeOgbNHaM1vW2VW9m0f3hXVJPkri2Xuxl9UEcmx3xDF3VmJz4NOw3PDyz
puaOjZlrnNvhEoU7K/7KaIkQPc6U+GbUx4x1VotahcgT99LT5VjJuapOCnQPIzsWNP4h+mauhg3X
DmOxYYHaJODy1qdME3YAneNsc6PYi55ZTLFLYkD75TFHGoZG84gWaeTEUr0XrtdBUtluhuFNohVC
kh8e1WDH9QdSX7PosjG/NcwC9WPr7tv/rp9qCVOhofeQiF20mwici9GDS5BT1rOFYMlibulAdQ2N
jvC+hjFhJf2XU2W7EbLqvOXEjWzTfRWqecyLhHVAUKD18Wngu1KUy1hTt6HI/lI9vvNw8gtOboIX
iMLpdrVLGBCA5XUPDdBLSaLMWid+UhY/46AaAbkUw91rQe0pYw2fBbaaJTzQlFznLICZESouqYN9
G5zYavGATIigQiIY+8U3FxD5fwbSWYv731419HD/wNU2ysUAGX/XjeG3UTbS4vgCFjfjvLwPYmWN
Mynm2c/wso45amLQdJ/tK36ZV29TPxvc/vNErgos3Q/t0N1gXqL8HOGFzdxxk9hz+RakTYnOPTmW
GiSXzB6tncYIZR9VlY8kdpq2DvKQJVm8aIJ/bo/tIcHJhysU5CEPDH8LphzsntOVN7ITHnko2V0F
CTFVenKsh5I4bpb6M+m33+G3EtQBJV0C5AI9ljnFTPYLwKLYoD1gVqEzeW1DDnvUb9ZPX++lsbON
u2VtnDBetmYwt9hZhwuHJsx1f80QrQeoZtNbxiRpBATgFRUQQxx8tYxnLv1yM76bqdylkvYgJmfs
GlY1gKkuFJvMi6dZ/rCzxD/BhkewzBA8gk1Eobn9reQmq01IoXH1ijqgYZqbbxUwurh5p+l6Q6PQ
t+a8xhLL7GtNwnO3GxpaNztutgGRyIOuLjPPXQFonjEY+3OZJ0e7xsP7+lmYF5X5l7aVAIn6egHL
dZ1FBHY5sttGHAIuWQNle3IafUswzKzh4xVcM6W/S4efLrggDYG7wVkyHLQMIy/CACgfHG7ekS4U
22kNSZzk3DAiraZforPaEKFKG3+2qlOsbyp/UyPsBwuIH0fOve4aFxBNzkHwo2FkMbVLqZ6b9job
CDRXGpcq9WtQ7zn0s+Zcl08ZvcgNYUnwZtp/Wl3NNDTWcfsuRUbZUuMdob5b5t2pd1bas8gejfrU
mWamTNDnMZLr7l/SHm2QrqgCinkSkeBxFNpFTb58ZW+R3Kbxq520BjSZRkAoQHoT7TW23soJ0wZV
3K6GBWV1RYx7sTbHF1WzEkJB2rRYTd2GDhEZOzxo6ittZnD/+ZsiW1WIBGgyZ5169H1GEYhrEJKj
AuTP6hE/nm0ROzPPNQ7J/Msz7iYvU72nwVs+bFz/0xOvXj9nAZnTz4FdIPq+lmg/9THCu+zXotmK
YiPHozUsS3Ud0uMzqY53fnaqqYRZBDfodjd5KueDe+u8XxUW01MN34NxjW+mbTYupa7v/E0p3ETA
qNlXqnwoXN5uhYe7ukVDDb/uXOcbXklIGaaj9Vf4KHI+BA+JbCaNat4U1N39TLRbtTy7+M0Mfuro
GsQXA9X4VDuFuASTW+O+IwOHQL/vIZkUG9EdPU+jx/gZuYtkBNNqH4/l5JCT5gqmJywtgnmvtS5f
+sJv/HhNCx3g24dmAKtq5j+Rs0iKJuIZT4r6aLksKgRSDEMbQAbDQgXjZySzGPHyh5HD4Xb678z1
xXrMc2up9tFGo8pGyNVfC8K0M/HnVS6SEEzH1FUtW7bKeje5A4cLzeu2y8Fb1/qcRwIui0cGicUl
Vq3hL7iU/G1QLuX43Uwbcba/MfZCEbQbX6WU9q1Zpf3zkmOTFetW3dptgeCQ9JwGc/bKIv1ONFeB
yx6ug8GIZlhk9HFhNSuTP9uZsjrfrfHb5zEfvpXDd0uWlPpshlcw7MDAghakHgyAEm8y0c001sVd
t+6iEbAAWpaPFCiNeVTmrIK1cu+QuzvOc2AR4d3HAYNto1nY5svXflXnoI+vgPCcpHljjFeBr0Cz
TvPQH0JxdYNvD58AWVr5KuquClGN6AcxDZJyai/gLnukweyyuqP8MH1r4QsrPjOROilJah+Bgc5S
GeMfd5SnV3nTKT79ueNrt4yn5hZtsn7sgr0XxO3pvy950/7f79wOnZ7jNuSKEjqThMR2eR3ywgb6
bABWHc1SuyzbplrmIwEEgy39k+dIamtrclj4mrmI/eZqGkP3T2bmdZxGTVWq7Nl7UTjGEyyzr3zc
fkZkXGrbXoTdogBqOMtIwAnncq8v/SeChf5GCYiWQygr5R2UcPtNXalUtHezSMz1XfSoohVdZPeB
KHU15ktimfr8ObpzoXNd7KyeWCtlq2A8sK9l/IqaI1aUodl27q+NDMxAljJzL90nILRAb1dZJhYE
4K1LNSk3dWNATBzJJUlj5dCj6n23Go7YUFFTJAwq6Yas4LTMDQ+hb/tn10gfvZ2IR2oc+3ZFpx6O
B72sDqHS3WvW6XYbb9t8FwxveY2uTz3LkJ3cR47IUZNLpTLP3tHKk4U13tzOBtT2V4JxS+u/ppny
kffCeDYcgzLnzR++A2TPSjKZ+F+t/RZZMYuih9X8lRgp4YMTK/nQLCzv9T8udYUyr+akaQ7s1+Lk
qBpYpAqqOuWPuQzPna9iakLYXCcBkqPkxjo1Y5XB0No3biHDPWDUmA0hyrR0/9Gnnf7W4BXsjzwy
UYUCJ6cNVUF6VgFrExVjXuEkP1oWGjtF68iEKzVlE0aYrv1CtbmzWQMN4yjnY28PSxTb+fm/L7lT
5OdSM9EyVux/SseDeeu3ZzZ3TI4z6LIByvZCx/2ghdgQ8rA7Mt10MixgvhYGp/9+50bF2UwCbzkq
aX1t8ZrS2ozFl++yk/GduryoQXPLHSwrEgST9ZqMkhmKAFbByGE6hzS9QmFkGxnDAoHXHlyieZV6
0j9091lI3X53LDWgq4Rc08tmhlRe7Fjx41AxrHUtjYb0UKheoD+hTuQhA4BevbTs+Ho2lsyROSUU
iWPbZGA8hC7+AJ+nVKJGAXPGxl0qQ0XeJxoSpU01nDTmV1bpCGp1mRwzlzwoX1BM+YziEcpqAuvb
log9xj46U5pCaZQlghIG/K5jbtuCTCnTtc09ruSfzo5QyP7/lwhYWHDsUfx1TkLpkkENTBSL7jUd
fNpa/EjJzSA+++L5jnkREmNfWmoHDVEtAHK5N3qLvqmNAgAnmNt5nlWB4ZyjCbiqoCdzM1z/WKSS
Qz19SbRwSoEl8sYyl7peXnPGOjSMJGZ7udlcU9CZtRbLJ75AuFMNDx/6Ty00ylvUSHchOkjw1pgS
pdb0FCpRsgwyNTxopfIzSKbEDJJqLGmoGxrozIuQRId1NJch2d9WZoTXhvoZ8UQzR3ZWBZ19coVL
gfE19FmOm2fdRxUhwk3IUuaSs97UK6HdE1aYra5653QiLgBpPIuES0/XK8A0LR4Xr5XKuglsa1bn
CS1prbGEUdjkDRrUlYFMZx0jADy5hUESEx8Mb1oQwoJxESO5kRAX3yELxxZ+8i9QV87AQLYy1OIU
SVLwZGgEp9ibxg1S8w+C7PGZH8pnKNAeZAXaYFJio7x071ORxxYE4aVIQGKSNZ7aPEVE2oXL3OaR
kVsuywbNrXdtzNLcCzxjmSnYqDSNLjzF2+10bTGiIQf8KFQaO3do5onZJyvLFIiQLRg8oxsBlpic
xRla2LY7uQbcnKupDiZjOy5Uf+wJs6Al5UajZUjfXYS45zIiLcWb4mJNwV/KGxekChIQrdaDVxy6
95x6fm75ibGInHTBM/fTsqhkoZr1M5NoSddhlToloe9xWYXUdS7pT5wZtcye+XYMTSJca6aOTspd
0Bm7ohmDuW7WKMW40cop0kjydzTZTjCUFrIvZma9m5YzGFksgn95dvL8Lgwxh7hqnz35IROxh5js
7BsYFQDHmnWg8Zr/m73/98VSUnMRsR0DO6PklyxniOxmhL0MwhuZ4pE3V6ISDIICM29KhG9FxPNc
RlfIoFfQikuz/O7yk1oddJA7xssuv6vKXBCAOISXAlaajtwdNAP7oSlgx7EpNvnvbm1wQZ/K5itr
A+BVg91ePY/o3MoO0ZSlbfyyh2bmZE32mfrSWhk/NP4dtD4ienkjryK42GyvJZEDRdW4R33bRFFx
SP26PjR6b826VCBeHHAMeTJBgaq8OmG14Bqc3zqk3Y9dMVngxMmTGgnNjg8tHRQGsXsq1mKZvKnh
VHsHxa3jYKWhrvY1YRZIbv2b1wTDAXbQ99BHxgklm49NskZtlYXKE2K071eT8NPFlWUBxtY6cUym
7W2SO7Tf5J5qVjILeVzPMrV+ovKPFsYGIM8qrhWWkB616zgG744X3SbItas5xVIvfR5UKCcL8gRn
wq115st02y46otinEzZZOdct3PtgaQBgZh4XMN9mrMbnGGXuP9IRS/ApjEnVttIZJeqbQFmWyCNr
L3g3WXNEVRNu6jy/G+TtHDKLYVUZhOU7uQensg9OdqFli1GWYoNepZfVmxUR15r3EXOZsSSpqmnv
6N30kw4biyfFxlQV928Ih5VwW29e6m09G9SaLW/hwsFymuKkmJaxLnu6C9fkaeSqLcL22kaXwVW+
FGoD1wK1/qmxPOgrUjnaeg9kJzXYmqHw6UhKykZMRJpCetl/xyee1i9ODsTJItJOEXeHq1rlufCa
g8iHEV/dPzsO0ExpfkEOtLyahe/hg2Hn4uh2PWudDHF3RnJug0+t6ny4F3Juksy6NLWWwL6MOqIB
OF26LcgmBNm5Y23srD1GvoYaI0ON6RQ9tKjPpDFWfsP31HqGEKDQG9+9+aqzz4apYI+nrCFp/ss9
xd7rFKSKxrbdMs9VyuajaxBfNB67tmr4J7k39oXvz7RAYSoGjGfhu828dvphDhg+WZWNKrd9TN5L
6nVLoTFZr1uTCONZ7QQXM7XHhWcVAZx08x1WWbZTfP/QS5tcATP8skW8n9gmYK7N9NvvLNQNEbHI
jnoaHC5VxN8Na5H0VtgBjl6WciU4YT0/8Pg8wZDnng41FohBHm2rlmNi5ER8EY1JddvbI69BMY+g
sM2r6yErZCLpQg3IBBZmLQa2t0Zw1FwbMMCQOKH4B94Jewj9mI/uPppCOXP8m0206+DIPxOHUUBI
dk0Q6c4lkoQe1OUQbhJp2vdMuWXm91AaNNezMtx6I/rqeCC3CmW7RpcZsYrhmGn1M01ux4Bdkkji
lfOE5i1ZZPE9aR9e/uOUaCeQuIUFWO6S2QW+RKcmtLV/6ohn3FXLeMrGq0ijKhkKSPMY/ZZc1fA+
0ApZsx4ZPm9jv0YqSZOeY8fOMYwymF3wMlJIMf7KQ4TC2OsvVeYkyXKfAnC6YIB/2GoBOSpfcQOI
f+COSSrHij3k0H3GoNJO1rjAXC1mpd/gpI6H4TCwBo0qO/plbMjdOSr+E4gh9bgefQCHRlucm1iP
eSptQoHTra4YMYAuUVtoR2T3YVKu+IZa4vuvMLCRqYv6y4tYGWkN9XOKG22paRJ65BCKtxzdconQ
1qWk7wisySA9K86mY48zjWVC2vSo/kFRRw9uPXL4DhQbGxKtseJ2WL840+nxHIZV+SbNd4xmjfTH
5XJLG/uth4fZonHs/YLSD0lYqHIe80L5qNBNhlPqo2CEQfe5RAdpr3BdzYJhNGdeloA4AzjtSHTG
q8AzZ1N0cOrgKyzaZUWAxlDOirqCkUlyM4K0i+JWzZpsJGYpir+QZWFgAifhdoyKh1ly6ImR2QxC
71/qLxc7IFdjA3EwCLPkUfNzqly1cea0ZyvP7mo8+QXGejegjFoUrul9OSy7BD7LQIl/c5s0sSeJ
kGb43ZSfVvtjWTtL/dKd21QmWleKRl89ZKSqG8sc7GSLmuYQaeCQjoN2GpkZinXvLkCDW/bViOeS
adpkF1ub+oeThL8JwKGFZRbgA+uMmWXVghLQuBgZjVvFazAuprwz0Q2VhV6fDeuj6Wc+8XTsJkg4
tbpD6eanqSLUvbm0PxTI32WKArMxD9yCsFpSM2H2vC6w52QLVgOEeJhjs6AM/tYomme1nZEKo+Ig
8KblBQZi4ByyNVdNXV10SOST5dO86Zy2uaF/CJP6cEzce03V1LMKo3gbtg4aY7tTPcrfai6bnCCf
ubeBmzYJOiIi5LJAX7dWy7kWSLEIRp6c+l/WuF+mMWmTQFE6OltVepdDDLqeeLWWJeDIcFhgHeu7
70B4JiAXtqPjmAafms3Ctvc71iDTbJz8t2Pqxtz8ecRMRMQZRZfV4ut0P0pkAI8kk0sIq+IqiWgW
RkkeYaiQamiX8E31Cvgxy5vBc4u3kXUhOjSJKw5aZesXc0gZ/Nwuu+lIJfcmkaijgJ/oNOdakH75
jUw+mW8gFOspm3Spbx3Ti+cFgXbklPVHr/52AqxO/chAUFobzY6IUPmnwthw2IIZLtxi/yMcfpjM
duF6qFa5PRuR6xJP5jPNbEl3mnfp2k0h284QbI/6O5SvBP4MNRmCfsDAurqLFZLtCUuEqDOumwRy
EMx1ac4D7y0cDrSA6HO94qfFCdMtJSdU/PDa7wGHdVL+Yb6AiHLs0j99F3SwSbyXKAb6ClpZ8afI
SxwspXH0RDOTePRYVtve1oivDtmi8jftXzQ2CRAk2NXDqXQ/p/DxCsYxtgK3/XTir71ofyZgilR+
RPpeYa8LDuzlVQZ2jDole+eVFmwN/62PFzDvvZ7e7t1Sn2r300V/vo6MiSIPqLZSvEwSNdXxmME2
NSGbbYJ0SWIfAvxoNshd7b8X1j2tQOgSXLCgLgjN785eMrtD/46L265+SYLvMHayPFYRK/rPyfOZ
tsc83NtyjhNURSXb0Pz8ORrrrHyJige6XpQzrziDs9X7pfajEXepPhT9KPiYkBMH2y7Z97ioQyC8
myGEFfgRT954HFH71H74hDH50aEIn5bGTpFIzw8uaSbZMC+5EHBoHcJ004OzOBZzZAg/0ZGDPAY8
q2x9f1VVQOyR9a45SUzkstlWC9Hc7AsViDM2sWDCWzbIBUjamBPeodUsxo/0444HQWCfpxj6CFM4
pxKo0Y6cX58oBWK1HB6o2xpUogas5EPaDxh9mn0EkDhqv3r2L3ZuuvWmx2uNnFAju2JL0fT5MQ5I
uzqZYBSbXSbOQlnachUPBzzvOj/ueNesDR+GNL9D7eCRoMIKHaoRjybnjBASk3jdkZDJhchYCZaw
+wvtw3P3nZw7LRLOK39DT9dVChtno7V70DmdXBo9E9ZupmK4q/ULrEjLP1nqqYBkaW4c+sZw4zOl
xl6kIPQ8Wm3O4uHsN2v0it2wLcKr728cyKXBu5IeGECD8kBcjLp0G4efQ79k3yfh5Pgn5A4oOIJw
b8AaHAGbXstq6QPTJBm8XuKeZn9aaj/6kaQ8wDYJOZb9UoBhMbdueuGaVoxD0sGi2WTjNnfAuF8t
1YdmvqS18DBfVx9tuy/GY5f8+fmxDk51g6wFjw7eK+xF36mLeossFlAoR9pqSimUPVZ5Z7ut36Du
oNUI1bvHBUCuj/ktwNtVSJbX2ri17FMKkVIuGfN247EvX4myRBpUagsFMXf2xZMLO2CTg3ykOj5Z
1rZIT6x7CDpjue5osEHvbCfK6JgQQUoGb/YQ7Em12wCHxSnWQz/PAdDpR5uuOAs+x/KbeDLpzvVw
GQ4sFxc+LmGbkprI5BYHSTGw09qwwJ6lvOF5x1bBWpKXy0VdWgzLZqx6OMYt3upZ122ApVUIdsYF
iOao/7TS7e/QbhyTorDbtCn/GFEu6VgrNgVIsEpcfyCGwm2szo12wYnLN03MPbz72oLgyrk6HdP9
gW9kMQTNT3RcSMC4Hb7R6OlVthQYTkiKILekvebynZMXARtVgRo+64muC7TM4s7esNmZRiMAmQWF
C44ZuAHFj1RWLKT615BuuCBrhV0du5BFYy+p8VxEktiR83UD3h4eHefvX/dbYxZSN3RnRMlgyOQi
MbQ5aPEAoF8wwad6yUoTN8MmZtJAuhXtAeoab6k56Iq5WjHUTjRaiUgx6Y+lOAH/HobrKCGBbdvx
t9N2RKewtSuooteG9g9RKacC36GKf9vimBZv5lwCFzUR4SNYOzTWAq1Ql9/6dIMeGOGjogKtfWKC
NEjtBXZhbbvhaEKZFKjoZymOh7deX/Lxpi0vCBvkEYddiFY7OcsWYd5rst3kd1XfB9m+gsUmJ2AF
eQDHtj8Z/d3INsyqi3GjWntbZWASfpoEqtvbvHrmExPlGzzAODy77mHCZhn2wNdGUjgN7QD1auLB
VP8j6ryWG0e2JfpFiIA3ryRB7ynKvSBkWvBAoeDx9Wdh7sONONMxfUatFkkAVZU7c2W7NOpqoUR3
I/tMrF+ewKn56XZrSfI/3ekFFS1rdzrpqCXDgFiHyq+DxTUIpqf6sJPq1VRPrdevVDtYyuxo3lqu
lg5hJnXhcQ+IpLnOmlsvVDkhqVOTfiuK0zzWcxkkPqOrareguG1XrM2OKa2g5WSTuwwai5puYtEq
l9bDSGS2oFljhWBzGE3TJyZnE30hcLmaOwyZm6bPXz1YRYRGgk2kNe0L25mWhxEUIexcGUGH19AV
b8XAPljiJ1nnGZgAQakZSEY1XZrIYr3pptsAW8WOtClztV89azxOubxnk+phTjRxOPeUm6lW8l3i
o5vMZtt0E68ubEjJ1pZyA65x9Ma82oo2fpeeEPcipRxKrRRzVbTUEg3ROnCcfuUiORwMcBx5KuN7
mQ70l2JlgIujHeBvT8Aup+hezP13gxtwcGSCOcVldO+k4cDcb3DyOuiAfXj/75fO5FyQ2vM4QZjH
OeFxavC76T1nNUALlBm06alC0aH0z0peDFJjtmzsY55FWBAkWn8GgeE6MNRjMotZ3qYBaJsWaJ1W
eyXMAV5AcGDyJosYPrgkTZ88v8tN51CqwdPuW/PVKm38u0R2j2MYKotSpoU/NpzsarqpHxFVfLi/
Xionc36T1IZvpRPPd1MCS71qn/7/l9rqL5Lu8R2mUb2sOgbWoX1S518iRqiWE5VHakGsk0Ufrd8K
CmBd2TOwnqCaqwF8qvmX/74fwhbTldK5U4676UfL3JtDYp7++4WqVbobqxjZLR502iyKbGeqyrWK
zfcpZuIVulhSKO55m1THYeSaGOPC8lzt1Ec0wBc2e5xMHwA48LdN1Yj9pDadEPIc26msjNVHlTCz
5SDPM2YSeKIII2Ou6cpqGeruN25+Fn1XFCBl21tQ9vhP6naEeGOYF6sETmCO+5rCIJJbYJ6cTjPg
2pfKSlap97Sxy7bp+KahK9wyTsFbx+QkXMJhpIGPj94Nx0Nojex0pmABi72OSfqF1rZX05c4Cnfa
wWlSzAfMax7G2wiUoxpdGpyXiDWEGMdoLxTrJ5TPRp8+dDMCRuYixOd5sM6VolyoHjHQWjLhq2zs
toid6VT6Oju3EcZBA8RiBU4x9afhUfT5v9EaC5+0gWNY9jpNiHu2+fRdMIHRG9IOrXDSPcYdP5Yu
I5ocl7y0SNzAZT2N2obu8ltVAJiieKVc4vA+ehlp1dqBiAZH7No3c72xnAfKbUHFOLuAnFOTn843
cgCizLOX7STezKr8CZX0b5KMf+Je2fPTNRIEp6yhfjcqx65OzVYmPJcmZ9dXaOSLqja7Nop2HgTj
oDRXv6CHE+xHAvFa/dGza50qHo1qxYHb4Z0x2edngwwuxaASV8bgBEyHeymm/QHvuVLl38koyLFm
TKdNrJgeJaXEZ7AvN476NVjE4e2I6UgOlQYta+O0fIRdT+1uRaVBDBWnEaeoUn9TAOiN3hDi38Pe
ozQkp1gwUJqd9MAmm8VaBtm1DKFgM78jwdq9ZhDwOZ/n2LrGnzAoGp+pXI5h2KWCApSP2RRrM1Ig
Jn/nCWWM6sTUlZo9Nu8U5PTN2GyUsYT4x7Sx6CcH9OFvp7CxYWvynHoaRMuxpWVNIfrRoNaROZJ5
Spf6dJcqlV2gQHq33tG+udEdMjF4BbJFmsZiXVW9RoAk/XKtvNjGAqNRlW+GCj57qNZ7hYoON6L2
S+8m/JOS3bwuxlPObkpKiv4UQfujBCDgKGTyG9MjBmVZs0kQRxaMSkk28AaAIdn3SftmgW1F+dx4
fFcxGp+ibrdp4EAm/mw75K/BhqZN4d5Kc7Cil+E0A6nDl8HJvutesfyam4IPI3Q25gjJUBDN4LYf
QPeMJF1pECoD+9li5EWM5Ww5oQBM3tYFOZ7mZD8MwZXtCm3VAZuvh08SpBxqGFFvsFDT1uFRdQP/
oRHVmp9UygHursuzTkQuyTo4xrBnedJ0bluBvORgmFjK3Uk0iebkucvGTgCthxOo3P7X1MmuU7kJ
u8A9ZoMqHo1jjWtD0lSnFuqZpk7KVTRJflpZJhqgBdVgm0PuAWUvw6IQzXnwStJR4YbVxQKe59bS
2GillVHVnhg7xcEK5nlBz+ZtvElFyJc0mk2pNbJOpjVLJZsDcloKVkzN+JBtF1yOSyxu/lIkAez/
lfLZVwxns2Tgq0bhgCNGSipplZFh/3DjjhYg8Fj0150Ml3iYxXJ91r1IoWE+m94NYMydC89Wd7Nd
LFQQpSwA1H3PD4C4m4eSQf7luJgTYoxj1KYVqV6+U77Ghrr47INI+ybzcy9hOwCaKanGxXTErYdB
MhpYUvOO+LQCyEl2PBwqjxDLMNu+oOi3QYF4xhcP8E40hO3B6vJzHrx6uL3Lgpo2Fe/gIW85aDqY
eowiu5RZvJxKpz/Ts3iGzGGzoaXqL03qZ2eN9dZh9T5VXV6fhELHczVrsf04ylOvGEwxJOWCBs3T
OZU4HDP4BX5ReezzL6OhRWdCdJ0XSILXzZ5R/w4oiXX6vzWTxbDDfw94ASXSKKg6V+T8lT3IPi2m
BcCNSJ1qYsT2oYh13sTTKRHKxI1XZety/u0k8hfOL6Kc4i2WadybfS/eScIX2zDzGoI2pLnD1sTi
go2iro0AMwxxAfhxPbOGFPdCRLp6LMovTS9p1SPruS5zuyM0xQpVNzgswGftzWkMFmZvWHQom4yr
gB5o2tmLpHae7OHmRGG3HXTAKVOonZmk2RQlwNTss3HArdd0RElyAO20i3kLndVk16UifMnjmPfN
SS9KVby3k6NcMzU+5e7Yw3xA6w80Kc5abP9WovnX5bKC+ZMdp6HZNxqOfqtUOMDB+SH7FUS+YTeL
yTXtYyfzL80zc7auzKQbWDFmQDTa8Rpq1yXmDgE2hyxqEQVEj7DJTR8Z9J1KA70wh/8mbBKDutNH
uTVO09SduoaRr9bEBO25y/lT5bCuhMWUiUFanRYH0+2/DNJGiBesvZLaMfemwY4yKFhpNEHWGXIo
83ezPOAE2qSAL9TIPRUpphxCuwn4wSYwtnqpo7kWZ10h308dgZnjjOjwHYTEnbm1zx2k2o5gfjvg
I9bjHx2jR6nbflsDb8dGmFEClIsXJ//XDe2ic8qbx1kOkv+5Igw2Vgpch+7ATpndI+IUzeAuIEa3
cw6aMr3lNnRB49w05sb0lFVCBsiBP5NR0MqwdqVASda7nW1HBy1KCY19Db04GYKreOwfoJPuRu2g
zuJjrngQZkX4Vzn9IdX+WbI+S9jXusscRmUrF7ACOWzvm8y+UxCNNlKc0ik8KeYhsYfXVNf/db31
rzaUU8nJ12wXqmFfbTAYGAbOkaafRl2/mhyZivyfxw1iMKggKblWK3zgI0D7xvtuc++ZZvAjNOYe
Bg787IUyvm9cW6vGAFBjj5tewxo5n0EpdY7DEMEkP4yC/oMCKhwLZj6ghjIgaQG5OfhIjNc0hCmq
2QRcyOoBkCiZXiWa8hJK81L0x2CYo4f9rhubu4v2HdkeMOjx0QgQZRipc4xeodyXTnjQNPs4Usnd
ow/kdOCoASbdLFEY2yJnqdGfG9S01HGEMzmAJWQWyBRpnxNBqK5mEkErg9UCFmvlzizJ5ihVQqKv
9J69wK5TjvAeRaL8UwmG50n4M3EZZpX5a+fJqYJRNDjwVfVNTj9sF2jbuKyPoaAMgzJrVMTVdJME
bcopee87jy6aYIKw7G7Lec1p5nm/qdCZGyxHiT6HTOfAfvGIi8feeG+zk4h+yW8vaPxYFpJPz5Sb
GvMq3q8HFdLUvTvIsDWPZJIO3Toh2pYaEvGakQtKWtuzNlkIlFXoLlQ7P49jQB2Z1L5zZ6b8wv9B
JV0FI4g1TOzMD6bmbpo/DknLwJuP5cauL5HMA6Rc/Ap5wEAdgGMdqk/JEKvB2pnXBZZ4BIvsIzeJ
uRoT2aGqrjHm6TogFe5s8DsWI2YZZlfDykAiOpvSC95CraCUKYIskP0oNbdwXrBDEGz1BOqPBlJR
2OxpFL8BK28MaDbyJ3FdRNT61KN023CuqBeVSvxbt9WJcNRhBA1TfGhzjCbnchD4MiWVgErM2I9M
NGynRVybC4n0kgUr9pcLPDpb0ymWNYqTsMI14Yelc1Yd65kV9nJSRozNNhnnlFMm8dmEWAg4nmnV
GV8xD9OghPLuDm8JESyTb2GMzrYn5SRDZ1Xy39xGP8YUE6oZRb2R/TqC74f0iQHFQqWgC8xY4efe
mS0lr8PSdCpiiyDeOMLurVa8YHZ1mtcSVqVOdI1p1qIAXaDX1GLRz9asB/oQ6OddMlTd9Lgzs7/A
zL9K+hRMpeN+n+zrfDQApVINa88p+fvk1eYxRUn2AaT9W46RiVPFDVcMwgOoiUESDmOw2NFYO6od
ssq3R/2ExkGA1Dq5pqQ+xYIOIW7o/hR0RzaXq1r8y809xLRo+LVI7FS8iTJrfCXENhodrNJ1Fwmr
QQAJm4DP2ZzHmwc7Mf/aqFYpipzBheZrJ4wzRbO3LAdOTrc5HYKj7dMCzuyJPI43pG89G8rSBBFX
gn/xXPzJCZEdBbaPm+fbAMCiMVvmcnC4VIxIlXU5a54xopYL0RpJWZ2GNwxBtw6FVXIVTN85icyi
DrcehkTFOsVK8S92GNRP7OzH1lxwX1n0To9dtup5XYoeMxam4pPUld5YW3SBnUIXmUb7rQUYh2n3
tgo8GDeETHQobh6BQINYbMIuAzlTcyCWs7xFAMMwQGtuuatpvM/L6hRr+rXwGKVwgLAndHiOg9Vu
jNA2SdluVNK4K+qDUgbBxP6sT4v6wrKrPgRTTRvMvB4RTMkZWStsK4f01uSH2Iuemtb9abmyl+p0
FvW1tdR7FUYpqpGKv+ePhXlfgrKnCZyDQ3mSHAlncSrqobskwA6T2cneo0pi5JpX35YZ7sSrj9nZ
W/pLu8pNm9vsL0CBC/hZy2I4pAondPjZmeFzksd1aa4EEYx0fs7S7BOgrHY4CL30DfvcR2CTlDqF
RB/MEE4YcSAoZcxRFbjo2sYgj9uT0Ypy1J8S2gjAX5WaZ2X4qHR2SWyglCRYNErM6ISWhwKjDE3u
DEWn+tvjxsDZO+mfaH6ouQSVyIzTtb10doU1fHNwwQd81vmsg40oaU6laKWxsM5zyUo4HVZyV62J
biUOhBiaNb17QJPYOQUp4os+AqT6ceA7dg2ce9j0OrQ1RkUmlaFzG3bUOAvDKLbCo6ShUP08X+t4
hz0t2SiWCzVl2jZGd6L5GPMAT1D726RVLB/BTNrvAz8O7nG2ibiOQdI03xWnQS0ceLi/aIL4J0Ts
mpBVI0HnYgUwsJlXUB6lxHY2ds+BdDbCf8T1UVs8DRgb8h47IoFG6AJc15mBTmweJiC9LpHmeh20
xmr+R0tyHGPuTqubp9sWvq41vq2hWUOIswzwCmb80CvnAjieRVf49NitSETK7G/Ay59Bcos5+XW5
j+H+yfkVgjOVapV1Juvjj+A04gq4Fx0arXnikHR0nHTLQB4Bn0lXHm0y+ZuS7zFz0MjNb6182Hxq
npIug8rENk9lW6GvencvSHbW8Qh6FANW2i+biCw5MnfM+pBwh+m9csV16QPGI7ggCTryjJbE8VyC
luz1ba3wDZM6U94sguM9T86J9Flg/cDHW43VW2nZy/mkWPIzK9gakkp99/Tqs5uiE2AY3mCOOOzD
w57ws9S2AMyzilH77xi7i4xKNUfxh35LsAHfCP/qviY9KGxGiry82PnDGbhUqG6YZtUg7DxGoSwz
Q3iTYnyZovqgG+mmzLo1023f6MkZcAv1GegQw/L19GgThyHdd5hsvDwciQ3sdBS0SeBMBTrQOo7G
s9EKFBs5rAdVXbWEKB0QGlqR3bHY0lJeXuZ8R0ejaJ3UG099yUdtWeoKcK+/wgnICttbSStfzFsQ
qQY5hWYZj/VqjOgHNgD392+NjFdlDpKqdVfQetZsaEktFJuYGtAI8HCsMSzndK6AcuhhRzjBJqtC
Oit00vYFlgrjrrMiYn/BUvLbcNRiWOQ1vLUO7DKBbhKrKDrsPgwEHBr2nI7CAXj9ccY3IM7Rg/7l
vmi6u9d/ObB50/gplZ4i0+DNwUPRGvFNdXGe48WE/869MPwzTHXXWhwAKwDjRnrs6amQRUju4jfq
DM4eOc9BAPPm3bMHrJi4eAvrGhKtz2yVbBq7tZDCjKoMNnG9742fFiBXLIaTMNHwLBJ0Mrm6ZoPF
ZaXak+TGw2SIZiJwz5QuZSQ2XYzRQIs6vx9spsZA7AuNd0wnszEQnKmZWpDgEo+6hxxpR3w0ODXN
jNMS0kzdpStOEHMIlrBH/Y259KOXM4SwBBCCYTaIViOUVgdepnJTm5cyPPbGsyQeM8jkqyB6Mshh
WeNT6WhHLNt3Y4K164CJVV6kCu4GkW7sqN8ZULSSYBk5ZIU6CB0EgsdfDBaQVRjZOspKi+nh0cxL
NA4vGATZSO4T41RJDJ6voYMQaRU7JunxtNc9lfLKdmnx+JtNXp2QyyBzt57ekV9hOCVeYmK0BXFE
1wOzQnMfPN4DkwOGewoPds4PkpaXNjsq7YXZraPcveSAuIA9/aloMB5HMhMK+1zrR6dmdTaI0rDV
DesQdpvhHgfTXbRt/xZBic0CzpbeVkXNcXmbLHqUwRVjFYPSiJY7XtR5C+3ZtFnn9ap3UKJJBnkJ
BG6dEhE13aT9w44/hVPfcOojOjtfcT5+tWTc4zJf2522ykDlhUIehz7g+Yp+Yup4aK458nTEagYF
WyF5Ub/W8bruUKLZmPbZMRJ9vEwDFmEl5lEX5rRUe+5X03t+qqQ+Jcux8Zo5D6UFFwfTGJts2g8r
asUiboRAnLJGg9qmrpwBWmFdOwu9hR7g6gtsYou+wT/C4lNx2WlDtpvnLGbOrnEgVHOBhecz3j9n
06UpakBX/TqgYVSYFZ5XkojkVSC2YIvFq9+368yuSEeVMI3treJEq5xkYUjZDoppAw5jlLj98H9J
5dVTeahmYpmmF54gxN2TZQm1wmOLEb0amL2SKmbqka0iULMJNIJ+5qcA3RF1Dj6ohnlj3JrIXsc4
4BvvPPEQRAElecmsNQELWa508hJ2G/mYHJGceaVkhNN2PZgm6WnqURIWCpBo0mDa59Uskw9Q7h3W
PGWpWTykp3fAQnjfeb+I7znesWEj3eafRnu3vadqxgsb143BTs5CkHVqQgoJ1WUhiIpS9/kpYKMw
gQSV3tlcZ8pFJ0479gFxgHvekNGlSccZ/GIiXVVW6zajhZMGTN1hMVLek+UAw2lERR/VJwZiYmS9
ymei/FHYNgoQ3PDA7UIwoNPXiQNMA6EFMhhRZZcNj6msTe65Wrk5Ib6dcREVdyMn3wqiORXgmh4c
AjV7F3ES7s33gW8kCIn+ZzsG2kuXNFUgrequR7aaaLsEMPBxMoy8Se81J1TPSzOI6lSm5ruTh3sQ
o5ngYdBv1Y5Ju/iKDSgTGvbNt9K91RiUoysrJRwHfaSS7Wg1zwRDc9IioxbXTjn2AaGjn7qgvnZC
wzmL6JRhQcJyFFFhxBDYKF9r51+JH3MyhmVP6FV3t3G90rnGnB+tj9eM++bXPlCEFArcmiz7TfYX
x3cbFrD+omqrdrra/BeXlaLDk16on9LcE11N3YU+HEtIAjknCUX/UdN30jJ5cmF5ifR96jGmYT/L
kF5ZdMUjli/l9MZfXuQ8fdn5oEeh6CyZl4esG92ljdBEt1P1k7cbLNyLpIDnGLtrjTi0nNvZBAQb
Zmk23cKJVnJIRQyh5BDnDgurnfEuwOcmlFsjN86bWiA8ywweRsXiKnFb6gHJbqv22/AbchMHSIgW
HED32bCDUbJohl2XQXbxEzbXbsvQ2YZ9TH9FOc+eq4BdgzjOYxVowkuw7cD37cWYd7R73u2Bc2cS
+gk4oA6p3NawucBhI/bnPSKOnU68K1Loz+sxRNUGlYRW4YvhW1D7Wumvpf2rR5t2PNTN3hPcM3xC
sI4r57vQX9LEOjIlvFhZThkp21omnDJ/mPZflcN1ifwB0EZOYxanrCQ9Z/3NNT9LW4fd8lQgbetA
njrl3llnA8hG/B7b/B5blAwZUt2a0cNYgHpKlxDnH3e8ivLXDb5Gbu72HmLRRXTZtXj4OhSAQgfh
yyPLzN4DhcA3TUiXHoHF9j5KtJah+fSCVyWi/GFjGkclfTjcXbPuNwTdUmUc4uR/evbZNrfUOXW4
Lj3xVCOx0JnvpEO06CNWJohiLVcVnoSKgsL0z2hJHjLRgwXJRrBgy96wpLqLcjd6T4dTg+jvasb6
2eFUOZnpCy5J9vcNTUs7a9owvJ2FU4yr+45tVc5Fv0rKpW5ebpX92agXgwpSgs34kd1mlh64RxzG
vTzh56Nd3a4yCGsyeWeLt4rxiCCVL2KDD1hltPXRus/ceJ3QbbVToJ7d7CLNQ269FoQhaD8FxzXi
B8GNMrZrhfVWQYcmMeV9xPQsSLyVm1RfzRo/EYeQMIGBCLIu/qkqFhufPuR0j3l2UXvfJs9q+Ezp
VsxBvup1HlBz4DXA5UAkQNOHlni1dcAna6zGZeUb0a8Crkpxo9XklvtcY1JgLohTrGVTYieEyrkJ
Dd8oN1H1m7I3a+dhCCeAEUuHrrFZ/I3g4HB5WeLQd1eNEQqPW69+DtXRYu/UMHzlSte6XY0AQHs8
iU5OLsxLsG8B5WfASkUgt4jC/SzEq1XHq8ZCzeIRZVTxquPikMU5jH5alfVgelrqTWKTlNWr2e5b
/Vn3v6K4B96Noz6UjE8Nhmal+bXGnAo/AEBJNX5veWDU/BMqzW3Ckm2q39R3Z+YhynwufRd2N90t
X17xNRpfglMsBOWQYWOtMp1Ll3HyoQTY+axPjeSpfkAabUj7RP8YblyrDuq3E+NTG2iA9R00seyh
ut+Ge51CSqY6DjAgtrinPgU6l4J0R5k1BCHUSB13UfJS6U/YLMv/Um8SWo3MV2nlp85+sN88AhkF
ex/g786bVDkFH8rsky07B5+gu0oKCWeiODKP7F6i+CcqaU1is+5w8w4LKpNdn11f3K9nE3LBbhQB
Ss1O1OSV3pr/qd4tbbdS3cn0bXLeTQEkl9vIklzo8NkBx64lBz8SYyx8xp/97t1CzswqQoQpqDcp
8Hd/FN65rhPfLl96JL/xwQF5UTYPakoSnLwLRRwmMXGRfJQ0w/BTsZLYuDbrhdbzSXJEy7NPo/zH
dN0yVFDGWHLwCGUcpE3zN89Ahny55r9Ru1pko2tSIt8tubAOX0V4JtHZAWmn7BsSLRgovvsugq8P
jKtfTP3WhnKvBCCTAFoyVHE1rCevco/jtc5fwo9EP9Xh2Z1+LJLe3ERAHJyJxq1bIc4tXSh8zJyB
CX6FysXCtds6PyMk+C6+6c1DxRxM6V/NpBSoPm12H0PqF9nKNlnpv6R7tHm3infKifXsOBq+5R6n
cE/zA7v5ca+PP+y8bWWZAobR9tQ1PF2NCl5C6klwRZaDVIx8FWsETsSySGlDhdrU9XAFVlISxGQD
EXovdfAyfsvq6dLdJ8Ax5cohZQrGRHFp9LfAQbjIveiW94M/iCdFtciyNIotkv4WNjSi+16MTYDk
U3XJ3e0Aswr0bv9Q+0c6q6ds4177jG6rTW3t8/ZfpB9anSnPXUveButd+SxZ9hXr3RBXwVhEPrPs
tanocmgPvO6amQL75TQyOWvi8jJ+tYm5y9kCEQRkVu3f7fSShQwPPH2p4DAxVV93sdEPQCrHOSUB
R0KrmnWrNguVB3yoHKmPEdpfmbzbCegiWqnJcmBohiZjnlttkRgYjO51c6hZNNKJeJsB2MK6EFPh
SDkkryqKYVht+XQL4tL9LpdvcriJ/FWYt8k5WNNFTZ6xuER3r3gU1V/SIGiEX2Hk9+SCypESd11b
xtGBr6kBRc+RAj0ncl3fiZEYwTGNuM2Tdy+8ROVrZHZblxyZWnz0jXPpGS/2oHUtLm5FuwVYrLv6
2FRL3tyfSjlkNJVyvuPpHaAF45Zwq98Jf+U0fHbMzDmaLtwRPZ0uL0vxfI0h6aDvdY5C6V3NP11E
wqL4y0PuuIP9zqiwIAXmmCPpJlgrnbYYwU0l1Y9CbVBkvjTlfQj+OvstdCJkLygY1cK2tqW1Y6/m
IHB1K3EX+b5hi1lDSu3c1RDtFfrruz8DUDpXiOUXfC+D0WMHqzFNnl2+T5knmMmXw3SyuomUc+Bb
xuIjyn+F/PEYh9ilzrp/w9WgiXNZYsxatuWln64kTjqBUw/kPSgju95r6mcdHnTtqg4Hpfq1zGs1
o6qRFe9j+oQCt868bitc5RAhLuRgxQpv3pQN+kJXHRdzy7zFhKpRGX9IJQpENfaolrkOObMr5Poj
AqZo6pwaBUtQx6lnulihtrSqc2//S+pfi4l9B4nGVp4WyB8PI6EOMb67F8W3Ee4TBs06ewnwznum
OPgtn04pl733lU/n2cvlII6ZGnpPjyESsV2DxJfHC+rcCi4HyqVvKhErG7uyLagQg+2WGjA36Wru
uEhq1ARxDHq6B8Zf/bvkrFhva6o0m3uMRbwpIRordCj8GMgiMdpx/ZPk9AHyWkPZkyT3toM57ICZ
glOOfelRdCt/Ko7bCcdswcaz/XGUkcwjMpP+n7jtTB+mASZTWVV5y4t7S/AVq0hGXPccIc1NDHrD
obGSwxAJE/vsRC9T+68u4bdh2cLmVvMcJia+iptVx66xRS4EvEujMpIiIqpqQ9bqk0vBk2/8MMkA
1x5fbPAzeS9B81HGjl/aEvQXoeX5xAueu8PM0bCFyCIoSxYymUfiDsk5hvUEgYqI654N37eWT6s4
+wZXL23bj6Z/VUxgkv8TgIY/YHHKBfYsZ233iu+kBG3Y0JaYrcj+UY0sUGxJCqRMwCJ9J4G+WlxM
LetgJdh6KpT49qGvEz5h7LD2AhcEOxkQjkd2g0H7fVRfJVKSSkeCS6sL82GrvPqZ+WGgQPMf46Jh
9suOpnoY1UPGl8S4mIzggtrYR7W7ylE1bc9bFiYQvtcwNBHF32rnRDKNzADSjEPOG3WCUzKid+eT
SredNZNSYpkkVoMDOi1B6xocPFGICMl14L7UyRaLRqxaVpZszs9mdB9z3VgUepZFiFxuckoxoIf+
JNqHVfy2LOnt06Pg3Djo4jRfJFVDD5UfOYfBeVeg4uS+gWcJWkCGLuQrxGkDSlcQGqxertW4Xqr8
OUIjyOVxcuQl0gyUM+HGoG3eQ8IKxhVukIU0By2/lCd4U+SQpxWS/RL9CoflrilfzfHajmRbdwWu
qxyVG17JJ86ftmQXgt+BFMe3JWOCiOEyAd2DnMOjphkvbXEZaYVjyQV1Y66j4OolCBXbgkLwlkjK
vlAYglPqcAKnTFMiXwnkTqibVlkH1a6pj4LHj/yeD2ZWRjCDu4Z3zsn+aJrhUmMjzEhBWwHpkRwp
CTNBtusOI7VI43tHHVz3lo6QfOaMjPulx0edJsecrvqE0KKG2tviFzCyv5GP2JHfecv8mU4oBLsM
8JByZ3IM9M0AA9ac8QMSiCxrnOTrwDvp/cETP1PzZbsXr/pxkHUQle3sKxGPrCSn3BLToMOUH3d+
zBjoTkavr1KCfcJ679OjFJwLHlX4FWUPzzro3olPUxSHpr6H3mZKt7X+T4WOC2S3Alk7YrrNcPxZ
fCqR/NaVtYFdPj8w9ui9U1EfnXGbselGgIVjC2QR+Zjju76gtRWMFnm8ZG8+ZkMNJA/t1mgvMmYh
6Z5eum/wZ9xw4VDTypzFmXYqULBkO3B/Sh+2GOU5FRQR4w0FKWrWU4pmsQl1fx4DKfPP3LmPHjJd
wCT/5KmQX0DDbqp6BSTM4NLiCo6XaLB8E6zY3p5DC7490qZJDAmcAcRJ0/YRxWC8Z7jvseKQcE2O
/KScbQri/XLZosaroOyXRrwcPnlPWFMi0lZcEJy8dFz/PjXyXuCL+liF9yhlY7Efpi1G7PEFwSz4
Zk+Mi6zrV4jtGCwmsaE0L+UW9L38v5/FXSowPnDYYazG6E1Qalrm4zrSTklzrN3nlDy4dbhEOXkz
oOQFY6rkCktYIkL3mXAcIztZlNRk+4z6oFpYydZ0OccukVjGF0SdnFDVLf1hkDt9DeiXjKasu97s
J/vgJW/8NULnMHWMxzWOcdQ6Z8fFhgLqBnuW75o73FmJBJbzrmKtQ4z7wY42Y6rNWX7nw2Yw1JpL
6Atjd8greuBWBHopaxo1xMl1Wvsz68eAc31pvGsWXJmUNhK0DlcCry56CshJEQcDOR8OdhEEVKv5
0jLmxOZ7o914mTm9peiO4mzTfCtPyIjL//o6txF9s+QiiLbNzaM0umyYULBCYT6rp6sb3rX6qDio
6yvOlBkTkpXx2VOt2fl0o2XlXjZfkCMXIUU5RGfSdStOvL9vnrnWHJBcK54TokZqZoRLTnAlUWyw
yHOsyTdBuNLnzr1Vr6x57TWALnYcBg8ijI5MdpbmD2dVCrV5N/lzfK7soZS/AHfWcqz3UBY6YtmM
KsY1Xj5XrPTGr3k+OfgYlxxYGPuNL+UHig5hdm/0iWmGHv5s8BzUJi9M2LDEyxf5btqEzxo7eE7A
ZDs5SxNYMrNg0K8YI35L8Jts5/XXglt/VjK2WG+aJx8hM1RTrhC/VSg+is+iUF/xtzd3QkU6REng
rYRYANVwqPnJODRgkSDnj91U2VDEqpFVfm0NH02L2EBD7izYNN4SLD9/XuHJytmjXYQP8y2ElnzM
R0xR1Amcgx4+mY9G60TbWuxmkle84TnnEDAMD7J/umwFmGtRQfsBmoIbcdrFFkywpZqzgVqlVH69
t8mRLqtRkklfQ40JkRmt+ScJMEvBe3UXrgmMA3zkTmZbopr/I+k8lhu3gij6RahCDlsCIJijRFHa
oBSRc8bX+2C8sMqesSQSfKH79g2V6SHuXtK8sKPExxmvp40anisVTvCtQMPre8ESNb9Jox3FJlmz
1BZRuxl7B4+UCSdPoiDCf88VLlNwA4esky1+qmyShMo1P1PGC70DPZYPWqKJDx0lW3RXuAKygXPB
xc5U+qQDZpu3n+G4JaXeJ1QbLrcJy2NVzi7cjJDlAh6C/pYZb45kbwOgTfPUXPw96PSeD764dAyY
KzeK1pqK1AaPYo+phYjn2Lon00G37ZSu6xmjxOdEKzfdQjQ/DZprCsx1mT3feskL/xjdM6qvdE9G
tkwQeZEetQhT1hepe5e0Cz8H/bQJBbs7YJ80YKp+0WFOmy755AljrU980sBrNXSxlKK/sLpTPnHA
byTYsluJmI/TWm7r6SwlODZ6s0aT4dU6IaHbenyt/RNYmxDZzXTgoB5z16ps5XX0xg/qCHvAeAAY
7R1mkNshQcBQfKVLNucMYqGIAda6eudKwBfHMpkpb5k58BzC8sJVoRW3Tj8OzZ3kspjkKn3dMjud
d1O0bmPP/OIY4yUbDPmZ7wNxrLXsgOwsSo5dvc+gKP/kO+EH9Zj0DThtQjU0MfGgb9n48y3yl2dQ
kqbXbGV/R5oPSdlds2yAvPBo6/o8BncCCzE+/RYLQmSp6vfcfabGE0JDne7q2YWugOuV2O7U8l2n
C6GXp3VykeUO1cavd2aF9dyeaoVtykgWvLOE66Wehj2puyMJErPbtR5KCPgprbiNwd8aHE92KUZE
1hl4PUSU/LhX9+bNGFA0raEVM4WBqw6CacLy7Q6MsblpMNkIiNHwSAkhxQxuNegyR9f4kcjgbtwM
Tw2no0G6BcFrPB21dBd1bpYe+u4Q/GQvOa5f+poOwp8Q1Njv8khJQczsnwz/6EAEjNHdRAGt2p7D
QXkgF2K94oQFnths+mQjywfuRo6DvAGiX7eyx8fMqRGjxgUm455sFyyWdS7PWF+4gQwOa1t/bvnZ
44u9CeN9j6UoZT2KXNCD0tO2SOc2rMTaG+4TQPTajb6pjEUGSRj5AUqjSuFsoOO9lidX+9B/wj9m
IZTVlHv8MbGKlKN85ffyMIr35qe5NOfhhb58ulMtyyKxeSt4bcRGFF/57wS7DVDhm11Z3MWv4Hs6
IJKGLciAc53ucg/hJpO8al/+QviAAr3UFyIV9274YszFj/7KoGMkxxlD7/fyKO9Rqjpdsbye6EJB
f4jeE/yadRexlWnHzRp97vnO7/+FzWPi1KpSUTn9b4gI9MZxz49HLsZOFElrRoDLRew7YE7NVx3+
qMyzWQUkFaeu5KkE1ayiJ9dI/RlfI1RPGHO9+eJb3XBH2tMLppB4xPt3Pjb4Ypq0ycVdGKzj0tY6
hwaYgC412xqYXwbwCx0+qA4ILsEmwVlGTaR4+Ss6EEg3Gf0aYvjRzr45VzDfaKY3nYsHP2SASmyl
qNKWysdHHomj4xO+o8adw/M2VijzjPFf7Vd5MGIC/KZa5Luch/h90hdsR2KcuSdhHTMMpCgjI5Gw
AcVh3INIdqD+XGvcASBIy9koW2u+lr8RM0nKrtLmKPSxNoFgudI+8Avbm7nDtCjGrXs1OfWKG1u+
f6uO+TKftCOM9Hgjf1P0WldUU1+S4RkHirInIA3mKSDW8efoCRf+hwJyaJk6TeBY/QcMRGg5hmVX
+IJA+lpml7umJVp6he8KTX7BJR69JHjbg/MHBKCB+Tg6R+0ylt8wUmgYtBOjAwxGTktwjDlaF97D
Ua6fECCYBXecaShwlRv+DPTn2KnEPD0EU4OX73HNs/xDiCwNGUN615mRsUp/GmqJ/fjHeJ7Qc34n
9KXyxggBO0iyveW9uZneKqz0QPAoHMDxi9UiZnvwbGfaik8FVuNf9mJ8qvt655855luXzAg394Sf
yVgB6f9VjWveI57vDk9w23qRfigJqExRQjOT4X0RzUKj0xHZRfDrCumNsQGGnXMiCO3+D9tlxlX8
K0g44SLtSX1S/VLxJeyi7pW3aHFTlfje8IewAFdM7BQbQRNCRaSFMZ8JIu6CCskxz/wM/Qztq9xZ
MXNlZ47BBVd4QaykVyzxWVcQiNpTZpIjtRof8sG4Mi5KXioQZn1FP0QWLYwZgg26pbBZIKRjfZ2Y
970t5Zw9TnxqLt5oPqZepIwjKnqVD6zCUHaXA/tzemFhSKNL95w+eB9wjpNf6jdB3c3kL7E/Eeb9
EtaiVFiabpt31hRIYcCh9JNYyzOngjA+Zk9zIb8Daq0JXfN6m3KEp+6fmo3pptYKLNH+m13Nqxwm
YH8g59806FzSX8OltxWvfsQrwgi++Cg3yV9nm4xa4xXEqhTNpI15wjfPVTsOa8uLV3/wzrf9Ow42
KJkWZMnT1+ITU23Qa7e9tZ8cnJC/F1I5gR8ACzZOICvhF8Bz4gPIVyY0xq0EMIITODI9u4k9Oujw
rTTo/+xc3qjY4pJh9RTP6ZsQ21q2Ei/jjZqWz9XYR6fMxfu7L2203gqf6u/8ZbBB0exArrgUwJtH
GFTPYIUkZW8cA+Yrtro137ERxwfenWL2LotE3bYbaIEHQMTRNklE8aSTucUGw84Pxr3+Jk3nS7uE
XuHGW+OZO2DOHpmskfdy1q+Iw1fGie6kHm+x6jUkOuNLqh7RPEGB3QTumWwDZlxrrXSiD/WdPd6+
IZFkdhW2J+ME9VqEp+npjnLjfdfDQWNk1EO2xiPf1Tm2zv0HBxIo03yTbs2w6p7JpbtwFFDSi/jJ
IEk3MNSGKobI2IUvyAypfLA+Eiagvs2sxrDN3mZnwtCwENGvQBrCU31KT+GDQ46jZWTX4ezxG4HN
bK0j+x6L6dBW782PbtGBrbDi5cip/yqysvDQ+XeAzpOtvrWvzGVYunQY478js3phh3Cc8PSxbkL5
l1/wMWH8k8GYOEYnfLRu8vuAQFNYYRTFq8EdmQ+WYbi0nIkgSk4APrT4TtGfl9eWFfSF3R9PEZk0
PoiFAw3MYZ5efONTwMYu823/luFQzYKi3FpVf/qu31Nlyz80a/RvTLiE3+7J3prOvI34UYYUUJQO
Dj8ye8ooToARH+lDu2ZPwhfvYBkEwnJNryRPv0/jAnDwqMOUPA54DzbTozxdqd/8YNjuJbAEnvN/
oMgLHMoImtncLrhoj/ij26Lj+B624Qf8vu7LwdbpIMYcW/BeV6M7u+nJeK2eWAO1y0dXfJv31JUd
SCeQGo/5G4xYFA2P4GJtjYP5qr9ih7bhEDFhBOy0HQzL7nt0J+TcdnQ2POVD8TInPrW2dai/wX/n
9/i39DCB2A2kGDMTvUof/ZtxMs9Iaw7mrdhaVLbCC0Vvuo0PmqO40nt6LCLmYuwhDbOk7/hkvWBJ
pr8m/IjoK4FCQYe5NyCYwZFfW858Vz/ED3wqbWx/TjB9nz0GAZOn3v5Q6OEUuTJv3bbccU+M2goN
E+5kTCJPo108OXLqP+qh7k16n9+17bRhDuQEW8NmqUM6mK8XkBlG3sfaZaOfYN3ZAPMrpts4c7ji
t3Ud1vJZvCsnVXHkH5bVeEM/c8CNwQlX6m3YS7ZxFdfKVeI93MVLYocOET92Y8u7F3KcbMPt7ZPm
hQ8DkvQOG9d1/HbjTP0Wd8CqjmULj94ed2K3GnfRNnhpHJeL+uWT8QEvdXkxyZaOhfHNI/DyN0Iw
1uO+3nBI4OzD3+R7Dj97JHbSZuEKDxUSwt06fAaXV/8EzdIpgMac5j3zaFoc+Woty5zW0BO37coN
dyf1jEMNq4Fnpt+g4Tjy8UoFBadvlx3AMb7mKxI1m45xpV5bZ5vZv+lb8U3ala3YJP7aFKObW0hO
aOJ5y3eAxZx/m3f1ojq1G58uXrgGV3uaZ+arpz8mHddiC0/lbNzyPYLTDMnGqjhwx4cP+t3ITvfw
V12o6jbKu7VvM0lbWc7gbCCvXqr9plwd5t4Z3tt94pYXsHCHOHuScUBJORW5VSjOdzgFuRBN3hG4
uW+f9LRX7kN1xSDNSbYmeC6vitGmi3GO1/29GC53IvQY4cBlhDZvJf1gP//s7B8WiduTivI3cFFw
sgDlVKRJXDTXP9T7jroKF+VTcBivue+OV9X5nRlQ3s7jOt+au3w9bgvORfPAE/sAozLpAjkZjjjj
/SRb/d1fRwewCAqIjYUDzfL3JbFEXALSCVNE6Ban8Lf8eFc8y8PKjCQbD2Ork+X6ygoRlZfA3qYY
OTLwtGHhoE+/wfw3L3gw6l51JKvomayuf/Ke/F3f5eay2d5ggWx9/YdzZ6s74f0MydwZz9ahcqvV
bcZeBZj4RlEA/vZA1J6dulflSCkRXIwP8yU7BhvBlU7aB+mxOOaC+n5YR/GpfbQb4YQc6TXdiqfk
UX0Of8azOQ3HllgjdQsTzzj569njWqTTOYvvPVnMQoj2YIWbJTaddoeH1Bf5l5jHHGGWAOw6M0s6
4hFmXk8yjk2XbadbnLtvy+56M1eaV7r+mhfbfkk3yHBrOqujdA+RCfw8jRUBhQ4PRjq1KZsNA+PN
uPqCbGKiD2EfKDCPT+BVzvRD5SBelvLhTHsGSeas3zlxhSNTXts/UYid48e48zeq0zhguwsGQYCP
o65HKkPWK96qL8zY3eZbOsFFdsrV3XLs+FQ58wkFAGa+eI6sOrd/mp55+aIWd0kJdyObtsae1m/z
KYsdmF3yD0TMg3jWWKT1HmdDWz8TvGxRHq8kwihWl/xLePA6aAa6NQtmrDlZoGgQcIG1a+OAFV7e
u2dwELdcFyuZ7NyQKPplidSoCn+j1+ADjd61eAA1wKVj7cnb6ltkcksFw3yRQ0C8DauTdqXNfVM3
rcu9HNnT+/d3+ngzYfLwo4pvQjIkzojIjl5vaKg2WOkJ7DHlbzk+rU/Aw9DBRutI4c3n2K3nk+6g
GSBDaqnPvp7CZuBAod3m5MDOU6SAwKVd3fo/jCnGr5apjmteCRByUIbK7/42opCZr5izoDmXvLfg
AuSxqnBpJ763OGUr5ksb/QSHk43DwrliS4oQ4oIWX7oZJy6xTeZRyBSto2+FG3aOQIB2+ReSwb66
G9s7ZQDDL0f/yZ7zzTwg8gRF7P9AIcEHbMDJbXtAl3dgyOrAknY5WueUcsi1thT2WyAdh8KegmQp
aamzuds1LgfBSb5IO1jdMWN78s7sjfVjbRm9/egHdUtEOktlB+dh+dbe7t61Wwc4Z6cevRC1dWoD
nLDrLyg2yj1pLYfYXf4u+NO2J+Yr7pSdk2YXScwSkKqt9C3zs2nF/lFOZYYqh3EwH4hy6qlm3oId
e4SCfEAbSaTjmeCXhrb2BdLyrSZRd8uU/yQRFH2IVCfwVPioALhzaZd0Y9vqJd4tw+p8rVyWET5X
NjrsM3ze5G1a6L+raQM89ftK6ALcEZsW0b2Q4cLwlpuMiTnNIyHuDvoDW71sKdht8cd4NQ9clCBj
LF/W9w5Nnpc/snV8K10IviTY2tFaP8du+97Hq8Cer3QW19ojTNu/CQtVTsaZ7Xu+9a7wGrC5uNqn
i3zBB/ux3NTaFYFpsRq+1TtbeQPZnVqB0spTfua7cGD3IXK4UqfG1DJvcrk0ys27/hJ/6e/heRk7
BlyYxm101K10KyjiW2cC7Ljoh/Jtulif4pkhAq8SZ4m14LU78c6DF88MlljP/B7pSkUXHZrvfKOv
duGRd/H6hovnXnXa3bhrVxcIgOtfcsEd9cxx0rv9sXAMYtTs1Fh9dmtWsnwXthhwnfLj8lvMp8FD
iL+Uo+gwglC/Gy7CTbwBB/gHHnB2nWs3f4hnhmJf8ktms0MdDJDcF66bU7e2PjCPVnZMOffDU14n
vJB5GSQAE3UH60i1d6SiEo7aDo3a9/L4jQ8ZtAjd9ZnxQXPAA+Y474AI4BxuDQ8eAPffbQJeUpej
aj/9sDJXw2ZY87BtapxV590wHMZ+f720XjASTvEVMvnqEn7RKmfb7oKh+QWr42Fzal3jlUIhdoVf
xSM0xobzvDEZVdN2UHeo7FWHYQ+nKgaL5kG9BFv8yk/+RnhQhKce8Nsz3S/mZsscDpagQ9n9SmVg
eTqfQzTso0NxoMQunukX3exOsqUdtJWDtXRCJ/HOZEVzoSMxe1tPP5FdFqA/nT7GhyG2bpXuKgkb
IBMqPHI2CeZ84NUMQNQA4lVYZgZDzGhE7AGfuR8BfE2VaOI4ep8mzLTqOm4daTC2rYkvRKS3pCPp
zZb0QOZ9IXZBxoKdYxg4zVF3NLQRco6o7SpyE88huuSgECmn61k8w7efq/FgxmAPpK59lIo1n///
0v3KeSjt53CIUS1MZ9Q9v6GVYdNl8sUqG9JCJZ9OR+Pcy0J8cfvKQF9CH+3oUV0cTH8h2sTxPi0Z
hWRDz/xHKR+pWPSeGuPunapqsUVPsGn0SNujfR5nMjiFpndGXVP3ikqvElVQFkIZC+NKhZIudbqI
ABFaiNSak5eaWHiNGTmiNcBcCukCz3l02r7FJ2HJ/lpr0LmFhtgjsEaf+u/faqX/M4x02KuV5B+i
+sNX898+TEJs/yjHu0rbForMQWso0bqawL4aK9f3pnLpminYd43P/jdChfcPO90m6wvZVzPWt6I2
EhyKZw0r5qOSIq4YLP2tn00DCRLzGcNqMN1lylTyWi7oqUk5fkTSWP/4Zf1qqEP9yHLGQ0VifFWz
KgPMCUDb/ThwCNTz4EhJWu6bHnhSNJgrzVnPeEXch3XhTdjL24tnHtObsKKHZLIZ1Jq4G0sFQuNi
r9DnwlYfUu5xueVWkfiBRThVjhAIBI61w2LDPEFORLliBprFW9dtH0rAYLwm/q4voenUX+wOSVS1
U+xXCTxjYkPqArjKMIx3v2kDikjFRk9yQ6cJGNkG8VkTEdW3HVqtQjDVq6QMGM7p2lpX88lNxGTe
GCLrPcB7VO/gKBqT+RhjDKBnqTqohJgF1nzJax+XpBI6A2GOt2nJmv33pUrIyMuhnqsQHlAZYYZf
Gmm91YlXDYp6h/oJn43l76TFEKhOKi+Uo/zU051XySRt8GM5+I1Khz6j3bFw6zJjSJ3WglumNUUv
BTsGKG5ehf62DDJc0yGYccarUrg3l28MRPFc4uLsCvAFGgna77Kx/n0pyWxYXEegJyl9AtGfybKm
DhLQWkl0TU/k63K36q10RA1FIyT50zrtrAaoJsHG05dAtwImbG3xbBu1u0S4JK5VBUAlqnNS3BL5
t2HRITCTGfJKIWWqBWoxSZFxVgwsLDHE9uvmNYCekY1ltMeORIdd/mAJM+O1IkxdkkB4jrHhjUIh
vYjxiQg0Jv/UaBiug8SEvFZ5Y8YGtoyYlgHFhgtI3+ISTSRI2Q7Ss5n6cEtsU+z2olntQh1c3SxR
h6D2M0+qjmmTsHxDHRKeqQwUfUod4xeXpG41Gjvk7yV6dIOY26rIGBuMb40IA2P0u25PukNEfZVh
TDCgMiL/zjzqZhWwiGPhmJYRbuhFc6lqTTvoTcgIGYVNJLUQZ3WGKwoWHMiS4r9MFgZbbNp4ryZI
8sc5NeGKcNiqCR7kpRJDySEXRyo1ca9EVnaY6uJTUKpbVgPx1hkpcXIwnkPiV2H+pOe+Z7RtKDpI
RbyYQSrRQRHkm18w4fBlSCI1JMs9AVoGgFFBwsBhtvZwlefcSrEqTKJDtvyhonBBtrkO6ZITU4z8
4jDm0TP3IXAX0oDJ7vJHNeRiyFBdrDr6GMq2H9av2Wj2OyyLPjqRfR3imL+ro+5FCJvw0g9Q18Im
veFhH17qIIou+ThZh06EVqQlCBYwIw1rpb3jfz1uTH+6jrL8wCEAMXQQXA3JQuQ5bdMOMJjLiJ41
gVwlOJ3Bh1MN8ztO8W+RL4bXRELVUvrwsnCfjznXO8oPQ8UrMg0fXHfCFuv56YoIq9uMA44jsDd5
tLspM2o0j4y+o1IjmnZa5jdFCy20izxZ5UMskRjC5Dn/+zITvbHt/emV4KLsbErYbuF8uK8rjYM6
mSDSkkZAidCjxcma8RspcrydOzJlhzR58UMuRJIzu+8p7anCZQmFvly7rI1Ii3ZmMMPDeLRaWp/R
xRCBLIDnjHg74r7I3CwKbymkRLkUCoQsSHA16YXLCFeaGIsQ4j99bL7WlZQRYhRpnllgXTio05/E
0XiLzTnYtNOWgJF1X95GNCcJ7IOoe6TmA6nraLp4LwHLhXaVPcv8sxSgf2MtLsa7qMYBAkD5qOK0
Wbwm+VaJADhkbNqi5tm24oLVJe0Fo9EeCSOu4DW+7VwvGJbfpPGECVy8pJfecdlMUFyCnzPRS5Ij
EQylzG24UbKD5W8x9OqVS6zZMhfHCNtakNaEpIUAR1+Dwvb76qAkwCtnzrMyfjoDz3ePbaEq3sgU
3WRyp7cPXLz5CO4Q8SDISQx9mLrAXMTX9FzBXwNwz6YvyIyhpwjfEb6iCpaht7zfZG9GwBhlL5mx
K8a168fdOw5vjkQLJ8GgL+ppOzR/oW44ss+NreE4iUPhGAbOaDXnJkWnncOgYQbNzoN0oa9NM7ko
qe9pabuWWtGTfpIUJ+OiPrRydrQ0xL9i9RyxbkhHQg5JfPPFZmuUagsXWrnXrQhXlcWotZfSZ7SE
qdBP1VoLIK2hUSAmBxu0lTBEW9P0mXtlxyqS7nKd75ppdgeS5F3ZQrIVx6dRxGB5MnaL3YCoVQA0
A+1V15Ugu736K/TbNm/PaVZhCvXaTDex991FJaHNT/D0CVht+uq791Z5y1O0L2glmuilZkpq/erG
qaX7CRmZe0gu1XyTCDwDKbxOVHltWd1xAV7yWgX8aVrK36ljDI/lWgp8EaTXJgTFL6Gsla/i0L1W
OdN6gpENISNphyOWGHknhQ+kkfGhDMem6Lx8gAhWkBxW63bMYDlXZezXOrg+oStm9U889DgEghKa
/ltv3VPO7Iyj1kxwUGVYacGFk6jeoDqFVNOCoLz7soQ1fqHhItmvS13bF901gKbA6N2UDyp0piD0
cknEn+2e54C4dFOL+DHO0K1sqUeYdRLWjaq/xmEew+Dms24oEV7j2Y2QTLWXwt/7JE6ERz14h5Es
T+tGZwUhhvWg/idEBIen/CNNLvF41SYGmN3o/BEShuYHpiOeNShrjXdZ/sSXY6dowd6sehjCcOos
czN0wjOLcIuCA8biFg1wAQxeDSTIESY6VvtRm5MdQQDReDK69IX5o5OIXyqbXpVeTfgxeClBAmwA
pCQUv8SAwAv6DMYI/pa8Nsm1xlIX6/7KDB5a33tDiLxMdGo8fXA6QMDINB2dMqPFZo2TCdWyzDuV
EWRce3IIIPFpRM7rmJKDPy4awIHJqCazonakh4oM13WYoD49DZZHLwRaE8UBGtFVn5ZUXQWdeBo4
8J01uErQryk6gV+QCZWX2ngt0Fca4q+uNBcCzz3dUq8WhWQbfPsBjTpM7HwSYTGhHfXdosvXTcHj
zpV1lisH3GQRGQKS9D8sRlNDBflhLohkCHmZoDjzrwjPfNVdrmV7pkUl966TMc2KP4b6q8MSIM8g
92cXNb7KSXZJgJFRj0vj2ud1RbgK+aB2MyHeKgEdONkqnGIWk0bjLsmAqZW0jevBJY3QwTTnI6nu
EWSFfMLcaPxezCOjUbUzBTsDTuccnYREIKz82SWwkhnFU91D0jsZ0QMT9LJ9p6hJ/V8FRDImsxuu
mv85st0QDs1bNSLxEQ9uH8+2W5Cf8IPiceI7bisYLLTmYn+ycErh56EbmSAr6gQiKDEW4aKCBGs9
j09JflMC7uL5ayYtCKgONXoXHHTWPjtu7N4F69eXNwIXL+76Yg2TUwYnGb615myZjwmJY+nmKknL
8Bvqt07ZwuJGJly4M+dvj8bBx2V8H7P1UxgNxYhClwF6sIMWI8FvN7Zpe6gf+bXzba64fupXJQh2
CCJL4oDyB4fXJPVzyFubR5no8Z3+dUdRVN65hVFJ7NpxvThhJ0dMbsKelvc4TqCh3abv73pUUWY8
DQGNHvPjHqEZkz/zc5C8sjxm5VvR/QY8+ULbNUYAiahf07dMsMhpiEsotmyviGFdmHzFypuIx5q2
3B/yWzHdxg5ut7QKQF2CGHIBHn5ztpYkmpeb1b3nBULv5aEQNZhBmbAeeogMEvkgVLXdhEwB/hm+
JTmCs0V8yTHgG9eo3PWsXoU2t6wrCpAYFuh7Ur2V1UcFQTcgKGDilfrCUyQ5lBH8KGCeMvgclr8t
x8dMbAjW4/x+GNNG/mqONxF5pVy6I5I7RSElBS8+S7qLyTHRPOSVg8Vgkv8o75yZJnr/+izqWO46
RbuvmYpj2kfeC57FACJJ5UhUulNzUopjbhF6D0Ns+C36n9766fSrqL+0zO7jRTQh2hFIGhOp6Kwt
G3K+VdKrmKY4GnMc5luLHLzxJYtfVLG2Na5pK/JmH5tj1CpsD2ruraq/qMDzxbfVvow5ogqUbL31
J0E7yvyFoKQkO6avU+n8hPEpFvdtd2y4jiUW2TFTPbmBiS2/qf131P/k+WetnEw+OPVkQKoJGfjl
aEwhtOUkAgXvOFrgc8XOIgYNp3njWiDFQCkFnUeT9rLqQU0aiKEq+43IFWqIGMl1TqvD994blbaT
kr089U6cJevmK2EeLSuf8cJS5DZsfGVdqOe0uIm1N+aeNW1kBUXdWh32XEoZKk0LlSmd+koG7wbe
NSJs4Ewoh7AdjOFdBu5YhPETHkkKOwvqKZJVF3szQrU0V8NbW9fMdc8eQy9vaNDokTITLyG0oKKM
17AKr5BVWsM10c79eCwGygFi+8TmPjNv32c4Q2CZDDyAb1i3lbCjx51RDV/IPYMMh7OcgBRkIvcx
g1mfYVmHsaa4S6Grj4hrsW2K0GDkw101Fns2BH8cb0jjJ6gCxAkI4iEMH2QltNYtSH9r1r8KtctC
wDNWxyz/7cR3M2iOtfQnYp8hRYcalnb53U8XERwH1x6pREn4Ize/+GkjH3mW4p86YgOOgErwLARw
AzVc0f4qKT4KgUM9NQlPbNLwAE03MON68EMTcUhNdxzjwcCNZL4o6p1oLAub0uncd58gI/MnfCA0
gSLjdH9fAcf1AkF0PU4Oy96j6o5ZzXN/zZKrEER8ZMCqw6Ok5YET05acLZA5UQhxLmT1vYNN1rLq
HLnk7QQx+5/5iFslh4axmE7cQAknj9JuWEzXg2th/qiI8nLKzeLcZa9TfMO8o8brkzCuYTMWnw19
TJg27iR/SmVyUhl59Udr2JDg3Sv7xN9axb4MRrKVK9jZn3O6Q7ssFDeBjYWXuBmdW5VDNe4uCnB6
qCpQwsqtLqNUDn819P0wK7pDKF8jfycg5Wt2Fc5BkR9sYtRt2pyvsC4EbBxGblRW5ByTUs28BHE6
m3kuMI2LHprw66fXCp7WhJ5E4gWIG4Fv9flRFeSd2W9Q092grM7mIbNeSF53c/8vlE0wuQ8DhmVX
3aE6SsyPfGHfxC+j9WvVVCUcOtZcbowUnpTKwIoDvcCGqI4OCUnQrTP7v7L2YfVQIY13vXsIpJPE
Ebei+CnAKEbIWVjvGoVyIH7hFb8ZMNbr+j+LQyH6NskEDi+8YAzOjEX+T/wvVr0rSbqnUEIaQHht
fJrza5y/ThAzCpL1CKF0Q5N6mLtWJnpSx7uTXAtfQI6JcY1KDJom/IzZbdGUB7xGYVtRkYlS587A
fwYBQIE9NCcLVFxfAlrPWNtCcLKcScDDDw5tEJ4VBuIJk7zhaFQfQ3JcPOotfMQV33elfj/63zlq
akW4atlZiDEmiw5BxCDfz9dyvsOeDzN9mN5m+6qhgknlH108TtM5wK45gGuAUqkjWG1dvcHz1UaH
QmRiJyGcpc4NOXlbnqBPxRfGXxL3u68wHaYmMfSLAdII2eKtLoIbKWO/NV5BYGbffaTdBHVazo6/
Mn+V+WZZFa+hdRNHxIaVIWBkj7VI+VZRtU6UuOYS9rZO+W1Yk9B3FDwQ5RpQ1cu7WdrKQofbCQZZ
I7NrvPhVGFCV9BkXL0aAX8YZUANBClaWnJAtU7+QVrMku2DSaocEM7I3YG67nEONFr5YOqTv4UCs
sTK8W7ErRzjBUDwdleyOe0UcbjrtI+P6CANrYzT8xoCsQib247tiusrsVbyztt/4nNQoS2DgdjRQ
gD5pcJOldrMY7IgiW0pSaK+I+6hHR8awEIx94O0PNA1YAONx7/rFW9+/9fKJJdAqJzE6hxDzZ6Rm
Gr14AecwDqYNh7ATwlzX+is5Mp2AO+156GlPN7Hlikz4etga+gSnCDfxwYtpGHTE8wdROS4xPQiW
UcVdkGjGeHDDd5Q/py/0WBqC2nhX+HixVJvaH1aLhYcAk7mpoTyhchZZLRmBGMHJAhtssw3MaTk6
COGLqGA5gBUFUifPVI8G6bTmu59cByCY/CkC5Fpune3C2R0ZkZTrlijn9lwCGGmbDG5ORSuzDtlP
Id4f3Gsw2sgyNftnorhjwauMzyYd60Q9DJTvquOXxGv3Pzv84REzFixRspGa9BhKz7CnAl6RM1+V
JARvY9yP4+gRGiTLfNfRh47GTghPIroNyTxS+6hILRFJjge5ewTtZamODWgi2WGmzzBnheWOiot/
OvjGJuuKCsKEW2Hd5OEgo0oZeEV9zkgnxJqbOizjvFY75kA4nmCgY4/SPZhuLZ4EZh8wtAhQ9sTO
gqqG1mo2UXOwR8WosgHNdgQ9pP4uQBKmTRcyWUnhCJcb3kRLwVVXSr+6ADpfousgNl16keBkDP1n
wT2VMpvH+3oFYurg085pqNlj0ng9Ckqz+QwD0vtgBS0scmrW9q8WHxZ2zQkQlIWFpAHPrhYxzwoz
oqYZoqPOaPKHfJT9J8jjUvZOizkEbMUQEeqgQTyntEvhIPi8+Jqhi4khwQA5WboMpAPMtzEhT8zR
mi+8/SYTFkK6m+AVJich4hiNHan6CJWTFn406V+xXPR4A/U8DIEY2WT4mJqG4w68O3+N5TcteJD+
JMkDpqsnLXLm+mwu5PTu5z+OzmO5cSSLol+EiIRJILEVvacMJUobBGUK3nt8fR/0Zqamp0vFIsHM
Z+49F7vlsuzCc1f3q7F6tesDP9jliDZ4Zkzn2EmXsxH1M5ghTKExEk5o7fXzNCwn5qjJezn8psC2
u7Ve9xS4KIaB+lZ0WrxXMbHjnSFWneOfJI2b7ZDZRRERkpWes2qZAD/xx8SMXs0Ig/pcmsXIVgBr
1WJajSjxAHsTJECUG1t3hthLr1Crmr+XT2UbegtJT9ZzAlbpS3ko44yZW76bH+tyTq3gnhj7bD22
/zIgBx4/vhn3dknwDYqS6gfng3D24fArWC2p4ScYjaMBqzcpkGbI/chSMjs1xmF0M0jgf2N2TyRe
TJbDjr7xwfJKfDcDS4IOgrD7rwg3VXohZP1Rc9+Y5d1D1uJswQx3GeCUdvH/eZ1qa4eUQyImhxKJ
Qn6UGBJG2tyICK+FPkIUYWiD0z6FBZBP+bIbUkq4WzV4INZ8qif6zQqLF0P5wzj8ZvUXCKuFdLW9
EzukDTGEydOVR6p9NTGlMbeGW0F9w0zDBVog1g6idx/6enMJ55Vc/9nWCP+0Fx9CVFN+xZgGemIF
Ef3yFXae7fAy5McJ2waBeCPHlArZ/oc/FRbt7tdzPglEKRxgFDi4nt3op0fEnFLm2KBZTkn6iBiW
c7j0WBxdF3fDn+NcuqCm9P0yBJNYWA2ieqamjGrGPifTsVC9d59eUqwTzMUTGU41hooQO0ITfVnl
d5l/ZO5fUqHy8pgmzMlKDnvxoGCNTsk1qb9BvKf0e63FfNB9aVw602cwh6G8lfIC54VRXlgd9PxZ
ARaXNrO451CvV6n7aiCgibejerU6g5x3BYdgRtjsNfM6ckFJGnzaWiMHeej+9fb0FMWEfu06aA/d
V9VdQueLfdRTKV5c+JC1vvDFsSnW6HQgS3kvZvqSdu9pfI/7n7r9HQSNKfZ4UwbLhgFKz1eShS13
OhVg8jckD9/57OqLE30TTwzS5qsxzklxEtT7QYxvZNI2ms+mn5FRG30kamN3zKUZIlW5sRowLDYv
paSiY1zK14S/zjRbCXHpePJAtLKc37aIn5OOT3OJZPJ+h0iGXG7GCN81MfGBhfr6nZM+5fgyeRFJ
gv0LFpYHjSAeLrYJQOPAIlG4nxOKbrPH1NeBQAAloMx14TFCZiRFXY0sy8VvE1hnD0dy4v/2JXhG
5GzBh47k3Yo33uit2TXvjSYknLndki2nY4Gok5Wt5bsqmPNi4pXDWSgQw2R8Mj6NUsjcLOHNs/Db
Vnz5Ha5pY4TBOE+Hje7Z8pyzD9TLlN89A8q4QigciVupjJMZYF9jKFkwzu7IaKwYFjRJfCJSuEFv
6n5lltwBeSMuaan1YlXmSEVC5wyLfA8ffZcS7VyFm4bCOOFUz9HEKBo1J4mXtLsz1iPGBOjvrAH2
WkSkxcNyvk3YuC4wdoc6w7RZurjAeyUfOIfgSNQlVpekx8TUfvX+NVTpMonSDUvJJgDfV07AIKBR
EAAfj4iamZWUrGLA2qry2Qi4t3EUVGABm63dr8lewSfqLzobERwVfoCVOMFISj1rDD4swxj/Kua4
pDc2vAxgqlX07ceIAvOk+Jvws8473VESiVc0u8HLjmMGRgnIGoPc/At/D/sB37j17med3CPrDDo3
53RwsnVHh6AR6dvgyDBGsYyYAWfQOwcendrDhQNDOF4UPn+P/j2y4ePsyDN60oknL1507z2LnEUS
FMfAt4+TPf5NrQBJz5DQE/1e2dObD5soOege0H6a8lR/sHTgg+QCwQAyNQhw8wrXJN7HXYAMH++b
pax9zBsTdSGkZot9m7HXjHMgRwKwDVQjBvp2U958yix9ZMrZ2t4pJwmASAyoo2yjuNQDlhJzrNzU
WLeiYEfP3ZMEzlPH25x1ZGUFgiyR+i4yBCnWuWI5k9xLm3CHemEThWO38HoISx+1GpwwKRz1hpOf
goCUtaMn3hLM3HHkAPhy9zUzWwYYF7KxmPa3SzFwavdEwToeTNofnkb8lOtc9EtGpX1w8hjnD853
S4vfsejPwJmFwtxERDcEHrI4CzU/U6OUebKY1XswfzpxDzvcvApYHNClorq2vxGKKu0TrD8+tBwq
DMrkmahRdquGIatiNTQO1WZk/TmEFQRTDsqC4WOUH7Lgx6Ps0Cvz0lBi2tlyYsDURu5T7Rtbs/Fu
vW7ftbZYlN6bhISrb3VEvpBoO+C1Ca/bzf7B8wvXnfzIg8+Yut+gIhHt9CbfjHw6OCMAq9J9gRiC
98s5RCygenRXtJNmnXLcyF1EaNciTRkD6YTJSUATbbs0JMxG+zPP5XcW9UzawkvmteS+LcMCTlst
t26Y7HtgyEKgeyWBT5KISYRo7OZXI46+R3Iskr7A5Is12HKeao/P0njUxo2Eo2XEp9vP0/w6AULP
o1P2/Wsubr2lb8TQ7YaQoWmYTFhJQc1xQRgkn3AgtFzxXvGWoxNyQtL8XO7aCfckz8/4Olo4wnqS
LCWJfYyzLBYWSe/RZ+hzwsY2qE2i/loUKB0dur51eKKtbTpgOWIVNelMwma9AwGZhqZv2ba+OjuP
RDIHwQSAMe6kCtkd/ypgDWzbAQbIlFlE/erb2HcCGC/UCnlUrAqtXNqzkykgHw9XnWKQJnx2PMm3
o5VrBsSqP7Ixe5/G/r2ls06AlcUGkEzzaMTFT5BxnName7J17TxC0Uyx3boMw7Tyq6JpntLZcvri
JOcxZBxWXcOStu+54Y8vSjx+LAG2JXmXMvjNoqtezvj7OXHRee1bvnaRV39IxBOJ/Sjrch9SxqjK
KFgrANQoBcqp6p/HiEHpnIajvDXJQDjp+5SWqDKzpW7ixqZwtB2SsFngdkwyPQvZF8yzlLpQw4xb
cIdV9ZcJwEd7NcebFqLC9Pln7Ej04Rah6jAlMalqp3zmIfWbJr4a3OSV22wCFW0i4x43FFnYBCoG
JswwVxVPAqPHlmdpJr5FoQdHpaQD/TPsjTBWWXepWpTas6e66lajyemEYOddA3BiOvUm9QFYKOR+
ergz/Wpdug6ARA6jscZLqdB8BcuIily24+q9HaKL7jcgfGNnFZBbWypQsXJJAmdJC8Ak3mSKNxYf
BTUfZFtVYB7/iCSPT2Q9yszeaxlQEq9fD+RvjvWrp3ClABSycTIS+hwxjWmifpHp+app7RFrG5q/
DCiSebI0HLLIQtKWkam3bIiajnNBJhg1P3Wi1w0rzFtxsWmydiVhnakxupS88R5mDwp+Uc+MiW+f
5RAfOdgvY16KgJX3PgNKv9hlyRaRqMq+vBtrsquKXcRHErPRwilbxX+5wevxubln/AfXCKT7p8rJ
lsqF6UzAdwTieBycZ6kDbtnaLWDqMkSp7UNAFHM1F8HFGbVwFdtf45gePJbg3PQD0bxxZW0it11X
g80HOmxIUEKNOKN2gd5Tfs32XtJ25l23EPaRAdfSqezXqnWWXY1Ymd3ss9NYq9botnVQMt/lPq9Y
wkVOfSlVvY24aogfYCFCpuiQ3wuJE83+l+ffBD/Y0fBkY7/x7btXziqQf8F4nXLGivQaDdskwoC1
4BgG9cllDKeN3IbJI3OCVWVpPHnFwR9gbxp7Kys2ih6HRBZGPnb3Y2fqXeXE5yqGXdxawvoiKz61
McRzStwhPgFuvHX9G+FET0GNsyGi7Bk2LrW+M5fMWfotVHFQXCKyxX2SfeWArdyRysJowNX2G4vw
0LqdNlHnrMKkXeo2dSwZeuFw9lgCBYC1ZXRl2sPf39t7ffgSDn+N1HDruuvWYQvfsVANQhYJOF19
+2DY4ij0/pQiFFJNjzNszs/MdlHdrlyaknbWctjTyjFbxop8pwOMIjkyDI2JB/nZkOobPKpFPJAi
pxZ5Oy3dEF9sJ4DJESwx98DtWqKoMKlr+AnLkO1wrJ4D9HYDiANI3ja0R+/H7xl6b9uS9Q8hT9DA
9hYh8r6ACK98XG/442Rlzdba58KkWUQARBoX7SbL18La9Aw52oD7CXN3HX8OrvHd2nw6im7Nrj9C
hEMaCz2c9pcEcac+9aD9tjpZb/YAIoHFqGBT1jrdw6CDEKE6F+SU6WidiWiVDXgu0BVm6nyQ2nPQ
UTm3+UtaeezmWBRNMzEiR0aNQ9ZlFusBasBOXpM9FlQzjAul08AYEMMVavRIIOxMLfCyDbCfbu9N
4VkYhI1EpEQYiCqRxPOa2nxa1iz/tBbd6JRcTLO4G7DK4HWywWxPPmCJaIKgwaKaiE9EbQ5JUT/J
ndNxYbXxd65mU2AiX0xa7EjIRTsLEIRBHPCwnzv8jIGImSAN1BEhm9webCkmDDQ+7nvMW5M/ECGj
r3yL/AQt2buSt7+rwyO48G3ds0M3rjYoyv4+Rl9Ng21mGklCMokRqTdgr7mVcvNT2CkOcHJMUNSk
uA5z0RFg8lnqyaqykR1qUMMIzCB/qbTbjUvITctYZAT971JxR7G7iHGmxQ6bSIVcVN5L+rb+J6xB
OU7xs8+52dDZRd64L70ATwrmqUySsxTUT45ukgK36f9PgXGmTUWoJk1QwpfT547sbcREmQPGihgt
Sv1atl+Cms8Sf3xZwa7aCxDnYW2sG12upoARTt9/2KWj816T0WfF0RWx2K4S8mIl4qkIUNADanFH
bASWhXBiXhbwVp9zyGFBWzGZFvfU5Asd4C+1Cm2bJGRmcQBrGQ0q8ncN8ZhLP2UwhWY/XbBVaYy3
SKOnodvE0xiWAUgfbV4NwFZhlBo9NP0yaO9mgGjHYnlpw51TOYE4NAYi2bQDxlK1N0PCRZBDWU21
5wu2yVt37efG2iL4Jp30pzi/Zxnc5M7fFmG+qDuQf2jJAoOZg86bELvLKEsO3bif72Krt85RURGe
pM42aFmbI0sbPxPX3/mpWCApDumSULIuOsmrI1SwstK90h5j/qWnQJKseY9F2E5/GkMiFMIY9xY6
LLE1Waim3FoU2DOs2c/lLFpGsYBDHHeN7ferIejg3L+jcNpJ1kkyAFkNC2GOJakM/Fr186BfXPNg
4cUvRyKqMDhl/99cayV5nNkUtUUGoQe5cQJW94oAb6XnihkoNTZ3RWmg/u2aJ1txb8R/aXrxW9T6
JbO0elzGlbawAsDPfnnQR3gTRKQn0//yUHBaxlMefJvJT1WSW87wneG+Rjnls/Vm5R2Nd52aIfCh
VKMEn0GmETiEht8+RxMocQz76+AZKyeoGHi5J90L94IlcFM+lOTLQ/fjwZbqtVtgwaUVcCRYsUxy
O03hOpKMxxBW15KsWw7wrrcOY+1+VimV2Ajfkw+D6LkOqle1/ScRCim+0U7TA+niyGCZRAG7CukC
OmC1SWzA80Yy16SLkc871oZrAH3IaCmyGV3wW2uWuON29ECQXFOJPRVNO/OdhYH3vGjUJq+NJ5vp
tjvL9HAfT8yLKwNloK3hBIIzt1HMbieGBTZmQ8O8BeHeutf1ds680ES658wVqJ1j+LaBy+NmDSc/
vk0OBhbgE0PFalYvF03yy4p/Ydb21qgBmkXNZqC/y4se7MDR5+LJUYR/WCm2FdRwhD+02RdK8p0V
+yhvcfEIJAp8qZwc/boOXAvsYI1DfAYDNHdyJFhacIxP0Vq11qomvqGvmn+1RX57QSJfOK38emTt
eo4YjQ1s1kqHCRBDVjaQHEiYomkSdC6FnkEPxzYiKKLNmEjoH61FuPlkXUOG0LUX7227P+STsxnT
TzJkUbzIc5x18/mIbvYxpl+jelEKvSG7+arMr/z7J5mRgvDZsuOPVIyon/uYuIoE0kcRQSCo1aqP
kHujEur9L4XPu4gYl9R4v5qAMTEbpkgcc85pUYEMY8pY9Db40XU0pPuWUJHatg+2T86KRNg4rhtk
U7n0LwA++jA/WsFwcBS/CUxv1f7kVLdBzc6A1j+g/RjonznAPb5XrlvzXJorbCHHvGjPSfQxkdgy
kbTMgIyNoToNWb8u/W/j0Fs3PQpXHkcoUeJQVLK3sOlhmnI3mCAsRgY/lnNpSQPNlTiXdbwXCBBq
YBLBuNfxCKVDehZSvqYJRDZd+7RQptYsSio+Fz0F/z1yPsgJez/iwhzxvOfELMh4QHQseAbn5TgQ
6VQKhJNVyNi+hrk3tNi4KCtSifG+hkmaxt4lcpGeOIu8k5euB4+fUd8ZU32ODCJsXQVdzy6fe3Ll
Sq7qwAkfjStwkAumNsNAKUCXFlYYa7JjQQ/2FKmWRITW6tdhWvyYbG0kCerF1LsL5MLH2DHXVip+
Sy39auwWnUfOFFmoR1kqXm5XAEH1VpZ79WOC+QL5XKtqp5HalRKkWLb5iZvOFJR7wkc/JTnUbILv
B5WdCdbuFhJNOuOglxo3SUajmgdY2Urh7TL+imXtYx8Mb43xae51AgwkS+O1dA42NvtmZ5mQoRxS
2uVz5PInzHuba3pJeRay8NnuGFYiYwOhTs7nQPpFY0kcNuy6YWS6PQ4o/6G19maM5Du4xoWZNSza
kVjVx8jT91PbPrTsrDeMu+aY8mcp33rrmHJa/9+NgPICvO9jYfrV6dGcTmzsiQm+hwOEcXuNfkl5
2MumexMTDressJALpBaGyYS/odmuuitjkkWpffstt8dGw38u0rewcKkXSWoI/gIEBxVznYSkJr+Y
lqqFZgJtHTBUG9/0FhAOGoExfZrYq0SfiFRAb1BsxDo1EK5XdKs28B8CX1bagLb5Btb2Uou3zIbz
3q1qzmhybBevKcpJix2PDpGw55HAZsCA8l6Fv8mMqYvzpWBbU6HnyJ3njks3+E5aTrZgWVv/AsSo
hvVXmjCrvO6iMSDuQuemJ/XBZW4r079MnNjFEKxShHvfOVVEK4WfIS2gvUzwk+IaN5Y+rD1mxvDd
cFHCDRV7m6+beTV22NPhL1ic58KZY7ByAwoEHImFG8xYmzcgt2O3SdI9e4X+l0UNjHdWR9PDcZa2
uPLlwMfFuJ7cAggZbfgCQkyxgmMFgzBVk2ewcU297t1hOeCnhWCQUKayugPL7Sw9f5U2qyBFCvcT
6tdMoAt5tiDZQ0Yoj6gezGbdE1ZGLaY1zlMO1Ngl+GzT5ZDBW/4M862hSnDz9uIYhMm8+NojFiVD
E2IrihPXAlrfU8qTKA/hhDaUwelF1++22nXOMhkvQvx1BNORiPhEmANM2XEW+eQ3T/+oyWx1EVFX
IH9yqnP0YhYJiAYjML6pNK7WEoo7pdmAqnBAHsOogi1CEu4Sk6vcRzRsTlt/JI8wNl50Bu8FSWc+
s/whJKaLLsoT8U6grAyNYakTjxL25kVK9J4uawwNuuGlbIMjqWhvMVYRUmbQI3C32c1JedOtm/lE
L5aLZH9bIAgamcFGFWJ5bHqqusQg83K04yG9cwwIVw97kk+XkE6L9NfmNvVYM5moQxRFd1qOJHUg
+NaQf01YpOUMi8p+ZxxqkpAzB0hekVJVkmybQCDO+13Bf1O3Ex14wsDTlDcRP7fzltDGjA/xgtD5
tc8B3vmvtJtkD6j4K8fAYRcmRehnELOoRglhrMMmvVUhbg2Y9uq1VhuHYhNSFlxSEHpZu4njN1b9
r+5AujE6RH8vCnUm8tkdWlCC/8bkNCsP7Y3v7fQCvVVw6pHTljZCNVQHTsCKvY9WOs/PZGRbhM9n
CSarSyykp3gpKQ2o/Ptf0kuWLpOwiPdFA5qmbUXwEbEPyRR63TJ9aVOAlE65JOzDqKHTqH6tWf45
6diRdZ+0lLui301QABLtt6HO6mT/zm730fjWMkEdNw1v2bCbNSAkKnjcIkHrPVSmdoZ7GxtcH7Re
IG1z/QD63Xxvnd++3Wfe68jJQopgQThdQcapQZ5pHBJMMGEvmMkD8YfRYl4hIrYkm4U9c87RGRNy
OxDV6iR7C+srHugxztc66XEkxNQSXRbXFOADMBute+B6ffEtVipq1P/GsWHDPm4okfAVvE8BcGTE
RykZNGUc79y5Fgy6l6qOr7pPj8qUasKvSA1ezl8FWJ5d2y+1IDngsXqVA5oG1mnPNiWh5lqAL0S4
CxhNczC5H2zTs6468Io2iaCylQZlZmZDCTP7bdiggx8QMtfzSqDeFglw3Dp91VjwPQ0xy9ZWfY/j
uJNMyVLJFMMYPEY1fMEN46ChdLNLiX695jLWvPeeMqMBdioH+014zOC6ixF332nQXXBVvsYJwen8
nXMbzGupzu3IPsVtxlPTQT/wmNRpWk/nzlFZ9ofBDrZFQDsXe1+23b60PgdBU9uYnGHbGqb7iszW
Lc1taxfoDfBCxfYxZhckC9oWF7e+p52TsT14o/sa07haxBS1AfIhOXtnT4lfLT3VPmFEWcmgvrai
2zGGX1c6qIugX4luQOOXrmoCTietvij2OVM2/Dhp9K9QPfsBNqMxU9FwWL8OHRFItSI5C5lzzSgi
Fyd/bbJdikbFbLbnFTWEACSXutVWtfAuYhj++VpxK5Rz1bJ2NyA+NESy/U2k9+4NPyn40mYaJp5s
MGLssC9mEz0i4t/JnzJf9JQjMtDX+tjx1ocoQ+O9yzOFMn8fKWSbhgXhvSCnBQRae9AaNJp6dQiz
uzOUGzbAP9TPGWirQj1xBW6Jd/5O61eLdsaCuSSMAO2s7r7UDr8IqrSi2Q1frGw3v4NuhO27u0c6
Q7+Pga5bMgqVYF8DM90XEN2K5scdPnMTfEn9HpnEfWb+0fIgCSho8zwBFp/4EOKlzk4J2QpaWfzT
BvSRpYnZZ47MqK4EPb84nfYkPPs5b9svYyq+UocV78iiY4jiH+lyGtoFT39stV/jJx0G96Y5fKal
2JtJutM5VMlFZiznE3sZQUn1tp7EANOVt6kebt6HaQ9QrLGgux0fWXRixkKwNXl6iQIBGm5rzdpo
XO9T7+CR8ShH7L1iCKvC40xet5F0iQQCmi5Y+iKbcNNlSlpaT1msWm/rdNgLWCtXX1owrlWdXlOq
I5VBfzUB+zfOamrdO1PZ5ygckEA8hNSoUIFju9cUX3qA3bKYUf4uXgKKIjWd+4oaJ/TPfL7rgCy3
jgPZjPl09BeNMqtluBpwDCa7yUj3tvVnTYcSNYQ+R297F9P6VMGjnK5Jzu2nnwssW7ZOXhxQTiuH
raAgVOFvfk9b6g0FgFC3TsGsg0MKKl0F4SCXzw3Auwz+6dgu5ih4tzNXvjYtjVzbxVH20pbhM+lh
x5yyRKPDQiHr+t42V8Y2ncjF7OtVadWvesh0L/Gnv6TfApHfqKR8Hw9mZM4v1KqjEJhX91wUFut7
Bg+2jzHtntv6urKinzDkYkSk0jCTMOsYoDHZe6ncGRbCOTiUBn6AWHjMWIJT2d2NTj+FIxyFSaHt
nXY2y9s06wknTL41i5QveYBung09+ZUh0zekMdjeF9YsjWlecmLeYpbeXoBltC13LXJPgQebsw0J
E32i+zDkTwu/uh7LBUpC1J4l7Xu6UKRBytbfydp54vxARMm1hxRMpv9MvgZ9cJuyd0kqTes8BDKw
msa4ysGbeWdNoHJkAcj9cRmCbUD0ineAPFwQ+TegNBrbqyUa9viryOXqvxQQEGMCt36wFulg6yz6
EEQQhfvOUKVif+3E19LMFoOFwBGaA5OjClj/8JEqYiT0PRXPwhF7X3gfVWfulJxTKZFcxADPInqU
e2/+egNiKd6IKPuDzmyFrOfFfhoI2aUaHK+gyF19X3EqoU5k5wHYkNLGxS3IMJ0rnP8teQseVXvL
8C056qPLf3zeVA343UCemHieIpxLP7p7UNF3PN0HeYr0bxNNscnz6HzRrk3Rm8geafgeu3+D+iBT
LPtXNC9OvI9J/2NTE+TotOly3PTDRDMTwz7eyGiHjj+e1rOhA6tydyFRxfaP9BNBuYYOin57SF4d
Q+xcK4YrLHc9Hb7bgXAzEPB560wJ6M8es4J8UybZTo4txHco1xN70EnsxkjwAWHUoWFRgtWHAgs8
KcC79k0UTHNpAjkPd5OTnwbY+fwRmyrmTbYNuBNYhJmeqMA9FwOoGEYGk0+KUXfLyzdZXCd0rtoc
6qVZaxszZfnsuRe72SfJhy5o+rYcmx2Sx4TQRXDXAWCTtQ/DJDYh33y1YGAtbWmIYxpznpD1nPQV
+pVDPlKXILf7aTBKlW9ZcXXL91K/TtYzOaKLvHkb3a30FAr7o2Ofy+wtNa8Fo3ExB3v844Y3yg8d
JxLb9qTh9NZMRAfQoZBs1PABc2CDet5tZ4ODLDGy4JpPYa5ohIQ55NQPMRhRpCku/z9OwhYlanPQ
+IeSa1VQS1T2yBg+ZTSqmGjhHWC4YCXTZjI+3FoxjzuJ5ixN5BJwSPuPTBRPHpYoXVLIZ2Tdtz82
2163+OfJv6D6zdgY+v41nT7ao7CZG+vz5pBp4Vkp1KbTuHWR1bTMexmcXJMJabEMzj3DLIJFTkEP
2JjnOubBmICISxuOLR2XONmQGtiFvLM1WMUY+XIGVzrNmarxQaGVc33ACWdr+teyYO1q/Oj6L9QB
IqcSXmlXPHg/J1087SvdWFQ1y6t+YKsIs3WkJILAwiGbA7zNCQhOSO4bvjuLLawjScb5N+b1YhDp
ami/81Ztpe9srT5YlhNDxf6RVzOmO1zrXb8WgmnIaZDnHlZAiLtwoLoJgMp3fH4ZIC6LPLeErlT3
GVRKJAUuIIzEXnU4IV3/VYvfe8NatOwyLOgAHV8ifjnYs9qHsoktuzXbCtxw6Qb7kt3asGzM7Gli
ki8C+NtXW5xFR597T0pKherPaPfzl7WD2xVl//zxFfY5D+8clkPlG10xQFTRQRMHclKRImL6XLW4
fPpfE1jdLOgks0SGP0H3KbrfUE/AVoLgQvKFB3PZM6NS3IYuiybsPbOisGfjK2f/NJ1d4SIUyo+m
vJaA9wso2tPQbaBPaDTX83zDbu7Krp+wSIDtdXe4e0D9uk82AzthwQYGKNi85lz0Bt+ypMM5UpCt
A0Cu5Ca0HYYQcxIe1gJ+vE3aHCkSmLTOviKSSEDogyyPKB9TI6NKjQHC4GwNNKTWB3JlnGPTYqIv
HgXRs1+6oA8b5zByeKIoP4imHfSdPZ1XdUv+ESmtlS6WAfPChBduThfy8hxYQ822Aes6oTzmo5p+
XOqmKIeFrZPk8Ehm6L8KtyVCw9h5s2DUj/abK9k3DfWycN6FCtdidlObX55v4khBsq04gx1W+SmW
QVNpH1gwrBqY4lRtwkYnEFKue35td78ObjpTvcem/45bq8MMYlKq+32/j9Gr9uifYv9zGu+zQojo
rQwQRvevIgDMvNjxKce8j715lvh5+P5w7iVw3qN7ObzU6MNH1S7tCFsugJLmbsByRXgCKznKkJBl
t3Li3jM+gmZZuwxxIH9g5lk69q2MCPkkWn3hhTsj3OXWmhzgod2GOrfu2kVHRKILCLCOBm5Tmg84
1NWwH1AEZ1v/lYJcs5j3LCzQ6SRwcOQguiJ2kYdRY/e25D+pD3VCiJm2DxuLgPT2PQ5Bx589GNRq
I/OTH22RH47Rvet44s5dCPNhp9yVaSNFxjez7yEWkI/qXmv9rfBftDBa2IjFG8JwwLTgX/hxBgLg
PjvxV3lbN1vH3a9sTwUmikFCL/SwD7B41H5YED5pUHEkraVmfIT9Txrtx82QvCQ8c5IZLqtWlAc8
FVbAGCf4HwHOc8L0c8Bw4100im/EuEH+SBiaiSW9ra02iWTC+y8mT9JaBOmVEM6wumj1jxJg935H
aqWJMGSmEyuJct2claIwpBPen8IFsv0IoUQSEjXeKsb37124ddXR0ckvICCjSCi/H5XIMJ8R5peQ
imuyFyjRX9Y0jILLJa/BWtlfkzzL8uoT+2wJajS0lExEAdJC81i6at4LYsNY5d25ji4ppRInwYR+
0g7fWk4DSQxGQhEl/T9zeAun9zJGcjpw82D1b8SpVv7FI/uVQ7UedTaj2J3TW8hlQoaF8Ialz3Fs
R7yqgiu2uDPrX9AHQuouWFCyeHhLykdbgh9BY6hw8kmERpZlbT1yVjLsk7r7r4Q6GRApgSU0QdVn
4OlqQ8TU89e/BigkcLN5pSKh0fpDuWapResyom6GZUnIURPlZ499t0fKNhoeesZgr1dM6pKflMOj
Q/sd0+7UgBdQ4ePDSTmhA/Bu/5ou2Yw4yTsze4+98sE7Peu1TiYzhUBveXx4C2hXwozPvrHRqns2
95ZVBLvA/2flNtUt+0CO36wlD3HkKUknyvuSXVIF00F458wyf/D3Fv0eEY/qody5xjpD6ZcKCOxo
XWuO7k/Pfwld7Kb+Os6YRWnTS4S6kKAXMvI4pvRgmwqKUET6bvVV5Csftq2aXgHM9PIiIknKHd4P
ZidN+To23aoPzEWH254CWTQNQRpnZ7z7/qdujq/bDMlMFV0djv6cfRupsqIkKIwiObjEINjL8btE
4cdRs7QonU3vn9aRgJ34l9LD7+v4xzz8dKwPK0OcJpBgI1BrAmuppaSxNPs6ixFFhysjeCtdgCsv
GklSkI1y5vX+oy7Q3zNTVpdyuCALz9FpSDrZgFmW7N86PEQJe+IAP+jsX+yA9TT9bBZScuXwbLss
i5TuLvXpMZX/dNC/422gsYGVw1w4ZctT0XxP9oylVww0KrDrWJjyrZWemhCP+ngk3nwRsset5GuV
vEcKJKFYF9jt7Xe/Wtnjr6hgO+j3On2247deO7QeE+A8PCYtTD7u1qZBDM+QrZ8PbERgksNGD3/t
jPdhOKn8rnKapfmxgw+Lp3hhtAyrQDLZH2n9YXgmvtEnp7xFHpmXcXBzojPJ7vvxwyeBKccqxk9C
UFsuyHBMpfHsKB9b5rVHK935/iFhOux0jNg9aufyFBknKpyV0uF1cfexl8FWyk5rVcdHS1ydATR3
dsMCxYEMrEI0+Tb6j6PzWHIbyaLoFyEC3mxJwhGgLafSBiHX8Dbhv34OZ6HpaI06VMUCMp+591xN
o/kiMdEW7HRfeiIWnmSbIZhjpwayUqFJErDGSrf6WfS/yEZmskHmGPAEhCHpo2gST193f0Plg4re
/J2O8PEHidemwcRUIU4jddZROuZp7EmPAsftXDMV1RYl4AynHCF7KBW/ixIf7OLgwRgmWmlTU0uM
/jLml9ckhwoDxfDWgaVvv9PewqujBX3XaLgT/foVb46OeX5a9VfRV8FsbQYGZYbd5api2FV7oMuF
JPnLhGZTrfTWbwx+r28taiWEcQ255q7NSkKFUYB00j461kTltX46+X7VN+L4ik+LiTNt//vuWBjg
GYWm+sM+bqjtZ/wukgdyH5mW3ZpeRkTcTjjdJ52Mu22LXwMBKp17kgN9aN2S2f/EG56hUlmOUSVZ
qF+/i6XwGvyv+rLEkBBr52HLydNo1Lda3yLdZiNzBsO//7SrLhy29mbPhEVb5U3xOk3+3Evjo5y0
90VmCaa/zwwwE3jTQMl0nGOm0gd5+m4R+VFj9TPFDpbwRz07bBWyM9L6DsqGCc47JVtI7fubs1q3
pOruCR7yOegRWraFwGAZEUOJBtfrSLFbv1F2UfRkJm+hRBjGDDBD81CkH0VaouY96mjZUkwVaftn
XlGpk+1Q+cwL/ZcjAcHsbqyBRCO/9zM6RlA6EJhh08xFcRr7U80uXewlFqjNW9bEW9eWv/uOmQvo
vOTvEBH3wbv82MzJTbfW7cz0rT38wLFynyT9rv3otPpTq/LPy0q2j41CgkPWrW3Jr6l+2qK4LTYr
VjFdwGDFSjNFqjtdV4Vl+zSeyromtqQ9TepyajqDMCgccz1Uia+JJvW7hPab+CaMrqL3yA8OJM76
TWZc3LAb1cN143Nlh6wCCJ7dpk6uxnpGOn1O6/oqJcpFEIpw4KN7EjyyCPlLHWHXWxwcWvHV45A2
lCpGoOl1qnot1/yqp98G6uNGSvylAS5hNP6AxnSmQGPap27Ixo+ItFfGz78xggol6vckTAg0l+Z4
yZRY/oInFa36hLJmjAzm30vwn7qssV5op+Q5rXsE3e0IadUwLqTpkrDG4VFHhTlF3G2jfWXGdR2b
5KqS0qpLCcPceuMLk5fLLJw4OebMVhLECdbpr0bNlYK8UBcAtBphGxYxO/ipc1JksC5aT26QZ9on
D81qHjkKmqW3wr39QL14knN00avFHU0t8tIQyG62sC4cSUq4gMIcLFQ7n322XgHP5zf7KMXL7vh0
z+Tv8kZzALVu4PBE7pSkTHau2JRHmDbzdXyRn4R8KReL/aVx0XKVHna7OCd0eHM9BxJ7hWl/TjKy
EZs3yWa3RM9AWjuWNaaQMIOp5QeR+mqxe+o1mprKU1D3CnasjvWpQhyScghM2YGgDvtqs6HEg4/W
luzKgRqUwrlJ9NCSHsrbCnNgbDKvJ29RhSSowvSh+fPVWvFF5vgD7Y/shMkGMUOKUqeD0e14S/c3
wcWpaKTazeN5WIarTN2d/dSIV1uR5GTw7UpEtydAabbtWaQsrqnf65k/5IlXyRYAi5s8GW9abzxt
oo6MEIzkLV1jGV3tstR+OileUlReSp3uWKElS2Bh8uNy5sZ40VIIs1olJlcJqY6sGntGhWjTYlyO
2stxVFzNXbuKvb5NrryYeKGS55IXb07l6cQBNs2Mp5uhgijC+ZSoEr7GPBhiBVt9r23gJIxoPimN
BooKodh2mfrSXSElMnIaRzhZh2G2b7la3KBttVl9We02trqfhtphJSgp0ddbHy9Nde679pzwi0Xr
rqRh3Vfn4lmNdZgKI8xguYEhz9VbfRcmAZxLG0/zD5oAFAVAWNU91HQlEOrOo6CE3DPk4cF02j9l
E55flUfLYEal1EPPcuKuaC9FXTGNdDO3+wj03EsaGK7pFnUs1/p9JzJ6iQyaapTAUY/P0b6KCDWQ
v1FO9ivCix2evIYChZmcwO0z4suX2sWlYfir0J6Ybh8YUBS3JTZJKV7vFgmylqdv7PdIHZECDDcZ
HGVT5JEDxwg8D3sKbKHRKvj9QYtXiS2unF1Fu1ylhTW5L/rlmj5R8zzkYnzI1XrvwrI07t3U3Fkw
3IZCvQ4Mig0vZbSS1Ksr21G/oohVk9OEB7lNGc30tIA144xZuMzjMTFC4Aa5KdYw02HzM59eK4MU
He2E5nCDyQAkIdjpqErLPvXBCR+Q9+IgrXcWshfCyd3X2S/7G8AMLR5+nLIhEIrhKWl+3iUPOfu0
AZ1CUdqgbmOIsSihPitsmrrQuP8ngZlixfV8sWh6pFRwHHubXIgKjqWbnuwcEnIb19J4l2x2a3fy
Mb4L9llMPccOZc8zqyx3Equbc7upBvLgRD0t8nBK2ZMXhXSDadetg4uAokpmqrL53kLJQ5URzNRL
f507EQ1667WpdBmq5BqU1XrttPQ69MNFAdET9YimLSeJdMsgg96ipSDyUlrQ+6SXjtjtrhD+VOXB
ikRi7UMVf6ujmvd665g5qG+2ctaQuooVLMX3BKsq49Uv5+w84efSMOPUrCfF8rdyknd9qd9b8/wS
Tef7HNLTLzR7U/LtZPVZX5szE6/zNJdn/EVz9ZnK08fSze9jgk2sMoO0eJ/pKZahObdCCYmBgLzW
AwhoKPIN68i1vS0inNnzs0oAjvLXySJzkvxS9xhnjwUF9e6hJxbIFBRuK2Ntwo0GGK9sDuDDZtm/
Tb+y4WRm3b22ysfYENVjj8+1Zf7N2lF5jCgJGiI95eMOxWHFDdkuyDUc3a8rJci3w1i6WSEeViYe
kma9pTMMESWqMzIkUalXhQWQgW9dtKEhoWIiiVbugOZQxZOt7k6sTpPMw4SUTbPf9jDRZRFmsCx4
DJBWUbWzjQu1UXyayVFZSAwghBIJPJ/pvVq+a+NmwDvManFvu/reIXpXVb53R7/1Q3/fC/2uZHxf
AhyT+L2RRCwn2GVW39huXQY9HSVBak9+gTtR6sjWkwtfO/ey6o8Q2R2gNQQbWAzWKjloCZVsdufB
yulekMlnqNV17K2YKLwlpb5nrwkAo/yTqT9Tk+BBzT7tvKXNAhoNr9P5Y86LaAWiZSOLdQrpXE1d
bBkntb+p7LpkeAqQXvJfHXk/E7by8b7PvzpTnFOpfjCPO+0oX+BuPpocUl5h3fNhuKOG083nNmsP
DeffwlbBHLJbAotGUEyt17VUvGVzPCZKv5BeG2ftP8vY0NMs/q6RuDXZx5XNI06tWOaO6OWernpm
VSvCUu1DGdbSxMhoO1XUbr1G8le/EDROrWQyE9/ti70YcZnqUSZ2BLS2u5uM1mAYEMbJJtIuK/as
xAowW1VKJcyFHCg6GbnDOcs7b/atldT6hIgox7jktn5dSRLt9c+SL/rvNtSXzh8uzkYKMXuO8hU8
t/3t7cXXys3v+GULdOHIJJdIZQS5IWYexzbE15KH9W4h0AZVS1OcgGpJQfiEAChgu86b5Gag5tCZ
bYCp0q6N8aGz9wrGsgoIAVySP2aVeaxngf4odVTWuZ+lICY76k5lCPLZCNahgEk3hul7bNS2xwg7
+YUfN8cCm3T5R0PAcHaaLAhwvyU15eDUXd8M9zk5GPm7yTBIpoRU2EFClaeAsQ0WFI52wj9ywrcE
BYGD/aG3YwhfnEfCH0FoE6AsDDMyHiCxNMZ5pLppvti0KF+yuGvHODWUOH8neWwnt4HoBMupUSIv
noHWr8WsPy+tb3N8Da3C2sjwZze7gsu+JLdv2poKRZfBus8E3NL82pcPd3Z1yYzQSEW1rkWNvUVK
dtH6/Wu0xs+MG7rV7r3evaXHTVu9qUICdESmvkjBPFYBYmyZIFTqOxnTQtXRSzVK3G7yBVjalb71
2jG5nNyGSPqeT2ReSDWlimvg1Gbj4R+2tl7f73plXhGjYdW5Q635x9am0H/+cdyxTm7qX/kOXCxE
75L9bqxvgkk4o3psqopiBvKb4Wbtn/xofUjs6qAgf2AdIB0GICJ7c68aCCjYa/OCqJwolPqWZD/x
YhB0pEwbXY4I8hgZj4uKiCgH7YL8C28M5lRXeO0rxCySfvlCI4jHsAMoG4cucgCSLd9PVC2xOk7R
HYA86vkDoxDcJmjfsI7I9CnGc9AUKmOe0e138ZVopxHH9drAdcGZPegVIVzFQtRfdTxMkNnYCY7n
+odAboE9i1Q2Xc/IDf9Xyv+1onHXZHNRfrYX3sDUHehnMi2NWU8hWrMT665L+x2/aYlNKTHuKWS6
nTL7H7o0a7GezpW66MFyOZs9efURnBg0XxnRJsL0qNmBGAqvWykSJjhxWMssMMX15OJQGchi0jD8
k9bzIfOa5YXmq3fkV7VqIMHkdPVx2+eEaaRgC/Cn8/HzoxUZcMuvBvCPFaZLHh7MsASUU6BiNyf9
9k+9i4TEmbrypuL/Zil34/sFE+Sq5ofBck4dCFX+KAaodEqEBCkmDwpriBmgNSRbK0cUYdhlQHyc
jnRKtTNkcmQ3qDk5p6o48y8IupLs3MlVlJKnS+DIiN5iOwBSbdzFOWx/0QmimNBCdILJUgSgQQPr
Yh3Rnpxs+V/J6CAbyEpjtYJ7LHdbWov+9IRweLaIlVMIdZwo2NWRyM8+kOcGVQNZQHvrWkMeQW5g
nJYTnNowUqVJUQCQOcfpm+QWWBSKSZNrQjja9lPWJaeEzMYpk12H0fw9Xvlf0mvqbvX3XiNjGFBI
MQANcWHDp23lw7ZH7PPVk/sFrpqKS0JULR2f1PvVl7lKYJ921HYNf55rBTX1/Cazyx0M5YwALu4z
413XJH7cML8RHZp+Jzf/D9JK2dFMD/PwJV5XafETazubiVyB59deNVm7LgxHBlRsB0U85/P0+jE0
SNn0OVBQuooTmWh9NRF0Sfg4q+VaIxIoN2K5zzDV/mKgli2njXk8g1wzvam9dFMs/V5lRPbtAeeQ
J4T0sPTuKfLlmSfDU9bibIUic4ibdDl3QJdwqj9K9CH8Vfmxr5aQFKSWAxwDdWSIOtYeJdjHfWBc
IifeYpT+OD6ntjiZvfCRUCQls6Fp9ZG0URXMOpUBv6aFF0MdfXkSvpganwLEn8y/Jbx6i8dQ3pew
QlNdt3JQv+JGWtkvldw3yQMgWgdYQ1NHwhlP9HdQ/mBtMkEWO3msoF8NW6LWbTzpNUF4Yc+chzVw
c9V8eVYGUwu9Sdb6OUjn5oY366abxa0h6lYZfvI6uS2eUwe52moVX9LprR0xMrudg6nVQPvAmHDB
c8DHny9e26a3ollv1Bu/jcEMcIGGQ5qeEYaGPKQWH5YRGpkcqlRt1p2B5EgCcYkMMIVPc+BTiKGJ
1M70ZOhul4M7VESEdMZTseaH8/5fUpuRDAg7M60oR2jInt/A+YiqE+YOhuteIfabRDCqORTBNkrc
XIpkcrI0XL+aPEV9k0YbcDTg8/AmH3ScDePrHq3ciPxTy9q7ISFLWI7Es8zpX9pQ7Z6j0Dav/Cci
L0M8CsE+iEDF4PwibFknhRw8iDUJkJgepL7ySLg4rDnFSffDwt1n4NMczRS1KTErs4mdniUxok6P
SYKs8JkFmVFGDPx/q/3qWhR7+3hJSI3U9+9WMr2D5mfOhhLkKxn95G2Q07OidedkXPk99fzNbqak
I07yj1za/Ww2/blgwkC+BMeqQg5yMxFfVGYBdjqrDggHcNX3BStbAZElSX4SlsLFk+i/ayQ5rJ4c
o41wFzWS/hDN7U8yR2xI+DMl15b8DV2mNdma6lErAHTwxFq+NKhH/iJ3QaYtK3GzX/oTE/JEj7Xm
Thm8SE5UDLwPpHvrPHO7j4wIBZIN5LcgABKqAoqZBKtwyio2OTJOz9Phbt523mHGs7q3FjRTC/pG
rqc6MGU1aLt3YyRckzSbBPJn+bY5F559/u6cszrXn/iBTi9U8n7XALFs6t/XP2CwRCOjboSY86lM
XbC9f2TenoFPXvQg39f5kmjpDZcxJkM5kWJDxGphk+oeZrgN9Nq59p24lcl+Mw3thrS4b89mhyq2
kAOOh9V0wm0mCIzciZdgppCLcIDKYOnvIrSIsdZWEUFw6+RbmhRXlDIFiSGL5URClWFbNTfRq3cN
zbzZdi7G/KwzY1WMl5HRncSUD1wZ4d2T4GpC+TUWf3X2bibbjAIzKfmnG9qYIqU2YlHA3Oua92G5
UtOxtp08eVOgEP+35T+5GLWsAum1PAzI5SVtD7Q+Nq97DqOsfcBGeq7scWYL3ub+ulDYN/9CDoZK
5cfAMnojL7pGFTaxAM532NEUvC1RVCswwPrX9Nq5csE4kKM7C1+Fo58LAYAEgF1CXDzcdWcX7szs
10p632HwW+cHqLva1VIY8M5LnOcf2VC95+Z6ykoEQ3B/yjy92Gt/QS2QsKAoSKMzJeb0PaoVt8qd
+4YbgrTirzJues7fDGkQdaxJHZuvqq9xP009q1AMB47WBH0cT4oWMSuLZtxinUDUz26iScHejCIy
cYLgpyHnxxb5OTn8ytPez4uU24poEDSh2HM15Sc2RwaJuquiTTNZoSOC+VE1b1XKMgjgW1+S7kbo
QG/EmsrGDIPGL90JtvJDvPx66BkudPliJCIAQa3OOd+9vDPS9cWPlXkiNzvSzGhkVr/tWcww1Dqt
NcCEZviBKvHlJ2nMPBqEcZby5QxYKxTviCdM51ZX6nWawM4mWVxK8jlvSPmQP5dliicosrWXbd+y
eppf07K5DrXKCpJUBBBfOPWaz/YF+BpFUOLw1xTpSepYMQfzXgWdDesebD56UXbOG7J7AGDUKJbs
akv8705d0Exccu8VgyrQzAU9farEpoqVWbnUP5I9AkbGHLLxBci3jdCVrOsD/aY8nF1GeY23GEPl
cu8x2Q95OCLTliX86PVlG338iQ4PS0u/CcnAYwbtZXnmK/QeA//3IA8eva5laf7mTcafRpU+VH7q
NFm8qM3XlosvvpyXpG6VPwDHx6bB4ss236pxe9Zd8bAEwNXEvFQWLZq0ha1CDAsjeIeCrxrOkOnO
61GSBLmvLrFOevqw2y1O9OdkpG/KqL/VQ/HeV+K9NJt3c6U7xkvSkNFkWvUD3FD/QPqXL03IJXE2
d/M871uEe8XOIqWjVAMFibD6kME8BO/mFRugzzlDLdyC3xzucP8fFuw9/Ycjv+cIJQoyEySymXMQ
VbZpu/DUvGTsvR34uwN9GXZyO2hnzA6SNF/X5qpT/cynTRj4ZqgsAQmNKWtnOkBO3vRVemXdsXDQ
+whvmlbPAplbEWFjKYknHKZ0AkQTowxC8jLZnxll5PfxcwaMyuO5HZrqS2IIsHb/TIwXuFtPunTJ
mtrva6+JNrBPpWa7mIYahcJ9o1r/kGCTqdu9mIwbnBfRyNGcEB2aym/qtLz3Rv2RldtHtQGoTZjK
01Z8IMemqCQw8BVDl6KVLwkF4ALcuYqQDtqaP3RXKu5WIZywJEHWIINndLx8yP1t82ogusrW+sTF
+FLB4F8Zffy6s/xRQFByli8p1z5bmX/FSrR9ifb79Sbux+9UYGCf6Yyp2mqqNtpdDSWGQ/HWJp2f
JORlpD90YthagwS4F2YYfyax3fSQ0k770l6sHPWiEFdVWDdVzx/dXD0H7smxBHa5mW+QtxH1T7QJ
kA4v8ooB5iN5MytY5Hv3NSj2lw7BcOreSFLV7S9gby3TIUIEuhLjfvXlFPu5k8TZsaBqjUZIYkxI
BRLyao3pRV0NPCh8kL3HMmzJVKh/OrniQB0oDbVTM8wnm7ywAdlRxnjj5SofFumQNzfTWV11RyIH
TwyIsMf1xDNmVypTANtrbUB8G0Sb0JCRibLaCFYq623N4s2Tiu1j7j+Nn9X+MmCXj1Ufn6a1vjEl
+G/S5w9H2s7AjI6LSvhPNfxwtuxHtk1fuzl+6npxlfevq4YyN3v2pCnM9Nbc7i2dV4WMFakaJIuo
2pd47ZN4RXpk/qnQHKsdw4wNK9oQks/mXEgNxj2vqnfq+MY5kb9eI91KcjPYrRzcyQJw0PREf8ph
vYbj8sdBJpGiqmoGBQKEHQxmHuwgmTDbHJyV2aj0WEiakHXiUBMRGMVZ/FlFfUPgulgfuEjNV8Mz
nQzSnbJu9yUmjgjidC17o199MNDnjQp3DdP0gpdiu1gyiEgU/8fZHu8Qe6/rtFzKyYqaANuOJ5n/
j6bsHD5Rxbcu6Lmho1Qk4b1pLdRiTX5nz/M5iR9mW9ynk24MTzHqz51NDa/d84VzzuTb7iCgHqhV
N5IZkYnrHn50YwvyvQ6qntzlhnZe/krYoxOW3uBewVaJO9hiYzuLEmYIjw0Bu4ulhkSJhdv3BgNG
e00iEA9V8xWm4oWd7wE1/4QuZgkNsjiM4qIPsKvMj24LCJPc2QeklDMbqzLHHD0OJjrojUN2M9E3
lGwBwHE0RmQzgMr3IZbFFvOW1tu1yWXA/sDeEwYFFa1vqV1MuYkyB+yVFgPhJKgQZlrIjDBcQvI/
jhmXkuqwTd0LCNf6WU6nc7kASDde5nvjWFYOtoid4MRJTh6N9JmNe6wL5a3byvc36SSQbDRqVDAY
TPANK5N+DgyyTLY0vb0AREXSwAsFyvQ0WDgYPEDfpVZcrIZTsVkPbPj8fgooty3L9lVjD0gDnDoO
sHS6QRNUNickVHTH2P4CNgLmQSuObj70D6pRX4ApAQC9SLV1rVaYEoUUbB3FFrbOvnsTSfJGfTvN
OKeH5Zo329WdES9pCKZupAjYKOIVt06RMrT2g/nLMt6oRHNpfgyWcl8gTTylY2MTNmBWqOOXUGJ4
1GWe8pSTwN+ZHjXlflrFfaMS+OiQwB7CtQfCkgj0VY1P/IsLt4fwPJUSsicF49/MiI3HA03EOJKW
p6SsQ3FgsvpUr2Q9kmF/PPDjIBYYkyQ0lZo1b0+AEmcQY49s4STfX77ICBaK4rRhm1bnqna1Krtv
+p+dmtHQPRu1IwK8xJj8Dr1JQVbzy3qvFoEs6gCbEYapIQAHjMT/RrzbbRu4PYvzUMpXoASbdcUQ
SuRTxFl0mWsrFitYaYuJRpZRst4l9bso8XdjQCEU67p02xWTKmFbsHeYdskh4VvhgCxDqd1JN4JN
Q2DJd5UhPLeSjaxiVv3H1tG9ZPjedjoeGZV3TgE18xzMUWnqNOnfm/LVs8qWqFPQp8ed9ZYsZchg
v4HIPDMAIC3EPKXqQvvi6V3Yr3AGZNyjHus0YIT9lvj7pPgk607k0/IWlyMRCrvwhyTx5JHwCDuq
NATXVBgVbcckXcyhPStmei7vxNIUWiCV+b2uGtLOKLkJHtp4uti4V/rorQ+GnKKO9iejp1eXSmy1
QkxvU0jemN0QH8upcvbZBbWZ25/QE9NM9V1/aSa40Y7prV11/Nr+aNJMaOdUqaFc5OfCegFuNKLt
ssixKpqUby4frtIXGEF1iVZFFnPpvmpotc3vclZjgoGpZdASB+2lXoLUnRq0lGxfHcafp1JFzyDX
UT2UgdQEzb6c9W9YqWZ2s7SOmNYDOA0migEEg2RlQ1r5a+Zp5ot51XuWi53qZ5q0p+2uTfuZ4J2w
WOwP3lMzDxcjD+eatW/FrMJ5mTn/WguJCpYepFhJh9/rQdZPYXkxu/lqLtgQMxrj8ofNBtu4PnfK
4HAIZqYGo3bbmG7WduXKpnW643IlmVq2t3gir8k2UzbPXrloVMPLODB+WuKa9ie5SBiiYph26faB
IcYTBUiM9aE61bf+Qzs7WFblBnXUavqLovqikCmVwdP8mmaeAsov3OO+zSszLNzZovXMQWIbCxwl
vS0JA33zsx7R+5iomv6hyDfYlOfiLEts2W0ptEN64i5gyYxtU/ObwsHNyTrlchjW/GKfmi+wgN4/
B16w6TEM8wgW4QgZuS+nuvcNoq6Er61u2rQ3U8kfZCRXFUdCwTaVgRnPhJf9aq3fC6+wMc1RTfOj
N8QcOGXMKRjXhtsOaihJUnSkOTZ8RdL8BOFxzowd99DKd4hVzM9NxgV8h4zoOjvS9SnACh9hKwwl
HFSaIf2QivVHZzhf/2wUKsYal77NN+SUE0ql0nf48u9DJGWmq7NCKWH7Ga/hKQcVaKAe9PRL+/M+
QpnFT+UhZuDVYoMknspMH0Z+vSK19yn/GCojIsp1W3qud5nBEXEBBo65ujqPKJcrifFxGU6YDAWW
d6mbXW3+y6S6ocPa8tece+OpdI6vB4Tcdr/hDNZlL+NPnHLcFtDPvqqyJDCjvidV+ZBqhcFSFpYN
lbMjPXtEsEbqnFofT8awRNwLvGVdpPCGjOCk5hTuB7tjSTTnRugkGXe/jdfylFVWVUx+7jjec/uu
wQK3Q0VZGP1TrqryZrmkwlh0/2rja5W7KIcDfyHqNxmS5/+Ti0daA0azOXr8pbvMTGfLmIIQDuTi
8UHzTx3Xg7JtwVrqwbBAh5o+KY/7sg5amNG4QDY2VZh1s9bbhtWLIQZTu0nJtR4kDEGqq6bViS2m
yNGaLKEzTDx9StDODyCxPJvIMcblbMfKdee02rT7ACH1cACt788s3/XBCJZmCQ8M0GciSaDKa6rl
FmT7VcwPanO7S5XzGJDpDcRwubhRqViLGXss9oMVIXh1N63kbuL6HxSSzBrjsUzSQ52lx9hPtxEo
VjU+MKNb5psxG4/6PqzGQ58ZanlLqGkmr2dP32HyordAM/lWD4VB2odj4dge/QagRQMilYeX7cb+
wOJ/M4Y7u86wJvth78gvym6vEbtjmKdc+7PBQGKZo6FS54s6owJLEY+W0SgjOmWqQ8zfqHJtiJsK
j2xgjsQ9DPhHGpGfHs215RhPPWnaPLnKfeMivAxVRuscsoY13AbHitOIcmBwqU+YndH45qVzzRUM
DPlwJ6WXMZxg4cenRvtl8cusDV9zNL98dxhzp2deuTAFrJOpzcs2De5hDKHAhEMX6SsD+IcJYrVW
zYOCnVAXU3Bc/si5FH4RUQWtOEk5g4C96JN/KOO6SCKNQAETC+Ek1fDRaAd/cMtcdlRRqEAIUZ8Z
7CxdEl1F3C7SacsZ+k1fUkIIBOMdYys/7SJ5ZwgjXyfmkuvgsW+Qc5ZUQ+IrKWrTsQ/KdmUsKQer
9KVhsIXiFmBx/ex6EanJGLniRTx7diS7cLyA/mLTVDWPZqB277Ybx891UMSlkN29WY7sR492eh/7
xGXGzU9kCM8f+R/F5YLPRADkxqetGT1gidJZVVZfHYNVSU5tKXsVmQTWryowIR/WH5XJiZcprixj
ZEHh2RHeqit/FHx7lJSBSfxkja0jFL3lJ1kf1be3ybQQ1pYhn30oxsiEvVcBEOhKouYKGQDDikzv
l1hggbFiAaoXTTgIMApgnq26a6UOXmqj7NWOtia9gHTX7NdaL1fyTVXtlknsmbySMnR14K8KPrxY
wjfWa/FccGn1Y2wNY8w45GBtPLIqBf1fBfbbSiwYoDR3mRzS/cRVHtEkqXwO2pE7j/b16hTTbemK
uz1lrqooiNCRzxNmAOk9lzMi3qu5CjSCEhN8z+jrOvCpqGrm02HH/3H6YvSVqKBIlje1edrh+qUT
W+PotFlRwgRUvtrf2bzG+Uf5IVdTmLLdR8t9NxdMlQfpiSIdfcGbXCpPyOuPQeru+l0PE0I5DyES
U2jRI1RaYziGmzQxZeeLNytizZP3nB7bZh9msA+znNZdAH4QGNZCP0Bk5FC6zQzMR8RCbJ+6Sz/2
l6oB2srAYEWuy5V0KxTU/0j5m8NyclSHq8QJ27DPs2953n5IY8UMkWWOob4LMZ1nt+UBpToNqLxJ
FpKDPqyuWZNBN00Zr6IZXDVvY+ZXnxT7uunm3RbSqVlbTrUERnt/qVX9AuDiasjiarGlMqTykT1b
QhigsttwZR053DEHCkal1vlaaOYTBggxQiuLwMEnONjfuIIpW7ylZMaY267MaNTWSb8dkbEbiMyh
ukFc0eXZLUV74qHh8Sd50SV2Mpzbjty1Oux7iUb7j4EFEfaFZRwLge0WBTxfkt7hqzrMOyUtCTwJ
77il2NFYqpHZriyGymj/XNBJl3dnL0KZslx/leVK4vfNT9i8Ni2Gaf+TzO+eesx8z6bmbDbK2byP
mOZoXEyILuQBkV3FnIxo0FWyPSyd3bQHtoHGJNEDFp5T2vp1D/GGtFpLXc4y5VKCNrsbszP8ebZo
Gxoxsf/o2IYblDI2I8j+p5lDW8vUYFwW2B1tUA+2b5/IgnnsIr/CQzISnoFCxFUBEBBPw5bfVPrE
F6GZzDQ2jDUnccmET3tdqIwju3GOZlOK6po8XWlx8/cemuP/eDqvHbmxbIl+EQF685qZ9ExbTuoX
QlJJ9N7z6+/iPFxgajADdMtUMXn2iR2xIqm1iOrtyJRNdGN1XjCOLb50xuCvj8aTa/ZTq6RHXqyn
WtLdfhRY1OtXQcdOCKtrbhwQVwI+o0Vj0D2p6CV639roX61ALF+P7fh3TexZyCoXbKESrGN2+QlM
aR59y1j9qPKLnqY0vpaOyU0Py4GH4oIbyqOn54/ANQxnd4BFDl8LXfCXY90M9cPtZIPpHFfNj6+M
932RaS5Uat7ROUKvllRMyx8UVFMNC1Zkk920/9PDXwFNxgm0XJQivlaDeU0eIv0oHU+DmoXCLgST
pgQKjJIMTbK0qqBXf05GD56AK9xJxPF46287dOb0lmD5L+99Svlpivf1rP4Uxea9SqXXKlmPLsco
J3jLT1VH3CBqBD+/j6wxvVmbxDCNvxAN+2sNEBzu8iS76lFR9ZkLvMYRyqqOOjn0PkLp+7mu8qiU
kktOx9DPr50QWacIsFappOwZFSTdl4LCjwUw0/ipzkJmgQBAqrI1qqos8Bc3PR2+xtmAitJG+GFl
q7vVw59xyTyBc1BNUo8wozdovaeZCPh2RxtToP5pzdWPW9mHqqwEPUMFbrjzTF/w3n3OK7478C3s
/cvb+k94Avw7oVBAwzkP0ZfI2sRqUbhwYnS4d9hDhqQYkDkn9+cUJagN+a+ezJ9p6SFwdldf35pj
e8GnVe5w/4xaGCvHVdslZjnhXmnja54t17Y0ok7H0vouTySLyXmgWssYYRYUuc64g/VAIhbV6hlB
I7sCLtCTOFwsIeJPs8eYVHTYbmxm1SKi+fS+4b3Q4dAtptulb1vNEYaCMPP9HY7QKE1mJd1z7u7V
eu8Of2H4lcujJ1GWCotTJvojgT5EkUXuD0LhAZaWak9SIK8P1Htn0MOoImgrvwGRLOBtm+rWT/G0
DSv+Z3xtEsJU2gB7RVmrBVqaqO5ZMzfxlKkMVvyGlmh6MlJmTrtdlXr6P3SKpfPKCkRJWYKgLc4S
8bFG1N3C3FxrGVyDXwAymmg8dal8jAuAvdTtijVai45CpepedeZjbedXQZ3ndWGTmBSbJySa13M5
yE6+vOcfc79/zIbygfD5kTp67oK2drLEnwjXjSpXRequqnddNt4IAKaKnzAcJKf1dy2Owbp2QT8V
wWCZ/kgurMhY1za9P2nciuEZ1vtv+acIILf2cZbEfdDiu6Sz3Vs6SmAK2AsXagR9WTCvJZ2bZgQ8
67SThZToH6yLwlU63Wk1lI2+cni96JcWtLbKnUHhFgnnRc35acsB36cU67pQPUZgVw0k6AUdKD25
mZSeHrWHwOwkTPeS+XPLKVxgBMa87GovVAALj5yPQZlFfhLHNEewZuJv0nwQ5gc6XNgNzsnYceNa
8ZrKdNtad1kLefrh4TrVQtRdxKoOrXSMKm5VshBaqh6d1kBJWyinst8Z3pENbSchUMzi2RkfvL2n
SiQ6sUUlO4CpBmgIaZ4SWf65Qfmbx82nZsqf2m58TpKIFb36rLXxY9Qgi0MmTK/ZI33J1u5QFnVa
Wulq8lHXgz6fHCYWNNHIKIfrgkdfnYiL9t3dcGUh4b8ng4sbeYKufmvz/M1c1Vd9+zlM5nUoxPMM
aE+yBuqbLnU53Yn6ruMHmEFXmincahCxO42urP9KvQ0MvjhK2Hn3leXWu10h2C2jfGDwueaz1KVu
nD3icdxiWi2nMMVwL++yP/MdkWIkcOpddFgxSuW4KMAtQEyeZXvrCFo1BCXu/MDAa+Z8SmUNZyJX
2uoOZ+UxsDwzO4EFWhOZeB/kVQxIlCcbsL7xt6mDqjmVLEbHqv0YCul94+oVS+prLWnlthB+1PRR
rIAq7XYSb3LZXXsNXqP+SwI93xz2P8Mf+h9ZQzB35N7F71xCkaFFBRqr2xnkBT/XYvRm3qGWuIGY
42KkRGyf1rT0TPODiWSXlkhZlMhQ1RNERXvclMgqxWhS+ihm4qVjPTxsGdtrTiDVwL0oi0hgSWDU
us3kHRFZOwvyb+P3djNi2pEbmmjT2F1zppeTw5qL6V5wlb3xMj7UKxO9aWR+m3R+bQ4+BhP6SFT8
0Puf9HsA0dwMedRvYmg2bRh3MsIuoeh69rklgjcjZMfSNyAZRrx+Y10NIar0KbcPhv/Sgity+tbL
LCRl9dBOAnnYCEfoAfo5n2OmWf0LynEgzA+xgAxo0S6kB8WzVtWbQpK0xk2E+nmXjjlo0m85ZZMG
Bn1j+gcTis5PMceRlyG2z05G1YSIRbPaRTtjmyxjV+1lz+yABIvHChlV6FR7/sjOyxcff7nSViwZ
ILazNf3EXkITs03pnoxuQsmJW8LBXHBpHsuSd1RMlGB2NSs8P+OalcJd+ND+Y4tz4xGJ4h62xuHq
pI+bNBwG99z4OVJObENYPovfBr2V23ddzSEvle0bIYtAgHGatjFM//kYu0aKWYtz025XsNgw/wev
EjXXIBlI9YzzoOow272YwbcD8bh9C0oTypYaZdFDAMA0pDKw5RP/4c3yUHRYlk/lOmsxMTpgI2Z8
szoCk0IbzuMSKuIevt5nWb+PunxX0/Vu8VtC4wV8ekZn+VgSOGmZFfDd5gNPTOzd9PEK3Hsw8IqV
eaVJw+QasTWpO/UmUB1HzNMXu8SdEZOtHrIVHYJ8IK2g1AjsBfpFTwZ7tDY4PC8Df0yO25/VE7Bv
LGSuihdHgz5lXSF8EAV1lGtNipQdky3MF8kqEUElN0XzMcB1D+B0kMK1Es6vQ5CAfRgu2E33tGFy
pbAIlD39agz5K78II2amREZmEmEV4g/5yIk8dYzarQZ6D8uXPuLH+GuAPMGLvYgitz+80+iTCv0B
uXidJsTY4/390vU+2MkyAI/zzKn2HwKWyA6lt2KtCcCKurwaJ5bMppgOh5mGcR0ITC0PHH/xcfxx
P6bdpyKyPjDZCzedJIYTX7hDEkpmDJCjyp3E/rYqypUYSZSbOarv345zx6fXDCbmchmO4ww7Zo4N
Gbr1V5Zf3L+g7QIigV1bOQKKItbgFO1L6ZzTgCeTk8R+fFn4tMoTL6/eXlmmYMiyhsoecVO1pUQ1
qYWr2Vboa6Y/0xlZyDaV7Ezdc+BXG3BCWtdFOd5iI24LGSrDglpwKnxiVl7CUJiWkFR5oTHd1QfT
aK8I0BRRmyRRpynhTIdn3qaupDwPJlhcxmc4Y2L+6BXjJka/Rj12JIHdeiI6Gq79VKBjeLj0OW+f
UcR8yKeZpoX4uiZ1NJvFtdNVd57xKI/LY9Kzl6BA9TPW99bF9PssLUrghv+s5agrbV5lPLzAVKiT
cmk7zuArGXj1rCn40quD8Dp/pimAm0vha3Xl78mA4rGzQXT6cnE5/5SeaBP0ZK6IFYPnkBrhtIio
g8g3TRomqhjcbDKq2B+6BemA2LKBTjSZjpqJztxiSuYCm1WLbSmovw0bwoG+arg0aJO0ouO/F0f8
JgohkdzVxM6VvbXdb5pZ3hd58RYeT3OoMJFPXLSWBx6dR7ePgWZ94lgspbdyh7gJ+aLVsLp7xgUr
VJCDWEP9wLYuTDZPPWNHQQN37mfW7MJ6OY/E9OIsQTjsnXz5WssZZxX5pf/6o7XnMzNlVy9K/jgI
/Rwjs9q5oJ0U080M6GNJRMTNUfUNqQN0jcZIt6sYUfIwu8gtPwatd5V0dEdS3Wnx5y17U+PWb4ee
3AanF1zSA3RML04XjNx2U+bAPpaJZ2ll8/hnXQSuuQsdPi3skLa6aUmQQHc7KDaWKdtDzE+6gCN4
8Niye8nxLaShBylNs16LIbz+CZclJAKbc5lm/6MgQgFyshrsa0YdxbRpE1hyBhVq1ipEvdJfZW+e
Ysz+Q8HOOvbphIiEqo0WEVHnTlV5XXJo7DQ6rSqrOnY5YXIRfJFORHgmfd08mjmm2vRPTrijzeNb
7nrDzGf/+ty09LkOgMEG9SbDjz1iHbRQtyuAbR17dLqTw1UDTdZDUnhQI95kw8Hk5PaOcSnYKOQG
EycZOJEMHCmycbmmMX/8ks8G0QhuNArBgAQelJ0AOR0FViTdBnYLI5+JaeYGuwZcMzMpVpXNaJmP
6ei2l0F+I0ciCNmdWq23Vi9f9dQ+undlbh9SxZlr6teRziaLwQrrvppxODY84oy4+Ix4anthdkoU
/w0gpurUXKstrtU0JxFkO60sztLlW6UcdovBx0E45H02Sm04aTguSY9y2rLnn2pkoXw919SQ7hIS
2EyxNUsIw0Lxwu9J8LUk+Mo96KntbdCZ7hxzixpY7sxpRIIOkzgnAGcD3UqeocPOeuJc6dQ39iEw
kzUy90RdUBWo9/T4RnO6aR+GPH7ElgSSUDnjBFnPDW81i9j4Idmaao89bfZyLp280BKUsJrFAJD9
svU2vk4s4+l9E4bjnt0zfHGZYCrbGZD2WDvj/zoTgA3WTPJZ25aMQ/rkCZVKqy5O7phisfbHIjJm
7b2fKVxsLtrE5qDgA5V1Dr+1AxDTsWa+Uc0rQzYSB7Kb/+GEyU41VT9GwQnSViTjrsk13rjnCYDu
s6A3uTLSRlD9KArWdSudWSjv5WBe2vU/YrgM+H2wbFzcqyKs/PjA750yOitkUuxiw264LuxtGjBh
ijZ9cqV56WlNSHQjiCFhUjcSGis9RSsATI48zAuRZhhR4/qtyl43nNotSLombNomHHdetksogymq
myQcoFdKcXupzuPXpOdPQDWP0cPTYFyLc++pj3zfz778syflqpFy7Um5Ml+YuYjMi/PfNexX2gQI
pK0SX3WFdkvbQOeJj1RMySst9o78oCe/bRsaxWz5c6oF+ptVmYEhvY/7dp4Vy7EqhlaswzTTVxpz
HYq6Ejbgk8x0uC1kBSdDdEEnXTTRCsvL+1jVxHw3Pyt0v1c2n8rxHGiV2AUdP4OYtzWQ2BTOaOJV
14Zjm1zYlLz08T8tXsi902839E7NbyJi3ak6Xx2a2zzN91Z3pyq9rhVHrCsWzbO8K18w3aFkcWkY
U+YtyF4LhgW+xLnxBepAlbAaxq/O9cssfoyIShLzTdxUp6xa2UYLj+pjKVa/VLFqsUvuUsvD1XgR
CtV+5wc7V29Qrntgdheqd2Gni3gkZn/XCRnqPPnwAomv1Rthz6xiod4G9REAXfgKe8r9rDJ7f5mP
ppDI/aBKTT9nVQ6mgkIU5URwa26vyHGR3BoBiHqfN90XrQspiY1Ram5Tlj/i7igFwZ+QnZRnnAq+
XNck88PyExrJSK8eMtdKf+tESnt4wM+kynD8mOr+k/81Kbwz3CP+V+aMYXyRYfQHQziD/TgJyCVj
ToXO2UKPFCztTmMnNmScr2e8BvHtNuWFIyWnyrAurOr5l/JoN0wijoqvXBV1jwaH5FIrXExsSmgQ
k8J3HDGRV4/L/wW5n8u+fHjNcy0Qtw5KrhKaRyQJ2uysh9CbvZToPaY1+tzjMX9HzDL/dNMWjcNI
ep6+1jSJiDmKFFfSzVXoyztlRvguMjcb+mcpTvdVp85p/Z2OmM/q4q56rTaRzRxZFya2dAQyWH/r
6kcvWFwUBtIpBb6O2rHIZXREKTR0fMg2/wtlKIQyMo3P09K57OhdmUKp2hWMqOjNmwACSBC+5WYJ
aRZ6xueLVsxe3fFuhU7R32ZtumYd+IclGmLdJQECLq1+CFNy42x0tRgxBVhCRUs9/Zb7dQdI1LCL
zz6NtwI5WVDH8IeGfmw9MTqBi2XPVGNe2AZ0JJSss0TJjyGsnnUc7eKNGESCVFj9LrS/8jLhmJZp
uBkYCCdhcJK8ctgHeJBBnXiV7RvhskiSWzCz5Slg46ddVr6TeZodqivx0r5ZrtlghGOFpp95tO4E
Rpvd92F56Kv+pCOcHC2YLUi0thyuVhzMm0hN02FdlMKyEsId0NiqQcsCCbxkRZQ4otZ9gbdgzTMK
xApT/2w8VgQLcoTwisOl6L0euFL5Ed+UKvlhtukXG1VvYTGQXIastXcB3KQmPC7xeZM4YMXkdqm+
sOd41BhC/NOf8kuk6JvadDFdTly5wGv0QadU2KRkN8HDDEHC5/5dyoUruwUGdfXZ/1h0hPrPtUYV
ZEDPNMXNusyT/sidxHYcjRlIVFGNqGpEZ9+t2cIJm312LDFTQYiS1gwmqKPpLH7+SG5z6QisANr0
slDsphSUSyaya7SKO8NFEqdb7aaMcY3V+mJCWJvcjfHANg/BS5hKCGSti6fuJen9swu/oZiExmPM
qrd8LF7qK4bv8Is977kAlmGNP4tKOn9LP+EbyMUPrwvNcb58m3abEJnDRjR34IYIL2qChiNqdrN/
mUkqXNouevOn5PN4qbCpY5vc4NQtSJR4OSlK1SdunFp1vlpv2WK8c89r0/fxPKX82UcE7WA8l/Ze
LVFcd7fK2T9SLXlhDIvRmlohHD/OWo9X3up5d/45i9TP7ezkVJ5XDHND6o8YeUrSTBMEIr1LfcsU
vGOqP5fs3+ofZKGq8Z4yz1rxqzFZJIx7mBFNOl0srQyK3yK7vgySmVCLlOsc1EW2V0Z/acXCHo3y
fW2nVzzuD1QIMlJke/PrXFT3xtFG+bo3UE1+j65BJY1F56sxTv4hcqKszVJgGHFwkCZAQxcUuRkA
XXK+djbCSvNLI9WhlF6t/Ncv8zUVQOkRwPQIfOI/3SCBywD6ii6NpLxEWrRoy1qxoBRLDxabaDwb
GLXhXNuvLa5iVA8ERFUUP0ugTNNWhwq0s1ODfRnXvjv+ahT2KsItmxk3HnTHz3VPqIgqTdHiGivh
F623XyNU1L02vDxtPOU4nOsEyDWmfJWUYCVAErxWFz7iqaNVip3icDiIx7Or/eU252+VElDnCDOf
GeArVzo3UD2r3jD8TRGfcsYX7Jhay+eeCuwN23XJybXzXqXKwutJFsrZfse0ivURP8Ib5V66nUuJ
Xf3s4Grwt6BTBGIYBdQyLUPDwMOrJFj6dTxbG0dOdjI4fmjhvI+ViLu4ahkSJ+UMfucldsZjw9sW
QNPEdqGW6BTtD/GYnzUDZ57WAY1bBUeRMHKMiktAIGhTM9RNkm2Jz51KPi85wIfdpOWrCboHxfVj
+6Cx7L6o58Jk+CxBQ+KuuqBb+pLCuGfobjdSH+WMoBBjDwTeZW/e6olCgpk+71MJGTm75doTwQrM
zR7p8C5jOeGb0TyqSy2Zz3pRyW2denOFPm9cCbqn+/C58sRTl+D01/EqG/q97oaHySQiZc0ze9tO
GfkMsf8acnoU1JMFG6APVTmhe0cK5WTkFbcbgh/Pmz9PpW+sonfBv0XHiEVf6jrMvOBujE1+jpNa
xvJVLwFm/xyQImKMaQRSLfp0fAZ6mtoaxElr6+6n5n1Vyvd+qd/w1geF/ndstYcMnJic0pW4YzRj
nqbUXivDjX7CfqIbvm0BicYBRDLelhZNY7ZEjAEkIJ/9tVL8HTxVSXPvaoV0A1QCruBcgCOT3HYD
jrhj8ZY/3vSgvL2e6gEzZSG90bw7AYjI3/MphmchAOw5LZBzVp1OGfTBHh43nEVXxFuxaAth1djL
AzmcByb2PLdr7Q1ICh6af4RSPKtIryojmbbSs0rr8aK8No96DRhKw3mbRTi+XIuXGVM1tizWcxCY
NOhL/9pjWJwtWwZ02e/8dL03bVzvCn9hUfOlgnqd/tUZXE3xjyxXK05uQtncOqG9ISrcKpJEFcgC
AzpxuWuwj7Sc+8D4XPfpLRzCvRdJTLWODuZrwN9mEQXWoBcdvbo1TvWKeDgGih4DhUI8ZcZxQ7Ex
K2egJWcoFH4dXdr63o/MKazjB9go1XMeOMY6hbrLCaDoAd4WwkJLIqyhoaIa4Zp+91nvTOkYVmMe
Ml0GxqX7EqBdjavoWh0DDmHIHtJS9rskIqKYpBGy0T76bsmvWfO5SCk17F4J91ZuODiTRLItrF1p
sKtGaAMasOoYwHQluAPfdiVBoeR5p9f8vBa1l82N11HZQ285nUMXdaA2K1nutohxqbP0Ry80TzY5
T3GxqLRF3bFlOfuS1PGz2MWPDKS+cuxgOqirJkviZmNYUu9LB8VG/zYz+RYn2hXLJ7VtAL+M1hb6
PeBQjJbEvBsw9yU5YakMpwPwggBRRxYuc8xOecR0mcp2rPFsn8GMVp+cZW6S86yRTuDqCXlXssnI
5wZvIeWXYNU4AL8qaXCxH+KMw1SckBfm8w9x066+KxlPALRrc3gmRNIsoD4yQiLmI63iSo4Iw8JS
N+i5JbiILdrkS2BXAfqL9zvaKLfjRf2nJJTltCJoEvICSvoCmepIi8KGXMXR1keFJIbiRXfmbiBE
8YPKeyo+03AiZCIEoJYDSwTEpFUevXv90a9Wx7hNHpACEFBle6yIMbS9k0Gk3WL0AYu9n853szVc
MPnnLm9PksmEybw5SIuX4rhoBhwyXiPvJHpzgr2HhfEPD5tOHC8W3br6LCXIhKvuFZeZIkJVzsN8
lIgDQAiRVu74etT+JVITaktxxTXIrzQ1/OUvE9iDRT+NhNc29VdDJyO8TSorTo0s+eIW+xOXqu1r
HGnm5t7InQeqDhnBYJtSpg6WlwIRCOwIslcuFBFA1oFWgDF49bSm8OYSWYcv6eE1Jtit9jRyw67K
ZwqYdEhhfLbjWRjUYKbTo00E3FpcesqRoitsA1/jVeFvkOsynEeq2Yjbrp8jeN9invE+z+e2Lh9r
sj4qf8gwExiSciMWe+Ojctdm49aYHjtoXoyQI3BrsmVX2+lKS7qwwS7DO5V2RPc3PHiGx88JmQOj
ltuOvCMhxvCO6xQup0uQaV3QvFXOfC3YLFe69lY4u5hApJW5/Q8wU1NXzLondhxvoVBDoaBFs/Jn
nyyPHPBaOlmRSK1U2n4ktcBNR0SBwlrOtW7jRSRX/ryxBbIypxAlGyXlzOBN7tpjdeJLYPe7bg77
i8aSk/bNazlbfDME+Ng7xL0E1s4vxQDsZCJeDkiHJVkqOXdlJy4M5xciilNQ1Lku2aVRox6RWopZ
FUMc1Qc+G9ls50phT5RUdHB/R629GAWwPDEwtg1sNsVX9lRBRURdkY3dTinY3YcCgjLP8HG8zRWa
Z1RttJ1hOdWHi5LhgOVHPfcAHepHoayXvuk8aedSr1N+siX0akwB4JRjylcsL4MT01oM2BAg62zw
6Rz3afM6m7PECTv7mcpDMg7XWM6vVoZHQusjjZeS1bZhIbK5Fr8s9aciWD60KJVVKqL1gmidgbWQ
rtJVbjqODzw+GJXtpM89rCjeorO9wY+qSj4bnCAdt8BsLQRhfIKyXa1/N2m8MRjgJvlva61TmZKM
WlZvZKGxlDMWvXpixiKmJzizhpdeNUHxQ4Fl858phq/rYwB6vPykPdmZTbhdDWGbJYvA91p9E1J0
Zma13wzosXALJUaOeh2ACvJqRHaSGimYoLuPQQ3eKIMWnqiXokz9ZFy8tqE1aGEi3eGL2Z8CekiY
uwdnDchXn9BGN3+j6Nsz9u1SFy7a4fiy0797bT6//0nxP/Nm/ASxUmy2waKDERhiCxeEiyXMVNJf
1E17N9kgW5v8MvsZ6+5JE8urKXz0BjvZXQsmHSRDeZmXwU57zaY5QsbeUXCnVH/GPDWX2mjRSaRX
L6fPpGrh2ou4VzN3xYoMcRl6hPp97DpX3OUdSEMVNM8kfh4iqrli4CuwTY1ugqzSxUnYihu3VFbf
shRZdVgn6RlL4I8Kr8FQZMHWPY9wdqcNiMgbPkC9Mv2shm2lJMHSZAFoJsQp9jtcG0PuQmGSGaFg
VGRc0FpfCjO/KOiBvPQBFe7NkFyNBc23ghKZFYHJMz327p7nfqezi9DysHIwnTg6D5BWwkCVqSrb
uYXz1qp3xqryMPT9HnmNU17Lu2YC1LawsjvqDMT/gZUGJpVaILUR+0MrIg/Q2GDWIeUCouB0DSsM
zscye4K1OFd8b7KSm9Qe0wkjP1Q2asndNCA6/R3L5FmP6tMyGjpBblRdXmPReKWL9qr/Csnw5PVT
grai7aS1cAfqbdixIE0Zj8aKJmO4DxouFeZ9XoONzwuPOMt351npJ+rAZYQ0o97CkdfVs6Mrmh5i
yEub0l8G8RsXvo3flia4yqYaY9PZ2TumrLp0LnvzUTTEDqjX+dsBwxAKy5ugVOe8JLv+K8Gbr3MA
SLCQ81nxVmIkdQnJBB0nliy3Mg3Y6+Ot77YrghUMf2LV1KFqwsTrUGUhU/rwChypLMgGwe8AjyQI
zNEiAjBmF9dftfZpoNoPyi1tmc/hn0Cxc2j8HhUvVQHme2Nottw22x7jSHOq5+++3D2CjFdjTKK2
581/xktS8RPIuUCg9yf5b7Ik3NDx9xuNl3Q5dFY+ZzBjElA4CYnsluwj52XGaTdj3Qa8fHje6M8V
6+HebGRe6/oh5vNjP1to15MrDiwZLImTizbkrr6JvXSF3nxV9+2YoUh6wEgN+32MZFCuRtFBfil9
qBr75BPBIsQDTwSjF7dGgf44RSpuja7erHG8ZxdRkZx8xo+hvQz6I3eFHYWC4qDmXjPBkuBrS7nE
wr1bO280am+ZAc9TQpGRqRrpR6gMWu1SdoRN5SpULhJWypGkODZXjs0U2kJOvTr0k3nFXqc2fnXh
jLdTabHVkllWBRQrAiRvO5saD1hVDhqCU+MzgSWXVLlTmF2ED9UV8y6cBQPH3BDN1D6mcFOSk7KB
Fiz1D1zLn2ynnBSySXmiWyoJ0yIwxm9JgNlO2d2EiqFdMnTSBQgHPxCdFPmqMDtbKHG95bT5FxI5
QYoaU+iuXqX0rG43gGivfu7fRDqbaPfRed+zB8qq4T1PO7LX+pvYlW8888aEgj8DStCdDEutNGmB
xKqEi0Mtuhn7eZnqm0V2torgyej8kjlMi//ZHtw8HBApaGJDBUi43Aiy6HSTxAj8Re9YV961eHba
SQOlBHTeNE7UAbrmsrvcnomN556kfc2U6PRF4mw8ZlLMmN//jhK/MKan0usvqfrXUCD6pst6IHBh
VJpboc0f5a9dTgI8tXsikB6brMWfcWO04Iu1Ij3l0hm09Am7N1XMZ22u79aO+PhRFpBkTS1KReL1
C8KvaeJy13yBxcMILkEhqzyyfUi0aNjUq4LSgB9Rk0JNZ7JekegBkZhkE9SJfsZzxkLeJHs+kZBO
9xxWUOWW+3GO8IWz0gIIg23+lOR0ypMyNPfpNlsbpDbhjN0eOqBhcY8RMR0ukssliU214axWz68q
2HE436jU0FcUPwkDdufV+AnznbowK/V5LLGS1zz6KY9+wqOfveNOIS2/HyGNROTMZn9GUKM3gDES
j2bz7cr9czqayYoPEy+ibKBJxBDuJhKGGs30GlBNpgHAQ04O3+EoXYEPPBwsWT+ZSInV6H0IGdpg
eS0z5CG15HVll6RaREb+gpG/ZeSnBcrd+PEm9AVbjPvTyJj/ddY1d2RXBnG1l0oQGinam+LEmT0S
Iq6xovRd5uzF4sRgpMRqcPVUc3d2i4sDTkgXikvMqwfguqOR+ufMZ/uAUlMA4QVbsC4m7BfexRAj
GyQMnXFBwxpTa0d4oHR1LDOqKNhKR+1jpwZUJ4BowJl+KtjFz0vpGZiJ2kNJFxVX+a89MlD6u2RW
dkWgTyfKSc2jiml6p72jm6Voz8qbRO49hxVBbYJG2IeqYz2TaOvKbxbM1o2iGpNuDl35h7f/ni/G
bbsYJUUjnCcai9I5I1UAMg2nhaFvjo6wHneC/YvLl7dYXUhKI2gWE/Nh+f8/gZr9FfXlJoN8ib1s
tBNumxu3zUqHQbtBg2LrsGpEjiSuUWN9IuGM4RY9qzDOs/ZV7zNL58WFvYAFbWMrOZP4IkJvUQmd
T9EgJVGmyiEAOvAG82qb+28a0bSicNKUrVZCR0IU25O6vMF8i02vxG+pWTG0qz9FTIzKBas6XfFx
XiuRSVKW2ZEb4KwMuFvtM8zBETnSg+uo/S09WrT28FJ8Fcjru/6z+aNKwrFQ8OR2pKev5AalBV3C
Ce9/acfH720R5jvYSLpbpFA/nQ4WDI7+zd1+4HSiQVydxQCwF+3ue/6VTyZ4hA2FsLtZT7ettIBF
OVDCEgm1DrVgP+dmQwiTVeGa2P8jxTCJ0yrMLXWtvAmgxSy0ARlevx5bX4Zjv1HCvsNRlRWiPKcM
DWfLFo4H7NGEdxsM9fs1KCbdLrTp26JD54RW+bZLBtSVuKfihGJKD5M3hcXaknjxusyegvkOIzI1
fap45Oh8pj2nguPTN+rLuCe/2Dq6jbS5BRBGNU9d5Q+e8IKpjj6Spbm3xXLvMqQtJN1LlpM15Eua
sVmzEicZzQySeqx+3OHoumrvi8EvNXAK5Q+wCnfx0ykZqfAmIAwXOJdgS2i4mSXczMKp49YMj17V
eW4ad1EUNkD1pZy8Mq6dvVMdFZEXKaLTH/qwvsY1e5+RkLb+DuG9GMf3ZWdq4z29Dh9ysn7QzAIR
K763mnxfe2RCCG4sU488KraZU2dOWMaBBwLzTi189NYQYi0G9nMTH2r1IFKIuYt1LTDZlackmX5p
2mz/UGBRlkGHnV2fX3Mpv5W+9KfeiO9fxP8j7Dx2JEfTLPsqhVonMdSi0TULM5JGZdJ1bIhIjwxq
rfn0fSx7Nt0NTKPgKIkoDzPyF/e799x6jIjzRCnZzBz35mB6Cn/ro4Fxi+2OkGrBRm0tJzFlsmKR
scYxM5D42iBvHzq40aXY+HSfpI0e5aCji6sYUjpy0vkCdb30IJ1sI3MaRmg4v2lBarxeaz32tVCi
skRN4aoyohDwqZDqJAYDW1BCvydoLOVU5Qocq3pvEWgcGNVTPnIuIcec8+4MhG6nkfdts7MRQhPn
XmCL5cv4BEJWxflIrr1mKvtKPohYan7Ilpny79rOrd/lkno9oBgzdZu9e0wH/dIIY9Sqa4jZLwgN
rtervFErsXmJyDrFrtBXpTdwRqIoBt81yB6CwynzE6+bZLdLR5LjmTvtsqMkozMqCSSa1WY82zC/
OeOzUn3JMgItMyG0mdHzGqoSQMAuOxqfJoMxj2p7TxwVm+mfMxL1J4exFoTlnEPTntUXwB6w1Gq6
HOsY7Ra9he5BXJ94MgW/ppN3nCb6euUAsFmAWJ+n4SpnYW2VoUkoROyLMKU7p8gWwjdKUINPYvqO
FaaIR0ef61P8DEyPRKjTezbUZ1PBE85lOw1TCvu089rhC7DsmQSmgsLVjp1TIW/p8852ZSsoXCu+
sI4bkrmlbm7i1eIDQcCbtO4vE4m0Ud5Ap2nfEoxnHu1zvS0QXssSLufEfbiO4T7lv+dd2pxdQQdf
CuG2jmUbqR3zVgBw1A8MHDAM7PjeVFCebpWtdCnNxG+1VzUnya1aS7BQUgN5jvYVqax1+G4G0xSL
mabScuaQU8CRac5Bp0NKoTzb6vAt14C4dsWpaqyCMnNIxqvp74R0pEx7+/YC865LpBfpBvVOy4LO
gxNIccYkoOyNX0Ki4BHbHBD5hIeNVyxeUwnYTwsyBJHWBq4L/sns8Ma0Nl/JYTqKJ+IEpwSywr5T
5rlcklqOJIpZWgrkpLR1aeVQCNXNGP/Q4Guae/cGNYV3bcDjwfd57FNSC0eiItMSNjWGLLU5Ttpf
UBteY2F8MUlMmJSgF3ieaLa/jMce2WntkgDcYdj2ltfsqjPJ62HFTInHu+FGYAJdWelsCi7a9Fjf
zWH1lOE7KRTXJ5UxYrWNOYvRtKwUZ9dqhPPWHbSP7ADnaejeWdA+qDv9XAX9M39pze4Da7QgtHey
CHcwftUovRG8GLUX1u+H7sPiB3W4gDoczQIMAo29Y39ptKMyGZHoQzcUfE35/GvRNV9vGn9NDkOC
nzSmBaaixbQ2x2NsZh8FKnm0J2gPkMf/xLgU2+TMPoyUNvYEYqcnpNLmFWvR29DNU7uaFFSVNrsl
E0e0tvLIgnqrW7yPK1x391OPF8K5UIiae5UOfvcuM5pr1xx/0/hYqBJR6MuERzbL1JzP27sEepY+
xucPvcrDWyUuYKWwoLYgk9xywZAq10E/X4VmvU5TddtX0RXpkxBTJlIJjZRCel88YUwePJj33YIs
Nf/V581tp0pOSi5bUp1hkcEcwznGWmMcKlEO2gxQ4Ugh1oxxy244JmqifiiS9+nXk1RdB6qJHSab
Q2AeEXA8ReGcWvuFNgJQTO1EKqiQHYk6YIYck5CUEe0YQwt7Tw+VgR1E0L1h17ykP2+b6rSp4WWS
huoreXOyPHdsrzM5ywrGqagwLWvNSYz/HOfmWMUQ/n/JtiQQ4YMCV+oqVZUk4RgIcA2yF0al2N94
XNneyaDjju1QFswmx8+LB4mbzTxo7rOSB7bFiXRhzSKQkaikTSjv9qgb1SjBgL/4RvabuFXR+aJs
+C8UTUt4QlD3WuG9triz6z2AHJJNdqMo70tlAExm03qYQE14jhgZMIYRO4eiSGO/dQu14ejXtCYm
uulum+SKOv7iP4d4CD3rdaEsWsG2XtZDRIOBDTLWpiVqogfAAFvVUtERwxtJ6Y6X+EH2wNK+wRyD
uQSB2qEDx2lo5CO9YSuvUnvo+9JvPOgI8rXx6DC7NR4yC5upSEF26cR9emnT/BbaGn9V/hCrXgNt
7sLB6akasJd4smOwtr2A2RArCHoZl/do674TkoIFo++y6xFIyGijhDP1LHD9rXXYaVmoz2DdZBE4
NxNGGhCTkt7jDc43vIfOX3XNo9vQ0zfuXwy5Fxb9eXJaRjBFO57+ZK5XKI6QplBtmVAZYNGZUOUm
97y4t1NMvwypMkdPpeu0JTer6W5tOd1MCXhF/DcFgB1sOSWc2UzYvavMsPt5iLKViqq+LPXGPPUs
flrhzJuHmhWfFJNsNxCMbaQ2x0sqyzVICXUWSo9pXjfC+4poMlkpHpQ7v8yrwthQ5w3bk+RuplCf
mTaSwnr6b9FuCI23CLHAIVTUsQQLKO6IQIfpodTRoE1HsnSMz5jXHkZTfxRdA2uxchYOaIxuyM7Y
FLeaAfZ1xn+k79otwv+KwfzRtvLDSQwwqaw6bGZezkFC4QcTqrdDLmXdjTlP5Ky0u5NgG1Lb2VXp
M2hlrnmJ6dDa4fQYyfe5OAzW924dm106vymMkrqASHlQ2TRNnWoczsaE+dMxV4K6wvCcxvgL0RUu
Hk6NLDWMYtCqZWhgFy26sxN1RDGVJ3oNUv8AqX+yy5/C9kOfOnsGuWi2LIQxf+JTFTa5oyIRoWB7
oow/Fz2/wIRI+JVzgoGZyWJGtv/UIK0pxeLJdncDmXuqyHM1HWC3p6vStAccaiO0vmrk+U8Rsdrv
9ajcJ2YHohurAoZu+A/0xPS/43r3q0Lwc8qtEaKCkjScRFdenILHxSFJ5kkbzUB0C1qQqP281T0a
7zMUCXKel449IInoEmDATU7zyeED6zy0aShUO0DLJC857SieLiCHteJpqd60Xj1iYHHzvHXXGCsz
1TqY3gB2WzgglMBkUdmKI0WdUQ6YFMY7l1QObcBJgWRdtjBOVWf7aN+EZvzoUWNTrAgKvUdWP7wj
3Y0L/inLfpKyDCrqtC9u21wmF6WLjC99Z8FdjKBD8t949oxs8o2cL26+E6T3DPJ/lsc0ULAl5P6h
UlwRn/UygR3ITNceXYTioeIT4DjY5da9jJSXobGu23bUQU1bSX1gCnEj6OSns+bJgLgmMdCr33sy
nZcsPhdCc9khaElUpFr552ihFsLv+JTgteBzO2aTBhdmCikSDWnLHbMApfWmjPu9k2QMErlbEjCj
ViSiK4EkzcD9W7FdEIpHqa+dIZjSyl/mPDDzykfdzQpisGdMYxr/vwuZKuC0jKDwYa/jSeYKl8PQ
LzXjlJp/xkyHJtxwO7pl/orNKJ2jvWuiPimjfohDvKxDR+NiCgeaoFeFMKe5yyLx0VnXHkz0mFE9
jIG+MIuLqSe3ZVPvVb9eEapxflXmjW69PhGPZCrO27H09fzjLJ8yfpvhdwoEco13JDPttLpLuiK4
C3ddLB+ZXD5iwp4FL8acGzcCvUUK0LC+7baRyNG4UONdMkRIw0JW3M/VZRTo1k8GIxqYQflwzcJQ
gexU9BvlQScNOjcfm4QxfMMyKpEC1zGGIwl7U6x73Z74/Ha6cVphM8tTfE9pWLRee0G4zcJvwaKa
3jJOGpSDJ6TW7pfyptB2o1NS3EiWi7Po3MU909Qi7HMicE+mjnTUN9XdwYr3Y/la9j2kBeFEkhh3
e/mSSrzJ5u4SNrRS6Zbm0m3t2htTiuuwDDQ6EhDnBjQORFxIOHY3Va2dph6Ou/OcqlQVxVUVGjQ5
RJPfgoZjdWTnI7IzS9gKB+LnuTOr+EpLiMUlc4WVXlZOBLByZyu3FXRkBFXE0b6mgZsKS4UUCI6j
Zku8ZoMfIEC0ki0O8fQtb4qXqAZqBNFAmaHu88dUPQ7ungEWiw4sbC99WMDBHjZs/jquHq6BFr4d
pkEEgnAtiT9BVdJz1x4a71cfP2iGU55d3/xPJeAMyuplLYZ4uiWtUEz3sy7zGC0/6kTw8PRlmnik
zRU8eAGUMfX1VSEY/YukdTRasEWsa9eQc7OCpRpCNf4YkenYS/gevrhAVX/xBvM3ObIDhjFRX60H
hkGhN78S10dipHaFc5WUI0gmLA506ylD5+ogPbUrDZziVw1CZooJ1tVEuJ9oSvVhzsZraqhvxiK+
PwVawDA93enGYf2USR5o1QqQV/XG3uSAl4C5KPzUKoiDVr7k7nn6hd4YQP22iwdl4u+yWLxni/Kq
sw/y97lxLKFxGQecrXNjiVOdWq752is0xqaYRfQhqJI9SDUH/iWVOVPOjR+fpFa6dva+cz5jWjgX
MieJdwNq4M68KANpTZtzSkVNx8Rpm08lIpyCCMcffeoaXJFkRSY8rVkvHHXKU4ePxF6V5tXoupf0
TRmKR64q3M/4x7QAjBeOQvpNyc+MUlBSMZd9WMpylfbpjKzuhoI7AL7kgyb45Ugd4+WDdJW2GywD
odiiWdgRZWRbp4e5rRjjlIeE7LKkfXe0AW6oyR1q8u6W+MOWV4x+bzrAz1VQ37TP1q/oRFReeruU
3jOZCVcWmbPmaA3wNb47cqICpYHVCgJ5uJSiHnSglXLPKNbnIMyTpXtnvVQ8gtWCTw7/GRXlFP8e
aEvOQ5FJY57/GrtDhvJOf+/d0lkSJ2pAMeSRqR1nEN4qV/Uhi2rFCBts079MptYUnvhDuDAH49CA
3YsaNHDu5TNJdeKxJxVscrgRGPMqglcT65wOYROCAeVJTK/r10aXSKreqpCDLzVtocWeW8NOkcMN
TXCDWFgDyObM8goBW4iXtz3mAGa9SlhwTSy4HT9YtCbzNCN4p6JIZwr8MIbrh9gZhfoCY0hM5DvE
PQIcHrkQV9LplPNMR95wApJ1BSKvw12MqnCiGITrBNct8aQJC4PHyadWYBPCZpvPOwhjtUej1zmJ
/lZ5WTpS3+0OFtPkFxkP1RRf63KEzAqPlZ3ZMKXzpv5ILMWtPpRbQyWqdMMJeDAg7+QwJACENYXg
/sJ8x7JhHt/NrTkqXPU7zigsDTPwwOG32RFUBAvW8ABkS++CLVf5J5WBlLzFLkvFoSzJTX+LCecv
DsAzJ1+TWYXyDfHgeV7Xv1ttO1A5ldX6eTnimP+RoD6g+YYaxHOFg53EZWjvccuZ3JJ3fgGs6g3n
tTx3F/bP5fnR9V6Bd3aVU5pfzJP2xcGaUtdmOtyBBU1dUPWxn2zIYXzVhi2sBsB6XIu+eXw6CHjW
+izcnvIUsD5RgxyQ75SjASL6URoVb4RwNXrLTvIPdiX8+MTnrgMwF/y1UdWz/XVUk1Oi0pfHFlDB
3x+FExbDY3Q/qSw/t810IY3PtUs+iSRmtmz0oGgQdJQPc2diXoZzq9R+hTdEDsRjF7dRqv5OoQHE
UD8s8ppCH/MukC+HF9HvjLM+rcFy+/gsVaY3ftYqJWNd+hADW9UOn4QsjdkxriqFQ1soABKFNeAQ
sMQ+ngJZbQ7W1SQYSg6Wyc+MDZ1fCEVk5pzOjs2eIpzmyIgHF16QXanpI9MEesTeaey75lbuasLP
mpleOimn1WJE0fbeNO/eAIdCS/FHlB/sdpz24+JK2vRaE4dIOg46FAGCVy9QDwlcuiYutoqDy15/
7OQvjyRkG551ixP9TpLFtKK+J8uTRDALrnO33MZ6uDMBVg03s9tndXkOSQ3Huzb7KSlABHCfP3WT
/IYfcd98Qc7thssQMWufwdBVZQaYvpkYv7u0OpfHLlyV9DrtCk5a7MwsKSOc5QXPEudOlfIV8n0H
fPZSG9UV1iMZzYOKo3PbaYe1qJy11t/oy6CPuKgPpMAsH6pL1hY0fMQ+pxZs5qbfJoov5aR/0l8m
wclVCndreRfq/E3uhxeEoLtysLBFAoQ4ZsLn/NU4oArPsKIhBuwXFuprx5Ui50ph/hDvEq56NKUZ
IjW+enUGUnLvfuv32d0EUqHadEo5zMWpdWJN8GbgMCbsrQ1plm98BqewwcelCG8iJ5jN9AJ3EW9O
xBQz1IwuHBMjEBD6dVIpzJJqm/m1k3aI08vPmlNkwg2Ec2QuRoIuRdIzQ5OANLc+xk13ni/xvHYX
7fD0/Zcs8Tg1Fx75chx9BTdLIaGzD5/yrjEpngM5oM1h3M/Npp8pLzkztjAoKwARXGaHhY9emYPE
asIZIBz9FxGnhbOFXVU+s10e4iEJ6hFPNegOWB3mOVdI0YTy8Je8PhuQpIhMN8BggapjbgdLcS1h
/7WFcc8B1ElfRrf4yWxdLWOkJ+BOBPHWCs8bdH5XU+vWVOtNBhyhXdf4bXtvFVjgV/lEwiP6DFuT
7mTuJ13uA9xWYDNMzrTWdv2dY1KeGoI5tJX+EPg34IH5ZTFpkTQk7Vv/KoX10pnrtTp8Mp5wW2bH
KzdVnZtq+ook7pr7CON8Oslz4mjFYHN7e1b+HcQ7QyEA8gMDeAt4vCS15E/fK6O0C/IcVUdZtjZ7
fWt6gPNARsUGLXGHqSsvIsAvmdd91r+TYbkszjBieIpTSKZTSEu6ofYwmIl0pIczBbw6uCey5de5
VO5J0l50wEHu2Sq3iwWeGaDBo4YkMDONXCvwm1sAS9qnEXLTggWVROdeEOpbGxKb1TUSbkQZV3lF
ni34Hg6zQWuPftdH1k5w2QuWEyFzRLpLpJkQnIkO+zV5OXWQQnaTCehNh18qvu0aZyF3TxLpdOXA
eXliISCbp+ySKrvweg0Lyq+YG9k7H65AC5tt509rjaOIrkQKBNEJSJu+cghYdcdIGnfPaHMnn9Or
yAPmSJ3KcRbBC9PCaZ1Ge7YrnBMqc2aD/iCkWUQSWNKScXVMIl4mE1IT8IdI9p1qcaV1uJeIE/ws
2u5i2MFZnfnaLnmbyOl7IivH4EzWumO1fJKY0Cv87fRoxBKL+lEqpFs9tDe5EK+Tpl1mSvkaIlWl
HEe0asoDt7nt3NcmpXdYhvEBiuMVu+gdhuRjF4wXOUyZlvSvpJBoCrNMWF2ENkSV0S6eLZ0LbwGk
k6cio/SLsLe1HBWsSaOMqR1rUqu08AhTLwPjkVmAwagCxnJn2Eb1s8QnlYLk0ytoq5LpU6pQxj+0
raUFFcXZsw0c28x3J+JfmbPBgTH+LpuNnZJfdCErPJEV7imEXDnLfQIsXlunsRYgCHbPuqCKrAuT
dMgVEQYLmZ1a91ay2FpmMH0WqOLbquclDcMGxfJNU7r6zCxMpgNom496mO5SsGCwqUiHthhs+qfB
xmGQwrWeminJCHJy6CmV7q3M4KnDgKjElCYYQV3x8GKpOhRPWZqCMw1Xa7zE9KSNbv5G5f2QPWQ1
BaYOkgOj1dCHYy9HyYRhn9q0P9ZpxsuSkeXVd+GQmwBnsSFwq6up+VCesIiDJD7bsoZLZaXPghny
ijpZ9sRdr2LjPA+KiWK+TgRCk+ELGw2MgMWejwxd5mCQAZE0l4XiwGbKSf48bYJQFDITkxtATFY0
+4/dSsVZBo9lb4Z2KgAgQpBbzSuM+Fwhc72ol5o9T9i6qMk+4/+c3UIw8gRrQZMeIYS0AQnXkQiG
NfsLLQIS5btM0haiRbR4k13c4WmpvQEt/qDgBy773dYNMqMr53OHtN4O/uRds58xxIk+GCZakcDA
k+7fHQsHpysHZ87I+MF6GYiQNjuN8ebsDK11T/LtIR7VtXzd55Um8eW4ZDNN2XyKEOrJRCS3ScLq
ijqrOD+TaXb7LeGhQozCbYTDifRww9PsjLLlpCKGOWeZqrNiaGfUZaMuQ6mHIEBeo01qSDQVd0Jn
Z8ohlvjyyZNjG/AkiD8igfItEz2acz3JKNw/YlIGg4Bab5tAcnlM/QXO1I6mExNgJBn7rtMCaLON
QVXLDtvxeYpHYxo1+SDxh0nsM6Uc4F1J4o99lnHjUAPkmyLcv+NIYrdiwmB87OoWMM4/8HW73WeJ
bviHlYjYoDJZp/ycAWGWRjleqqtsCc66VhcxLvESJTcJi7aZN/dBPSz4OSasHX32xdjIJiyUsTvu
8OT204Nhxc5izQ8PGS1dy3LH1XjRV+0McR6bENoqA9f+NA7k0zt4fO2NmhxsBpR5T4RoJNYtTNcS
TpUfRd5FseCMVCspB1sff5kTKPSXBqEAMAF6CLo/1TBsW+rcPoyXwRE5rSQDDmWWVua2npmrxN0s
BHcqU1eQ9/0Bu8m9HM2HXLyY83D5xLUkylDFaFhimxaDfu24fR5VUz63ACxzPmWdEmQ5FS/6c0PL
24umZ6DFcYA4ZRLOSgqVacZ8THI0Tij03aOsq6NKkdGGAIESepnGYDowKk25NZupZBug97rIeaIn
9W983xobpqW3wW7welBCPSEUGKbiLxujGB266dzj4IKu9Mwrc+7AO5jWgUigLNc7Dy/kDpdhl3pM
IQyFwp1Hc0VOizqIS4nftQK+BQjjz35YsCeDO2+JYzJkon7ytKvcP4vuqGrcIhsnn/fgBPYMYH7T
rYBSCHWZkCx9TN1/q84cgp2JxisB2zWlhemzjVF1jZ2hEi112cjtl/vYs0el1bAC6rehe6UMjZe7
OcxMI2gq4OvPNFqu4B8DZb8nr8cCefIPU98KY+saFYX5K6bFmwO+UWIN4zoM9rqkEFLOobHMGBZO
ln+XluOzfh00B1RmWI+CGn5kR06Kp4rsEfxj6+0Pc5jUdklJfLMXWWPwpMK+/tEk04C/kKsU1bcz
vVwmn9RB1BtnJlWzmLRS0Obc7JudUNUICI53m0KcyXFJ8mQvMVf1RwaKmYd2LFy9czs8eufeTcHS
atUFMi1mq/HZQ3gpDjEU9FY7qGcbbn/ymwOl4oRGDXrqr+S3cmgWi0E0J4Yi0UKeux+CvBxtzv0z
AfTgXjT2rtAXKBxYrujBRUCoYJWeZiaWRonpkM74/DAmz7AqZ8GBaVfCFDPXdp//DyGs8WGP+WDL
586Rz0XcHSAbHmYEJBOE/0hx47NAvCcNkzD54m+9v8hnk253+fwM0dc3nUsCpqfpqKQ3dZccIwLn
xuiqz5HN689nTfDSOyoUWmmGfEj/htHZeBYtMcGWykRtreuQkfzE4NRyZKtyGbDCK1GS6viE0Ozg
kjYwNYgx3cnAgTc4XNA3MnjjqaTKtm7IlR6NlenCQfGFksRilPSbX0qrNwT47xgybGZynApkBWni
7k+4jtIr0de3KpgliG7lEFbUf2A7jGMW7/WFuo+o1aSouPSY2wV+mkN60wwdNRGewbtK9ENnFSrT
hIYeYucZJtzuKBeTuybcqgQgloRR6WcUnHmTnQIto0R/FdFfcyayY9VC1XgkLUzy4zCgDcZYfM3N
N7BQlftAfZejfSkbo0ojOc/tENnhtvNW4F9LTwmox1x5tJLCh6/82nHZ4XKYcs5YR8QYtOkD+J4x
w7gEGWIbAjUdwiQfo7A6kLbNqJLbtvDM7DgugKECgtmYoGrtaeUjFTnuG1CNxLk75KwRMjthSSp2
k0mc0Xk8DaeKx0uqOJD9Lvf9XGfZeSCu1Y1ruKdUkf1SUhSvlbPT3w1x1txGWqKf4y4ALFyurZs8
3eyTbSqqoxYL2bEOO6/Q1a7Bk6/nsqOpFY2tJIWoTav5lLvtVE4/ZDaolF6bjMNXSbm6hjA2Uq4e
M6aJs8He8PBwCnXInUzJr5my8YlEVC0h1R0nRXYygQWWd8FoPnQVJ74Z+8b4Vk2+noYaWHIrx9fJ
Ha3gflXvAqMRomvMyke02/Rnb4q3lcPhqA3BZqx2AmtEX5MvvqMSkuN+qXk3DM6bKT711ryYDLMl
jQ4okd5BvPJdKnQoGNNZK1j7J6KWbAf4gxvi1INYRE3fnedpuFhnfEyROH+Ic3FNVPlpxXkM6/iS
9VCgEpmASH+MLfMsNOpFWxk7S8k1FuMbGrC4qMBepEjBl7hmy+mf//g///ffv9d/S/4CPlRuSVP/
o8YH0WT1OPzrn5Jm/PMf7X/+5/6vf/3TUExN1jRFUixDlRVJVGX++++fj6xOnv/zP1KceZVhFIOj
Kns0L91F6ex9g32FXWqkEgxCkBv/kHpqw1Ja3VABSlCtwouO26mnLyVjW6uxBg9qDUS/83R+uqXz
VhOzYvYzXQDzM/bcsAXq0C/ik1swVMnH7VLO0plkS6TSZVKVHTnVO+l3Z7fQ1Byx2TyhBE6opFA3
pECfQd/pR1LjftG0UTaw4Qad0V9yO7tvIiJVFbbldkd2HdMPrd/fqalMVeFB38ArzxPVzCMIJ1gQ
CwoptlMMYOGUcjzXSLfXZB4MQNPZ6duM5h4hg248vHCooVUMEiYbzlWnXYyzcd4Idw3KGObvcgEk
H46jcf/Y9OyeWfKtft8pqV9G2JFp/hJ/d8V8H2BmKnQmFTcpXV76ZHYkpXGEpr0nunDFhH5pGfv1
SxsuDCGzNQDHPvYwQGNPNzZfVBCOJJXnE/Uqfh0wcVgV5iaA1uMFJxVwRF63mUJqcBpttl9Mo6XY
zAKzPp7Tt+ZPtdfdmHVm+XudkfPBZYBxlAZCvpGFTQ+cLDXV7xj/Wvh7LV6FsHctbwSy8/9/1mTx
fz5rCmQgUePurNE/Z/63Z43IjiHs2krXHx0v2x2bH0Wg03rFiIlzzoTn1HuJgVUm5lRD8UWH04mT
5s9x+DRKqtslWsYob+jjaM5qFqjmDEjNURhmx9KzWoFTF8DRUhIDZVuDwayCxLT8Ai9G/7rba7SN
JrMdyW1gDwhcERi7bnCaqb1wBA11VjFtKnV2k2EsC+dknJL9njVUNxjkZZhfy+0QzB3tHvkv7qHn
tHjCPlPfBOOUxncBFxCtmFRWxRhF0N0zcATOrAwvW7G/8OqzE7+jGPMvY35Z1JW1eqxGewfCeUMX
Fsn8sLoULbghXOAy4fGTfDP6PaRcnBRiREHKUaBJpA6Nhzrf9ZtogqYheJR0ihdP99VSbfq6rVrl
iCh5lql47aL4XEknRHDYIdxqE5r+oJ4zomTz5Qzc7LWPF90XdnpSKdXJREp16DzMcqx9GJj3o7hT
vTVOAdueZqXnPkUqh6EVD02UkyNcTBJG2AMZw7dsHzPQe5k+SdV/S73dqKJWwl/SkzIwcC/1uJdy
iWkJxgNGcgDIMbpXTgLOvZYH5LDzfA6UZ6CDCI30orVtZBLphdsie1o73Jtxf6TC9LJo1SshoSF7
NczmFemjK4DkTcXFqB8SxP100B5YO3nDpBsjD+YxSuKmpeGMBPtkLLlcuLAYhYIqw3GVyHnX3nPC
LnjSbUiqm3kMVZAkvSEg8RCQvljRPceWuLA9FWxPCtvT//JyyOr/WIgVQzQImViapBqa/N9eDok5
eL7tz5AofqcNmenpeGpp0CtpWaypJeHQpCHTShDc1VO61AinpGZTJs2tL7Uc/Q4ga3AB4ew69ZFd
KdgCMUfj1yhkSJHYV/xzt+Vf1WX/7GX1LKLckfO85Pl8q/P5XoHorzl5wTm4JwU4BeSivF+uicjD
LlK5RoBdOUs5geJ8Dyl1YLvr/RwTWpMNAHSVUKRZpnDacbpVI3KiClFLtiYWd91Psam1hKxmNcrt
GMlkzGFzldqHkWsf0jp/CA8k4/YJOOjPsb1woSqnNdrXqGbKZpVLmCv49BqC0x/iLTtZzlbzJn1l
J5Xh8kwR0zZ+NcyX9Q2jwSNFyFzZ+8uYJrmVomwmogtLAVD3IY0iIBXgnwwpOMjXwSSNgv7OAfXc
cztArswlR5Z/gTkkedLSornx7AAQBeirMGx69qbtrByfSCm9cZGG7lqiW2vdwpkNhrs9RM9eAdF1
5P8HLLdEaC40zGFCft8dqbRu8zDedL251nJ5oe6xKSPjvX8sWxMYKjSB6YxLyOfMSHpO4kyC+7Dt
trAd9Uga1qNYQHEgxZip1EWX6o1MPWxK8zIsuOHhmjSzfEgY/gq39i3WmV8yy6yPyUssFow6lz/J
czMKzjD5Fgp/H5Yi5ngW7gOZKkGCTDb1ocg6bVdcKjO2xbI79ot4qiQUK+CMpCmkSTzlkF/XkijI
G6enkxAtgG/xja8WOnRTUT7+5wzM1oKQanlGBDnmfzm78Gb811dGVRSNcLYlSnBHFJ3b+X89u7BF
cKSQub2ZzNjSfIvyKFzIBqtMNLRMdCTOLxUVbwqFB6r01UK+I5TstvgkfSVJPQG1xhzJay6Tt2Ke
QNHHAygVmisCdKqThyZ/ZOMYiLt4GTDS1hsWujS/YSe79k9ZIfvQJ+6PLtUHtCygC13jc2uXEGwL
WvhEqbirdyVuvIXQmblur2NvvZX+57j2kXH9bCmv2himdrS979yj5UAiSNBY+D+eNSrTGiy8uXTx
cpuROQB88p27YjwEBTubaFiwGHjrqe3tNc0zh9ETu9+zMR5nX+65V3hKZ7iWBlpQ5mNIiTyBiEDC
P03Tj5JIb8t0HctbL8eeufR+qkj+uKMfFW1QNTOq0xasxgIQOQC+skpv3TS87Twie3ku+uKV7eys
9sVZzPcIk1cozBWmeFcl6LTtlEpikBjFk64THhxuCyCr6pPjNK7618Z45wMnhwgHqd0TBDcvxuaG
7dBtef3MNj+3GZXd6BDU+zglJ1EZ6YFcIfeBE/zuq2CsD6ErX7V4fWOpet+PA7ME83CYVgCQEoE7
Mju9ynG1czMBexHO1+c8Gnl/0ZiDc3MwY8JXKvJGZVImiW7ltr1ujxhEyK47JQS4wT61pnhfvili
F1FQI33AZGQWXhRTuqIrBW5zLpwkBuRvHQGpz/iSXGGvrm09EROhvxTXZVMtV3lEXi/S61iKl0Sm
nj5dnJ/zT6IWdnwos/ZsiluUZnC9TTFIw9KbLP55/i5V0w7EV5lKVbPuuKmjh7JlkmokzjY4G5uF
wdmDIamK6zaBdkukydOJZjHfc0uiWdL2H8yd2W7rSHtFX+VH37PDsVgEklyQki3Zlm1ZlqcbwiNZ
nOfptfIIebEs9t9JujtIkNwFaOCc07ZlW6KK37D32lCUYxy+uKhnTgSdF7Q4pJwJbXaMegQD2EfA
0N87hvlsaelLCr7MqI0z9OwovDXQfWC60oHtV1pxTd5NkEux2Wn0/NaWChNPmFr1iPC9/l4t/sOf
WpP2t1blE8B1o6K4+8s///mgPpuyLX+6f1y/7D8+7c9f9M931Xdx6prv7+7wXv31M//0hTz+799/
8969/+kfW1ig3Xzsv5v54RvnQ/fvTdT6mf/bD/7t+7dHeZyr73/65bPsi259NMzLxS+/f2jtuUxX
/0NtsD7+7x+8fc/5ukNZdN/Fd9T867/8l6/6fm87HkD/Fd8ZVjlD2Ia015Zu/F4/YMhfbccUjq67
uuHptvXL3wjO6eJ/+sW2fnUgMriYMfkiRs3OL39ry/63Dxm/StvVbQ/Ch8F6W4hf/v13/72B/PvL
8t80lK7Jd/ljR2ka0rJsz3DJLXB09++n9h86yrDD56iwljOdSU4aZWI1YZkpiHPXn4fJYWonDobm
EkclngqbeW1cHb0M6ilTInLJ/EGQZ2RRUghTx77lYUit9TJQNhNwvTjr1MeOsApEqJjIZbxG0J9l
qjlbNZCGl2nqGcs11kGN9KUyOXf97AZjx6LemovbRauFXy/2qYcb6nu10Qemh3PV0LB+wP+vM2uf
i9ovY9f0ATO/MNaR5IwArnbSewBlUIvybxqcBdH7klHJejcpSCHsd7zLRPmO+jtF1W77kkPandYF
kVeBbJDla9G+TgpxVQbryERy6RcqvJJRPhJfJ1/DsH+3m/Y6HZoXLESnNtslKn+N4vmxNNGn4uCr
CS0CtS/zZHiN0Uf7IHo3UQ2yEBc/+mYn4/BQ+XMEledJR3wRTAXtlUGTf1HnQEA6dra7sCpOM7Ep
26p9jFX6pjXFufbW8W3zGnmRIBVNJ/135MkUIGaX+tGeSR3tHQ8H0DLgHEmMoz2b53mqDFZuIdpB
AGl3WYQl37P2YQ8teDFQLMX51PuONrC6K62FsRN5Gp1XXfQA8qhYCba1nizx4QqI3y4iYSagVTCV
FcUIxVawxOy9DAXm+8kyBukzfcWmliK9UYvO6s4qQa0Q/jFJLcjn8IH8C87UdKM77SGWCLoiO73A
zU7ccj5NSIaKTTjjFwA9/Qn6W6hcD2i9kPLnGzkaVdCl05fFZrLtsEytCtpWOBBPlWJ70hrcbxGo
gGTYZPb3opHauuTh89R2rLknNHDsDs14LT6WF08Af7RJ2Jqz5zzBXU3jQAhtGu2R3jhG6l3JtCx2
CxONuDPpfyijetd7d0V+mAWJiVH4NLUpJB0WIMwE77yuTdA6TIHthV+DyMl9qUjk1dPuXDPanRQx
3kMG3ae2ipelxRgVT49lSs6W8G7pLJ4bBpJshnbxvBy8KXy3Mut2rpezsCtED0Z9ZSVkXie2vlu5
gX2hpQHxSHvmb9eV3ZD8Et1ZGVbPUBifw4Ku0iheNeHWPqwZzAykZkaAP+B7XVd19iJN5fh5mb/b
AlfBkAV5a3csIF3b13HUrz8MdKMTtdSVzQtE8gEtXlG4KwfjDXvkfZPybCobBn9XyY+R6587nvmc
dADV2mxbeeO1kV6Mc/hFqBJMAbQdqWojMPTTt7Rp8OLzUsubsK4NpLcuW84ecwJa6uVo9oqqCFR1
zh0v7Xo/DV8bU/uJ1gdRcKkI5bgc2vGcYN5YJwUOsvqNSmtCToS4N0TZbReTC7tNxVc6fzL4qgNu
5SctH8gyG07pzK9hLu/GwFM1Tye7Kzqfs/jKzkIyJp958jr4l13d6LiNhr0xuR8eiRYZjMy8QNKK
s++9jYmp9Cok9GNDOMXoPlakVhkjV3XqcY3HuXEFNJ3friXG030W5bXulYe8v/GMOtBN7YokdfhC
0QVciisX57Zb1r4xlkR/eBDXolsb1MVcX1bWuMtgTdQRUPil2Uh8BzOOS41JrjO0G14+X5PEASw5
G4eF706W8Iwq655tGKnJ0Rk967ZC7MN2xbe1MDC1aY/0bT+4cWA+MQ25gEl0w9t6F2N0nhYH3A2A
ghHFEbBOd3BYnMToEtnILphpjCP8gcAeVNBpd0Z6FtarbeM5AyLpkuzE94fVuEmql0kvruZYv68V
bE/nEjts4zujuu2B/cQFSx7MKCXW8UGnrSG4BOVHmMxX5BpdJ4O40LNiZ1ecb4V90dFQrc8JI2w/
YtPtIlqppu62RyUSwvVrDDhjPJzrAaHoCyBjHTmbluKUsO96lva95txky4zXcfGHPD94w0+YXNci
2UTpfRUhnZijB97mmwQEYG8CPy+Bqlsu1OaZjCbXZ/QSM4LKChbEybhtUm4gVUSsJC00z1ZI4lZe
s8vgz0GL33uM/1rElvRlqEkGwtmhR9FZT23qs5FQUVhBIjyxOIICJC5l8jwWyU1Kh7o+r0nLh/Gr
r8/zzGZ76pFiwv+QiN6I8cBLBzUAnMTk7sKBKO+yuhOdR6q4YV7XuD3lXH3GZcbqJS3vE9iI8Mav
bcsDvI/IRvtapksi3g61w/YP2dghSl902DBx0xxqTiKTG6R0qoW2tz+XVvZijePZyrq39d9NWr6s
QipNt8jctp6rUjvxqkBmtVCXsdkmstae0nsUDg8U6/dNVpNpEXCHvCmluI36+HER7F+AXujVTCiT
d1uZ1pVnrfEq2X2Dbz/H3xvHxf00DWeWSI8phyjKdLj6bA/r8NVUfN4ynDXXvDeIHouAW7SiPCDd
4pTBf8HKulHGMzt0tAwfjeASo9ORqn3r5uzDY/C8ypEids7TxWAmL0WhHek5XYZjvTCuNT0OZmt6
sHgMbQhPVg2QPdVunU/FinZhGWNMsH2YYgJKpNtGE2FgL7WPhddsE7sI+tYO7HTee7CP6mW8sCLv
RmTjgdWXLWGXtf3DYAFCK3lLN4h7IKpKCJRFpY4JlK4lGR6WCBeiFz3hbNmKjoiKKLkIDZ3dDYS5
ZtzOkQoGDN289PpSfOuvsH4eskTeFhV0rnp+t+3xIYPxVXXvWho/m7Z4bdq0ItdCv8/1l7jadIC5
aq04uHUXoEwsD1FFQym1h9ydnmeZHNf3jDBamL72d8hll0fldawb9zVTHES512kglHXqiPBphXGQ
rvmR1dPPOGHUo+WsquUJ09pzisWTFcxbZmOuINAFWMtoFQdVrrRxhyZFtTcYcvEgtEE8zpdrFlfD
RsmutU2DFiBZ9Bdk3cp7N8mtWOCkccKyvweAgrR5XzIwrHlSull7mMnpaUjFtYkjyKIyorSZgigv
r2u3OPQul7WrorvJ7p/cFHlVNkw/uAXf6uxDWshKjEAaMC3nQI9Qc9g9UpXkGOnLS0XXPZoJ1moU
/ZoL2hVHPel1fWN92FN0mSbmYxdr/E6858KBPGmBfM3n5rjY/YOKMRTV0vKnCKV9ZINAa6gGrJyV
muamH3V1ZprmGyVBlWK84xhfRO+bDmWHywItTF8iiPFRW90xMEYy00L+frDzd2tsjU1s9mejUQ8E
Y97PgKgSkDdRzLOHGlVvEZum1jVEllttjQRd0vuxZOjYnbiN3eRqOsc1SzObl5sIptY5cQM8Z612
LsVwtifeFEiDq/KnjbXTSDrrnGm7dbzsJe6ZA+SURVTb7rQXVRQIMzwlizzF3vxsyuS+J0DbXjM0
TEq2JL+fRs6OBTjuHN1mY5oERVs026r6pFnR96o235H9SN/piBaBekDJkV4a7aNJNoqPKIAJcUKg
RxTfZGLhY/LY2DNMG4Y+OXLZtj8ysUjL+Cueayw6JIQFlqjkJkFeXobchtvauegm05+Sab7uSHcw
WvfQjBPP1AIjj1Upu40ico7Ex5ucfAJ9cLhcLLJ6mBx8dlNs1oj69AmrY8BElwWV0nQuAVRgHuKm
psCaNZOrTQCluhJuw0VKfC09PbWOCwyq7dVGa6Tme93kJxq624FkZU/AAuE8R+kEbHpw6hsK6/Gm
GCEY4a9dNlZlGRudS6mBnUFozU0YOjdGqYZNOQ42uPw7thOvPaDsNp8t30m6kM3EeZrjzKcF9VCK
WGgdsZgBudvZznhuBeRm7IqXXZHfQkiJuc/gAHZipN8JW+y82dL0zxtdw0zVMamMLXU7LXmFZBsO
mU3kRGG4QK3yajswM4ZKR28TK2KpF2N4Z555QXrGdasL6pyuBk3glX4Xyz6oUrEtyUMBFvbZOkRI
IxpZwqS47VLerPHQkzOBsGYxm+XS42VOdDljb5GZv+j1uzdmlBUeAOxewtpCjJlD2pm4qWcQDHa6
W15M7rBq/mqct7zbsg/TAtqwzDo5OZCLuPoGs35KQuvHGOJvPdQTrNls2+HbcvCNtEOOe7+4qe6X
2gLHwzPzm7Qj2yhpGmM7Sk4p8jAYs0/VEHTdj7LrDDZBvdyNns7uNSkmfxxgYVbVFF+4KEx5fREp
uORTITmdds1UIELNQ4W0iTQAfIAl9XnM7Takz81rGwojdlzL4gxtpgrJIWaQqkGw5oY59Yw7bsVS
VBu7hCScTIm6ZlL2mA2CFDF+15VEudXrYbxRxoNgOnwmJI76WQAvc5bWxqthYMfLZ9CcmkUaYA1w
dQ77IUDnpwec2oyzvQ+t4lK0LPEdtv11JtsWRqBA74bilUuddY+wuRa1AqW8QzmAiRqfXBLNx9LN
QsQ5MTDrSE0bfUR3NEKkVSaJcGPLLoO3DdK67KZSaD6sMv2KRuiKzjSjsl+6fTrLGtqF3Ncm/BnH
OHo5IzVHqnQTeR79EjToIY3Oy8A0wRo0XEOAQ0zPo3lEHOfLLuTdSD4Mc2d2tYZn3SdxHEDHUrvO
sds9e8vUXOiqOIBy7y6dopwDF32CFEV7yba8yGUbQASFrTsW7/3AvB8YFQJpe+S1z0iFIE6DuvLH
E4GBZQ7bqRqem959EpX1TcRq/A5iMpOht4/DZgo6PON3SUiDWpPkceFOpXMzsvC8zDz1zZk63/Fq
FKsvG2jaXvSJvGpmgl2apv39b5WU/d4gD91oJS7zhVTwLiyG02yzfehHMyiSkn2rxjTAS7T5Op/x
rVqxxUUy5YG1zlXCKB6eHJCmXlyxVS0ZscdtOpwSou5zVpRcx+CUrfKjynLn5HoERIdB7eXcx0T6
qZWyfAL+R1R2cxdzbV4Nk82BhsjigXDQ2pd5pN+lHgF5tWfVkBid5IGJFjbtWfgKnOJNG5OlN/f6
J5JizJAJxUdp5ru8BE2dx4mHzibughRRz1LG1kEY6fhAx3U1N3nIYrcmdaeAteHZ+S6J6rOm+grg
xzfLOO3IQ1s0P2az66axZuhDZyOsGuNa8RDHz6NJpkvmxp+wYbxXOG5PVjdN3zVBsAikn4SV7GcI
Z0JgNh08YhadMbxa8zZ0pIKKACwqAWy8ZfsmuDmUCtRcfVnr2Vtc5d/UOr6e5m9tnj1Vtrri7X0B
zviyNDvk5p5xHG37smv0ym+ZyQ+4b2NEXVbjoEslVL3Cz2NfSZGTnIfRtdVmL6jz6CJ3K+oDR86B
NrY15gFnVzY8AMpiEr0iOgZfhHNx6VTaZ+jCZRbVA8aIbwNPfKDbJd+byIcq70dOwUgwaUct5g9h
ywptWdOFKDnJ5oS4ixJA8xeOFEIY5MW4IMp8q0f266XCcFu+ycl6xqqlsF5lUFcz9dVUzQs3DqTm
zh436r5ushNIkWEO3+aQjEX0ZoGRM3fQ5ohHNaPHcJnutLC4iZfsJkr6CkHj+KgxXiAFUc+AksHr
MOZDPuUfuWMikF+2CsABp8qluLDUgWHUNixWTLr+XLeXmZb8NNK6tV3kl6NxpRX9V28nrDmKvasZ
DXlGEcwLYpyS7C1KJoIUWsnFy0wEDNfPmFkQryrruOpO1j+tECwpOJIsO9ql+hAW5Rt1D6tGUj+7
2tBBZ0pFNo64Dd0MXEJLtXS5OL41zRdoirivMuusPqqKz3KL5iVXoMab86gXN13vPjKIOXka9gED
KX7nHaRzl4+8a7zEwRjVRD+hpGtOks9ytJHuoEW3l+XJmTve2Yqrp8zeMtxZJuIJA4M8Dc4M7a2J
P7DR7FVLI4zR6i2aRjKVTVB0/BRlgRojXj1prMxzvWw3nn7O6hWVSEhhu/CcFASCwC8eHjUdibpu
VmB9VBxvhpbN5DSnBEViPFUQ3BvXDULdoCq2s9PSe/tBV6dYued5iMFx9BQ1vBgjsWZjkn1YWQgy
zwafBRtZNacmb17GrCFcxvsyZvGa8+JjlyKv27Xp2Bl0mvJxAuox8FT19Sp5LMWFWzLaK4cPI9au
h9zeJcZwHKCMgWmMPBYo0PHEyESqzfMbRgSfXsmvNFfxxzg6OCbmH5fPGEaem8JZUYYrZyv97e8S
lGuO+869m6cIhehV0YijLgkbKdEPxx2RLMpxdnZe0MnJ941sx8Mi/U4hnOzY4Tt98jDGYM68dNuK
/kD80TF0xG1XAB8BM9dENsozVfsTP2thRreJRuhgnR5TxB5GJ6CwPFq8nyWRcCvFSPKDFnZ4NVh8
5xF4KuJx4o6Yd7D+G1BYRY+Jw2k5HmqJERXJODkME4oLrBpx0Qy+yzzYy8Ue2QyGS05Ja3Q3egqk
NT+Fdsa4e0KIXL9EOldZoeUnNALoV22K2W6d9Uvv1IPHobTVMtRb7iMsnsGfMnSqXi12s7HVZAHq
Z+LnqyaxT+H8HsrqSpPTh6uoHzoQpVXF16gKJ+lgf0Y4AyryKBjn+vUsLzS7uMHoDmqGJPLO4Lki
tklTuCm5THdzbDIVApHYVN3L3KY/QsP3ZFkk8urZHfO0ywQOn3k1GumP6WL91QZiJvtDG2c/VldY
+BE8uJOkTDX8yHPPOUMoTa03Ngml31avWAHUxb0r44/2Iy91NhsaDSP+CU19RJO8VVa2tbvlyTCB
dPb+0JiveuJelNwcOk+7ijTvqu6LN4Vb15LwdZnUgeimbhLpB0kTwrfi4XBddhwCo7KusgSSqqFt
k2J9QZ35gXFDoNnZDTJrAMbFCWXHkfvhyYskmdz9RQZ+tVg40/TyXZIX2HBNTwtrlqSrX0K9V5d6
n3784HiCRkFTYGtXhMIecy7sTNfAvxU891FrHqUNJhTicIIb7dWVT/WzUXhYpWg5xnwsN5QrbGxT
9YVu43JwNLCyzh79xXVD+EmyjE82YokJTXMb0qdPEktHYmHnp5MUanxyGSgAV/bXJ6NjEDppGT9r
zD4gaeCNlc626ZbT0hYnEj13Cu9GhtKywEZYltrn0HH1zhPcjnrEbT4EtasOXZJfqUGbMPqoD6a8
6AXQalvj0xB/ir5JL9yWw9gaxWOYw9Aw4HRa3NIEWCKp1eC4LO5rjjHcaI9Qm26hI54G0KV1qwGX
Fpfv0NCDOLN3NaMImS5PyDi2Vij26yVbmtHHjPY78bhdTs5A2M+Igde9xf62ryL5qBqbwAT7UoXd
wVYkJhfmkTOeegCRvq8N+9yDLh2VhDIyuCWDkk6ruJ9joD2yIzMix//ScM5P0fxMOcx7Eh342Lcv
U219FTph0HnN1VtjMytcYBsLkIuZEPlcoqQrnIui61mhbcKJK6CosdZq/KCOXA9qW6ltyhzRt5nv
MMmiwTIICMRrH5F8NAzpTZOIR5FEo98voF68gpSNNkNhshDqDow835EGQ1xs2N4Pw05FbRmkVTUG
2lLogGGtDWDuCOAETNEEfOBmNKE5UZV9/7Y3/X2F+6fl5H/shv+6Qn4sc/7761b4T9vk/92W+fK7
XPez7V8f6v/lgtn4nxbMp+W7+VDvf14u8xW/L5etX9f1secZjiEMwzLlH7bL0pDG+hHXNWwM1P+5
Xha/Gh5h3jiJXdsw2U3/53rZ/NW02NR6Unjkr/wf18uW54n/sl420DVKw2Avi9DQWT/+h/Vyz3VL
mnBdB6536G2Cl+0e8p5kttZIVCQdO9DehVtp5mkFWfHKauC9OQi8hmUVSJTaqtFgjZKbxYbcmiYo
quYrmmsV6Mpy/MzIWUGD+FhKauNYiWc5J+wicaTsBPKudGwHbFAPItVM8AmYXS5r9PQYs3dFF9Ht
e1ZK3QLrVmvEyUtIwZMF2Vs5DKylW7Sg7Ro04xzAcfq2TMTIGguVrJBToEXht9MlZ0eHDxaHNDAu
4c/SWBMBQnnIE7nQZ4M+zqbbcEprvzHmr7GnUK2rgYmE3jwAYcuB/YRLYIaQIcdJcpSkj6wVli1a
KSx0Y1VxPyg4Vgkqk9z8UOiguXEqg3W0e20Li60UyiiMb4gGWIy7azZBEbpbLSRQdz27szTqAZah
tTOMbbp4aMA1bwuppqHR/y6r+q7RXHc3mwolk2jUVhbxG+D/fKt6oYKln6ZNTwB1UIwW1Zod3bQi
ZK4oYPaOM2bdcKm/m5Qy2PD6neqIO2HVgxHryoND7k1PGgnAbZRce/P4hRSJtUuWvodaA748FW+M
a3K/xPHH3Si7WphBs0k0f/IhpPbNu+3UdXjO7PBWgsT2I16gXDRVkC3W28gg0pE9pROZKHYV2xjt
kGFXwC77LmW6PNQXOY1sPTv4Z27iaEwCm/R3ELLwOuw8wdsBB0t0YbQhO2hr5uF7yO69Q8DS0yFY
bc4TrkgbJtW6B8gtQftEznyo2BcZ+i4b4qd+sKnQnAR9YoRaMcWsBBHIYKKzbbXlXecR5tgz/Sok
iDukUQd5WeV57q9fFxGosDjLK5pOAoUMehEQ3kSc/rRK3Oia/aZ12tdoAYWLMDfR/QURt7VgbtDI
ZuzZQRoSh5oi1gkY1JEK0VJwWs4h1OShG+hUw42IPJ6+nsgItxbvWrk8zbbnkOTFbQugpE9Vg1Fi
vBEF4QoOYRmGfHGoaenv8zuV20E72qe4gcBhWzouq3DY18Xwg6djP/UpHMvFoyXiVybT+wFPH/Cl
4bJB7C4s99TAJOzMny7KP0Q6wx1xztEU3lRDS9TVu8CfN0bjHFhO/Czi8YgKHLKrHzntA2kGn00U
XkbMnPskI81GAVk92yTO8+RdoyZ96ECQ98NNHpJrlC/QSMKiMYEIigPrnscIP1wa9nUQRyKCMm++
1E1E5isLz1dXVB/mOrTNpAK732mfllQvUcumsMIF2l73kcNMcQjfJONXrJ0tKa7XrOkGFGcM/Hos
jVQu72Vr7bu5v1eJsbca0scxmnSieddYJTsY5Jh4GT5ZVGHFkeQ54r4qzb2nQaUPIzBL3ZWIuBgt
vSd1VjsS9keuT+per9ShxCiCRmh4nrKZ8X+czyzNpte8FpspovDLzN5Go5h+7BgBUnW23YtKsmdP
hjSngObFhGB6sE8qE6Hf9sy0iDKk4jg2BlpCy6RbmzwTKaK58jgYPcfT9MwQ/XbQi8Lv9ehJzDW+
GmV9sANB+c++o4vTxxpyhC/K5GuJNybJTH1eQTC2D16OmntAKQMz5V7VzUYnxcEXcUyoO3iprHUI
S4MT1XPwm537WJTFsxqRqEzTeGfjb9h0RsvTL6i9HFe+WctAadOywisk2w7jMmmwQrhldFB2jhNa
XY86vxR8V8z1nYW1KQUHZOzbvv8iAdvyo4GJGB41RZfEVVBFYaDVOIVanUQUD4cTGpUnQ2YfSsQN
6+0I6AADC/qG4yQ/ovV/Zp750nqU3ab1PCMcASMTHXQczygCnBtXqy779WeQiuhajbdtVxPP2BnH
AY29Eylny4lK5u6UkeSmB2IgmNOJ3oyEKBrs0G5phIHIMthUjFI3o91Qqn7Oi5Uz+h0n2AgmwXIL
aQiobOhiwOthSw/apH5Gd75m8bFKoeXDGHyubY1E+Gdg3TCFv0KsXvYKqWQypC3G3q17JDqFeFc5
BXTY1pd0bS+lpH8im+DAwBO1hgoUEdwynd9HeyajJraPioPZnDRcnkJy6JT0aJPlPccokC+mFtel
hdqiJbHGlY/OzMC/TIqvNI49P8Sf7q8C8nGUnMwdYV01Aq1obRtDi6lMX3DDlQVJVvoI+CaBVrZ4
L0Nn/eSsq1r2UmSN6xD+8gyL/7Hu55Frw3oanPmO0BLqYYJwfeEWxzDRngbRzb7w0FYSIgIfccRx
rMzLZTE6wGTk3qlIvaLP12jSZbcpoy+w4iia2DKYqtv0c3Hk3btNTFFs4pR7m9WD73ZWSERP2W1w
QJj5dMZAuzeTcBO30CkHW4MbN7BLyuS4+Ha/T7jkLzRjuk/WTlzvYgcZdrpxB1JMYGQFMqlfVAt2
IPPcN9OoT8aQnSem/4s3oSMeTOnLhqEho5g+YaWpWxz1aPPoRYi/C7kLEpeFb69OEG5E8lo3RiLi
rWWrRQrKomJbM+g9Cd4D8OOeJXIFSyLkzhnYEaNpj+xk07U43gC12/giJuNiHhR9PHkBLGQI7xS3
Q65BP5jMH7ed2KFUzxPtpAl2xQ8zQeaK+1CQwLkx1WcmmQjVrX4xJYtxEXXkfXha+KFrLEN4aIzK
VAYuC6WdpciwncKePR2zWdnUBhJUfWOlzUMb1dQccz/7aOSu9XKNCvCM93LyELjMu7haqAqi1IAT
t94xQwaFWMPspnvWpgw9HQPYAB44bSjIaE0vwOXHphVYOUbTpGSSWPRlgGWFhUSvPyQARxEqvFAP
pT7MUwPg5MqzH6j5mskN5MIWiX0hLlAwUA1McascuQ/S0C0e93FvrTUnyz5osAJchvhexsS6jLrP
IiqWAJ8/Y5OJvWj4abfhN7f9/SSNbW9oBEos2XyhWGCTXHXFVezHItrZk64Igo6559Te7LPd9LZG
02ggqTLcCLoFDZGIMj0n5qLjEJPcuJsBiUQ8XLb6/BEzHNUyGj++G+PufYUrlIJg2LNAepjhz0vL
LX0HszG9HtA4yDnNkiESYq7up1lzIlcn3AxZ88qa0M3inzTCcdcgZovyzyh27twEMqA3PTrrxaUB
TAtmJ35zWd0PrrVyO5BJlM2RqnpfFXoeEG7xlShvW3bVfZvHbF0NJmcVZtz1TlgkvCyGTgrBanaZ
U/RxhTYzswiZzEkwJYC/DV4z8Ql+8SlWOBEq58yVn/qG05jATqtjLbPHKndQ1ylVMvdqDl2WvxNa
jWaLKbovGcEOBPqRWcuZFavhsUbSQwPF5VeXxOkxCZnEZ+PEHgU8EDbupleJbWzbPFkOmIjfK52f
uRm7W6/Fp4UWqtyYqfY41cvDMjMViJeZ5r4maKhw8p8krA6dm+HFJiaWlBm2t0OzSygMMbkz9k67
NzfkuOTmixBqzi+8xuQEYOnABo3bbh45hFwk5hpzzTor1LFlmLZhbQsYM0OBiCxtGUkXbb7gA8ej
YyeIu8bECWaXoB34qEGcLhMGWCKd26kEOQSxuTf2ovmaw1Ru9JkCoMNQA9CY9WTl5oCKCmJRB7YK
XYWKMyIKOChYggeYV5PLMrKWzewh8mXhyj2E2AAzaYrdHL0mFfNcuUYVtRoHRzsu0a41501HoU2g
I85N6vgLUis1EqDUNbiiHFmRdFZfDjUhUU7e1Fyp2UmwQ6r1mKVkBiM9T4qrKWLkIIziezKwRo3W
YeosEuNj/dOZkOwZCGI5nF3MmXAvwvxGLxftos+ZnlQllhDjAsgRU34vvyFwgF6RoLJgsWJ6SKf/
MRSuMPIbUfKWUyDq1H4WoEXakamVMBsQ7AxOKJXawHJxCuCdq4atM/NvrVx/QWZSRs+d3mbna/HE
FeUIEJ+YNBZ/kNK+V0tyCnmf1JT5NVSmvaKmLod5WehXFxyU0Xg5Ny5ZSgXcx8QukfNundEj2cJp
diPy26BKCjfwgM8STIf+I9FvS9d51cUoYYgWJ2Q7b8R0cehlMQXImJxm2JsLew5ftDOaZ42yzn3R
R+hpidnMW/YIl4NpxFdmu3MVNhszWcrbCHNRkDykY1KemFIehZ22V65ewG3Pq2AcEQQ3xewhGgDA
rpX3aA04GqbuqwWwNBekqtZdk2xMtN4T99hNhao+SExW/rjGkRdnIX0PcqKwlPLGdZnKc0kLtJTT
K+Ff4HlmiG15hFw0XLsPA4ZEXHC2U3xLAs76XR1HzW6JyWQXJeC3XEMthuLuapT2XdOXpxBiH/Qh
XJTmfJr1kqiABFTBzJBV4O65Ntmz+3atEBxP9Xu/6um6QXtgDJGgbaJ/Xeri2nCSmzr2aPXCH890
3atyHp/wT86kCzOL0F0uzHHoFWKFqLy0x2bxc5vHRRLAikpyJmutu++JqzGRSO1rG9MXV1dQFUT/
4ipHmj5Q8Jsmx1TE+56DSaBTC7LUMojbBL6Rt+fYe0NLjxR9KIst6+6OHWjvzNtaH1ll81Yjs55N
G/HSmzrUeGPaSB9sFJTzkD6EYJCo8e1NbVzALCU6LQf5yRSWaAGJBD7ux4OWSCZ2hBUpYWVXDWmE
wxhNG2bGJIxO1kEWPehNTpfUaR8BUXuB3ogK2VP5M/fIbwfTSwKtAZmmkDL0DiIm3bB2QPQAVHkD
pPtYe4qAlin0ubFO3TIrWftdxvHc/xtzZ7bcuJJl2S9CGebhlQRHURRFiZpe3DREYJ5Hx9f38siy
rluZaZlW9dDWT3kzFAqSIODu55y9126wmqLsG/IMXQ5iTVq86GYMih9q2oEhNEuS8ORPuRD4XGOZ
tdBshfmYQF7QQdc3M6OhzocPXhbVW+FRWfqGCWTVM2gkkPel9TPWGkxFssBFHqeIiXhf8L7Z8Uxk
TpTUa8cF17ytLLsKKWNBSHnuWzvTh+Z3zThiS49bYreEsR4troy+ROM6n9KV7dFYZbYA95+WATkY
CKGD6qj1HDrtuXwknOTXNKBVqOXMiDvZZoJ+KmJ1DA0RJEd/wE8srAt5vWOLEWyuf+sNj0cB4H9T
mz3xzuj/6SZtF5dksiJw35ETo4p3jkXzAooRS4Eo7lqkUfR6qnNazzl2fVKf89ok/EJDJJ/HnxzL
qhJ2SWbSYMhq8Z0yMa3z6SZsizN2bnYhCsuLzRznT1OinxgKNVBWGgbclDrATof6aR4s6N/lpkDH
hVcBB+viIgfPZ3s9ebxkYiCCYD3curV5JOTo0WyrX94C+B+AP1IIHLfA5pyRQc0gsrtxaNsVTa6g
RhSbTz7tAY+BZd+9WIkkmDgHluXCIw6yX3E8aZQdGqWuDr24i2lSQO9aWUH0qePsFymMrtceGj67
UnAzsv5bGmTZLTz/qyZCpBd3H93gR2EwMXphAKnRhNErg3Z6lXCTQRB3XHRC7oQua35k7+WRN8Tr
YBYUqMa3jgDUzxFuzbr+kwXofkngXgUc4lnTIN0SA0REfJahkgAryPLFQAMhFaI0W+O3PMdhK0hZ
q4aqfB8CiKoAdsKibP21WMRH0FTh5JIrytTWaux3K3vsF/uVQzoWl6j9mdL2RigvASNmcutAI1tM
dGly/kqK/s3jTAj0MKWEaZ7iwX0o9PR3b+pfE7xgR71yEpffpoz3ZZlvLZQYK9OMkAtm053VO992
ZHJS0p8XaV2HhByriqM8wRL7qtHXdeUSTeZoNl0he8fQ48mH3a63Kq1U/T1ZlF+tbbzprO8gYv1t
qQO2DAamDCk2tHniEGNqxATmIKf9lIKrAswG4hUtgJXWSN2gNxhy1aeQoK04ww80pgSxAPJczXLZ
dHil48E8+TRT8MAvCcu8iNhYvYkw+b7ivEjKONqmEZpWk8C3XAjdWbBEhQk3PGdDY4u8/T2RPtUC
iGGIIo0gKz6y/+iAHjMzE2tPH7bN0qBsib703v2oHYs0b0RtIFQo5idoiqx3aJ9yhIB1xQjEVA1W
VDPdt16aPF1jZK40J/tOKC1k5D8tk/EUVEj5xpF6V/MTcoLoys2D04bmmIe6Di+KiEFfmN+4bD6a
jH20RUS2igUVfD4kmEZprpUy5hjnREcTpQlamK/OpXU4A7vd2E1Nc8A6tXRYos4qVi1bP24RB0ZL
e6iL6NxVELyq1TItzHrwx6qfO5r+JUQLbHd4rnu0+3q58xsvwGKp7FJ47qsRWKYXLKAU6Ko4wv49
8T047PXB1HOtzZSJV3GLO/tW9KSPBrRL13XSvYFaZ7+osGu0U/Xe+um7Jz+XfnobnM0AzCTUGeOv
kiSmeU0Heord50pP9XD0jSNJKnQEzZ5+WcTWaevbJCsD6qqWpzwmjQrTSdMB9qRdIZaKHSrmy5Co
0czZ+mpiMLqmwRI8mvvJWKyQUxWI/cwLg2jYi6mhOO2Z1Dpt+ZiX85uNVDfXWQoGHy+aEfQHz+pN
8tfk0WHIu8A/w9+lYKKieO/taOsLamwrtdadxVlZaihVIr1+6Nsemu5ghQhKs14xHNje1x7pqGMG
VFfDiIIE5OSzZ23dIf6RQfKCr4CBdw/tv2VvUyV8fHAwpNCYRldqdHfaQKaRyH3ayACC5qpqd5rG
A9fP9mVJQQDShKHXSOOiHpkWND1a7dx9RK0EE0tYm2lZOILmBnNtRC7pTNOodk1sUG2GyKPWP+zK
vXnVMIQFrGQeEZZ4M6PORvhFVy55yNueEx4WYIFZBHktys5sPltCinUnjOfCV0e9isCika9/EQNZ
hZlDAAfzk+7VRcEPiZ8qFRHMmmvOE8DctCmrdYWEjeMSLAKfMxTVwk7HIrK109CWmrb3Oy3iZHTW
vahZiyRtiOTTQ4bayzo3JL4uA5R8SV6kyODzJAPhtg57cOfZD/XgIJeQJabtNH4lsCjMhf2ZBy1N
JRYsTHbpe29kn5GFMmFetFvvMA+prV7FI3kW733iDBenm2Eu36tCf5y7lvOyi5p6IKGVczV6RMt6
oV3R+PYAQdiJ11Fq1+ssRsXj6eM6MfoUhiu5E4aTPJW1/SVzOwAfMBJVBQKd/g6RzskC19htnTyM
Qdn1rvPLigTEsC7HVFNQK/qxtzZNWe7TGeFNPXJ07pqZLkhcAWqkkikNEn4qZyZ6PWpe9BaUUdZx
7YVoljtX+0mw75dmybm0pwtgggyz/AleqJ9f+qD/SpisNQy14pz+oYxLFMRFhfZggCs66vJVZoSh
5323ip0JDWpeMkqRDMbRHa0doz6a5EuHWfOeJGDiJ7RHQhQ+p3LyLunthPRZ9fXoVj9C+2yzS7Jt
SGphaoN400itW+6Z4RAJk4GSjaLGTcxV6y/J1rrvfFpgwSJ+lsU7ozkaDzFqlKbJOQLNdLoDSisL
MmwxxSciyDB6W3qyMrUIj43EnuJaBAgNDcEpkfFRMBZksM3ymRABNtTZc6oFF6FNt2lyCeHS1YwN
yjC9mXVSuj2FezqjcN1liVUcWVdm2a8DWwXcDYRFWjUnwib9FhBMdfHeMSPQW4j6TkAzrLV+z6L/
MoSecy9VoVUtYhVHrPi6zz4TY6Zd601wst1SsKWNrwTAQq3Q7MeJYB76rtze6GERC2IwaTSKKxJ5
SHXoaJWkvXeomxZVPz1CO3DndZMnQGmHR99ikiUk2pWmqRiK1h0ogGM5cxDvDAoI0uhcNLpE2Bmg
61qifRARH02NtNkhCDZj+x3U8t2f6zTUag9BeEo3NlU53HaQhJUzHcbKJU4DlDlL82+zzjTkMh/g
ngjXMOm1LgOea1Rzde+EbFLGOoq6z6UG8j4Xw3PWxL+yZdqTsfUeeIVD2O4Yb2qb7sqMGwErlSAL
iIDy6b1uingvW6iq86JEBRHZsbEBGQrbZEHefWyPYJm9UxolH1k5AFzwMy6U22s7J+eQ5QfJMfF4
CqHOA9DUCgJFOFxU9piFiGENqz8NhfcU53clizZymXJVTqjkOJU3Yc1hSmaFtaplQstOvrcexi1Z
ws3yyeKUg0mWqZiesyXGHJwg4U8QPdQ1D13rMsRxCv8rtZl7dJP+yo4If8/lxdFDXIoa+dqy2PtF
Sz8Fu9pWDATLKMGWuRg0dACU0LKLMNFaDU432Z49GX8PHaVwNfIqoxM8em41r+wMaqOGOW9oIm1H
lYwgb3qoBZSnUimpqITpVphEeafmNcgYZ8wNhOABQXrcfbsaWShDcEHuTZOnyk4mYy43i3ZjdK/p
stwMzHI3cT7ez4v7EjWasRZU7yhL9c0SeaR+OVDuhcWd5XCwbboOhm6m9WvT7ekBLoA1TP9DmNlr
M4zJua7blzTW9y7CgbWf4F/hpPGeOcYvhMVAyAQk2579zaOFnSMwCiXbLxVZc3QWqOpe4R7ZG3cl
jK/VUCCfo2c1mjoddr1I1nmp2p02cUlEFwRZegcPsN0LH4NcZuH+ifyFB6HJfwrf/xgwQJS0Dk2A
2MVinZA34+3JhgJ1yviB5r0DrxX3dvUL5emqgQao08EFOOF57sSdNLYn6tRVPwCLTMV8hUb8VVkI
YRlBgNK2v+PSOsS+c28HxA53IF01g9NpoiaMOL+6t7S1eZa8/GaVdLI6kn0/ojbnyK9D75gHO9/q
afTgIpwxbaERSJdsZo6Jm1r1vMxZFhsXywb+vfqQJIG8NmTAx8gJj5Vdb10D8owOwVphGlhECL0z
bVqCZOWJElr5QcosB4nlnJxFXj3XKHbUqzluBscxvxwW/G0a0+OKZM3Fk1TSnca5ZXLhRQ59/5ME
JU+PM/lHic3FSYjUS3J8ErKbCZqzQVVqbgPNIurhT1VnwoDOkT4E1INjD53aoT85ewJXVRd9+SU6
UxIx3qFKhXGsxaHjdA388fTDZQLYuICpZjLHijllTjPmTPYlcH2dMniDu4Dwve4UlaV/YmVcjc7U
7ygdDkghqpAYUjfMJ3PcIAKLcBQR9nIzkIqTL5Vca811gQSs8uoJ3RWKpJrRYjvjalbZT0MU+TTM
78donukmxEa9iXKcrqODGy9tLciMKUG1kcxouTvWvpx1fCIV3dhh8IjRmM3HLAFNHgz5zAwPdwMf
C9NdH0RhPHOgnwzkXKVJdP2kX8ZpcFg7s4VrPNwo8xfWgJOFNJTGFav5Ujs7HYM8DAEaHVySbvHN
rclkKxys8jPXbKIV+tAVwLKXwSWhzXrJfReraTvcEUqS7VL8B8nEduYXdIEJZgGMlL5A4HLX0UBZ
hPaZyNDcm8A3+R+1608nNvhV3iuByCCJccsb7z7rkw/XdAAD6jU2XugpWdB8lAUKxUznoOOAtEHw
f2jjpQSNPqXHKMUe7phocnL3FdrqNvIsAJWgJce8Z/BR4GbxbdJnl8GgBwGh0orQjns54CTKmV2A
s32lGmJRtDb7ZtzFy0I5ZXe/MyZmy1CRawPnjMlvcTMCCMKyAcga9CV/vWhzVBp8CcaM+MdsZjwo
7fBWl2D1Y315AiSWYrzKXgijZZnU6zMe5gvr3hsyKXZIn4GgC4mr0ZtjYzhPdcdXYS3Nb880i7VT
evtJnz77Uu7LhfRvGSAGiSr5y+HfDAWldmhoatDr6TXa//wF9TwmENz0ZkPL3W30B6C2Lxnn39DK
vb02LBBBZ/9kwhgPS6eDtL/wiTrab9uCPLm2xZbaFANxHU7u00RlOxu9l9JnxdUEHjsdFeRoaMZq
ClELdCcyO4m29IP8IPpjp/I5rUqkTyrHUQdEiCfuly8LeRgD/AqW074l+fQtXLLtE5EfsZqOBWWL
0AGk0mztZkB3bo89ojvWJmXTjIfk0E/urvBwHem+kYSyZQjcNACLK8LXZ42d09NyAoTr8pFsVBX3
AM4XMb6/MrIOTSko7LgiVYPABoew2nuOXT/OiyFIdRN4Afy6JfKJ2Y7DXk8CI4Bhl8UgsB1OUx7h
2r34NF2fhWLSQOhMQ1jOyVfdBz8Ak34nDvbItlmeKs3a5s78OigorsVThY+ekTTLDYQdLEPMv7Rk
wZ2ULAdsC0442iMTQPtS6XCWM2u6TDPjzwFOKYvY8hVTp/oVjZYl6i7NlLIPZbC5tZ6RtfRb9dAC
fMeGtTZ9/iibywhVbuqsdHtJTqNVfIumx4xqjFHotj56Wf9TlMZngeCV/NaqXumvKLkANu1E1NSH
ueUSqWnlEGV7nmc1zIyPomWIvl+mbLs0FrPhhCzgdMK0q9SyHTQWdsxzobPxmGUv4F9vxwbTkYfP
hD6o8cnRiOH7ImlLEHYjGb5KZvueR4IVK2BDLcrYNh0Z23rEdsRrHX9bCM/qzaj+2G3W5ZjS0OzQ
wIBQ9rJx35EcFmYRqT8DU8vTYs0W3eb2uakcf60zI1+bc2qvEIbasHKvA6K6qJ3DedCJgHCH5d6s
qnD2kd4TcTNGNhIe98mr9P3UTm/VVLLhmcFPTjQZ2/R+EQsCPScJZyGfhtL4rXNK9EX6MFoMf6Mm
eczb6tYkiHutlqo+yUjuG40e9pUyd5zYJUcau7Oz9rG4UGMnL05cc3DN5g2zfGb85zQafmSKfk4G
/I06EHNYIGFe51o3rWjPNIxOjAySejJIJW42m6P2ouOCP3hVD505qxjUFnLbUyCmrfHL68CFSLN5
dGtAg4YpXOq4eZPO/bGYVCtX6y0CYC0Pw3PGIWvxTpYC3wCm5/opUh/4ZFRFZbfNI62FilIQjWBT
VihVUiwHODrADDILBgWDyjT6hm/8UesyomlK7HQkcKxFNKJGhONHCBcv+gxWyhyT5uqkGOjL/JcV
lMWXXSxX4sX0H2KPDl5evnfs0Y85Z0lOzlNJiBAyZLCefRddmCNU+4Sqg1vXowDt6vqlT6yDrfsv
ZsHtKzV33oKZO7aRTD8bLX+cSwp2tx48ytWu2jYztm06dsz0l0ufX0qo0ndD03whVQvN3HeOjCHY
32T8CyLMITG89qzkZcL6ENkyrqqFcorghE8iOF9Lz8gOPNI+BM3ZB+iS6Rj97VsEJ5CHks5Ot/D8
JjXwQ1bkV2esScZKh2cjq0A5sHgfBE/gLLrsQXFg0p72WitbGi+LIE6QzppHGF8UZCa9Q5AdYMY/
DUE9y6zXJzZXH5r7kuzjO8/Wep65AhjKMGhH0XUNLhPs4DVz2sO6ai3wIWN5yeEChrSb5N1CvhPN
teyz80Y2L1v8JHhLB7N5USsZ9CNAxMbWUCbUKcq/kAAoa+qkTKo0tLeZsq1Oi4TIjZEVKcKkjK0J
DldfWV0lnldPmV8TXdlgKRakMsY2yiIb4ZXtlGlWKvusiY+2xU9LS+K7xF9b4bPtlOGWEcaKNmqE
v1Sgi8OVG+DOlbh0ESupmS5TvEFZeDu8vIUy9SLV4UJg852U4TfC+dvhAF6UFbhRpuAKdzBTfdaJ
dJ8o2zD+AiRKOIlzZSlu3fLecqabjdcYHSI3Oe5jQFnBavpjSG5vtjIot8qq3ONZrvAuS+ehVFZm
XZmaOW+eBlzODWewBdczxiQDzApG6EJZomtljiZj/dRgUV2UbdpXBupJWakTPNU+3mqhTNYaW1vo
xrRhM2XBTmngOniyY2XOnnFpN8qu7atQCmXgnpWVm4YwNynAFmXyzhuHCqId5arUyKDIELwMtHd8
UIcsyd7jEPX7XPPu7QkKLt0+vfPuO1zl7C7yrsNB3uI3L5XxPMGBbrpY0UtlSkfHjD4Cn/oImnZ4
zPGuF7QcNR0t0IyrPeNrbnC5Y+pcDw2zDXKJqKOj5znbSWWLD/KBf0XD++769idCUKCA9nda9y1y
UVytKf568Fm0/Yabie8+wH+v3qRwi63rZRdS5F8tWzwpsIZERcqGe6jj5bGK4ue4D24jkTaujADr
sDeU8XNu/w7ksLeX+Gon8kZEzAser1sBLWDWsCLMrxEMgRyWAAH0J9E/0W44zJAGBMSBFPIA4cl3
CyQC5SPRIqYSHvVE6+5jiAW62lJM3ugEysAqPgmkbOEb+HQWtLbGzkAMPPwDzTWJyjE3Ei6CLFYO
lASq/yMWQjanm/CyL1PBFFABgsKxLCYtPH9JQ8kaw16A5HCtrD2UoA59MHvmHzRKB6+BY/azBb+h
h+PQwHMY4z0WPz4r512Fe6ABBHcXGCsciNkenha2JbUgMJAEW+TBjKjzrxSCBHvKb1chJSbYEi6M
CQQiDB2gTmh5dWfTwc4UjsLiCWngU8xwKjp4FTXcilLxK+TBgWah8C4DCrkZNjRgxvZrIpM2st60
ejjbTbQZ63ij2Qs6tWU3zz34X0R+0DNMluNY4TQwkd37iq9RrDLbuORQN/DLH4mQfK2wwARQOUac
5RmUDs8zv1rXuO/weThQPDhaQ/SoIXtEOr8J6UOBZhzIH45SakICmf2UzvT8OkEI0SqMc/eaHbqw
QwAP3newRCLAmvrbCF+kUaARA+KIgDwSQyDJ+rOFfQjBzGdBvZfBKYHafl3esZ7+KmGYEEc2QzTJ
IZtYXBQewY0P8cSBfOJDQKkgoUiIKBIySlIHxwJSigcxZYGcAgiyVM7qXtTIbrtrZSR4dg5NP9wv
tXdy+3HrBHIfmdNBzNYa4dYalcJGdI8eh6h+9jhiEuOdkeJJJ7MsAHOqsfSnXgVndsKNPuJ9xcBQ
m/En/jRuH8Pd6A7+2dZ4VSiaSvR00pcnx4JUnRv7BsRUaphEbGg3zaXtxuSDn7/6jnz1KcI0vkaF
tgnkJZANjCfr1eCBVA8gWrWHwew2LkzUXIxX05OvZQYJB9iG+nmAWEochx6HmNm8Ow+DHT0GZXkp
ZXod0+mlyxKCo4j+DoYnqpE1DshD4Hun1uie0ONdoS7d8l48SkUPs8+aZAKF8LfUh5uW6a8wrmys
dXqkX/QSgXyuxjTuKZ+Tq4x583I8o+M6J0yyLKLQxxb0jxVf4zY467n/rpYRH7YxUCzyocbrTPxa
nYCfiq9qJQl8nErAT7zQd9+m+hK12Quc6GMEM85fQ9u/db+XAJEJwRM8GpyD8+ksq0tn4PgrNn53
ccobRcz9lFRhS9cJrsGCZIeWQ7udE3nS4dL1WXqZ8Wg2mjz+EfWlyQt+90tsDOdm8N9bemZ+3R0M
m2eKEWR80R7yZQt6MSTH5qqWOfVXmW09MwG6WeMIVhXp/eTc4x65NhCNGNxcXT25uijGojF6wRA9
QUM1XFbGPnllgnwZRnJ18uQlDex7u8FwN5wV0Gj05KW0tD8frOviq0WGqlEx/9XO6v0E6nqO9Ck5
lZUTfMHyaI2MmaYcbMsTJOmTlX7Gsj32MiB9O3mx0uhcdKzRvJTDJ0hd+Br1eQEIrtBMzkwWEegW
9QWof7+wuntt3LlWdEVJdIcO7TZZ82uTJLBIJKLq9M2S0cvsojVm1/tIXBfD/PSk7ihj9O9n71sh
miiar31hw6bAZ43CPigKToHjleKf4gPVETdfguU9pU/tiRnX5HDVfV5rcAmhG55ywPlN+9kOJdrl
5EUmy2teLY/qQy12cqF868xmZ8nlkZHjczpAC8cb+GfT0b1305w4wjIYjl8UmynxvPcmia9EuzjW
cJFD9VW289GDRtNO5G4QMgUIL6D7p0BahMx9xMuANhkmzbgtgNWLNH5Wb6HIclDDp9EQ7+qJ4lqd
jcF4HcfpOR926ZieTdI06+axs8anqbUxv+L2M8YnZgOADYm/EDpUjery57bRx5u6eyNnxgSMfIEO
rm9rd0HdP6HpeVuW8Zpq+iuSmvfK4fTqFZcmt9+Ra+zm1NlyZ7JBAC+T4mZWBcCm4ab2yckudsqf
kPFE1ulEHMP4THL41Yl+jSzJthW92Jpz9HXsRfwag88/22uZRc+D3p+ntrg3KhBkhNrPTfZlW9lH
++ov7aPYilTc2uK3FCPpxuOTov/EojsnE6/uDDeGh2cl7mOw1dUSeTbcKH980s30DYroRbPdUysf
hgAqVztfKXcrBm0xgWUcQ9Tb+vM1BqhBOyxJFsoylLW8Pj8IxMuf9+lCpR+fo0X/iZvoSgOBc96H
+hRuX76xAj/a7jHwI1yerGURtmg7ezNj/bXgpmhnF7X3cOsHgWFkuZuQzARh3nU32zMfWtatRg0Y
Mxk8zb5+V8RbBO57v+U3oLSsLBfVCNlg/NirbnYU39TmZZqqytpYbfnV1923UUS446OLS0XF8Ch6
sQpnO7CCRpZ27eZy26E1q7wVV4vzbbcrquXeCyAYaPp9A27BCaJ9Cvct5UzqUbGnznDKPO0ZYcWh
8Ko7xh8nFSEd4MNO8O03U/aodvY2IDUt7b7jgVBuwvkmN3oxNERTmmE/CKddR7VKO1NOlr66TOXb
lBo/Q65xTjJZFuvn2S6/nHZ+KSzvVzeND0X+MGvBFRctmBRyNO3xOYXtb2b+qbb8nV0Zq4ChhRFd
HdAMbmmFwvX2HtTIgUTypZkP0p+OCcrKAhgfgnP8Z0ZQ73099GZaXgPgD8RF6Fh2ordPY8EvIHXy
yOtoiCAPJfJKAnNZG6ASB8NpycuLBUwRPNwJsvt9VPUnSfCXN+zQZz/oDPLmfBtf2CSSMw3UfS6G
E2afE7SfTU+jutfvEqh3InYQqP7UqTIKjlfQ9Tz1yUOTgE3E1IQ2xXejkx2plNMRITQQP73Z6aY8
xIhldNqSkD1RZL1EUQKnv1jTqTsr+Z/wScvpxbMhGCCbBWopvIt52Da/mKFyvHTCKeIIg9ZT16tj
k8BQRG9Ro/CssnmrrrM6USJL1IPohK79WCm+7BiwHMijM2bniDOH73ylQXd1h+Q6pPIRswGS15oc
PNY0BuFj/ZCX2cVHhIg/jGHOgqoz5p1EjBLQSaxtFyHR+B1xF5kpK9Iw3qp+fLI0ZJEkTdVBpwTN
Jl0PmGY5yw0vl70VUiv4MvBxacmunuX9GEM9tVGIPXjvSeShnq7vGlpbsxv8srvy6NCbcB1jJ2mg
VRiSguDHO6mDa0QMdFv4O5PlbNR/pZ1/UurK3tulwb3pIM1x40M/E/DJkBKdBq0EAbgg3podYSvq
XfLnzVCAdS1WTQr1pCYSfnwcimzde/OeSfDagC6q3kyETyQzbyWAlJ7GQYFGV6PW9wo6Y9FEHmC8
drfZaG6V2TuRwBQX/2hpJAoZy/1I81Z0/gGT1CzXMFQ3pgdgUmIJyujMiLgLISCG3UNNfpSfyJDM
gdBmRCOEenC1dT37RygApMCYGHTGQ1XoDxjEjstUHKwm3nWyCQ1HAonLD71RQZbcgjBZoTDdZA2x
VC6yQ9J8SChoTXw5Fk6lcj3pPz41uMMDNPKRRM/O/WMhcUUpwH2K1BWypS/h6tyrK8B/qfOy+haK
yKb534a9XEJGeld8+y9a1kHg0O8D0CnVZtaDY7KQ+4a1hIZoch3h12mk5VL1v5exKtXixyKz31Nx
JbByM1b20QPmOj8Ib76g7H8XNMypsupRR2ez9fQ7h0d/qaDtdfMzWrITkOTLiLqgBpma1a95kx/S
tNupuwBIwT3rDXFl1ffk0qpxTHQ5tnxEIM+QmpJHTUZdZR2R4Da8Q8CRM6uCo9rwejSYkSQVZfYO
bUbDftK2k2h3LXdh3F59FSlLlXsPy/HFnsCIdsnZ8zN4e/O30AMGy/Jo8K6xztuWx4i5oEJ3whZr
i0G5GowZEZcrPLcPjZieGJhcDFJSbTARDhFstWav0eCuSlYnC8eOOpo2EQ2O5W/5dwTDqh+zo8Og
9Q/ewLaG/aXwWE3B+EgcGHKycRBSKPD/kwI+KLxHv5y2I0Ehbrqvbe2eimSVnkg9KmRElyM+z2Q8
o6PetPW8FTLYswNtgF1t8EkplxDu4Q15FqFWyFD9MbS8g+aJHY/mmVn6yGKgJOeu/FKaComQEV/w
Tm2EwK0f5VhcZGeDe3W2pHffafT74kc6AkdpP0QjYsEKCX/nnwvbg7tSPySp9WD67U4XwS6Nn2om
uGS1ONEWB92mp2GldddJPCySatAhEVZbdu7SvNdW9Fir3E+IW7FzQuBJBw1AONSLUot2LT/qavCc
5dr1AA+4LK0JnsuxDXFOhSPCUIuc5k5rd2IeN1bhnlwG41MBxEzFl2kZOZooWGeiMbkEwYRnmiDo
iYTtrn+pU744DngJEnlVzVGxQI7znhjpvyZLdhyAHZtf6qbyG/AeCKKhtfgzbOeYvBLkKKl0f6X5
gUgmbj0TYF29N2Zr+6c6tPuniFImy623ptbvenK2NAM6eHywyXypHfp4JklGcl1SJPo4nJ3xs3A0
GIVMgFoV2lrum4OeWRfHxIFsO3tLY4Uh2JRfLPZTj2mNZQfim1IzHbwi2BWNf1CXqf+dnnNto3lc
PBNmlLX6c8l5rc5eQsFQjt5iOBANROdXvUnoriz/wY6Ow4p75WPgz6yMDBAslTSot6I1sURxCOB/
00RszAkmcfWeW2LrVv5h1qJH07YeOt0mInN8TLTh1OA5pEO2Zm1lgkBuEdQuV9y0BSVGLMM5roi5
QIWoLHmDTiuh3qqFeSTJIk5AgrGoZs3dn7Va50sPiC2hu1dCQKc1vxliNLQA7rgaMoVNXpXbyY1P
Ts0dTPqo5kHviCbwOSiUkmFrj/pd3nvnrMyPmTneasZwGYlJnjkcMkplTPps10QjCyKRp2AnDMQ2
BtSthmSP0jnnjMbRKpKJTp59t/z0bcvfK+jIJK/qTs4g8eKxeVjq/H6qtUc34KxlI6RFudK18WkZ
uelgYzC73qMYWxlRTRLomzkxqhq7XWnUYRF/edR1kAdyWNWpf1fW5Rb99I5OUqi+6MZDupEUe+mU
x/wR0uEuy5+jGpq1Yz/omqXIHkev9XdAds4gc46wBoi10nciwasm/BA2wF3TtA9Iux9Eft9W1SVJ
SjhBxbGI5qc6o+iB5jsnBNTb+QG97KnQkjC1eCVENgu+zhxphc7XANM8NBcCQkpGphy5/eXUS2DI
C8bvLke1ZTf2T26m1g6FUZXWDVIVYFLOpU3JD8hHcbNMDd1+bXXbOzH7MRypmgFxQSUg0NT/v+WH
/H+IBnEAc/zffMB/iJ5YJ3U7dH8Fg6i//zcuiGX/h6u7LgB/2yZpxzYJ2/lb6oQF4YPjAciQwHMw
XwX/xQWxnP/woHVYvmV4Pv+lfvSfsRP8e45rMvWx2Rpc/tP5n8RO/EPohOP6VoBTywxsiExkT/x3
KkjBkMZvc87/mLA2zRV91SfH/xAKArOlfoUx+bULjTUSuX20Rn5/Exv5VX395Wr9J2/mv6UpqsCh
v4QpmrwLWwdboPsoPvncpGz8lU2CFAAXwsS7GLfWFqsFQn9tzUgmxF2nrctfXvi/esHA93VQep7j
qSyOv8BQpLDMlh1JfWxBJuW+2eGMRGC+4ly51sJ/F+GnruI/fr7/erm/u8rkzKUzVB+T0PQ4dAfM
78PLv/lEf5cR+LdL6OqG7zumwbQeMM1fP5HVIsuONBp5cmc/juEcuuv8Ibt3f5arwcbNtWTF2jf1
BpHxv37pf/rh/vLK6sv9y7U0bDNWtyvX0nw0pp/J//jX/775zz8aMBwbIAZRmyrO6i8vYA5tamkW
LyC5R4Eytgeod2sOeRiXkCevrNd5D4zk0J/9fbaN1mSCUuftGHFu60dSg/7N5zWJnfmHbxNGLw+t
Y3o823/3gTMSf0tGX+YanseGqFvg/zt4tryH9Hd555wR3+3E3nzjgWG2w4x0868viPHPLojJekE4
tG4xVv8/pJ1ZctxommW3UpbPhTTMg1llPjjgcLhzpjhJLzCJIjHPM3ZTa+mN9QGjrJIOsukR2Q9p
ZVGh0O8A/vm799wVyic1EMaa49ugpe4/u7qN82Ej5nZf7mEKOJ0zbyfFyaRbav0nnn4Ziuuu/L7t
5be9+xiFoU9DO/YYmbUbiLlsBXZTJG1OPOHSW79qBZjS+1b0IekrRSw4P++SS3Xr74F37jUmoMBJ
/z8faNW7pkGQgnDiZZKGgdiek5UEeS4aL79+pM9Gybv3pi2d6t17Q3wJSEOkGTm8GPwHKf4D2nUU
+3Q0h574MNpqAhBxceaj8tYpsAXYbNrBNhktZizQQTY7wIsMjXG4PTWXnnqw1WgQSVTUzGXuBoOj
EbTcEz3+9atjxvikOyhkPFooalSZk+jxy6MeaZBYHOM8T6nwZVJXf5vaIj5kUkzMRgdYhssbqd6U
mvkScCIfZhGvsBJxT8bWlLQQ65ldebxDNQnVxic5CynKGfwME2diMP5uwDWCwI7j71OPfpTateGK
TS56wqSxG2wz0RZCHV+Xnlh3Uu/PuzLDexBokJpMwSBVTjCe/A6SsoRSqTMnlEoiBfqyI5scSfNk
68wa11Rswk3En9+pFn6EUUV9nyed4Y6aSGT9GO17iZ3gODCztYVefx+5hnXHdCbBVJrRWgFw8Igg
5MJ7VgQvUGvzwTf0X+CRdlNm/DaV+iztDUz8SoUiHf90F2eXTZpqiHjGEhNbR/ieXxVITgMkC5XC
Co+pyy5ChC5pQcQa+8Xo3EilvZVDlseaTpAQeotYPER+Q8B4Ej0bZoQltUfSKzaoyMDqeWaVSpeG
qPwMO2Gf1paLndjL9cYVu+h6RqgcxYJbW9KuGrhGFf3sG2heCUNAaTMqPN7+4xS0KfeEmROo6AFJ
UvbPfIrnTQ9dEP/UBnbzwwzxIlmODdwcaxZOnP8kN6WTy86S0Ms1v0GwvmpLKkQOObPpq/1/DmzJ
SLQPcA8ibZ7yEeIpaRLigPVJVM8jJY64nYFgb4b3zaxylakFXLdK8A7jCfGSkv0WVO3qP+vSGAqx
RrudNqTS6LGCOJFCf6VPgHEKwD9t32UnZibpsyGtMymwuBqmhIT4uNv/68fPsnGV81vM5UdJ2oiV
gN85dmgs2Du96ghrMWpHjswztcvD+TzlxMm74qm/HozKJ1MzcgqT3RpharL+tlq/m8gw/MVFW5ia
jUmh2nae9q0+T6/RoXjJg+JSk3EsDsRcW74+k4ZjJ3tcAGf1FgGvQ9XWycioVa6//k3L8F+tFkc/
abVaBMmIaDvCjdM24y6bJK/Tci9BNqnk+6rXNn0leWVQeF+3+snEd9TqalLCw56aqU+rBYX9Ij0D
cX1q4jvxrpXVopH5idFnPu+62WpPXLHs0rPR9jfd1el1XVpe0hcv8e27v/uu3VBLKScYdtxsiC/l
V5QfXuJFB0bKznwOvfFVOyx7K1JDT3Spzw4h79+kslpCqganaaobmo0P4oLrpNal3mFjjLrJDvEV
kqun5pwgOQeJxnY5haDRuTj1Iz5+TYs9NMcz1hmDOL9lLL57/HqqglQLuTo3mhvLoHbbnvqYawCj
plsc2BSNu5PlTKctv+BdC0kvZf1g5ZpNLPz1YKcE73nwfqOtRWRmmh78Z1SLTuScWqA/bZfjIvBH
DZvWW5L9u3ZjybfEAuQF0R7+rjSoAl7FQ+QCbvt6PHycrSA0QPteiJUqJ9PVrlQt/XCwfIyKafMk
yduxz2CQXfwbbUhLJKOOfFzXV7tPOUiVqpBKXJHq6wRcLE5RrSMf/LoV6bPOwMQpG6amA98UleNP
VWmYBsuKT9UdKoR+t8sGO3TaTX+Yniv2obLXnJhMpI9DnYjJpVcoumgo7N+Pm1RjbR6lxeYpeOge
XCpghHltKG87ogeU+q8/IIsYB+63M7/5NiLf9QnZ8P22FVH3cf5F1+E1O59LpG/9NvSIEHdBL21P
HRw+eadHTa66P6UJawwkmmzS53i6z+qzE8+0fJTjCYw3+O6ZViO40OfSRJ+u2mhcyUZfnolzb1jZ
ymFyGFjuqYH1SYdXoDAu9zMGxbW3ZPJ3L1HFit3JNTtfKUUl2IcbrQEp2sqnPpb8yYMZimYyb6hM
IvqqN6ZqxmEv1BR6Y3luuOTa28H55Cp2vC13pz6T9Glrqsxu27AUotVXm44i9UU0W7SGgXJLuNAF
rk1bRou6V88ohPw68dU+HqYtxXjX3PJz3r3ESIv7ajD95aQ3bekcu/pscGFoH06NMPmTEfY2vQPi
XQ5ab8f6dy01einJYsYlzHLVJd4El0QrXxLA7mS75ZWqG5YZt3GyO/kcFoFTneqf6/Z1rmYUZhOT
+zYN99jqM0IwUIgt6mT6JzWs71TZ9ljobeVnfPJZP8wm67ZWg02SyMKZfVm0CSbaZdvRa9xl9S7t
3D51/SOtx926rdW46zQwQ7JJW4OdQ9+28YbuDLtzQLug7XA4U9hf95n1TLI0qGoMPFZTJml11UMx
M1HEJ8bDhtD93CrliIq+0TdfN7LeU64bWfVLyfIlNSD71073gZcdWi/ZIxj2mn+nV6imLnO9xeJp
qast3iTlEoLlHjfaluOVQxhuzKwl2fHZ5EEn+PqhPgzu5ak01eSKlUhjXVtfpekI1ys5HPHZHpYr
gsTahi6sTAYcGUaRe+pLffYS3zW3vvQYEGLBJJaWl6i5zQ62+U51iUrdff1Y6x3O21PxPDI1HkMW
9fXa+b+HQNGq9+1y+NM5BfZq9VpyKvy6rfXd29KWLjKBQOXmLlJZtfWvg6AmTRlAhlrf1MshMCMq
rYrRHSXLAfHrNj95jXR1EfGvIi0L9mrXQ72YC9BBhVh1UFzFI+1gL+z+RF/8ZCQftbN6Nmuu8JZn
XHYs1/BkxO2py3fi2dBcLee3wh08REHO18/GFme1vOkmNHI2PCw2HCd5r8crgEjeadn50WyTp/tY
xdb13Jq3XWs81pHozp3ixgLpRE3a3PeCKF71sdHeaGBWzpDz7OqZMLhZBg+hiMIVGkh4IPHwPZn8
751IiQvKjBvpHB+m/iwCVwn3ym4D6w5RzQTTGLKIvPBQ/NnqbQOU4Y5yNjafCixVJo3ffaNBHhhW
tyCPkMMUv42Me2YdoYuqNpct2ygMCCFOJ5RiSpnDePOL3kszSb4KiNKA41ItKdXG/IiOW9+iqaaw
GDTIS8uXesYJGXaKhikpucSR7m97zQAVEUHkKjS9fLJayJmxjB4CA4Ce4bcea+uiGGoi1bTME+Xm
0pTB55kdpJosKx8jqh3YTfrJsTLzuSZuhosFL7WAaJEBhpW91DFgRT6FfkCMV1ESVO4goh7PC9G6
xDsOzWomwcQw3MbP72aDY3xaVZuYmJhUmvFMIjObFR1uS11Tw89V1Wui8AZqG9riVEE5sCQLKdNO
amHXCp2KFK3U2r8+jZGTzihcKgK6Zq2Xcu77uIDvBuIDmTQbu7zC9WQrF9au36HePP+6h34c8ceN
rZYb/IUDZTKANT0RnuWtwidSzQfT2rWTeWIi+zjQj5taLTqUejuzSGgqkKIrIQUuyqVmU3GNt1im
bqbavFWFp68f77Ph9/5droYfFlcJ5xBt6s0vOQiRL/zqhtev2/hkj3D8YKv9iNy1cV6A7CbY28n3
MnmpznKzIAaOsZMdtfwT99KfrHXHba72JQQUmWE40+ay3yM+ZVPdL0U+AsWd8v7UWUD6uAYdt7Y6
/Yap5uPvpTV1qVKhnOg2JMnaCZfPCAI3ogveBdOmTUxNdmJ5OPmkq/VBtSzA0vHS9k5xQ8JTHA6r
B0yw9ni/mIdPTdlLN3x/0lpmbANsvC6qZBlwqXE8Y0/sbbuxA/I32ODNtiBHL/WNuYk97PHuXz6Q
rFtbvVlTIlennWitdTRyM73U9R04Ptwj/6la7efD/V8Pt3qZxmTppj/TnCCEexS/TzK+2sh/7dv2
Oajk/YmR8fFUcPwuV2tuXWuSb2ADoorIEhh4kpc/+t/gVD2I3r/54QzJ0hEjyLqxml/ULBTywKSx
eI/mR3NiFyTfhu2Zp8L/O7n94wj8aVex+BcsRESPiKu3KYCXRQMaz1C6wh/NNH2PW1N1iOgiYi7L
pWpb6BWJpyKWMQX7qRCpt2Yu/Gp7opzkBcBW0wm3BVxDQiZ3hujv1Do5DD7JXWMOh0mUNmbTptus
SYt9F9XJVZ4PAAbhnW+1JsU7NRtcJCqmAUm99rCrognUH2MhPxPGSr2aU3jPWChHwC7J2TBDSdB6
FbElcHYChPhLws6TNCws5YwHWJ9vGxKedDWw1VBH5gwroFKYNE1I5JMMzrrXrUMfqjcxIHLFoLZi
qcltBtwinYOLqepdMGZnoWz9KMSOYk4nukareU0cnZdDCl0LHt/CvmzQP7aQH0G7j6AYTDINwjqo
rsuZJbVC3Ob14mTstS5MLqWY0lTAj93n8MTmHlGebJoVxkM597BRh7vBB40VwtABcZOLW2sUpusI
QswFlZFfE4n2LelCW7yRZLxAULDDXkTuLA4IljT0sGYFxthCiyQLBFvCekHM1V0Re4XQt0Dapeak
F8NsSfX+mvSijkiMstnhFfheNZMrWXGGi9oCOoPT7LpNDBFNWYJ3tom23VJHEnzQMzjlnuOlxmRQ
bJIpOtX54IzcAjq4MPfJUpfKlgoV6SLEL8mgVCYZglJErM3OHOfiAH2WdN+lziVOGhoISl/UDPfZ
UgvTGkI+DMpjkW/9nkHydYP1axBYx4ulkiYvNTWyZRNPX+psbUBxTwoSwR31rL1XI8kdlppct1Tn
NMp0bc/9SC2IBiwyYIMB3jE7Xup6RUbO3jSf6zi52iS4TIJBP8sMnDvFUgpMlqJgHEO4K4PaxtEU
byyqhuSjPsm5fjaXd3GlPFsiNJuBXDY7CkCAdPF13/Roe5V5pywFyHjE9ybq4C/gIE3OoCBjTkAJ
UXjENJtWymtq1K+dKFwHDL/vJefLbRmp1sYcxvOhiorzYKl8NksNlDTJV2upippLfTSnUDo01W8U
43fdUj4FQTk5ftm6TB0v+VJizfX5tRMIZ9N8rfxdL2F5uVySO1keJiDOxjwcTK09F7LmJ36XywrK
2oGcaEeYVBe0xI9xyGyrACZXxGcNPaGLEMr76dNYkDkqZXZehK6g/zZhX7VEXI1awX/W4wsc3DnF
QaQh4BwwCFoizkZM99ETelxPRdXP1d+2AFs0ROoW0puNpGifROmW2/4Lk943ptm2hkqe4wJJp2mb
dZJXoCRl+fyWM4Y7cHqkXt6lfdHu6tFy2gBRsYp+VNV+50QeRiBmUdt5FYzJKVe2mXk7y3gGjOCx
hq6pVldia/yw1G6H6x7KwEgO9Zg75YQHlORo2zBhmk7qtI+wpYQhedf8P0s9e6BsTfW5dn0VDCe3
52IbPQBkv/QD8h+g33OXc930LHf0wSkAMYY5XUzmmyjS9wq5jGJwl2O/x+m+J+HGU+Pnyqf0PRhn
uoJiF9P2Nm7FA1YVSrYjc6V5hipeco14BilseRKaWrGqnL77ZoaWN7eya2nsd/sOJFFHL/shAtRL
qA2p2PAtuSX5L7tJsh7MQ4SEnNyMgzCQnSm0XqT9qlrp0JDZMA6vovAI4RoUyi17zF0NXWz2UXhl
34zIcCjE2D32kbnH65PAZ5zIWggyRwi7nYiuJFvSlIlB0IefFokOCXJFuul9CAewgEnMUdELEmzA
BNcEcGJU82lefK8A6sP0R1uC/IU1lvm6PWEAIYQYuj/whw4du95Gu2kJkOjJiUmNnalEtFKQgUJw
QZW5ALRw15sSnnjAm2zbcN74Mhm9QFKiOPJig2ha+VpWr0293AG1/cVnckKmDnFKkM6V3+UCtrRs
Bl4SDueaKJEGkYWOaH0Lq+xCwOSfEwiqmy/87cM2VkgeitguLtRcQrrVzTCO36UkvDJaZXDCSBUP
gd6GcA8IatHyRtzKBDqctYTberPWBkxbBETFWdC6U5sVe6WzLMAhk3FldjgZOyEjTzVC2OzLRBHI
8j6V9eg+KEEemyCwNlCTwKKAU4EWNjNZh9KrMuK6iRoQ9hg+TEzhMTA0W59Ru09kR22TIOa7kgR6
q8RzfKcXDabAoqmvermvLrMiwjmthWF2JQ4dOBAlAUik6UDv/YGTI0dqHb6CNZLMoe06Oam2qPRa
Wxeidpua7bdU0n813XSvSkRMWUnj+fCvxqgOroequupb/nOxiJfgceUqDLo9sSxEzRi+S+oC9sL4
Ym7r867TvRKUKF5o/yo1jJ9T4D9lPiZcGRpOOgKulLVsX/TamWZJSLhNz8/SV3/JeGpE1DPXvenr
ICCyh0QPXLG1wF1qAHeV1JM76v2WwUoCeZUwK9BnkVpckrK8rztlILPU+D2CNnf82Qg3S9R311Wv
sGfbPerOYTORpyan/FciFIBGCu74tNBdgwAbwLSNWEPKPDkzyuGsjDuMM+QkgFMMZfpufRnXrLq4
hvtdKWUSznhk8nX7Wg/CTifsklLSkqgCrkcSKrvCvNJWIBbbwd9HJrQXIK6KIHshWTpEHvjbJEl2
BbEVSRZ7AxGE56GC6sLHIg//hVbj3xHETO4qLMaq+U3spO9RGz8Eg7Wp1fIBBi4g+qx+GCPdKcTg
JanMp4lg3kES7+VRORTpjCQ7/q1B1drMUce0kswvg68/axrZivUM1dCgF8cV/56cg61ZADOUAd32
eXQdq1WD16OF5RtMNmEOB6x90hbgqeaodRlsEokdiayLDwK0Xr+YQJgVqDrTkANRX9wBuyQnhf1E
Md5I0Cv35WRmm8EYz3o932pVe98G/i+S8XaWaXlJpt5IfQlymBhrJ2nzfWPKODqN54aJIaeHjUV4
i9LyQiIb3gr8C/70L4LcbuEXXA5D4wqmdUGF7xFoO8j/Yp+M8aWWoy+TrbtEAwnvm9JdJJm/ugms
1tC1T1WOONuix2ziJRfTItsLY1z/UAqlpwZgNqVAiveySXlp1ppLJaVvlhqsCVCUex+9ujT3Fyks
PAAP92mSfB8meTeNrLIZ/qm8R6nUZS+BYN7WIUPOLKVnVvA7PePrFokAg6Mk7VToygtJ5ppsgmKm
lFP+2HRVsJ+s6cfYTHfloOwmndBbfcJQi8GnEeJtTsoo4G0wkWEvQ4+lE8RR7dARUEWM8EbpiOMg
vOQY8QFqDA5/4lKZp+dOHi/IBSBZTgF7hYzrkInZb1EcDxaeo2hWE7tOIEqBgz+04XA2KcqBAXEY
zQGknAGVRSiZMFn3sd4TjtKm6q9Kz196piWSz5fEGIXVCWQrkrJzdegEjysxlxhmp54YPFg1ofXV
07mlk/a7ZPLp2X0aS1Qswu5MwuhrFNlOE4j3Nl6zkRWq1cq7tJm9qBc4I1RKv7FKmdsgjFd190uq
jAdTDJ7DAHFUqYtMWooACcmfOalOh35Uzq2huAgh7wLb/KGxBCeV8hL1krCRGu2FjKWfTRf/GBZ2
dixxnWYUwr0yhDBY8+iiWLYKlpB/q1D8h7p5LWTEPYVR4sStlnpVO4BlpEfXnW44QgO1OKjlvW8E
4raOCMkJSnK9paF7iFlchC5368G6Ie7opu7Da7WOf+Rdeq+acEzNxPLGCbsElvGMBAUSW88Az7LI
yw3FMngCRqHOrJJEwmmqrebSI4tJ7vYSjZqZ9kBtGZRsixxojofFzHeh5/Gd0YzzJiTzHYuLW0T1
A6RMENF5dU1eJON8zm6Z6s8JaHA1eDMs/Wg90/xsAt1p9uaVCGdIws+N8ImdISsOXpqpJxseGl4I
4BJDJScf34uV/okjwa9JAzcxSW5CIF5fFV5QgKU328fWsB6pijtSRZgbKRVVlF61lfxDHcg7U8wU
7pUcPoVxn4FS4omA4sMG4RanU5C+TL5bCWPvJDr7hzE/q4Top9SFGJKUK0XvnutYI82VPC2yYJTW
yURsaNGobmYtfQ2nAMejEDyZ+eTWauvGzBVqjlHW8KkfyCZBD/qSDjCWQ+QVvHIAWQFVykn4jj4R
lyWZRfkMhKDcVYLwPVLD73Ge0K2kl4gY9E1vtjcq6uuUq1c37lJXyjT4b+mBUBELWV3lu+YE4t8q
hwoNHgF2udQUlyqlUrsuTFdtExgRRHsV2o9JGu4oBvSctqJLs9Ie0QUKxN4TQ6i3gLcHP7vLLCU7
E33pReYzQigmWjqCQtygTistI8mZWuKG3adf59+aWkO4bYLSvbaEhqubqL8EtgXkspswPQrmDbww
04lKTrxq2WQ2FDmih6vcLUU2Ss3CYV24Ek4dh/V5Fuffp6CT91lP1g8HVuqoIcClgXftoBopr7QI
v0IDSm+GPFehJwqi11SrHpk1H7PSuiB3iVBmYIyiGbsS5Hs7jqNbOQp+BBqnA4QTjlHVbp/heB1k
SMyawBKVmfeJrGDwDWMiSMwu3OELNh0m5tvOoHJXmYThEGot4T0DW3Qd4DG2wtG344iNZq5aV2xC
d3rqT/C6hRuxac9QiCpb0BXRTy2jK45lWt42SZyS3ycu+6hx/iGaFouMiuu9nPZAya5CC+otvJfA
DjX4jW3KZhWqPnpMeXws2/leaXVHHb1WmyJn1kDXiB3fuIsF5J3w77jFwlEWuOPI2RuLxE4e+vNA
LfDkzk99MF8HKk42RTDvlDJ9UFlCklEkgMM8j9PqVoj1WwCcl3KWX4dj4gkRyMPesjaajF8uH9Wf
k8qmNTI0AAp5caMIUD/92SUd/NbozbNSbTzR9J/bngxyMoxwuOvkIfTpHrDDTRwSC5CLIODb6pCC
lwa/1HDsTQHVluF5VyTfUq3dlaFRskYRaZIYxg9Tqq5h1EIeNaKrWhzjrSQNixp+gCcd+XbVaeMm
A03ENHmeg0ozpu5b7qvgTgimmwxIoapC2pw5WuLGSvqfmO0vByv8SdTM3te6HTMqcVP6RbCc/ETY
snmg2HOd3PS5YvM1wFGp4ZWpVPsxHfd9W+/I2TnvwS3lJUliJAq2IgD0xlL3YVoSy8dufMPm8U6z
mkeIaTcp8enmshuUu+EQSvmvPMVt34b7Rmtv06VqI8n40eR8oswuMKpwz537DccpwyR3p7mprH4H
U2/bBso+CIAGw42+JvXuMjJndwrx+yZguHpxr7OCLonfzKRz9sMymluO6A7uCnIALb/YJWWI8Aib
e99bJDkpz2aAY3/sBACD1q0QSBWjMdgV6YJBXi4VVA4tNhpW5ryBt1KI5V4zuQaRSVffVDNZHkNt
vKam6emCeg1+82dDmQ7QfY28WoInhkNUIUVWg9CdYXWeOxWqt5EV22qiPDcahbUPCpzFY62+UKva
pwVgZlHuH+vlmdhlped+WsHoLYBaEpMFnKtSf3VZ012kc48FfmoOGMGrJymOUtJzqN8YDHkYr1yd
gcWz87HHxxA0L2XQ3NdzNzlg4TkEjr582XHVB7I4g20ZLlkDS2VPWmp8lspdS7zMomqXj9tmKQUW
fnXZLMVBRcz3s1z/Fqka0n9v/VwWzsxS9X9VMmdgfSk0opRjxVmKj+FShkzLeto1VCY1VuqQSqXp
t2chlcueCma7lDK/vnj+pOyDBAYumiWphm6tq6411zym7Ft8iPx3jG3E+i3nJypLH3wq3NwrGiUC
hSlKMuS1JcGqeh0oEup3Ipzd5hJSshe7plNvSbnddE/mRkHMGbls5r5+tk/kL5hjDAUhp6ZJaBFX
t86TKpW5wb6LhkU7OFuUB+mGcsW+3p3SHnxW+Dlqa3WB3xooEnuLtgCVOd0lwIyXRXKzVCTHW+2Q
w7h3T2tgPquocTGFPEsyNRE9zFJKfKdmCsJ8mIDiTtR8ssscG5SN82c/uFK6sR4I57azx69f6ie1
yfcNrrUcMQEehF/Q4Oj257mb7VDz79ODcaogstQbV8UlDYGUhlAKWYC89gLqcy1AiqK2O/A+y7vi
tkEim1wQEeOyTkCm3n39XIsB80ODKiURRdcVFJ9v1bV3bxKabe5zYpZt8x6X9a50yd3F0XERbYED
eosokrBH29pTi/hZueVFcyaf8AZ91ocwkskUtFHUG2gKjz9m3SudOilIqAjgJOY88LgfxLaTP8ic
2jej3ew1yBtOuTtVEfrkox41vOpFcYRbums1pFRuvSemzlMQ6MjeKXH1ZxVK2kHBiECH0pO+quHV
gZn4dUE7g628CdnF/WzPiLnh5DinVEeftiZR5eIqiyROdW1q7UgTLRWyQZEHTFvdBliHkR+es4Je
UrgDZvJ1D/rg0+DBDIQUSKtQj6MgX9VD+ynIw470Vdv8AUQEEOdbBTayJVCpfLvK5Szjso6caHaZ
xVYjxWDqMYiMQE6I4f+416RctGWhiZhLvRifSARzqkP+rf+l78Ur8RmMmd3uwpv4/pTb4oOQUrdo
TF26K6uHyBMft6sUjZ7OpSUCeNuMz8KVeaC6jj4ay+4jN7pb/udVcHhstF5UvI3vpz7wohY4enB+
AMVLyzBUUZYxVx//gDiXJ9+KrdmudCTSOkG0XGR9/XI/NiGxdKkIsXUZr6e2ekad62NhrpnV8/ZR
zK4GsOdfN/BxAkeG+r6F1dfTq16ZFZEWWkdyKds4PsnKZ+wXmG7UM3+rlKda/NBfVi2uRBjVUNdl
ptOiutPcC3RkaF+B39gsGtuYVm2QAbtT30paC3z1VaurwUHegVFrylur7T45LCvx4CwqwFMC308f
jykGQy5mKfNtkn03j3OzGiviwgtNuBYxw4twvlUGoMOSFyk/v/54nwwBSWHgibgqVNkUldV8ls2N
qJENx3WkHfzUWSwUF9PbWcJFxFm2ex7tMXP8TX7I581wrmyTK/X261/wYfvGWzVFYnnISOJ/b73r
3cMGqWC1/rL8h/EP6BHQ/a+j4tT+bXmK43G2NEJosLl4EhR1tSyBEBnDCRKyzXG3GpzeMSiTqCzH
wm1kGzfyU3upw8beqF7nvT3eQnYIXorrPxpp/vlf/PMzmrc6CsJ29Y//vIie66LBi/lfR0CI4//o
n1flS/6trV9e2ouf5fpPHv2H/P3/0/4CcDj6h23eRu10Q6LOdPvSdGn71gi/dPmTf/Zf/sfL299y
N5Uv//jbc9Hl7fK3BVGRvydDLCa+/zdJwvk//51HdMY//qr973/8bfnzf5AkJO3vEuuMZZkyW3ZZ
WmSuf5AkzL+zqiomwH7DYGZk3/u3/8iLug3/8TfN+LvBBY5Cbi4Tpsr/+V+ShAZJAi8SJhpDVnUA
FeZfIUmsOqQq00vwNSFlRpbNAr+azqTcH7I4wWVUiRcc1APQiiJHuncv4396xZHJmV/7vkd+aGU1
hdUIDrsAiSlIWgfuD3JpYhnDRxLAd4Ujoprefd3gp08FB5u3ByZDBLZxtMueEss3o8U7ZU2XheyK
JdfBh6+bWJ+S/ngm8BsaThJFUt92F++GsuHrVRLjMrXlHQIG8lPa8+pAbNRWuRSI+rHHA+FPWHQ3
1j55PNE2nenD+5RkGsZZImkgDY6fL9JCJBKVzgb3jWEQbYdFfc51iCuTzWufaG2123x70vetrWbN
uB6Loet40mpLmI+t2tO2vU5dQqrxJl+ov0ks2xNXuCurDQEXwa8Tza+msz+aZ4vNqguhkar98cO2
hty3EUQQW5XuADfYJG5v+w2YnfYssQNCS/dsmLx691d3v28NGzokMwUNlEL7xw1XVlE3advqb8dR
cHAb6ZGTzMbYsSG9+KsHqA+trR4zQYljFRk48g4h4ujkjvSr9wS73lbsRMuX4oSD4bOP+v7hVh81
qQprkY3riNMj1Gu1p+10lwj0P1aEowXhaOivlvcPj7X8+3fDJGnTYFR9XqIMEmIxLxCAvMNZvvU5
pbU4i2Vv/jF5yv5Er/lsiLx/vtUiyOWCpRTLxxOMg4DwpklKZ2DnG/e/zbLcWDLbz/kyI1on1q1/
Z7573/jqfDbncqtwf80ZZt/vu3sfD2J0p7BRW04UpwzN613N+hWv99WihNYsnWktmX/ohVeXFxHh
ipKVbmJS0wHJwRudQau0XJAueeLiRkDfEiBqlRaVBkfWUUCK0zp1fa6RWnDiS3w2ft+9jGVlfN8D
wOwrCRp+/U31TYFx8Sy2vyDHqxsy1TYkxnybvFbYcDN5ouXlG7/bCH14Mcuy9K7vIS4YFLWkjxN9
66oXy+RFojYpA4xiDbOTzk1Wc5Vd/Ymz7Kfdz0BACW0GlZK56gEqeXGx0fPQ+XngGWe9x7xxI+xQ
j22l668fcw22+eMx/9WWtTpXjWURkrFKWxoRPWlxzjWm3Sn73lI2Sy5Nf9CF15raf4OIKvWC6FkN
t51+3xi7kmB1BW+GjE592H79s9a3eX/8LC6DmLPZcX+4qiwrSTdyrvo4t7T75ibYWjaxhBvpod5p
J17B6tj3oanVTF0s265pGex1fQjqC704tdh/0oAlATHBeIuTiMXouCdNYxtHYyovjv7FuTDcRzft
pnKIF8XVL+z9y1PnL23ZeK36Lr5YlaP6Qk4RldXGTEuyqBJyLNNRE6r3clmIryo3s85Ims9lUonw
RmLUU1YT+kRbDMTXDaPxYM0iUQkVLZ3NGSmiUVSb1znhW8TeUcVz0lwYvsHWTc7FttcD4jT96Q5z
jHKvJ3J00wl1StQTqcYHKxfD1O6SVkUF5HfCDzINDRKT5uyhbcSeRLgMrn9SQQ225EG+NYiZFexZ
1IxHIVW6HZEipSOocrNDWjJwt88hC1Sl7piBiAcmT0iKrUu/f+qVSgN+jLjqvIhrct1j1Z/uLSWo
OuSP1Fmr2egMUmTmQ2XA+HVPdNPPPq2iSWAEOBtCvFp9WgDDUxQNXGbPlZO9mjvDjd0W8i3V382C
LzL/zKr4cWYyRG4nTGzqXOZLaxZVA2DQ10saHZ9hWbuNzZfczgfDji7qbedIW9Hzt+JOOH3J9vFx
j1te9auCmIZIrhoe9xtkZUfDmLY4hadnYwd750+pyT/0ZNwGdGBFWfbJXLodjx2OMiKyAyKR471+
WEytvgeSdyMvi6HTnZrzP46bo9bWk6FJiRrBNc9XbScSNzAeLIQvXiohMhuUL6eNtMvG7Hik0qJh
Wn/M9Ya16kAFdEjii3m+xSCs2mTJp9VmIqKs3Ojn7XbeZo4pnOkqibzOib67LGBfNb1a4Ax5lMQ+
oekR5x95yiyt3JiSqeUt77axTrS3fKl1cwsogmxokDTMh8dfEnmZYEhTpXHtzIy+a9kzqm69C0+c
3tZ3T0zneGopb6l0G/wH6x2/H2WyXoi0I++Wi316jFvtC/c0RGx95fxHS4srGSejyK3zaumUYxkm
akBL+g/gul5zkdnPaIAX8MBpnOAnKyLP9a611fsrw7YMw4LWpKvF2qR4ZBSwIgoH+aS39pPjqaFS
jOG+icterrhX49yfM1WDT4s1/82gHLuCukO/iPHB61m5Bme5xE8v1IIoPfvrbvnJFHPU9PLv3227
+t4osUBCibfC+7wCuJScGOSf9ENVVxQRVy2Djnd63IBQzSUYWQjnlJD/L2nntVs3EqzrJyLAHG5J
rqicLd0QcmLOmU9/Pmo29kjUOuK2x8AAg/HYpW52qK76wxEc5dw/26zP4alxvA+zeCJNBtq3yqir
AIhw5BOnHTDBX19P1bIHMS9AhkKCaJq0INTlNQ/8BeV2jxgztUdEppnqSAS3e3DyQ7AfD/L37GIt
tzi16lGbpOTEFQSJd1keiXkwkDGmSCs7g8vD1kkvLKdG5ymDTL720DwxiwRDpVTXRJTglscjWYGC
K04Ijw5Bb9ksnURcqy+thVgcgymAwCQWAsohmIrx+ELd8HblO81/xeLo02BDAYiQVRoA+uISMwJB
HuuQdCxBSfiAMvkex7LfxoO4NbfBZq1+tRyQQleRxUCXiPyZEt3ioJgEpatEPModDgw3t7z92Gh3
X49oeWsRgiq4QTnSgKL+iQwIuxdrpyxGyMIDuGBhfSC8DN2KBuhakMUOUvq8ilKFIF2o2rH1S6wu
0mItNz8ZZM4iZlYjwj+Lky73kibTfIJMeLMe5uXsb1IcFDYQAGYy5dzMsg6rm+jEN4LGjP6tqNPK
I4v7eAgVYV6nvQoUf37ehEckoWbsADwW+RxWIB3vZBfoa9WUtaCLlW6NqS5381eLH4W990s9Ugw7
Zk/yvX6HQcw+vVqt3yxf72/r5N0wF7NbCgh6txERhf2w1bYpohr5rrOL/awv7CGWGhyjC839enEu
D/hl0Hka3t0gYy6U3hQSNDlvDsp+BkjUhz8/4Jdh5pX1LkyR5IPnGWyz2YoZaocfAy789fVQlvWv
f2LQ8KXjQ0F/eXDAuB2kpCNGoN3mxV2Q3eAJkhmik/6hyBbKfuxorpP/iWQscpkAD0YcsogklYfO
p/jjw7tZAwed/jL/BlmsemOIy9Y3+DLyztu1u3RXk5o1u9Vq6FqcxUKvLLgiWUwcAPQUbb7Ju46b
KnPN3rEuEUlvCZv+QBjnYopWdZ8/3crzVGqohKCbh8z3P9oX7xaGGtTg2/1gVu5oDiDnVORYcdDc
NRvPnuWBqZN+X+vPnzrG3lBPrBPUUsXFDZMJOg3yGsdMzQzk+w6W5S8rUBUkLIJpFYNw6hx5F+wt
A383wELxxkCjJeMoV+YOHpIzAwHM8/zc2vkOdqX7VbmheWG8v0DfpnQGdf0zvOXbAb8LTRFQoWRK
QdshooTN0ZHXA5CnYEVt7tP74S2WDLxipktTRVmeWVOc4xTJ6NSdd5xRZOl5sI/s0F2tMp/8aO8i
LQ6qri6iQRS4BIyrcVOAroo8vKjd+ByTDSdBZjNpXPGm6O2vD5Wl0t3bXp8riyYCTSSQywxOBqEo
mxELNFIz60GWvHRbKhNOWgVms4peJ0953ooQrrVyr5sxmbIXz4QUtWr2mQYq0YpTD3fPOL5Z+cnm
uf30nd/9ZIsrvxVCrQMqztENs/Fg3sgsrVkrsRLOjV2+zXbCdiXiqRMW2UKgYDSpLNqlH0/xMsxw
Bw84KtRdC5weTD6i3jlPOlA8VPc3KF860ius3D9Vknv7Cjp1HIY7i08ut2wTWrWVoxoDcyQEJV/v
o77cWCjerIzw1Cp7F2e5WzHADiFAsZ67b+Vlcw7qZCvcSrvhd3iNWLGTUCf649LCvIfex1wc9PCm
hVoGUc8VPGcZ0z5G2V+4mXU8/w9Vm2V6vYy2OO6Lsa2sHJ1B1OtmCfxw03xX0RjJ3eaht9ekKZbF
t2WwxfFQhyJ7Y1CR24YfUxsoyWU4C93UScS/PWvKSqft5HEEHAloG5qDCIYtBicoJe33gCs/0Kyz
IMxuvMyw3C6tf4uNuW9mszlRwA09DyXfFnBiWjktTm0QXQVbg/Q9SnbLw0LTkBYSZCa3H1ocd/eJ
ecDZEYi9aqfGn77F3ib3XbDF/h8QlUBaiWAlQqJDchVFvbOyHU4dMTqbjmoiLxhe0B83vNSWkZ/E
ANnm7rexDTcV7ZzNLMon2+kVTOefKwFPTqCuzZYbADXUZarf52mSK4BtqKVguurOqzMeOvjCx/hB
tTNbBnup14LTfjcv17rQJ/c+HSTaD6aBYuVisAbAc7NB/8LJ1B+a92ANt4q0VjT9nGwhUWZSgZS1
t/fmIoZSBNFg6cPw9pTJtvFOeWuor71qP9Ud5ocmyG58SxREez89a7WwGAchRVUEYFK9qQ7IfW7C
nSwxgY0jnq1N3ed9DkTGwCNlDjfXwT6uE9mIFY9+BupF2qUMAzJ49qt93H3Dh93pGvfrRfI5owLW
qCiWZILyoRq8yL5TKJspfgSArqDGD73hZOaKoNWJrJQQlgZQB7AOosCLc0sNK9Q4wlkGBvYKlfNZ
nS81AJDPpit48BnH3BWu177aqYFpQFz4B9oBgKOPs1iGWhWFY46wjnKepYdBW0NRn/pMmmHK1Cln
kc1ltbfPpgjZGOw+K2goQOIOEDRcEdP5p9yZlZ+6TXpf3yuPySZ6+R/A2v8fnnB6dP8GXxxXUPel
tEmhHEM2kq4yT46fhFAK74ZO7XZVUIIGlCBiJz08dlxAm6tGawu3rStjL/YwGTG0N0dbboR4rayx
9pMtNmVfeD2iw/HwZlcCpXkjRzuoxp1j2hs8YZBs8pO1xPlzkg4uGYiuiEaUZWFutPjWjRVoY6PA
LgGBPR90PIt95E5neA2eCV/vmBOnzizUrJGic4ZLywp1lQr+2Ko9ktp6N4v07eByPQwhmjKe2OGL
XF/1Y/Wdn3Il7qcy/CzJaAG/lHlnwVZYcmj0IS9HzEPAeFMaH+5DFFBgyJItzm23es325cR3BIjM
cUdQbuDlnGohb2YVzr/TeRddsRfbb388jfz91PlBtiLDuJxGP42g802QEDLYuC9aX+OEgUyNL9to
s8j9TkQU45vVK+H3FmNzzNbaXt1//SOcOthnRCKpMGsHF6PlGaF2kqzNco6I9rtX2vafO8Q6BhtY
0buvg504LohlqSrVf5Wn+WJf5HUjl6FQw00qBBlGOA7ROHRW8TdEe6Z9onWjM/kRJLJ6Stew2PNp
8PFxg8/nu9jzz/bu2azleTRaONI76XSVlU8WAlbCWV6tjPD0dGIiRttmRocuL640FJFLsAhj3dFR
3ERbYxMeeld08dda7QifXJ/W/Ok0BRDJUhXO6Eku6Oqho9kcs+a6iFewGSdHI9FgR2OeV9onKEwW
N1IS4DXjTK09t/P8jXFpDfbcs6l2+u1fvAfpwZIdsjgoy8qfFkhqyPmozPGuZsQP/cOz+kJwaoQD
IAVxoG/CKw+/LYiuX6/Mz6kagbmcucV0jrNl1T6NKyRRq6B36uFFhZjUD4orJitZwFqQxWMCrZSY
hxtJtdEb4W9V6E3GFVfBwddya2Vfn1oaCh+MJJv7AHj+x+Ue+a3VWGWCUmkg63ejEZcPSjApmz+d
NnD/igyohmcDpYzFhvZCqesELDUdIcvPy1g6C8x4W/n5yq56+3s+bl7i8KbVeThw4Sx3VRD74Eh6
dGCUTElesFAd9UMpGqXIM8UwBjuQ/P7Gm+BV2VWtC8E2HDr9JhWq8pr/F35qGzbST5KVoXDLvDVp
4jaD+YhpDzpOcYMCQpnLL2WVWRxKCFnB0lK2ZSoDA24mVBP0WnwVKAa7WhjDD+2m8OhZSGkog5lc
FJ3gH/xSgm7cNILU20owiI9Gb41wk8HP9EWYfIsVpGHTvEOwDNw/+DXBEjdx0xcRYiye8BAaRnem
Bp2p0gHL+32qaMUhj9XkRZVn86OAqnAzpt0htmL5chTEEUq1Zz0PMM6R1AnKg2x0wmM2aagA/flH
NmemHtyct9X0cSnhkoqMaBChfVYfNXQdrKvJX8mYPu8MU3oXYlklqbVQjLUJoWAhzrd1QtnY0M87
K/qL5Qq7HloceYv+CS8kBlmMBlU6OmZkXuMIv0vEZitP5e3XE3YiS2E47+IsNrouwG9WYDU7VYtp
nrS3Nj5okuISOfhVPuHne22OpVDyhpZF0XRxf1tt64t9RqxGuhwhhweZ2za/1O7Pr4I5Dhfo/Iqe
6T4fV0E+ZBKCk9zQOCRPm2nWm5kK/8CldDaBLx9ycStUrV11A1rggfBDRgsuSIJuZTG+vZSWR8H7
n2Nxj09hphitxHiNzPZf537u7HlU/vDxQcPwaH2CP+e6Hwe+mGBvHLjUOwYumAiAByUAKF96irTu
Oqiqg1EmL4hlXwC5u/p6Fc0T+sVAl4rLTY7p2hS+Tfj5YAEKVi4E8SLNH5HF+ePL4sMQlxDJYmgq
NVeZ01I+FvJrWz99PZQTNe+PARYbIg9EJCcsAkilW1JtP7z1Ps8GdTtVcNPmyuQ6uuvkBM6a8TLl
F+jNize3MssDe1E5Ol52rSZPk/wKm8hBZ0Rtf309vlPHF2L4FHpAPc069R/3Rgb0UW/rjPlTjyGZ
pWrd64m+8vY5EYTH3Ru936D/s3QBy0KxiCVEnOj4vwrGZFtgRE2cGL4eyue8gbYEDMyZ7ckuXyZC
iZy2hZRLg5N0Tpl7DygXPn4d4UQtBDoVZzDg2LkwZyxSE04OyQoR3na0O/1IwQDYDMopqBPMvffZ
v8K/WyuJnzgkP4RcrL94QpXTkGJUCxFj0nXvfpKlwpY6QMFttcYznU+gxcYFNAOJD4IYdsPLokhS
TqQLvT44loYmJLeyh3ij5z8adQ7PqEX/hM8XHYQo/PH1zJ5aIRJAF8xdZq+O5XMVdG5FoUaaHBqQ
EApaFOLAUaw94k5/v5njzXdiWy2djKwgnsZGQIk2a0GhFWBqwN26Amp8O1RHZ9hG6ma7tS7kqcEh
n0Gpaa7jMr6Pe0wNoqaJi4wKmm9s4+Cm6/NNbYYry//EmUGnX+Q5hbUFT4H599+9Ek1kQHK10WHK
K8YvMZRuKytzDXP43hWV2+vt7ddf7G2ulmtFpvQIlv6fIsPHeAlFf84TlD8r19uVAJe/xzsRmpZx
VjqeKx9m6fQ0sHs7onYEePNhuPg/iEZ/rh3hRyVikQPMizlePhbyNGuhW6B432yLwwzanMHTc3vq
/6CiMRdTlyOm36YCmps7b9b8nd/NsM+V1uLbAMCXesNsGWWCEJm9NdZwCKdOsveB5jPhXSAj0OTW
mAMlejki+yVkFKVUb/P1Fzy5G8i+DEs3RMzGlx0NAXtNpY2R13Hb4z8D8tyC40y7AJu1nxXF5ZVS
36mdwKkJv4CC/Gxh83FgtTV0td937IQK/nocuJ2EfMbanX3qyARUD2AYkCHO6IsoVYyisyFUVNoG
JK3qwbbwXDTQ3K7z+C9uNlT70FtTaZZQHfo4oCIraASrzYQg9R7PFRthVluO6+3XX+rUscxYKBvy
C1uqxYCsKVT0Ea0up6GFMdU3tA1H4SaRn4X02IUrlfFT5wgFcQi6GuobtGc+Dol2VDhNA6uiy2SK
FfnQaJeh39TnaH3Ge1HAjaEw9On16yGeqNcwi+/CLg5JRU0wCYko+Gso7NJfmz30SBVM3+020ibe
rrVpTu0x9CjAwNLcwJJt/v13eywqWzkyM+SG/KACiho8mnLj//nqoB7EGsSqhgv1bczvYhidWii6
p4lOg95x0rbbEUlhyxv+fHl8CKN8HEpmeVoc4oSLwqWGTIM2HdFI3xakCWKo2AFoETtVhJXz/1Ri
DC1W5JcKVh4o+8eog2dGyijRX4awsq2RaLrU9vPJ/ybq8TjO6jtr5+KJ4+N9yCXlcKxTsZRgtbNG
5D3t3m1pZq+mVay0zk+HUehzUIZSwM99HFkSe9GA9aJEa+jRi6+pv6DWq6xc12tBFh8tiaOAVxlB
fODW/k+U4YHN/UVKzIT9O5LFIsedwsOajAlDzmgrt5B9EAz68437IcbicPIpQg3yQKvYSLut2T37
GfYlY+Tk5blnXnrdj6x86BC79tUnZANXdtipY0PhkAJSzlyhLrNYhfQ+JTVWelAO5+2bjaNxq13g
fQSVguWx/5ux0g8HjU1JnoPj48roQ5NqzzxWeYdmm5ttvQPshgKydLq1BHv1jJoXwSLjAI79b7xF
IpBOVR2lcSfS2k2QyEG0PrrWMTZ4mWJF2VJCRbU20/Wd2ok51FtfuY7789HYyv2NP6K1/yOPKzeK
6hhp86J7rS3jRxKGaDhDEkNMe3q22qzaoJgtO6NfGY4/jdF2mMx0P1htc4ayjn+G3G/23BRxcde0
Gn6maYDhVGyltoBOtO0l2IoXWhuimZggGuCaNdrQ6RjIT0LuWY/dADs0tbL8rO1M6/7r7zEv36+m
Z3FV4XXZZZ3P59DRZK2SQ1DrK5fh6Qj00EB5zc/KRQRf7Xr8coggNJYrmt11GMcrpfUT2coMuf/f
EIuLT4bl6esRdgKSn9L2TWxF0GxMxMr4L5IVsKXSXPOe4WPmAiwQmEr0hkCFdUsNykC/AX3GwVwr
VZ7IVj6EWeREFpgU1HXAreAU4GpJs8nV8w4znkyCdB0/iLK0+XoZnDxK341rcV4Pg5Dncc8165X+
tlLMrST0rmSGu/8WZnFiq0Wi57Sx0QjsbjNTd2NkP+W14/Tkang3lnlBvksZ/NrCWA3CqNPq2q8E
Mqts/JT04XZq88PfDAfxlfnVrdDU/BgJ6EUghAKfKUTOx651UMYxBdAs+Kubjt7Y3BbDb3F5aDZo
kYrhCKYvhpttV22HiVCp3hVGuIYCO7UQkANEPAOgFln54nju/FaQSgHVUxMKJn7oSJXXdo8q75/P
3Pswi1M5yHPVaMKJ3ncxWwYjmt07bbj9iyBgPTkXZiqOtQgyqKbXZmnDi1qxDspgXUe+TuFYWbnS
Tk4ZNHkSOBr51H0+rgKMYJIQKV46JGZsG2pqo19ho/v/N1P2LsxiWcd0lrMoYcrECq4UUtkZ/gUK
cMC/mbR/R7NYAF5Tj2UViExa/0q26HTJU5z+zTFKDel/p2zxZYLMz0k4GEvFnrFkDrVg3CRW4P63
sSyuHtjbSh/FhMH7oZ7QDhGuLXltKb9tieUV+n4wi9snLcLYSz2A0zMqRXITV95F16KOfLWT6+7s
niY8AmVDZ2d8wpTDw3Pnttm1W+OImeN/XIuLXK4Op0FjXjmRVNFNFIUOqeoUwxqHamXJL7VJFWNQ
s9JgyRtCYutWfGbirlB6f3G8vpvYpZxtn2I0ZgR8vlS5T0paBeb3nnX/n9bIUngwSozM1ztmbPRv
LB/LqPGpZEF+HWRez18skWUzohdbjDHqeSTCOchGR5R7u+3QbMxXMqG1D7M4JAostTKpYDSKeNlg
qhoND6rhb74ezVqQ+fffXbCxGARinjIaA8MbBJn7obkboen/tyiLM6JMRR4KKmtMTI5Z99Or97W0
UjGZ9/9Xn2VxPvj6EPn4wpBmTb+gEzl51O1FMcSZp3Hbrllpc89z/ynajOMGzT3LUi32JnZiYmEh
puYY2F/kcXGTFfipfT1pKzGWbcOALoCQkUU4DcYGkQT9qVNXQpz8+v8OY9kuxM1jshoQZY6Ir0Aa
4CZnUeLq1jSA1sLIHxdZ5bVTqeM/7MhNY6vRgFbKlWauve5PJdpv2Pp/vsmymxHi7aSHGlECP2Wh
bQzxPhABifzUIannaIV//XnWBrXYntj7lFNZE86IHlJZceTgNUcB5usgp8YEMx2NEkg1NDOWMzcL
zdQd66xQNiBy7LC5NOvzIrnPe3lnVS//Ldoi+8kGufXyuT6Cq+0lFkbliKCetunIGeS0P/jJGvr0
1BzCiECXhGxrVnD+uDBCzBFDoLvMYdLZaYiaj4iK31pT92RtbuYoIH5CoQJm38cwY9BL0CHKmTpQ
bZErgDMZbL3zYsNj7KBBJVy7uk/WYay54K6CrAWEtjiNcl1N4lbsZs1mHkiglt7koWddYcSnVnW/
T50Uc1ucVB8MIfSIj+Nrm7I1dVQjnSLCj0mys3ENVXfi0qNuxoMFxoeFm9hiBmW8iFJt4HXUBPk2
LIQA4xU00/3iSvDLzder8MSi+BBrseaTzMCeMyDWIPU/Qt+6qAXO8drov/15HEpX1Ipnc1XarR9n
bRK6ivJAiymEeMz6XSzsFGkl65mvgcU1QSsOeXSyY/rIy9aLjvwH1LRpNhf29wrooX47a7WsNnJP
XH4f4izuV2VQfLEoRmwHv8m/9ZtxEzilk+6CwMZK86hRFsPgDpG3bCfffj2Jp1Y6vD8eZhr8KaZz
cRPm4lBIFf7mrPQetHriWp4zK2fAJtnhiC38/DreicXxPtwyW81VDOYUnRml2+/qgrerEtS/PNP9
OsyJHUUYnbsdrCJc7sUa9IVSpH3MqLAjjOXzcQ2nI1ETPrU2oJAAfYf5gDjax+WXF72qB57ITMlT
uC2sUqS2mN3rYSNfjJJ+q874SDm+ajXsWJKgN7dYQmSOKY8/WNLPlUx1MRroNCdl8btO8DxszZcp
i16L2ovcUE+y77oZaFeFipCz6MsXom/Qm07CK8OkoRkMP2H7yeisx5I9eenB0vDxVRRco4wXvR5v
pbzEO5dSciJqz4mgdfZgehIOSNM+6+ijCEJlV575rWutbacrODyF+MlJgh47aRrigZKTrmiega1v
VGE0l8rqLVI/jZNbBt6BafOYFUpj16J/myB/6zZdrLrt0AGlLQM5tvtRvJS9HhO3vN/oGW8figyj
XWQyHx41L1up+FN1a956Qdw7aTY1ThUaD7Vm7rNKvCjH8qwbrQc/RWzHHJFmisV7uM8troICGDDN
/D21PsKMUonsQKa5ypS/FFGi7NJQz5kooccUJ+28G73VbwyxeM3bYQNC1B1NCdLUNPUOWkL1gT5g
6iiJ1roQROt9ESuPeC7fKWVfXExJGxwHxcg3wFb08yqXzDut0KJN4kfXauPdpFowPoZY5W7UKMFr
SZ/0o+HV6oMWt7hXgmK4oYLYRHYf943Tjfq1FYm3sg5joxETwS1N62eSKXdB19bgTQf2X1D9mIp0
2KlyCgk6xD9GFTAbE8Npg/dWfowF/3pomezIBLrvM1dul8jmbpxGH/vKihu49mLMgZTgrDcTLJOL
ARpOlJ2TCBR411pVYPuTFsGrtr53eKhdwizx7rqKb79DWRvjoHy4z4vUv/VrEUmbNN/qwtC4kKAP
dRtcT/H8wYTquW0UllWmy/aoFAc0yENb8nCY7jy8RFGqxyRzsr1wcDrFw1lYu46r8izPxsDpY+1K
KjMg7KYQvE6a93PswhGL5vy1VaefciczvPzOiKQLLrVdI2CNqQWPOEw7HW5HGy/B4Qq/u59xWUYP
pZGbd9hQatdyV5RbXLoSJ9O088DEBa3sL+k3YylU6QVmZkV+jXN0yqwo562S4VwUbcvoV9F1Z6Y1
7DohOSZtdFmMxqVY195l72Uu9m/CbWAWmwnwrK1I2ZmuW/c0BA5aM10oWnipNuaF37QPuWjUduxn
e6X2f3RWg+Gyse+1CL9C1Y9sCke/a00L8PDNdhr230XfUKOKd0g1bEstp3nRHcWST42g9HhLRROb
wXYj+uMO2ZJjlsZoKPmHUunuygIIQFVK/iME2Nm65zrM9GOcxx307TLYJFX6EIBWDNrqe2G232PZ
KO3IYI+nabFVMQMWsKnU1HYfdcLOk9tDNwqm7fNtbbkfczcqOskVIx/1K1O8rSeURlOYAJJ8rfTT
bSnW3EiJtBcD/9nX2uZYJN09agibUjFzx/CS/QAlScraxlZyLJcKMXhtgtKJ8/pFC6IbSZa3ZVWf
Yab66gUgibzRTcbyvMzUg2+N24wSgzCkv5oqvaSr2djYn7mqlwSXshVk9J3T19RokO0vOxyBTdxj
A5oAtiFJrhwjc6jrZ11geRu1TncqM541ios54XkTpfu4DR8mKZIxHEEyakqdavYc7zXhIqr7Q50G
W8SQbC3FgtgDFp7IN+WI6itPoO91g4eS2gQRMpCI5MjhsPNzIK+ZVagOXKvR1UDF3mP1bNhJJbDV
k8Aeaw0v6yIQd61UPhmtcNuUHAxicDeUlKPMXrEtLNFdM/Sv5EbdJIp6qYnNgWc3jrP5tedrv3wf
XaZ20EHl6X5rBz4mzWO1HeLkOKTl96TuN3UYaHZpDdXs1Zls5AHfOaNNd8Og7aIBy/aqfRYpyNty
Jf7uLa3emlhznUeV6uMGrXQ/E8VXJOy24sKuR/9IKW0nBPBzRuGhTKqz0YtujLTHTjATW9xZSv2u
0MvbQjDPWzl/rMP+28CuynC0xB/9vBG1g1I3uMdFYrnB5VjHxtIb7rzIiLZ4OGNL6fXZjdkSopBp
8w/1L7mKdnonXHcjiD2p0FU7b9tNjOe7VWQO+OpDkIkPVaFJdiJlnDewfROgiwZ2X1Yd95elKhcX
6lxIkLXquYzQyCgxHQNzsqlqo+GmiHxXnqRhn/lWdN6QoB5kfL8ezMmozmhRasdRbTZq3x3DRjSc
KjU9BxvT3q3hjiabsMR2E3fubGt1Wucfqr5QdRvtggJdRClp8FqRzIMEgkFGtFPpf/u19GTlo++Y
XvC79wU3Neu91KRXsSjcZqn/CrntkAH2VdrpUums23mPumAU5E2mYjWuV/fSGCss6Lx7lodK37S+
oroQdn/IgVr+0At6UnqF2W0fWW6hKNd5PD3FQfw4ZuO4A3+Pz22quG3qY+FtTU8SbVe7FOozRUQt
2NObveBZv3GmLbdGqadcuiYGwaYp7SRxwrN2onaF2zySEL3q7TnWg32rD7Wbe/FmbLzHtoDogLYX
ml4zMSNopZdaVVPqkVVs+7p5ruXtpTda5ApVeBGbU0LSkD+Mmn5jCUq79fX20hRTmdUu/wiq8EyN
1AdBEQ+CwS6TxjwCN1wdu6AcnFiudmCk75Igb1xDgG0tDvp3oAfIyZo6bUA1Q9J8SO6rSdEddCwv
vNk/ulJbe8DKRLSKywwpbadNs5omUanadV8e8xEdjxEPVsWYDlIab/TWQiJHG647TgxblbJ7H7XW
2uPd5PnZSxuXWMP6VxSONuRpNKKnl6Yrr5s25PqOXyuhQvwlx24w0zBUCmXvqu7y757QXwppLBzV
gGcyl0PhAI86b+Jm3FRS8FzBKrFxLN4FkFNIMJ6SIDqPOvMxbMVnU4Z7hQwZrtyJCkG61O7KHMhn
WF0NtfwgxuGjqHU3zdA/cSufmXJ5VUn6Uc+6l0hSHkRrPJaCeqVlJabmifeYJPmV6DeRg6bslZBq
5QaptIc8LXBfDeTOHvtIspt6OCJka9oDxGw7T5rjkAOu8yJ/g8vwTpIr1e0tPbMrXjC214cPZqLX
TqU16sFoEKEouUJKfMLtEayLDUc+2YyVsB1M7bHO/bNOUX7mk3CVDjIq9HqZPI5hlG18JF8dEoln
eNMbo1ZKt21FnD+L4ahW8YVQdVu81x2wSDvDp+hphtNTWPZ7JFNgwlee5aqVfiFqZetOgXYfCiIm
up2B8BG2gbM1Q8tnxwSz9pDwjrDS2zYNbYKaT5RO+y6oZnO67lCgC2yroORbgGU4GxnXVWX+lPvk
OtLTH9VUV06nl4/9GEdcDfGtF1c7j0KpLXjRXV+DITDC5mwK0mdukl+dJV81CSo2LKVjyYPMVvgw
Nlzh8RB0DVRoVcFpto+PhgnsrhniH7EgvYw4AW6inBtIDH5z1HxTS/pMba8898MIpqfFi0QSGlTK
oX2XQfNbaq3c7cQaJWDY15EAjsTgC6k+TbFE02ab5d4txOwbqDc8XvGbj1X50WITRqKi3vgDXXQB
72N/atG2LAtcqxQlciMv0ZwxrUsEiPX4rArpe4bIHdshyPJtlHrNdY0ol154T1zB8ZZyzWHy++Bh
5A0QdaPoZjh0anUXuXHtoVlP/549Kba72kqw0E1xhdQkr3/pS597ruquBQ8jmU7OQ7eWPOEMSYD7
uhp4ApE6tVV04yX+fqp918q02iYbAXpJxiv0KPj0Pe7n7C0Lytd0O2R8IC9loiYQvFJs3MsC3sJY
21ymSXppGqPpTFJf21FtSHgigKJTUYzYQkqr7VSOtV/5rBJdxwP6iwNQEaMbOZMN/CSjzq6V5lVR
cT6OpezbFLI++4pXnS5GqTvksEXC/peXUxsz4nTXVFlvT5Z3mZrpPfVHwcllf6cXSmXroRracdsd
gpIdVI2/IqXaxEOLFAePv5ASo52rwm0VNo8Fjux2UKmXgdzTuGizM0pZN7o3HIxQuW397ik11MYW
U+lJiQ00AXqzdtuAqz5XRPyLw5bNrntU67Dr8tRwOwT9sZeCs0qvzus8e+VgwIdSHYOD13a4DZQR
yAf/DKHrLVCZwp6M9CGKI3KaMnMK2dp5onohJpF+VqgjX6eLnsAjHrIUGSc/8S6MZNqKCAIY3UQR
I45Fd+pU0a5UHVtxK6qOFRd8Mp8YasKjxyMr2hWVYe1z8h10A9TCpkEOVrSPr5LJZyYa+X5EQdul
y3JVB+KVZ7WPpV+Aey87e8pl7q20tpyG2/EwxBUJ7iTeAwYdca4Ovf3UAadiOdjBYKID2MrN3kev
7GzSzWbTxwhmy4FlXuZqtofNv+kycx+1ojtqIBiGllpn7T+EWkS+KWX5McTF1CzHWyPGuruvosYp
KEqcy2KlbDy0Kfehl4mc6iyxoRSnByPvbkxP4EeAR0bLXZf35dRnm1RJqttoGFP+thKUqFqRLbRW
Zjdy/uKP4U3CnjGa5q6D3lIVUK5K/yxChMcWku4YKxPPe1x0N0U3hE6YDMl2UnAoQAWz3sdW830o
h5/DJCRbHNjjYyv3kk2zn6Q9bbZG6v+s8ownf9p9a7P2qglqsmy4DQ8AHrxbTsX8d2wayX1Hu/Fe
FfQaak3W7XW5/SZHQ8qTogq2NeIeNn/gPsoVHvZShU1C6d8COKx/y3rcnk3RpF9WYZvS1J4iABSZ
zuMg7zK8y3GJJ2NFjcvYp5lY8h9Sof4hQhg/IEo6QAEdvG0mDpI7TTKPyDD09avKEszrzugH9D0V
f0tOxK0Hh3pTKX3Kn8vvIsys3F5TG1dREumYx1LgFEZ+28f+Ho9O2OBmupFyGa/iqNqYo5k+CLqC
H6I59QcxHksnbE3PDTHAsxNBIhvygj53IhPMUVfp0l6Iku+TX3u27hkV8DBen0nOXR7xozplredn
Blb2Z0EbWtug1+Rt3HTkp/+PtPParVtL1vUTEWAOtyRnVJYsWfIN4cicM5/+fPTep5dEE5O9vK8a
aC+o5uBINar+UHuyY5S8mLwwoOuhCtKh0lphh8GEzE8ZbmUlRhVDz3b4wrPpAuW2qJQ3sYBulMQ3
MjBZWy+0Hz13nDnNiWN+Rb3iu1qkN1okPHpFrvL8FccznxCr16LBMHoyEYrXSw4QK88lO2fu8cIu
zF0/tgYZp6LepTLPsJZqzQPVwcF36hBgGmSdkUMwHY3ps1oaWrSPW6PF2dlq49H1Rzlxx2wYDTuP
NPyPWn0M7ttB7Xeil+ifRw8N+77jiVTr0ik3+/EY5iN3qSqchmKgLh1Z9zD5/dEJ5TB9w22zv/dS
MHzQ/FK7G6Vk14Stj4Q9L+YvgZBXlGP9MnxtGolDWDcC9cYa69mEWtZb20cz455qiXyQlbY+Kp0R
XQlN8ikLBB4vtY9zihHloy35sv/cyxRz5GbiTTHR0vg+tabxrLcczozIOwTq5D2OkRF8L8TGeKIs
0zpG7DcJ1zslJsEKa5uHrG83Ei73nm62+9orvrdGNd2L/KlDlyaJKzatvhNTX33xBa+1vU6Xn32v
LZ9kPwsPXdD6tsYJvmtRDPtWdzK/ddByxa0pdn2hS8GboafQZYXKQyc1V6KRfFaCUdxjvpvtOKQT
nto567Ms77I2f5g0Dd/OhD3UCtPRb8qr3qsoXRjDo9qR39dGh8emFZoHvdK5b8tW/RSKjKGTvN3g
JcrZl9+ihHft2J89o37y6q/l4J/6oDzIOaWswbL8cwU86txGprXT1cH6nJpFeWsYaWLLAuleG0Kz
rYr+LMk4KWjdz6gukMtLGkDdUKq7mrJRz/OkNtqTwtbV6uZVj1DeyMPuOfUTC5AtIlFJeg17VXQb
OcyPXlNodi5GXEiWVtoqeYOThtGTR1a/y4H6O2LTt9dqEwlMLj1KT+++VIHxzRviH0YRe0491p+h
1aKPVisZldPgm59K+FXWOF0JVmC8khPgasfZctJK9m8SatqupAX+HAgaTj91ELiFEN57us4N2xUY
byfoV6XACFBEe0UDYDwbdeUd8zrpbcMyWnf2yHWEwDoVjUfpjXJZjBO4WyvpaPdqfy8oAtbbw1ds
7m+0ovecQYxfrM58SkeeVkJBmSZrPdePvdxOxgkbdVn/FjUiljiBVDsAjz5XgxCf/I4CjS4U2HAG
Vn6ahOhB6ZsX/L0wsMb7iQLEs9jUoQ2saKSsqyKCV/GiSErTt4eh1Hc6VUGxoF3TiCMyIFXvVlkX
H0MNqScx8QTbixIAkCkdiXy2y1J9OKTC9HPQigbxY84rT+52eSPV4D5paKVJhh1woGVkWaY7Geox
T7qEOm/zNQICbZet+RPA6HOW5E+in92HSfW5ikVtj0f8cOi97jx63GBSXTHXFuTmhCaqgMqdk469
/JZ0XeVQEi8fIynPHVXjRtd9xAgSwexvMFTxOfZy3o0Rte3Q0XNPcPwwrF+V0GzB5ETFjdTi/GKH
Y0w+i15RSQrQW7ZSjsNdirXmDUSEce/3enKbWlXoUKVkxvP2VxLU16EcfPcsoO5DoLyKY1LsC4XU
0NALaVeklvqgZ1FF6VcdawpsOIdcbnKs927etSAWXQ6r6qCQpiPqRk/sYyfeBXfDQ35qHPkqRK/x
crTVXti7YIvmcuSHciE0M2un/5xMsT1aT2EXOX27a+q90IFQ5P+8HHK1WYSlAK1RDZfXpSKO0Jhy
G6EZDwCSEt3U2EVtUsP7C2iahoI3DC5FnNlP8894h6ExBU4sQVMnSsaNHTd4CfijXQLYujyatYaR
oYG1F000XP7g7Rehip7/AMNwlD+pYe6MdFouR/gNW1n2Kw0NuIFMO08BNPpxJCh7h1LUMxIvOqa3
VCuiU/JptjoNUMPXsATHWFm0II7hv/bfsJDWNAGQVkO4BZi/PHtBfPwBMea0hVFT0+ydWfASt0xH
Pk2HydH38Z6LZUMLYa1vioH77OSIKJS+HG/Yi1kudrxs5TbeWbwgh/qY1ZD/RMWlRrbxdeft9MfX
fRdt0XD2O3Uy9LJmB+BaSyZzCB90nEJm+8Xi51ZPeAU5Mrur6SotWbqLynIqU0Wh4gOBLB7bU12/
BtzelfwpCm9LoXDrLtlfHt3q6gSjggw7fVN9yWVEH7Ep6xJZwaTdlcF92f28/PfXQBwM6J8Aix43
tA3aUgEBSLPa5H9FJwXHsBzOW/ypQVZsu4WsnSDvgy6+YmqMdVREBB3E2zzfe95ZnB4vD2wthMme
5roC14wq2sclP+hGY3kFfWAxCp/yZDrBh3bMuH37v4VZLL40DvquauloU2iuftE25F0revlZsEge
LodaY9KiYfnPkBa7uK9g6Avl3D2/49ZUyMMAP6ROYzeBI3/PO1t0Z8lpdYOdsnqfofyIgKaiwNbU
F1dMXfTTUPsKcIubxrLVM1rQNwlddUfcs8UOWzfa6pJ8H2/eE+8O/kEl6csD4nUWpD9xF+7a2/is
u7VbZEhPx274F0JhJp/2nyEu7hqVjnZcmTI0czrpQ//ib7I0V8/g9yEWG81IRDXibJ4ciln6b4H5
AY9PKvd3ySN+NZsWn2sn1ft4iw0QGaUXKS1fscShKfSKL3LVnlMx28uD7wY+1R9FOF1eofOfXJ7E
SLvNsg7Q1lDH+Dhxk5lnihAwxJFXGPgdJwg1u9ENpzEKJx/HjQ2xusXfhZsvhnfrpLJQraC2wwib
a0s9hbRYebNsBFkfE1q8v3V/QYJ9DDJ4qWVi9YaqCMiEUzhb/0xaixq5P1luOiRktXKtChtA2PU9
B8Hpf8MuATlKAi1DYt85fhbFz2aeUy/RxxYVQoPOWESB28lNtaMbLL3iGCScSg9gSVSn4zFChrba
XZ7Zzd+zmNrMH9O2kjh7osqtv9bgoOKD/KTfab/mtbt1y67P7D+jX8xsXJiqooQthPfkl6TflbyA
fe3r3wwJdJU0U5PAqi2GlOLVMxokDzh+jTv/apaabVI7PlW30Zn36BZtaP0Tvou3GJThCVC7qFr8
FiCdtfs9l8pBv88e5SMdwi0d/dX9/y7c4tRW/DAAcc7LO8ua0yAXh96fhVUiR/D7K6P87rVb2iCr
s4YHmAUFC0XuJdkdhScUJWQGmBWnit2eMm2VMRwvz9taRkTJ6T9R5l/xbtc3cRRpQ06UoXkNKeVY
f5Fxvf/7i3M6HGhxgwwanTZX3TRpqaZUD5eHsPWhlkdz1GKROL9stPq18ZSd3sDc8Dcyk/l3/nEY
v/tOi8yEkiqNEpMEyEzU+1iqXT/4MgnyTs6njRlZjYQOtamhzGfhyPZxRjyjT7Oub5j3lt6k8qXv
HgcLIf1qOlz+bqt3KBJ7s9miMid2i8MYKDPCgwbvmNrbJae8to1jgit5B6v1Zva1+y+kX9aWG/b2
aNzPojeqsdhGai+IrRjOMh87ad9Odu0Upi3yjnJnTd0Grc/aoR+5dQKuJkGz2AcW74BoUdj/+FF5
Kmnm2CO0M4uJC58jOFIoMtPoOc2vtvEo88bfsk4x5iNouWbeB10cUZHVAFMuAcFFGNT98j1DoOVq
kjAgbRiABi1QVP2pgQ5pbXhH0v3g00Kz896TAjthEQR2mY8cp1rkIeLcKzX9FLSeaTMbePFZIkLY
aN7oV/OD+xl2Y/DUVH51rxWd6YixZ97nYWDskAlPj0oa43XWTt3VUEyDXfmieduIALbafOBtkg8o
kSv5dCdbpUXRMRHepCqLdrVeK4CPtCg4GMqIcn6ayecwjWtHjWd6mzUEB9yL43u1yDu0tEYxPI44
t/2qtMG/twZ/OHhx2R1qnkVorAz5Y+7rxXODCO9uCjx/H2r5U6bnSIwpsXoTC9p4nbVmu+s1TaTA
OvXPIgq9x16Z0geqweZnwTB7KuFW18dAu7wkA3YU1uqhLiYE/Sc6lFMbx/JWzWFel39MJeLTs20I
AjXL90/JX299OjMIJ/2P3PVwtG79m/9BSteiveXU/XtBLgKCyabKQLGGrbLcm7lQUPdqeRkPe8ak
uOUh+qbjAJlwp27qqqxkZaCikXlTyNtnmaSPu4NukhSOEhXEqWqh1/m9dS2MiuTWoayCRpFo8vRD
+RfclA9RFw8TEWj7KJMCOopg3mqp8qCEuWsE6V9QlHSL4aF6RQYLZvHj6AovMhtjIo7UHgr1Tog3
6jNr5+j7AMaS2ZAGYGZYIqQ+/nE+XCj+F7/+V5mMDoHdbmU/K3cEES3Ggo4Wgi6L46yUs6bq5AIb
Br1+6CrZTixrJxU/6i21hrU060OkxRmGSEVLdzmbF760nx166I6B1hf32S7btHNducmxHEbnHf0d
8BPLchDng6omHtcB7c4fRlD5TlZnbuFZ+e7y1bcaiJxqVtGi2qvP//4u6yknWm2aCcBaszw78to7
3aLJLQsbV/laGGxpEThEFYYy12KaVDq5ZtlQxze97rZNtTMC3shvKP7fxKF8TDUBKoCyvN0mgBGa
36G+rHtPShtATnrVi6d//8nUeTCwUGSTeuTHT9Y1UhDXFksOPKEYHYL8StoaxpzZLM68OSWgLqJz
bSIp+DEEksZxyWR1PBwEetrPSv2ET/jYHOpeBGHfbuSNK7kIJhmzhi0LzmJ+PoZrLLUpRlTgQdDF
gAKrzjabLU+/rRiLMy7TM1CAjU/Drrwao1sNOsLlaZk/+/KbadDGkNGjFP6Hc0mUmY2nWgQYOHv+
P3lH3DQJXlvJ2GZC5JwdrKXl7AMNHadkYCXTbouvYdqoB8kapEPQJ93+8ohWQ83unGwZCDvL6ro4
jJqneCy0PlZstRXBUX6e279/E4WSukn1+U8vBBVUbWVmRElDGCJV4Azha9dvrLC1yUHVAhFjdMT/
NDtIp9wrzY57NQ3T/LZq5pZ4NlQvTRDm13kKUqZPDNCQjTF+j1owhZfHuHJLcN1hQ8vpA3dxucDT
orL8JmSMknWXZQiHP5vpflT/4hnxIcxijUtaPclpThisxQEN7Kejclt+Nx7a61kfGUzYVklzdYW8
G9f87+9Pb98LrRmw64AskN3e7E27yJXKDi1t42pf277csSQOiIByNC1OpFENrEDJx97xjOylnLSD
kuGLcXmWVpIvzHo00i+WPG3AxcFK4jX2U87Wkryzp9dupKR2034TxccJt7HLsdbG8y7WUoxNrniJ
awqxFG9v1NfZVnF7bWbe//3FhZerQxH3YI+dEa9q2+xC2CBx74/HAVjNVsFybXm/D7ZITeIOXF6o
k5poBhgX9QROYyeg59gPj5e/2lqrgCmieSrRMgKWu5iiOAd7rYdDT6QTwqym/CDukn3uxICz7FQL
QZy42FLZ/mYl/Td/fnm+8+LAKep3X2nZsbJK2ffAVw9O+DLctYEzPvpf/8f3jq4SZnTAx5zsJbmd
dvpexOlnS3hjdXW+iz9Pwru9Jk/6mMkVd7Ik3uMKA6xTdvL+QUIyzEk9efqbBfou3GLDlUldl33A
OzlokwngJf3pvNrqAq4l7HSyZgNcxHPwhl/c/HFb+2mugrWbzYsQlj9K6Ukq9607uvm+PbbW1aYV
3cpipecuIk9I2km1YRFykNDR9IyWxQr6CxKCCavD7EM7srb641uR5jPg3YyNgwdKJNDwFpHVr/AT
D0FWfM7AjBhAzC9vDM1aSdkoqqPXxxvExEhlcRT3VjgEydRRSJdM4SD22p0nmifET2+7SntotaF0
c7Svd9lYRo5W0cgw/eZVS2FeGbGgO5GmPAuVeI6yErxtl32Ho3efC4Mtj+BeA1mtdiWFKUnMbvIQ
NaoihfxXX2VCeauDY3GSVEndsQTYWkymDZLtLke2IVCCr71UN24qi2BiE42SiXU/++75gtWdhtTD
+8K87eRqZ+jYKUaWYadq4dlVDLuQN8FVa4X7VG/cknaBDlFBNTy0U/qT0nmfMhppVgH8dYx2OCS5
YuodfTIIGC2HIJT3vlJ+yiDHNfk3fD+PeU6CIXjwUVFQknE6bM9WXZ5Mb4CnHtidNkOE0eNU2usy
OVvTt7AKj6a5U+qfrRVBfX3wA2+vQOaDweI02mBnHiD4ojnK2bntbzP4rhMgrzEV9q1/7dWKM4U/
5Sm/VRoII3r+4JX9dWtO13Qk3Rbe3X60sARNCrqPRXU3KdIPjEp2TdOfvEF0/XouNr0lyZORlEhM
weGcQI0LXFDpjZUCUFbvAtOzcRyGW1A7ehicsggZPPibdAE+A8on3znFfm4PlfXaaJ+i3nQb6z7r
PHcIYhe+hVP57UkIg9LOyfjtoK2dTIblM0p7qfMLoHPCfaw12Iha03ODBqZEetFLWFRNxa0g9Hej
2D9FubUf1OQM4cbuhuguDCPbQHFCRRkxjjrXbL8YxbDPM4hO0P2EQdwBY4JrJO0B+aG84b3UieJ2
QXhOJYN2/cmPVMfL/R0weqgEw0sCYloygofGrF4n9IBEybuJzO8xXJFJg5cYV9h6wCKphXNe/xK6
9lj26g+x65+64JBFNf+F/qB2QG496kblaGtJ9WwF9V3cPgpJdpXmu0Q0X/pBPELAdIDw/+hLcsQI
rBZU5igFFFplv7w0/1YjNTAFMRZS5plO1b71XuWE5CcMDmGfuEoP1C3WXBKjL8ZsOxcfVDiTOYJd
RXkUpuImQSMDru210DyODZjaQK1PgDr3zVQWdop5XBmcNLyyMhH22ycoS86U+k6rHOT0R57vwvo6
t/gCyVexKg8UwR/HIduNRmkXlngjheh2CW+J8clsZ8fEdj8MqCHkV2qDGYmEmrhW70DhHsRAgkb2
6NXpbszPZddfe/HkNp650+HPxPkTNbhDER8b3d9FiHWD7qlBB9YwDvPgNcvuZqJjKyCZBD498ZJ5
PduictayT3HwS5vpN01ho3RwDobsbHTnHiKW1pwpf7p6bDhTP9lj8aMc7qIqc7lu9m0MFCqwjvHw
3cDW1RvhXnm508yJBHIscLFhfPWwdZQXqWieMIR9liLzCJvQlpJil5jfJK/YQdTepUZ3VEocv/pq
X8bDTCfaIVT8ZSqkG7CHLj4+RyFs9lFuvArw2c1ostXgR1m0joeHEXg/16jdTFfBP9ZPEkz3XMkO
2DaGmLHq7fdWaU9mcMq96Kqvjeu0Uw69lTpD96MMUqjopvAUqvl+UulhxscxAMIHtFU1oLQOsWXT
viKmJhyNosrsUg3uoib5OkWfB6XfCelVkcg/FT/47Hmdi0HHoQ2OOvVHtfzSDIx1eKxReAlL/aVk
c05l7AR6fWWxubqxPMvZc9w/ajCN+0x49Iv6XAXf9KDdW6O6h2fLpkhugI/eRkH1HLTA+HsU6yxp
J+nxeDMVza7hZAh9zkrLnHa4QN0Mfllcy1VYX/kNRku14se3aa5E7S5HIf86nLLkrlOr4EqNJfGE
LU0GQ8AoojfNCtWrHtl5IPrSVZmob1oIfNCQBYUbovsRSO1N6LdnfbCeUs1L7SizXos4RULGfGhj
5bGx+o67TN+D4FXsir6brqRXSd/uK+nQlNWdnuVfywaWUFB+B9Nte8V1KsYHyLhF/WTEPdxycfiW
yQ3n3bWR9VcCDHIjAuubjwgoonwS72YBBBC3luRKvRa6UlwA6I7FK3RHy3OXqhyPxc8kbhTbN9r7
zJd+IAD74lP8pkj27LdozJnGa26UP5oJWDrYqtoOgu4uCuK7qFXrg5oa2E2rgnzwoaqcCxUh9ayc
oh9hjiIuZ1laUHCv5rUV9R1+KCjX/RokbbQwkM04rBoUG91WJuk08zHfNwDRnaH1tVtBhn1QiHF/
lerymCFVkDRvRp4ERzlUWrgVBVhrYC6OWuWoAUUWQJCQU9AoUl6HddW4qPBBzy/0BGFBSIFOoEip
LZbxuEc5otyB7dBgLyrCcexK/ZM58nBO65E7yvOqva+RhwpJK9wMDfSzSku8Qzxl3r7S++Qmgax+
7C2xgj0YwstTrMK3y26of4U+jl7pKOeHMiKLz8qsd5DpHG6U3I+v1TIT4RarSGEnZvUY+7F/TfMm
hOkddye6Fs0eSo8ysfrkCddRUaPgm6WDYN7FQ3nkfnbELtjJzUO3n4bOP6TIGFyXdERu1EkfPpt1
8hMG3HWrGjU8FLhIyTRek9274ZgcBS2+m0KgHVPzPfeb685v4IPSy4zH3aRlByzZM9KULjuIxs9I
gCyBti2wk3CvqtW+VjheUym6HZR6n8mduMN7zKgdCWo9bIAp3kVNp5zUaRB2lzPAtcYaoGZUi6iu
ozm6rDF4g1dH4FrpcZ2w0XLG1uVmxSLVgYZ1mk3cpTdL2Ug71zJcqhmyir+tDHJw8UhookRtQQqS
mAj+UW1bgM3k1EHBAtsCa81p+eL5hbMWlTVgpph0LAvtcZMk/qB4HeVvaFuUv5M77605UgU9JLsM
cc+/GBqgNOx2NN58VG0+Ju+woi1BhfDmqO23QLzuhVPUQHvsio3S0MpDneKaRK4zW35g+vExjmWl
vRHUPBJyEZq9Z2h7XeHWG9KNAspWnMXzsU70YIJB36OooGsQGYLIHn35Vsz1/eWFOL9qFhNlobmN
kvw8TXSyPg6IfZgUuekzIIXMI/ZTsmul26jnbQWZ//3d06o1zMSKTL5aYz1Lzdeh27DaWP/7s0g5
xU+Dlf3x7w/oC6R6J/H35ZjnBlk3w7j8ndYaOhir42xINUOd694fY1RTaCnlbH0K/NCtTsoxPnC1
u9Mu2fn74HA52tqAJMwaAM7Qa6HS/jFYEloZ0v8EE+MzdDxcnrZqnOsRTAVAL6ytP/DmZuAjOOrh
fqREz41605X/Xt+STsQ/f39+AL+b8pJu9NR0ZseLQujcQZEHsPm9aic+nfl//7FkRMWxOZqL3+Zi
TwpWkk8dDCIU3cnPohfR+nY5wFrdgz7oPxEWu1Hx1VEJDAZTWveQVO0+90itH8f+Xo6QqUBOJw92
JS5H1djaWYMIPG+xjd8wV+WWG/X9b1iccAKqPYogM8pur/6azX++d+fslurZ8b9w/5kHdCnYYvbq
cTSRSDA6pM0GlzTjHvrUgUe0uv+MoLWDCfoJMs9Wd3F1j6HLbFqWyS31h/fLaCrVZEnAM5Jr80BW
cfCGQ+gkL7OsmhRtejKuHbLvwy2mFcagIAQN4TK0psTBbsLY1bZUOH+rAf7xLRkQSBkR79XlwdFa
oBHoOlNX2g1u/9icrKcRy+GckelPVN8lR3kBM3QnfLq8YlZKTLjQIX85t+8xCFqcIdDKysaf/c1G
v8PItI+SqyKs0lmGBmICLreuqiceemFe9xenF3UtFQsEHNZ0ZXFUKgUOeNjZcxx3lZ2H5BnV0+Wx
rc0c64MLGHwfZ9iiXq7WkhWpFbdWLB2K4tibv0Yehv+3GPOGfHeCCakQltksPhaUxoSesf4apFL3
Tam9rUir6/79cBYfrK7iSbIa2iXdXsFmL9prt7OXMsQHSgXHSnMuj2zt7P+dAaKN+NvO5uPIilAb
qP8YZPG1EZ6EzMDNQ4GFejnK6qh00CNgf1gH3Jkfw7TtUJtWrfSOjLzlVRIhw6hHxTdQ/PmuoF2A
Hbb+UBuImUV5re4TXjjPVZUJh0ARjC2R4tUxc5uKIjuB625xfHYCVYQ64MdIU+zUAMV46W2Md56l
5UYHowewRLOgvi/9M+g0RxKMbTZ6qseBM3l589YOPWYhGEnd1mVt3ApxmF0JktzcJKIVzPoLyIsV
AaTW0UruWn0Gb13+VfMu//NHYZcNOoSC8xJKwU4URj+jMaAemlN9iA/KQd1jkHq8HEb688awwDfo
Kl4bIvmkudgtpTr0fYmO7G+AonGsnUBwZoFefOOome6UnQbZ+yp7VrYW88rlTGT4TnSaSJfQmf24
zPJoqnE5nDMZWQF9KRbmQet4j7ppoQyfmj7EolzSc9i8ftaeWlNTf+Ly4r2IWMZ+j3EdoLCg5Nm/
TklJR4HI0P4CI4of1sdfFUs5SgEzS2ay7iK02vrT5Q/+5wn48e8vRu0ZDW99QIgo9CBO8UOLz37/
43KIFSzdxxiLYynPKqk1ZgbM/IiTncz1z/7BOMgumrobNlR/bs+PoeZ/f3fYGnpfIGFF6cPKtWPi
owuolhuPkJUnNzF4lMJdEtGQXOaJgDPrpJHCGW7W5lfVD8n2d6Zb7QQDEUMoZkh0OVuuRqvfEJFR
Tj9yYQIvbuEhxCq7qcGZ1OPEuwGRZQRLHK+Qd55uUWtSjv6kPKN9gBeO0u37cHrbmMW1nQl+D8gO
5E/IkItfUJqscyuB36ke0Mpz8wO9zw6FQ1fcK7vxKjjoz5ET7reMQFfDUtDiaSkaHAyLDSANWTkI
qYkYVdY+TJKPull26w1o+yiZ+K8vNAAp72ItNkOojZjb1bz+xcF0O310y2rrcF9boO9DLPYCxgBh
bCkd5dA7c9zhG9KcSqgTqm08QJnPpp16BGtuX567raCLXSGWylAjkYc3pofCoXro4w1N8JU7+uOX
W7ydurj1UIpCMqx3xl32Jn2On2nMsTAG3dnuyq/vBnRmIbqYYKKWZaEm1YTB06iOZ1hwBL5dSxLC
cW+l9Uj9PwD00NWPxuAIWbxxP61+yXeBFyskkdCFK0Mqj434XVdeRnXrQ64H0OdHombMz96PB5g4
jUPZz2iUxu1+F7xEc2fclm55mnhc2zDub8uNM3N18lBWn70kQTCSdnyMSY06GEM8P3kuGa/GPj8g
m2NLo+1zlPnuFnrot73cx1RixpXRkAbQobDfFimUnDbdGNYW9rNuv1Md7WggW/V5pEiK1NNN+Dwc
wy/+uYNOSMvTqWz1KnwCgOGbdha7sSteRztB2m9V/ubj689fhRW2CsSRl+PyI6SmNfkiGBMVuz+J
tnX3ZhZfRrSFQqrfwnCLDtzlXbmacRg69k4w9andLmHffTaGMvIPhDxorwLy78IteJbe9WwRW+z6
c7JxvK3d9aQSFLeAxKpoVi7mOZ5bAciX0IpRzlYQfB5HYV8mm3fV2hp+H2fx6tcCAJ96GEMI8new
5n+DlrPJ7Zxhh2KjzCKeDY4vf8ytmIvbCYUSufQNvmVu1t/iCbXp3nu+HGJ9n/zn++EH9/H71U1h
WX0Iz1s8c80mbnLXHBM7Pan7NrOFzVN7fX0YyKXj1AiAfnnKJUkXK2aA4OSsmh68pTuKNbTuv6Ka
O6cYf/MFoQZR1IfzgBvox9HlGOPo5ZxhyNnPOjiWSGxvfL8/Kwls/HcRFndfmrdhosyXBEBFnqf+
OfJcy/F3aGZZjnEIroKz+pgctE/0BDfz+9XF/y744mBtIs0LgeqOtHVewvS7L/8aqq0FMucif5wh
JqvbnCE59GM+fsLIp34sRDwO1UN3rTuJC+AitUMWSHWIpY35WnsqkYICidNRhseacB7xu1w3bVX4
Ph6phHYXfp2ttfX7isa/U17rc+/H7Y/6ZPdX6rQxj7/fHIthSpJIBjiDjmRw7x8DF1Pp0/4DESL/
9h4uUDkdAhVvmDgr7LabUIRuhr2XTNWp8AYUMKsK2fOse8sjKz2hvXQroMtly15jurlIIzKndgCS
AHGlEb2gfS4JSAaGZuVt/PKVQ+LDD18U6ppBbkY5m4XtPSBOSYLoTqCKwUbTamWlUQ4Bi8UuAiW7
TJRrvR9k2rqDo6cAcH3JDXPL7gAnXd5O82L6Yxb+CSMtTiM9GXvk61jQrfmUSd/04lMrAj3S7/EU
3Vpq895fxoIRORfGKZMBdV/MuJTFYaLlVOJC0TwUQ4POSj7prtI2kGKV7gYRY4q5fg6Oz0+TF3TM
YkcH4nI1SHW0la/MI/vj11DY5SEOn4it9vHXyEFhanpBShCdlH2686gMCAe0v50t7+SVtweeDLOP
KYrrJlSfj4HQAs+rAuK609fTzXSaWt0ewVOg+7TxgVeWDBoDc0cIryj4PovvO/QCWllI1NH5L28j
hD6Rjn21hOTp8pJZC4N3PTt2Znj8wVORpQBAtTTQTZWqI4WWK62PEzQcN4+I34tvMUVU42aip0U6
BXr245dLS6vo6px+v6ecQdQctbC3O8B3svmgGC+lYDjq8G1It46mlSRuNn5kgVp4/dE2+hhWStuo
EWoaLIp1SPsvYvI04QvBLQpRy9x15luSvlz+pFsRF9eKpI70k2LeGslpfsk1x3GPKOSmhMBa0QHA
rMS4zJlKsDzszWZUBkGmk5KA+NEiZJVj4RYQAiC/2nSCtNrporcXQtmxWipmY31L4cixDOMMkHd/
ecwrrQh4b9QiDFjEMsWQxWe2UEsTU2tkHb1Gn4br8ZYynWvssJAZzthgJr8LzsVN+s37ejnyygJW
NDa8ZTFfmrp8qeiTJ2ZxQmm0GwHHRSmymGFbGFwbpvnv74oPoRZ3RQ9RVhIraukjz8m6QsRUkXf/
cjS8tSDY8NBjP2Ihszhe1HASaqGWeAhld5b/Zsjnsty4JP7IWVWZWhG9Xw1aF1O1ZPPwqDGGeGQY
WXlKTvIuplRlVnfWl/yU7RCz7pzLY9oKaC2uJbR0xwIbA+CiDtKx5P7eKbtKZv2qveBu8R2WFzqj
o1gscXDy9QB3L76gUtdZ3QRJR3EItU207ZFHlPtPl4e0XHSLIEt66SBPimcNKaXv2EYUM7PuFZbE
5RjLm2YZY3GldWmVmUEttE6vKSc9RYrW0r4NZvhdieS3y6HWvxn5KUsPIuES4oKQ6SAHoteiM9Mf
wPK6MuLLl0OsLYIZ4/CfGIsXYFrXYm+hlkwVXyXR24VnmiWuoNna75KCvrGR1uNRwpAsDSzNH7IG
aVKRRnZ+5+gPlBR+95hRvrz2UVfarqatrod3wRZHftHU/QR9AO1+c7RZgLtc4H/lfOMjrs6TJetc
1gb916X80KgJ+dDNzp4D2sANab6EAcjleVobCU1dzjmTN5+4rK2ayIGix4mLhQo+szHOii/bSEte
DrIyDm4uWhco50GoVxafq5KE2Pcq5Gzhmsc20JeXKbV+XI7xx43E/uGJTJuEm5+c+3fB8N1bqAyt
VIMa1gOQtEcwjS7kee4k3dWAcNsQ9ys3uYUL5W6DHFY+ImsOCiiSiEzTsktd6PKgFHrWOln0KFhv
AiKmebflEbdM9hkf0lBUO8FfG7D95h/xbnx9robmWAatI+iNHWa/DP1Q1I+m/t3sUvfyt1wbz/tQ
i4vv/5F2ZstxG0safiJEYF9ugW70wp2UREk3CEqisO87nn4+yGfGTRBBHHvCvrIcyq5CVVZV5r8M
4MXyziQU8ijf1RRvozq6rbLx7uMwa3uW9YAI4Nxue9/WTTo91aJmbJzxXJ2qu+7Y2Bi2nV4CLOg2
24rLBwwq/CxwiZQHQI2FuLiPWjV8liRC92oupai8zDH3QU7DAU6KicA/rkbN4WbkwkzWRjpsiZnw
Cl2q+xRLKhk9DOV7uCla+n5TWSI3eUsiDynvNSkzpY5roSwkNMnQyy11+r1eXf3DYvc8issgiywu
o3Gmhz5B4jI8Sqgpq2azsdhWVgExSA+IeqCA8w6qM2iSUbRhRp1391epcDrSeqEa9N/oG6zNms4T
C5wijx/a2G93US6YaqCmnOSBZRs4weWQlz5e1csS1zxl6IZQG+RmrL8Dywx+N5SjYbROJ0/JMfSz
X9wdPg2RiEi1h/eSNoVOWaXhxpd6VypcxF0KrMVTlxh4mIj85fYIFsidD0HDEe/GWfZSRkrI2388
0tW5nCVSZMYKJmkxl3Wt4vSnccTLQXQup9+yF25EWF0bOieHqoDloiG/uBQh0NaPJUYTvPMR4Bl+
RW537JBpHA7FZDfbb6z3lzA+3kW8OYlcJFmlMTo9Z1M7YnYbTyf9Ye5VRy5mcOFzfC2DlXdmAVGs
IzaO+j/iv5fPZT4fj1YTEUHqowx4cY9FnnX0EFQDsJYPL3lexC5ggKsyqPNdloafQiznbTUdESLL
qvuqh6wH4f0l1X35BxKP5jnvkKXtDboHk4ehgte1WCi3iLOHRfm1rMXoXEvGi5VO3JA8qdkPUzK+
KHLJxeXjVbEyhWjPwdAl55HXrcVA4qQcOi1nO09obrcqdgua38tOm4wQt8zT/ycYOm1vv1eE2ZrY
WFbnjIOEq1CjGGfBZKe1cqUUTmj46sbzc/71y8/09+iAi7wN6JdojPtG/xcIRjo2R9yJeOz/m9Pq
YhZBPb2NEwkNyss99Ih6r/xpyFkofdvIlM+d9iNi9B/P47t26rz8+F5cABEeFlGoXsRThl4vsBIC
0eAfIYW64G/oADrRMTg32b+LBp6QewxqR8ssnHaWEI0q9kfqIbpHuP1QKrfaDfw22Aqy/vDx2NY+
GWcYDiJAFlA8W6SpQtdSQ+t4jo7n4bo+NFfKYbz+5/oc8wxehllcmjwUlnNDg3hfKaYbKXeS8kwJ
1P14LGubC7NZWYY3MJfWFp8pNdUGFyXe8uDaTgOGc20Tf69b3QEj+c/rBgwIMZu5NoGE/fL1YcGr
DPWSJaEeZpRp5DZQMtG/ss6zKC9k4o+HtroEOUzwWCYTzoJ4b5cgfs7DNAXk+mrCUCkZux3GNOe4
qRxTgBneT9depZ2ogD1nIrcpX4me/sUvmLu/uDgC7kMA6e0vwNFQ5a3Eeys2Hf+YudjMuDhZTXuy
6CaqZXW8BhULlC3QGHxn7Atby+Mzt6Nj9glc16Nf1tjElDZeO57xSaKQUUp3QfcJ57GNqZ5X/DKJ
AaUhJv++rwjpudxVDddhZ5Rukvyc5FeBsjGXK3eDGa3zvyGWNSBFK9JcFKTWqaLUKdKQ9vnGhWct
wnwlgIaEuMs72lOTWG2LwkDrjOJ36OG6uaFYu7LVZO6+sCbAOqKBs8j0Km3X1GsFQLttse/ze15l
uFyMriBLGwC/lc8hSxbQY/DNVAKXCz/yA6nTdZ73aTXmTlEryC+ZmX4K9GELF78yaW9CzX9+cb+R
Om9ChxCxgDgwjkU7XLddszGatRAzUntufsLYWsJXFCRoFQyre2dqpE9Vp9Hp1fTpn5/7vBX+DrLI
6RgF1d2o5qOTZ/d1q+1rM9t7+XfN3OCerA2GNze+e8YMxv0DZLmYL62fZLXBpYr7n4dw7/Qqtc0/
T+l4NfxfCGVxhbGMafK7fC4eTNCzwu8RHGJln9K4/Ti7/XkALHb9m0CLBT3EmdRNuo47dFKO92lU
QlKGghrvB9zcAIZZUoXZppR6nk1bOSscHZij4KRgYZNzOmBIt/cVfmecDfGVXPkhs1LLnRvoGQlM
Gk0RGqTZyQJyua2FzVAQ1UdEpsNTG0otvmHZ0NybfdzcpHigHafesOxGG+tdpRYdygpwZdMGEz/T
Epory6vwCA4qknBdiftU1KG3W6X/mo+JacMS7F29N6SHWtcPldRzIsUBHjl0Qob9lBvjk1bkI5aa
fjlee0IU/pAjQXCraAgcJQvjLWz0yqOPuaVAMz/E57rn232FRwztXhnMVjj53Ne7O0WE2z4FhxyB
Cy2T9/WgbXzPtfx0GXL+84ulCRVZMqORkL32VakqDB4hX/dHy/iysW7eHxYzHtJCdIeMDlLpbZz5
EodIP4iGOu40TMcMmFd14bb61gv2fYGLJ4NBi0KdmVewIt8GMqPabIoI6KWZBg90Rq51o7/yLOWq
1fRjEIgb18K1tyVPFNppnPVEW+LZBavSCzqgrSMarf8tNDL9KHd68wVTee93NHpQjjvBc8aa7lJq
eNNpmLLqSy5lxrPWFFsqcmuHwOWvWVz4KSgXclgaaJrAVc9PAUbvW7SCtRDa/BGpwnIPXjabsFtr
sqCUOyCTN6n3XaVH6T3+88VyEWKJSKjYA5OFOZGjSsdReG1UXJdfPw6xtky4kFLAQ+Scf+br/sW6
TyQErRO8oxxBfg09HOPRte09vh90eWzePw62tsk0ylLA+iGp0WZ6Gwy/cMzKC75KogSYUXP4I4an
78P2/uM46ryLlsn5MtCcYC5GlWtj2oTJXN31reyUmVlzMAt8yJqwRG447ur0DktQ6UyJmHthUIno
SCTJ16KojceQG+I595J2V0h5czI0Qboduyzf17GCLAJwuMcGyXh3MknZUa1mJ6GuAAelhXUqfUvA
j1T8nWsY3NuF0Kq3MUp5UkCBJeDF+J2eg39O2152J1Rybbjao+uNsnU1TqP1S8gxDq382Di1Evby
SpxtFInXv4AFS1YzVbyGFlkBwmk/mnLeOsEgH4za2EWYzPq64M56ShsfYe0bYGk2k4jg3CyLTX0V
18nUCBAhpfFb0YJ1CQ1Q5h8HWavT0ST4O8pio1d1W4qFkHD59h80PN478SGOtH2RD/jc4kVuOaZy
I2JIUouuKWADOm39gvmgf7fWwJuii8jCftcQFoqiT6lEMc6zfzSO/r6z0TG5Vq+2OyNr9ycQUP8b
avkM8LM0CbHdahxf+xTrox2gpPyv5vPvEItrjYrA0ERNo3E027rzDqqjHBEiutEO1a33Y9vpZzX9
8GoigdK7eGfipfg5SScAZVoJ3T6Mburya9c8ilZtC1vSh+8QH5QUeISiVzYjyTD9mRP6RVLoI6Wq
wQXRp9Xs4lQgdyc41sv4rXeDY7oD7LTbMrpaqZXgikNRRgK5JvGkeRtRqvyGDgoR1YN//Ku8pbs4
4mwtwXnXvluCF3EW6U4dJsOvtYgbJFYVlhu5qMzetm4Hu2u8QoXl+eNFIq9mkYt4i0NDKaom1+Ia
9ZxGcxX0FormU53F96XiThCtfRkBn9hOZ9UzlL0mqUCR5mlKX7zudzA+FeGtr1SOLu8t38As8ocy
HevmW6nsNLRdInGTof3xz0Uw/+1nULO21Hqdz4CHoS4e1LO6nwlGXAr0EE6FvAv2CSjqeLcFd1vb
rwDR526txKVoCV8dZKGQx8pqnFB3s6S0a3GrPLx67SLzwNngkve+b9VPSGdHUDUpx4m/hxM+6DZg
rRGvp7lTv1nYXB3RRbjFSutrX1J6AQZxgGR24RQnZRc/6Pdya5fVrgwga4FG39Rs/NPyXS5w7iez
1wHdWmgOb79giwinkKYVzpS9fypaw02tYtcAs0jrX20bAhe/1rr5v8i7VFWcbmxpjGc5EKPREaCR
SXhXe0im6dXZw4QiJm/6gWmbM7prfFbkykm1H6p0i1wpTmp3SoXeufcqR9+MKNsl1mbFdj6V3o0H
jWMUgfUZc7lIRSVGuUFQUbEVrvSD4dY3GU3o0G53wVE8Gif/x8cb9h16cE59pmrMF3PU8N89qHqq
+GWmUD8a3OaUnmeUveiqrnhVHjciraQi2sKyQTkVDjjEnrdfqhxwLdfEgJqLa91pbuLGN/5B4/yY
R9YexQ1o8MrWJhw3yVljhtfOYj0WDeIoQYGcTSwHvRtFcuOGaZPuTKDxmNb65cal5p1yKjOpgNCG
8AE8AszcIvWhQhi1Vk89Zu57C9h9WHRzQWVi0Ti74RUPiFIhwLaV4ucFsVgwaPbQTWP9UzpZeufU
hZ6LY8c5iXaToyCRR0XAD7Zobe8Q8PPoKNH9qRej1/In8V8ckQFOuvgpQ/ma+e5jbDfyfuxPOTqi
6q4B9QEqeC/2r1p8u40CWqvgAjgDq8uszij4xdJJp1FAUA2NRPFgHuT9dERP8DT7uWH17Xy8TFfS
GHIxswSyyYRS+Xq7SvPSyLGMJjGn0Y2Zfw6SLdfQtbz8JsL8Cy5mEqOPcZKzvKPjRPtzDz5iZz3W
bn1CxO+0uetW7qBvoi3yiYmlBTJjjCfouPcG8k3bRAd1iO2gRoQzPrS0fW2r9r57mYrA2D/22JzX
DZVWnXcPnw+e+dvR+lYtKaGCc3Ch7r1DQanf2M/Mq6+iy2/ab7rfzNt6uR0ot/PE41SgvbbY9lrD
20LPeEjqN+1v6+t0XaN5i8w0vsJ/GTnIj+OxuAWutmktsrZ0AOuCxEOhQZGsxYPDr5s0NixBxLH5
KWt+mFvq41t//2JpdoPn94LOCWtJvi0Gv6rg68drfy2VXA5gsTIlq4z8FqdviF23Ztg4Vnpl+FsE
h7W8fBlksSD1cuQlMTPxYPAUthjnn8PKf+46f4dDZbv7eERbUzb/mIu9pqO0KMmRKSJq3h1NqXwQ
6i1uyNp+Bn8ENBYpLoo9y9JFmWuZ1ySl5KjFf5pZym21tx5GdLLDTe7k2rOW6w62A8i0scr1xcsh
63I1TmcUj5nsQP3ui8yekRMY5xyqLzVNvU2wxsoXexNxsaWMAN1g3pZ8sf77lN/lJQxq8cYaDh9/
q7UwgJLQo4DWBQZvsbzVWFHiIuFbqZN1BD9ma6J0F9fHRHL/cSA0JyBlaNQjV6xXxDDAxltF5xuR
TkVtrpNCehBE7ZuQbAn6rOyoN6EWU1eMYhrkJkJCoWadjA4hRBFT70TZmLoVTKb1Js4iy9IGEGPC
oNqO72lwP+1qpLBtaz/eIQ3a7XFahO5i63v/S7DRhVq7QF6G/lNwu9hiZiungiVQ7FQn77tV9796
PPDoNyQQiM3E7VPUaxWvwaEaqCiq1fnWvWteF4uMD7BxdrcRwViDsn67x+ldh2polSLn6axwHu6R
UH6c++fSXjwmTvft49Wz9sR9E2+RJdVURCja/BPPOwyn+nt2D8Fyzz09/Qy54Eo6dlclHm+a032O
rrrvAayY3XiKd9Yu3nhur905KchgA45+C3t0CbloDD/18oTJB427y2913q/DEduGEFRfchx35pVw
Un59PAErOXW+a5pcxYCVUHF6O996JrS+IbPWghiB5zvF2CrRrnzPy79/kbPpzskqzAL6mmYVXRtK
mjny0NS7j0exkm1AIKD6owDzoDq3SKN1jT+rFAHwyMeocNpRP3fD9KnGqbUW008fx1qbsctYiyww
tPWQdx0vcWMUfojCORTEjWfcWp4B1ckrX6WDDjL/7TdR4jyeNG/ubWqPAiq9k+6m48+PR7F20JHn
/w4yD/Nip0MCa7RC8BoW24wfDdD2t4U9hwEA0lmydSupzfel5ca+jLdYaF5SxsBUqtax/qO+Jp5m
JTsZr2q0GZyN0a1clN+MbrHsuCQnLcIMpGqpvq0GCTNn2OAZpdu22Rl6ckWJ1TX7ejfKMS6H2cNG
/PkTfTTaxYKMihqnBgVluxkY1kEbeg52gjO77qWuatzx+P83OwAc0Nyh0qlELs4Mtc5Qkx45m4zR
fDUzy40hRRatf+o063FjcGvrkzIuYEVe4ujYLqo0TRih7qzw9u9chIM1Nzxbjnwnf/rrFTc+c1Pa
/av1A96d/Y2kGXobi203SvGUjiLYhemurez4sT8Eu9iZCid4pBi16Ru1VkUmmEHvBKMtWASLCW3a
XiqCiXjz/ph2kl0eiuf225/qjeQ0h+QwtPuPJ3Yts/DqB8VqgbRmjG+3pK9quRJzwmJ3HNtjc2q2
SuNrHw5W26zSOj+q3rG+NL+ddK2md5vmllPhbRmgvt6mvm2pfrGxIucJWm4BSPaQBqTZRW6p1Js0
Sa/Is0CWnFc7PfqVFp+G/jRIn4LmqszuNET5//n0cdEkac54RV5tb6dP6lOl4mJLFT4KHW04NfFG
Xl4d0UWARVJB3TQMJpPMP0u5oQuLlJuOQIF2+v+NY7EMwk6BKy6Qu+JaOlijfIXk8dY9b3UlzFxm
MIN4Fi7BU2HfyBU+rDMTPPydJnZ1io+l0x3LnfCl+t3vwm+xu7mF15Iy8ikzWJbaoLmERvYRLfZK
JikianptXQUYMnLX2dX3qbuFBF67EMBkplpOwx7hrcUcopQTtfnYto7SlzvF8k5+qT32anWcrC01
mjnxLNf5ZahFYpqmgU53wK3NwCAlKEGwgFY/jqXhilX4qTahj9bqRnt3K+YiOY3KmHvZzGpqeYA9
pGaSOdzFwR7FGQL9TShcGVby2LclhPh/vjgvRmsueixpoVvIcNGCUrxD0L009cbI1vIuUAsaAHi6
WlyC5be7mGUZW4JCjkKg6hAnu+ppzvO9ixeNPVHv+i9e4Sv7+k3IxX3L8ywk+isyVTMhuhXfd2lt
l/JVGx8N+agHj2W0hUJayfRvIs5/fnH5EsUxF+uaiDFSaXVuT8FWg3drTItkmOp91mkS0zi3JDP3
L9nJ7WqCPH+Oxep/M5JFThzFykqriTgNbrE82QJ/F3wD+OwUsZO4wr7cya7xUh0qW37iEec0yf6/
KKOs/gpjlsSaQSfwPt/OZ6LJZZVYZGb5YP00uJAgomEbFUJcoLs2q8prFez5gfp/4RZbvg7T3moH
MjR040+F653wHrbzT9l5u1q+kqjfhFrs9LSM1UEVeD/lyXQWg/pLWBg7v+83DoSVhHIZZvnuF+JC
oeoFwtUXkJiS7svuSQ6OyfA9SZ/b8fEf5xCI5+g/ssGpyy+vIZE5xd2gUfqcRnxMIltvNh6da2U1
VOhpycP7hNm6vHsoXhlFUkqdfO7eoCOz7340V43Nyc15rRv/hrb4Jt5iF6iVYLVBqkKMS9DUSx+9
LcbOWsK4HNBigTe152kVIuvOYE1HrUrsGtOqj7/K6qq+jLFY1flYhAMy2bifyOFdlxbHXP/ah7dS
+zkN/YOcZQctdtTuSRQ34MJrb9E307dY5C02Wsi9qagSVtE+AvpeDwnKSIVtyA9ef2dVr4r0zbR+
pVJDY+zw8bjXdtjFsJfgu8xog0aoCs7v8Tbtj7lMx83YeA9ufL4/U3+R79VW9xH0UxrHVK+S4pvU
bKX7tY7e5RT+meKLCFmigIXMWfGgifeSG8DUjdBykxxJOTU0nHU3duXs1Kun9Pnj+dtaN8u7pGgE
Mh49TOBfm62k02AXe+vQHEI33wi2OpGIKM8315nBsFgpVSnS8apnr6rJnho66dG/6fzSOZ9J/QZl
yHfPCNnUWqsRWIx/VSCzJ+k6+jWfoNU+wsPtkLrJYdp6+kHqXzlIZdqiQIhgD727HOdhLA/pEANe
MVTEwHz1gLEeVouWv5Oyh7qr7abioSsG2Flq+Kv2cpJ+t3LxURbGH3Va7ASM2LJgeMWG8j4qKRzX
yb7R8qdYrmu7017FQT2UOkK7KI6mTkkzHcmC6lYZArsR0fkp5UcpQo9PD81vCjyUvVUYPAnq+GD2
8q4x8O1rMRYE0ntdgr8IlPGQxN54A+pBvCl0jQq1LmCipE6T7UftSzt4v9K2UPa+b8ZOOljtDpN0
3QVXou1i2Ygcv8xzmwz+2YyN3BG98EeUCSFefN6vBIS6Gw8VDCYwJyPWTmM/Inkpx61rjp3qGuTc
l7Asml1c6l8kz5AdLfWfikGQ9tGov8QDznWK6u+ayqs/y3FyU+WZo/nk59xoTwDSbCUpn4wRvzNz
QIxLGBS3171h16lUvPl7ngKvPMYtOp6RcOul4x4FQzcQxLPWZXs0vT6NsYZ8V3Sjp2KOy2j+LIue
b7e9eDaM/m7wiyPN2utcNr/EHAnaWJ1krT34FaJRigLofuyuTE94ok70UBnh2WzxbIrS5nclt74d
GMqVqoZPcJ6/YPnu22Yh7PwgOZZFfY3tmGDnMTVhxaKeZA3CbVTKA8Zz8IUERZl2Uy1WD2UhDV+z
pnucYLzbxTiMvl1UpneoCiPaNRM2lGHgK04iDMPB8/34IGa1fyuF/mur1JKte21iC9mwh46CXjF2
aTtFB+AK4FxxBuzazn4wHn2hPmOx7mHjh668VlWwv1rlh9Qlz0UiPuSqeaMbrWED1/ysZnFsq5V8
Temz+YJPAZAyhIptw5x2Rimedbk+yUNBY0+68TSeo9R0+T+kH8iP/5D52H1nPbFaIkevhgdEx/fS
lPYnAxQvCllDaQf5KO0iNe32umXsuza9UoLqm15O4Z5PN9nJBAViHOr7LhOeqgo/LOAD4IYETfkU
5oxI8nTzWA7B944mmdPNBo8TaKHruhVE15fL6L4bg3zXyHg4tpnyS4uGYlfngnGTplN2lHvfO2I6
5r0aXazanm+hZCiZbq02+UxxzBzVGx/5OeegFV/jRLzqzPYHwk2/sGp5rS2f5dmR2+LBupGxIKQb
8mwq+VMWTcJOHChWhpL1pEzVvo3C1yburpGXO0dNddukyo/ONJ4NYbySOqnGeNN4jOQqcYyqfZTh
ciQi8oZSuQtC5YS40lM48sgS60MYeJmtKu2DGKo3ilai8jeWj00gsArl4VpFvz2TtHuKck9KH34a
VMw9rSnae7H1q7DqqxTiEjX34myF+Fp0AAHxbo0FWlZmG92a6qDs+iB+CpTyLs2rF6kRc7vQVOq+
lV66s30VNGeLHk8eX4M6eDTCONujDfKohtoNAB3Vjqr8oGlYYPrp9LUvlYyzOjGdTAjui7g2bCqV
xc73qQtKXYMqomfo6EdmAa5/5vTN79PbWsmeIy3q4XqXZ6PJnhqx7o5+F6DdHkHQ7KdoljUsHNPK
KtyLsMzx277eR0K5T5Ts2I/aIcOfzVM0we5y5Tdq4qKDyMS5HPTKVsTga6n2T7iB7IGGP5U+HkhN
hPaVPNwkOolbagvx2Qqlp8gDv9ArwQ6KVHqUI+O1VpPK9tr8axIoX8zAohcTKeNelovjUPSuULe9
7SERaMdSxQoOo8ip5fSmSoB4gHdU8LZkB0oxW2Aar4rREp2mQhdC5XneIw/p127U6Ig8YUMnKCjk
BsohDKdhX5XlPRyql7HoNAdP+c6Oa/VJyGPZlg2fO6Zh4LBpUU2Ltfwl9Ywb3Wq/R0pA3ijHk9FE
v/ky/Z63s45FFvM9NFOFvWLsMzW65godPqGl6VRcKgtFfVSC/MWrNWeK293UKndqr7iSURUuEuzB
XlJjzBFjEvB4rwjSa2S1j70s2Epg3SbQPGw5kL+3PR1kq6jR+xb6xhlEkHxKjJukGEXNro6MyI56
eKiVEH0ZGjNVbTlUIbUrKfVcyDh13u8kcimmEH7W7S2P/2rJUbGLzPiZ2US1uKvvEmt8yIXiZ9OP
Beqc+o9YMDGq1PlQ6pAIe5wsfDszhVtJFzT8dNXaHgP1QTBTbsf1o5RWP/vcOKd98qmr1GsZAphd
pdKvNsl+iZYCQr551BNxN4rlVy+Of0ZdsCvDkYWoVcDogs54VaKqvlMztmdMwjbHn5YxHmJtfNFr
XUKfzjtz2jR2IApPbRt91a3EbaNcwg0Xt+Qc3dNDJRaqXXr+c980t4mgXktG/VPL1R+eGA57UZRf
Ol8o3G4IfTsNtXsvFF5NyTxgTX7IpPgZZAfHomTegwM9y+F0kkPDOw5aHdtyHt/AShptFsXsBZo+
i8J0bIThoYvSQwzOMqPfYskJ1r3Nr8QQczfyjOImK4zqXKWG8rWvccchjWrKoUiz1PXQGH0RvQiP
DGkQrqK8i6+UCgHpsB9fsjHD0HcytaeuVdsvslLkN4lhiic84RW7b/rsZyK347n1PaSefEqPSBaW
v00MZHhdGoX+OBTT+JhpcnuDqbt+SIoseUo4lo+hp1K4KGvrXuiRY229KfsBLsfM7LqIo9Y1FB5b
Q4eQh21pIFpMP4o7uxIGK7anhBdf0OjavYgPL2awiX9X1fFwroDWXfUGic/khIf7MvTSTmzEAvNo
qDHHrElSbnXcXyMP71/YPz2e8+OXOtLOokVnw6ATnap7Q2WdZxwDCDb+DEWQzW1qHLocp1k1vCs8
PGH9NgvsEgsNPYp2QqGdoe4pdlo0d0UQ58cqS4bzUEZneMXU7FRsqDOEOa9HUfxmCNAEJ8/RO84z
tBm8trDRnNo3o/TQF/0OY9JvOPie6RJcmW1eOoNO9z/OoMNUanIriWNIOUfbh1VS7kYzv0fLFOLy
8DuBbH+thKUCz95ElUiOnj1ZL3Zx1XzOxDY+jQYl5zRQ5FNFWxg0lyYeVRFH6k6tImdijx5LdsLs
zAx8KS2mfR9Vn3j95V/EpkuvIrUf90VZCHuzK0yMTkvpRtWGZCc0ZebEvRyfM9mAEpfnkEOb9qqp
RFfTKXc3etRi4hll+zJhoU7xA2oDwa7q6IFE1TTbxVZ3hjB5dls1McaV5ldV5gE8Fg9Wa9UY7waU
YqqKNTLeYYjp7/D+Nm81JS7vpjLj4T/C+tFeJkn7hvusM4S5Mwa1axplvO88+i1TH6eOlOGwMU1p
eRW26bOhVU9Znt/I6RTaSSacqqTdD/mTWZm7TBt3EzbLIyeRzeYC8upb+s6ywpeuURug5q9xwX5N
6yerl/J9mZmHkXNY8Oqj1st33SC6uZgBU8ETGHInOzri1PTBc4+zBW/8ktUqxbms/dVpOinEOORa
tAvgz7QVR7SQO/3UPJlFYdiSp412ZmAA7wn171jTPmN6busyTraT9WWKxs/CJLqtqn3q5Sm4QhYe
dc9OOUqj9AnEZ3iFo+kvTlADQVhU3xIfb+EZ0LhLahlYQFB+TjB32/mjIkFBre4C7m0c1lgpkzag
+LWJZI9989mv/cdQpSicVPvME3tbxHzSbmLx7NX9tSUFx0KOD000uhBbr7tI/umZyHML/rirDO8p
0PUHRVVvIw15VdM4RnVmHX0xOlSDcdVr4lcFT5p9iDgZomvaN597IF1jx+9SlnrkNFLz1HnCzhgE
O1NRCeI88EhjOTQvPRpsEDPBTd3hWDrW3kNW1r84a6+T3nf9lmuwoHDlD/xXzxqtvVApMe+Q/qEY
5pSJokenAluo+l2ewWxSjYmEXbkRQj923RYvpSBPdmHFXMTEx3QyrszM+O1ZUXYr5bjCdMJDXAQ7
s9FVbuMZRtC5r+BFrTV422olJlNDwvlu+XsrYe6jTia3iQI+nbknnhtuV/bHtYG1KvTlo3au215U
JarU72KjyoD6nmfzo+7Yu+hgHNrjx2FWqwIXb+dFAT+AKG0lEhS0wkgw/UVb2UnbYfdxkPU6hzmL
oM1qFu85dXy+hFcSVG673+ePGaJKfxTKz9sV5tUBoe81c+rwmVw2n2XFTwW9hHSe5TeNH58E098o
+K5Wvf6OsKSYTfQVlVEAt5yKrJMxVaj6UeQYlGxjCawX9y4iLdACAU6qPbfTzmnPk2u45QHf+Xvt
oDip2x43gR9zIXTZjwCkjG4roF1awfOfX6w4xWLmjImPJDUH+F81FtgQL6YrWbGV2+k2vBZ/ViZq
VBj+7bYwGOtf7e/YiwJqGqk6nrty4whpdq+NZjGrT8Zb87kVZVECG5NIG6SSm8dfxsXyeIjUo+BU
+wEnVBkzw3gPfHULSb+++v+eWH3R+BtlT9NHiUNVPYTH9obWrS2ddVe0s02e22rWgBEvQqWCyCIv
eld9PvhyCsrQsayf4DCgBgBZdRNeOF/MRHmOOkk6D11Y2TW8961dPo/j/QL6O/iilA/NE/3neXrb
4Hmor8ThNijPujJS1PhcUifhkr0LtI2y5tqqRViPYiMEr5lH9nbVjikQPGmcE9j0xdB/SAWu58lV
lT1W5ZaB8up+vIy1WKXtFCho+cFJGn4ioPxHerv9OTk4t7m+q21M59piRZ6FjInqPIXAxaeky0MZ
JCCRSZmmHaloYG5U6u1hIzXP58jyo12GWXw0rOnkEE2nzoHQah5m1SX/xr+W77j1QQ3Y2uere0GB
YUVI9L/eAaBMJTXzJqKcPxvx9Lezq9/sFYnazXELkbtWFr4MtThBcyMbOrOPOkcW9pwVNuW7HUUm
29NMd2MSV+AZ6OXKqKRj6omN0uIUbayib/SEUWl2t8sf0/1fyqLJYwKV5eNYa6fPZah52VxkaUsP
GovCAKF6JGaxJeyuG54VHwdZXXs6Kw9IFaJf5mKhh6bQ1iYlSDycuf+on3rx88cB1gC7VKeQFMNg
Ew3O5TEdTXpuibMS67wOdCdzwVD2KjDKWWwx24cFlmQPXzaCzp/h3Vr/O+jy5I6zYCrEiqDxl3Zf
oiCPb/0eqSjcdbC38XdbUJrVb3URb3F+C0A0UjFkC5t1i557Zo8xJZPE2P+bccF6Qx1fRad3qd03
pZ2hxa1CV/hp9vfOXH/fCnbf4hOk7LOD9G2TLbm2QOAvIvOuIRaNkdTbVZhkYiYM1eyKzudLjzPy
O4eXbE8H/xcQw53W7bfuJ2uTScKAWDiLU7+zZG3qvusiFLdhVP/UTErpeFenuGN8PJerUdC0mBWC
4VUs0U94bwyagPaQY9HErUoelwPCH60UbuTdteRElx1tZepJCPgsloZnSZ5nzG3vrLxphZ8dr0t1
sGwFb5WPB7T6pWDQIlatzi5BizuPMchZCfkNkkfwIvfHuTD1cYDVlK7OfT84pnB/lkYi3O2FFC4T
YM9zeNQsmG2xU+YQIZM9pd+t/Lc2nhnjNPOC6Y8t8SpVJeih53HDSeOnLnKH/HVjOP9D2nctyY0z
zT4RIujNLW2b6bGakUY3jJGjd6AD+fQnMYpv1Y3mGe7qj9i9WW2oGgRQVajKyuS+TXQSuLMGEjYM
sF2NURSY/sSQLC9P3aCSvQM8x+MPsATjq4Mnu6k7f/k90fQ3B/zcMF/5mWfnIPzcWMaZdx0OaLm8
Lv38qlvdBs3c2gnnQcpUIVcCCknh6qoFyjYxBD2hVyLL94a6LLuh03Flu3J43fiWa7bA6WihHYy5
nKsRCXVpozlh/YwnhYvqSrUHwAi0AorsDAN6HSC35VSH25wZa7fr3C7/87NPuaDc0pMJe2hK+R0e
tY4Eai5iVp62sI3X4JYpIf80yrEk8gQW+Bwj1uhJJsvgsDx2wK638THXMrXzRQlBmVjtnOkzFlUA
OqVi1C0OUVrlTMvgFnX7jb1bu2eYTZdApgIYMh6hl59QSnWC3gZSmqabHDYsjr4Fal39chAh4XoD
4JsVY0g7pwnGmVtIs5noEPTkAfjgI6HRSdvKz9bX8seScLMYqIosamNHpDk3HSW3Y2Aw/2Jch0/2
/rMc4YNphopOtwQjqBse2lJ6MdTmL3K/cxPCsYZ459ymUOAG07cO1rcxPtIEPcdJSx83zho/tYIT
tCC0ZoMqH28rePXL3S9yWstTIXEU2G9J0MzjNFAnE3h36R16zE9dvnjDt2VLFXtlty5sC6tEOAHb
dI0ZDL2b3bYPxiH2N5a38lK9MCFcWrTglnoYULg3+vKgjalfV80BBAr3eSOD6FWZ72U2JU4u1U+N
uoV63lqfcI9TAmFzTV+gLjpkB6NpGt+UqmXDW/ANutpAbB5cLxhukaRdbmBkFlWtZNjAwrozkkNT
3drJ7uOvuG4CyTuIyjihrFDWGCQCHfgWncSiD8vyCHkSxxjuP7bxHo2u1/HHiJAnJUM7900PI9rX
0ZP8zm1DdsxPHeYKy9d+kwZ7dW+QyfxvTdwHnwWOWQNqpR1hDmW3d941+vTxgtY+GrwdIFIAcUKz
UUjHpNy2rZjg+TajU7KLUfI6yE3V87nsfCMyra0FNRGIyckSKryGsJahQmk6K4Brgx6T9qJqJVAd
KNxvpBNrRRFMCvwxI560elYJyCZB7oX4/s5J0fggKOq80a98sreHDSe4Nmh7YZCv+2yPmrkpTH62
+QDGjguh2/6/5ERf26zzpfE/P7MUgQKg7GfU4JOb5QvHgrMdIF03+lcz1ILsEGP2Ykt0ZXXTsF86
H+JF0UfwTPM0DpU2osRkWz8M5WmgW1TMa7BzC+8orMvmtJciwyzwImaBsogE1/57epEPCr8L5lYn
tjP2v+cYE/Mek2io9nLZ1y2OJH7IxUt99hNEBtpuomOdD1ikElqH/EB3vc/RxVsJxuq3/LNSVfAd
6dQW02wiYcIUwr3UmORTlSnxy8cXemstwi2jNoARU9uhCog+jbyjx95Pdn/Hzw9RCjB5YLZbBt2B
cBZJqkZo1KNOR3a8LN+GxC1A/vKbxCoJP17U+qU+sybE4HZuFCORkbVr2YEzzXC+NIAAFxPVmTqI
IfewEa/4X3h1JFQN9TPo2HKi5curBuAM0VIKv5g33+1qdPBUlSh68Ln38cq27AjOY1aSorAZqgiL
JSnAT5RQNuwNJFPT0B/sYZ437K28JrFtf9YlbNuSpaPSyCnus+4XwHWZ6l4abBQvDgULJ2UjJK/7
xjNzwr5JQE5YaY2sfQyyexDN7FNMczS32vaQ56pvVC3QSANODD0W4XLRWS+RE4CtHEiv0gXgnHzp
oOIwgrG/erEcgHx6w1HAZ/Xx/v1/TuYfu8J90zPFiqUEXSpeeeoeYROzcOwR4sOB1G+SSq0VN7B/
f8wJ57KP5lYB6IeTFMkBl6kYuSbB4oKk8EQnZ2Nx/KNd3QIMYWJQF4PIKJBe3oKintSSQoMbjjHe
5b78uXR7p07B4AB1lk0CprUsGHqW/1jjZ/csvMmVauR1nPFJRj0wd3xYTA2lm23nteqIobcEfgYd
6lvi9GJOaj21zRwBB6W1F/CegHlbLap5izx3zY4uQ3RLQuccjQshuYpJ24LxCIqGrQUPkjzaxYYM
8Jr3ODMgBi6AA3JAG+PRbasC9HjUmeQjZ8kDrHbjKKxdr3NL4vWqpmmuVVhKtcoDa7ojd92x35Q1
XlkQmG5NVAYx+Av6B+GLFYsN/O2id+/vvM5wUFYADVc9gctA9VPPxq2i7vZo1nsfUjjoyD64kCts
o0kjLI+oeW+xEsgUFDD8vHM0t7kBRA0C5oBiudUxPxA3vhlAF6eApdApfllOec95svQt6ssVBw3O
UyDuQByHbEjkv5CVotEXve7dbklA5xZrce/HMiVfxolZAUt78gjaudKv7Kp82Lju3FeJX+Fd1BY8
IhhfEF/ZchFnstoDIEN2S6C/x/S890Cw7nGd1GbrYb1ypmyUtsEZ/y6SKUro0ji2F1XrERyGCiUE
LwW5A0A0Hy9q7UShawmxIBS1NTSQLp0KqyaJTQPWBKZ93vAAwLkplGfSJosbAYn7sbW1cMCJmjEV
DWI1sMaL8VWOYhWjEtg+X8XoTnXHdiaoOGwUn1OgqP0Ncyse5sKcEF/LQo9aoG4xK+Qx6D2CeYp+
xrRm5gK67VpBekf4HMPGIrnXvzomYDORbHQKQNQiRIUKmKoa9HQ9NCbRJGteoqwCtO8WUx9ObS9/
kfrZmB/+x5oQFWwjK2V5hLX6V2xguv136ZtkO56iR665NcHGI+jV6uADEBvQELkaOLSoPCNrwamU
Dt1bgyfWd34BmlsKcfXtp8fqtzyzJmxgDeB8P9ewFmm1UzWYRGCRZ0z9k43J5WprQG5ttgx9hD+L
E7ZOKwABlw2YmwDJ1Hz5+2wc1YDTJNnQDz7q2d6wQUT7b2rga7cdjzx4NHhYhF7BxWq1VcxZgX3U
ClThnT5N+tA0EwwZsDb5/vG9WLsWmLTgnSwJbkxUNqjGye4HHUBBLly9YEihnbZIxNferRBE+WOD
O9OzbKWroqgB6LlDyGhumn18ZPHN/ALRizA+jZ3b7OBfHGvXWRjvuSt2XDUv2WxCrtWjQMoGIlW8
0KGJrggbGumLOTc2NCP4iBvmZYJC2yNOoCsEDfYmVPSvf8FpcWFRuI9STkezp/i2rKjCIrEB0P/0
8e6tPGEvLAguu6qNOW1tfNn4tt+nhwZPWKCTjn/xHAfrDdSNwLQLwLcY7dhUz3oR40DChTXSk8y2
UAvXm4PMD24EkVzDPxBCvTwiYP8odXBDMnBeziBmsoP4AdAPHzD1d57vXUU2PPP1/RYsCpfMgOz4
CHEr5pLmocAoAyci5A+SeG/Ej6X9Jn1nIJ37N4rQ1089wbRwHyyrzKwqQgoVnWSAA+NDF+SfFEdy
tjqu16R6giXhDTSlg710ctHjVdLs+0+yk3npyQK33S4CQdP7Y2je1Y0fP23Bha6SM1iGurYBsi0E
+Cv1uQKKtxGxOuZa887MTPMHaRfrtrXlJmyJpjx3pIl3GvKo/1x25gzNOqh+THRB9SutL8VYjC6Z
wCIpPfRoAkPEDzN0DniFD9kO3sXFnOPHd/DKWwsGuYc9827q3AFqsYDZ1+KdynhyqPEE1SLvYyvv
ZM8XwfbdDLglVYBxgb8RzyuhWltDWwPuC2Avt3OKPUYZMXFVpT5w/ImOEVI/9Ynb+O1+YQ7RMDuL
SVZHwRsfGA+v88wD5qA2Saqu4jJ+GMru6BUjDUBnWvBBLbg8TSJp4DiTnvJaMTCwmR+bIr2Z1X6X
jGPifvwl1r43oglCowXA4tVLG0N4AIbLdHb19mEy7kFY5dok2UgXV42A2F5CC4ZzUvM/P9/Uvi6A
RW4guBfrB0xUANbeI+D/1VrOzAg5DVqCSZMAsuW2iu7T/C4fFN8y/3OdHzsEfnRMjxsGwp/4ZJvz
JJ7zGUSBYxCFlTf/xEvt0fRRePHYsHkerjIKwZrg3QxiKH1RGMwdhiScgMTxWJxtAqe2rAiejTCp
UZcU4Jjx++CT2sHQLo/p/W7+0hP/N1P/VqVzLUpdfEjhqktRNJMYKTbuIPNaG4N44IAnPjsoQVPu
cOO2pR+31ikcxGSaMRDGYFKTktMwWZLXRFL/N1cKgCZ0jS3wu4jqzImeUavSZDxTwGdcqoehTIJ6
ijYc5dpSIJYDsk9oals49Zd3SmshfoCyLfBMQ7Z8adK5uo3rftyw8p4qiI4SmjmotsP7X6Nv27FJ
ALZFiwJjUMMvA93G2wS1CRPD2IABNaDHsT5rgSZ7zOeyGH8hZIMLcP4DhEttxlSnMholLmGyE6mY
ErVfP3aB8kp0vTAh5LJjyxrW6WCE4J0gUOU6vbaL9uD/uZPdGKStqPvgBQY2p97ZCuxru4giPzBB
kEa/hgH3owmIgY0GPNVktx75KNCnjdXxg3C1g2cmBA+S5SVKNgr0rTmNU2Yf1GOPGRoktsnNNuX5
NZ6Vb5fK1VWRemKyWohfJGpYIS9IGHidmAsMz5nfZ2763HqTBwIul7wSso/eNhbJF3G9yH/MvieJ
ZxHGVpbRTFSY7b3fzCUqkEAOVyFAO+35P1OIYJGAcoHmmNMMgzP28u7p0mJUOhSr3E4ffskqu9es
2tzwImuJAApyEEAFLAi83oKr6llWJU2Gcz83maPJP6KxcVn5kxr3k2V5G5+P+3fx8wHjwv2JYkmW
Kiyoq4elyhm6TtNh9NSgCyNPvk1dBlhaH8aevJVWrh174HQBYUX1k+uVXn7AqGn6ejEBSR8DBmHt
YAhL13a1p3QP1gVosTjbTVDuJ4Ql4rmKCgB4HnhbQViiVmi52bbYs7nBVGbVFD87qf8q29GxUbL9
xvdcWR88M7AG4LkDgtIUjE3d1JjjYAPv98RvXemXoZKG8NXol8y79jO5KTcq8isplgI6G6QkoFOF
jr1wXAwGTD5yLOQJ+cGGSDNb7sb268fLWlsVclPeVEBvAnt3uWtDrkoTY8h8DOWYKKmbWqn/f7Ig
Tgil0IEiJeXxGbAne/ZreQsPtLoGXCkNgRkSuabwnfIYnMVRB+3ndDQMj9qt7IE9xfvvy0AND0db
4d9JfF1g1NPs8wl9Hm1WvCy1D3VsBx+bWNvvcxOCV9dTcHxGIJEDZc3olFJxI/UYYjW2eLVWzYAr
CSxG8A1XJVeCJlbfaenkDvQRZECt+ULZxmVZN4E6iCFDtgZjRZenaq4Qei2KjzUPzAJlBvs125hv
Jrb9V5aAv4UcD1wB2MAuLWUtWybNRiTsetWpO3rEqLUjL8PGVbzulaoS3syQvoPKCYh4xdRsqVqQ
0CQKlBP3fJKIoTxQ7zPEvu0GkszvnOjW4NL4KYPSEIpxl2tKeqCKh3QZXP0Jkle30FPxdJB7nHhp
NQ6nL9ntgsRsPEWRq++3JJXWLhNez5C64LTvgK5eGsdIS95inA6PVVYsblYWSUjGvv3vkVDBUBvc
KHob13rj7cS0KYvxJG7jOQ7BmGP5UT9kIMlLoRBH5fx1AbZ6436tLg3DFeDqRQfnqkCQdkBDmilk
sEamuRJ7aZTPH1/g9VNyZkG4wWpvMq2OYYEqipMZj7V+0Hu/bMAYVe0X4FnSe0LLmz6J/P+jZZ4N
nCVLCZvnZTRgeTYsd1EiWI9b16iKABUCt0xAe9JIXyaCemGy4CbWbfjxL1i78visWDwcsAFG7ssf
YMaS3TYU3EFy8WxYL6m9l5Te+b/ZEN4NiIFmik7m4JpW4Whd7gDhH+DLfmxl9ZicrUS4AWy0deht
oYI7FAn00FXT0bvq5WMbW19LKHzbg5RCKG0a3IncT9nLwJ5G+heR/XxDhMgesWwoKIEJWrxGw6kG
BcbHa1h7Y/FAqMqIifwxInh5VuIdayMncpWvWigHqge2snvg7fbRvvVaBciO0pudyG+P08PHpvkW
XHnIM8vCPSuXutQmyj8fSKtGuXcirfRaNNclvLgk4z+TD3Pnf2ZOuFwWxDcKxcJCuS5aDvEPBtmV
5pju+VMkaf+F5OFaIeXCpBDXSsWii8RNclLxuQFETdprdzOUAmioyMCebk3orJX7LywKF1hSytjU
CCx2fnlrhFz7geMl5le8kEOOiNeO4IbYOkOrl+3s0wpXmuTmkhQ2rJpPzDPADdxxXVZOTSl5Q+Lo
7rxTN+735rcVLrhsNpU88JXOoRHGxy4Ec9NjvAcRYSDtuqO90QXeWqJw1xl6h4bZ4bDGxXe7OdbR
Rm6y6ktQtsRDCLXYK95cCmJElL3B41Oovyymftap/Q3EgR/fuNWPBvA4uhLIsDnwXvDvTVblxfh+
PGaQsTotqudHfjQqf/4MDdjtKhHfevGSn1sUvptOKmmySA80XNoe9bQ6ZQ3TMLfQ3XbG1lPrGmuB
K35uTPCWRJ0SyU6xPAjFOlHfO/kCdJr1WTEGn1pkn4zxjtr3idl80tFVl6iyEdtWClZnP8AUJw5a
BXpDywhq+lH+VSTLL1nxq9HwenA3qXLlyfLGqeELEr8unxMBHQbXAxffM1mvV2YZoUBW3QCOB01Q
NQRL2OZI47oZC3UB1BpROhKOjZzljGgmYOZKyId3x90QtPttXY5VM1gERv5UYOREQEBC51nuKMCF
yZ7u1d2I1bT77RGK1ZAHrpd/7AiBp5j70c45iJHXtzWw6dYuNKHYt/yEhmEQPQF05M87/YfdOP20
4SvX7vm5bSEKpUqXZfUM26n2ytBqbvUC5cWte752686tCIEnU5K5nztYsZ5ntyldI3XbB7bjIADg
H+bRmVLUcnhVuNhY31pQP7csBKApBqPmYAAFvvSf9e7RhiYUMZ8sCUNghrJha80nn9sSwo40J6ku
8VUuw5PWo0RLNkcat0wIJ7+Hbte8VDDBtX70o+KzY9+4+m2NVw5mbeugCrVkI1NZs2mj1ocSJkp+
VwUxa4jzxZqBAKdxYYZkAAtiCma1DVe1agU4fQxgoYVwxd6hgY67Hxv05BT2taleWsXfiDX8Fom+
Ca3pfwwIu5PR3MjGBQb+h0SLPG0/BEqAwmWw5frXDvy5MWGfOqU2iMk7jJjN6+5yKSUgNrfbUJ5r
2VObdtlwvFtfTwhrRjy2tsZgzx5fQHsA0t/W+/j7rTmK8xUJsWxqqlgbM25BZd4ULfedAZo8I//5
sZnVmHlmRyzQD63N6o6fA+v5NzXDuJMfeRM9dptwq6tyrQCCCA1hAFAAY3wInW3R/aUFSU0KtPrk
ygF3vYnXfAOeLkKSWAb/QnePP1+uT+Efg3wjz57UVg72PrOAQUzyhHwmGZNfjc850+fdJjx+/VT8
MSY4P9ba+UI7GDOtfarfD/bGi2nz8wl3ysbcdtM372B/e34n3DIlgEmXd9KrhDnseTuDW61kne+Z
cLfmPlH7CWVN4PS8aXaafYnK2fDKZxxHX7n5vNxysbd37PP9FrJ0c8XCRVNGYpYWX7EWRqH0MHrs
hjdBbPBsh5InfcoOWyiwdZNA1kCpG8oE4Da6PDJDPJSgpEUIy/YZBDplp7izoAISgxQLknaZX4Tp
548v4eq5AUgYEFOMTuGfS4vwVuB+12ykjVbqSjbkn4d697GJ9VWd2RCOzhSntozSLV7baOLsc58Y
UHYDETWmpTILELB/g2VdfW9wOPL/FiYcnSmhRZ1EMJq/8IchnqKVQ3cW2reKkwJBsylFeE21zx2M
CtijBLAumiHCp8wkkmJOC+6M53Yc/xztKyDOcElaN7tDJAWudblF/wwNZOAvv0oYtw+5kEzeuZtg
7NUQePZjhG9uxDNrogI/pg8a4O7iw3fQ9+75t96mFVyD212sXPjWVdEvw9DBGEijXXajYhJUDZPd
9mTVaqw9W5VwJcE2SSmDtqib1olDlPseg6baczN8+/jE8t975bk5TBK0MCr0f4X16OqgpV0fIaSr
IOB3clpEb3m0ZOGgF6nh1pFh/xjVOt5IKvkBuTIL/BkHJEN1VOwREH1IorLkqxvBwCtjQkCDnjL9
9PHiVm48eqyyjUorTF2p9RFAhTow7OCYRk8VACLtxgvAWvl6MACpCQMacFDoEzap0Og09yVgx5Y5
WQz8t/mAwAehB7fIVXmvFzXkvC1q3GbTPET7SKU/B/Tqfczi9FAIbZW4dBRQoT5CbkLWnWRO8tKR
CKnA4Ysplc9oskUNOFHHpPVtCP0EdIlA94tWP0TzGlDHjnKzeCBYpm4uLXJAhwzKuxp9GRZJd6JW
rgLJNLpPSgKYeyqNNoBNdTu2oVG1r4mexqAgn5+7BcOWY2aeJHA8H7NyGjnHKqh8J8maTnJdfslL
+1WGJFwQsbj2agR7PG86czdAscCVlGGfR7Hkjc3Q+xKD1oxCiasS6L4TcC9/TUpws6ZVT4MqBglu
Ouf57NbMxGCnplW3GHSuPZzDJIitgpaAHiaj3yTA2OB7mIdOazCQk1uyCpEBixRO0ajlAdIe9i6f
hhLjeJlqfEG5W3EqvU4e0a8BgopjJ6s6AzlUp+rdU5OlE3NothQv2mDgeU1l+pYg7G3VJtaP3J8T
ISaUTFHKqrJQYQLTYTe3t+B02AoyKy/481MnJpNxo8hxo8NGxrl0NH85VkHtpqfifZ5gOcx4dt6a
ITwgiFW3cGsrN/fCuFDJttuiVzsLxpWhKbwGWtcO2B6nIDP+M/UMPI5loLWGxw2KaQb/1GdJ5ZRO
cdyqOjKEeURJNSpQN9DyTbWa6zssW3BClo0uL4eaCIkIBClYZ/blb9I+4hhgQHRGCVTNIKRxfgv/
NKERO7m2j0pnq5Z8fV7wNIRaqYI5AgN3UTgvaQQGmjlROtA8hxBFBzn4Vv/wOpBcWDAFNDxlhC76
BPcKnNehwUCGyYD7KzCGvPXYvT4aoAhEh8PAp1whdVRJmjcW7RH+aRRoRedTDYAMmm7BZ/gvvgwe
oKRBRxREn2iIWiIQg+V40NdqzSFd/b481C5XNwQK77gFeV87GmeGRDzGEOUqyRgkgbsJBTLIYrPX
Njd9ecxCw9hi9VlJ48CvhAkMGf9Ck0MMxVMxK7QlKebyNF/vDtoBNPaB6U6xr5eh/TB7/2KMeuX4
4dHBpeQwbMuZ1C7vWJqMSzp0wLTo1Ke1M/sVJj8tjxYeow6fWeBJ22Yn4zpjw6w4Lp3NKy+c5OLS
qiU3g24jNoMsoUmdfl8Ekdc7CnjveMYa/HeXxc2ZhsrPDKeYEsxJ1qLVUoRIFUMmJEFRyZ6d0X75
ONlY3b9zM0IyMDImMbPEqkDT/L1905AFc7a4tgOrReHbHgk+NrhyOi+WJbgOuSXJjH3toCqQgwL0
pMUvWjt7EJdx2mRLb3PFi5wbE0eeox6EiFppI9MB2rvoPCvRvHKBPEMuex8va6VwfLFdIl+HFhvz
FMuox5FRqoJlTsijwtUjKsuAuC5VG2+oANLOh/JXnTIw0lcQ30oWCTLkfaLd6pBh2lEdcB3GkFOo
cjG7w5J/r+aRbOR/azsALCSwZUAPIoEWDlbWFyqGjTCXQmLNKYuXTP8SJaFUn8gW9mz1cJ2bEg5X
ZMRG2hKM+TDA7qcT2y+76siAiXQbR/GaUNLCjW3gcU/wsoAjoWhpAl2DQRFhcfYoQfuWL055wNSZ
dXiXQD0Zg6N9AesBwDz1RrVv5W2F7grcH3BWgA3hbXl5T1vJnllf5uDllsljrMi7jugO637Y1uil
+hhAc/uQWeanbJJfNxZ7XcC6NM2P/1muoVS91WcmXASfHy5e1Z3tl7bD+YSaUM78j62tOV0VSvNA
yIOw2tSFdRbSmEmlhQPedrLPoGhg65/+wgIaYxjpxzC/JTpYnRizUSpwRbWin9KePjaTojkf21hB
8OCbnRkRjmQHjB8tFhxJLQRmloOuQBIMDiYulBgvW15hLWacWxO8XQta+jijMSftTW95G650QVGk
I2TkXhpshSj+28XDD7SPxQflV2gPx3SMKw0DBa5OZnaL8i20nIwaskPqOB2lKk78GvUYr6ZE+/Lx
Z11JovBeBSwIo26YOhPT0bEprLwwkI4CEu9JBd2zsYfrY7uPzazUG/m7+I8dfkjPTry5RJpm5O8T
878ZTfLR1zIH7GBldYNCbgCdaE8pnRR5MHFk6AKGtbl1hFYyORtUxehC4hzhkS7k3kD8t6PeIeWZ
mWx+ThlR3cnM6lt9LmUk+xA3JJr9oNSZsQcTJWal26HeqPauXcbznyB8h67ttKHu4XSsJmjoY2Ru
yTesbagBDiWcJHzvK3A5qxK9UQrSoTdvtCeDWlOI90b3WJqQWdnY1LXFGEAdYEQSUQl4yMtNzcBL
0GGqjr7Xcc3eB5VHvoMXeI48LiNN5TvtL6h4wOEO7DzyR07lcfWEMWqsni0qhe+s3xQfQ0yuepIf
wJLrS7txixxnLeZCpxUT7Sb4QpDUXS4RdK55okRp545RW/qozaQhk5PBUyLNdkFGOPGiwhYwmzsX
0R0ABIlJI1SsYFZ4Q2kpi/VmALtrX8SFK5n51xLaQw6UZSpICo2fNasMB8A0HeixbdD3rUZ+MDZD
xgeOHEz5QhxuCYCSVovPa96hfRTaQfYEP3tSD7pLT5yc7eMz9F56E9eK6T5cSLB3XKMdiqJq9bHL
OJVG+Ub3Q1j79IYzjVneFMjoIfUhqC64NvhvwoKtH7BSQ+c0KPB/ePLr4J4XKgyUdDWbYjxYtXB6
qWusOD70zuf+BTJuv6u6W/2PtWtzbpHHnjNfSIZYxdQOynhzc2/292m14WNQsLg2gRwV4RigaHAj
ABp8aWKoB6WbbaN1YylNnHgZUflb0g5yZq2peCSuGDQ4S5BdLCkwGbSP3KgG35STQJ7TUaE/5AHq
68b9WAUtxYR5EbPssMj1L5rat/bQvckFfZZ6o3LjHPgsmr3WJXTEwN+KKpF9O5jIghWQBx1qVGOd
uso/YQ0BSXKILiz2fST3irNUtqdzCS5ThvA7g1RZnKeOnaOKOA1PEOO6LeL0R9tH0FGMAruI45CU
0eTUPZ0dc6oh9Nkyy2HKCG2YtgZhOlr6FQEJU54StAQbd2rzQyGDZzVSfbkHW1LRZj8rq9zPc/Fj
0GLXTOJgqaRdzao9GVHDK7jYY20NYZWnyS5j5c2gDZYDjUDNjZfOAT4bBdCqUxzdIL8mcFm7nYZS
X5VpuWOW4xdq48E3JPhfkwbc9HTMHFuzjgZZ/NjM7zAZp+N5P9xrUZ65hHRTaAzto6zEwLLqC3gl
mYyChpGjXAt6C1cjytEw5q8ZCNVdOpLsKJUpOZYjjb0oU6mXFwAvEy4spyw0CZIqBbIT6nUHMmXo
vrZjjNLn1DlR2WqofKNPJNvF6ESAh+ZOoSWZb0Wl7qMkBn0zhfyIdRPqoQp5G5fkmwl1V0saH+c5
P82VgSFcZlaoodPY70Dq48jDAOIbcBn5VSup7pIkUOPFOMFJh5ZlgIgjO31b/mJL8VB2cuYVav6q
1T1Y9KHNhfmJDlOOef1sQRgxIFVJobPXeUkUv2EMsnJbE8Q9qbRAyHfEqWzS/kddVW91klB/kvT6
Rh7i9AaE4+rOLIju12qeoWxtu11ZjTu0ExKHVdWNBoi1a8bLs81+MYO9kig6oHjvRUOSu3OU3NUT
Cr5d3XsQWfGk7kfOJB/8MAG0UFB3YZBXfJLKB5rRkxFFXmP0t1nS38TKLs3au2bM7kZLeWij/LFT
RsdutXuqgN9IzcmvWKnNvaG1tlMqrewkBm5h3LQ/IeE8wWL5S7d7P5UrY990evkAMV/DZwbJ3LZV
fhmgOAXtMQBTLare8tijv03UyJ0a+ESFxu5sRXgUW0PljcjMoT2mY3K+oF9pjq3NaP9Sm8YhX4rX
3pqCqJNQyqYMfMNVULR0cKTB9AsD/zVNakDPe3TMKMqds5z+KFlXeKplxWHTG0+TloU1q23cGj0J
phxbVyv2A83BikXBjhQQIqXemFTysxa1nRcvtv0lWuzCLVNWBd1ME0Dn0CQskvqZDcpOL3TdNZq6
D6bEViE3iBmKuNTdYgKuFARPQSfFj0VuPuWddax0aD1Da9GDoN0OrA1IVJ+tih7aZQiLUX7EWxkV
lgbUXXmsQheNSomjotpz0mu0IkEX+DWvZ0w8z7PhalZS+LSDbB5FfuF0ff0GVRgXYp+Sz2bijgU2
SDKrMG7IUYPORCdLUG2MHLqwO3MhtlsNau8tsz7h3d8oGGyG4jdJMgrmSCN3SfYqF0hfNaiPOmS0
wZRUz08Z1MGcTk4lp1FiUFoOw2fD6mx4OiOcMvI5m5H3FmnzE4Q5N6UijY7BlFs2sUM3spMK4v/J
xtmR7tFB8aAheGq7t5xDzOaKRI7cZwnyhPHYpWQv6fNPamM7obz3HWPmj+OgQBwGRBdOm9nQnXpL
VcTSXvP77vMI6U17Ub5l0/isZ8NeNuvdFLMkgDN7XBowyi8keoj64rGJul+tld4tRRzKSXJkEAuc
NOtegj6vok9+Uethi3Qdf9O3ErKYwGQ/6QW0ZFVQLLl2n0EWnXYS0pUM2uVppjh9U9+VM0QllSTa
GWp8sknzpM2AjxSSP8nxTlKK3KW0DObCfiC0ASdUpXkWre6m+Su4QSATaqfmHZ62mmsq5gkPtsbB
8YM8JESB++479jPUp+aEyA79srx/MaM8HBfzTR+UvVSqratpOG4SXFaTsmCEPGQlJxC0Jl8XSR3d
PJ1sz2qZHvZSdFIS6Tlj5k2dNk+GkTwBfeL08nCoRzmAElRoFmYaSBNkFIa4I54dDbesMvzGGBUM
GWftvk7mwluiJIU+6nLbztEb+jZPpQxheMMkjoklOlPZQAAtYaZPCm2+g9p2A2xGr3uamn7Xuuxb
F0MsUJPSHWmlb7lW204mQzA1Niqo5lrz2zjXNOwbtXbMNNHwFRQ1APvZ7RTVgQ5PsdOl9lNU5YE9
pNCBBLAWepzVXjUiFJtNs3A7ClK8DFI1M7zXktU/Er3/RocR7cApbXfg6IJ/kEp3ziCnEFsn0o3+
tNgQ9rJ1h06WDBm/RHFjMid7fapuewI93Aqn3rWyCGPzSYNWAFqjZiFVbjPGlttK1nGMDFSClwVk
GHOtQF01DQ0ypk4yKj5N6KFrRgMq23Pl2tl0p8iYu2R08GwiP0qRsm/jZnJmaMOrZgf0yLuILp33
NhSEva6AbEtW7SBkaXggNnQsQ96Ndv+qR33rQEcyiCTTm3WK8Nu0kjujvpChtGdl6X2iSi1qJiqS
gUGCVJTcHZIRtJgq5M6CSp7i+zZSYm/WpBq1v+otkdU4LIpWCqPI+NRmmlvnxi4u7XBUh69aqX6K
zPg0D6rf9IlXpJAezuEiZNYfrGkxnW4yTos63tO2OWVduc9A8+O31AYGPrfS57IaoKfNJH1HIVBy
zJZc8pJ6Il5VEYhn6Z3k61leBFbOil2F8mCfgeWLgBzhvpLy2oOU+0nWstiNeYOz0WV6zKbMcOcx
yZ7L7P+R9mW7kePYtl8kgBI1vmqI0eFweHa+CHY6UxQpaqBETV9/lrIPbjnDhuPWaTRQ6K7Kagal
LXIPa2AEtwo3wpxTK4Kp6roNgFZkeJNXgLG8zqW1y13Anau8eupLFCIzbvXJFMgm87lft61f7Z2h
s5BPGf4utegGBnSnujW2LkQ89piuwLUy1/iSFDTypoch7VnYs+7W5QPsfX2IeaSjEzFHnRC2T3k2
VmHFyS9emu1Be/W+DPzr3Kqsq1x6v62M1iH817pw0o1KJm8AHrbQZpKBDhP21vRr8uAnli0EFKof
6tSw0JW1X0ojJ+9wLtarcTSCMMvsJqxMH3borGK4wwZnpVLUWzxlThUFgzM6iLyy/82QOhyqWfOT
nmmzbzqPAW0TGG+2L8SNaTYK0SDgzTtYgDG5gDhtOifjMT67zg5bQ1n7kqnskWpvXAe6mfYt8VJc
k6LYlUYHfR9TufUuNQWAvMoX9qlOxUtRwZHZxBe7ccoey7TNm1IefK/rAR7TA46EoSzK2Ddos6WZ
gSEiQUMHOpqFRZ5ap6LbwG/VTceYu5F1wNcGvu67Jh2NPMTMuopdgWNJ202/VYOncWhSO/JJw6vI
mz1nw9PZtXD36OGFijY9jK6Pg4/Yyg0ZH4xt7aRuKMt82pejgCaLbkjopMaQZF1Jbmc547r2/Tek
ODyZxlFdy5FoO3JGVuKQrIUvIpPUd/MEu+2gInAhbyd0hTDst0/cwv+3YylxIGxmm0D0sIDIi/dB
j7gaXDo6LWyT57YJm5GDdUY0bHBRYQo8Pvo7rxvYsZbOjeuVD/AtPNkqf7PsaTPhbcLnvJ/CQAX3
JNc3iImHofJ9mHZ248psnC0v5MbxgvsGeV4qijpSkHdFuPE0hHBUhiOcHWB4vWKV3BQebFe4U2dJ
V6ZrJ59/l64+oPTZcjHdYq7w0xrNX5btd4k1wES6S6+yHNbvg1+f2JRdp67RhrnUVohCAv7i/OgX
zWOhSozHvOJ31o9XgKQiQasq+NY05IoXMLBTVRsTr4DrMcVIiyj63MKYA/ccLE2y+d6bkHMKUe5n
GgS3dWkdMp9hulfxh7lvrlEf4c9aE64OwWSM/g6LpTsi+UJ1l3tNTAckz6RmcElp/9wmGsKgbSaj
pvfuaj2Ggk9e4hvomOHyvhawXg+n3MKIZlwXGbzah0A+9UwfeSWRiwLmAbjf44TSZWWgM7cZLIVp
nxvsrNYYoNpi3Y92/SaqetUwa5Vn9MZHQhwqhz0CanbimItu23ksQyGhuJdNT7ClgUU8gV43/HXU
dU+Vv0HG4GKOKGCnqRA6wzRV6zrlGc4vRTZlIOOajMBvIowCiCK2yLMza7gpio4tLsVIhsxuJZyZ
3+NzGYCmH1HqyfrVUSCcuAOeltLBa1OMxZoxCPWo0TfXk1NBgw/926eyLV4CXfN9yyBu3A0cG9cT
6pYCp6bqy6s6nW7By2uOjTTHOKgqsjWMyo1LCBzF0LZxtqjlX5uOqrDBZDYcRoMkKIRudNE50Sxm
hAgOWR9sg6iaBjuyHQTkCPcLlOh87afKCJniXqhd930yjSOT7o8BSfxgiDurqddG0Gz03LxNkAjR
OJu8nL/Dz5iElWcggZPZu6tmC7eWlx6lN5NtPuiN7XTbGS5KRVlvVOsdLQ/LlIZ1csSCUvD5cXad
la68oxcUm2wmsGier4Baey8IKuQZqC6/LOr9PHoY403lAIwDG4c9H4s3lHRVOKdBtSEtFFupqsUd
516V1KY6aYGX0PgUnDNJ3T2T/vAIwI1OaKDTuIWKFh4T/zX1+BNjx8cNfNLtY9nTdu1yW4HO69Zv
lsIVQRtknDKrX+3OeQVNdROgbCWZeO/L9N7Phlh76lX5CmVkvg5yVDVjsGkZqH21c9X5eufypcep
5D2f0IlnQBupsQlNMsDCeXYpTin0HUFce6G5I6I2q0DQs9sjlc3biKwioaVpbGHqbsIqXRbHVM/1
3vRa9AiyGVbuBlVJls4tSMi9jW9QBEfm8+bkTI2xrrNuvJ4DL3siqpqTHqcklENlsvRnmCeTGdN0
v8t3ygZRyGbXrK+Dl3625NoVKCHqtsB8felvS5PxH0xLOKnjxk+M2bAODZrEW9jKeyxEDj+8DXRQ
R9pb2e+0d/E35aA4SscegluKQIF/6uuNR9S6d/ofAsf5iGQ06hmKGZuDd8XZtFJD2oa67VBrg3tm
ZK4R1lnbrXPSiX0Ge/K48NMVdC/e3Ma5Lgk6q/YMR3FWepFZ2dvc0/uq1MholIOyYVD3tZqfTNgX
+nA4krzbT0iavCqP29xbp7W1cvL+mWqOZFiU0NMqvTGcVBX3TslDhmTVMP0uzkk5XFFPyxC5L3o5
XFzZlVOtheGSleDQaFToSbz7vnHIUDca+YRMl70ow3oJMOHWgf0IlYyfoGVlsUGw2cgX87ivRZoU
bR0Xujzm1niyYKkDM1p0HWbHus5qHLYA7D35FWTuJtJ5QIqZPkSkGJScTIIZIwdW3jes3cSntdXQ
q9ptHkwb7D34uJvYS+jp/tnECbGxBOxmEW5RbRTJgHSj738C2vAOZ/AidGUOGWuTXecV6s869+zj
cqDHmH/meIv93WzELdCj+rUiwbZs87WRq2HdZBh5YtAeuvBdRpWhYmcur+DmuwHI9WZwM6CTdq0+
gjne5kgas+AKOizIVNEsghxwn4a23KB0DKxmh3JH4dFDVhsAkNAaZYTvLuwhxVWzt7yyDoYx7Abh
JED9Qczkamh+6R4prOnEbB6Q/zyKcavsa8LvavaCxoivMRuFvc9S7BndLx48BcMqY3INDnjEoLPc
56/B9LNSV4VzK3ELUyPO4D1PfBI5JosUu/KR36Lni6a5WOUWgiOrNzXLXwXEpWb/h01fvLR/sHA8
FM5vX79S56pGRU+nJmTs1oY8X++/wbshgQhdIqQVeS7uTB/gAPord+57UyU8XfeZE/ryQREkVRlK
gZuA3rQCX139w83KlSp8+IztU8hGaE8nAef3lLlAYnrFNeq3a+WqjVOlCFq9ymDnFqQVAAVinQse
lnLGYAo9Bt4hiexC6YA3gpyV6K1E13TgCUzGXio33xeV2s26xTm9KNJEAQZLhovcO4Ch9sSRuj71
OWxAewd29UMacSQWUT+gwQ1ppZVbBtW6bwF+wytGxWuNK4pS1Udqbrf+C67JMrR1WSUB05E0Uzt0
mRHZY7YdxXKBOx7aWKrJQzHV07aYJ3oq0fuJR6uaNlDU89Gv5W08Gh1L8oBIBbU2e8a0bYorTCES
VXAM+ovc2RYiBWQTitcAIWdFKKw5hayvvcIhoVaZGG7yHs2m2Ya08Jj9tmerjJFDBGHeeCezNEiM
3lLCh/peduqBdfm+NGD4RzFQ9Vr/t7RaqGQxYGdnjpzKSaUX2a33PmJy5dYoQaaZLJnZndMaOyT2
B5UucGjDBORLOTxRE+q00rUeylHLCO3fZ5upn40xHAm3LNB8zSqBZUoa9V578KrgJTDLeT1RdkRv
VIQw9CShlQVbSyNhUhUar21aXmvID6+zwDxY3TBvgqk/KObCyxIef8apqvtyZwRFkraKxpPXFCLp
gxZixF1XxBBMJInhm/kL1JD5vSDlu5FW+Ya1SxOQMrM8Fa49XpWp9q7T3ht+2BA4iNpxHmPBVZmg
Ozrvg2Kiaw3TiQ3+mL/tCyc4jkGWWoljthVahs0wRAaauiD4DEJFyDcQiiJD+SzY5EMsnzP1WviZ
jEtm+VeUaXs/a6RUIGPcecDUINmofBszHL8MfklazylyWIiwWUvi2+BEu1MlpzdZ5aoVMtkuJnZn
P+gsM++8lNc7JMloT3QTN4+VGG8m0gJqSzNGmhgVg9WtwCDOdoI3asPzjsdggTAoNnMUGKJtp3sU
iEODZrQoqjDN605GHESmfWk75VXp9gUSNPraG2WwscgcrGor1dB6lcatndeMRI1FWrB+PYf3170e
GQv9DsqD4YB67eTiuZZo95t1JAIB0yaHZUvuB2y2qMmSIsNx8J5oaUAIoRLocJem8yObvHIvZ94k
TpAbZQiHzPKqsdoUepAqp/gw6goDsInc1bAQeHBS3xfI1Aeyg6ug2HquV53Qg6g3vemiFc8JB0ra
nmpzFThGGysIfqB5BLGM0DHQdklB2tugZWCxpeJKV/0k/I22RLpvWFuhEJbpI9dpgU5k1t7hLf4Y
nNnawvfEi/H98gPwTOJU4Z7bCVZTyJYGw61OyesslfuzU00WNrq/s1tn2kPsvE2MobSjnuIr74Ye
9wLyL+8WkVquGdXiCf9T4ub269ieOnE7KyjZoYVdQaZcieLGMXozhJNSejd2VrOxSksfcze319M8
jWsD1q+RxUr5CBNisTFRUMGigSnsn1s/Kp+ZO6ULfefrFtaBRdP0O9iZz/eylnTb9rqJbd7LN/S9
rAWdNwdhSUaOUYgcqj705gwqejCvB6reRCVsG2i2hihemkNZ0kcgaaD073kASgZowSMIZtG9+GVW
vtSsT/fCnUBLa63xMBFgYSOER3ZtsLFN0rnTW5Z1ALIHvR2brW/HABukK+A93UjBh/WWE0K2wkWi
Zxv0t6tbc92Pc7ZuhnI4GtyaQ4YsAc6ipjMOIUgNcD+uOww/jJwPT02WOiuM+ry4owGaUl4l34a6
wlEt+ga3P/yNp9DuyxadQsc/+Frnkckpa1Yuepdo0ONY2pc+BmJN25fr3vTYi5YkW6F6zXbTMNl7
KBqUcFfrAwAYMmTJtac3ZdalP5BDEkyEOPKKNWlSWqG/5zcv6RQMp2Jw6RG/Ehg5ZxJRzhimkRl5
qicriLWlX02v2QF+h63LMY+s0REoCyaxERgGhu6c9iv0EMftAuXfpXIENNqbTsZoX7cTpMklHd/Z
Uot2vvOeKv9RoqOPCQhucnw1x7LqjXeYZHpgLhhkPxE850II2G+DqBLBPwaDZcg0RLCobcNsKWxp
jUGILAkPrTyFnNw84rQsW/yrGp9K3tWh2Q514s/GK1RWklSPN46Z3VeGizSpx8kHYyJYeDy6XSqS
TppoOOB1MCi2w+BxnWIcI4e5CRGNK4geblPizMu8gJS4pcZSeGsWpPlrV0uyYqbkOLhSBNxaAW8R
o+8nwglNM1wk/EbYdo2aF6V7g+ZU6AUYljRtiylsLWiMeHttu+CKwg0aSkNoIOD+g0WSxvGiJBIA
aAj7oakoCwcG1FsNVWZ7nLZEFNdKsxcyd96WNY6Ox7w/ycF4d1o6hqTNhzgbGgiOazattWWmewde
riuPD2KL023cTdgw+tkm3Q8UPThbgi0C1dudbwN6O89vlvCftIsfy/S4Goc0Hqn5MgYYAHAIIiMV
8t76hr2TQp9m8DOQ/8Hr0czQQPEYmrKuHDE2sfe18n44AKWuu7GtkfrLYV9MpRPPhtdsPfgahZly
9R2XqFAY7bNEGT4q8kA9Z1bzoqb+tZcziPNNW6DNp1bQiL7X3Hc2IJwddD+fWDedbOptO1Maazut
M1xM7a6UfgLKixXWDYytSwrXxjIH79/pxLaGjX0oAngfWKa+aX33CYQSPAHVcmefYVyBqqqn5nA3
+H0Gq2cnu8sK1iKpdY8Qgvo9UGbsugaDUE37/p4bxQxSW+1497JR/o+qXW6URhspjWsHSNQAU8tQ
E1uYCUhO6LylRRGbIjPtsGgLTJb6ycZ15BLZRran5nWVNjwShSzW+Pdh2d4NbD95KDsK365uuLa7
veRoojgD/A5DdJOzAJP1vFiVMwEYnVTpdiBS3qZG16BQH9FbcrwidFQNLi6aYftRTEbIJZti2nQI
ucZq0Fwvq3iCvWXEhLo1qrw4gIVAozJXTiwVGdcyKP1NX1MLjWq7uh1LmiaZ7fKEEIksdPDSbZBT
tUkxNAfiGPFwJHWACmcU9I6Z+QxYo57iwWxFjdYVBvCEcOh4AsvVEFdkcUO9G9IHMfPpqkG2EFpd
M+LRmoGeHyFTPODvzNUg9kat5XBHDNfGZ44LegtKv0jvgsaC2CngN8lYaeqgbZNZV02a5vedHjHS
y8syj9C9APQXeQRmk3hPVW4AOJuPaKpkwPM9OY0ao6mjVuj6KC6GIvjlm/oXrtXnYBklOmp00ZQS
uC5ZCUX/wHlmqO7aqojtOo39Hi3rwY5xWl8DK3njptmLq7NHRxZxj+lFZxS3Xumik+9m1VvAKj/y
QC9eJrxTKNPsoZa4rwTNHgzb3to9u2EcuFDb42ydgd1942mahnnV36MfY0TOING1BmkwLqyyT7Dp
G+WKtWZBPAMzkszVtENv0ot4WgaHuVymrIBGe8VOz4sRDrwCXSB3nfGqp/TGBFAAZYC5MUgLIs+0
IU2VbSfD+5VP+VId51CVSEFXR28Lf44WKy4W3k+KKbw/76dGvA9Bf22V+X0tgzcgomD3mZu36ZQl
VpCfLLzyWWANVArdYQZqPGwbHqNi2VY50hoy3xCjMdf4HJuwENZBp8jVCP/tl/4xo1WcWe0jgTmR
00LccZD+LyFeXVeuad39UA0sBySXseWoSJHmutbq2k31qXHLVcB1MrY/czM7op93VXPn3vLFsRwl
tKHm+YGO9iGlLDZz93qUaBak7royu7sJaJhBF4+mp1ZTTteGgs5LTzfgwR0GBze/oJuc8evO0pjG
5Cho620rbaQG6WYObBaRydv7Q7PHUB1X3WQ8mJ2/lo3z3BkzizFFH8Ip9XfSdYtwwLwwnHsIcKZQ
nmtwKIM++IjIQnFqGdcWKDrWiEp3RPu3q9ttnzHMLcbiVfS47po+TrvpipD06GbtsZMoXzj6M2DZ
oUzE/AQ4IhUGbDiUJAAKD1d2mKsAEiWiVtaKO84jgDl+WPRuuZaMqKTkwSofUUcEYBCsLHkDiNEG
OXnUW+6E/K9Exw3MMJS4dL7KQNDZ4IjfAA4InJjq8ngYl9bpnJZXGC64u17k9spiXfAgQVnECMWk
IDlhYrWqJtPFSWK7+HnF0xw0SC46M5ifrJwgoZO/+ko9op+tE6/T1UKENCLfr8bEpHmxATQX3idW
NmPQLnbEr9cjPhHgQhHrABjNZewIC9eY28g4CAwZZ9VIUcr6zonM489W8mprGc6zjRMwrFExJxbT
JpLizqyf2x7pfx7UC10xGBK7lzzE9QGLIGJEudWsWoVeOpBVa3C2rlxWrUvQ0lDA5OmvschxNBLo
LwVGV0USjdzQVaT9TYr+CHSPAaXdAE0uClhkUMUgfln4q8rLa4VSPQrgehlXpIf3gwVUTVQgsOJO
YoCU5Tdd47+1Iucbikl8N+GsBExnRCvKep248aPPeTxCTzjOgNIBkhbtOC6bsFfTKw+6w+R2J2Wj
EQw0GIiXJkIBmpkZxkYYndTVJKN+RsLiz8UmoGMK5AXboIGLS78gEMZg+lDaqOhh0sGuO9cA0IXw
6QXXA9k6TpXMDqaIszSNkBSoMFMLkJOuomw1C/WWyXpcQYwCKV3AYdcBvcVYwbkD/XtjvrNr48oF
rQFparHYig723kG1vkFTD+NDWlRRA/xb5OGVvASpAaNz+Fk/zwHVaOzIKr+AffwM1bWQXQJlDtID
XMuCM+ShC0fQtB0VXkbdrIxqUmGPykzl4gJz5wvovOUFLkiNgATCwzU4A7H6VWu6fV01fyTX1RZU
oZ1zjY7/DZ7QBVbFZyQ7hGcsSEqZHrQHrT8/5QO20cb4rLc0jn0HI7EadAOkhEACkgYp2ogOS2f3
wWnsiIjNLKjvvweTfrXRv1Y/Q1ZKjWloQdqFI5BtvP3iLYnKbcU2ZONff7+WtTy0v4Gr2GmAN2ji
54OQc8YQwFHoNHmKbDT3e8ge0AHjOehaYIIlvWff9Mm9NNC1FrjpV3lbtNtapdO67Eqxxa80r8uZ
9bF2IPIfaD3do2fm3vtT5t60CAwAjUhKcfilKCY5C2QfG5N2HtD7dn9+v5HPCGfLRwZjQi0I8Hwc
oH9DRWsQA1C8FE3kARzo149Oux2B84A0KuacZfL9Yp9C3kYM4pkBfA8FSvdcFGNqfYkG9J+z3Q59
JPjmjNT/Esv1y1UcMEMBx1yMyJd//iEIO15qgcaAitzgqTPf1Ixe8SURzy/XcAmISuihm+65pXpu
dDbKEawhav4OK6utZO1tUF00C/kUZjYBM8TD81oMavCfv/cyNDBnbr0JbMLdIvwIRC98idDkgR/E
ojgZdEcv/v4dfcIOg7cIBIkHu3PoJfjnpshdmgEoPPkqMr15b5blqqMk+X6JLx7eX0ssP+HDC1LS
NbRTgv+k6he3hiG4BqbyEj/401F0to+zKDBNCzj2xWU0TZMyza4wcG+aYz/2IbFuWuuSSNpnIPnZ
emekLgZ+j00FNuUekN9dA54c9rhPtyqZo0W/MgCk9RID44vo+OtBnqH1rcG25GTgXbEt2YnFOHHx
MO0j107+A5e/FBxfvDlIX4EuBxkzsrgw//3mBlbZg+4xDkWJft8ZmIaY3vNg+BeurE+HEmL+4zJn
B7nf4OjtKPalFGYYkFapuwNvrjXGUUZ5SRDu0p6Wh/whGkfDyxtGAJYfMW0q6meBkbhXvn0f8uby
k/+6L862dBbzDMCpgWE6jUt4jOdYwLEt3dqQjikScXS2F1Zbgu271c6Cv6WDKCeNPTkQjkGibj3K
XbMGsXsOs+0Qy/dqlcNIJrkUH5fWPfsIBqmsFtRGFfG2+qFlt0JD62gVE+bSl7yhvjin/oqRs9h3
as9pUE80kQXSUYUa80IqcykslvPlQ1hMDJwHvnAoDBc2Nazc+MO4mhzrAqvXvBTrZxewk9Gumcdl
H6diW2/rG73OTgDt7RcxQr0d192aQVnjkpDRhTcVnFFE6Fg7NWotSJGrN9++GzAZseGZka8vROKF
x3ie5doBEArCw6dMTjopt/wdGMLI3Y6neYeOx+Ixzg8Xz8VLi56dH6DVNY49YXP+j3kFPGNMN4vF
c75u0XEPq1is8ECj73f65ZoQowYxG+fiJ0/n0qiRhEOhEyLvj4UeY6MFgim7EC1fBj18RxzQ7QKY
EJxtTEyesrJ+gO5VXiQ6fW3nS5anX4bjhxXOTsNscBpDNMBHU/rLQat7NPYEnumjXwHf8a8NCJdD
8cNiZ4eign2MAXcjFY3V/azf5c/hEunz6wcW+KCW2cgI/bOvqxxzI684GttMNQ9aAHE+yN/fv/gv
l/DwU5HQerASPjuIPHMq2eyRJiJAnQW/0UUIv1/gy8jy4SxqQsMK/jZne2hlZ/hQ8IdlopZ+XHsA
ggCeuO0vJs5f7gTqqxT53x9Rob+PPJ7NUzOiowR4gHY3k/BkBDW2Kvn324EEHwonMGHxl7PteHVT
YKyPImBuTmjuWBg/cPfm+zU+l4KILJBg4ToDWwkwKZdn+uH07gCI6amLRSxoDFJctekmWC+maUV0
iUL41Un6ZzvwkQ4WE9i/l1K1rvxpWQp1L9SJAOMiIShkRn7hQvrMzVz2tDy3/13o7OP3BjiqgBSF
bO/KuPN3dOPe0Otsmx7brVxhvHvhGV7a19lJYMLmiGLgq6IOANYxJnKKNVnp/v37V/VVdH/c1RKU
H94U0dNgpBLL1PXRyO9ltmfOhZ1cWuIsGJSo6y5wsMQcHAO6mdObyrjwcr76dIDixQcKQ6gAGhZ/
74J1DJpmlDdoIHb0pdEAjfVD0VzYyGcvgD8h8M8yyzv78LCGqnOLdNkJvVtCQB+CW2v7s/0pr9IQ
ALwTO3j3//71UIuAb40jzvkkWEUsTPvQhmjBBQgiIjVwS29ZGn+/yGcxDuyLWjZMiTz8l08KfT6b
a1TAA4YR60X7Y1Ejx8Bt8//h4fNVLEC90jFhJIJb9Jzv28zoi1fSbyLz6J8W/0F+FAfnmh6c0yJ4
Sp687SV9jEtLnn23mdGr2syxZD2vihzDhphfEo3/KvwouuDLo4NY5p+j40NcgIjvgaG1tDxG0z8O
MzHDfCymS8ncpWWWf/5hmbrVBhs4dlI+jyt7Z0dmCO2Ug/dQXXm7YudtL1k0fFHEA8oCwahFkQ0C
2md3RQ265VBVFuIdybec+gYMWeCISgFH+TL3jIQ7nRs2nroUkF/t1AV7cenQ+iBSn13qdlHCcI4g
MxlO7g91BR78ynphT+Q4PS/FPL25pEfz1YKw/IRdnu1C+v9cpmVAjOhGcvged7oFSrVCescev//M
PrPt8Zkh5kHsx8UIwYazXQ0EkGcXAMKo+u0dxxjGr6G5mp8XVdU8yQ/phsqE7ujvMpF31u33i3/V
IFnEz12YHsLdwD93q0TnoKOoduDM9Wg+O6tF+6vbj7fTT369aDfQm0sC4l89UhzGy2aRlhN6djGj
o1+DzVSYESbboZsSABXt1YVNfXVJ+kCXEUjsBOiengVoM4LG41pLyrTNN2aI0a1xC2YtYO8eWnTg
o4XVXX7XvAX0QgP6y6sAto74NrxFTo2c3Th0MIi2gNkFXuYHKff/a362ymjEHodnBxBx0BNi6Kqs
LlU6X77JP5vFWe0iks4eLNHDCATKjMxgBdUEBzL6i35zj0FZaGM+ib4kGl+X9vvV2/y46PkpOhPD
HCYsGoBB9uivrQRDhb21rROw3hYpt8vqk5eWPMuAoDlMAUTDko1RXzl2vxNQd/0+gD4tgTY4DmyY
Fy+fvXUu6lUV/YzwcmAnVwTrQVkJ0A7/3QpnfQwBHkDjtmBPlRKNIGGhiJtaSyXfr/LpjsNM0Xcg
zgwdIejr/BEA+nAzCHOY+6yp4AyQznEh07AyHow0C/+rVf4YKH9YxTUcw7HGCpDe2ofbxnyqzBBu
Dv+2yP57L39O0Q+rdH2r8DYWSZA52FCo98E0+PT9Rj4dG2dLnAVzbRB/muAEGwX+a0l+jkABTyDp
PP3rVZAPLOoqOHBdHLt/X9dZB5sLnkKUA4OxUAxuPNON5EDTQcb3+5W+eP1/rXS2nzGjFvN0CS6K
swfSBDi2I5gcF97+5x6qvxg8/rOfs+/RVVmOUTJW4SiA/nPomNfDStwAinXR12A5uf9qoZ4ttny5
H6JgDmQzsgKLWSbf9UUJwtpWTNdyumX1rYRGdQ/m/fdP8bOh87ImUgCC0ZjnmOfDOD+lQktugT8W
D4mJJrFHwubBv2liIIqSfNU2CYQ/Lqz6xREU0CXlQAaOo8g+SwrMFgW54mD71oofKGcAmdQXlvgq
PD4ucXYGldDAz3qSwUQhA/PSF+WqNqsHV9Ln7x/g8lPP39kfy1GYOVOb/Om1fnhnpVK86AdCIs8E
66N5cqdpNcvDCBEDChzd94t9tamPi51tCjAek3UtFkP7Ng8nOp3wGLdALPwfvi0XSEz8ZmIStGb+
DkTEQzaVGdapS8DZhzCoVxq46u83s/zYz0/un0XOoh3yLAWHliWivSoiZd8yiE4YwDgVCEC2oWCd
fb/eV0H3cVPLw/3wprpZUbfuQBCuUyj42dZ2ktV/ucRyBn9YQvpV2QH3gWkYdERUMQGTL5Lvd/G5
JYMP9uM2zr4d6Hzz0W6wDdBl3NOUgCWwAkMpGWj0n9zr0oDlyyPi44pnUUc7XUDU5U+Ih/7aheyr
z0P/xktanBHDtl+rgxe7F/Z56W2dZblzV1k2xJyRQ/jBbyBMrsEDubDE15/u/wtAl/z9tmCIynw/
nUgElZuFOIJJVeBzGRpz24WFC5kqW18QO7uwq/PGXetDDBz0DgLKew7tPxOERUnpf/dhuWc3I+AJ
DJxkPLopvUnBTnqxRmNa6VL7cb6I3VOI3SaTaC8VJl9dX8ALQJLTtFHAnlfOeWrasz3CpuM/hUn+
Y7wDUCFahNVG6C+H6bMKuwOu6voUbC+1RJev99Np8s/i58MlPhSQYexgmF0PTwKsAQWiAWRCvv/4
vsihAhBFoZMHNwR0dM6+PZJl5QA4so4g7pB5xtpT7oEa6MCVl57lEnuftoPSGVhE18HlvGz3w0li
OmXXDdrEJFXyW2CxnwGbp2NStxvRQlMkQ7dFoAtrb77f4JdP0cakx0VDZ6ma/16Wi4z7ysMnwWeA
HSXUQ2Y6PpB0+vF/WAfJuwuvAgd6jmdft9F7lJEC60BpGbhi0Mx37vDzv1rDOfu8mXIzyPNgjapM
Fo4lDByC4vb7Nb4M+X/24Zw9r1w4BZIqrNGvXDQRx83/kHZeO5IjSZd+IgLU4pZkyNRVlaVuiJLU
WvPp92PNv39HMLnB7ZqLaQzQjbRwp7m5udmxc4azQPe0/pvPcmFmcaL1QsmCXBgQZBG+NQO0AOKT
jvbe7bWshsMLI4tLv/C9uvBb1uLJB0V69cyPbX0UET6w4o00Rlm9+i9MzWHywrt1P2lGBmoIgz10
RqbXn0thauHOqTKFEc70V5IKo2IzlEJ/o4GZYWeG5fDcTPh/Jicw3Jmyf5zG+rPUp81rXE2myX/N
DLcQJfJTGUq9Ay5/OspwnBwsORKZ0zXb74EGuBwWLhGoGY8hRqLkvEw/wcDdfNLLJIeUiFnVz3qZ
MS07hUPP/Gwt6LYMBJknpq8/wBI1E+XV4jlCq2NDsm/19F1sy+LQy30Q1FXHtjRMowLE3TF49ZCZ
wX9pZpGl8FS28B68qTPVVw8WD2dI00NjdfWGR22tZxEuBy+op2RkPYGk7pV2+lLp41HVt+o0q5cq
3KyzPBSPimXjzS/iJGo01hOIz3L0XY0/3D4YW39/sV9qJFf1JPQkjgHkB9+t7Nt/9/cX28TMgRDD
wMrpNhASTfKTnsSH/87EIoWzoABrcoMl6NW3MvjWwMZy28BqILz4BouALtZ+H5dwRTlx2+/bGh4s
Zt7UjBIZUP8qNR7bFtmubtj4NKse9o/Z5a1flUOLtjkeZmkJHGMHczIdxlg3FrdlZRHlNasozCln
cVP0rc4Zcx+Bd8L8cHsL16zQQCavAOIJbGDxjWR6ETAkzae/epjgrDKVb/Lmo2vLyOI7CaYMH9XI
UgxvgOqsZL7IvANB+xf+BjBBghDHhBH2DaJTVkNGkllLUj3U5pNab/Q+3zbbeQVdGpjP7MUNMkbJ
gCoc6+D5+3tWEpyb7cEd0wz/Xl1jYWre0gtTXiv13lBgqoDiwSjgSM52Yfxy++OvZZaX61nEmLqB
D5EJCURoA4YBYCvUgz20Humx9oTxAIVbvnVi16LapcVF1IGjPxKkth8d2LRsafpIrXXjmt+ysHDo
RIG2xJy/ka58iGHjtNSN3vT8E5dJ8uUSFs6MxlocFzIG5NAJhc81Daxm3LWax+xRcPqvPpC6yCbh
hqhTcb4ELAHOrJcKolkGIOs429i0t7z1s7tpIo3AGXXxptORAHtSoSsSHfXBeI9kzVf1LDvWXmG2
QHf9e2WkoG6XYDjDvbKxxj9YrjcbClTenFu6MtqV164uMz/eUbWjNSCnZ3PoH1IxDB219J2g/GT6
d6P8S+6Oef8p6BNXGGbV3xJhp/tOPE9G9H6AK1maOVTiB6tlNr12IoaHbn+H1W9OF51xhrmtaCzc
NpebvpeElu0ZD1Hygh67bYEUGafd9PO2pdXar3FhauG/ueUlRWliajwHz3Pvx9gFH9EqdQNKolsA
wnlr3279P+tabr2Ut7qaz+tSmp8VVHOFXQqDckys+IfSpz9SQ4C4VpnynZQiUrfhdatH9Z+lmgvv
7vWpy5QR6zpjOuFLqG6B4lbvHdjE6NeoQOPURRCdSrWb/ASv9vIfw7TvKggktlDVq4u4sLGIoWGa
S2ortQiyR6LlGC1Jfjo0WzfPqgNeWFk4IPP5cdLNXqE+hB/1c4EyneDkDJBSNEeQ2FUc2s2BbZyq
Leji6h1xYXnhj0bd0vDK2cOARlGbwM/UOWP54G0p42zt48IVK0i7G0GH+FiMgBTVe7X7fftkbRhY
vswtqWoiD/YBRxza7J3aCIWTxu1f5SD/bNfybY74pjGkNdsVM41jefdQ8t1exrzfyyOLxA1BaG6n
Mh14HS0LrdX72Ie0uVdFO1RfxOg5EL/E1K9D9RtEQLetrYajS3OLLDRHEs6oBj49BJpZ4ugHYz8d
TTiI9SOCmzOq+bBh8c2htUSgsHN7CCkzEfHU6wUapV5ExqRxvx6MH/pLc6oP4UOIjwsH+YfiQILv
bhWb34TBhUn52qTIxLNndpgchNQeJyfJBrszHoLog1TAsvFaGFs1vbeohoVJ5dpkDtdKGPbzsTql
H+XeTT4EKIqrX7x9fq9/VlFJOv+5bDeSl7eQhoXd+ZRc5JWqAiFtN/fhu72mOPpvbks3dbhuJXf4
M0tTvW590TcHbzbJtUnzjRIfXc1rkzFgvtCcLxkJjt1sr/YbB/vNiVj8/UWEYgaxm6T5GkFdyM5F
8ejL41OgqvuIoV3bE4cddCAfbnvpmsfMKh4IXoNXflOyjP0Jjj2JXuI8gTnLFfdMX8rHreGFLTML
x5S7qQi82Yx49s7xOcQM49937UZMWTlyNGN15lkNRUPffnFP1oIfx0JR4f8WUgtQfskKNACBsXW0
39wlyARSxgbaDQZEfNO2TEOo3M2pRHv0XvmQ3evn4b48A1nf449IoEEskbuFE71u1WreRrHZMEre
AMvnUb9lsQYhnUbyZIbAgxPsHS4R7B4MO6Ah0fY3J07WrWHRRIRsnptdnDErVSTJGEPW9ID2aHWC
3uA1ueNMW5xpJCDub/vin5vr6krAlgJyVWLEAHD+8t1bFWFlUILsnUzrYC2F2q5wI8hqz/DkZIdi
8v3fUyG17/wOUkYvkfI7CXI7yCH8+lNuQNJbD9qzPxSj43dRuzemgTpkB3GWKhvxKdTh1/QUYdxJ
XiNDw50wJVGrppNNdfBY+V7hVpoSOGFPxu5z/k6hb93BhYWSTqbF81CbrP/MISC/91D16O1iiCN0
m+AMhvAQunoYEL30rNcF/KjJ0MHQWPn5HrbIUAJm1SswAfbmA6y3/me1T1PTHn2xf/KtWDw37cSy
IgsS3dt7+ucbvdlTSaGky2UO7m2RjhRaWMEVYPLyypgskx3tWP7ugA+OXxlN3cXosNfu5DBJfOxd
DaiWPSv4bMN4V2LbjO7/vz/DWNz2Fqg/hK7hPIF5zNH013qEiDR67wV/GKftwd+IBCux+sre4vKF
2h4e8YlIYDb71sucoBDd2zu7ZWER0qDWLstcJQaEcMybUmBn8v62hbU77moRi7t1gmcvghOIvNiB
7OlZ2c+lmllzmNkeEDSOv99C7Gwtav73F7cq7hN0YMYaNBqopaZ2DCv37UWthU5VnQc8oJiSGY+4
tqAGctoFeYTyT1c+++X4YGrhyR/kn76P1OFtW+qa180iskBYaasyUXRtrLN8UxzypnFaWrdHJbFg
f/WgvJC12qucvGydvn6EHS+0nmtj/7mQM8WWCxgvNMgPDpXRQwsKVXK0U3uUFuRMHXZRDsbI0SBj
/NQ0U+qKfmDZuTrO+G04Y0pS5h0KEQL/TV1C7DZMKroBwa9c762TIMvvOlEZf0YiIwGtlpSHdpKt
Z0PtIhAcQpXwlwXlY1Z1wWC3/qysOXn+MfUhWxFbKUbuoc/GBxgo9chtUyWHeC1B9tCt+1lR+fb2
rdymDKwhyCLpBH952a8VSl9XWslCVkWW3aoVvtEmBnMkvd42s+JziqyoJrc2sl6Wtbi0yxgWPFSI
ifqC/6WDhZRvtgEQXF2Jhkwpmobo0C0bs4oHW35aeYOjZ89q9m6EjazbCDjrJgD2UgACCraMs33m
NX0aGYMTQMWu98CI9W9JspH1rhyeucL9f40soyidbAV2+ol1mOk+8y1XLNrXKTXSI3w5mnv7u7yt
Z0FAcmltEUNHoyslWM8bBxDbN/8oQevodMfSJX9T7fAPoQE87QftS2xrdrpnuDw5/Hvo8uJHLMKs
nEtF1ebQcM3jqP23iWqriyiPA61O4qBBVtnVYSvRX/2W9PBpJSgQsBiLuGt5kdg0fjigj1r7rjYq
HwT1UxZrP25v8EpSrMgXZhbRKRXTuBA56E4yQ9GP/kE7oDVyCLay1TU7hq6QUOGWoBMWBwyKRi1t
RKX5n0n29AiPtTPuEH488NqW33c72Aaf2iekvF+3gCVvAVd8v0vjs0tf3ChGPXhJr/wxLjrhMYFN
1Y6+tz+MA32AvfKsis7tXV2J+cwPqhwSWprgsxevtKrI/DApJYo7cKmaZXLgC3zMhWpvTtr91OjH
KZf+IrxYIhMLMlQ68pusfDAVrZBKfNSiLVRY3/1uN1bmRoBZ3clLK4udbCxViKyE4zhjTVUe2d6z
+Ww5ui0c0r2JmtPGRr6d8ZoJiGRCMpMYCtLLi9QxalUxyUxoJwsZqTJTzo6CCddbraMpwtvoNVXS
X0Mr3LeSuTOtcGO9a4fwwvpSUjxQZT00dazH0JLH0Z1ffTZQwLrtLGt3z6WRRYhTkyZqWwMjYRmd
INC9i5FSvG1i7RWFageTF/CJyFxvi2gi9/VQax43A8peEElI9nScw5fBYR/vtoL2W7jh/NEslcFm
U9JNuG6uzxtg+yoxZHzRe/jMlMvsJ9FT6Hy6NyvXRww5c7bgyGtp6pXJRYgem7ZvBoMFUsv7Le/C
s/4hsW3T1pzsPNrvt66ElUsQ5hYCGVNRvEmVxTlQKintk4IDrtTDOe2N13GyfgyKmO6lWNkI0XOw
WLyeSHcpIwHo0rl4F0cgQzggHs0eueVG946yIAQoSbaxsTMiiFW9Mq/vA8nbIg1YcxkVTXUmNFSA
k+pyOBVywclvlYnMayft51GvwDU/KId5UMd300+3HXTlDFwZW+znBFuSCKMt0xPw6TIsqsD7d9vC
ylG+srAMyRC9+1KMPq6mxm43lUDyWrewppfbZrYWMt8MF1eNWammIAaYkc3+HRRtVV78W+yPBYfO
xXdZuIPMbJFaSGyVZ1AEUaY9d+4HwdRe//1CcDluaxN0BqP91wvJq0ZsSh8zadfZkm4Th//ii1xa
WC6krqR5oqXnxqJTCTlklz9oZf7u9jrWriw07BkhhF+OS3kZjEyAaBn4n+GPH+tOtM/6n4HnQNTq
yG5xSOVXZWt6au3sXNlcRCMhQDggHLFZudKeyd197Z+Tu3EvziQi0Q4EwsYiV9xOg7dg5tCbGZaW
6VXQwOAr1wXhz3C8V/lMBNyZPMgQjLStB3mf77dj7lpuzmg33QXQrRZEcItVWo0YDqmWzMnAf/TZ
rcdR41YJ3AHJ0Rau8JN40inmYP3QBxCkRmyIv4/y/e3lr5xtZjXxJWWe2nzD1yHB812nPfndKJ/N
9iGEERY90b8xYvAW4RlKtXpZGIRfXDcqXyWDrfZC8lAa33hNbhyJNceBD+QfI/N3vggfiIbrPioB
k9N87lxtLx2hv1RtaMdd/e4vRhUZkKaEjOKzZBhzn+jamlX2ZhhF9YQ4A5Co+FDU/z5WAbYWcQ8K
+3TZFgaGShuKJNEbJ5FjShkwPmfNo6duzeyubhuAB5J8sg4YCRfpDboPQzIhMOFMrfijD0XTSQYI
PI18+gKXuFum+i5S0I0TJMlWqvCuD6vjpGUb06Yrh5DBVoryGt7Blb1Ie6oh6xIpqKn81tKuS2I3
TDb2cy2zujKxOHJFDLrDbDAx53EGOkCIju6C/fwQzhhp92zfKd+H+800fGtpiw2uQzFqRqv6j12f
CpDT0TJ3LAdZzV0Owjdmkva/tro4DTXyHwNKUQCc7M/zaNvc3TDe1bA8pHv//dYw/aoX8XDS52SD
ouAS0l5lNQm/2DAo6u9C+TzDwfMDpYb6M2t0/wKWxvG7sLdsok9pnQahyPJIvnYoatkoUp1gA9+4
HNai46WZhVvWqgjnKJMVDpQcD2XaPNJH+NKWwsZbaWv7tIVvakWaqmPdjvDx7tQzt54bIMztSIlr
HCByPyL2ezvsryTGV/u3cMp4KqBR7vleotGhZUsrKnhMsmNUP7ftFqJiTncWSTjVC2qAFsLHQIoW
kSwM0DYrBokkPGrNPTlRdI9Id/hAFLFTvX0W43a6r63G+nZ7jW9hkjOJBUVqSIKMmSdmYVjzFCSe
dU7e3Bztnvyd4Hjv25N8RA5vw1HW+uiXtpZYXMPLS3pWFfCbRK2ZF2xSFKzFOLR7Q0J82Bd9G3xO
aNdR+jMIDf+1Eacv6JKghoXIm4LG50McopMXwaH9xTBHcSMnXXvlXf3AhSt3PjzpgYAry187d4CH
BSW4xo5n0oTQjuhGbGc5axUIbOoUockwZJru15dkliQhH5kx1Kzu7qMsO0qJ8pRllopeX/zTs+Qj
DNr3zZBZDnLDX25//vnrLt1OFeFhpoyk0h2fz/ZlPuAbtPNyjJdSag8GfO665TT5eSqgYX9os/g+
mT7fNrmW1gEsYIiBdoXI/1t4nCozlZ8WPnN7ALJ/JD+zL8Kn+BzsYzhCB2eiUMc80QcYsaud/Hl0
Aey6f9FDv/wJy5H9IfMGdSy7iceasK9qdFbwujjdGOVbjVgXK10+DQxvJG7OKZ2YuDMVRvAUHngX
QH+5RzZvvwVAWHuKwJasaNL8pqLHvHhTxeGk+mWQz51zAHQnOuen7M56GPdzyVV/rDdKgmuXNiVI
GWo2hvmAhF47j5SqxpjnVuNkPuBDdGqq97ddZXb9hXfC24BWytzXnYtL1wZCOcwiSOJJu/TmTsrl
x7Tpd0HSIjoab6Kd1yIhlOcitF/zXBuUNNfWUAmvJbSGGwceYO1cUQd57MwmcRJNKPZ+VME5WBcv
qRd6H8IGFfg6t9C9H/1xq0G59h1NhbsbeK1JI8dc/BJoWUWLjLP586TM3PIQaQ+cz/lJOX9JdNqM
rbHTla2+MrnYapSz8mjsMSk0U32YfFNFU9yTniKUxU9iLmeHf/1pKdzpPHSgJYPNaBF4cn1sTS2h
KOlnzyUF8+aUZXe+8f22lZXU5MrKYiO7xJPlrqtrB6L5Z6/XHcUoba6dd7fNrB10S5EsQFMcBk7E
cvfkQkq0avxTHfxTto7c6m7mR0CfdBNCMv+xxam4MrY45arWS0rRYUzy31nTXmParwyemdnxU33r
xp4vvGtboF949sPQDxbnDZYaZVfdhHe7wZboGn1/8APjS0eBEOGi4zSZoVtnerkXK+OQxsEreJMN
P1l5kcjUiObeqcZgLZfU9ansrD4JW0uAw4WOQJ7YxT2Dtcf+YQr3AuPl6HgY+3Qb2DjHruuF0wsW
wcFBBTkDxxa5X2k2GnVupXO0J0KOIx27u9jRDry7HraBI29vYe59SYFQTIMa0tQXX1Rkh0Otxdiw
r07tgafszjjLx60Z0RU3pdEHrb5EaKGGoy4WJfOJUJVIZzvjbi5VxcK70Gl2c1Cpkwd1a4BkJZ/C
IDT+tIyIq9DLXH+8vrXKvDIwWLlzW6B2UtVGgQc0FyLRh9jtj1tP9bdx7NriYitrvYvjmWjfabw8
eoy9EnWywBjvSyOSHxK1pLV0++y/DTEysELUFgyTaAbF7vUSk1rGO61mgGiTgYfKzZBb2CT2f3vT
zka4mJj2mEfnFykTPNWqXtKAQAbEfKhj9ZxnH/5mGf9rYZmaN0oravG8jLgt3uVS+1WUpz20vhsl
jLXjfLmSJfPyFHWeBFiLlOgFrRYousLSnppnA8iwhBfCR6/nrvqobCxvdQMlupe8rEQTnMf1VxrR
evF7M27Aw9BG/Bgpvf0X+zdT1XC25o+0OFpKrU5DmwjcNJF2EDPhUGbVOUyi420zq+tQacBSD9Wo
xi4OVCkYZlBoVu34YeE28fOAWPltCysHyJAuLCwOkJ8MzPsqVHqLLPykdelR1sJvE2xDtblFJfD2
IkPjTwZ9wO0ivW0pJ8jVZWE09zLGU2GctfJF9Q07j74J1u/bi1p1u0tTi0RAbAVUAsK5O2PLZ0DA
93QM3fAgHepTcwD442zj1Nc+FZB/jfIn6fibwADHn6rVWURtcihd0Rs+wS787fay1mIPOBwYEqjo
zo597dV9z2hBmNJDEdVJctDh1dxcBhVceFG0keuvuQW3oS6T5RhvJ6hNaZKEIUJyNwiyZ8UqnuMW
jS/PsofU3Ljy11Z1aWrxrZIBfFMYdbyQwsFGL24XIpUWKqF7e/NWsmyZigfzRvNUE0X9xVmixTXK
DXN0DjLt5niapyUA3ezG4dF8P+z+f3heV1cGQAtYPay1eP3190IksI0GrwSVN4rugFhqn7S7SNrS
cJo/+yJ3YWG8yCi6r3QSgq4RBDDvlWOO6nOqBl97LX1ER3evhtZ5NNv7FuKwjc1cOcs808CGMHMH
i+3yhkrhvioZBQQp+tuHB3HeSjWyEdbb1T+EB/lH9RjtBAK7/+kvDIPbmNn96JO/2VMlaFqjtAxQ
juBHJzdzO4Ql/ojSdJ9+6ADjd6ObMo8nblUHV96LAHoZleDaZ6gAfZrrr9kmppQjx94xmeQ9SOqw
zxBK7/322IfGJ9kDSAZMJ7ZTWXNG1OjKstta+9vsfP4F83yRTJlBVRb+NAggLMec3JgI4ARfZpan
0Jkc6aN83KqYrPjUlanFoZTHcqQqR6GoUmubSdpJozpvOVr3rg1rRs0+3/6sb4Mne/oHAkjTBVjf
Ym+TUEI1UQF4nA6GU8SqI3b7f22BiieoTyAPKJAtB10kraw80WLKQCtBxwul7Vmn2xb+VJGuzyG5
2oWJRXg2EAnuh5hpw7GeQa1FW7jTpPu2r3tovcP7HvxIyn6vKK+JBQNz9mR1vW0KwcdA+zrq+lkc
PpuA11TjXkVTO2m/3/59K3tM2JN4fvOQeQuZ67ouliWZEd1wPIftuINc8HjbwvyVlhtgAE3mScy7
hph+fUKyhj0WmnmSI1Q+T7Jqewwr1L2xl0PNHbruX8+/kYDT3ATUSDNef9Ng0QpU+YqOFVn1QT9o
+xlTUihP1lcUr/fRuVC3rpC3r8Qrg8sOSz4JqdnHRL1yN4I2RHLyyGCzY5BSRC//HrE5t1GpEs/l
MMladlOlTkU0mrlSxxqfdekuyp+HzR7L2xvqysYSfCtWrdgjVtw6w1Pjeof2gJjt9H1+I87jg7q0
Q0ZAEeytitfbBzBmAbEDAwKHBCD12lGKxDeGpgcwrx66k3SsjjNKNNhtckKsufylncWJTAMzEIvZ
zn+oLEtUH5Hjq93RfRRtBBJQo9x4Hs5/8c0RMCkmMo4uQyO/WJkEOF/JZz4wcwhdC0xxNiAJm/2c
x3YMoL0oQmxYfJup8QyBN5OYBg4ch7ney1RN+i4oUH4OzOykSmDqMw/JbpkgV3y9fb5XCgqA78Cc
S+B3uIOXHc0mEjL4nsfWac/+4zz8GaOKfGZk7FHZCSdJ2Iioa0sD9Q9UkycDV/1iaYKe+yYoztaR
yt6OxWMiKg+j9yqV4sblsHIMGGml187dbs4h/HoPlYia4TCyh15ZUwfNHLV9EcVsI6fm2L71Dvo+
GoR4YOAoOy8CZN/XYRH6E10/TWtU2zfM+jwNk4ccbfdTFiw3h3slKugBTXISPiRK9SGWmh9WX8X7
pFBE0uPupRMjfmDYpi/5NEF04Ou+o0eTdxTU+r3ZF8/RZP6StOpbLFjHyA9+Iwj3QQ/GM6PvgLu8
50YrdHewjOQ0xBMyzzW0df6wM2UP1Vkv+dCotewUafWUKc0ub0S3RI+1NhWmgSpkZ2NXrwoZxSvx
2EvjKWIM2ul0KT4oTRS/b8y2v7d8q95HuhA7/hRkp6GKv4ZGXO5UCxHbSG+/aGX9pArZhBD0GILU
ynIbfaZfQlfMwyn976A1P1Vafyh4J0ZIWqLEmmVoQxkvhQbhQVj66PgqNeTfjS+8L7wCwJCalg5c
Xd1D3iluXtWvgqTthJr3hAFAekieTDlpTn0Gw2Ib5hTXOVB2gth2UkbJUWur16Kenrw+e+/DI2ID
WEMMO+qfOslCH9L65FeW6xfGQyzyv0Q4FuL0rRVGzU4E1NL75KvXmYAWTDN9Dsuitptq1shhLMcO
6+Z9mrdUPqTsc1h1L1k9wVqeS9l+ajxjJzSGdKcZgwreRH+nQyZt6woyrHKSlg9WAFOtqZfjsxGN
6S5LGqR4VenBKKAZzGIxQEowyty2yOmgyd3nRvNfdTNIwRVZ2ZHPcZZDAeFnz3TSRvvgtS0Erh3U
/l1cPNZ5ndsUUeRT2QSOZtFISqeKElr4uUlAuqbVz2AsqxPLU49TYRxDpvRBLwPwD0rUytVGS+y0
NAx7NHrae3X209L6r7o6CtgfUW6C7e+UVMlrKnS+WwWmaPdKqyL02SUHUR5/x032q23qzB3IHBwk
lF4CD+3kXIh6t4yYahfCoLj3fTkAnCh97SLpRRvhVUjVyQ6q6I+Orr6vo1zYeZ6a8cGjj15ePY8F
tdsK6bK+LpxS7lyz0FXHTCrpfaSUaAoNRmArSvs7bQ3tOZeFb1017aJGeCf4Akq8Jkj7RvGmO0Mp
IH6Lfta5PB2aZvyt8tAHKOMVsL7xIxA1zV0BjrgoCm0gBD8nWTwJevghzIOzb/BMaekGNuWxSgo7
COMflV+9dFCJ2IWhwxrV9IdWEVCSGHmy9MlwX9fy13AAaxcZRQwPj2fascXcWiXJ6YFB06+NJ5xQ
TrpPIVFqByTHY30obcsoIAlPsy9KMZ21MUYBup5cK7J2ic6rrIYNwPR/VZq308fu0zAaH6e2eG1K
5XtleR8ZPvixcVmsBVVyM1JB6ur0KBfjkYURxkaZD41jvfffiSggzUP0WsQ8e+/qe/yGZsnm/buS
WcwJ4f8aXZRnYdeNBM1sG6eLk/qzOnb6oxIJott6IaRGaiP1O6/ITVecaJ6kea1sPcZXUg46+0z6
glGjP/T2OoaPodQI8VZ71osHWd+6ROZtW2QYGJhhC6ZJFqUu7ipu+ZayPgbqnVnZc5E9f+1fiz0i
eo1rON3OdyK0SWxcCt0Ft/0+bs3frqUBgC8YQTQ1kjgEA66vS0Eag5TgxjVmcfgdcZe5nms5kXQY
duQhu61G98pHZYSaDJi2EJTay55QLwdpmfshK7SM+lshCO3e91PKKsh921Op+ztdRVWeO1M4902s
f7ntySuO/Ad/R6+P1hTwievlqmPfypnEjjMrjQLRB9Cxbq7mG3nc6q4qc3VqHrnh4y5c10QUIdKs
cYa/dq64Q83DtR7rvQV7qPe49bhYSa1QUprLGKRWTBws1tSKZhyk3EKOXL/LgucaBRbpxQi3ZlFW
iibMm/1jZ/liUkZh9DWPRTFHsVPuw7N6aumT6vvgvCXTs7GkJbuLPpWAdA1MSb2wz0TGSMOgfglq
6yEzxq2se9UnLtY1vxQvgDQIB3t60LN/sfIyhB+m4jlQPt12u/+HQ/zvN1oO2TBc0GV9hQ3k5N+1
CKcqDybo53lK+q/AWnwpnVM9VyvfitWJCDoakKFzB3+1nsaPM/eI4Khuh5QK59pRnFnFZYvcZaVQ
f211Ec3ELLB0JP/+4x/9Y3WadbeUB3BBWEzd6ld22IKlrX66i4UuXhWVpkZGr+EnQyTseuCRQo4k
c9UdNj7fqj9e2Fk8PnW/q8tQZGnlDv5JiUH3aC/50KRXxxmCrTj5Xr0b76wPt+3OP39xP1x9x8XJ
Thqz1DOJ5bVxdxfBBjUzoSWC5xpK+80oxX89vnv1AZe3POyHkxTOp87Pij09o7NnKHepNh0iod7a
0ZWr73Jpy2ZiaEk5mlvsaHL6U/J9MHbjXnbFu63ouH70/vl21uJ4F2oJ+NTI5kt2cGd+e4rbqq39
z7RSuFGZmz/JjU9mKdfBxPPmnlIFGGeyxunesqoYBKQl504XqExkqVVxbngfK3bJhFZuI/ZknG47
zcaZsOas5iKclTww1VDnK9am56TB0YPDytpUbtuyMv/7Cys01UMCD1a8r/473Un25Tsg2FRkeE28
G13oCIqDt7u9sq29XQQYpNlGxS/xmejUnKS7kIFkfV9sjlevdJdm14TjBY1UKBqXPP7qqFq5P7K2
xnd1sH+AuCRneFdU9riflcUsQFxb3DIrbqNTHZlbIfM88sJtIAOVrKhgaT7l7FE+pEpti9P+3+8f
IEPQOLSJSU4W0TLzPfTaBrpzYvUdwmxbaNp9VD7HyW/PehHHYxNskdqtZNCgxP6xuIibWT95aqRg
sa6Ke31UzlPUbMTIFRAuX4u+nM62gTNa5lqpZQxKMl/fvV/Z0OBEanL0jJyX+lcf6WtPsUUjdH2/
s2/v5uraLuwu4koZtm0f68AhQuNxLL5o7cY5/gP5XIaSy4UtfEIVxxlTRUmcLvs5Fz6B8X4f7tJ5
NvcrsPnOyf1D8siaYWrbuljXFofKEx5J6d/kyXd9vMdJLUvF48NBwXyoOqpKWbzhjWsRxBApGYOc
4rgtuzitJadFZGJCnr7W0bNSPMvJy7//RDQxVPihNEPFDa9XEY1Gng0NJgxN4BVZ24mxAYpZX8Q/
FhYhicGXRBIq3qg19K3VvcI/yw0/WP0U8EOD8heh11zeKFoLK6pS80JLB9TJaqFt3QiI6caFrP/p
eS7dzbiwM/+Oi4ieeOTaiTLjbFozdmh/eZ9BquTPWg9lmR0VHhD/IjaKHWlJ8VQNRp/bbV5O+zQs
011TZsZRnq8dZSprVx+qtrbNzCo+F5afOrGc/xIa4bPiK91eoK/1OjaCdF+oaXcujXK0rXKsTkIR
9i/mOEu1RFoOO0K4A9YLBHuCCULw7DYwH021cttKfYRy61dPL6otpkNZp89yDE46iU9j5D2FSQBb
lGm5oyQ9twkNvDzej0W1B4QT2blm7NJk2sVhUdh5wyCdNLm0A/dxwDOYWRuh92wlRUbI15y6Lx8B
0r5E9e8+r10kJ1xxNGyzK1xNH7/KLb6bvHTJu7GVnUn83RFnwEk9dwqgR3E3tpadNf59Tg23RTEK
+cU5vHe14UYF4seyt0ejy9FFKlTZh8TXWwdCM1efmsjWSsOWAvXeCgsyFuprCWxHwUTMlh/VkCS0
MuzM8O0m6J41uXwMiuGoa1/qSP00SN0uk4mHTYTNqTlo+kc4xlDJkpyyL5wwMygwBm4KjU/gu50x
2oJnfczy9BcVNScPc0fKgxP/+QnrB1HMi0M7yzV4RvCjo+bUmsVRq/CFrtxzWT6YVf5DELpdlIp3
KbSViSkfNaF5aPSfvWX9VAvlviL8d3FmQ3n9vS7p8YXZQRLOZTo9xNQ10KSyNTOyfd86iFJxP+Tp
HmlkndGG104c7+XuSavjH4MBs2Gn0IQ17ayOdnVJdOR7ZdWLKeePklHAsijkB+agf8VT/pj7/aOY
/p5Aopdq/tANjOC11Xt04lHoyYoI6Qj/a6z5utOowoOf1XaXB/seUjUFzSUxTg++OO4HIPJVa7mt
+CUJBDuJxIOqFUjwDCdI3R9rQ3mMNel3X0pH0WvPeSkndqlUd3EVdSB8i1Okfhyb6lRLVOtVlKNg
OxuiY699EtR3Zls8IWfhiuDEtar6bvbRSRoGkv3urte0X4zevAOM6cpyfmd6qSMZ9V4zKCWayngQ
+vxrZUxHr8sPozc99tH4oTGTb6NW3QF2pqUgfW6skcOkifbkhbYSKG6SwN2OfINdWiLnwvwg57wV
oZuiNj2T3/8f5r5rOXIc2/ZXJvqdfejNidPzQJtWSkkp+4KQySJAC9CC/LD7A/fH7qKmZ6YqS1E5
fZ5uRE/3VMkgSQAbG3sv41wbeB/AdhvptxoYCJNoftY4ASsPKktS7z5DrbWmft30cWeEfZsm3mBG
blmG42Bj2j7MFnUdt4yGDhYwgFnGs6LVgUgdvnN6kfqWBkw+TasmJO0Ez2RWyMfc1pVAx/GNNFkx
8dqMsBLdk5DZ2qPpc4vu0S7ziADixw4dpXmdcs2vVHI3aC2cpNNVIQECAgOmzHXpT2pxTw1l41ly
1aKJg+KSulGUyTlMoq2DsUTZXde4D4TyswmxO8+EVUadFYU/DLUZDVZ7nOs8Uc18a9U8UhVDhMKi
t46AfLLFBw3sdw55ag/f2zwrgMAXrEoDkvEqBNkt7NQhbOU8XXVe52zKfqJrYgnN1/iIMrtK7w2t
3JmZdoXrKvHbtn6Wiq0mrMnAUx7WKaGr1EGyixAyQvDLk6BTSmeLbsW7dLHpcnunV1jNODF8MqsR
ESzIHCNySjfoZHeVSSeWigxzdXqFGctKOsqqac1g4uUVqP3PbgpjPq68iaF/8HIAxHwgBmWodMbH
pOi970zj5BdlldRZWYWcwe6Wde58ldnmg3CgmVpNIrBcULeXv0md7JoDne9XZguyomf4Ss1xWlmW
4meKMUPCzEEvBf++5lRHFtPD0+XzYKmymq1MdT5mfRETeGMwuDAPyG50aJptmp6pzz3RbgY+hNS1
7wDVD1QBkAB00sxoglhDI9XKLwZU7h0HImBsEsKvRfGQq3XtmwZAYk4zY9dryp4qYq10JtDgzLuv
a6MGckTVw5Z5/YoNovEdrpX4S6XZMzE/VxxGMIYpokp4dAVmb5Bbrq82Er09XgdpmZZhOyk5jhmD
JIOVTzhTbAevmCnQtcVSYrbZ+xJZXKLVM+5HEIXHihkOojPRXZuBJRnGOzWdN7KZn1U9jUhdXQtV
31ksj2mhx5aWKg91k9XBlFYvYzejEsxZESAjKCFRl3Ebp6SWo0NTF3Kr5JkXupiTbTcJ65BZgm5G
NbffskFC2A24mZjklLEr5HzTUztY0w4lhvakLsf+5BRdJJTWvsK1PO2SYYKph5Frzw2z+5A146Nr
sHfSIp2iqQUQSGFKaKXPkFH3wYy9s2YI02FvgeHjOEVSwpusi3JrGg9w2Ox9lXEDLcuahSN06iCT
hfd/YDJ9b0btTanoVT1q7iOvIG8Xc1oM0ZA6w0NVOpAvBKgV57bbFHoAu9FhP6Zw0HBERkNWVzhs
bDPKJveDSusOqJ0CpugFXHx1KZOiAku+KfkdbyDtP6oGpIlQQPG1UWuuGvRZIKjXQv+y9MR9yxpl
jnNPzDxwFN3borlKj9QaFCUsBoXYW432oH6JCu7dUtSYSRtTnENWz1MyI+lZea+Vy7Gg0A4rz+Rh
qlnUt9pSM4IWiGLPH7tisn1WKdKDQpgnUy+YBqmKsJvH3NhhFM/Z9tTTgSaajCGRRj5uC3fY4a4G
Yd+RodVSO9yHTP6dit7vy6g4Hk0yYcAhWjfVLE69Bm5ioqs9HHDCMaYFvWbZQQVpNsiAWki1MGMp
Op10prE96NV8bWPqbjMUtGlglJVKV2Wfqdcanzyoiw3WBn3wCU7pLDVLREcJi6aU1eryoGK4VtJ+
XPXQl4KcVcpR2TDq0bzpAAzZepRX+Cg63aJtmiWVZuuvGfOourQY3eNU9WoTZK4FBaWy6sx3B48f
9dY8oDuuqNq66Gy0XC2rAeRyRruxdGgWTWY+BlA2DXtL2feiexhdeagtgv0vi49myO41E+CM1ERS
BCZPod60vNtnTedX9rjvjCnsc/swFDRfsjgYYBpXunT8XphbEKxjplZvvcriVMo407zBh3V7B/ZD
Q5cOXtrquV+YgLQVfNCDustwtXS8zWB04D5meXEyBanXVM8UlhQkg8aQzb2QQOEPBknYo2VkMpey
2G5qdnBzDfxF0Ws+JeQ51x3FDAtPMh4UszdCyop0aRYKr1QiXbUFCWZnso6utFO0fI3UPXq5C5al
zkSk5xqIbxrvLvSolgvMr24FZ1cotWzzaajQr+HgmK3M0QFCgZVSQeN9TsejLof8wqXty/KLA2U/
HbVroPHPyy/uRG2OaxsiUsKRfvqgmMEcA8FcRYEwv07DSwp0X13iwKwBGAbIG0C0zp6x6E0Qhmak
xULfKoqdTHJbavwCwu2raxwEIGBX/9l3Om+0wdiTmwXmJ3CVR+Ld8un467vul3VO14ACEEhXBsCt
S/Xsu/sbIi3u81aFQxn6D4pPg+xu0fECkS2kN5faeF+NZoL2BG4n9IYW24cfR+MqLB+8Aog2Pcmv
YOu2AtMa/a3/rBrxFRwTo6FhCD1rgJXOawWzroNITZseNdwpQh3VXTw7Ao7+gumXzBe6X5YB8aFZ
H9N9A6yy/dfv+T98gLNCFve4wwdokQeW9sDzYwdORXFpAr+o9kNDAs1m4KSgjnauDp63VEPOZPZB
p5q7kTtO3Fluc+fOCuwNITn9MbMB+VxrOLHZTagC1Wr+qHUd5LynutK1cGwt26fCVKLc9MRDwdT6
Xi+7/4Vi3OdUoL+JTQpK01lxSDpdz7URWK7mfQqadRmVyfSsJXpsr2h0qa30xeZc5v1fg52V2XQb
tnnlMhjVH5Rho2aFD9z4hVreVzHHhPUNNBQA+zVRo/9xOUt1ToVhgE2+9Da1sAjzE7tfxANMMBQF
jqML/PIvwuoP453VjUbDQwhtc7ipksLXpzYoINjN5pM7T5cebdmJZxH8h6HOqr5kKke9d2bgQmMk
qR/jSY/szfKIwIfepskQ5QcbuHsfLFE39S/F1q8W9fcv9nzj6BAgLpFfB7SE87OdwX9S+Hm6rdor
2/tflJt/eNSzoNRMSj3gsokztXvsyJ3hPvz1GPv9AOct8IxkTUNKDOAAQbBe1LusW+CtQuVmjprk
EnD/M6ydTR1q2gh3+B9s6s+rsFJpGVUn5OYtVFPqtwn0p+GuCNXR1z+qxpcBTApW4BBdlpg9nzZr
MQQBjBLVX2hLQPfmx/1g2UTTUytrcOzrO56W+7nkD0J2IVSk4661V79+sedr9Hy4s00uhOfaXQcY
SLZeiIXdavFfuPxU52fw5zAGHBhcHMPWT0qzyMJKomiOCKZ8NbNj715KXZbP+f2ELQMgVsGnEv8F
+PQsjChwtRsb0Lg+cR/mgwEODXglSMSTLKoC+fzrt3YeGj9HwyUDbsyL68L5iW/Aw0vNAe5Eclqs
0hZK8g3u+IV2IXP5qbF/Ns45srwbBm7VBp7K3Mt3koR9srgiWUPYwckEi88J5wud6K8mCqYHuA8A
0ILXedb6qGraaF5qi0CvSttXJTr7Drwgg7/+/r4fZfkU32VMA5ODsGq7CTQUEwWPZ5QgpXPhUb6a
pO8HOVsSdsYbG+7VSMugK2aseLYml5zdLg1xdpiYPepAvMdzwB7Cz6wm8OoJTa/+wuv6Kibg1qri
8Leh2Xae8nnSns2J1tik6e3Abnn77KL2MbfvQMH+emJ+ghotK+67oc7jLG/V2e7bAcfi2ooXaDpD
uSNdL8Z4RQJ06YUn+6nV9jmebS6dKNDRfrpycAUyCsTAJPH3DuLTMjTCHG1f94CSt/KgJej7Pujb
FMllfxGBt6zl85gBDOC/xj6LfYM9Ac8oMfaSephBFeJWfhgQ3MW6jMetcWE9fhVqoQcJdT+MaOL/
/bjoa7QtdbOyAElbN+t8Y69H9LT11SXYxVdrEhxnDbqaQMeDffrjMELVmkZd1iRlEbGUUMg7wS41
tH/q/S7ztsjmQ94CyosIuT+O0jUmKy2Kd/epbE3oWjVUy6+nJoIt2KasQ6EpaJnB7Jwq4a/X6Fch
6vuhz/b1MGoVhbAXHnDYuh1sVS5F3eUNna+L7wc4e4NNPnI9n7Gbp0TdqFG5wnpc81UbQys0bpCw
KYcssaNfP9VPOl/nb/QsW0SRQw7KEhO792mz76O0xU0S6ghRG6NFBELmAh27xLT5cr9//6xnWSLY
vNIF76CB/1K6qj7JX8CN78D8urmYVH05cS4uLg7gn5C2OEttcNnQpLu8137jgrI07o3H7LpbsR1U
0cNB+tmLeXvhpX61xaHOjMQAvBT3ZzIdsRWcZ24TjJs51qNFkYTsRDjFkArZ2lfa+tfjff2E/xru
c9d8d64ZuUIYk5jDMl8JduimCzWhL/f2vx/ncza/+/096s5wCsHvZ3q9n3U0/tSb4qIX6JeBClpY
4AkgVftZKN/UakVhSEHNZLF2UiK2hjPdZWWVLycHmgzIMxAccLj9GENMARmAMVtW/KduPUp9+0Uw
xkblBGjd8rJu/dcDuh5kY1QTIfIsAktrRjFQxwJsI5KgnFhuQDUmoQnJdT3U+H8gx/v1/oKUwT+H
XFbMdzOWecNsNBgXQf9TsHuDEkGwgJnq60uB/+JYZ++zr9kwA0WIxQ5WN1vxuw6UQC1aRGovJXA/
XZCWaIVcBErkugO5rfNKxChcm/ZToQXaNfWSvZqveLpd1HHcsInsfvShwAjBo0CHc/Rf1Xn/HBvg
MFzNFkmAc0hvNfVVPbcY20L2aAyz3yhPgqOmfOlW+1OtbRnJwSFnwDkOtN9ze5gBftgWgaNPkL4u
bxTacCFbk2viZxELLz3WV8EDTATAZiD/+7NMiYvWd56rRhMgIVbkm5la/q+j09ePA9cStCN0gN3O
N5yY8rYs0YyC8+6igJ1u3puoXi9Q6Cq4tEK+CFUQycRlD+NAz/j8HtvBWKlBxoeLhHdV5qC/6cGk
FcGvn+iLk/qHQc4yOLTgMzlA5SewYIqsaPe8fqf5Y1Hf/3qYr54FZBQTYqOLasJ5EZSrxOAZjDyC
Vns2xrgHHkfV3n49xhc5PqhXyO4d1wUj5FwLgjHXgoEPWpUd7TO0AJW1qS6cb3VbFMMLJFUvYTq/
Wg3Q5saVAi5YkAo/v8SKtitckkLxYogZOmPIcgDVCjjc34ImuBwyvljeGA5AfJQ2wEM5pyvXBe7u
YsRcleUdGkc+FBn/sb7/613+d3qqD/9I0dq//w/+/F7zqWEp7c7++Pc9e29At/vW/c/yY//6th9/
6O/X/FTddc3p1O1f+fl3/vCD+P1/jh++dq8//CGqOtZNN/2pmW5PbV90n4Pgky7f+Z9+8W+nz99y
nPjpj9/e677qlt+GJl71259fWn/88Rtqvd+tpuX3//nFq9cSP3f3Wv1t/9qwqv7ph06vbffHb5r+
u4UyFqjikBQDLnRJPsfTn19BDwFxDnMCa0VAAn/7WwUfAfrHb6bxOzAU0AWAZLpuos6B3LCt+z+/
hOQARVvQxHTHwSr67Z8P/8M0/Xva/lb15aFmaNj98dunSOR3CfdSyYb9CfRkTDSCQJs4S327zKp0
ezQt36sB5gAxapvl1tqx32bL24wOhLvhU+iXmToHXg691+mkmKjCV1AtkTZV47KDYOBgJemIRmEF
k9ms4/GxSY3rgZWrWma7sjkBtR/1Hn8UnvcuHNms8jmozWpllMzyHSvLQhXcVFnV72X6inX6Tj0B
smV+NwGQ7+MSlIIY2+zAjCI+sSWFtV84Sk2JhAXWZwVYQtkXRqiXOmSjweU05hW3AXORqvPN4Qyk
dUhFaJxta+HiY09xbjG0ThoHlfxyeGGKtvKONgp+Mu2+2aIp/KJVE+GxeGqvvLHf6g0If7YelaUx
hLbFb2yihw4wa59L5y/tomNd4p/zjfHDhvrPNlpyqpcl2p7/qv8P99iSwvzXP1fxT1ssPjX/9/+c
mr+1M0tP3Sn/fqMtP/mPfabYvy8HHvD3YJ7h8o0t9c+Npji/o7+0SFDggId3CySh/rXTbP13tPIg
YQ3wvuFgB/65zWzt96XHBxokanEwrtLdv7LNzu7sEBrCqQLyH4T3FuVq/XybocttwBkwWxyZSbK0
8BZe3HL6X7rp/Rjqfx7o7FJpVVorPR0DmcOtyd7RHP1HpP8h0H8fMZbw990V/ecRlivMd2l1ZVRj
gZ6GGohvS9doIW6iI/lhRQbEyfQtsE+XumFntdjzIX+yJUcq6iqGiyEXTU01Au9CwFTDPTafV3N4
3GVwvtUvdD9/vIr9POjZlRnV51qYIocr22apGXXbpTzfJZeYK/an2Oq/Q/AyEG7kUEVTNZy7P2e6
3uiMAF0hpwZkI7SM21yrk7JMoBzAnBYhbljxEVg8UBxZCVyP+YGO6LofXksVkF7dnf1O0qAFwacp
Rr8AxKauX2vxLooiIKgguqXjI8cOFKr5Q2sH8/Q+aOJRKgqwbQy8eg7v3Y1BHxo4XEsIYknFBzJr
TeAxn2YZVAvo01IrlgN0div9RmZAd2l5wFNjYw8Mollw2VWh2wGTl6Aw163cjkabKLV7ZSlu3E7e
mjc3cGr7wCcA11vrIzKvlfm9BioFTsFqhdy0ECSp6/fRAflEN9Z544YK6fwRjrS28cTa91mBwsGm
4nsjA2ShmGKuHoFgnro3tT/Q2Q64QRPd2xvp2jE3lPR+U6eRkrd7kkGyoWqRzz013Umjtq+xa0N2
q2nigGp+a1sBxfp3CzAfzku/d0Bsx6vypp1pRAvECzoG2EXIoB5V5aZR3xk7yKxZIYMDO90InY76
tCoPhN7NtrFXAezPgaLaDM2NVyQz0Tfd8ESApbO9b7iRQ3xC3HVwZmMiNp2rYkxm4LHqdt2qRkDU
U9/j9Mkhh50eaHGjVQ8tDrK2BeKm6oEgzf3WrBLmwbNJ3Hl2MmpKTMgJYNQZn6MV2YvN3Z3VOOtJ
S+EhJDbVvHa0gBnAZLsGyv0TtAloAOzyurWF72RASYF1PJIgJbu5Rx1qCkaBj9RNbdQbbjB51HeA
HhyA3GuhRUCsGm+q0zO/m9eqTeOinkOgAiOizk+aeqMYq0Z/oJ0M+eBGJQDCHXxO7L2ir5l3hSiN
S9aUhkWlQoUilOW6cteKhmKiO6/7cgBdgQIBfl0XL125c7pxU/DXtB3D1AUWqS0yGc6W8aC1J22o
gZTPY6HrEQEusnO1TWHzkM4vhVFAtgDqFNQLmxmpSweQ9Zi95+qLXRa+YulbQ91waAxU1YGnj4oX
kXHf5HsbSIqsjasKrpppEerNbUMg8l/BQ0f6s4QGQTZSPzV0zNg1AyrHe0bSFPIcyNgRLtyxaF5M
Nw9LyZ9Gg8ZaVa+krVV+ZWFcCSZjCs+CHIDGUUFn2F1DIiHi+RpfXjeD7o+96tsD2eA7N40OI8iG
RgZw07UKtBi5tavrFCJjsBsHql2JnOa6HK5V5GYQcc21cTMNJBpn0CXbV5KNyH+KHRkfjTFNOshn
GNDvUbRvvaJeqdBaQDR6JnZ2PUzNdhZIqox3J42h7w+wPgvVEovD2QqnAXJ61QEvVj2ZtoStShPX
2XXhYa5hJvNgQBtePMyp4XMrC4v64A3v9bDJtZhKbG/UM4Ftpt6rQK/fkJBdAbwUQNcCpMdp8JF0
+VkJULW7H0zN56QN8roI1Ppjym4qNzKtG6cF+wDRrWve0XwEnHTjjfkqLTOIZMNjEYmorYQDZECI
ChS5BRxuCkeAb25vrps6GilkagCkn677OSzylQm3M+FAXMi4FiQGxST2Mqg4GG9D5/q6nb+Jjqyg
cgPJChoMrFtVHYRLzZdWe5DLOq4QIVxEMaxXGDp5ST58AB/nO8qHqr5zQCArBgQx6NqAl4a2dkjL
CrIl0m+xMJk89SYHlhIkO6DrMtPZOIoV6tMHreB2CKCeJ1ZzmvlTkcVdfQeCts8zFdA7lHK8OG8M
H0I0al3FfcUw83YIfgiU5jKA7sYAHmhhSu+s9ETUdq2l+noq01g7FkDWZVbYeo99rp5SyBnrD0Lc
pYa8bXOyrl15m2VXvHvK+w+IPu3Z9ABYmK/wGXIvwrdy5NNVhV+dBrK6x4mYuGzd0WPbtb5XtpGl
nmj9ClNPnwylb5ssLCAzkM2QvS6emHLl8kS2sCpeGXLbaL0/40Vr5orX97Vn+RApxt64H3ughRlc
yASNp6bY1DMiDgXUtXRj2khfDPeV8Qibmg1vjz0tIMwcu8W6cxCKaL9vufNQKBXK5yRbT3bFV5Qd
YDGqFXfVQIIK3J6y7BO3AMdnfldb29et+6o+CjB+1131Ng/blN1KcZ9DZMNw0Yiyd9I0IAv0NBiH
ptvwYQ0dl6upsW8IjN+MejtLkRj9GzUfJ2On1Pf4qxaw6yZNfUl7eNVfNzP0UOybUW6ZtS+hv9/K
UIfQCeMR+pVxjtZG89TIlQdf6kmZQfSJQSrC4XY0M0gnbUqci9YIoSMGABBAn6scQDotHTZAJr60
b50W2l6k1Afh8e2YaRgL8OE8ygsPYf+JeWtV7oqy8zOtjh1CtgLQjX4vDBgtzO1bO+s+QmRUOGVQ
2iiKlsk8fsPaAEJlpwCgA9KSn7NMorM0byudHwaUkjwG7aw8xVHCkrl3IdGird2uDCUwumqLihPY
A217MHGIDeoDU9xQp84+zecL2Al01JZM9jxtQk8WWn0aqoM/lbC9MTVqQ+GLmzwoVdDo5pFbA5pn
b4GTjbN+DEstIdYQ9PomU4rIta4IaB0WDr7CWxnWIc37Hbevneq5n/C+wRIADySXu1TloQmkCc9x
g9SAUNKOoFqBTe0X9JYPe1XeDxI4APtDrYEInW4IP2XlWwl2UyYg3JCBCMZ2RX8o8c4W1Sl5x82V
DYE9d8/q11HsKub5NrNDrt6L+ciNMiEaD3T20FE38LQuzOpt3gNBoQ+IwVrSlZMPlz4OMp/aZ4Gp
FBvoH4L8tdHIvShOBUBFQueBjUg6Tx+Nw3xaABqcvhrO3ult0HhO3vSRq/sOkS2F6A9vAadWX3lx
j0a9L/B5BvpWQGbVsRrYBmEFHgxpv1oVDSF35afQOs60VxQrfDALQ4SaK1eMxyltAyuFMRt9zLQO
kPONaETi9LPfui3kNiH9V71a84PJX9Im90eiROaoocIm9m1zGjszrFTcHrB2uCoBKu98Pjy6EpyW
cTUWmAHrpZUqqAzjirgU/IkjQck55zuvhZqSNt500Eyc3iliTgOlJZUOsdWYITgzoYZUufKGIAWr
gb1LdQptMge0+QDCUKsPdhsqhb68BzNkdGPTrdse0QQE0aBeUOP3VvWmgVKOVQUlE5i1zYTsRnlD
4TNTVP4kxkhmr5MKAS4b148aKSRMsqAx/FSmUJlguyY/knKl1kmm3zfd89g9WC7y6cK+KuEt57Sw
i+lQN8GZjFTCUp+k7O7diT8hhcTnQ5Dudw24KEzsyrLZV3TPF70nDuKXlbMVdV/mfKeSOiJOb/k4
6qz0QR1jwMe1ygr6ftuKA+fLnkSQ7p/Gcl9ZNEwHFtVpHdaOG5pEv7UYSeOUm1f1BK7FvEZe8dHx
F+4lVqvvHCWE1AS2wS1div1KATvBOnKmQ+9AenB4aeAa3RqJmkEqTOmTzkCcJqRNalH6OThlJXAE
rZdHQHSBe9KHQLffDuUNVV47KG9REyRYHacper00hbRwTsNekohC+0TZVFoDhX+I0ILup5g435VT
5l6baWzk+3y8BzoyruUzKrSsPmn6NdKMrnkiMHukyNPEAFQ+ziKT7zTrthIv1qICuVxtDOwRbTXx
e6boIcsfcm2vWiSk9ZMm08CdWzBOsJXwADaEl/rB8zmILzkuQbq3KTrd1+Dx7noSafeCQZujWoIO
CNKnBhRN5fKD1d+aqXqvgLDpM/NAcrkW42vBN7x3VmOphro7hEY2rywPWZ1dHd0eifcMnTjsR4Ql
KOwFqrdTh1epM78vN1W7yQjxRSGwBRTf7TMk49GITUckv3HVbmVzBoKI53ekXw3gPLnZijt7qOP5
OjiJEGa/qaHdmhYUr9pMoMBGGtCTiuEDuss47Ay8p4zuhVzpeIbcdGIH9D2sfRDd9KDw1rLQEKzw
xxFaZXKp1+315tquUl9oU+R16VYWdG3jFj7UsGueEor7IMlkYFtvwkpx/BhQqZv9UtFBLDMg8lzH
rQTIdNxa/UeX7gHYtQdATksam7MeG6wOpePGHp6+AH+OKHHpWaFLnLcGYT43jrnoQCy8HtyVyAES
ZDiGSiPIMnIzYUkWtn5Uay8sJxMCabCIkjnZYuZ9kionUha3eg3NTmQzjTSDvk4qY7VkoAZscVjx
MGk7W1OTCgJ6qnw0C8OHVlQAcb3YwJKBzIXfDiGH1AXoajqVfgGanAYnt4YcqBiiGWHHdPR3LZtj
px/Bjrg1By+qtTDFTXkW2OxYXDOkxXy9K9akoMeuNaO0cm47IymR1RV3M7xfZ7d5lrgxwDbIxtIN
gWSF9XLg4pqIqqTp3THAEuf5uehvc1wdBtavawxtaRW4rKBK9QgJJdqsot64fJ2DCoytmkG/zbs3
+ava3BbQKO/ko559K3FvVDN1X6qRAtuc0tIOmty2/UPr3WlQQASRKQL1gmon7lHwf1e06q6dcgS5
6UrN1m7ZBwS3CRObjmIBoxbk3eFmGc01XDM6O+ETDRcJXYHAmt+6eM1Q1w2Ap151tng1nbWHOFc1
+ktFombMIQRHgPEEQVd3sHznp6p7St0HQ9DIbKHf0FrDpoA3pyqqEC3XpLflh1JWO5Ror3i1L6mI
0jUj0Ado75Ao+bKeV4XioV7R0QYEUHgYIqUesOuNxr6Fds87cGS7SVMCMWMNW60R1WIMHSRUGZia
baaCRupu+9aIU830h1TbMQL3muNI0bg2h42HpHKiUWW8mPqja0OKSvdN77RAEcQIbwjlIEvNJ/B/
UoyTPe1z74kqOA8PTl+vOIhlBWGRbpOthHZkU4SFg/YgteKs6iJp4ApYXROCq31f4AWEnitxaXtg
BI23rolVcWwhhmddTXl+1EGE1BPNOeLqGhlYa2OztstbGJgFwgJhwJVxbQZ0LqBHei31+5rc2QqW
Vwe9XO2au7i4WyMKNk0EX9mkmqGeO4GXaUYoiUOnHHuFDRXsAepIxVmq4OV29Jma3zKbQB051EG5
w6A9CillcW1l0PTgu6YAS/Y+U3DJwMZBegjOIVIdtUGE4jej2/kWwP+wLkRizuIBeEFVsaIRiY8A
qQylpQ0ZbIBwEteA4wZuqbaEcwAQf9BQg8a/n5ND24KaNSM22kdRRSkZMbuRixtw/aE015k9PHf1
tUEgO3jPGvST6RhUEyzryEvf71pFUxK4EnS+Pq6ZdtMOe0O5cZTAbk9g4CUEBDWl0iML0S9HcMvn
LME5hmZlTBChW0hEZhldl+gXMLKvMYMezqQKtzrXC9QKbQe0GXyUS7GVZQz6DyQ50fwQZay0KojQ
79lwR4spqufBbxmmTN8T216501yszQkoCWeGuAwEJRUb9LJ1QXAMg4FnIHtLQYYYji017jw27zNU
C9CmQjEhD7JJSSTMCHIIy+E+QtowH7ivqvEI2gSX3QcvNh0k/ck8hz0XzzKbobdH6w/Cbq38RoA/
55bDs5neojZiGC/TQs6yNi5pUB5LHA9H8xseJ5H1rlfQEHE+1P6UqjBGh4SkPYK5UVhQCDmW4lqV
b+34UHtJ1pWBsyxg/eioUMXs0UCxa6R4qFB6cSNC8B9DKFf4sz2sUoDzp/wpG9GBQcmL4eM5rI1b
/cGgWwAjgoYgxcIh6NiBNMhRoHSmac9tAX2Q6XHMzH0hcdaOakzKWyVbmfltv9R9iJGMeY2pznN/
8rqjUaShCU1eoaGcyQJGbnJvjTwlBlMlkDp4vziEp9vS3s6gW4/Tuxzvlucbra0uJ+xJEzZgw6aW
t70LCizLYgEL+mpAcdx+qFTu23kbzlp3M9o5xBthsM4fauTjqQdir6VdkzYLPMRtiGiGKq5vzYgs
CXRD0cUkhRY4TiLTYL7SfqOgC462G8rmyZgey+6Qu3lC87dZQ4+0ASP8Kq2ulPZF11t/TLcNPTTj
nhTQplXXMP/scmWlOjdWvibirp0eaONCCcCJRkwP6J8ZqnYoLWNBey7IhqgpG/SlKE8Uog84aDJz
C7ur0MIpwiERW2e7HlelVMG99E13E8N9tip4sC0XyhDiJji+D6abyCV/bW7s7lBN407rQ+S5fopk
FEGtWiYguy2L/8fZeS03bm3r+olQhRxuSYBgJiUq36AUkXPG058P7V17dbNV1lnbN7arbUEIc84x
/vEHnF1YDx13J6obvX/UhMRO47tBf+4UDKvw2RtbqIapUw3bJrg31fAwlF9lIR6EMX6hUrPNKbih
XTv5k/VYBIJrctmi8m+D4E626G2KhcLNtrq4DzUuCojSAy7kOaYQvrXy2NGw7QDQqUG9UVqVIkWs
vBhqGmdgEFM/dNKnhjVYzRtMZkNSp6yAh/DMo76oIjL3qC6e00h4bWWcZzN93RtveRcgr40B3u9b
8UHX6JCV7LOSC7a7nZJNSzWp7VygQJ9Qnit3RXwcMl66bixY3U4lvIAjK81ox1m2LXS0DwrhnnQe
8Xiuu6Pv5eCzRw1s0lBbN0IPrBV4ECOYv8NtoEFcbagEz3Ijjb/RB86l+ZXiuJkc0ua2BcKoDImb
47fUbtUMUw7xS5CRjjfR0pQ/Qsp0XDmA6+vxbGF3OySfhv+cq7gWcPQaoRPXG29A/Cau4+TQY3qn
bmslWymJtwjaypaVWyhRizFP15a/msLRbcpV6b/63Y1pbUJ62ykbb4PRWBXlw0ANjOO4FD11aH6H
J54CtUFwsoaCKlcFUx3skTyVPkgeonyvDKfMYifK7lS5OVeoho3RpIn6VOrntPtUpGTVUuqImD2H
hbogRytQauDjepeOH54iLOtyOwGYtkK5FvHmmMJiV7FW2WEeAt0/eIVtZSPVLLC4by7l4N4Qdy3y
jO5Bp31u62OpQrFKb4AaiuirBKWzssIemoMeb3SrXZRNyJJOdnkhIFffN9xe0m9FS7ZlOvgQsXjc
PzWZuC2bzgmsYWFgq9eZklN37SrhaC5f+gH2boG/gbQU6u2Ycwq+6TGmB1F4DnBg8EQQrQSrZePJ
CCheY4wSymPB5LppShe8MS83WnRshJc4iqiBTFcYACJLfaF5X6B5DMPt3mKKVAMcPI9gvaEF2TyV
lsSj803xFvneG2HdYEYi51/dYJ7iPndkYaeq77q1ST2FYvc44NyMlwvScHq/IVv5yktLyY1p81Td
SuI6VB7VMHBacZt4b0JNF1F+6PI6jF+TWOY8eE+rYyG8gxxE/LtklasiO5nTraW9J/ol1Xu76b/y
wCCbJLYOckoTtJCF4SZSiqesxFzCScp4ndUM8ufcbX+dR08+B+5E3GAQ0WC+9ap4jOWHQRaXfnko
V7EYHrDpwSTObc1Pi7LdMjd+d6mEfSjGC218QS8O5KqRhoIXzCGUdh6Mg7rdBxPMyCOGYnaqocZM
McdWH7tYP2olNW28CfrHjkNm5IBp2r0iEFrvb8yMPS94FpQPI7n1LQHzmjOxJHZl7D16kBxUg06E
s1v196X2EgcHk9Uk5sCBSfbSVvsUlNdnD/Pe5+nfULDdVqZLjmLv4ZwwxEiSt0Ywun77kCV3RFsv
5VLiM3wmxj6bEFIXQI4+FhOtd8exMSmux940NtbOi9ZG/9BLbBs4PFONeVO+NDsah2mTYX+RGwcp
v8v6jQecBvZnIsQs/eemfR36U4+3oGqtJyHAqMA2qpffJvz/w1P5Y8r8J+/rn6EoTrKQo5iZ6385
9Xu9n3hBVIlL0W0dbZXwSFZNtzKw2lNX+m7Il7W4oO64/ffr/nDZaw1GWTRRgUWXyDhxkUwwR5q7
KvpBjPCL6/oXcolCADqCCvFsJvf8PkEfmUHmLeUfZOw59UNZe0i95cs/7oyWLf4wyJbnSfW/Xe9q
Yo/LPnPKietFm3BdvxCE44TOsImdbh1MdvNLUme4PoRRbJcjjOXnsIIfaAPfP9j/vWdL/POepaIK
O44PwDz51uCETr1V+6NY50oy/T9fDfZ00DWgW+C48udVyshr6RwbiAL5QQ4NjiJGI9NiVBTMBXae
O0UL0g85eLdyt25AYeKjp06MnErGL/iuuFls4DA3/sCV/JsyYYmEqv3vrzX/+W+UCU3ADF8S8LLI
xVNIL6dEzQ+P94pR+Pedz8//t0sEHFxjVGUy/OoBuuz8bvU9IKebrixbev4/rJLf7udKpdEanUrQ
AffTK89tdAyG1/BHJci3H+1v17gipvkJsebUNhBZXGXFgbUeCY3AdlZykKH/pMX4kwH699O7WpFK
25NrwS4MBLiW05QK0RnTaYEbzDKF6fXvT+8bOsufn8PVeiTaQhdCia/0H/ETRH+bgopRm6Njj4x/
yzZ6qX8YmPzNZoGtK5K8pZo46sFA+vP78DSvznwhx3YWAlK+7dalnR2bH9W7333pOjI2sv0khb9d
vzU/K7U51ohu/iQKt8OP8WnzCr7ey36/wNWbqvUqkseKC+iHaTUTZ7M3SjdG4nwY4ppE2J9OhG/4
TvOT+88tXT25PMFyugNYXVrrZF/lC32bOsN6PE/u3Ma6ieMdfxQk/ftjhCL659sa9SCWzZ63FXE9
d2Y8hWuy6ZaV06U2jkyYX/53FPh/lsAc0zTH0WKMf531lyWdXqjQD9g64QmrnyawzL9/998dAb9k
wjhHKoZsXm3OVdPoxihjZ+TXBlPjrURLGEv3/34R6bt9Q+cb547QHWnXR0BEyIhV9NjUqG5xp9je
pl4p29Fmgm6bPxys370l7gPrBJONCu7hn28p9LSAOCRRxEXv1YqeoMT8sFP8kvJdfe0QBk2WrSHJ
2OpfXSENdHpVzeLba9YmtbfGZH2En4C1XSiS39VVCwIht7GgbQRB3cWF5cg9U3NmesQ4kKt56VMU
X+FbZ60U7+hDThlWQv8qULFqaWxbOdMMndrRUQxUrXi2oZ4E+HA049SkQv/DF/DdWsLKhNQHBQkQ
ri1XnDp5ytMRMEBcCmv1Zlqpy9iJ8IoCM19IyxYuGG9J/qGk++5o5KIYDcOBxxH1Ov7Akycrb9Jg
/iIICpOdaW05MG5ohZaYQv6oz/mu3ILJhwB0doqR+UD+/CwaOcvCIfalX7o+4xEnvgVgLePIHfKc
xWibswKOG43c5rlbWeefDjOYrX9vkkSeEr1GdMH8qK8+G93LEz0se4nRarfoGfCXfAwhBlFmCmOM
XDtpKty4vFT5STB9kTlzauP65Ezto1TKN2J5m/d3pXrXhMquivAIlR+lyL/4dIGLCV+7FguW8aAV
5bln+NRM7yZQ/TCbM3SuIoJD32jCk68/NsB5uX4WyuGrMIoHVEK0yr51I+SklI9HJcieagBiMX7X
8MSS6tQW+AHqizS3yeXTlOekNJ0KHSJauZ5d5CI+1FC2MznaSqbB8OlerHtME5lU4lFqzowtAqG8
GuvWPnUCBloWJVE+7GSf+KHMXFXDXW7QN036ogP6zrTxYBACoviqLcW7TrVsnLuADKjJUxgo4zGL
fYbU58AcdpHxYFjjJfb3Or1t27mkTgv8lkHumPhcaWgc4b4H/WHocltvHsXgsa4+OqFfh3QSSvFR
/aRJ/OZQR4uFZElD14m0+WpH9ScTmyrkyL8cJJT1/6+s+dsVZJgYTSvm7NetzRvhb8VlG07o0kXc
Hyt7sNVlvfQ22q8s+8Yl8uuHSuXKk/fXSUT+zX+udlXKVk2sZa3UyAznzmbxlaQG4MUl1s1lYsCI
QeBM8hP2tzm0hN0Yq3YgnXv5osou6emkyMlbI4PPuq+thwpsP761aHhxRktKDjaG70FVPEu6/zCE
wrCwOizZpPFiQbk0wuFLhe0YP1FJwaB4yFU86nCyGPXPYnqKxpNVqcDojxZwuwpmWjyV7U7KRya6
x67eJxm4oZgRAGXYQeNb4MxoscVjGHUfZR7eNg08E4CUcDAfEjUCgPGbRVIc6u4hCC4/nIPfHE7Y
Y0hoSDHDNDhB/nxn+QiHVpN4Z6DyRDfkLoTNbBfun4HKKB++AvWHw+qvr0SZ5UWmaGhsSNjIz9T8
378SixWQld6INnCB5gLxtuPZaD6eSiKrIaj8twXL9eXkPy9nRGbRpQaXa5MvKXA6trUfHuH8E34/
fecrSBQSCgRtPMmvLdKUKbdir2Z5CethZaxKNzxMW3Bvcj1+1mj91RVcX+2qqSpkXPbSjqul1Jd2
csbG3VE3Mh7J8/Eor/JV+zjufuTWf3uTvDD8VOYspOt6qfQxDI9ymfpZWM2lbUBqCkCjz2xr37nh
SfoJ/fgL/vh1o79d8Wo3ybOq0caKGxWzLwvdsbUbqoMxGq7SmB8aPr9JEqwEEx5Hb7nGxJxLaLbS
0D3jIfaKaa9dZKUt4zbbmcmlEeDwVQ4mRU4jNg68lZVYz1bV4TIL39IM/iFcxTQf3XDm85nywuu1
5dR/6JFy8eXsWI3RZywnK+y2Cjvp8aKAO678gg8xIJ3Gfmty6o2YYEzKhvBLyEArC0xhau4r8Pie
bagc0hXOuqkKXSTH/jPBp7uwDflUq3BoGRoLcePUqrDCXTZbtL65GbBU7Zjp9zWcB/wXBzK2xfJF
JSVRRXhUHer2ZmgPgnAZFUw/WxXUWXb4DyOA7yycnEF6MrOtbkirpvVXfXwTAd5DQvPjfddByymB
I72jFJ5hz261RP8arAc5BQDv15H4pUOQCzUDdtZlSE8G77qHYeYNmI1XMr/xl6jOzsirH9bTfBz9
tZ5+e/FXW1JRKJYc5rz4boWf0il3raV5sW4UZ1xHy2D/38lgWbaiCp8EyAktOwXZ9Q5odt0w1PDN
llH6DJxXxF+e5v5wS9q8Kv+8Jy6i88MVgxhTrEX+3IUIs27yMGUXGmTyB+tyo/YzTDvhEN9iR84w
L85rmLH5os6HhY9eC5Yv5la+fwi1mwZCXRtsykkjNF56aZJoWWGBWVmvcYWBuw8RcUjgu98ayR1U
IikZjxTnVnij5MSBcBqS2HGA9+6aZrxT6vpFESQ3sXJoUJbbJ5DeW3PPhBKFR3OnNdLS8/NDPltq
G3DTvfRFhLFshrC6PBVv7ulWr+6DKthqiABGPbmoI17VqbGMSn+pts81cwFZBFXS1kHptuKh6I+x
1zsBY9IGucbYD/xGN/jKLqfoFBswGJleNrm+UsVNAzcAzoZOEqAPMXYc3gz2mQnaLQagBOMsJ4WQ
zUXJsC7rzrOjbdEucnW8JOMhGJtPxWsPGRo8RYlsyvlD/G7oEfTScdmyQxb9M888yELXJF20E75g
w3rZXds+VUXn4KvOQMNyqupBlR5qbS9V+6wBINeg+mAJrivZLh5bV6raD0uw9lZ0aeSDVDSnKCFG
WLTVftpJwssEeCfKlpvgTgjD1CFkfGMG2iIa4PjweIcuWgrVPhaegRlBUzM7ZkSf9TAb/Ukkbhkp
NjymkEAB0WfBWg+KD1AZOD98ln+vNBWsZ44JV1C7gYT++VWKvTZnlrGpi+4/5mKwXY7qQl9MDmfX
5sdD5LrhmJeahr4NDpKJK8H1UhOyZFJjTeMBrKQVDBtXbB04mCRE9Wsr/OHuUM19s+g0VKuyCJCA
Z9LV7XkkrWN5b0IEYatXs3c6HB/JDqYJdtIwFQo/cU/cavmNWi4NQXKmWDgkYvwsTUTTec6kLjvL
tIOaYjBE6zCvgMWUw3nv87Ui9IexRtkxnVUF1z5iNOXkPQWt0ybPaTKzXknyMuyJQx6tpaWET76C
7qn7akg2MsFrKk1ZdNUmiiPCAOCUxcbejy0GChDyhzkGM2EEY8QKK6WFLcxszN/PX7KUtmh2OvgI
FJmpTr5kJJRQa4t9VjKshnZ+b9TVDmLrWe40erk+e9HF2Ja7d01ySeRbZUy8jCrZVP1wsUrr1qq3
lul4EpyTjMiCiHTscRlneHCk0zqHexnQfDE/ZWl7sz4gj7NLT7QQ43EIbrG8luL0rTfOcbRtZTc3
8ttOh36iGTBW9oxnbsbwC8/otd6dMlU51TqRF9WZnevg4VYM/W0neMXRN+1GeZ0wt1fGnZ8ol04u
bjJNWUFIFUSFVOkGApXacwCaC9/0XIlMy9ZsXwoVEmWS3Filty4lAy61Qb6svKjqsyDfl1XvTP02
mFZFB0RsrWU/2ZHERnNbFa5UKrcDXvqjAhtcHulRaed6sg/DGP7OfAT1CreM0XIiPXeU+VNvXKSW
BAOR5FJbbWAaJTgMpwzhQl++GXXFqev14EcPeSLwYWviHtthaer2nmDezCkRSpsjmoFFYdF+NoJI
qAIq7kWj7DXRw3+/OHv55DSef6LPwh99L3m7xNjUPXE2PTaVKRGvpuiIECuLakcUvaPISBwZMxYZ
oux+Z0HIN7EjFs1NVd9W0M4yzNxbmFoG/48yZiddGx7xy1/X7JpmNtzVXh8tpSlimtsMzqz6a9L4
ox7NVxEjaDn4SmCl+UXp4tBcjwMbeJqtpSm2g7J97hHmQSWBDqrctEJ1mWSAAKijofSVRgr9+asK
l69uX+Qsp7/u99FUuWNeumJgoMdm6N2ZM2kFTCCtmXkbKYMnX2X+HT2MxlSuIPHipSfpd3I1fZbe
JQwiV6zGlZcltFaEDRt3gR644tzocS7QZqfoasIBzKuclQ1uMCkHqDKIMwTXqnOXMGB3bIIRjmh7
1IxuV/DAk3beIp48Bb4HPuaNsgxa327Vdh0En0n+ZSkXMy93uoeLbgrOKvOxGROpHEuLTV7S2PFH
49lKogc21bdKMxN4GLrEINuEPNHigp0OTkF2iBf0CLLaDzT2+Gjz60O/Tkdrh+8Y0+GWGi9fNrW5
CiNlrXJ7mIXcC/WtCku0kOxZflHWfNXejSKEm2kg3mN+0dq6Vo4SRF78UFwpXWsEXc9WsN6sE/JK
t2tDZ+Q0E8UBsgmfhCAtJvG5KvObNtvm/YMo3WrdSyNrh4anhybNTePt7EVf15vB0u3OD+g4EAjW
ie1Zr5Ve7OrmVoru9PBBlx7G+T3WGB/2l6ojU82cnD69NafyMrYoSM0ieG8BR3FBF9ZRJByjKuV3
gu+qiNEyy32bxDRWy9YIN0EKH6H94iDZ+VA4KD9NBWYEHt6LOsZePUuUjaaejXh4SBXbahG3IFib
shR2Duu71phRSp6Th8F9bGDfVqsbxbNsjk+Ztdqfwf+oc4R+obemExX9RiDIOOnDT7MvH3WSH5Dh
/Ps5y3nzzUmEyYoJKAI0guXK1UErEi0mBBCllQAVQ2ZUd92cHTWm68QnoWGwsqcAzcwi0d7HmWFu
sqOltbeIK8ZLLYW31Rm37PV73aB/Ja8T0sUY8LQmUiVy3cENamMVwdLozmaa7zSmlKn8SIY5R3lF
8ahzyMNUMZnYxvoXTgg2oSGqeBgo4PwcfbAlHXxruBsSweb4PsWVuEoyDBhgmFlwiWJDRllcO6H8
kmcjWjjI2rrXrbxg7403zQBl4RgHfKztWvIDwNocWvitCMPDeGizXZHc4QfEwXPuov2gbASxmSPe
oak8ZM1NQD54pLGjvaoSH0e2SUlp5f30XbDu4TvCTkmlF6gzYrfL2UghfDZQcs2WVOgnhVNaLw+h
5e1MpI7EAhQapylAnR7JbOUYAUWXvtGWgXhvaIjpZ3sGkzkufP1Qc4YRymD+Po5wNj5HRXTysX+u
836jFVvFQOeR2Vb1ZhAGX4sIvF4GjpPav00IfWxD1dHCC5IjuJqXNsdiFEY1ofU4z/Trrnifctg2
Cm7jiPf03IJ19ao0nDsknuehf/KiZ4xHbJ3fQEmp/fNsWVlkDwRrpYVczNSo7D4zylwp/6pbHYbj
eUjoPZW7DF8Muf8oEVhZ1lfZQZx7NaAoErYOrr0wCL0mC2kKFk06c09DAP7s3tf7bRc+lMZaClW7
jI2nIH+LAh+FcEYYo9EUi0aHwhVZxlmchn3W5uk9Brs1lMeitoMop3FJ0BD6+XrUmkXd7zo2GNw9
VoZWzFHq08KLPcK+UF6As6TJa5ZZ6xaJbEmCztg2JimksxJngB84muKr1BZP/77Q/gnbvu6zDP7C
KAF86S8Lm9az+lHLROCs3ONUhyKK4CcOke4qx7aVTpKYUV6FHHed7NZTcjN2pRNx3MjRu2yRDFWm
wbmh/S+wZA6iemmgde2EZt+koVt2r4WylgnH4Q8UoXEKpaFuaZ3I/AghqAoqRY42upW2oYnuYUaJ
BpHc7bOhM2jXrbMUVqdxXtvVpodMiH0tpnp7P1mXnIeBUhwnhd3BvMTxuBqDW2F607tdaUJwDgNb
TqCR3UwKahvEOqb8FLLdd6G5TtNiheAEEmJOG5WSO+SXWHpB4srRnSP/3xNMb3vSq67uSnETqDCR
vGXfbEUZ9064YHrmetlanfg8S/j/w0lCQpKTgyFTLZvtfTGlnAZMMeldg3JaZ2V7iAd1UUc90pss
um8KQIYMhF5D9C/GBEsoy6K/FGDq1mePplDurD1sqqeiUY9Zw5rsKaPrVP1Cc2Ins7DXggK1Vgg7
kwuCvakCJWKJvPiUDjvySpryS6wwbo26k0Eiiey9xCK6+5deDIgNIcYwCrrXvM2RJXuHQlZfSXJZ
CsSUWQ0KPOku7Tdktl3C2LXQEAXtvveS5ZQcRvOrEVIQXVZnP8y5VFRVxrM2+lszQxUWWC9aOi0L
T98n/csx6XwCcVZSQJ0SzlGzEJ+Qvk9mdl8TvSaMTiU1r0pAJNl4gvaUYWKec0LXSXtT1tmyVx+M
8JhEl4wEtyajiE8jZ0jHR9zq7ULZFkp0r/ijKwXR/Q8rYz5h/loYnJSqIuFj8peBvlD6OPzgdoOT
32wsFtGqLubARIwTTsoyYygufCgfP1z0uwYMp5X/vegVVilX40QSHheVXX89Jzs3MDMErAN/oi18
AyqrOFb950pXo6wJrRTZenSWRNE5mCZsreXkGq7FBK1wf4KUr4xA/4GMQEH1GcLGXfXa7TcuxVKa
Kq4mumhCQLDTlx4YFhGnv4ehbePMeRrfYBn8+/P8DkSaze44geesjOuxaNTFaLvndxiKmzqakfrS
XEf+D4MVxqzffCu/X2fGgn+b4xCboJZDTN+MycWRdmDpUXYNov46TlDR0dNYJ8P46PypZJXWmVPn
YUj8k76XChN67L3Z34jtfe8jROpvQpJ2uwmPheRW0U6+9ZoqxO4Zge0ltTN1EGhxSmA5Lgr5XjJe
Wn2dKkBbtETKZPfaW0KsNM1N2D/HSAMmjvsYyzqrinaedjQGawnL2kI43r8HgUeiDvYXgXrf453Q
ZTnqZ3TQwmPaQtDHgC5DmajQfCViusgT7AskfNUkcy+zcUaCvi6wCvEm1yppJJ4R/kLjJGmmzx+Z
SN+HTX4WUK2040mg7pVeBm8n5KckOlXyuY8vhW+6UIyfhkZ9SJL+M28s5EajnRQDTE9UYVZGDFy5
7bnxOnpL9HrZSfdmsJnDj9QYvOufUWgskWZEj+GX3TEoGQ/hPFDqwYdSPecUCHL7VqGp6TVikEj6
QBwhEeVDiKOv7hqzX4E1EMk0k3TXseKjAO6oHiH4Ry9d4MZqimKIX9cwF3GS2fQxUG7vew09IVrT
1NyH2T6BwZlqT1p4l036q+yZr4r43pV3oDVy4vpw+vEgEIJbpex3fh5QxiHQEIndMcf7uD0hNg5q
upW5D1BeivSAbYYfvYp8Oa2VLZUxxE5kayBU7o2NJz+k0A1gwxcKBU+zqippQVmU9e8eGsgB1agI
xj+j8mkNYuLp1G3bZH6H0qYyx6VC5YnyTWs/ZVnYTNFd5Pmu1Jz1tlyK4zNAzFor3/VGXyGNXWYR
dgsGRwUxVpppR9Jdlh6TLN2k4YOmrsLkCbsHQ54jyhDdCq2tmPlGD+VNhEYi9E6EHh5j43ZSHrVy
XWLskPXaYaJTqi45Gro+IpXqvUNl5COvh3e+NoEzEYQUquwM09LrVGrXwDaQKfcc0CEKLCa2l7GL
7b50VMHcGuPWwqalUBjkyP6qkLGzlLXtgLm2r38EtLi6vysFvND6Es0ieYrbttvJukJO0lHNensc
DDtUptVoeqi1Zc65StxLY/I0SCCWyjmJNh3OCIVZ6Yiw2ocgrUl65CDNkfybyUmsyvuqVG88cytl
3IgZQZka6ZDWnnDSGdt3K3k6K5wfebsVsnuR8UbbfmVi5+bEaAXitpe0N4TlrxmpXygRTHNhxkQT
qvGNNtGstBkuBkJOjc9XN6FNaHrpWVQh3gzFW+0zWhndxNDsRt4zbv1hD5WuB55gkHBkDOKB5yGk
hS/eH5sb3yyhEQn0IpUzCUTuhAn28pdn/4E4oFWVL39yff32ipauMV8QRY0ZwJ9X7POAo6nD0yTu
TwOK/ej0Xx8LEPX+8/OvTtnaI0cuLvn5lvIhmc84Ktm1dkoI/fr360AW+PtgkBjLUUNgE8kTvJpi
EOyXd9jMUNalyt6fiq2lMmFXMlvpp2xB0Bo4jmpuU9IAwxYsW/liLmbo8lYaG9uqTacW9a9mlAyn
TcJjJaS7EY6GHfvBYTT41uALnqxA35Ga6xRGizZkb8n3MevfIM22qW5zGLqW1m9hCS+7hhO+Dw+9
KbOlFUROHvIKXyg14BDSUN7q4UaD9aTV/k5Wc2cEdJcBEvV0egzzZKcWxNLJ2UUewk0I0anvMIcI
HmJgKo0atEWIq5nrOopmNGQH/2pvjGuV2k6Ebs4h4XcbTYuW6fhkVBeD5t0TiMidNpryYgEgq/gX
TnD0NeyIimqvTTQfo8FetCvZGCtLxITEA+XFNgi3gQxgSEUxnCePYhI48fDYsFX0DQEP2DB4cWtb
xbCMCWBU/GIrC81CQDTQHnp2N90g2fMZjSRN42dovYrWTTsePfFxKh7k9lzkH7GHaG3U7GrenKEz
9Q05w9h+kefLStlpKKh1zaXx033AOwN/NoNtRjz3xLFimQJywfHhWvraqN+molsb3mXM230+vUdK
grlW41h9cUr7c6k6KsSYtiYWr3ysS2FYttKdKJ79bD1Oe93X0MKKFBFIytPUu8QjNb2ymRIgaPGX
NYz4rqsxKKmFf3tqLUTAb0ELMpckzDdQFHR/Sf1A97cyY5QLGkq4tmrjnzaJbwYjf3zoVxVQ1Oaj
MBAuvfQRJ7szPRDBU7ccHG052jwM9/+yRzCGZUuCeYsV71X9KhEkHYxYTSx9jjRSKBeW+JNnPpyO
b5Yv40dLZuPDElq92ijYGGuzpqhdRjIWBW26HkGdheIUxQKWlWtfonUtZpXSc5kj3sWrq4zGxzAK
d3WuuCFUtRg5fb/D3H+dSZkzBJg/ICVKyo80hBnAzAA1RHPRWjycMpoMpFQl/0hxVWCOi6XbARWS
LYZvUa7ulV7N15nau0VXrwpPO8dziqmxFwEFu3Qpj59x3joD1j0yDp85NAO1WuoITIDEguoy+k8S
mbjzKdZX73L2ihS8Fp8nms36Q1NO6XgzFXei5q8GkfF6jiNWCpz+YVByqqawnvU3cnhsi1e5ODb1
sDWMYDdVa68MlgPm5gzrsZGrqhdLpDU9Ix/3smMrkz6ras8siA6XBsh9J1kuNr4oPZJatdD121Q4
F5o+w/ssCqlZlJpwqbznvECPqy4FD1hWQ9UH+Ex/WymKnRe+HU/UdQaHeWydA5oIip0JyKVAGYu1
aEjU8lFTDjMqWCl7DPsYFEu2GVrLLl0FDdGssbWtjIYIRm+pacEuG3Y+4olezpdD8Jo2L50mgXCr
rpe/KYxQ5RRSHACOLmgYXQBAliG1EI+X4k/CEy3RkeUznUhPimwr+BFNgFSeecSddmVWtx7v2dD5
+ZQROdBVHHwi3LbMI4SLoTmnQ7BOYPr5cN/CEsUuxY2RK04AVbgaDeYce7RJjtBB20iMA/NkG44k
6YLlaRzUe6XTPrWw/CL2uV6W4U6OPtthemm9zu79OxyGdlLPHOa9Vb4U7cUi/7xnpMKWuybnkqlP
ci83poiJV7+rI+3WJGRySSr7earqi983Mu5HPhSxG60O3RF1Mw/4KCtxtGwS/2x09W1imfRyHgpd
vCgIlNf7k8V3ynCkXOG4vkqFR0m4acV1ievrdK5qpjfqp2pcBnPTIwlAmmcFRy3DgutBardDiJH9
uiRTW5W2UfAh0e73N7Hs4jSz9wf/xkRBju1GJ8d7c3yLdcVN2EflgVwwpP8WW2UQYA9RnHJLPppp
9KBm8l0sEHghook1av3DMBkYZsi6d/wnuT351jan4AyLMoQGAtxfzIZVglGvvZxjIIvzZ+zumBzV
lH2QUw958wxEIgqHsC7tqkj3hTVUHFDpMiKsmpaqU6HMRTgWYI+Sk7nc8/XGMOoBS6JkhQXIQgkN
/Kp6glvTbiUhgIRKdEbQ65f9KlOEQ+zFWAqmZo77BMHZWHmdMNYlNH1nmslLATxbSdMqCv2ziQuP
QrsyZMl7YBJ0LXoMECYn08kAj/ACNG/wBwDf7G3FA+CXXsSx3o9VjMJEwkAC15guBWgTxbUkc3qa
AYfsqNWPqP3gXITqpWxEVwmCJ+A2yoSLkID1tWcSTxdlhDBO3KhzdVspm7BunUSjMSp0hk0Wsj1V
jzInre79Pjnx+Q8D7GhrbeL3VtRnDWlrKxmrHg4BFg8ZYKwEhrDUA14EZrQk1ZLZriELRp9nSpyB
jeVI/4+089ptXcuy9hMRYA63IkXl4CDL9g3hsM2cM5++P+7/B3ofHWO7u/qizkGhUKYoLS6uOecY
34iLa9w9FvrOx78ITVFXhAej8tfa9NEw68SY59ZtwVBVtRX5lwwhLlXFcwqcI8aQWYZsKZO/4BlZ
jPWbKEYXgcGh4A9uwzEh7A41PXSxKmwcjIAGJzA2hwgxAmfVgybdS7OKq4xZ3YEt+jBS0ECEMsPO
A/bDPouQxa5Tq7oTzJEaXdAY8pWuQXTGlCBOMqUzqmn2NPUoJpS40ikG/VWomTvMedPi8NgLDZ7i
VLbcQlXulaw8lyLwwrK5+gZnr3yTBpBZPBwFUUJ+i9LuUkLANQOp0gxvYkwfAZQQxZUk1AhJig9m
EftJET+jsb3o6X4c7rK4WpZYJD3/oGfWXo/eW94y3SYpzqH/NVR8YYarT8GD0aYruZecqQwdT9YZ
Z2T3UCEb3fFK8JcGa5zXSVMaGyE5+PmveQTTDW6FbiWTbEs8aPG+nU5qvqUFf44iBp2EpE+G3akn
6FMLRaSEjnZFf51Ex+e1p3rHCpuYlJ216LHvCKG+jF23KKS3FFyMBW1jTF66mDFWzVIs+2QjFL09
4mMuWHii8BjTfw9F/D7psM669GQW2rHVoL0erOZNGombwdWv4W3WgFnIkTvwXCYjZIzmkI/7rn5P
YfOpyc4catuMiN1ltEFTeMBGpDdvGKcrPlrurZO+OBoojyTQStog77zxeYLxUSL3aXP4HjuqGLed
BMegCBen6D6Uwm0jUdHLyxJUlCpevYZ3aDRtA/8k6sl6pGEuk9CZfsbY63yrB6rCCCfTUM1Aal3P
c94aKFWZHOr8KqpPTBAcr3cFxOAeAuLpuRxOKJdtLCdrtgJGlleJFO2he8/zbO8DLtQFayexD6Fc
mKtlvk2gkgFPf+zfT+lTr2QbNUfEHyyFsqZNLi8DTNBgF0A9GudewPKh0RiPXxNNRIPlMYB8VSvD
Sc21L3gHlRQ3CfjXGKCvYJMX44uMKLwFD5DXD6MuuBZibmu40+bKQiUM/ur7LC5r2nSsHX01BGcx
j5Cye24jt4dBYtifsZn6yWMk5DR/SkazILaCGpFXfqen6NlrWjsWsYJCvcDds+o1mW3GyQcN4iM+
H4IhxOCkw0jMOX+EGKEtWfNsIwUpgKApn9Sloh+VEE2U0SZrj7e0UANLVbnPIVpbLPHMKmwrjNAK
TMsIWXSa36X6J1AK0prAqVRbNT3J0r2RfkUmYam9I8C0SBWYgi1AqO4ilPdN8q4xpo7CLZRaOk3d
opUVuCc7YExQQS+akRCKvirhgVD0EwxOF6C8n1jaIrUNnwf1O6NYWMPxdma7p4hMsvpsGN1zK0oL
Zmk2hNAu3rEbTtUDP1I/IZkb6y16gJStKSg/upxn0/+cODWOMHTMhsbgIJ0GBOGGL99jUmE7vJOb
neGDeZHb+5m7JU4MbcbxUYg4NfrZZYhTEsSVFZwiW8NUznBvfFdSaw/3j3KTOdwwFMeCphGwxyi9
75iNNBWNodgGGE+ZVi9yuUYPQTlKOZLW0yrtx01mXLJxO2QsOsa1qfdWVis1sXaWNqwMZoWYWvkn
P+cIf4As8tZf0YyzNfErKY8lUb55kDv+eBq6t7A5ClK7UXjnwul60gsKswmldoN0YNAfjbdaOXky
md7QkCSlQ3d3DuNqXaevafAiwmurvcOQUTh/WgB9ouyT3rJTAvMwpI7I7KcwvNf7nBd6UkJTCq5h
aaTrgOkML12JG/CL9FSadBVMAZDONSjAjQBDUAuK/klaZHAz/OYpkVyBpYbZu1Cd0T+LTKPoTYc0
bj31MumNPYhfUbP0uFm4QEIksMh9eGEKK4dhItHMUC4Dm4+CAGRYCeYiMgC6CIeq2IcNZmfupOB9
wbyFLhcjIC/xqEaJIs+rPWf4utsarc4JJrBDCSKrrLhxe8ijywAE1jDPU8zwIZh2cfMs4hAd8aks
DA+vvymfMqbndjbwWZJy6jh4vQ+DExAN6yTl8FFnqZNmnyxJNU0fsXsKqF+5jcxvSZXn3No3qGuT
foMAbSV6+jrUymVDJwSopU7zL4OEksYNwtImcut+6Xnq1tcQJVHOc2zSQw+fb86e1ZJRTAei7w+Z
EgK3+1L9izHeaflbSpdbTN4KeZXm6YH8P3KymV11ll3DJhsk/0iP3qArkchuifFf+JX3e+bclWHx
GJqseB9mAtBifRkJv5Ix3OTBiP+/QNQoHLP5mA06AzQiR8QYxN2jZ+20yPqMUiaFr8K0VmkWaNZZ
gPO5KBRkO/BGc0vndgRi3oMdgxcECeVwLjFnVeiIVBlxZYsBB7OLsvWhisjo2qBL3ZsDvrSg2XUa
TW1qxJKRWgABBU8JTe+UaXwS7lPpXRevupo6VQhXhXonO4icgyV0Slnw5BV1zYC2f+QgfJkKA6Hp
tJqgEYVe/is0RbfmlR/ylJlSsdfRaItR5woJSMievozOSG+fNHutHRnmAdEaQNWqr6m50cdmsCdf
dwrjCDV6kRK6pgdHONHNi9nHdofvPWwvYehY6TFUIS+yX0LHwBOSFqegFxftLIBV13n54LV3WsQx
Ylrkw9HAveZPaB6MHZhw3RcOfTQcIhb9KGE914/4AznyGlBjzrpwCgNod+g+pQmzPVOkZJSPrS7g
v9p2aAmM+Oz1+7bdJtqIWGkvgkwuzfpQBmz+9UsYNXStv8JMciTzTch3TTYt/DrYxhyKxfikUpVW
sKMNtuMCGBrCvk5xQ9pU+mCtOlV2JzK3Zmlr9WqIoDhH/Rk+7KNYH+VmWYrRKUvdjp4AtROgrm0g
io2tC2VJcz5n3qwhWBc4P2swVeUgWovyuqVTE8T7XHok4QOQUm55jt9bi4Q+xChemogvBUx6hFdR
6Me3sejeA3TCKgeSTlCh0lquRniHCHIuUp87vb6PyfEQ9P5F42xINVoxD8hRGhhe/Qu6iZMpv5As
8+5LjWtXtsse7XDOBvz3hug3M1XJ0BX8MaYqK9qtryqGFEhDkmlNq8pHkdJeBtbYV+oP/tFvxn7/
uMxNx1oSdTbQADVhRq7JEL/GHHZUvj0J5PLfb0j69o7QDjDWpEckqzet6lEph6AsMTEDc3qkAllL
u9yObZo/Z4iMu4LQoR9NzOJvZ+XNbJpvEPeRBOSCiIMbnW6uhnBUKm4wEcs7PYr2+ATvBz22G+0z
MLtNO9daIl65S1ItG+Q98OdtBYyz4mNyLnl0gAeF3TvNNYZ1r1HsagwoCvqd3layUlqxOLt6WXgt
m0+hANzDOTSBrCyGm2yGHWrb0DqqPPDZuO4DWC1YYmvrWAfJUc39dVq+68xuGrF96PW7lmJSzdCU
he1xpFJOowinT2bdGSZVRUMHBsQgowzlWLTRc+DvFGiMVVNuR6hmvf/B9G/RgBQe6ITFBBKkqcXG
N7kD+4QcMQNqg89KynvqrgwW53hQy1cv+GqT4istpUvWS26sUjoaGm+LRGcY1yTBVVPlUwRUOetW
gvraqJ802zt0W+O0oIajLW8019LIsHg2qrIeSkg4UU7TucwQOalsYK1JCkFpIcyS+kcznl4aStMJ
zjTwNmU8hop0Lst3wfrqKjQiRTD7OGnhdA6PGKIkkKsJh9PfIFheFjXMIfMhBd+ZILEIAUkz5kJX
GIwANgfIpEVS0ttV3hIlphwqMxTI0sqSmL4UmMfwlrxIzcYAM6h7aE4E49ik1s6XhLXCPhE29UcI
rD4ZA8rqVj75dcpOIVJp0y9YWtFICRubd4HPwUaMEGhVwT6OCrA0vNgD4bd4NhDb9cRs0sOKKTCM
1rZW8TLBC/dE2a7U+zCRgNhHjAv8XRJvjIaTCXrWOBDW9PpTaXqDHbeWPXqUsQqqkfecMGgro26l
haJnR9+yxLPpNfsU4+3MHH5UpumE8galantKzFnmnzM668z+oQUna/cdhxuFIKQYlM40q54N9n5r
sh6gT82dFnOLjQVwntS5IxSkVqrhxDH/bi8R1cmIo1UmpMMbymXcdJgewc3SnWgRJokaSpnnoN6g
4bOLcgvwniQGW2xTWyost6+6B9NwTDl471jRGQuo7K7AWNHrQlTLK1KZQkreASeDWD0WcFHoiQCc
5x7ppE17cQzvZLLrNR+9ulH36yb3v4gsPXay/1TpPsq4la7xtGneOyldDPwYg0bJMq+LTcGRSzEv
+B/kqYM+tKYBufaTcdVK+saYsxOwaPZ4rZjnGkBE5t29PFb1lnSZY4vAU8+CjYrb2FcPtVLuQ77t
rkJzwFB46Ci8yk/RR8Y89SVnnlF4bSa2zqqlvs9XldC9YM/aAMZdB3VwFRg6YWA4zAVWNlZf0JpB
pgmVbhvUnKnBPMiIYKTKHX4YmcblkAfgB7sHT5XvYsGi3eotwQ1n4IMrhkBVIq2lmUPYPxttiaoB
07D/mfr4ncVtTeHhKdoypl43hWvdm/SzXFz+7Gt7z68WU/fpV+S1GG+BjKyvfhZljOnZm0/cSV3O
eE5TdRoSCBAYFy45ibuJ/lKKbNN0JJZvlJqoB4xh6SfHKGtfOqs71oYPyXdSLyKJB5mknnt6FkUW
0x0CAWOpTlW+V/k6l0zb6zNsAG9C57khDTx1Pigg4RZ3YkwEB1EqQXKoSIExgnRVhfh9WxB2+es4
tbsESx7zA7x1DSf1dpkbnFNHOuQIncjnilE/x0tLvIt6867VlXsfZyx2EdR3r1XuAn1o8fc1He0N
zGwAWVeNPLpTByq1emilCPS1eqaI2I3DcCw8eKyZPio2gFIz73cJFNKip3tBISBKQO2G+jP1kLPN
Wr5eB+x6nEYmkN1WNaQnyuKnIre2oHX7ue8uPkr1Ro0qtw7pVyoyIwcCM1XFaesPI+LLks2lJLpD
0rlETCEeoYRJADvmKNK9L3HiIJiyUuuvKbvLu27lJ3QnsuopllOmGXKu2dbYvFY+vpdR3Ap48G1R
7tasg07Rd0ZNG6sgksSYjpVmoPZkjXVbTQttQ4G+7zFgV9NVFLiM24VqWiXxswiHUYYMOHMXfUve
GN5SRUTWpeiDUjiFtTAtQ/XYlhGH8TeLcqXS+geNNimUtcEaWHyrSHsO8Ey0GDh661DkL40S72UE
20JsLs2wfMhxInT5M4xB1wNZVlGPZdQTeM/YUajg+ipaRm2zbVjtZqfsWmvYKbDwoyFb53r87Ne5
Uw3E7qKrrCV9p+ca1RpS/1SwBTSFeZmtwDtfpF+J12wsZUAob7KhbErqQI7Ra308ZxPhD9JCrVEl
ivx5fJBxxuQlZ8w054pgKMbxXyBk48BJ5gSG0Gkx4yUbsj5GCmPvpZsDZQkPgbjbah7dN3mjBjuv
fQmRPobaJ9UvzzuVscBbHooLwXK2oAs7PTEPWg4wCeh1lC6kDitQGtHcD6qlhraBCq2scf9CB51h
tTk925wHDMjI2pSkQ0l3JRJhFZfPYP4WGh7SEiWuhWK+CRB2EAQOMZNH/I7gv19mIV0k42syNawz
JtrIRy1T10kTbeqqulQtmqnCX479U1doiwmPqMEWAI+vZR4mBKlDJBXxANYa6J6Q3vcsoRqNVdTr
ji4e63pYNuaVDrfdsI9I2VtDFILe2io/nv9hFU+G2F/win9ogbGcRH2nItMxBOFaTnYvhE9VqduW
HGzyCu0gf8zjF9fx+Q/lVe5KEjPgjBuPRrZrzXCpR28WAyzBB0qjsuSBCzthecrHDx2OguCGTKNw
9rhDQeJukP/CX+3EBALUOh5HRZme24D4JzQFkYResewu6oyVrQ9yXqxosNK2bvON6pebrumOSBNW
icbsC8ktaaBbcfglQGlS+ndF7AHXhoucis7PBnJtHiyzf0pzY5N7MBkL6jIeNpFOWggRnCMHuRh5
+RgS99AnwkGHhCn4/lbw7xivqd6LRUU3zTjJEaaAo5J5JPYYc5AhiPTTkyh0o1zaDZ4GTN//MiMw
jD6HQ8Nu63VeQJyEIyrnZ0ltD54h0ZQMxm0SP6lkL3jBdN9lmjv68iryh/uA0SOsmosn8cUCsTdx
Cji1+tprcUDBzmNkRhAIrSfP61YqD4PHSa6O83WISL/H3MQ4wPH5VVRg1ojBGxaLhmVNm5DZ+W+W
dC1kBAQBSRWcSIvYNnFCmvVVpiOEkLsXn8C7VnK7D1O6xl2D0oJqXxqUCjWV1JCaQnpYHEwZ/Sfj
IYu814H034XIaE8L60+zB4RBrCSPbJ6tmnruIQ8gD0PbGx5q5opCXm00C6eSX7+oQ/YcM8WD0vvL
Ms+oLOdWGO5UaVXL4n6G3Qftg95Zz0Ul2KKKUyXMTlYoIklonLj5LIUzfBC4v9uBzx7zfCjifSN9
NUWHqvgerRMfmklcBv6bTaEYSydXecXn2j4LZqm+Y5aHCBFZdVC9XZYQ80vjunXzJllPRngvQLlH
/hgRWaX0uWtVDzH/dyHul0nXrooM1KdFH8vXHgY6ov7wYuDtS3DMynS2Jp0ocMPp48LJPGDU2IPm
kdJgHlXhC+cYLeVl4atPs3FQCdZT4laANwVvP1jrTr2ffMPpIvY/6PVmuKNBVcNZZuLQw8INLoF8
8SKOJUjJvZGjvZBKFjaP9Aob6H7qmm2kKBcrhmOrCfd502ZOw4sjBGbHE5Bo7hDdFePsxNAR7Mv3
ZaTyNa6VoTYIIMEKpnqcPUdMX3RJWFdeuuQ5o8la8XwHqbobjI4avcRcjCaHWAUP59mEH6rKpF3b
4aG0EhPeAzaHjBa+BTW8uKaDd7KKO7LSccaMu1i8a/EsbATdP3YiaGAy6fJCRW4ZbXtaNUA73Jqz
cEojZNwo6oZqZjkFxksx4tDzIZKWdNXobwy/B5EnzD0ViNagSVAAnQghEgP9YRD2ZhORevKB0EXM
rwWHYcLilDpzLfN16BU+/UuhDk+FOe0HurCpGLBboyFQGXhK3jEecamR3YOMZqHyFATCE0x6iyyC
otwb5AjFHwPNqrajFWSsh/AcYy6f+yl1gRK2XHdyv+yEcFV3065J68uk5vd+IvGKVRl9lETG+VtP
fPRpkPLz2qOCAr8vaY+15UNQo4NosEPlyg+y3++0XRgHmcoyteDf5j9VanpcCuM4I6k7661l+iCW
1783F77zwEsmXwMKF5lszd8mqT9kxZ3OEL0d8JAxYF/qRCiPhQImIy9/hUCY1YY28CBt6uQ8tR2m
Df63CVx8REAWuXbrdjS2ykC2SRAt54iNdDh43nisaWFljIxUlEWGT/+UfILOS3HaSlshf0KCRJeb
+ScO+6B/4/S+gOPvSKJva8p4yDVjUfNYG8UuUF9H8z0MXxpKsPA05StP/QCGSq8fn6dG0NWX2r4Z
ASFBbh++pQVQ+ab4wSn23Y9gzdg9lIkarZCbH8Fq1CgVKhhUg3zOI5wZZID9/Vf4TrsOAgisGl5s
mE9zmvCf4u6Y/n/STPzOnJb26VOzKVepXezM0JmN36IzvyAX0cH/4df/TncpixKHHQVKygwr++d1
ib5rrRFPuC2hW60CgI1ocLNig20WDAEvlPS5VLul3mw545g8VlCzOFYNP7S4vtFAyb+vL2m6zn9u
MH1xKbVKXMtElmyqDQrp1RzXWf0IOJTUb0T0smgqUOZBiUmGcaPoMqwGaC32Fkgg7XISEiAjlh21
5zw7J/5TzWEk5G0mMrJJODF48boFm09ZBN9/0u45paGMo92V9eHZxweZs/ePz7V+Hiveic2KfHIU
Q4yz/a8AJVPGO1qGGtaCRmtIcUuaX/XEi4m6WORVUmn1JvHbc8bJcLQOtM2NdOVj6ptpXDPzTCEp
SYj8XcUYLUO1BzRiZQzBqsbZ1RZODhlb0Z51ah5stkaEox31dCaKTm3e1dK+oYTouupQGyfLfFKR
JUS16Da/JVQSx1BEkI9+E5KZ8CXoGIe0mQ6P+BYjQ5+EMCQeG+staM2VaD5I+lnNiXiKkBsREWDQ
MCI8jfcWh0eUTuy7gcp7Zh2SnVJauKj4dwKgRQdY0F+bhnyDYFtRK4aM1MxUJaUad/F93HIePLUo
4RX/VGeDY3jmmhYgnkvWv/ZYROd+UtcjB34N5TGJktjTyWNhohtx0iX1wlOAjzNNCNtx0xoPIuoV
Q6ivfgPPHKLFiBgNXWIwMcZiFgZ5G4fzCgEVYZ4Y8GwiehqfYAr6h0m65WX+w8r+rnkrz+nEoqYo
7N/mjWhRDuNM8K0UdMSwKDakxSxxWAZHw64d2cWw5Kr3Vbj6YTv5RikpS6KhqpYsz8yvm94t7y1F
JxhI+f+Q0poh8jFeFcuZeNkVe98NfrjiN1sk7WlV4R9QHUTz5gGuhCYc9QYNsiKiBDoq8sMPd/RN
D1yW+Osgl+Fi/AvnVE9tDP0d79r/w65KC3+duemKo7sTPyo268rJ3/9+zW8vqQB5NvCxG/+KfU7r
QUa0MctNg4OEzX46dP3j3y/x7df2e9OHQqPyc/1z+zX51pIkn6Xb8h0yPmcAGvP3K3wzppDpdvBa
+X2FWyZ2UdSaX6HntmvtIYLBYEJRHsfNFHz+/TrS/BK8GRcA7VSZUEC6pBCdb/WPc4Tu1aaUzt8W
B2m3Hd6SiGJ+4BVd1le9Tlah+KCYj8XIHoImqtaF+xGgY4vVIo7vhu4a9Zfa0P+Du5cxdyt4Cwi5
uJ2cVEYNlMunA026rKef0ZTP6kf1B6n/dz43njNMBKooy7zFb57xVkhG3SoiBUddsZkBs8ohW2Dq
Y1Eyov3hnr5bln9e7ObZRrIY9aVPNTJ1dkOknBRsO1KS//5z/nSRm18z0KxJTrIJP4Yxi0fJfFWr
H+Z03+6Mf97I/Bn+WDESveYUKYxsU+q7cJb6Y+IIS3kzbJUt7sxzs/JP5f/+PP2PX+pGbD2ZpH9p
Jtfk9WI0X3PF/fcv7tsTFTu9YRqazHzHuPl5xsTsBV1hWuEdwmO3l5dII6+h3S1RrVHa2pn9Eyrr
u8MTvur54Ag7V71F9zWWRe+y5PAkbv21sibrwg3W8vonMbw0f/LbJ5wyBOaZzCHpXy5uMwj1vJp/
r2ifPCIhWDN7t8kvWGlsv77zn3CJZI3dBFOlZEA2vvkmjZ7MMyFnDdbLcYlu3W0BANnIS0GOyeMP
T5X0jSuWq0EZogriEHvrogm9rvbHgWdYWxDPt2VSsG6Wqivvfvoev3u0/rzQzWYR6mXZtCmZd1Vw
z5kBPdRG+3E3/vZuSF6gllDZ/W5R3hIDqr4hud5GOu4WLo77TblBJmIbmx/W+3ergmWn41/gfMOR
+p9PsRAPipw0jHxno8yeH8sOlzQ8fRfS2G9+fX79+xW/e6Ox/kRR5AmT6Hb/84KVGXpqqnK2KRTA
AHRaNKBICMGU/oczzbcL/s8r3fxSXSEruUavzqZjTvrOSl1G8BU7xn8HBEkOQJrl32/t2xeJQf0j
gb3jib49Rg2VMUn9fG9z2EN5550ry1FWhKM44xo9ivTD9eZd/PaJ/uNy1ryK/tiBZZ1kKyPkcsTZ
S/k1LX+q6747FSjch8ZB1DI1U7tZHXjyrakNMuCNz50jLuuVwcDHLrfDWjswvKLGs5zk2btm9o8g
5fnX+efNQdfV2ROp3Ln87ToZJr/POs6SNpIbWFS0220MBE5erXvnf/Lj/fvL1CXVomlKkWWAb7u5
1XTo0kluLQ4BcEvECe6t8cPPpf8G/d/e05/XuOlEEN0LHWrk6+z7Yhv26gIS7yJhrhw3GSFzhFrC
L/a29ZxqX+Qb06PTmqIPtSwX7pqb5eaJuMcNvHJMu321n1Wo2QRq0p3q0p0Cwvi6Rsxsvatcs/Du
w2ZcC/x5fQxPYsDkUemjtTTughooUzeAeGruaqqodkTC28QTSlr+sqTdi+q9gipdt+xg2GuMMixv
FcqIdz9AUz5X4nul63YQvKmmbweaj4Sl+lUbbla9iPFDiB1Fzppj7PtHRXJHWruDr20kEpqkejx2
NJYbYm5qzAfyZ4X3QWbhlmqyDAwICor2PhrI8cmBZw7jI/aT236vmdTcvb4JQC3J7bgLDZJjg7fC
GvcRAMiKLFJPPyBG3AS0PhRr07VrHYVc1+4AKIOzKh268Qi71rrynPgko+p7ldEwionW6pcK0zHz
VKP6rxP5NGWDm+TGKg5TJ+81V5OfivYaYputLWspao+1Je2qTnwSChNRl/fmm8det310urJ4iKdt
E6ENdxphU3THPtp6jCH61iWQFrkVOZjqlR9vkQmO1a80+vW4CeCDsyxfLTAeEp7tQL6Pa1g+rcWw
cCQ3UshXOTJjBppNh31FTlcZIGNTJAYtmfqD7NN6N5H45MhMnbC7tAN+e+w3XpoyiPW/sgZUV1ni
dLS4VBUHG1muSaeM7jCgDHbWC8/M93zaJzAvZQb3nnki5bhl1irmlRuaOOJlH/9/1YRnL4qehj6i
JA9qEDjVQm4s5sCujHgGbEpYRMue1HdfkB5jtG5wALZNQ+M6NSw0y/JRS6YLgYi1fDDQtBtJCaV8
1xGpJpXQP0BJ19PVT/HeAxzqveisTAYCZ75+pcVaI6Z7gbDGove3Fv5VX4JU6a1oJ7hlme0UbTtG
2qPBiCqqSG1uUMT7GlqiCzqvViIDVnkYRHqU77547IU7nzj7wDyk5UFFAaJ09511xL2p53eDzGDl
iz6SrRQQy2UGxhk4wylkyvtER9RN9F2kFk/V+GmAQeJIk8xmhOqrCtSzqVhOhUZGVTdUpwu00wbT
p2BgXiXkR787zzjPDlKM9Rh6OlPRcMUL38E0+FoFSFC16q5DIzuIQKm6AX8d0B8GpcHniDK66o8K
nd6Ksaz8FkoRmd0lutT6IKS/Ohlkjs6RoVA3Aoy+Ai8rYMMSI3AEPDt8HOW71Fub0zMBpan2qFkv
jXiW9C0t2WPKPNAHNYffGCf/U4tcsEX+FQGZz4hhDtYx8cuWsU7Ka6pd9cFwkcaL0UckIyJAEVjE
JU0uMlUUDELoOiJYBmb1lQBBTVGBQ+iBWHXI2nedLt3M0fHDcVuJb4b4Qh85rukpCR/Q3sdBXIbg
FiSS0ibQTB4H1aRxZpl/KOBkRhsf0rsLgnLJdFLXSkdPX40QjYdsooFhsJOsMj91jOattdwGpW4A
x9Q6ImRyE/NZwe/Y6UwW9QO6FBue03XiqWdaQyspr8CvqhsVWg5M4xFMRMUTM/KmEwqW8q8IWAUC
Icsk0g1GYCxdVDWyC5l5Fw+hQesvF/cjHbEC71x1CqRiDVNoxxa78thtJHErjsB2AD8JYWUP/n2I
CppPhBvlaLUYVBQ8I8wlxB3zoqQv1wRpqsOrR6CwAmeyR4PW4qlSGDSqAs0y1MPIMJiEvhjdNqVq
77MCyiIMomlnitM2Nhs81oabp/wIzYNH4pwervFf7UvC7nsN+hmZ6MqH2hzDkWk5J7LeJ3hQFJfB
wJuJB0onzxNH5boa3CEOVxqRrGndfIa1hyEFl5BRvAtZ/Z6kCFRldhECHtGi+632IUQEx7VPaf8r
jYfXMClWufJUAA7rYhPFXbccm2Q/quYy5dZIuRwhc3WACZvhUapCzCoiyOTivZ90QoCRvgq9tS7U
5A7m3xzzCTSquZQs1gmwV24CTVGD94rQRWWpWKjPMU0g36hyAa+EOV0iBfX/BOZLBcAoVUvVuE+x
0GKa2cjCQWQyYd4V0kMZVutoEDCvpG7fxTa97cUoRB8DoewiCL9m2sElvkIHcHL5oxUvqvke9CeP
ePCJ7OM8emy8/k6SD4r1qyryE/qacMVGMJDApQgRVgKsOwaeOK9rLyV+Diaz7WaUK6bq41vIJyJ+
1PR2dYYtPgnPEgtb0loEdzz7Mqa4Fm9OywuU92zaEbfebGMgLYXgOyLwiNp8b/g21QwhOjJAOsrJ
r5ipJtLiow64wzeCxxo3YGmGa3X0luC6FwV8EJbE2QDGHbcIwVN61B3wqZFgb53/bhRuI/I6Dw6T
D4MA786oHfTIVdCS5R6GdtxSU7JuUNh11ZvOR+nFxzp6VGWGgNqjl6NuBrCFctis3AZRsVrpaEXX
GpGniv+YAIkjGGcTWP3LgO/rh3P5v2s2juSSCFLekAk/kW9qjqkORTmm0mE+obn1SjhqPMO78KKe
uqVPos88c/QXzEV/uO6/0bz/vO5NBSKacR5WFiKqeqm4uh252Xu4Bwi9DLZMif9+se/u0dCM3+EN
pm7d9soiyYhKRq7KfEYwOfOp2kkKzn+/xjcFjk62B01i4L9YK28LHCWI+76SO/i5b+T/QuU3HYx6
mGRsGbRx+lNr5LszOaWiNCf8IAW/7YOjB1IJlKMGqLAlo1GPfygRv/vO/vz78/X/KKCUMhWiduTv
5/imWMouQqyAWccP39q/a2yd6eB/38b8Mf64jCn5oYpoFS2dM9L2W8wtxjn5D8ImqF8XIur/9Yo3
fbKxGw2oNdyYdzFXkqPtJro9A4Anelix85/0sHQZa+s8PKCIUm+7L6LYAV2LZkIJCTMpRCYPT50W
4TOLl00B7/80a3P+/rV+sziYfTL3pkpE6nK74D3Rz4QypvoVoosWXIPy8ve//02DU5/jkubELIVx
421sWxzjePeJo2FmgVnfYWaxNDc1TkLs/QtjJTtMxMC+/XBb36xJuDOKOfewNJXJ7j8Xi5daUV/l
7FWAKCdgWi2GYuPHwl7+d3VNV4mBlqzQzTRvJxeJGo5dMgnzztQvdTtx4oO8mRtmc2ShfP/3b/Lb
W6K1KcNoxbB1u/1i1g2FhK6qrbWG41u5oyANK39KLf3mKZMtizG/ySxaEm97FVnuZd2QMMbEAnlC
km7DPXWi9+CoLGNHePmx2fP99Uz2QokAAuO/ODuz5saVK1v/Fcd5hxvzcKPtBxKcKVGiqPEFoRFj
YkyMv/5+OPbtW1Wnoqq7/WBboZIogkDmzr3X+pb3wwflha1SRHFqLlWx8rwFVe+2fmRvhAqGzPeJ
Y9hv8zv+Es9Di84gQdDmDeoATewfNjIr1dxIdC5NitBeIEhY6HpHEHe0zAzyN3owAt2ENfKaZvNC
wQTF2BRmctTj8qLo05xNpFBIrRXEtKbz0HXpY+qsGuTQmadtjdh8i8GpTf1DyUQixf4z2ajU0jtR
+RxHFzjCSQppg9No3GPVzqqvjmOFMnCQzwFN0aUYiVoPEfXHjKli71wWZ00ftpVOpYRttRk+E2be
iazwtK8G5TRr/N1tV5xR5vT9h2ZFK64AFJW9oX0ZA0rAqv6fP17fXcH5wfhmLa4TdxKuyo0fg3uQ
gEMBBu9/fbv/ZIYwf0qsG9h9GCf9pXsbxBqFKHdi9668EyDoB89i2RJLsBjX86wzvy9/l1b3k8Xw
u5f8obNEEkbvZiBXl4gP837T4gH/9Zv6yTP83Qv8MOo0QsnIZOIFiD5edugjh+u8/Pr1a/z6TXDC
+P6zmRRHqLrBa+h1unBHdVVjG/z1S/ykKfztZ4Ms6PvXUIs28rT5sxEP/6pgSJq2roodFstlfqXQ
/cqXv37Jn145nf/gSeDx/VEcgy6rHOAisPsH+8q6a737uPhdF3++a39oLDIj5vd7rAqG8eOm0ZZ2
EBQB4kL9toXUqW1VOFvpwrxzNvmK2Jlk9ev39NcmPlfxm9ebP8lvnqI2ECHkF65iACOEPmN1TrBS
Egv2m3nfT4RVNl6/uQPMcMxF+fP9C3VBhQzCC3hcixurwxvrYdHZq/R9vBHQHuAxGygKzuEsfu04
9uUA9HXhnp1UWQr0179+2z+7QS1dNdmdHcK9fqwIDKnWk57Tj2uCR9xYxm/3lJ99jt+8gPHDE2Ba
Q0ALYzCXYbCyN846puOtXZd0JNbainSI/3n9a3z7cj88DGhu2iENeT9oc8wILoxvtL8T3/3s9v/2
NX5YcLtcl4gu59eA5WF64Dm7qyEAl9UCwnoU9EGcRCzN8Nl1HzH84aJBj/SiRFhh24WGM0Apaa1A
m2rLms7WVUnVXLjJMqt8t0bbxAbGjvMUV/PewQMML61sNqOOxN4gOnDf4Hhw3W4lm5M6VsTlXJNF
uExIxoA0RFa8wNAS/lYQON+XPz6Q377rH+7bWnSh2Sl8kNAZlvPsIvF5QHp0xu/0CXkk6cj8+t7U
/8y2/MtrMro2Sdt0zb88KwYuh2xyMxaBlgyF6qpKL7OAIyjuVYsWjxftGstPoDIn4sUqe2zg9qGU
Pfu+L9utxxGrBneY+ppe+zI/mHFy1k2Y0a62zZF1q8Wbns3hB8a24WOc0C40qBqB2lv9sRke6V8v
B1PHNgwKgO4UpiCJUBT/uV9hacNzSKDLrqrDGzoMS8k5QefTLsG5ODu0EA6GZ9jufTxs0zTx3fJF
oj82af3xV4vGBaBqL7LhrnOvSoDeVXuVFDdCugu4QBRde+4LPyUhJWcgKwe/wqHFhFZTUPUZJ1ni
cQNUWr0TKuF3kXeba1fBcBOUe+w1au9Fy7nRmVkvoJVXBT6ilm5soa6d/F4HR6PRVU24e7CF7SoN
AA7OfOkevJJGGB2P4SjJA5AaVZF5pfRiXzqwV72Aa28RzgQoAPw2C9UELcKwF0b61cFCJKMM0EpS
fOUUbRRPFUXXlGTXhYoHdu66rtCHrMwMzqi6xY90DBEitvVbrDwxqEgZzOBGFPa+rU6WB0vh1eks
EHKHvtJXAeq6wVj3QtvYqPQZpFGX3dj69TS8OVmwcPJjx8WKZw+vsXJqCWKkSg8D11rHYBJBXoZh
3g2bPHu0Wu/YhuLJCGapYHHohq1dInwD6AbAN6XlYMfnIjkpUHOC5GnkI4ulgW57P5T5ImuqQ29t
pHc/CfVApu5SdehZtXchfXCFPBz2j0w5kc4lxxz72qGr8m3ZO6/AOSeAEJ8dYwjoHTLAiJ/nvmM+
mrh7VByJZo1ubE6Lg6hDJI6vwMnpyGkxnaUc7KVrjpDjnizUjUpKYt2A0WVyb9w82A4TLaBz0fRw
MGx8FuVvqqWfbhTfPIo/7I92UXVxqLLotfqFQBlC8n79sP/u98+L7jf7r6IHYYKdk98vNPJZFX/6
X7RG5g7Pfy0mP3QQyD0FQWqzgJXjYxjxvELSMH5zZPvdu/hh5ErD3lI9wbuomtl/HPne8JsN+6eb
zzfv4oeyOCMSkFKcVxhVsS/aiygQvgyXX38YP60pCdgisJKwO1RkP2xxuZWloIx4lfqdYvIUbEhy
vCN1Cu3VChHZ+t/Smv94H/5P+Fnc/GtNb/75n3z9XpRjHYeR/OHLf57KzxxYxOenvHot/3P+0f/6
p//8/kt+8t+/2X+Vr999sSILQ4637Wc9nj8bTMJ/viZ/w/wv/7vf/Nvnn7/lMpaf//jjvWhzOf+2
MC7yP/79rd3HP/7QLK7Kf3z7+//9zetXwc9dFdlH0b3+5Sc+Xxv5jz8M9e80eRyTk/ackwnv94+/
9Z/zd3T773NHkqBssp4tpBe8Ss5GF/3jD9P9O2hbDQWIjhbDNl1uv6Zo//yW9XdyY5BBQdwl8sAy
tD/+31/23dX//5/G3/JW3BRxLhveCn/L9yIu1MGw4+k76LbLC6mEln7/QE490k+7Ards9H0IjdhQ
fF3iB8gVKXzVKgfoGQnIOa1uVpbXEnVFrxqLXJSySfbowKWnL0Ubab5TQ/ck2cZY68ICPRRPcm+P
2roJQMDwjsRac/ozhye6yD3eGXjaQGggJDhu41eDpfukzzV4HZyb2lC20omRM+SQrEpPXtVPCB/s
fTjqvu0S5oEUh7Uyxn7r5r4LL3XRdMNOCZqKGpuBrgL2uw7x6RWO+6jcTdE0cK6YKd4mXY+qw802
iMQ3yJcgYyWLlnxOO08qwxYY2k5qOP27qb0OXPlpWrmyVoJ+H2iAfzJtWECmprDIrlKSPPjL++cS
y2oI8M6e5MWmQLA1+RADENa0CC9rEmhrNbgup/GJ64l4UmFHh5l3n+SNvW6zO5QO42LIvHClmMDG
dIagQ5RiFWCcktVz+aGNSMiV1GDeSiRxG550tzF8w24Q9VOP5gW07YRc7Kh4dpOyAlUJXcEByKZP
TUZYHCqYspbrfDZbhNm0N8D1RIE6QXfDB6915qpodUzPn0y0wimKcPISCNoOW82tHwT63UWE/2jy
YvwAek+2Rade2rLKtiV+XNFVuu+IAINGXn9oQYCpKv8yDExeRTG+Va58HZvxY4ywfpNbCWgJz3Ew
WMBesIDVDUDQqHKYEnX7Iu9HIvPm6qyYc7hjTOjYDAMVr3CIhWKRKNi5W1IViEHpjCHDg+42OIOI
pVfFIapIiFNrpoyphiUXLvy0acjFUlvAhbl9lXFGYULUEKCsdmKT6sOuJSpih4kNfplmEr+RimRb
hHMvLGiwsSZAfnqHagAXib4dDaxQGP3Da6fUkGO5W4lBzSe+xKNUB5gMs28hp/S5g+6wz/CAKWZR
bywdLi5UopBEuXwdK+7jOE5vudXUS6B5wK3yATebwoPE1Gn048QqV1bkpqvaauO1tMxhmTj1VmQq
8bHH0IwPpcinXWpTM7SJxNI3vCdqr5yEIOZHmEMAME9PDuqU1WczaF/M5LqahuQ1xRFYSJpqQiEk
QeZY1yI957Q22Jvaa+snIcXTBD6qmmcXmNFREQ/isRbB41QjCeMcUuPziPbitgo7dW9GgYa1oZ7O
5VhsQ1fBx0Na7U50anJtdPptoRJvFoiz1vcPOn3hpIuNFQrfCvGQU6zTgOM+w1o43YVBXkR3JILs
S+/bO8uSqT/FdgjADmNravdHJ1IbDPvu3rCmZB3H1l6x3HyntpAVJxiNvRkT20uW+mBdoqQWqyzY
RAU1VDul9cLum3kOzxLlOnj9y8xr//VfUpYMo0fQgoHJELd1vC3ZdPcSslSLcTpQC2wexlcrynvG
IfjRYYclnUXII1bkMsG85vYWwwkVA7mo8aiIIHuBeLHv68he6I2FBAQNBBOItZPi56n6TcA9v6gH
ekWUon5mG6eptGcLMt6XNsz9JBcre6JJShKx7UfCfmkGeHCuBvM1fIWT7zfqcJw0aIJRpr621exQ
N8tV9ZHgZVr0RQZQiUG2Fen9ddyEy6a0HgIKcDC9D22s27xMundcGe4d09qZcg5tyJ8Mqb3p09Io
iMOQejTsQTqcyjFal6FVQkN0ONIrwVawNZFJhnM/SFIiJhuauIxBF2UWQMVteGtTmR4dtyOPLolZ
E1rFbwtz73ntqW+s1y4OKIAXltaC7YqjgzUwYJWWuER6/GJQlMtCfmFTJ4/WSXd17Wu9ZQOuxTAO
Op/8H4lqKLyNM/eBDQlXJOeTLONZ0vj7WyYuENTep8RrAbVFtLVzz1wiYv7SySZamBJptJmSruwP
meoyBlYO4SipfFrv2TWGcemkkrONcBD/AitdmF14o0/puGyMFAx9AnPDDPFmhXFHrLdZ9KvaTnBi
cTUm+s6GAJKeF0S3DvG79GR0UQrs84BNQXjwo25yynoFasAkWbu6es5m4KSr2O5Kl+JroLkbGFvb
Q17hmhpAkOCNljiBJp1+BBTCoUzAqq/wfJtlZW4bZ0ZrtreKHiYXpc2OoheEOZiN8HsnmPahKx+L
DsZNmusMkKG3lx2m52b2+puk/WkFi7TtKKRTQBCG833TfoY9DGqR9Q5Jega57J2jcE7SCe3S5bPS
6WjKOaCTPvzulDWG6aJ5GewRQywtDzuOSdquhktZgjwQiMVE5pSbyDCeRg1YbAPfP+7LW9nW97bH
ojxXC4E8EYa9V+Ih4ehD+mPHKoGzk/Rfg++bPY+ga3G0j7xHCCqKlDc9b5hnszuao/peQTi0efNb
J09j6G/AP736LWyjQxodHD1plqbxaodNzWRAfWwq87mUqlh23tkWEm2JB5z7IwlcZRd31ptbEwya
gP90I7tfJiYQHTZfs45uMILFJ+HdsfSL0wAMyVSdRd4XjS/svPCrkoCz0gAZm2fQXfqZ4KBHd+OA
dTWKnNtIB/hjBI9e3uADLi9jjahLm1+p9SALjWlPHhUiyIUxDOp8TMQXPmcddgrnjNoUR6OAn2IA
uhNJb+0rGa/j6sZom4hIEnJQQmTJ0QRKXJlulK68TszuLua4WMckcqJGo6IZ4YVABV/prL0A15dx
BDkoLPpkVUJ0toumQJvRbt2ovpVy3mHD6LGo4jfppRYe/7m7B0NQ1srOZOsRkbftQ4N0uwz/oq1P
t6D9ulWqgSZJdAvbGexMdnU40VZ9rY3YYbw8WvYNo0hksxel1i5m03HmkA5vtVwPUn3TYuWjnqpj
6nY3pNl8GHW8D81c9SvEUB6JacpUngtrBkFL0HKTukmr3PLTzJa7MC1vcj6OJJBbTU5bPYuqpd61
+tZylENCZwtCs9psc+iYXe6uKhNTbRSq7dLQbMrb2kRXRIgErY6cDR10RpMcJ+deCXtn0bnRl1eT
WzjZRbvW7PC5hEEu1ORzciguXRfuTNW353Ak86+Ii9Gfisld9aZm+nFWVDdujDIrcPtgawKEKEKD
TBbkFWqt73rPAm1VcbdaVIJKn1xOVjOAydRMOAt1gLDpxKZXs6VB93NoSm7aHHtzqicfaRYhLoO5
tLfqtqe7Y8PDV/qtnTuIGwoy1Kr+OY89/rqyuDc0hJ9sA9RWOmqrrij9MVE+CjzTY+Pct6O7TgCd
GFDOPPkQ6q5YGkkKlBKvtC9Mv63AkCVmcZ8OZFXXvfNl5+p5Qoa7HpyG2G4HNVQeLidsqEvmmuh4
SBhf5Kf2vo3LS2MVz036OGQUPNZQ3vV5fAoq/ZmxMbN9UpKmfI+211lkrVouEy/+YIQcbYH1EXGR
8IBUScqgLhmfytQgLrl4HwZ4xrXmZb7K/QssuSHkFRJpSRHTEGbaF+NBTx24vwZ0Ci+M1mZnAZ2Z
c2oV5zagSQZpkDifQZuwiAWPra7zv0Q1z+78S6YYtGzyviN2PnPnPckuxmXH+WBKW41zf884M283
SUg7y0BF1qkKmUbtq0pSSFVegFKwM7htvrVBqHeB5S0stEtgYcgtQGh2cKcYbRqiSJf3sFRV0DC1
AzsyHCTRPn28AqL5jmyacBTDMXjVovb7IXqiyXk3tqafVCwKY2so61pP+BDTgt09rJ6UqSGD3Enu
g8Y+WmFDrKiqvo/mTV9DgxgaWLVh0z8mnNJYb017lfbVTtg10GI4P6mSnhgc76ykAs9rDw+KvKcB
iTQ26a7qhv1Tgp4HMpysFbtzd0UbnuVA2YLMkfIyjjs/DGjYBhLatj6+xybUyQpafl9p6SowuN49
YBK/QnkHgtgBRUbgbd+Pl8gAktnE/bE3vPQEa2tVGR1U6jJ6IAd22E+WtgM3664d6A5UzjbxJ5jv
I8LEQbsPUKw6SqU2HtZ2l3613o3pjW9I1xfFlF3aGtoHbr/ID7PiQSXLiqTvRPGr1pIrCuFl3SQt
ntzykpS6IGQFAZ3lkm7f0PilzKpJbTgZhCYvZU5SY2jc5Q2bQzqFZDMn5W5Ah9iH7ZUStpJpdLML
6xQWPkaENa7sOM4GVJpUO93kvXbqU5ICPJE1mlPw2OksP16qUoRLxeKkp1vdQ1dFN70N4cfN5ttB
ULP3vViIyYDIKgHWNaDqSb5eFMc//4VW95+qZ61K5NkmiGV3fAjgbiEReRrnXzMZZc5X6RL/z+Q7
BpnGLpa+TVsNNUEGq8AkeUJNnHjpqWmAVO4TjTkc7RLXGq0BNNJk80K+sZdNlB6MsSDFLyQrVi8U
0mhUw8eNaSPbS0+eQkKra3fQxEbbWiILMLGMn4qe3F6j4OAuc+8dXvy5qo3I7/lAF31Jva7UuzIJ
wdGnUluUDoZ//O/brECVnUlSC2TR3Y8WMkjTra+kY1Ax54yMI3tO6wGyjFrcdElfnyB2paPp61Rs
Cy+a9knX0ZkOMiLCRPgKbHA5efSRRVEA6OP/EopAERSYKigJ874F1jgS80C3Q9lHEq11HPFWtLCC
J/8Vpu2na1V3o0SdOAgsCGl0kbZzC2hkO/btDvr71suCj0G/OGNzndY5s23jmCLVYc0F80fsPcc+
dz86M7nInSnVKSt0oiREXC7USqchbaWPmQkoqY2tdaUBAredETeVTD5pSLC4FA8BzZ2lUXHaAYKW
NAwXrfqZw2hAGlh2Lrr0NTWV2rfsjT7rmYKoM9cNEdgMQe8HV/scI5rNUZ8UsAfRrnrFOzR9v9Wu
3EDMUCEbbURXP9lMS5ZNIi4K3Aw/A7kUTAkVSqpcSjnd2zYDoqh81lDRiVgNtmWqwj/u7E3hqkso
QTil68xZRVQMrtL7opU3VZL3+z5pP4SIlcVImRxxB6AuArFFOIJn8mH0BQp2jRlEjUKNBDh1psRW
u6ohw1qmrHVDJFy49Sb/NMj2Q3CpWMiXZoBHgER4IoGCd4ZN6LlQfvoAZ7sJ4ltC+ieaTjZHBQxa
Ti5w/SRDCkmNmNdU124Vw3wunHCO4t6gHI1orDCECkTECAPMvZ84ZNw5lrq0h+DBkNKAU0I57gzV
jVDAn/UdLoIsOihCd5aGUwtf0VMfNHziqNExNIw7BbzCUi8JdjIOHNhhY4/JV0AgQVJ0qzglY15X
C2dRpltrANZZaPnZmXUFDpw9nk8laJlYoGeNiXMOryLlMQBZ2anNPre8K9GOCQ8uJMvm+GeIadAg
wLZUeYk6rVxO8VVUR1gNvepk1vQwkgz0TgtJxXVPtZKhwZ+z5KfGAf2ZC7FyIfsD35p0QOBORc44
bsVNh1Z3jQR+PTSHKCrtdd7xSFPzf7bo48FK3BuFBgM0JXo3gWsYGReZUzr2Hi6dskSE0+/NlFzi
pmfIVjd3dGqstZZxHftgYJZGIwuhPEx0YkLewzQHl0rQgcbKV2c3qTCfEg+C0ghdd5VwMcUAGraJ
jb2XlctwSO7sKVXB+1gjITjqGhYcZOGxBL4ArBiDH8Y2tRQLmxTbZsofZGKo6JxHeicc4r3RipaN
I1oqem/VZWawcbOuIqy8oGpyLMa0OZ6Zjrz3BAZE2tkI0Br7Soz519AxayPl8cqoh6+IzOxVR+p8
OpLSOdTeV669B2Xx6hnqa2lP71qZMOyX6aU3yy26BLlyiM9bFypPTJvyGIzhsZQm7TEEAk5hveeV
k6C+H+9HtfBtGBaDrt5IofgJBWJYglnqBdaSPoj2UdqUmyaw3+OA6nTkBN0Sik5DDkBZzdrOE7RI
nPDc9ubFcsRT4qoJUfGbIA4OYRIcZOU8RFYM47MCs124pAUFqActl7OvsBxSNqj0RcdtKetbMxy2
xcgJsUaWLceJylAH1sUh7UvoSr+cOKOkyQjiIxDTKkzDWxUWy84ulI1Se3uZah9GjHI+o2caZj1T
QiaDwJThoGsPNjv9wm6Bwoi0+wI6vkmFfd/D361z4qZHOpsA9LGFjFg9mnHqdo5A2zZ3FTzhAaTX
HaDuxqUFAUbfhBH6ABcqGLgVOb/zlrL8KTaBjtOQJsthTnxsKYHV2phBfjq3kFROnUaZBZh1JwBX
rgEblORIA0RROm3dEX3iFKDriho/w1RDu4eqfZxGg1Bpg46g0ItXc7Dj1WByZGm83mDLoW2Y2gN7
ay19C88bWMhiawfquS0DyiseVoDY7S7msnqxp62tuSIeapbkTGvP4AInMSQQ7JMrICztPrX0WyDX
0AOTNF9ZNHEIjykO9iCsRWyEN11As1PV6Z7RSGckzkY+OSXe3Mk6kd16gNeLuUNw3HQ5iXljjRc0
64ODlQYnu1WeRUmXaCwKQkO06dw300IOrXpb8+ZXo1C7peqEpGWq7iqhC7naGYKxBH3xnUaeSAh1
Zuk0A2FEBezMiYEObRsjP2gQU8G5e/ZmcowMjgofg6bwT+gMb7yGhyFV+mebLIwTvPqjmzju0SRH
GGwtQSqZyeC2G4iMkIO5URr2BFFF+so0OQm0Kt3jPEZtEZQsMpaCp8oJy3oTah0JJ9iT5uc07LL2
oEQn4SSQUbzeXfZSO9bKCK09IU/Vk/0+5gGqylG5Ciq5S4SZ71wX5wzPE9rx8rGRHA5EVV0XXn5d
kL3EMsfGonnKqdUiyBNZ52OLOkQiAxi3EQq7ltbVNPHC6UtPIxUAJ9cjK0kka0RKIAhotA0ctTUM
rn4XmxI2WlRttEEHwdfO24MmbmOc+Ziwesrf4glLAiT2i5cjUOxaDVuconDySXvm5FNNNys7k1Lc
7Me+OtCqcDYm+FLW3mXgRR4prnSa+7okxaU4d5Z+ULvpieUo94NcfTi6VYrFJbUwXWgUU1EkGPOo
br7W59bDVCBYKiZ2R2wonUmgelubX5pRYBxuq8OkAfYdlJr5TBsSzkIa/XGU7aEL8rsuArSWuO5A
bBgUwiEgioAB1l4TyB/ojq9cgskpoipQ2VWhjBTfBot+5O2MUNVh4xH1myolojvuc6hf24Y52CLs
KDUVpXttI5fBQfhcjbRwSpUV3IRK2tgmUhADNahdnOzSC4mXLKk9IXx6RoiZxDTEMrTtm7oIjk6b
o7dL57QaB36jfuvlTHoHQ0P5PhCa4NAOT2MZ71Mck7ozHGyUEK1UCV6YvE8DJtGybZVkk+gAbAP6
tkob6Ws0Cxay0q1QoDq1BNRThBCG1sceRwkPHJI7XvdGS9E2urscBDOH72EzDeZN2bJIG964N2LZ
4ndJVnpB49MDksw6TB2qgpdeetE6qyvYQk2gLLELwZMc2PqM1g/a6iaZNim2Kr8xWOktiVlXscVG
TYAwxWbS+JPJ+VAC2+eJJkdMawdjSxIUIOwK21uWkUTs4rYlvlL/ssBKQ/PNORQMjrmK8/yK+5/h
Td5+qlo9rEBfmmtqAx+9O9YfxlnxWg85A0gtYDill4bP1bhKRby0Yg+ArAfnXYeCOIW46KDH+W3o
1oth/rx7LE+cdJuH0aZJ1sYqcTp2spUAn5ikUinO1aPHGbyMnwyrAn9hl59yMt4H7u8grRiRBK8k
sNyXjXMek1Wg9TBvBZs6jWeiHCZ7P2nWUyX19VjSQnM4TLra+CSF8dDkLkGZMrF9o4AePU7lXRTV
pO7R4llm4nWI3ov6rpp8S55c9W1yj2TTp+nJNMlxKunDuM+efheSO60GN6F+sdO9QcpLd+wJEKZT
6hwIkFPsc1Bdk2XW7Xv7LtfOGSfWYtlbdwYBPKQrMhqww9te3/CzPAXoYLBXnV33bhTjwmsfo+Je
4zKXTCpIBRQTGgiiuJmUcJIFgjww+6rolL551bmwr6Z2ZRS3Odwqpgs0RJ7dCFk2PPr0Qe1tcHqE
QI/xygjup2DXRxqgBToNwXUenxuaoP3dmF9n1UtHOS7G99zUFsP0ZPSX3Lxzx2Nr3gfTV2A+WM5T
XF+KNNp604vdM8yzz4pzIB4IJGI6rCciuiSU0nZRx3ITuUAW91VwmGKOKQevfgK+rgLJgn1HRe6t
U7GadToJsEbJWewx6gk9Mj7L9D5xE1Q+R0m/p7wBVKtX70TuOdpnTvOoqNKVLa7H5quV94V6O5nn
sPxKzIccwKXOIzJp1zJ/icI3iSlMpYBQxmqZkmPbM34abf6XWzp8tsSbGlx0/S2gBUSYja6djaBY
6zQrk8rnTXekdaZMtbSUrEQLWwmRYAITi8ttZrnLATNtQ1L8yJTAU3yWk4UCjZYYYjaAFw1FmIzv
RTm/E54yyvHB/siV+wL/F14/AN7aHE53SMU2Ae8qz5U8jt5NUHCDX7n6fcztZh7zcO2SYbNPe4yh
+854lP2Vzaqd5j1n4Z2brJ0YEuXWCHe5ec1PphZ5l8RrnTo6RDQCkK71ZCjW27iqtmFXAtDOlwqN
lb5/aTmJathtG2LKp5gwlophtvJisbqrNP8xOixDNmiT9vVMiEXvf5ButNYh9Ws0kKaMrYCek8PZ
Q8cATEwXFfBC2q+oJahIuaUrnHQehm4iTyilIidbSRysc7PdU5w5L2DB8Huhe8ESDGbGQ+COclNN
IT3kTTLdRCYw1ZZanrH9pD1J/YngBPtE1kmW3mT1C+HWm8E5VgVqu1UVryQV2miAqz4lyaGLr6tx
12uXLDwLi4c0XibKu9dpfoAnvzhG5HsNFz5nq2KofYdRFru2/qTWBeRY+MOAgHX9HHqLqm4ApvKN
fZCe8tvQokFhsq6JNx4RLYFRfaeVL26Cp/tLZF+a/pEyznOSl3qky0azITO+VCaTpNyPxu3Yvw4V
KUzmHAMDL5gmrGAv1uJ7Nk7N21fjm2sCXmWak04BWXFoi+2Xsb9xaahjECSniYVPH78GamkihX2T
8wrW7pb7Wn3PmWEXPUfAYvK9HKSdEW1QrnD+QdkIYhar8ByDdon1176SKy4jc2KfS6ESW+zs59yr
KXkwWgjvCsb1kVu+/0RPsoqHD7cLoH4He7PENjpaayKF57u85EOan8uGNUfydYVOM9KYlwZHdaA0
kwC3u48gu3Lqe6f6stwnV30smquseijHU6ldEjIVhkczeK25FhEd6sF7LHsd77HwZ/t348chpVSh
Luz8ltudZh0C7DflGWj2IrcsqqxpUd47zJycZG6BqiAQnC1eVh7KyJ9wbNeCGGjOtXYHJrTjLn7t
5Ssz+BW9rQUlgXkeHZIY6HbDIGTWMyza/N3FjNnVG1Wx+fw991IZhwYpRTQ9urBnc+76Gpopk0iK
rYXjzhPD11h+ITYkwp6bp3rrAADRBbbwzM5rj0vCiYrTeSSOJ0I1Wo1nmaxSTi9Bg/ePvzVncR8T
NMp8KFZi+hpyaAt3NSfuRRR/VuhBGC8Tudpdd7ToBVGmRamuvILhBltzKMXWaoxVwdNkUiVhwl9m
oNKSPMDt3XDjA7BnGNS2JZYaRs7E7hUgrivgxxmXryIwnVrIJtM5QqRAtvcQDGR+UhR0yqrFj5sm
YgeEAod959tIfPtlZTUwI6OVqt6P+rh3e2S+lE4F835TjuxsAPZhAUjjMcVkHmGUzug2MCxa2eTS
2uyqATkUUUArngjRRpgEGwh/DjINhnuzw8fXVcsiXFlKtUr4hTVnHgUyNi3/8lZInd2RYEoPJbAL
1KSw0k1MfmhuPIeYDyJnXMkU3D9NCCjcVs/R+aw0L6krqEvYijSIWhbSl7ueussOFDT8IwwJ7t7h
OBJq3TMDFO2HFx8cAoyTU2+9GDzHRfcxMkHgpEYiEhZDKqbRlGBGnkfzoMbwKw3IB9GWbp7PzR+m
2kIS/OghNS68ZxB4i4JDT8dGS3DdosTXNIT0m5o3HaAFmnNIfEtRaysPbISh1QvNoPZiecxISfWy
hn9j+zEEAEmAZdlG6x4xukGHpqMLWGPVtp3rhisyeOf5ddzsiRgGzK1/Xl5QBCtPmFsJ4xm0HXe9
yfthOyH7RdGvwuHGBH5N9ZpQSnkfdftMRBaCVt41o3G9c5iHog9KubVSoi65pSzGgZ3xUZbmYnQu
gfqmmq+NOEYl948dcksEX3i5FwZLc0AbuWV3+L8kncdu49gWRb+IAHOYShSpHC3J8oRwZM6ZX9+L
1UAPXhdeua3Ae8/ZEXiOMTS2Fb7gxCjgEivdOfsRLho+PnXKChxc8TmvVCencksk298PJ6paPRQP
WAaNZDnB4queMo+zewRVt94fjnEys33vck8sJjcOywgg8UMLt2ItkFoOSIQsIumKZY+rS5+bYMj3
UKnV9SNyAUgxaXXt3FoRryQ17xTvcAfNz5zsNAYC4gIATEb9pun2IPAA4xLLEUCIPi7alA6ZQl+q
OTqxLjwIyJsx+hyrgrQF0i68DnZVeq/lr8lHJAHqJquFaw3hzpPEtzjMt3nPt2gc5rxVXiuWSH8g
9b8kYINM3+Lq97ReUBFnSI4eFkRo55uAerROjd0RhNZHdC/I6sFMrYtJ51dW9T89KTVCIUJReYjJ
dWdCTyc2xFOkNzb1oxn2JxONV24argc/6Q+Ta3TxNe6KgxwI+9wPzyWdE7RY9GiENmrtXXVLcg0N
14JcH1dyIR16cLpUjZymHp22i+wW+k/DkB16iKzEbDWXOqjZuJci0xnICJGrCKEdJZgpOoMwvxde
f23EhKmdksEple7097yXsgFbmh4yUrH90t8ZpbFS1MbFeejApD9LSSTlx6ItRr2hizyqmebmCeEO
6Zc2rS2jPpbFpraMhYTZUIooNwkA3hlMEzHtbT+dHrh9zkkm/g0xrAhLwEEVpLMALZpI9TrZNlX5
UQnRX6lRfk07dULFQlFdS934rU2ufL8HBSNM2Rs3koREpNTLz8QCReb4SIABUanN1QLz2d6brxI7
gix9SkC+KfJKSeFz3pQk+efllwiPHnfqMomOg8cW0/1W0c6rd95kp5aTorGyACzNbZagmriM1qYO
3HC6hS3siJs010h+yxkl6j0eyVD9JpRoUeYFrZv7TnuveFxSYgUCH+gABzadJMA++Boor4Qu+PDV
Yx0+stkpCSmcCIC2AGoYJhYBqMrAsMC/VPJJNw/SdiG5kvwCn7Hn0lAvoMzglwxfXAX1KvX6pTxa
izvTynAWu20mniLlArdKQI+bpqfQgW/QlzMsEfwVw4VGzry0lXglKrQcffBUcxAflIVlG6IjU6GH
8YZGgkk5WuFZX4FMuX595FFyJ6YmtYcoR1CK5nOVEf2U08bZMSqY6JZIfyUJ+F7La9V4SziA51aD
VrnL1VYCICUAKqNY3EUaxz+hstc1fGrDRyGJG9FhHcn/lPiJdaERVrm5RnYwRZugfHBXLjLqlPWT
WR7IJ7GDiijGaoFMtV+I3O0HThfTcjnTCOtxiCpOpe8E6AQxbOeWyR7ESclWEUFsA1W9Pko1m2SZ
+IvLyxaCYwOARxB/UhwUpJ1SdyusrQ5jLaP5CMc9nR2kPgLXGKuusYUfilV1y85IntcpNu0uqZUR
HvERc1yElxkyaPlWiOZ6GO7UPenexpJOwQqVon5m4jf1t2rYUiQ6yDe1e5QTe+BbKrxC/cF+VOH6
ENejdS8Y5zGp0CHJC2SdWcPsU/N55Td3Au2cYthGkhptB6ddYuQx82OjXgu8UoY6OfV4muvmRMNm
ERmHU1m4nbjruwd/LVY2o3bKMEKItlY72nhqzY1oIwblQWBOT7fRSltOskPoq5NmmzDYD7CURQK0
+p1Ov4J2o308Wd5HRFi/gfeopWsQ/jGs9xYF4Je4WY/atWWWuvvqTz86uXVnDl+U5UuXjrruCsMb
h7FoXuiY5Hv/U9jeSjSO0aahp/hklAef3wXjVJjc+Jk4hVxao0PuPyl/6QDjdHDbEMVziQt8Ts6V
3Rbfvfo+Nr+V4BqNLalHbdgK0Y5i22yJc0m5t+mhbXeid8mW91TDhdP2OMI+qLMTuk0Rbpv2u2NQ
M5pr6CUUHxULs7tF6kEuyTz65P1fGRJK6AtZ+vNH4cZOj3A5egtGyoLY3uqduUpcIXMwES1jeHkv
jrmOnp2jUWBynhhYaSxiDuZ9MOw5BjmkarfSf+mWQ27jMyy21lNqy2XXXWq2XHlAjokkSWCHdHUS
tbtyrxE7JK7hcRZG8Wi8FaVUKYbrGaSw3OKPLpNF+a/MA+lA9/RqNwWVQLm8MC4xJqZEPEnJWouJ
owpcnQylhP85yHNyDA979fDqwxA8s/pz/qZl9JKZYYBJDMaczEQ6QqkmjqmV+5CrXahswMYW2uIH
VTmLyXumnqf5Ezv06qnI8e2MF6s/1f45kClNFlYrmZS06sBKxN40dwLadbkp6mPQHClAxkCWi7vR
ujbFAClJpxeixiFfp/1mFP4MtBiVANoe/vTCb+jGbmK8RibMVjk3+ff8Al9nUaZDB50tEsuhvhbZ
uSw3Bmy7K2muaUFa7qrqrS7PFWPTO2psArWCclMLj8DmwLXl7sC+yCs+EjK0jNtLbav2JL1y7yBX
70hu0PstGnT7TC4cRccgWbet25t3allJ8Xv4NXY0qGGS/kWbLoTiOlZ4irmQWItLbxMIR96FYPz8
x0/D6clu6X2a8l6BjY+Sm6/8eaPTXdvKRRGavOdgrWBWzS60HLGmwWKFjQRjPXFAHs2KMynDTs2U
vMhmUfZ49cI3qbsEnC+EWjBpj7ypcJ3sAtuwXE1Y6NBcR+oOfFphF0RRmuubpv3C2Fa2W8u/tNNu
XHyK5QppA8vJ1qx3KcTbmM6xKx4RCkT5oQaAoLLzlDI85sP6r15Rdh5QSI1iQ9CgXes5tOI4Idsd
94J21LWNjvW93ZZskb36w64kBleP06Bpr6bvFiI6WMjDnZHsJG+faw8lBuCimtwdrOOc6oHZF81H
t+qdKd9RWo/mX+pOlC6DAz3jaqavt9lwIG1tmQs7sd4J7M1R9O1P30TuLwT1OSvHWVCIuJXZxZ+c
zvFF8datZc9yVF7AYKsu491Sw2K4QNBMLSpNwqa6ympucClhzTCX87up3BnQ/XDVFycFdrcb7mOw
Ci33cw5wY2pzrU3h6qNNqBtF5T93PrvC31DgYhVXK19qwsro7zKnud8jqXa74lxXBN5tfd89nnnV
PhEtUeOIiZOhwizgvrfFnDg8qxhcqr/NFQn/KJaFdeev63gZTo9S21jVMQVSthbMOYvgAsBXsvbS
vvMBQQNbXBDtK2Vvfb7lwSVWH5SqjQ9DSIr+svtGSLXAAuFM5mJYfNGbDul6YoyuEwqNjNPQrjsF
GH0jWI/YcpLkTGvM4JMr6NR7cyEvRAdVhwcdZAPWsVtF8zDRniVjb3EQo8DincjzTZwA1p4GAxQk
LxeK9mySc0u5FAOP8dQVJiTL7hpHLanIZJwFa3cRnPyPhtRMiWb3oIoeHJAAnbxdNPMqK5DAVrlh
fMKHzbGYvBlMVGvfUXBz1GzP60JbqpCliKgcCmW4fDkN4p3e3JJ8xcLOEoOc+5gMF6O4N0i7EFSx
SnzR5o5MeZ3Ln1LgHU1QuFbbiuGbOV454PvRJsNRVDaV+UDBOHBiZHtCEXkyUdenSs/O/pCvNFp5
InHt3G08HuRtzKNGa7yEaYfBNN1Mxl6LjgW/2hhxOu8GLgqPA2vk9jiEPL74e2fB5zIWMjrUTtPw
Rk2KkGyC5Nk8mGNWlbXiK00VNiVLGwFmmJy45gYxDQpIqN3IPAN6ISKo07cIzMtimxHgx+mESSE9
CjwwGg8IRLzC6CuIu0C+pcw7crbulTU+EoZeS3b5Msapg96ElkJzOPbWdqK7VhBdRAF8OUPeWSqK
kHWWtk9O4bC1jL2f0V/v2T39pXAqODf5V7I4fVTmCdWqKUJkcnKJ/GSdTQ75Ewm6pe/r0o2hRJW1
wg/xsJi64vCdJfQhw++I3i6duwEJSzKidlk2O6WhdwJ2BhVGzYpVrrxlZf4q3vcgPxuZxTs06alN
oKOu6XBqHKqxUyytIsoqOd0hH6l4DckrFfKFnm9pwfBWwUrwf7jKdc2teycrHTVc0e2lZxEFDJ9m
/xQZV5UZKIM5UdUrj8ySxlSz2kwh7Aqd6OJh+Bs4zYPPergJ08GInqPd2lp6m4e46cOvLybtX6kT
2+B5q7HcyulBlmhT6k969s5xqanb+YHXvZfYAn/oH/MD1ZLNVy81ZLZzKel88+o6DwsVeUn3tIJ9
ImzE8apqH108z5AlBmLxnMlbzT/o5gnzlDKuk2w3EfgtegfWBMpmIfOp0oyfpHlw7S1S3wXxNLnN
sukUkQgTyAfEhozpCVnJxB8yDdJIe/Q4RpRNpDxzVkb6p2GQTvNuZQC/syREfsPk++zHg1ncBj7s
oTuYw95sz0q0a9U1CFWL/iR1Gp6spkezVEJioWzjtVks0N7f2F1CvmGht5bLjXaphHMsHotkPb+B
qudgtPBLksu7l9VdtA1Po5xtjY7HvE02dfs7Q6dC+4qn71aFDR5eEExLvT2y9qjyvRCuyBXwKPGt
JNufCRo70nw5KMp1UK+6Rmnfuyq/ycxpXfZqqveS6mNhM7UcmPQxRqe6P3LgMuMqrChEQMHMj+Tn
nj3/Glg3WvuacUn/LBvRuWOLl/YsgzXFaagTjeApQpjaILgA7dlp2pqm2zX7vN6AQS9zInvs1ObS
mA8gEnv75N+ELLcOX1A/Qe3PO9D+Rcx7a7hUGS5bY6p4SP6GLi5RpxDnWCyLRSu80RCy4njRmUlb
4Z2Fl115XMKyoqcQtqZ1TPD1lZdC+VHhABJ4glEC4kP4LFs3NT/K+biI+p1XfBXqOSb7imsUHX2/
kpKVlgHrbULzqxL56j6GaFt+64sG185GNFjwdrXGqIQrQVR+gRJ7cWDca/G5U6eY/6bab+4frYkA
viXLGk4grnLL/zWCH11dY1lnf6WVWZIvYXWhh/0+s6QHv1lXykXDURMnp5F5qB33YXe0gh+UAOKX
yg0xSY5Fw+dMQXJJqDWbhN2ar4mEZdqWoRLrBJnFSa/dgZF0Sp6qv5OFr7rm6uLIzK+MD6VF9wWH
ipHv5eqmiO9cUZnOODqs1ZpK+WcEOSwI1/mWQTNQpxuNjR7y4N6puHDQhItA2cJwFMR9X37N3rsI
ZHCA1CnUqzooGzX5LS26y76r9KqbjAkHathD3QVc5ij/VFJU1CsqIVl8CMuH6cWIlHxOKR2E/JLx
1qvtZEH1o07R6UKeHCM4YPBa5SjXgtvgb2TNFfSzxwgng86afJFEUFS8XTAS98LAsuDoEZo3qtsO
TXtIi+ccnqKg59VFRAFLcDTSTmP5NdmISZQY2vQSrtB2Wm9e8hWX97b5MBun1R16jRTlr8/+0Cp1
kIvMsZryMy9sabIVCOHPPDepD4QhqN6xGm9x/aWV73X76KX7XH/tb/GsB9WeiudQmzUlRFWVB7gD
VTzTE6mUj6zFtDTeQzKqiSPIgU16caWlj7TYTMW+N7ae/KksQkw9qEb3lc2QpnyTKrKKojtlX9wW
nBnKRQ7IfZaEBaTxsq/8RV//yt0eryeE/1+f7liMW53plBY+q0Ko1f+ElblSWvKu+h+2q+VEmmK8
+BH0x+CgcpcfAyiIv9Zdy9rI4UVFdZL7N4ymJB7/wh7ZIn9hsGiDoVb21PHEcp9Ai8WfA0js/Gvw
cUjBKqHdUTO+pvzlC+deumjSvhw5sxjzseMuOjBjaXJTHDLeLLpJzoHiSD0K/C/dDObXjTDrK9Z5
Hp4Tqc1NnK+C/Bqj4ZmXNUXmZKVQL29UN138ST0hocs5+kA5tt3D5NuR6/QJ9g+T7FA/uwvQFsme
pQAZHNfyZdRPrPkMyfbosRjxE0vYwDJ8S9UDLajFwQBcZAxGcEFsL+dFRoxLUB6YYHJvFw8/PJfZ
8CYA0LFfa8Z5pDTzz5yc+JWGtNSta22T1CkNlrbW7kv52JAl+Zeaa5iISjnwJEjythIJQT9xBnAq
jBg0JDZWtq9C4ztbfsv9zjBvbXA1i0Ovr6vCTbgSDfW9AmolFHhe5QQKezPt3YTJ6vOTN+z4YZ3v
+Pp6ZJcrGUH9vxZcOuyoz5s7Uo0DgA1h6sZuZOkvji2QpLQp/AuCZ2SyEuDpq6jPuoITaGEs/fJg
XQTDRsMtjGD7UF6rqtr/++EYvoaHn75F4yFIv8v+OA/Jmh+iqaZ3FaXbkN+13o2hgIPsanHBaKTC
zlM+LHnLsG64/bhumG0qDpkFqAdNezVPaeBxzvI2CVtqi0OTZgGm3HVTfcghcpanKq/Kzq2t++e0
TMsTJ0pADoFpXtgibXJ8+/h9gpTLOCuN5Ktf69oJFjPXV+iSlXgTv+mJM7/n8EGhecXMsgxEChow
a47rzKcp9Lfhd+XeWMqo2QABAtJOqIFR+qfFH/t4z/T+LsYbOmhh6PWPluKiBsnMuyx+MbJ36iJv
19yhRbyBmcOzvZm/zYK8q7bdQ/jgNNfIkpVOSs2QqbiopzmS3SZHB7ifYU1DRrzomPVmSm6B9GJW
kMa1THtnvs/aM7olqNs7kTJLqfoihZjiu3UKVzITGKgXifZtlMv8HxbhD6LpxScj5DfD2sMXj1Cg
ymUQT2jMeUeAXOZTtnFQLCO7+jAQ9DTNB9fgYOxSa+NPTgD/85lgxdrk6AwYVe0Ous6OxmXIxZKK
V1U9RcUdQDk3UJYOZ8yGoXAaR/A4d0z3xDpRLmPn5mWGkMr4HbBOVw6Fdcill5S9vEMOclBdksBw
JJSR9fQRwcdK1ZsZPwXrZDSuPB6qbifi5GBC7tH4hCTNa/78qCTBISp+RjXkHXwoQCVJ/VVi5bRA
a61qT7D5UufG+uCWQqn45GPX/d284yXHfh06Y/mcN+cBvI3ZIABrREuGmVDeoCvjWN1WXHrp8FFH
6xQoQUg+o+zTk1HPYMxp2YONbbugWtlfd8OF65ofNt+claOvOuPOsoP/l47ljs0n9xe+eJqPR60h
xf5CU+gq9h3DIlXnhN6nkexYXuvYrAlqD50CiWT8O8YpGf/7GXXRArJ8IAO8Qxq+6nYBaSYy6wif
FX8cly8z/UCcDB25y8tTGnzpKKyG6JAB0Bj+Gy33iC2+BXGTCycdai+AR2FSEeuDKF9D+3OAssRf
t6zLZ+3t2qVhe/6pi535TtCnTQo2NLU0WnKgK7+e9h56T729W/qmlNdN8tX4TEcE4nxN7YcgIP7l
Ig/+YdkDw5r4oXm3AMP5jA7EEn0a4OjqzS+3lX8DaqZfd8d+uDJnmeonErCFGRPKDF9eUIlHgbCd
9qE9DDdw+TwlbNweKaz1c2KgoOf53oQc/cdSIp6EtzrlpE6qfGngrO6YdD1wDyOdJRd/M6fQDoyD
1l0cn7pYLcxoXyG24Zgrv/qgWYTFfWO156bYygFqm+RN4HFFtLvE/tgKblOhzvyNSZ3UPZluF54b
UiU8byJyi68nP17wD70GruSQNa2XlBUspgfRTmC1mKNYOebv26h+yMUtrY959mN5+bJlc0vjmyi+
NPx8nnbhizbXWMo+v3B2beJzfIumizFwhYNzrocxx71jB/POg4QBjZsPms9/vpBhQ4BJkK1z7g3f
qJmhVYE3ES4WkatK93YGiojP7Lonyi7GgpMRXEMRJ+EGD8QqyS6B/ZV4GEQEiFksABzxyaoSjwaK
p2FIVqpCJHZuLWmXWpAIEZtLHAxDcAYYYsvVrV3Cvl3pjOM9hkKCOcaDpHDW8Lpo2c5f85NIBJRo
AeGxa9ZApvH4pAGFuK2j6m3mlXteErgm+CJy5wPk1Fwn4RqzEVHiL6vcTIITeUTl8QJkUFEdurmf
ReHjfQ7HH29IlRdKcZpGDg0kvhv2gpRKCbrsjVVh7tN5JECbULQnnasql7+U+BvYnmKEMjuk2jrA
6CjKnT3fDZ1MH3ywGaXrAN5grjKX7TCTqEfYix/1ql1SNIF0d2Ux1BY4clIedCY0Q1/r46bQ710F
f8TbH6cXpXkoxGPVTlIcTflvficM5U3p75n/Xn2GOn3EPVe0cGAl5KQSpA28j/yMhR3g5ONvCLF5
XUaqrgWiUCWDxcP/8YllxfMaJ+9Ttud9I6ufVCYYgEWPwHJv9O+l6gSjw2RB3Ymgu1J/NKsjvkdU
fAaJdQzF8HFjfCQdzadUXdiO21FAzUAenYkZPcYopIYXPl4JDV/N+gAXPyG+zMR30pC96gbJYOso
l7t1R2rBwTxY9apu943xk4bvw1tZUkZ6Mce1tsCgyN+WQDQudD/fsyVAmAgAixCndpmULJmJTMSW
9UGU/zC+eYxw0YDmgOE1Y3d2qQvgYJ8/d8SFM7aXGyJqzy/DwJrZXCh1EE2S3f7y5VfWs/iOwAsD
LuVDKW602a93CFjkK8oNJBbphHXH8E+e7pr0c+R8fx7V9Ckor1b/Q5XvdVvZ+1IKXCEL0D/tKU9X
vXvMfI7nvQMPKzrMG5KUVX4Lu21EJUr5U+AxQuLODVqpiATMQ2MhreeoUmcy796alc3d7KWMmk7L
AO/tvOiC4m7mfIzY0bztuNJd9G4ikSrq25Dey/BPgRpG+2/xDZHgbyZYkLjiMWf5rgKZiA7tisRs
WUn7Ftu2dBkThtJV4qjceW85oRWGMq10YDNxosA2+8iK13y46s2nxAXTX2R6WTyqHUTMw20tMzf6
+FWvpgYSLS6aCN1sy7CEBDoWOBaW1LF7P43DHRH/GVhYJ9LkTCJ7G31tDqdA/ikNmhKgfQ5WB3Hw
OQVMUxxdY5rbxO4vfO8lkZ+gFQJKw2RpAVgqI07vu+9dGBlIMauQPGjYcZuNBDNNVQxVylXwZvUH
fm8oPoBl8MTb4FQ2nQ3b2fHSYRJNeThaklr8bdzsYtR0sXngTBTxtY89dfLGt4y8J9c5uopjbdBY
7blDvBGgJBW7QeCJ5Rrmk3pEfIyG8mxhIsJZrwLqjuiCfyDFjAjQDthUVBCbTFfyMTzYrE6zq2GT
kPaRERi0laSLOpfGex9C+VVNXJP73u6dqN2L7L7c36HDhaL922XAvzTCY7LoGHfnWaDtNc1SLDal
/uikCdw2WKrDM/GeY8cO/2cJ70LyThu9RjGSth5EJ55cRuY1xtca8dK40dzWEZCfI8bAvsEj8Pzk
0NV+UQHCmScLFbNXO9uoRtxfHVcFkiS1eqpiY6Pe08b3eS/EmWhVp3nvLKuv+i/mBNGAtKglJnbn
pFTskHxZdgIhyOUuqX41jxBCRF4rNTup89U937Vmz+VW26VxhX6TyquJiHeFiRX4AaDKMBMwyW+5
DJeS3znSUCJLx+M52/kQLTUKkr/u2xM/TWsXKBImt69MP/LOsMOEnLU4gMlORPHoHYgTlK37gCIt
4DaYEw3kLSEnNg4W+ZkS56ecivbg+fxEpKle/gzx0GddTgwA47jILRYwAUpAkDnW2XGvUhkj0+4C
pE6pB2aRfYbTHSRRSW96eFd6Vjv9G4aK2IjfO3pU493qPkPtpy+R/Wk/LTMWaTDL0eP+grnXlgI7
sjuuTSz/gqsm0K0rEEqGK2KDOiTsmrg4PJq2tAswNgNOh/4MFMk37EyNQeWKA00vDZy7nE/TUQ+u
fKbmBCXHaBRZmV03h2RUFuUr48QaIp+3rnPK8VdHEZOAspbtuWLrb5HeSSZEbPJZpScvPQNmdgx5
AWkUDVKofkC/lnXLajrPXFj01gh/Svk5+ZuIC1EiltsWQGhixo0xWUWgrJHELR0HlBUjqS15VLVh
6UuApLtaPOZvc+cGohLxVpMK6RXrXnhJAQwy+0NGgsd8UUU5B+NLp5K1wDiQSWDu4yripE5KJhBS
OWOUvcUq8Nfg6mRxBdKaeWr+NArl0gVUFBY+6we706yFNdFUQjhHzZ4f5Iaem5l2n3wkHCQLD2+a
QowX8f3r+m1gpVUdAG5L2zUM3+HZwK83aQeLga/EK673W2FaMJwtjXIHuKLzu+CKWaI/ZbBT5ywT
Ngwq5aX8PH/fE3I60vKt5MPPe3JueAgKj++Sy4fv3+Z7edabwF3J42b+8FuCdklBC3M22aAHoSAE
AWTH2sniv/DKITIAdZh2uKp16yVOe6W4lsJbTtxMu/WyF4eCorhy+JjgNmomLxpyRELOmyJY5thp
m4IR18ux077IRmDZQwAKmDm7XnDQKsUZO56tJbt56gpabdnyOxvc0IgzlhOZYrMIu69maxIvPCfo
hoRiC90lbj8ti9eqr6/E0AIeF9aFOrlZXLtqnULIzqQeglY4oIwsHwVjPcnFDfGpXAXzlqW3NNjs
MSYBjBWUHnlgqBYz00BGps0BD/wNCwJnBg0pSCijr7JDKYG/K7Q3kaaR5WdZuR7DTgMCih+LNnOU
hHGzbEhzHOavDYiiYGw+TNxAcv6jS5eSbqb8rlKOEnWJPYtSE5nPCBV0abbLxAW26yIXaZhKcE0J
aUyaq4sjukrPlbqdwHQtkdtP/2Z1QK1k8OB25q2J/3yuBagD7ewn50YFc0WjipcpMD5KLPoKhhRr
/JplUX274nRmf3ZygRJZ5ILBpfBPU7oOx9tg3UZkiUEHlcY+cI45ArCrIsz7m5YWJ8JulB4VmaBV
9Z2/lPKuFUhDQNL0gSEfeaA2JZtofqqAxUSTTIiYp5wi9eFcBbBD3q4DM+tAiDPDQJjSgpWdE+9D
A3bsySI1QE2NbaIhSt1SO29hLM5+vUTEPrWWvNt8mM6/qP0p1hWEjrgUpQmWzgIyRBmFuiqF4+Ys
5clWc1KNPmUQeSE/fWGCnkAPafskvcmul2Z0HuOHKp1GWObZThKYf1R0LoTgzIUzBcPaVz4kAWdr
9VF7jjJHXd1qFB4hAThifwtnPwF0v4lGAmRrqSGJnwGwKqwoHJGdgnYsQAcafOikWlXyk4d4XVrH
Vn+vEGeMCeMcCbcyj8ho8ktGI09cuEJrgCLhT9CZ4b+C7BMColbXTA+CB6XE4ZKIm3rY1fwSEr3e
avhZzpCdsaMbfn58elaJnnkB+EnVL2X/zZMs0jyx0GRhmfyj1u6tcdG8zCU61S0w1lUqw+iUAAMT
V4x1rRMwdsHVGSm8w6E2iHNBrYJGl6AAO1h13QqNVmUDdDZubz1J+4cK1hYWt129NjTeyfiDITKc
1lNwzrWDn0JG8e1QmGhourSNov6mfR1nBClHUUFE4Q9tTE6YbbxPbdZS7hqwZd7OCJkfshfREMBL
XgL6YsPnFXr2GnvCshXSTYHy38SPouQw2wo3DAwBHWhAhPkCkBJp4jtn4EKYHkSxyADmZ7LpJqqU
OxKReMih9Cc7mzG3XTyy37MiS2K0jJgOB0ZDoT2Y7aPhpU40JjCOSBIrtLXSRmElAQDWRC9bPMVR
sc8mtCbfcrBCTy5UxwhHiMDNmQxXDbNDkVeL79+qPkPM8rNeCQ6QLn+M1iHGmRbfAoRXJuoNvd3O
p7UcOVxHC1VaCphKcKhbfwpRQ0RdMqz7Y+ZY3k8u3md0SKrILScRwyJ0tVW5CfjtRGo5uBQiLEr5
3ugAAS99JkJrOqMMEk045G9mvKgqqx3fVbLzfBQEwYE8x2qJ1MZyunErE2IRXOSQMq7jDLHhsZj1
MSgj15KyYB5bhakL7hjwR8T+jrvSeK+BgPWI4Jpka6HRNrOHlaFI4MNH0uRdA5TIs+sjO8jmRc83
eXKVK3oxpWtsGBDX6E8QzfdKsSPQc8kiFJxUt0JzvpabPS+JTWXVyoeUI7BmnpSTPyX59IjV+Cm5
0ubPgSF8iZltLN4liTczJXjFlhjR89N8bjT5zSr38xtbxK7x4vs2XwFJe0nFSyMfi6q3DZNuS0pB
jUlcxRMVgbgECjl3eu6uxd9EDLpHYWBVqgxNKAJn0an6M64GJ0IDioN0+q1QkRnapvbffeWtQvAc
N8Qqpy9R+UB09u+tA1dC8WqJZJZSM0o1V/5ZYk4hwUIAmQ49aDywpcF4js0lxGSUp2+GvsxcHr3i
3na/AgKhUWFcapy8ePSrdhUDvuElITsLuvRUFOJi0K8quEZhnXqAjPIZ0U5J752AjoQzOh0eGQ97
QhbmUGESnZC6U+acrUrzntdbKboE3Z+CKz73iZ/GphHRYtesI1aNbomWSQldENqFPOqkLw4sVYjz
m33Zo12Z8HRksGW5m7X77pLz3M/3o2CSomdD1wCJ1yvCP6RF+1fWji6uSTQzWebaZRDdy+xHD978
hHxrgTEK2LF/iyjIC8YL44P1K4kf4nis0CkUd/KBUAuuTcJd/1TfDd8plvvB0qPcfONCUg9mj2M9
XvP4QjCl2g4UQCGlQF/e1aJT6mAKix+N6U7HkZI9uAAkYQvcx2FBI4CELXdHej1BYzzErJsUjhKo
kYsfVJh60S2pTwrEO7ZlzC5sZyJCrJvn4YyXXS3ayNWGOt8VKnmEqrG6MXjpLTZYa3jXZBwJUGDz
12s0ta1Ktplu+vx/UVzMG2/DTJrNUkgNzUSw1KjoGEfyrE5gcL33VsFCFy9VOMyYlaWjg5q3hTMu
tkUxnbyarrV/ciFBdvyATBhSQy/zCWZ4H6Juo2pfxLPdA5EGa4bBcKXjSa84ApPopxou80A8pACI
VQf0QKdP+4KLtX6L5X3SycZZFUxM1N9ALyN90Hc+/Fqp/pTT2cgeGebHUvQXNQ99xwmYMfVg8QYg
ZSZfmoSokqJ1kHEzmegu+FgE1lWcjp4rp0BJO5STlbw1cEfBLLQ/Zv2C9Lcwvi+Y8oD/a1LWP03O
nANBVYum3I9fYLaGyvBbPSusCSpV4cjV9AB+sEztETJtXiL1+i/gFU81HJBgLf1pQwYVFji0MVyu
7XDGFkrTRIujA3Un2kDSbhk4yWMwIIS1VwV9Ox+CXYm5DDG2vuWe8aONJT8me3Lk8uxhOpojzf5j
6ayWY1euMPxEqhLD7YA0zB7DjcooZtbT5+t9cpdKJd72jNS91o9T9V2V32q2CbW7zW9SAt/ib/Tr
Y68dsQZyu/GuIAVF+KOWWxbBONu0zfeMjbKHvCULUPt2cCOb9cdQ3IJoYxQbexVQusgWtMgR7brJ
Nh8RFk0APf9OsxFUZCyatYRZL6KdkgYA1JYdw5DyqOxzpF+CNeVAduDK9adCwEva/CNSjWJn0tXd
wRSs9VVJEhHdBgt+7JocMvCDBPUWiXmYdRaEmiG9YcjBnQyuOjKTbA1kVVmxk7EEJ8emuSTKbhgO
hAGTl/RCMs7Rj6h3PZUVheosLDYDuoOLkFG+UJC7dhjCINEV8O7D3Ljj8IKNf5HC5octXlxoCDdC
nK8vrcxN3Yx/99dZh24YvItFiC0ozjeaZ6x1yfXjQyO5GiG5Nts0cSVuCIAHZAQhKncwjxxbsGWF
vS7C96cK/Mx+wrbXRs+qfM3SN3DDXNqIZVdZc/GZ+H1BZZSaP6WCazKZXUja6yFEhX55YLhI6+8X
E99nvgY7HdjDPvvhM9P+HCLdprV6ngKCujZS99tA4sU0HiylNeFSqwO0+N0OboAvq9B6U+1NuYRX
TNfyKyiGIW3q8I+sm+WgJovqHvJ9VJEnh+Qo/8X9j4yYHgwo0+6VeekYvPlEVqm2HW+ZvuZQAzRy
afMs2o1cX4mNI13zMQF+iFnRUY/k8y6T5o5ohLvRxHdFbq78Ymh0DV9jZiA0ueTyEp4shyiIws/P
nB18rZvfbK8gU+G4ToHLolPw10LRztLIl4KRDE1DOr1lnds7zzB+huFfa96l4Zb7h0lmNDxPnuRW
xr5UD12G/ZLxiwykGujdZOPs4HQk+B19XSqHCGsq99qwkSavTC6mflbl29CQGnQpwz/NOQBuFdVO
BB1/VZVHbBfGug1j7AqOVo23dsbJXW4t+9bO1DbMxtJPT1N/I12E5pPSOmik/EF4QithsZyfpflw
xg3qNsN4GIBcBp1pw+cEcF+pFyvbiT+ceWzIr0LKR4JvqZ9qDVDhpnA8j+GPCpXaoxZz1n5JTgK8
xBJnuI3KtXva+UNqP/t1vc6ATJN+QkmJSYxNW+c5jQhsTWZi4fTjPBI6viIepuXZDhbd4DnJEY56
hRcRHdJIuvZKTIwJixlwy1ACUpzHdINGiqfciC4CjZ8JB2D408KT2k3Yrup1hE1e36vq2YlwBOw0
ImJAONsb8bGAvHe6MjAgPPgcVhJ8NBP+79ye0+hHJeapl/6cfoNQWmiicwAbe/jxMxBm42ME7kcL
qI+kzXBR+MaH078rR0NfOKhmHOIFjzJprUhapI+ERmiUNDNvNdPmClgOKcMqLNaCuu/wdCGhiqW/
lOkAbHZp0bCxbop62emkMx9LWRKzC4pSlQNDxOK5U/hZQLOibF8FhKQNyYtmvwGRRMpr9D5N7iC5
QfESk4Yefw/E/zjaBnfiGpMcCaS/qDQat9wUSMWMN7ArdGGNw2waHnO4McYdcs2a+ogQlRdmJHxD
RxLFDW7KJ/4TmRpDxUS2jZ13v/yM5594/uX9WznNPgD6VLsNUO9S4U52aTEWIwA+UhHanm4E5skr
lH7IxrHHWs5WDF+XENLrVVq6DJmuKfBjwfCX5K8gSdyq6aOqOTILdM/pOeq2hXGoCGBx/NOsXfn1
lKOFRB7NQeRcZRh1ZXAOgvktIWhAIsxqr8JMcKGFAgeqnvRYIFf7dOyvoWdsxjxTrMnEzWwyCRZz
f0SK2RvvectVLT9Ji1rEoq0uFHeXonpDfSREAKniPveQz+vbahN70Ozt0dLqS6O88LjA7MfaToj4
Ded0UcpLKZ/l9AMSCfG5xJFtJfsB+L6W/iaZ6UfCGsnFoqAzruyHJW3J9sQRjdl4P2g2yugegfG3
buyG5DoW9M9TXI/wGaPVWHymx5S52V+2xDqkN3EETPFr7x8b882pt4aDGXJFAR4BNmDi/G15fake
tv4DwJFw9HQ8RahbUJQujXTHqiAcaB4Ut/PO/9yLSAns0fEW6bFS6Svrtwl+g4LHCEBAdJ2kYJUz
ab1G5llbFv3CRXSc/enFRf3zOWqdPVLJKbqC4C00hT3JuSbRb5PutWgdFB4MS1A8MwT+88iBXjEd
g/giTaVfIADRtr596Ia8xtaMs5eaWZJ8QqqpZjz0LdI3xOmITFZQDLEKya32LlUybiDfcoY+bURp
NrgEQipgcHyiAbv9TeqfCCu4CR9oI1ea9uHQpayoXJOLxvgaIr7gDLRYcsWEMSUHCKdV9yMjDRQw
xvRt8TV1PnZt2EvG2YSPHGx/hSc9cZmBvFb/bYEBBObJ9YEDvYEQJ0wUFhMFeqhubP+l7j+d/CcB
lzfAR9fpNHMOoHVutyWbZ1Bup+Gvo1N9QAVAxktyJZ4rZKJgsOhRM8yog3H16ITiyy1YZFB7g7qN
iLe0r4n6pdgXM8NXTJy+XYMA+9TURKDXyimQX536r7MX3WbaDOOBcJ1E9ob52K962IubLL5aZrqe
QAM538gYkHM6GPCTrwD2Q8UzPFX7i34g1QR1o/vnmWExvU/YMgJgBdul/CptX4XPJchQ+AfgA8eR
3xpkaJYQwp2GFZRRs+2tfVrtq/gWB2/9AEdgUs18hT7kSjq0A+KUcA3+jc1lzeDP9BETw8hJNexr
858txOdgggADvr/nsM3IprgG+MzRjhyd7bBBqJfGa4lPz78kPOvyMR5eWQLtYi2ZBHCACoK5FBOb
Rrq1TBc1FaJqUAtNIZacq1DqniDrS7PatOsKS+Menq/HmJywDhE13CJ2CGpOsEJZhVeE8V27T2FH
jfeEGyGU9+N0ERLHmDsubKVVkv1Bw4ftjtx7Ei/AVYt8qyJw7khwYdeNHCw2RGJSqC6jpqmtvWxt
mtEd41zokwlVa2nhtj0z+JyQVETSkSslzV7V6AYAjyye7RK3Ysa8s4iqu90iICRjudH47jcs2On4
lkXnUrp14XufnmLejWY+gHA0m2HT6J7YD4p0hdKrr47qEk07nd7ar80qQ9tTO8BH1vuUPCKm+GZj
9urabI5Wxx9Xub605+yGIufZTD1Hdt8IPV5IgPI8k+DsizDYhoTuK+theA7AXUOPXCM4iywLzTw5
JrFwu4S8PII0Jz9bWep7CodocAKOZA8UXNTl4rWdPtTmTXcdD6GUEK2QzQ/QicYKiDxW9pOx62v0
i2a2NvjnsdPCK4ONXmu27LkKMF9ugmEH/GFJJ7zGgFw8ciRVxA1R4sip2kP9xINF0GHdoiZ2E+3U
dERicXB585O7SAw/Juh0gUhRrkNIgV8GL1zKxWu85f9Vr8KfMjeWhg/jioAMS42D9KddZYYwOf4I
ExOR/9lx6i9R95r232QGYh4IgBB5z9BVNrK/kNqPuH0ZZ41P/Oi3O+b4+kpe9sBlN8CmMDaUkP/J
4i/UUONxLHqqF4DeUhzsBtlrwHnD4IbEnZSKl5hy2gJpZH/JTXyr0iZqFgUIGDtRfGdoJOc0xr9o
P1v29OEhNuChv2jWBUOgKHkJPd34bdNdCraisFGIvTrDAgWZRtSIP0HgImvJ/WeocEJQisUZh7eo
/aiw4WreiEGeu5c/IwSezDZTvx5V/jgWroKI+ktYrudxHQiWe8EbuB5HuFjYD/1OvYfQePTpd1Ux
lIcnHvNBYZrtx8XY0C/dfgToY2QCZH9kY8PuNNVsasOqczaMCWPzgnOS45kXABEZ+XWrSFqGJTw5
XyM2yrKrvNQ+8BPRDtHLlwFk2Z92e3R0IWPyV5N2YcORYRDxXDFrCFAwCA8OD4EYDUl1XNUU0iXE
j0TAuDTLkiNIAskp6+7jR5t6/Pl6fGNoUJst73NVvEssl339VcUHwU/ZCAtI0F8wGGThnudL7NZq
d0pMC7CIj8v/jb7oNhESLGni+iivox7TchIuJQTh3cUe/rAoSIg04skLE+8loIKTI3BuPlRyhAgi
7ZjvbfTeDE2N+ddrVKRZRB6wCwkXAMNunCBMuak2BxARwk30LgRcn2aULcnVzpxzmOzs7H1k6m7o
kW3BA5z0VaAOOWQxn4QRY0YNVlpFJN7QwSF+yzwOXFzVHfAYJ38avVKvsxjo+ouo0ui5ayLcVsp7
ze3V5KwhwVU3CHMiqSrAXC5GTkGBIYHUy12MLVjtgVVucfWiqi9SdVDs/YzmUlNXjFVZ+pEzcc88
/ZlxKyGBivwdvtk0N7LD4CyvUm4nBlFEBuUHDL+x7TZKtymcPbBYjkQKLLX/0SqgA4MiIbixWQFJ
EWN2WJ6ikhVAoZaQWbzhCGSbMVddky1tnpkq6daUgNBb/J7Zn+X4kUOcLeAiGvDjaWXlFpoQWGKN
74TTMzuaJl6k4ShOeY48YRYuuIam6QC/xQxDTBK9Pqobj5wplBIDLvxi2hSemVHVV/U1Gn87ZJK8
rkQeReWdM3qpNRZeNoe56oZNA+NfNv+JtwQVaWL/GvbA9c9lxcNtk/qDXrpmYh9wmS+TYR/We+aE
qUWm1APegWeJsNdJ5Oqt/ZXE7AYwnipXsaUnOucd4VYRaHyAiKCcknUgYpFRc+D/WPJfC4REfKn9
k1+RidH/4laGp5na3WeD99AbEZ0Aq/gdAMomNvcyDwSlyCaSCg2Xk+ZA/tVX3uToYiACV7bMywPG
QdRRxMubhyKC87mJOScG0XkIoaf+OpKd1+QbW9/p7K+o+BF1ErAXr5CzGB7gUYXIk2FlDLyuuBAm
3yruHH1HDs4+DprqhA5FxnqEUDsvvNneQ2sO/S7E5CbERRItPxuxlDF7gSBgRmQ13ucxCbFnoH9Y
rtyDKujkldKt3pu3gkASDTm5ugydN6nGOEEsg4zK0RgRQ44hzwV1ATKP/yW2Hh0Jc9FPqHz5Nunp
buxSWarA9q8EoqFGp258kwJQWmYQZM0DvPg7R6mQJfOkYo0UR5xkrZ8mHQMt/5UIrYueMRURJqhb
aNxN86y/yrgDFG2fESIVkwZUlreQZzM+4uSuJGws27beO5VJmFS3zibP1ldVfDGjPXgi2cmLwaX+
UHL5vWBf72N+j/mr1VCmFnU5WNlKj0Vw6TYKTiaA2fKT4dFAvmG5nfWICdEBJjBBIMl3YPwgFad1
VfMmZX+zweadrUl5IZRioXF0j4UH5SniC6J/3uQZ7+phmLbOrCF6ImaExuF6xXIBir3uu10s6hdM
zuiLLV1k882H+HdoDD9SmOKMu4HjbJKXUPRtdjJlOPl5z/kWGIjdZGFmjNm8/3ER1sqiBJJerWAA
5yaGpvT85qRzs7K0iVTDlVKepBiYQsnWmU5QEVAeFmaUITwaL7UjbdKBoqD5ECPijrjgiHaj7rK6
BuGtbbBG02Sgqge9OLNqEWvHRaqi4T3LqIPyLcEE4hHT4fahKsueA9bolrW1jsFp/NCVYnyEkAA7
3TPXAK7G92T4bkk6RwwWEhOvlkJMZDdZAL2cv0N9l4H4QoSVN2K+AokZJvnhcZfLc+CcE/+lCb+K
vqGYzT3pPV4BACrjkoOyJCVlCPwuHfWh3fjdYHZT9wZq1IYOgIadtUIBznaPva/SDgZfGm7a0sNL
NHnItrvxSxysLbUOYXXOJVwfdFbkjIgF0jXaXQ54bk1SBcrqJ9GeFfbjpzm8Vha6bUI3tPndhzIz
8h/NgptW59VJbZWFNX2IRbW0DLdWr468A9+wvGQL39Eudbd07CVzqTFux/FdxLalCTsiknLbZQdA
9MQL9xzyp4/HMjNZ3RT+WS11Q5ISJGZddRMO65wwbzNYVsxuefuhWhbBYvyJPoevO8grXIEjUxC7
/WhmyEoI9m53OYsJlR/8UO7uFx43+CUR56UN74byRjgPb53PkokWBSladwO5XrDkcUAYpHjxpzRM
GC34qsWrYBNSM378Q0SzeyxRxvWVEQE+HU1rp03vqEwre4vT37DuQUaFagDsJ3bC7DOIvjWB7AbP
EAlk1zh48qG/s3PWXbty0dAnUJBgIX40PhcsB3rzSCbUY8yCE52kwOV+/ubod4vFybQeQufrZGdd
fh/IP7K8qiK5lJhhxdX6IzV0EkWvIgjkO+VMmyIdfvmFIF20LNlW6xm9q1fzB0O9Tlp/E9EQxG49
BDIPTbOiwGwpsCQQFIlxTZHfeA/FTAaAge6D+4lgMGrHSkyoqgUNg7Zrjj9K9Y90Eb8+NE3DlbaZ
888MwsnQev4/wBhAh0jaKau5gZExLHbCR7rt6Q0s6N75UJEaRMa3GX/41XWaUPEyXnXMybLXO8Ap
dLLhv3mN2BergaThBcRntyI6FPZm5kjQw1Nl8tWXr1PxWdL6FqNDVNvyrPTPQfAjG3E6KvA74YAc
1voDRqGVETVItGi+Enz9PnGxftquJ5ViAtxIPSfrvh/Q8zNrnV4tP11pCD34X3GjIIa9KuW+lpcl
WIwVbKQfv2KCoZfMXwHHjF5Rb3PJWFTBdx47zMSIpBD0d5tm5QCMHgUN5pCT0JaXQv9VRhrV6BTT
ey9kR/dnWMfqkdieetH7a6ufi1xafBeEUXVb4WNSyfZ2XgHtFk1x5i231KtZ90TmgaHczXI3Sui+
Vm2zy7rPiri2LCv4nggPRzdJqVwhzORrWUhi90b3guFDeJh3r3DrwsOv42keF0gAoZID/QNmgrhd
R5ivdpCuOt9/OX5XKIJ96VvJNwIABvwPk/vkal7AhPWgxkvQ13H4Gw2X1Nn33hDj7zQrDDZsQove
WoMPNclm5JSNTUZ9L1KuqnPR8xMrj4a8BQEzEQuoPnQe38j2ubRBupA6IpiHCiKj2iYjkEPXn0Uc
GBN3dFYJ9qI9M0HngS8KGU3y0S+IH/kC0vOrVTW5+HnIBLpoJotr/Ztrb0ULvit37iRF6wiHH4I2
IiIYzhg4+N47nGe1iA4v7xJbhyzvNVXBsT9jjX3KLen+e+kLFJ4Qmai5BcU37ZT8U3yESwtXGpmf
oGrtCZaIn/kssx8EcEgMaF2SyJI6BygZeJiYfZs7K7ggoP32IvjTAOBkjA5O+l3Oj//jfSG26zCm
H88jrFBKvkxtG4hOXi4F5Z1ROd5OnjWdQEwpmx5mLzS9Jr3kurPUjAPZct0MxsVo5YVsp0rTuk4/
rMyULAv1gr0N0DsDEBPaIMEc9Rmf+QWtfSH5zI3or6KdLaBfbuZuaPj2HpJ9kNITaRewnsLsjPda
31fKXUV8OgMV1mW7pgnaV3lCgnVMehDPLitYxzvwjyEcXFEfZa9KgqskxKgl7sy2EgvSkiWaGQja
IBbSc+mbsFwE8WxAsMEZMj3LZtpPTumVAP6UjJAEonO4Cx0feI6akFrCysF5LAxYDRwWEzBqCo0L
ML5miysjhEb7TfRNSgxXeJ9YyDlRp5MExecr5kqwFmrXVlK1YlxdF8Ve4NK0VAIvpf6XWvHC/47z
K+m4sEIkaaT8IlX2plQvCntdQ4HALCxhXNwpUVswrjnuwYPKD7ZPLYnVWvFRYM4sDzC6Y/FrNBg5
PViTxp9dP/tIZLyMLH2wdBZvtDaL7EzKwkysxYRB9SOBh6hJFcKw2oKb12RhRb6icvH8E2CCZoav
LOGc5ZwSJHKNlrxUdWYxmnYSOJ3A+SyL74ghstm35jHzCPDKt9Tjub1FEJ8nuDigGAXwVex6GUvB
RHhPzhOKVFBxhTPHkLxM287tEdc7PmH4tfJIfBYeELNY5yLqmUiEg2QitXG7ihCDXYrfQzZuIQ4g
0k4RlDrLfnRYdG8VqRkQpkBpjbUlhwpT/rqZ9t0d36jNGpZaF2LbF363B10yMCHZnDWbGNmW9NsM
zSYskyU9Y+A6KMrxaGB1KG4cLJ36iMy3PLW3Kl9gDFHOwwlc6HXlQZeBCQxP5wmwUD+p9jPCquJA
PN84u5MoW2gW58nmZV6O/S0MiWL+sknTzht1RaXXulI57ag7kE0OmLep2YA7RfZZ43JLyDKoi2/Z
PsuDJynIvFeJ/VYzDHcdz5h2IH3OrcDuGA/dnLLWNe+l63TPuLxTSUESXrssSfScY3gYsm42ZX4c
HAn9KCgn4VwVRyNxzltHfpn/qbjEjaI7Z6iiyUdGxKEqmHGEpZZITlX3AY7YeQIGLq4REal2jRsX
6zROEPlYxxtNtnjAfhJWQInUmfpsjm9NTrLcG7y2FCPI1v9yjWobAEjgqSh4G8qT+hmWG+I2iG/n
GmAXKYjGcxspBAg7YORZ+P3+HZnAVzRfoAwniPOGo9GJYOua61Se7eRlsH/i/nuQ5w3lAAxrZYrM
y7oZAeeAQizTSe48tuzMZzCnPkTHEYBk5b8Lpuf787kdpRUPBAkDcaMRlcvNFytr3w5xFl07l2nP
v6AETzUga2Z6iAe1/82IdwnzryJ6lwiBqz+BSEmOM6gvLkETrtbiZ7JPJKqFyp9Bh6tzj+V5FY0f
Btnn7VFy/ozuqJo7FU+A/3S0uyb98aDO+S1OEP1sbVy3Z1VdYyTU8IerK2sItlrKEIAKkTLdFYEj
UX7WrPdA4Q1HRSRPO2kdu1XssUiKC1Vsdfzm6MHWkn+fEW40PZ4s9PqGoNvbN1lyhUlClXZw+ypI
jZIQ3nuWrph9S2WEQn/L1INsIfQhUmNfjgPHL7QQAiWaJmB5t8jpomXxrkJJdiHVoAsbxqQmkOFD
jg764GlEQ2bRj6JhRFduZt1BmOGCmh4jLNHsjZvKQ5xRbngQze0Arx/FLwI4mxhGI2hPi/VanpHR
6qSUtW6JNJgo3zYF7IgYLs0W5P2FjOdlpJwGGRAKkNEZSTi4W9wEBY9KineOWxIxDWM54xZYj7Od
NpzRYgfSchdntAjWbEBKmF7LHXdCH20A6ZP5tWkIkzzm2jXN7h1ZAtEB941UuQaPO3TO2vHYysVq
RJg9k0RT3jM2Zsp9MM596nmCVm9Tsm4rPJRwQCtCKJCrj+RvstQ18QvhLmPxN4KKWOwZwqnSqqB9
2cqmP0fh/TPQ+mnbZp9Nm5o+NmJ/WpuzG97Eb7+y5rs3b+Ey2IzzTxjSoYL7IFk7xmeGirZ+/Mu5
26MP7MQFxNhpe37K7LFHxEDxA0Dkb8iuZtN12Z0alipb3yTlWzjelLngzdtVPHxxf1CCtzk82m+6
s5Xn8GCq9dqZqMR6bci4FQQ1TDIHrYhLlBvUlOZJchDWiiQ3PuRBBD8JASecFg1SjJEkcwafGe1l
dcZ805lM53w7VOjFEBShC1trUKcJlp0wWhC1R6oA7n+8MP106VHxFzBiZb0BMTJUV4ffybqazuyC
YkWQz2bzQi5ot+YrK6uLgUGLtHTr0KE/V/lEM5Z4uX/IxCJEKPym9ojeddmzjvoXsb2QjizkzXbv
CbalphSyNngOuf9rpQQmGhYJIvwGpa4DJ5tIvJjEPQEHzi4fFVkEerPVqSgsfmqd2AwJ4RXX18wj
oVm8l6FOS7q0+QbhBmZeEwH5X0yObn0JHV1LAQd6EnDopL0nDEuBoS3Y8olYXTYaBuEAExG5IN2I
AIM1hLKEtn/XUAyNV43A8IBij2F81sT3lziCt9qzIHgsvhsqONx0Ucurwg5eMiokHzORgWh8mTvR
cNfPmZ4d5hxwao0z3Yk3er0e24suiAgxINrvF/4xjUTFfQ+Jq747vGQ45pSNIA4SLjDiH23jSSEk
fPMePo+96ljZ1M2vKvJCBXLh62y1LHXa9Ej1PeSDTLPFIyjf/x0+8oTa8xDwJDki4YH1mW+KeMFU
d9UYEJSAxWHr32oc+W4u71HddvI177aT5fot2ZKbyufHrcgDAGXS0p1vJZ5Rnkp2kVGTUT+7wK8z
eVn5oefzDPECYg9h6VZW8ndKqiAZXiR8H4VkQxEB9aGBls9/OOnJGo87eXAJ3hVxL4gzUWiEJT2R
rwETjH+tJ2pWNxlSlGozv4DP0J80rkDfOY9Y5OLw3PHqNcmXNXxH8arHuNUAOzzq8Cibt6Z8zyv0
Up4IORxcprUO7qlqBqL4iCSrvMJ2yauqSkTnru8fAUOG5EMTXusIphnzrSZzyP0Z420eiNuQIPW+
NMgPBWPoNrG2gtN2iUBNx1Wj1owMgNfhcWoeNmYNstRpPPV5TAhmSEmR2AU8iPqx4Rpck9MZfgIO
pRABVHBgGUKmz6GnQ+eKiJtyh0kmah+Ncpr0p0VaBd4+1KGJ7wW8sD1Q3rYod/O4y6OnPqUbU/8o
1BeeTlXBXoWSU2ywM1KhirvdwpVCSs04b4i9Ja7kDPfEbSpWrhkvzLCkNWQxqV+1gq/L7cqrQ2tz
pN5H5VNFa9LwbkfdajajpWO/TwyCCaVJG9/fteFR09+V4Er8q+zvSv2Ymrs4PZrR07EeCNg6Mire
Z2WLGDkM7wk4vmJdAt4AbcdjXTr3EFglABQ1vuGKpvootQeD0Zk8CdnfYmauZjq0JsXNA6RH+gQk
iupSerOpTh1xJ7oAXTqZRzVltyudhShFLqNrz1G6zPNW0t9UxDApyJUsgdKm72PxLNm2ij2haUkn
5os+DNbQz8v6ZUQuLA8/fKBSR4vEPkeOJBNeX9MFYUckgRWPUP6jr5sIx8bc9eHGr9aFviSpekcs
ZIq6r0DBacoXn5DbdiuEX755jobTjNDE8PLic1LWk/0odCbxFZcsDJfd7mzlIN8JwlSbdy16qMXL
TBQXBIvkRfo6JXsYveyaf4BhtwsIKX8Hh5pTCvw63yv4rjOQ5Al5vtN/+SFvwnpOKeh4t4klMFdy
5g4mpgR+z6rH20eUAwhXPNzC+jLinUKp2aOkYY0kbNicDiOl1TWRIwCrUoeRHsNVfCHeIOhGvLRr
x3pTUkauY5jg2MIjUZChYWNdDD519S/mdx0w4MnWF1ALFTmueOdLiwy/S4pCCbBxbWvbTH6hKHJq
LwQ/N8YRGGs2L3QogsDipSLr/p9wO/xLB17mmTDYz2L6SVn4zIyqDPmGfBYtTXfM/Xa5aqQ3gpJw
ieTFTSbnJHt21s/MUyAxwWdCwji8oE+IIiYdZUdRcqI+haTOJlr1hX+SHk4yliHl4AQg6QlhKfs1
EesrfzgL2iLTsmWs/oqekFh5TuEDLbUWIM8lBeDYK+c6BRY56u1Oapm0BVZX/GSYWxj0TWvD4SAo
rS4isPPFIROVj1qZ37J24TQDRUEQNJzfYchl4ADt2ge/3dNDw7eld55Y6tXHKczICCDtn5+YaAfe
HCJRfLIazyLnikisVjANabVoAMjSxli2XCuxcQLhGQk9Uob3LDYWqQjGCP64/sj5GWO6SbIn0Z/B
HNHRcDLTayq/6TMhX+Mj3kn8ccOuoMEWErumpP3AeBVWlwksq2XJLcwfh+FqCE7/Hhygv3avBAD5
vPLUXT5SpOij/5vzZw1E2AuCu5WeEPcVmmm7QtrCRg7O2quLUekBGgivuGduPR6rnDYply2O46pj
tPoH83WrDtwjIwyPIFzCdvYJ7AZcvV9uIT3oRp3LSz2g5+cmRHudpB94v7IUMbZH546viy+rCg46
GRAR3m9x3gVQSXx6qnlWlI3KxoZPGtNJTaYBB8dRlX8FEEwwXB2/afaJs60hRJSMX+dDxUrZFG+h
BPxOSPv4neoYDQl+Czc1cLWz1/s3m99MeRPUpCXOTuMcWkuDvdrcZ0xr2J+b3aBy3gnH5YnHZE62
sEscbISIMNHQlguYMxGlSZ8NIkUyhp8Y2gj7VEh0sjlyHNDqfKfIez7wYnzSn4YUKORTf4vRwjPd
H/Xhcx73Sk1d45oB0JYB4qh7gOqrB3728FcNpJl6gDx+hXoRgmyXMDCMe4NQ7cM8olNgfAbaBChx
EBlurG3IK9ffi/TXUO5jvyb3xPkFebWK36o4J9FtNPdT57XtAaX9gGawQQMmHUf94QCDUhDXPHRe
Czy58Z8iAwAWwE7Nc87v/rcxrOwIpv1ghxcQkz7fpMw0HaBJRFNQ8U2NLTR1yh4FD6TrSBLJlYbY
6MmxQtlI7EC2jSkdTENXzdBk7mLaS5RrOwEXuXPuYTroJCQ4JAcimdJecsThzb1PLlH8PiEdaRIA
h7lf1MaplRAFPXJkDwT6FRCUd9H1Aswjtbdq2ouwdoaekYKiHayfZa3sGlb8HAU3X3621Vej3SL1
R4rISkdoX+4Tti+XfzKMLxJ+vbpfz/0m0DeVxWubkBZ/9HNiW17SCsUkNk0w637LC0lmGAw4kcXE
107N28hAXxPK0nm4M7DHB8tW/CJmH+5qYixs+dYTk8NhNIHOnHz6CeqtSVc338+4aPFMuKLZt/XH
TU6xIxARFCQgDOZd9eDT8iAfowjtKDUl1sZSH7H06nD8EzUr5IZbBVSvGXlpBm+iTKP50+PSreFL
zGkDz5HhOhwIB9qo/mMs1p1M546XDBJhPUcr+p3Rw/WlO048BsuyXDL/4SUq0y2nr+l8+TCT8Yud
uhS1mNWO2nq35S6OSBEghxG5LWIwqjei6LMi7Qbj/lAdo87TTbbFA2ZUM7uNTYZLS0j13Dx0S7Zz
izl5emmz70HlIrYMtiYRDQXXz7QVU0EO+locrf5u4mBv6i9JW9uj0GkidqnJvDD7i6mipIlPlc6j
ZeP3xBh1UAgHSEhcxvuItZroKV46Hy18j6Re35Kjyfqg0+vQI5DECkKsi2Ads7MkxXQwHkYYkg6v
cNS/tPz6s4GPc0VuVf8SJxShAgU2RPTNlteToF15/bgjjCuI3cS6dQ6TD/OFgrMEF2BPhliIGBNT
i3EkvjezPI3kh74/SNqj7L4yg8DQl6HZSVPKdv4GYRjjjuF+Sk8IYVvtaKCvsW7UEECQDJydJI9n
EY8aM8meIhd9+q7Lgw3CXPNhecO41+ZjOZ4n6VsSrd5fqe2C39NBP8sbPf5Eq2PJBJtg4ybD9exM
XsH5mGMy0DBwO8+quU/7KH8bAC3AqGXQdx4os/0jE9IkWLNec4Gi3wAxSkmSn175R0E+CMKNZFbH
4c8u3rCTdiBg4Zfv8KDvUgIydJRebmnyk8jRYLCMT/RnWrAd8XC2xutYvRTDM+eNaUqSjaYvySKF
Ef99Gn1n5ZrEWovvLNz57UZSgWasb9u8GcCK6MhZGZDPUC9bssiu1PA2d58GwS2K8qDxoLX2xbx3
tJ2eN0t0snKzWiIeokpGRnwvIF8C5g37THANT0OO5IKilxaRxKkkqDcAritZ8Ez9Ocj3Of+mbk9M
OYO2kbicRKxgjC0H/rqGFuVPgn7Pg8eUvJjWl3hlwWLjV+Gjpv5xWbGvQBaBtRv1rTb2inql+GsW
ZwQeGatwo+i9Q2qVccN3bP9pCC4avYspFNcByy8ZZ0GH4uLPZ80m5UI59cH/qDuT5diRNDu/Stpd
C9kOOByAy7pqkYyBEZyCMy83MI6Y58EBvI1eQ9t+MX3IqqzubJna1AvJpGUmeclgBOBwP/8533ku
5q/cSzcmQWSZAkr3bhQ3cbWdAGrlBRDwU61AFAft/Tzf0exaUOCRvfMJwNOmyMEwp5k4WJGKwxUC
MxTnprfPAW3zr7ixseszroXTUAeU6R4MtcZsSLPoXWPFYzeK3Z3LlQMRH0rrwIfxQ2TPe950St3Y
PTPlKPibBsXcWa2VEm9deAuZt+hY7Q6ZfmwgbUGRcT7b8qlmTOFjpxUPnBtrIJBM1qsDF3jtPvPq
8+SCFnTu02a6gSPdEzyMfhZUgIVQlJliP+iI5DspgVtJ2hz47TpFST8688XbOJiTH1wkxaPQe0RR
dptBclc4J96qwLpCII0jwB5XpYZqfUUc09pVzW2D1huai8G6QdWbUZ+CdluO4c7q7kD8DpytqmuW
Yoqx0YExC7fdOm4h7LxeOBGxQNYA+ckyyAk7oiY12XQKaGrz2+DUF2PxtiBJEkmKzhcDXuEyUU82
csrAgMEA5yET5/MEg5p2HWcgBV4s71hEFWIIBxigvpJJA4OhLX8RjFarfzTjxbJf0iO/Op8e190X
fyAMipV1wkivAbR/cNxTS1ny+GXPl6H1VPs3s77s6ktvvGWIABQ1m0+J86Wynjvwtu3u0u7OEU91
ecrNJkOnKrE0brhHoomOiG87fPKKB8PjLt5byzmQ+bZ+rrKRYxdjrQh4LyGSnhmgfAyquzk41Sj+
aXHroEHi43XfY9hPCxlqZHk4+6/jcsgWTEvnnH7I7VTiPm2u105eRdPcgq7Grgo3M5RlG/fyCG/0
fPAfFT5e3mWW07w4iunk2NcU/ETpoxsue13XOydLKdO9MVjXJQpayk6B38H3xBDFTIP66PAoSo6V
essL/yw0wbXTTZwMjzZwbHlQzasEYa9d6+APKPP+bcPsuyYsx9OPkxdeF6p6WUmY8prv0boD3OXG
NzM2E2K+26a9r02+sfqAwfdwQGb1xk/gfZivsnE3oI33wL/2GcAlq+2xMH1O9Wct4ULsenmRk6Cb
Z6JY3y5GgDL6wpVvhUTvX8f659CjA/OnI8nesHFXTLVwymV7Hb8I+HwO6jCbye1S7tr0soe4FXBr
gxn1PQ7WtxGn0vmMAcUEJ9k9CJvDRYYaG97C1JTZNTGArr3M/XdXUZWCjzG/XOqD8a4bpGjhvGTg
Q2DvQeyU21y9lx1TLNRFzFAaxi3b+eznlD/ZPhR1sm4uu/yZ7jvGJnaKJIuN3r6LzU/jnOuJs9Bj
9lYFmLR6Vp0YWFT3oQY2LdbbQujYxVPir0Agc0EvMWamoMW8s0t4yarlOd9i/Pno4K6mhIcuWYDq
GtcfnksWmW65jprbCkiSpTgSWa9F9orTjINKjWKBZQ8VRtM8wGyOgB2uhCbdCuZHoslZuo6GVi9z
3svdPBxr89as2k2PF2+4A3Io9YjIfMmzL0S4ztm/DfItRAZb0G3OesMAnmNUnD3NZDLCi6A4b4dz
2lV4KPJQ5fkVlxg0JA4Ph8vQflYzG8XsboA4w3OL0XIkrteQYolVhFktN5mDxE4l+m4FdPPcXNfX
CM/+6rMv1CGmmYINhDxyRr4z3tOaihDnsMLg3DAP5S+LpltvOtbNc8XGxBox+Uzvq7Um7XaUKaL+
82gI8bUbRHwPg/gYr0HfZ2vFZFgfafjtI2dV+I+uqvFlISRloaYOLEfhdO86T75/XwnUDN47G0WG
BZDm0QajHCMl95qu4hUTEPJrfd1jzsGEvFKSKAXIXzqLXrhDWjwXyzPD6uulOI9UzVH0Z+/esqfC
Nd3x7F2WnctqH0OvQP6JNUWhb0t7k3hHLqbVbG5HpLg9Hru0ngUWnePYT1v6xbloZb+CNBokt28T
vbYJ0i0G/QJdWe80BQB0Oj3iWUvnl2k6cnAL3BvL3Jr5s23edPIVcgZpPLoL/GNZE++4r/g6/SGj
BvAs+OQwrq5PMY+Cin2fXET9tbDfkMFWTYzq6d/sQ7V+PZQb7UbUnGWY3J6t1sb2w1kzBtJhIRYx
E2Filb78+OWf/vrP//Qx/dfoqzpV+RxVZffXf+a/P6p65sXH/b/7z78+ABKoit//zT++58//4q9X
yUdbddV3/x9+1/6run4rvrp//03rq/nHT+a3//3Vbd76tz/9x7bsk36+Hb7a+e6rG/L+91fB37F+
5//uF3/5+v2nPMz1119+fFRD2a8/LUqq8sffv3T4/MsPR8nf36i/vU/rz//7F9c/4C8/nt76JPuX
//Y//5Ovt67/yw/b+dVVgau1FoHr+o7n/fjFfP3xFVf5jnaU8nzP8X/8UlZtH//lh2v/qgVZKarr
Pc+2pRP8+KWrhn98iV57vj9g4Qv40h9/+Z8+wX/9RH8pB6rpwQF0/GDx45f6bx/0+pf5jq206/iQ
pGxP+p7weXH1x9tdUkZ8t/1f+tpyIrPeVBphrR1uE/c27N/Cld7cb3AOz2LvT/fcj+Aqb3YF9SlY
fWREwc7awJ39ZhX1ThLwtdZ+tvahbJ5k/aTmx9g8iuUaPWmgwh0HExwERloezv0V6/ER+NfRdMlm
D5nh/+5F+v/g9Rfw6XOf/i8uv337L/99Sd7+7QW7/oO/XXyu96svlfa0ciWXmpD2HxefK34Vwrft
wHGU0L6n+OT/uPrkrypQ2g5cx1O29Hzn3159QinH86WUOnClr/4zVx+15X++/ARXnHKVw5DF10Lo
9eX928svMCbzw65vt6EraNNx0CdeKD5f49455e2ggEqUf9sbr5alms9qS0R3jszafaMlLNcO2qgV
9JSrqpl5p24Y2XizxH7RMaCrQ7UrMvvbcaV38JapA1ap6V103BIWi0SVN5h2IXAtF2POA9xJ6d6I
OgZcmDkizuwlLdxLRqKhXeD8D00+YrqPuq3Dcek4hYI4aUs15ShHDKrLjEYSLiQP68hDPglpDvfd
8dvMWDLCjOoV3mkA4slM0H1MmotpNCkteJqN/ZTAIlA2w1IGtISqO5xpa409ekjD/rudvZ0vxg/I
aRwJUuUzVPLjDFCW5hkeLKXeJCbINwxyFcoE035gNygv/YjpfdYcF0kPnPmW8bdxmmt8Q2m2G0rE
n1HHzR4aBw1obgY7PZkIuaa+2VXSseBwFiMZwv6l8g1F3I4JT/yZ0JTqZdp5ANd2owPsjgAwD/2U
t031rrpKRcvEKWqos/PW/VdlYUZqrVXczMv9GFCNWI0eH9KCczyJ3A+d5vRriny8psGeTiYB9yKh
PQp0Z4CSJyJM3zNnnzZ9ziuctwC3mBMjysxdi3eUxht2CUH+MRZ+vRslYqgdYrZMlCLgGHds3xdP
ng/OZG/T0CUpz5MFZToHqhJlcwwjGHVKDQ3pTHfRe89JxF4GkyKD1FBZFJvlZ1fZBdpt0rgP3dhN
V/1MbZ/q3ArnW83hregoo/0tD92WtvHEPwWVEhm8CAUOAehyHFO8xW+5sMIh+6l8bc6zyPaPbPrd
n4QYo6vBGcW+A6dPGWGD5bZLixFjfJwme7vs5zsr0/zPdgpfhrktVw5DHOMT9HybzzAnGiGV/Vq1
Xc7OGy26dQYQHl6D/Xa2R9haHCndI0RaTaIhN0dp0CiqOlMMDzLNGXGyiJ8NA1alOoamUDTxlch7
cWjCsT7NTQlsqiqi70WOVDgnfUjzSkWVlAhF+eAUQYDdx1Q/mzCILtNZmgur9Dk6hXNBnXMQQe+u
lumGBxUVYpbCiktbXcXNZGNoEDJdGw/Q/rPSoXdHNnTWuL25bAJPHj1vDu+HPO0wXtol3naT3I+S
wZm9tAxPLBXDftRhWV3povFusl74KPRY0S9LMSJO9UaaL5kJ/8qUUMMiK29O9Uh+c64l89s27YcX
P0Tbt8CNPodLlVoA+ticTnMER8JOcG2GDSfMLvST76Bj92uZxToFvaKd3aMXqhlb6sWjfPiqi5gW
a4vqRbGkDpholLH83Jo65zj4Y44xtEstePJD9GFTh/AYjAYPydilOGqdgtJAW414MnzeZZiGec2E
K1NqeK39OLrVXoww6yumgGUC3lWnxXTnTIFiw+e0C0SeLItPJq28E6YD6u1DT976OdCTrkz92zSN
iy+heqqt5rjnN7KFNi9poTWHE3d+yb3KI9mVBnZzdCPTfVqu13+MJiEUGWf2axZNXEyySbps42W0
GXMMJ0w6ycHQf8AyDcewNeDkEzHi+XaT8a2WObRefwlWYvQARN7pTH2MCzFx/jL1q1NQ+xPkLmEH
f5IEhhPaOquaMhetU/suytvxM08DdfJCHe7MKEE5NtwoGQbVqhCHPA5xdNJCNm5sLw4IN0ZOTQ1c
B8QOP9u+nUV15WUMFctxnK41d85F06jm0FiyvhrHuY3O/N7hUBzyjt4UUcyZ3h0TUoFBUTwms4pv
B3tZbmfswHheWDtAuNXlwS/mOThkCFjcGjUHBq9XOPKjPj/Y1PccyiKiyAfTiksOt7K8e36Vy8CO
Nku5KYiEPk2tb78NiuxlNQKk1LXL7HJKIIkVYy523ghXpK4Ckpd+Y2D15mV1jF1bXVHI3NFXkot9
luHjIubrAvOxhp7Zj1CcAkuLzvG2K2Hl6QAaZu+ypCZy7HDGBLovz/qpsa+aChmq8Wb7spetuFsK
YrZj3SY31VSGj5MtOTHajYpfOpdR1jKSj6zzZT601TI/OyagATD2gFwLyz7F+WoFbIJyerfSarwP
9YosqfMBu0jXEKkyvSB7mNMRDppS+6/cQ+1PvpJ/djVKShfN+tREDuqj3RDGyhKrOqbBaJ8aU1aY
SavQbGTSUe2se+3Pv82ulzB7i6B20q9gPacqVeeZVceXgz1Aepmq5N4uPHcbaul+9FbkPw84rzCR
pJW+1FmQXiVN7r80vcwu7DLMf9pNG7wU6dK3xMOhrdnYt3ZxEXd3TRTkX71DxTT3hDovg56OtbAe
BvJSfVceAwcBZcgbkhZDzqFWBgsjfV1tlxQy8qDSkCFzZAeMRNLEPZNF6p1bBYzU0u3UnWCz8lSr
ZJ1UebwVrmqanaCNGv3YY9pSd47bno3tyPRhjiLMI06m3K3iKtuJfkmvQVWvsrdtRzdiUulTUnHP
xL1XO1irq9VGYpxpVxaD9d1nAcOWNqAVLi2wsptW2FcmSDIuAYFVKnVda33izIJVtS6ZKIV2I656
V0Q7F214V3eehhawRISYmxlCXNeutYJKl8Xl7ATy0u3bhXOpExU9HXg83veDXRTJhhslGxl8rMOg
0mmI5XF5YiiVs35f7JYkfKO8+mZoqvhY9SGGYGz1tntupw4RgKavXRhTjh7oJZh7YGqqCwOk4cai
8cwrJ/QgkQ/eJxum6JX7l4dpF2UpxJUsKy4W3iuamYeF98meq/naolTy2aRxNDMJEwv+jdZTzZa1
QizIZ4jYZWD88swO6PG5dnzbHSBeBDbAeBlh7s/DqUfzyXM0+0XkAfwjSyHh1e/EJrhHrpaSWUvf
4XeJ3hbQA25Kq0PiKyAsWfMxTO5OgVQJiS3YGAfFUoH3ptS4u2/rpzR4HKN7fyQqnVz0BaRiLqp6
Os7+Vxff2SjAQ4SPFX98BtkNIMuYetdYI7v6voJJq732I3aGM8PunScf5hjYJh1smeqcCcQ8Uh4H
lMC1mhP31GFu8mc5NNTwDhd+bx9VWj80tXr023w/Y7cJo2XbLR9NsM+IZdoGD4KwytdKdC+t27Bj
6h/azLTkuCnkpjV8+glp01o0jgabSG94L5JMXnh1nVRnvUzCy94Z7vMM43jbbD1QnSgaONpc23w5
k8FPUc7+I97thkh9slvNICSJpzcunnlrYv/GiWlg1HWXHalZF5dhkyx7EwcsGZGMx12qenr6ylRO
oMGpYFJ1jvs8zd8Td8Ahkyh73w8YY5eiwzUCTjYIGQDXif8pC9BRPADPBj/tIavWu05Nz4EcTv0q
Ji5zru+GzGNeGfYFpTctEKGlCTY6iRSEGT+67UVkb3oD/Q7gCwlPWGjbfFzAo9TYxyBRPkVNBZak
xpzjWwq3fDLgLZrXsGRvjXcRKYHT6DH+ywSPGh/auNeTjBQ19Je6bDAhlZhUBnd+74OpOys9/Ia9
wcEfig6AdhU3j2HuXU2Ve1vFkz5qWd7VrmFoWemJvjjdERwZX9isvvaLpsClivZWulyPGpBrKCko
F3BfqLuEvl0lajNgy2Aldt+tkW1DLuPnvmYNaCEPcihh6jVY4EjdNehRTj4rvRyel4i7WlUWDvWh
ZTCq05V0Sod56xp5ZsmRURhSw2YxWb5pNaXkYMdfBpuyjMqT1YMfRPFW9hP5CJ+DQ1347wsPYlKX
U3vuh7DsRypIoNYz1RRG4qfW4m2SldwsDX3sQ0/sTOVkJTLIO4emWEdlAn7S2PTqRceTupmmxmeW
m03dd2CthNt4ji+sYJRXnhOq56SSS7+x2G5dzmy473CtZVTTCw8aoHHfOrcA/ZXbkLHGPPKoqGiL
yzSq88fMchkZtDGp/qEMYVZ1HvPM0LOIVguLfaQKfIyBi6BJqbeyi2qISxaePvQeTcUE2m8LgNJu
sr5rDr7bYQx5yms7pEpzSPSqWKV3MEahWcswOxQVgKZhLdipW69/MDntPEFR589ZmaC+C2aHYl77
jE0O9oGrP2W/aXf8a2euAYT3/nAT6yZ4HqtuubcULtZyKnBJS3dxHyvtaEyJubgoWDxI1nqp7s5q
7u9dNFZVd61zaV7axcF5oUvLsTfFVJItc3horq8fGwLCLRBtyxTmIJyop/bKEkAlbbBV+CpFauoD
mzHnJfF8kKROaJZy4y5FiWsWAnGrfOt19EP/C6sxMPms4KjTemI5BHXPlt73q/J+sXQhN8I35bOo
bXW0qzE/hFnKs6i2EmqoVvrxODQkImddQUgdu15dTcHCbe44KSA041bNzrcCqg4sAijaCUaSGEuw
9eacXsMoDvEZzNGlbXMflzJxzvRC12QaUBMp5/qxA6hFjUM7MLWmHi60F4iYTb98CQgYHBYX2k3z
rhUYnwSlH1UcEVpkv35lu31M38ZIbH099mDUYaZkO0F24xSZ/Jl6C17iYc6/OU0lMDiU2scsdjf2
INJTDZkNT3uZUZRnhvkjmFIqAMxMUUzMwxWTapFfLNVqhx1Cf9sYd7pPsg4quI/gjT7ZHJdZEX7p
wnl8igU3gCpLHH4yxphuIW9L3qJLSC7VJq41LvUUGwhBRmZ0wl1dxH7KEETNfncTdYZSnbEpCOtE
wWA9JtXsPYwZB8lNQj0ruSS3GL/HQYvrOui6x7CY5EimSkYU44UNafOuIkjnZnwQoG8YwDeLwTlB
huFWcU5AxJ4mOAJL2507DQLpVkVRF22jsaWApfTngI3WMMQPdjZlxaZq0hT2sV9gG+/LENtcxSom
HAcRk3gDOcHKTTdZPj7WRXAzpQ6pT1DkuD6rQ5/OzEVKm3OImoqN51gToTXy3pMnPE5LDgMAzxbc
DsKqaUOKm+d4HORJVNxZFDDG/dZVVXuVm7jaVYO/XK6HrZ9DlTM2inyIDP9HdM7/r2T2/0jm/I2l
qEzerPOv9uMrqsak/JPk6ag/JE9b/+o5CJ5B4PoC5V0jhv5db1eIoUK6iKEon8J19b9KnupXVHBt
++x0HQfZEzX0D8Hd+VV5KA147laNUmr7PyN5OrbLK/uz5O4rG2Vf2o4Wnov6+WfN03dYXhxaC+Gm
WtatKL7DBDt2EhFeNFF5HpYNWGgckuCHwwM74eNsjLkb21ZeCRTNhO31WdF1AEgmHApDBUg2gsYR
L4W3WQbx0cdVCnAA35RGk9Kuv4CUV+ldq6E75uzfaauMxE1lMG0xVGPDr+7MxPA3kRQ+x057EzO7
juqgevK97KPVsPo8QcK9urH7Wd3nLZAeFLn1NpV4VE9IAuN9V0X2Loxrh5bmdmdF8fjEMsdCUU1r
WqVE5TQ1dmQmq0taomIGU3hZpzaEAUbWUypwacV+Tj4oSbe0hlHDFwyHZibf386tJmo7HJBvd+Wc
lReTbbNYMU+DN0tGCNnzsrWjaGfZNCWqSnU3/WCA9jVleHBJEesJJ34tv6osel5qMz7HBWtYCAw4
yb5JhF1lS05yyHXJ4y6cMAp8j13SvBVBQWhtjiCNp+fCGrq9lQN1ygr6SIrqlFA4mE2ReESMUFbU
H/KqTM/Rfyg1qKjrLXP4B5oI3ZjA7HZAPxVLNlO31kreEszIDu6ytEseXX41Xhf9UHBo4S8PJ9Ya
5iQVEGWhmSYGeDPtpT+sdiqLYeHGqbLPivH0VvhZfikI1IG4N1s/51xvgvMubta0TTJtLAeHbunn
IVLrfJv5KQ09LSpcWBoPrQRI21TzDEpj+NrCaBplWKjpujAXjvS+loqUJWGpEEfXWVnCC1nCYaQf
FvjUYkkoAMWc7fgYEX6WDiu7NxHb6tLhN79uskdUHLsZzaVdk9eRaLjA86HC4bWxJi++iKJabymn
QOJ3AceOI+f+3CowI2bQ3WrnxpXTsOmhfUwMr6iZBKxQ1yul34fsRe81lQsyJ1A2kcyBpDWfR4nq
DrGetjLFhFTVU7wbR+A6OiWTO2qS9k3cLDexi2mv60kNAosuSZejAWMOkQMScRfU5WXa05RR9dRv
UrwDdWnIgpMdTltu7AFJEu54KLBtsQ9EnijfZOTGmzAJ54sYlgedSfXJlbG5plxbuwcvLuYz3XUN
VvvBOg5NkYPOhoXLe9Qx0e+ufD3t60aeizDZBVU0vMVYBq2A9l/PH+0tkqtewvkMxV7urRpnZyNX
hIHMbpC8wTG02aGWqO5TYx7yHv5Hb5znuA7EoV146s9MJAilg/qUk3oMigbyUzcFHJ4gNy5aZ4fA
Xp51NL+RxgVQleGSRaJ/zSmyiOj+mzESzU32hVCLAywm/xEV02ZsmncVttHFZE4lEs9pAL85Kbkl
OlvxtxGWTFscvomV3qLxpG+2KY8MUqAIFk19UCJ4GhJ5qLu6fnIHnxGj7HALk7E45wB/Qn4VW7KZ
fUBioHCo+O4L37oN8vJnK8dD6YfLpyqWOxf94d0u8y9vhT0zWLmD6NBtmbI/KQKzRytaWVOr5y0v
w41mPwo6vXgNZPLhcowOFoLr3iaah/qKBzYnq5EITttlVF5auGJGcMlBwzx0GXBlTRrztgcpbF58
FNhMbPOQmPJs9fIsNzkmvAnwCYjGaUpgT4ZRtG1kd+t1cbZNWvurk/JpUMW8S1QGWbuCeKhMdchf
JOyYoxeu1hAbmtky0Ik5fE+DYaIvLC5lva4J7D3hfdRE5Pvl0zTXZWY2/LStF5PKp7fmKWNvTLCG
2YUJBPbR/lLAmqoK3Z/PAQVniFArwgr/U1s9YsW7bSNXb3WY3gQlSZ5+pkR6vvfBoopwKc/ZKpHM
ys6zNvh0EVo2Udi/OGY6D2zvPtX2XT1cL8Ze/aPEqL1huZoHSM9xy9XRJndeeNfUxj0nPEgaoBxA
fVWKcui4fRASxXecyMXkEcaQXiTOxjYGB9i0iXqoJklXHXm2EUysOYzqF1Eq2nY4q8LT3oQz0J65
qXJuWdqt/PhnOHPCnZ1Zbpdzj1Ec3J+YT9u234KYc7tpWNpDsZOsGftS2OBzCu867fIMtJ2kXiC5
y5Z6wrEjZ5bBbHfgBq1pKkiOloCNVBAByV0IXS3ZGSvi8m320cRibD+7Azmrsu0hfJT2WzcHb4n0
Lkp3ZSo2sC2NLD66tkl42EUKWSQmjq9bzoV1nNH5sQ4qsSJFA1l/k9ntpjUpMRwm52MNSiRvfaox
zHtskKmniZRF5g6nmo3FhVu4JwPWfowDiq66ZDlEK2sY6+cksk9pQ0FIkf9/WyA3jBzRcPdMz7Ul
qRBd7lNl0ekTFN9ND095St6d3Bk2AU1C9XoayPrwzV+aKxxpFcnrPEGvCa/pSqM8xKKIT9fts+X6
h4lN7jH/GSTup9cDIFi8q6TiLQpYqzdO1v1EcV1PHWDTl4knXtLUt6NoaOlLucDHRizb2W0PE6fc
M+VZPCBiSAa15+97dMVDnw1IZ4BPLI+ai2ikdZ3LK+W0ZbAx56TyEBiPjkNPqTd/kAN7GfQCEwX0
JpMr60u48SmcqCpumuy+C/AYOc6xsvLiYHO3bmzRd5dmm7Yp0L2J1EIYWo9LDbpXK/2EGIL9vYWQ
UQDAYR/PhLjsz4mWlrtx6Qg3CAIZTkSxmahC4s0SMs7Ma6oa0sdtgxjr3Aw6F9Dk3I9yMNAPJFkv
ExCGDWCwOAWRdz1XTOqU/Jo0Qv5C1BMeLoZ7Yd5sEZyPGqBS2/ffSMxMq2x134rm6HsGW5Ok59Tx
bGRNHNdheZKivg4bcq2JFz8FQZUSCRbLfVNyuG6Hl6JDu4ltHOVDWOFw5ppGgqA3fGl6ioXHmq70
PnsM44mjex3jEUdr5wD73TMpg0aYjnv2WGdddRaumdzZ67L92Do0NiaMv/sZgrsSSLE9zKBc8LYG
LEp9oUin45RLxoY4sHzuU9BQZpAkYav0KIMRtqcjD2yrAKaAcdIR7nvRVa+idLZzTIFWY7dfcRrj
1BZfZsXTiJnEcJtRXVgIZCIUoAuzcLjmCdjuQvhU+frdtAh96Hkdf0FnWIqfIRuyySFWGgoaO1rM
BQyEFfTj8qwoQV76LVbpsAREMtWY3K1sfFcuqdM4drArYuBcgnOpJ4gQoGpGXPFltvJISzQfMz20
3Haqtt4bpe66Ft4Uw56HIJ7y3YB+cBar34WZ/jMcq8+06Aln2iyAbdc8uk3RHucFsHwhd+3IDP0l
c1VCpQqo+mB6VjK9Dy87UY7AOboba3G+s0AEewt6YgxQT8vwNvBIA9c5kQwRXnstbv6RLc3ka/7a
6Cq2kCrbID16SCRiQutwHbJ0ZnSvUKMvRpWeUkoSS1o6Ai++MgsxlHgu3nXkB9sRAikJye+h30Td
oIlUnVULXuCWDVJuB8TO7RacaqFOba1vJBvu2AQzQcjoDUMUBAiLdF/mnSxtgTZbthOrKPU1eDla
IvBNar92KNKJWQ1HVL0y6Ix0Tj0RVje3v1XdyuvQH/mIHtYs76bPbhg6HUSC7F1CGTI2uFRFICPs
5Gcg0Vn0wlQh7s/iUR2jdi3njICceFn8lHUQiqlWi5UfrxCEZOc6F8LpFeq8pmE77m9oP60qni00
jA6jCzUMTaoQs9nN6YJo4FxlMCErNn+IsntZ1RztTYTNseKG8lNSzeFbxMuLUalS9vbuMtq0lfHF
JJHkPR5K3fs7o0Pw8P56oWGUxRo+hhybmvJtKIP3qUkefLfdq2JNtaqKwp8u5sMsxCurJAWjDT5h
q6CCJmBvFEIDF31Ar3uXHEX4uqrfF3kPUGEcFU+nVr+rWYK5dUf27+GGUipAXQ0ozNGtoQPAEy8T
qjQ5wP42uvGAIT/97gmn5qZk2pztjUuopa1ZCTiY3Qme83go7KPv5xwthThYOZVEyknfTQBKohWk
n9ad92TPZLMmsymL5d4dGbNlFtVZNYy1wSE606ZQsMm61S0/2eS9D4CBB2gk/Yu4AunbDOCnMnZe
ZXde2BOUARzHW4pt5v4a+Jl94XpudZamNxFdImepH9xNY4evxUHDrq9LMm08KTaVKe4lz81gLkKY
xFwGrBPXZiYh0VYEfLABcJbw1HVIY9NvIlawvyVLG7w4aE/dWgjWneK5f5cT5N5lBP62xM1F5OjH
dkbm7yM6MJuQVvh6jX2B9UiELvZdmMDjnwZyifSYYEC33FkzP2FU1LEcXs8+E6XAPC+ZtxC140GS
tfpqnoiBYzxtpxlnMiZP04GiaSzC8Zg79tXCDkZ2hqGJGyT7sSjjc9NKOnt8wIijjmhc12T1nIi0
ia3LIzkQnjxXWJemfdvWBngXxK/y981rSy4yt9mgLoBTGTInXkXlWUTkEil1L3zu8z6wL9DQYGgw
msFFpL4reNH0v/ZThhlEkm7nMQPpNIfXxbrPKwPaRqdyaWewaPqrYgpdQhswBkRSnNeCdqiZ0xZ5
Asbcj9ix2eRlgeSU6rNhmaxLyuoBa6SAM0plnZF4ZffdtHdqYD9KiLbN0nMmcD9DH1eTnfiQO5iw
2p7+jMvZZgdJvZ/Fo7VsyTkpnZB9Lyya/6ZPO4mfDXrmGZUutDMjP3Kqnkkgxsu7JPlNBhErsXGp
Op818ElkG87Q5alVlFwW1BZvA12/WPQuDQ3HrZxMeY2aHQSkGCe2/rt2Df8UxbNc25NV6+zWJV9n
Law8Ulh9nDDjKr/DCFgjH94OkwdbNVCZWdJwtmPeWfwP7s5bSXblyqJfBAaQEJlwu7RoWdXSQbRE
Qmv59bNA0hgaY4wxzjiMG+/xvu6qQmUesffaxvRXwI+tvAUcWgy7MCFr3S5DkOwi/pCxvdxz5afF
TF+OxbT3p/IACR1iS9b0uHvcg1VFPtzIDsLDTECNi65eZyDAAP7FPJi6kB+5I4EnOE1xHTxU9r2g
KSnQYNyMKakkUpEzbprNT6jdfD2jEzEHWiF+6w6ab9lg/Vv+5MwoznLYUPQrXLFQssaTPy92ZMPF
dCT9S8/BJRJgQp2pDsFc30ruHszAwZ9ZE0qR0T1XY/FGf7iXFXzTtvCXrITQBGd9zZOEVmGEMIzq
5s0bmVS0GQOi1p1IhXGCu3Eufzov38090vg2hyXjRc2ZdwFtinHu8EtD9I64Z+XVGzpnOway3PTm
d9DQWxX8HbCUoKWi5LvKBP4pgX4GJRF+6eyoeuM1zZh0RMl0Ky0O2cZPj6U7vgBku0VmRfqCSDGO
GfZrVz/2iaBkslCQNfnIE654wqaISsIBWlRzx9Or4MPPkfS0bXBWgSwO8+Sty6SPsQMrojUnpOsl
25t5/BpJICYBmvo0r/pTjRSkJ14WOY27wmlGaK7U60wBEqx0ojZVK8L7vv/2WDQhb+F5C+ceSIcU
8NCWwk5/SBbVTDOGkTm+txWLGaEd/xwPg5emeMKCTFiEaZCkJktCSbxEzAfEfjs9pJCcFhmddLFJ
ldAe2QbRA1WPZQ2FL3AlYy2VrUSYY9AesMZ1QeKQx2kcZxsVGj9y1fMmc63xMVqDRR4JyqCyJJk3
9HApj0XrLhV7uT6HY4vyBF06+d/4HFi1rGJu1J03a8yNKT7CuINXPMl5izTlT83fZi/GTZI2yVPo
98zcoSFWaOUZ5q89M+NOTCIitwlZTvrgqmxMGRr/lq31U4YwBUII4pEYXpEYcSRGMyurtiqDlQ0J
pSbprON9uKmCeJM3NWP/M4Mkn1FLNN8MDEoBWbUQ+igeQ1EphnsRqZ3pZ+fjBQzK+mAatKGKqTTm
9gh7Rep/ThbPksDFMrkY2eeZSQy/ZWz5r7RgFN/ZATO/ghHAEtZgVAU7uF6bSVOuWWOeE7cnlQ33
ptkbL5aIkShYzi5vgEvb03nw9U+FOvYu737hAlJUefHFboMMr4zYar7qGNoH4mcKPo6W47KPwkvs
3acJG9jUMUlv3g6uS1bkAL5S6+Ez9GvwVvQQdqSeu4ZXXM+osrSD5XHgFecZFrxabFCqXVCuuQhx
j24GbNHkXF5lJsNGNzd+8r5mi5k+zYiIQT0YjOfIpMlmTZyb5C4V84OqavSjHkTyUP5EWJeiGank
2LKhX4jH+TCzKkf4QkfR3DP5pXsaGrRvVFnTZCzbU1Licw8BQdcp8jyAhWcEb9Xm8Odxh/g0UV6Y
7e3YQzXHUNHpAdpKtYwM+WFYH0DCZPnW4AlZK3tknZ4Bo825eLmA2WrV4RXDxJvi6Vk32fTRVvYr
zy1vSCbnVTlnq8QZGb5N1jEPQjyKfvPWUdRJpkurkMSMhIpuzHkYi5JTwBTvJlJSzrYRmS/VnB28
JGww6zl8xeROMYy3Hh5N3NFnsqqVuZOtbOrqGxgl94FP/x6bXLhLOEfZ4miLKIDUBGFiQMR9kwNi
4M7sPpseaxDD7Ul0dHszolardt+KMH/NA0DbJQWlijWs4tB+FwbFB+W0s0IM915Xxp2vqvuCLaKZ
deesVXe0OAuygOfUb5fVmprZf1GGlc2xKfw/26AdV62FRz7rDoOzBKmA94kNCVZe2+E6HtJzV4bB
ZoD+gugGXbc5bdwJy4urqmQlTPc7wigsTHLVfQqGkQCZUtCiBGyWN5o6JFxiKZb/iQln46f38P0c
5tBR9JsuE5hKJD9B3QTr2nk1Sv7DcU8JNzL9CSVjT2fQwCMjHhjyb+Tos1sXzSor7WFtLBbiin2w
q0H4jz76lpbdnQN4PauGkx9JKIyc9essF29ysi8tUr+Qi49wbb5/JG+Allevk2uku8HrIQvBRNO+
PLmF/Z0gLAQhh++1C8pTxX2ONa69RnK4BBMDnwzd3hq7sOlAyPBNGxiv6m4CVf+ZMbLCruQ14JxC
HlJxb1FL5Gr8RjbICBqVTRiTlhWr/KsyeXlBt8TQuPd+4lZruybWtW38B93HlwgdLqZ51Ntu8mAn
qEijAjwxH6pfhATY+DyMiNICTNxZARq0XSMAIrkij4uV2aOeXaQ8k9pG7DKIkTVgJQlmxm0fHFUO
Cj+tMF/1ygBSQDJl5IDFraW6wSkGsMbrTYRbpdy3nv8oiiWkvMcNX1vGi+/zLZ85zWbJh1XmoC0t
sHdTWJ/JKSDheaaEz2YU2RJ6RDw+hUb5E8U+vF/UL0nD3qpUtrNyy+jiAaeeS+uI6OsSS963wcUu
7ZQ72Tu/XdERlMY3G7ky/0XybGuBBqyg8wcoDslXbGD72GCu60/CSozRrJbG8xPp+2kWxavVoBRg
2PM5JIg5DVEcekXlin57JDGJceBvqVDlIdcjEBg0rZNHj10Sb7LQj3YqsdZh0pLGFhE+4iT1jT/k
73HJq5VghpbRgcPA9CZ+DF1Gm5DtHEJQ6UcDd1fW/qeJJHHVt8lTUI3ryk3eG2qnPGaL4doZiWxU
yKxRJDwzjpy8VT9jVqDWHvh4Q7LNgjlEXxZwjVXjb1GMTC5LvD0pCz6Hdx2QDToop0PJz5vWjAl7
ddu5s6r26gZPJlUM/Gue1JbJCDEhGPmi/i9Ty1mgBUtEzz17mk1PKbkIXVtvkDCGq3CKroOlj0kR
fVTZDMEAZTDXMCPzKuOcDt4n1L3IWvErTFWYr4v71O+YHmtOVQrKdR/ZAuaf+lLYFR2PMWXJvcEW
H3If0npSsZ397LJUDxqXUKmQTZCZEEgzER+G6Awhg/vkpcEDxThYOB/Haf1hW4hHR5LFvMWoG0Vo
s9tWYDAY65NVult3tn9MNspMAUGlx2NwHJTVbl3DK/nscAE68tF0uOVE0ywJBO7O60Hm6oBYYzUX
F8OMP0Md3isbL307cU9acQMHRIa3EawuJ38uOj7gxs3+Mps/aERstDq04WZ664Z8GF3Jhzb1w34y
+t/WX74UAxeqGRu3so0/W4+4FUSdfmsRLVInHlNdvWeS+coq/OFf3x8brT29RyWRfdaE5KZZlrN2
GuD2Svt5HLmj+oAYHd/C/cJTPTaURU3yGPt/dRj9JpOLBVOLB1Q8X1OZHBFIXbowfS+yTm2ot7wb
tFwHaotuGUgoySK5wbrJN21cuz51T6sXiW7OKCNcmmTjs4jD+47HZ4VijAMKXrEfF4x/HKAqYFzv
IgIYGvB0ScxbO6UaaASzR7tePiw2oTestd/N0nibLMde9zmqSOFR26WoR7oJTeFggkY06qOVFidd
hUiuEcxyhlY8EtpA3Fqdzdl/j3xO64ldww0Cq+Mo7bshdXd9CqdD8nFsVIvUpcelQlrGRuZc/n5J
VnVsMntyL3NlkIqFGXdM+dyt0SRztYkpidEZOsvTgGj5wLJgzZfnvRpYY9WA8YqlgRtKzCWI+Vfa
iCfA4dlT5k4EFVsUm/Ia6PbUNnyTirZVm8QwP80RfI9J3i7Zl7zPA6cVk5mLBtY9x5xYJcJ13FDB
sYPF1ab8E57hdLa/aJpp5hOo3N6EV7VF+rT8IfLcbxFAcYobTngkUeiYAv8XhlNvgHxbvq5srYms
lWCxZJNdfFaonl7keC6so57odZnord00exb0xnY2QaH3TM6ZQN24yAgZYLICGwbjp0j5vowOCXdD
TQjWxJfeb9LdbKHmc305ri3fxa4MwirQRXIgQA/3KUgm/brQ3wq6M0BQPWGhfvpYdmo3wTzKOeXD
IHzOgvHR0R7JpsElaqsHJZBSVpr1RsEvHzXGTD4B8N+C1+9IWuTECD89nCo3RWR9WwW0lzk0PmOc
QNIEKtD07UFOAdmcTknfpJwXzxzBq3ohBFAThEjbdNjEgh6xLvBF9g5IgqfXsae3BvlTsUPjlqSb
iu1dPEQYJgFC4ZkStcRn7Zj72oivEhdEZBHxmBvfTCr2cx/DD0ie8JLW69muzmWwzqbgofGpsYXX
E27LxMqN7kXPSD5zNKp7/zYCRyl7kuRKdcrBCqXJeNfAKokj8V4qws+0ca4RVZ+4wzZ15vymvgvh
02yHlfWeKvJZJk261mS9d4ioVtp/URVV3czsx2wgeImJb7GmaZT5k0qxlbuJt7dqD6q6bPmM6Zlz
AQBBp2htUZAzewfzpTMYCj2o2ca+Y3T1VbOXWjtufJl7jCdFw0iim+WH1W+MJQUAdwr9AvtQo+Uw
snRXHYUFY9GDLuPE7XtP/gT9/Y3RlfdzzZfRmb1Pu+z3uU8SQe6kD+MA7lfDk0LNMvLtpFKLRafW
lgHOxxIPVvaFFoNCjseU7wHVvpyPhg8rstNAASVfGRTZgGAb2h4PWoJXUU87Kr6wt36rw4kgDyQl
e6+JntARnA2jODdZxkHZTCFLoGylO2795cw1PSB2c+RdS7QLhW5pld0Rl5iPJLKOAdeT+bNpqq/R
p1iZmYOspR9ssiXdAD23ukmjnA7DDlhUeoCtxDOuYXvjFyYNuer1mgCeqpkGYhD2qc2JV2mbsCeU
9uB4zHs37A5Y7nn5esQ+Xh7LmaFZBagoD82PvNNUYzk80bwKHbJDiT8rjM9m7jhZB1B+jBYg4Ibj
DT3YofGd1zhmgm8DjQCXxj9OoneelecobTz0Kmm+NekfHB+uvlOB2pscWa6Hjlpd4FyZPG840IuH
BtkXSVbOa4md0i66u8nHIRzlim8AiShOlqS0+CkRt/1ftADh/IDNVeXkEMWRMeVxnW8z5i4Ifef9
JDkM7SZfe4PRMNl18Ahyg8C4RcEzvkRTRKQgGum1Jjzn/0RS9//O32452G7/Z4MxDNIee/t/Woz/
+Xf+5TEW3j+U7bpSLY7h//AYC/MfvoNTXXkWNvd/qer+7TF2vX84jqd837Ec01vUe/+W27n2PxDH
OYqtuukju/vf+duxJePV/+9yO2R+WJhd03Vch4ksEr//lNspy2pFqzmSROI5q+SF5vfTQ4fFReRc
hMRHgPA95P40i+RzChRsHwPe8ShQwiLFL9AsHzNnj+L76gCRiWz8pMZ8NsDGjdjoUbP+KqrS1o63
dYn9rMTeamecN/JFOSR2thkr7mRL6/Y95+pQFBInGpl2w10WWVsUyrcOQTEpFr3ehqJscqoNCKkq
B0TVQ5efmC09zQI7o51fWa3tC26RdUP8W19O51CCmk7IPACcdFPZ7xNbG1bCgF9T+60a22cRPxqG
s0Mq9lkNzV1dNzvctscp4LvFNqYgBiWU9HC2uu8tAB7sSBLG5ogC8Ft0ERg691Tw8s3gIdZPmAme
2hLw4mRitEZJjiQGLfEdLApmsRB/++Jl3pbg0INUEgLCYBYOWdUs5r4YyXe+HnrIlz35aY7aB82I
xRgJG8VwmGYPlfB3eXicrPYxZ8/XzxAZc28bR8OX3ZtXDX3HRatUvVhZBV27GxKwbJSBQbctgPqr
vtqoqXyc/GXFuPDO42lL3wqULW3vdLrLwsVx4IVrZ5l+YfQpkgZVfbDl8X0XukW2SyYUKSZZGh3K
nuTzkhleks7I0xhEBM5Vpu/k0l7KjtU64/Y08Fcz8rR1EWOHVN60NR3FW0/gWyC2LqUM1pU1DVdD
OgJiinRg5ku0hz3InwI2jpFFzzavYmaGG7rkhBmXLn4NnBn5dXyoenVpaoSDFQEydXdtPfI0Wb/K
rvkqtEPGhMzvEo3czDfMDWvPdaDS0xgXxx71SK3TA6MAfE3IIebXyA3u3MYiD+Mmsfx7WVOZKEbY
IW6ygDFx6R5NpIFITdeZT+aB/VmTWlyl8G+6T7qVj3iEMyP67Ej7jsQR9ENkklvcGyggAC0X7lHH
T+6wePRpOFLjZNrhnbTMc0GXiQo2WPfOdu7dDTIEpmYSwqYft7dt616ooW7QGV57Fll5zXI+Htl3
kj+UcHmMrBer6TJVZx1AXutC/DBUkrmY8VPQhZbhySu+Oui+ecP+fpbZDRy+e20/+416dtLpWEla
CZqHJy2658YyHoYIVOi+zpbBCuFUfpTDei7uoiQ9dZUCoccoAJdoIZsHiZi7mb7N1PuhgEEqOS96
tuCuaoK3zGN1BPdDXWNJGkBVH3TE6qMV7HsmF6WBHdbPY90i6Ajsg99tTDU9F220sWV/thcxRsMn
a7rp2pkaQFHyHtfRY5DkwNDCjUC0etMso7us2isCDJhW7YWF6aaNPkT50qA9rT0GDVn7wtpIr0o0
hHE57kjz8mbj1JJkBpzKmB+i2vhFgXiubPu2EOa6I6DBsBlDx3uV6iffEiQloz0w7PDL7Ob31gpX
2gt/tccKY+gLCG+a6Kmov3Xxq7QeylK4w9ayCOpzrER1Qr7G1P1EbLMr0JaVH3znHvijBgh04cCk
d0R49W1cwGmLt7Dy7pyi/K7iQymJOTQYDluWs0liNGopG4O+c99npLZR25xSlhSb3mYIHk/dXmQa
OM06i4v0xCQFZJ0KL22QH6sKBn1yYERwazqMuc0jRpNX/H+PftU8yUH7rP36J4eCEN3d1oHaNjP6
jMHfzkl5SeLyeWJaPQFhZt6/6wd/XdT6KbFHvrgZxCQiIlp/X9sb/AyfjlFsY0kZAptBiujR7ggq
QQ9tmtMLzdvZxp7n0c4rNN6jDbY66s119ILTlqrGI3zBqu0fnKRouWakmFPEgohCiyQ76N/h+JkT
h9f6yN+qrzz88XuGbsVBo4Rwp2s+XFlw7AJaJYOZU8e0VdjiVGGNN13WU5xKQujHoWKOn1XMimPz
lMwhw/O8ZnvhIV90gSrWb6ZyV3n80XOyuZO10oLxAzKKGg1AVgENHdmRh3hM5uY4LvMOtzy3o/ku
4gnHXum+SWmcqzbYyKYmZFZc6n6GREqRHKG/gNX4l7gkBBdcDHSNjNMHscPCNa0dHmWpPWZc2luV
4zZRZNlNDYEeWXDMdfEKz5lWVezxUeAlnTYhvm6nXFUTtLWCTLSBnZp0nmzNLDaL7kJUBMmstoxa
l91o/W6r4s8o099QZm/xkP8GqDWHZGnXkupiTg0bFJ1+WHV5rFPeR/spiOhKUyfZOPUkadzTbavb
zyKsvrAEWWsZ9qRXsJGIeI9LFR0QzQPkzt/tcUadmJ/Mlqo9NpCk8Qv7+nlgiTOiMhWu/VQr8zYo
m7+uasHzkj8dXBMktdCgGexXQYm2phz/TANHMo7yotLfXcNmOiXgUU9f2fBett56cvutE5LX0DBJ
DPSmGpXD2RFfE8+/Kaz8BY6IqBjiw0DnGDoW8f0Mrt+LSLk0G+PTkTd+2+x1yn4vCHZwuS7AJxLG
mt+569Fju9W2UMYZwzA/Z9gIZ8CfqEMWF/XRlSE9Mv67cUmy7/VnZqabspqesAAzFYJr6olP3KNn
4fSv9Dt3Rp/ziRjFi5FaJ1PFRE87ZyfL1o0VrduCniL1iBOw4bdk1pftWYwbKhcyRnbjugCUWzoN
bOskPuRIHzxnPIZ2iNDAc9Cc+UzaK/cSRXoP0eKYu8XV79P72rT3vcjuA1lDGcywOGfzGoGZj0i9
PTmBelVt52zU49qT829oqGPePybxYRRy503iNq3qk5fVPL80JmWUsr80GtxLZnpdDnJm9qJzcH+6
5OrGaMYIV1Nhc8h1upaDPDjDUxEEL9EokM1CManSTVvxGMdOQdNYiFvLoOnJ/HMssne63OcqsK92
0n1oP3FQI8/RZjkmtRE9e4zYmYQhK1pTz1JHAP4UTPiBMeb+8+BIGsxmhSBzhS/Az349Ve4ihaKr
/bUqsXGc23z6xBKAQLnm5sJongQTEOH5vkmte6esz4KQN/pqXk0ev4xuuEU++pCWkPSB5APUBD/q
jmrlaXFitLXFishTbux8HqasQs7AmzEn18oTd/gKnx2UCbMrToZoH0sukgayYJD6t3mWHKPjFF5Y
KHdVxCDXf6ocQWZZg4V5CuEcstdeImfbd4TZ1C9BuPUopbBC3pu2fm9Cmk6lMbM3zcGPy43qkLM5
yti0aPuMjCD3ufgqBbPkinGAl/crj2vYzZrtEDS7FCBt4ZYffDVknTwDSSLzZaTXBROBRRm023y1
yrnaBF4l1n7W/fPX4hZNzY2JSF9F47NfVs9e641P/UxCdwIv0849eDNOTIP6TywRYER76jbIdm6q
jql+H+G1j1gzltXeRGY4SxzBJQwbgl2YNILPHEnKyuadnFmF5WZIOJoNYaOxA9KD0CkSkzuxm1g1
iu1jtkAO5dnEyAbYlYegsEmh0YTqQJVhN9Kxfl+UmwYlbiO8cuM5eG1FE7F5peoe2QDkARhF95hY
07QMyo4DpuTTyLgAvsIPhHilO3z+soKw4oJItmntsyiHnWftcNke8NmwwAFO1BmYV4TsNpaYWBNw
+WKOI/Vlr6Vitk0yZIawTSXdbwXfuG9W1TiRbU51siZISPinIQgfJxds5rLitP8qrpsAF3Ex+FjM
0dGUFbBbzpwbJvTf7rTInFTNLElUG1mNO2uxJI0NLt7k1L7JLn+a2viYwguPqHlFrTEPx2fXY9k/
x9tZfvcIR2TwbHTFMR2MAFSUcUiE4CqYWa4GDriOMQyOjqnGt3amMoXOWk72MRNeC9WanTHSJ0Vo
SWX3b4HNkoE2yzjZ/F+o6DZRH50Mt1/WZRSllsslUO1bXE6ruicmoGyRk83tpwMjIFATAR7NLpQ0
FiArJFFQZaC2uNl3AZqudvS3wn+zWmPb+4wK9TkZN3NFGpGj2pcEuoExMubSl8gxNyjFNobkMtOJ
wVY6fEbgS9wnPCA2NlOQ8BjO6aPw5mJL90ZwV//W6eKSF2iSVPKekLgLLqcIkseyR88UW/HV8WdA
iAVsFd7Cq6xR4IWOt40Ez3LDRhByUY3L2wwC9+haX3Pu7nVryR17bIxJL2IuDjEQnY3wvadqXMp8
jR5S3gm7+nNMFOxqrzmP3FYem30kkWd77XMaikPr64OTXFqFq58S79qh8azHZjdguYfMca8YHfdZ
uUvjepMyd+RxbcyWBSswkbl0z+TmEC41HxpL3HqjB33UQI6LHg4i7xnrDnrccTdLi5BE4Pmsl38n
WJyE+BZ/Q4/0uEpOAQ/cLDRhD4isnXPV3y42IMFJKBYC3kJKd19rtgeScrbDiu6zY3Ft+blUHT1o
9Mkbti6hfkN/reRKel+pNI8SoYHuQngL5ASSTuF00760KA5SNtC9u2ZWPRlgLElLARN1M1ggPpLp
LrTbJ/a/l4BX0A0RXWqyVuIkeahmSgu3faGJJvyk3iTRD9C3HcqmczW6j3okWYq4K5poq18HoQsB
30/XVUUBZkUcxyQ/0X7mRrfj3yY/kRzbfUwekk6+huRi5wjq2t54DE3ED4iASthV1PrBussZYg/5
D+wKrobhtACWRtv+yFD6DmN2lG1+xUh3wguOPrSo3q1Gkp4Ouyi0Tv1YmKRNzzwN2cA1yLKPj3Bc
oYjgQ5z7s7sY+vtgp1z7QSTs/rVr35uqvTe7IljL+adMp7NXyStzIrYJZvQRNfGhiYZb/MSbRoxP
qJfTU9a3X6FC8uRm2LZbjZyQwfKR17I2iZvyunzrtTaw99Z+Niwq29b5Bs6EQIcAB5IvGHYzu55R
i9ZI8qbqtS/Nd4+koap1GDATR0+qnDII2SOBYUbFjoVyZ3nzvkidi2eNh/ZhyvwZzHh7H6Nrt1KK
2nFctX37ljHtcEee16Hkh9ruWtT2e2PnezH3QJBYMGVl9VTBS8k11mHNIYSB6LHIcZwjkjoFfnRy
sQA1LYu1YHogmAOW6mA8SAoCQP3oldwweRu0uIYTA9geZhw4Dhoq1l/uYmZWOjoyH3CIRQue/d7Z
leOwD5HV31B5rTT+o5Fxsafs8FRnBVNZZT6AaJP7qPTCM3yMWRMsVHbJvd1vszHdNTHkglrDVIrT
o+mnFiXaqSniLzHIC+ahnUiSTZP6+9mi8Y/S7Nbp2BbJKNy4KnuArMZqmrvbvpNzt+9ZYFDY/CZW
snUgXjFHRnPMujIsfhBZ3NlILFRT7rUO+OvERDQTxA73xYYH5g3cWBrRRIH7L55+QuDjMJN2BY77
9tNoSKX3iFSvwUen3ks8K55jpmGaFOHOcZBD29ZXnBiHqCH9N2RdZvbEL2hmd6P73YwQekf6M1wa
3dUn4i61xaEj4rkwHes2MY1Pi56JYqRFmlE/Ci1Yym9069w2ZExa+qWsJzIIOIyct7Yp25uMPge8
4blC+ZDpXTGQhq63lP+4t3iR6VsZfJTmAr9e0i/zy5iIbT3gg/XHVYepf6UdNkWWaSHaonjaLhIM
W6MuCtmFR5klbpyORKs82bh98xS6i5DL7TatW91aqTi7TfXYj029j1mlWIjf1wnthGkVhyFI3uzG
v68DLD00S5ZlPCcaUlxUNuc0CP7GQ8XEwgAnsJKmYH6XzE+20N/K7H5VCUy7iiGJezEr3ohzqwQ1
ZciYyQ9KkKmcMDjp+S8hgsFsbNRAD5zL+3Z6yNTikIItj5C9aGinF0S3stfJ0LI5rx66yOMsnj6Z
324sXt7IE0k1K5/jKfxKiwYm0I2dRcdl7ZknW1sa9+0SKdPr28RVV7A7xAQQqxibP3FE86uoas4p
5ro+ZhXcmf1pxJWxDmLgR2HVIuBMNzUIoqiiV2px1M7udF/Xr3zEtwbTh5RIrkj52ykpTtR0qhig
Idu7iDzZoFAr4VH1gzzuPAROJKOGC5crX5JmFJBu2Bgooqgto++E8z/W8IZzlB7+gMot7Kt12sXO
jWldmNbIm5lzwwnNTU/OZ+aPMKWfRtKRWyJO/ZmrMIlIYGSoUUREsPT4VTM0PyaeZIMwidT5Ffl4
9EdqXy9hbZ8lCVJ/ZyOm8YjFsoItz7leZej11CKrtH/xFOhpWI/qTRHXMccI5AxxkPzIRGebAd4k
nQfyp8PQtGtfSQqXZtOEmKHuIra3yUZ7t/AV7tukfJAxUZeku89ZfCjALZvUihWRIItJrTz33XM/
4PyLss0idKu6TV+QR7GZkvrgI8FEZQKh2sNwPWhK/nJDvPGS6zTOwbrFT4AyYlUiSx4wIHcdoQyM
0YyKEwfh4cz6rZv1flyEgaLZ4F3YjmG3Y/EJLGw9uAQuLpUIgyu7vFgog3oHQAZ6ZoLOTfLXhpeK
iQQ32s6OPJosoOaw7wOT5Ff9nBY7Hsi9S8BMCBHGQnrWmM22zvBJmA+j+djxY7PgLWlL5DAmgshi
jSGKzw4jOgEoMcpWbCXhoO7L/hSohzRttlPUUGJ8IYY/pF6AxyDKbiskxGMjnjXq8yavbqnOgc5t
yn7amX28isF28g5sTPQHqKV3qYdJ0uNrhOsZ/BmBMn9NTqRzdG1itcf8uqHFAMIIn04/m5a8+KQx
GGwGu/oJ/unWw1nNRP6YaX+fJm8gVEdZ0vK124k5NrGdxZcz3xEPUHXJLaOufbQ4/tNdNZur1puv
rYk6mzsK5YONHsN1OJmTveijlW2m77kqjmL8yECY4h5LSOJg7p2nKHNq57bImenM+XWs3Scp7YfB
SO4C8q+CAWpabeDiBk658kycXmEs7yxBBm5RNe+WF905lSnWY8dxVE7JtyO58sMSiwKbHcJ2wmvB
6Lpi1AUXAKUsro+kCTZhx8q0mRhQGCyASsdChxW8TEFHRBxx3NmEv7T20mNWY85ikYohkHAZDzie
8Ci+UwFvKZz2fRZTXkFXONOmtw5gR1iJW8BMu5q1x8zWiC3qOi5Rq7rzUw5r6wYzxGb8zjKc3MQq
zfFHATEnC7JtyfERwpDL52Y79u9Ge6sWrbQif3Gi0mNVYsu93b4W2tvO5dHP9gaxzV6GBYJJgUJa
ssqGkoP81muf1EfkvlFGHDSdEJzSbRFBopF1zEyBBZcR7sDorgWTpTh9NMNsB3Fv7fmvVj2tktLa
hGW7dtmS9ZbcmsN0AJ/FVDO7z3EahCI9KxI/2E8RABAmWJHzOIjXs1gmiVJP+NfwM+BjJmWoac9x
b+ija9gvymvI4B5oMmpCVfCyN8wO8T0n4YmSfdj0IfsrK0mpI3nELathmFfPsJt8bFo82e4uRUaJ
uy99kaNnLZowDMcZS4Aagu4N9RUB9JVpEXJl4dxsyRNrPcE4IMTROGEW3av4AcbNyp3H4quATaOi
mv1+7DL6Mxh1BTlepjqZrsVz55LD2I/R9Jgl4jqI/KtHF7eemlHuVUeoez/x0Ufkak3RUjonHFhZ
iHPAIO3JHIf0Udv7kTDVMzTGrwlm6DWIi+YhsC8qMAgJku5vaUe3sZ/W70B1XzQCduUgPwJXH5d2
yDsGgBR109XuZlL5Sj5tS/CW+G71idep2SMQxHneZXdBj1ZtjDnfUoEMoW6pLIzg0S9sjkWB9yPS
5kfWEJzVD4hTFaP8o0Yu7VU1Xga3JjVihgDsFQMpSRTE8xO2LHPf/Rd5Z7LcSJKt51eh9eauQIt5
kOnKrDADBDiTycwNDCSREYFAzDNkWupJtNJCO71Bv5i+AIkqBjI7K7MCfRuScG+nVZJMp4eH+/Ez
/Of/RcJx2aH7Uag1qsiXWBYgpVQDm5lZUFHJ4UiVzc+0jhLC29uhbkufsoRGXhneojgHZpCGQEip
6IMdwdWTY4JcoA3gyjMaEpPiXhFi9F8nZqL7Q9g+ksyWxjpMqSbYxmkkAisCcjYBYfKpEp2pSGNS
13ZMcZagBTR3IWPtRW4nQWPrRZFgKIoThd4QeisN/wJyKbDyvj+yUsT/Fin+ums/OJqggqgmR1oK
ePSixl0tFfJVFgsoXVUok6XxnU1T81zWyFirgjgot64zXS+sUa6br4Ic4oiFntt33ZjeeC2/9RRf
JU0JIErbhl9svbIhwKoxckl+v+2s9WFFzwKrVpSAByHsWOjg02InYhuu7zspvpccyQM/gKRKU0Q0
F4I561NhTiyEkjLwSEEa0MgDe0K/gOuWSNxZTNe87tSDONfpjAyFXGEEqqxbWmSTskXyKm65FMCg
mXVP87DUaA4Gl0TWUe178mK1yJkgiNZkJqMnRTibhAGi9xn9orrPKlH3xIrdbNlrUO8RHoPB7+uV
Xw2pSpl0aIAaK4EVErqaLuRYArzOEMTbAcWOhbXKaWydB5kowWn7udra5VcbgVMAx1KFcrIHNQj9
fhiSNeqHqQirjFfEdPVurFvJrnIaz0ehAOedTLYMr5soBupq0li0jhv+q1M7SzGaQgn7mJYC6h9C
TF9Zur7wVSAjSpqgi6PgqmB6iQSXlicUvUJKcXeUMJoKrjkraTkZayxkz9F1MOnKC71SztDbmvAn
94RKhycZdkgeL8MzlxWNpA+SdR7OLWoJaN8Uz2bkfYm1xcwy0wsvkZOrdSTdxlmdM83LWUCrLUzI
TtkLtHQAhLHsyhSJ8eMl9GjpeHfNDdyKhfcYy3EJSaZQjkxJpT24uBENWZxD1ql+UZ2Mk58bW3K9
aFWYft/xMzJRGtjkDFFdGvoh6LI6o62CrdArWi1iL7nT5dDj6uRCqKClHGZhCt0BLB8hFety7Yjk
tmYOGcae4rHh89K+dHJTvq7Ejj0gLRkNCv4TwJBujh2rcAeQskFTubC9iyisYLegd0pKlGEcgx2A
C5ImHJlYJCg6BOUqiSwL3HZCcgw4LrdntgUfIENuiRuv9aRSKbjF7nSeQ5ZyhH+AqSnKJzpg7cfc
pJVZipKJ4IlCTxdFKGIwAuYGWi5h8bKBZm9Mp9lQM5Hkc1Kjq2XRZV4KoPHEcJLSLNbvrEOLWpzX
ywVzTZIFHKVHhrArx444iKB+hWnE65syrKX0ePnCJGRpr0QT0gUzfXBDREYMcItSLCyjdUEBZuEE
Q1lZuSaJmgxWiVDJPmubbEC+TZgp91VmqFMD7XOJKHtiLBR0UxJjZG23ygBWJzoFgWrT41Vcqhhv
WhIAGcubjn5jQRxyA8fpVzoN434KfWtXiiQCDjG8KNa+NA9h3ZB1oAeJCT/cOlFGSZFCCJJX1dUi
4rhWgnu7VhZr8AXeIHWfBFHazrMski5LL8zorShgWq+yeATga0a75z3AWHqJQnWcbrfIqqfwpxnr
AgL3Ii+on6P1q0IaFGdZOYPXtpxpmlvOcjn/GmowtpWyNoTyzBl7piQOq1LtQ+Yb3bp2dUkbID1u
orce+/RvghiE5xMeDDR2RFrkaEnbhHrR8wLyeDRCJhegthATBM83dE0gbK6VdEMRzIPpQKloUH0c
JAJCQmEeqSO4FfsEdmHPt+lDwlclg4BIfWjrLAhuRmZg08yMbLLtZBRXJP2yEus2cLoXSvpfBlJe
roxSv7KNcLYuAwpZsb8GOg1H8iLygplR2uBXDKjeEgc648K7ypxUmrhr6H+tkuKPvJYg94zEVSA5
FeCILzkwkoug4y1LZ2KkW61PCox6Zn6zgJgiFHxvshWscGRbpB6NwkTWx59FGymoI7gRHO4TWmUF
3GwHf5qWCqvU40FWAd/LBS1BlBSdokD2L9fikm5ceea6Kph2/cKMJGOgKRUCrikVpI3YK3iUSeB4
YFI0wiIlzepc58IdLcrLjMTQVaVaV9oGGo5IB6cBZjCsUZdC10sjGAHJBg1EB//Xh6tlbtr3rm3g
b9NK2bPBIvZdcCWD3N8UAxdwNfCTRBzJtozyR0kliwb/CMKWtWlyV8G8gBGkC7/yyHwbNv+koD7m
qRtEbNekuIw1xsVRUuvCXQOJEVLIu5MSxkYTM7GeFWDGBnmInmUYrWn68PniFjtf9cTQkJCEctY9
J4VYC8RXQUvTWp8roTksUhq7KukuL0v72nXxTrCP8TT1L0DPE1rA0RrVGY4SBGKVG5DOytrMhcVn
rIbpo4iKXuyoN0LxybQFuI+SuOhpcXbpbWijNWFZ3zgV3SsujYeSakP30lEv8DJ7kR7M1NxMRzw3
ljZTSP1nZq2sla6h8OAFpGLsXdhmAVBV2CKInpdgojoaWyHdDOzIQ7E4KSjoRoLXS7YLDRqmmQ3A
CwZnQFq6QVhOEfahMpT5essp2uRAh/yFdA+1jMR1udlORSv9HHsLuWfl+C4euA7y5OFEyQNyiTTQ
5RtN71cl3AOIStyIgOFrD0wHHV2g7VU6ypcI3FcsGcZDEWWXGHqX2w0B8aAQZzIsm+QTInL06+JR
z6rP4iJYyqL+KXAc5cqPKzQdwFcba+chdYon1YMkE9XSGnnPWq818lFlvjAomtN1i3yG2S3N7aew
VK/9mPyGbmT9SLW53qETGXZs6XYjqBjZNB+ixQHnWUjVCPKJAK5jh35XeM7cOpFvQAAqqRpCm9Dw
9jKLPzakdOkRpxkQldPEA9MbETT1EYyNp/lafMpJ2U/Uhci/WbyUMK+z1sD/sk+01n9FtVSsMvR6
gw0aHmiLbisXySeYZnpllRMvcOVTUYcwUptImS5cbBBxd7nc5zUk3dWfSHIDFMrRfVrIQTAvRJwZ
1cBPiG34i4JtP9rC/EE8Q7pNvM0gipovHGYdghLrwdPPLumY235FVRoMEtK8OPv2hSvcweQUXmpK
Us0hGqjoQ+0blpQOOmUg3dgVf2AWiPncpekn0UUkGNIDVILI1S2wwmWEvlsuLa4KkVRuDP/q0tXI
Kft2Z9OHeUQZmjSijZmjPgpoWuzJ9BGNNhVQdF/3JPrIpEV/Y1E4MtEXmVm4wG//9cfXCJDKixIA
Cgs20ylp8yKTsVxFooBRJBxzdQR0S5G7AiGZHsk4Nr6FZmYuF/BUOaU4EUHidBLwVUIuzLVE8YHY
x+KYir1XlsogU0SYC9Vq6ceIJMJFvJ6AkBGoIsxTYb2+hceBtIj/1NnmLo5wWeFIq+UkQbkeonHw
ZypgdMAKMq7sg1nKvAr8ay+ZKXkGXtmW++pWUhDfQ/RvkQMIFwPxYbuuIjLX+pc6xh8pDhBIzVrU
0rwWE9v2KtPK554R42tneTWHVQVmB3k7DaMSwXHdnyt2Wk4FMZohK3YTy6V5mRV+1FMlAgfFdMKp
qJUDU1pnN6GWzxLHp+4pUNUukJoY0SrIRlpAuyFLAqyqSDga4jx35c48T4UufIb8jOyOYl+Jb+I8
muRoFQAs8Dv9UDS0kXW1lchp0FxcQ+0Maxh6+QQkPSymAWANUq/dEORK16oh/1qgIPUMr/LAk9WK
3oAsn66VeKptRBphVR7W0hd0029rTj1nYQw6Er2GhAPpsAPJfldWdWXsQA4WGZsvLjItiPLF2liq
xkZczLaoJFyU3tqkzqLPwlQYl8FijYDlRFYjfPFEWErZq2RuOuRthYI8TISrbS9u3G2gDnHtaewr
bGvk24VKWTx8hH7LAigJJBdaRHG0o8fOoZ67WZCbwN18XJR6MaFd/hGOQP5JHlJwSsqopp74YiQ1
sN2+9IVkLESJjtid4M8zgVNsZiSnfcu5RbIt8i0V2Rurg5a1CboTPbp1pd5CJIpRyJZepbCTSXt5
ZNRIZm/coVWJeJgIfqoStDYeyMlso92o4hY5gw0whA5qH1Alhk9bWDY1yE4CkbhYMimermXiylh+
kZHj6kaF80mEy0+RO8+dRHssyPlF8cKdV27nxezI11sTdVBbtejCDVSYVLZdwSgGapqVVLeoppGV
6ZlRIVLO7MDllU6pYhndhZvEdAkPIVtnk6doJ+aw55JMp3VF0+QB5NZpr9MXnE02pdIZ9XQF3ovU
5na1xib8CbAnAX21LWtpKdFQMWHtVuDS6Ts0BPXxV+7NTTgT4DREghf0boY2zCDp4AmHdI1YAFGc
LVxO1VPo0QQB5CpP5Ale99qS4aMufWWgkLxPfBBBigPHLrJ0S5XG3kWWmHTbAkD0QWV214sC4vO4
Lu8QrfiLEIkjXkMMpemAZbzoRHBS5x1EFH2xAJ2BygltEaC0i54AqJtOnkUVX9FSzG7mxUAXpCcK
Wp3QqhjcvbCD9tYSOwhV5Jg8N7SV1wjMk9PdBjaIOO+JGPklkelJk8riE2zHnLdt8GqvC53KJaGH
7V+JTiZcaXdlafQRJwdVTUsdFKjGYhTLCXCjLuFVRSt+DFhMlPukLoshjlxJnz+dYJoI01QUTt2F
0UHFnjg6l3IR8sXMGNqa9mjADVsTePcNuyLDkm+VnlJgFckszWIJ7gJu7itoto07M62mLuxoo44Y
LP21eKVvTBJXHhw9BWW/nPBH811lRpvHtWKZ1LXENTxiyJe78WdeEzzJEVAnuBAHlaMaHJ9iHG38
O192acdFVAWqEAVsTVxmvTiGYjK0QVSUdZXNpyOm49RZMpJVRox2gh3ZBpSFNHjY9jj2U71v2nrU
XafIUdMJ3g3pKeptVMywjdaHSus8u566BrSxoMDK9XCT2VUP0k2nLzvXvqMWZETFx4QdKGUqqvMK
bNyLAFUCARxx5m5WsRtVdUfodmSgfET+vZzG62ehykGr2O6XnPlTnFgPQCcgTtxxruB0TYPOPb3U
ho6+JwcWtq2NOEIvTWIHu89mFYfjcBGQ9zPCecDBBKMu9aAlg1BjajtU/jdRAQTaY0KQEVz5Bc/j
U+yHJo4gCHBP0behNhqFhXVrKpcV0NRbXc7gqkEHlYeD7iKL6TgM82DuVtajW5CxxRlGegJ9LtIu
bIRqEV0CjQJQt57la0G/LraUdRIpUgdBSsuMEdFfGoblxO8IRIl6pMLdlw8kuIUQRibvbHRoN811
tqAPNq9jCjMSK47bMUcdrLa+jY2RktFiFPMwVwho4uN9cst1OOr4qnrhaJ49zFLSv4gEQcUnRHDE
S9X1OoZFduPOYirCLpfVq0qqKYH0r7fN3DEFxdTXr5wYQWg7ekiD2xg+Dl/7HHZwpymvwd/Yk/PP
WnwnrnGPsKVIaPTIBcOvQz7aHUBFGi+WIrPeSsMiMfoG8X/H/LrYAKwqB7qZX6+NLe7t1IX1OEXI
qeB9yPrXRXxryDTtBqvSIt3i0f29oPeZF8ZiGGYwKU34hWC4TVBAtT3lQkt02hbcqQeJgQGQLrKT
yU0WcP9v9GHCg+ewqNsBSNEh8AINZPamuk8DpSdoc0+ncwuEfyFBVQvuA7VtJRqoRJegjAYLS/qi
1xxnNcrbJUhSwgd61KFf6FwaqnCtldKjpVF2SFGR93z1BR6/mr4Emfp4ahn5kwaKYEs2fp3br/46
mxqL6zwNrqyMSlQpTLaAedHTutNM8qtqvMoRD4of3c2LEMwcKiGm8hjnF3moU6qQH0Ndi+gopV7k
W9eiKw9NBNQIDBcIfeRQw2zWwJ5BJMsUyYxPQWaN3QyJoFSZxIKLnIDbr1wL6jAoQIDZyH0769BI
Cf2P9aQDhElgaCKf3Y/lDjqoq8KJrlHEIuhy6EYUx8j3TMkDTOm5mad2rYEx8opgXjdRKNQynBJm
TIt7QjJpbQB1pHUG4BIuYXXYlOsbP3ny9eetkA6kDEwynLYUWSAmtkkZitrizo1JAKcCcDbDmpCN
vE424VRRkA6425Q4/ZFaF61VMob0hAqpM86qlNZUlZzfWvuSokaN7ZGm8LJc+jb9IQsDJyLreDX4
a1zWGrHJltZ1Q7xZSNQvYMwAOqEZr/IG8qSN0ifgG+I8CBSiYc2ptovhVpavUkl81iAZwnmE+40S
Ly2pFzDodMO1t1wA/O6kTyouVIjnJtlzCM3mZSjSulLXTLzhBtyFx5mOtaGa8VdN+VL6AJ2lJK+F
9noV5eR+JvhPSJotC7+6lgsERmq3hFBZSjbPnWw9NarNbJ2YcKhxsHIwr452A1/ojRVXYymBiMV0
ACA5yrjo6AaFUiwOtcAL4EMZzvq2QD05o+0DSAD8ElwRlnmTRiFKd1tQ2Klc9GK1mCQLbmnDmkK7
O0qr4Ios7XADCgxm2usEIiLBrB4MPeuT8KChQJUQNIznNgoyiYG7J5EHc4CRxFSnpRL+0SLqhUrn
E0w6X0UPwKg8BjpJ9hOwZI1uiaOxGSkDDQSW5CQX8KUMNLUDbpUah6uMkwQbk+VpTVJwEcSdiZ/7
ffTqugGtCZ3gwdOm5G8vUgPug8ya+DAtRkDxuWzSawcP2Mv1R9nHzzUXbj9W1VkaK09u9bKGPS9C
VFGVKC/KKM6J9wu0pAWoSvyq89ktPZKC+ryDrScGfZJVKNachS2OoMSZAXfseRuYVKt8UHY6F7Aj
DjVjMxSrBWVpv+eutaki40XmaX4pcDv2DH+8DoNlWlI1SMOqvsnFnpE4Tx86+a7fhF4/6r+Kyjfd
cQroKRGyBkOWaR+pv/9B/xVWUyRBfAiwqUqV4836wbLpuIHvmLb0zq1LQ2iq8PJJ/ZoLg661bC6H
OkR/JjtegNB7N513Dd/3+RxICh/89f9LhWFR/aHEK4Xw5UvwUeF19w/e2i/1c0U2ddPUDe5YRYA7
4G/vegd8RzAFqFR0wyAok8QPegfy+U6FwNRFU5IN+hh+b8BU+Jak6HItQKwLO8nYvfZs4wV+X2DY
VA76LyVSECo+gUobiikoaG00dxhEJ2qF1iBEQ9JNEvWsfnZxA/tXbzu0ezDgjOeVXpuxrnUHAf20
GPh9BD9G+hXsu9s1lYaqe/FogaSk028kj9IBrASIa8fdacb93YeK8Kkaq1PUdaaFNVa1qYChMbrJ
5SMIla439sZAsIbbeFZBUxrKA4R2JO9RqMZUJ8K0CwS5R9rRm+fqLQ0kOROregQVfYMS4JDCvfUF
MaTeTcYsbpAOGph9qCEn2sAegaDqwjtxgxXUqll2QcCUdR+zrj0TLqUbmFZ5HEQRh9I0nGkjtOL7
6ueLTh/F0gGh1ydlHE+pQj4D0Bxk40dAM3dylwQ2vwE8gX4FdAkkxFB2BnTOC7f5Z2nOhd29WfSS
gXilkdftPk5vHh/N7vyi/kvVi2ebSTL4ovSAPnfjWTyDK2UK4IW5Q+vffRre31vd57JPJ08/G3i3
AV90gbyQeQXyrXcvhBH3Ga/DgYnF7GaP9tB3+jpj690vTveetequJ2mflvZu2ddfzC7FT3Lo3We6
bvpQG/SBBMyQgqEBnLztgyj5t+BonNG61sgDKkGRsSvfRC/bEQWYMY0ZiLGQ/5KH0BHQvGTN1Bvn
2uqFo2QM/vuqDkG5JRDcjSALhXt82qkm62Smohw6AM7ShXO/787QBJvE1HvhaupK9oO1uUj6ljGV
7mDyGTnm4JMGfuwm71wkA+1zOb6/74zFbZ+rqhv1oD6drick2fp4NBN7Uo6UC0kaPCrhUFmJn7DQ
Y3caDimWzCk9ptsp9QxnOlTAMukj0MFd2e0/kqkmZ13/UQZ0WHYj4G0Id/IHNb5PD4jbJuWEf5by
NNMNoOe74iHGjfiSr4egoiKoRQiGKZtAERWNbYWSsNUH2C8WCCz2dbh/Bzm9NVZPhUDlBlRZPxwZ
n8K5PZPm8l08K0bZg6Zfd55xnsCxCnixyE8K9DrQJTJ1L/G5r2BE6cElU9Bt24vdGbKKgoo4MtkE
Op5oGoBkvKuFo2KmT/yyv1UpGAwUs1/5A0mcy8kk02ATgZEedg0p7lKvAYEY3iNUAABjll6RA4hB
ElZT0BWBPQZhP7WvWdgZkP/s6+KGIfvPpAG619ezKfOPesJd1IdqB5ZiMLtd+wlEUnhP47AMPygJ
3a/aF/zrC3tkTsDKb6JeZyBP3WGH7YVIltMZANHkXwNGGfUJoeyeRzw4tG5QzEjhKKfJI+uWT+y5
Gm75SbymaUb93IdOAlW6l/WwC+Cmm4+ysTKvCwZ9DeDSCw9mdmHwGmbDa9wjs4s88AVExKwOHcVw
PFzKV7QUDKHH5vwK8kP1yaYVG+7TZ+a16IWEz08qVkPv0TNws75GGuGVpt1o1XnOSPAhPEUCTKbJ
eqzS6PwpAlZU3UNKLo6ruT9UesNqACDD6aaTbf8qHKoXz/jYcw6Nc7F+dS+1KYUXben3xa67WgCy
HFDhNj5vnr1ONx5Ln6+tubmE7B3x6PW1dCtfO+aDvJ7kEqQOE6hSb+S59NmYhTECa0GXFosXYSIC
T7wakBgZGU8g6ebeDOqsbvgsXU/k2xF12Uv7q3xpXOc9eVDdydPLaLIeB0Mxwhe81d0JhX/lUYl5
oPgyTLr2GFXq/nqwXNpjYkRzInTv4Cm6ntIy0/s0CLt297LqD1TwsoMXqS/14RN/lWb8Vxfy6id/
+VnGlMNqDWHPMB1k/WJoL7M++Ue+QlVxQOfLGEKTQTG7pKWhd+l3AffbfeVqO+URug6Yxkkw46gO
jCuqx/wIfZhd0io9jaJE1+RnTCBz3c0lvQB9JsT/f5pRaaEzegw00pQnJKTdufbZnSiLafpVVbv8
5+brZ320m8Vl+ki7JJ2pI6rEjyD1sYrwxeXdZBbNiiG1SNI6kCl/XUvTpA/DFx49+eMhWAIEq3km
b8J/zkz4h0ilclHRLkIz5BX6M7QoiqOsGmZ9/o3WBfekDkncE3rQj6UKc+XFEkjrUUkeWNfq6HNn
LvIMJuihLh2k9ohd2ddH4iDoL+XlAxTk07ve+CsecNaXLrQLY/hwSYlehVsPCumlCgIn5tbU5+Kl
W/Sqa4o+/WwIoXFfHtX/o+pwAxKw84Ublumjbk5i5N5futSuzFEyY1LGE7qul8UMoBukKKB05mb0
BVW0zitcOTr5ZxDgytVicGP2UQDIumAfnKvcGiMazlc+b5hynVGmfckYhp0x0ZbZF5GyVdDGMDvd
f4pz+U9QzHr3f/vLdDnwUyetbrJVXN2ukmyTvrm/OFP1d68DQL/3wV/7ob2X9v2Bzla733xfhat/
/9tLkPlpPQOEA/2GXyninjWoQHZT2s33RyNsljxW9srQmnIOpydMIBJ+KHpH1vvXO6JxLgqqCcJU
NN8+H1/f9yf9tkQ/frCf+ZkfTf1tXSav//43SUGKq9XDQ16CA2zIEn0Juw9u/cc1QEoMJhJNEVTh
7fP2Cz/sj3+0A/7D1kDCf2+1Bgp0MGBOiB/Et2dkwA9rYJxLskC4SWb7RJcALpp2CyCcy6as8ZRE
ZfWnuQkU/Vw3dIl9IL0twBv5zintgZojp/0S8P61/VFvLkFH5hwoslaHl6e6BnLbbSAbGELCb2Te
37ZB0x7KKnE7hkIV39fg7dyd0DYwyQW12gWqeC6YIu0gGkmI+tNcAZFzglCJYBjS27dJT/D7TmgF
RLQeWy6BdC5KisaVt78RGsYQrUpFICkCQ9apPbvR9u1zD2gSPF6qAgdO/Wm+felcIeWok7B6+655
em+/Vu5sdQAw9fCkSYJiNO9AE/MnGbgBb3b2hHa81nrDq+cmeWSsHpSv9af51mubqMBmLbPtd5+T
W4H6tm710rH7IttelknG7j7Ndy/hIvLyIb87Od9PFNs+O7ljVYKlBc7Kt2dnO33w/USsocY3RP3d
JJzcmVffZvRS/qePEdkvhD9yHf7g4crau3fXfPuyzOZQRVnYrUO9FKdm96VvyCB/NQJUzPPa9Vfx
gRtvXxbxizWzDo9O7aHNtlGvrJ3DMikS9MpvG7/52jvquQwRpgATyNu3hZNbgtb+riJRUuIBTe61
3YdH/HD2JRS2ZRXdbfGPqOi0vD0ObEvTr6gwoZq6pivfvfykXWpE1VSd3XFazy7qbw7oXzd8qnQu
KSp8rXXw+OG9q3iBsK4atXb67vPmV56Qz0Pxu/3FJ55zsXHzKXt3trEIkniuYxMVOHLfP6e2AYzW
Vz93uyFoOt7f23tuWsDaMyAdgADC+7dPzgBqbVeAE2AgtWNqXP+7T9MAdvRzEkJYBsLht8/p3f2t
vX/hHOtvqhrHffdp2gLlnI5T2sEN430FTs8OtvZ+VK56MluaCtph92nugtr9F8BL60S+u8/JbQK9
ddRrnoMeAVXCn7sPB+vDhSDWC4QT8H7jnNBFIEmt9795zuVvkt19T2kdPLpCeASxqrEPjk8u/iFw
b+kDySyBQQJAV5tnvzZ/fAPDsM+EnVzoLwptrwAcQKJ+STLgjd+f7o9bH9J7oFYy4d+p3f9Mu+WL
h9HfUEnnifyx+xwYPpxfVkXDQ3j/nNoS6G8b8q+7wJqMC6zp2P73++1gBUiNSSTE1ZO9/8XWS6Ca
5yb7GwfofQnY6B8PgMDVYJAEeDtop2T79bb7v45/DRyfP3Z489HNc0lFjViHG+Xtc2r7H72Nliag
znfj+EBU8f6IB9cf1Q4aPw0TwpMTXYIavdoq+6sYRHoAZ7n+vmcF64KPQXZYE06u4CO1ffuAH+rw
V8b/aex8yTjH41VIDZzcjd/6vgfQodS+nvoe8h2Yu3NVV8kJnt7LrvsA2u1z/Rw3lvq90nzZolJ7
QKaBItDb/j85T0fS36b01+95RakxLBp+3nuar2nmUD3aObnUuU50CVrfdaqBky9r1He/W9kn10tp
lxDvdKscamtDLxLIyzLe/HfL25S6asNA38W7t3dy58A0RQUBrrZ2AAtoiICdUE7c3+kfHD7OAnLE
Et0nfxjI08p819Jj7SwhFo/DgM4YNvXDo4s1zot0oKScXJTfNtBRsHAaeU6yeW/vvHkHYB81HetQ
dx/tPieX5pPa33/k8eibUk3xfQmad0B9/HF42BMnV+5oW+hRREqd6PapB7hGjrqAzh5qfycL51IJ
yNuddf1c4toHsvdu7DjaH448nq7CEgjUAE/05pfE1ktApVskgtP2QV7z7OP/wZBAKez0nH2xdlXb
vX4y2/X+Jpp5e//NQ68BdwT3DAX729s/wSyf1tbtAbZqGGhmGvv6BQN+OAG8foUEKDH+ydn8usW1
1dvXqHCD35BhUGo8M5ltkRiPHts9qunkLvxv+4t/GdRDVzBoZSoX3y3q0GpMSQek51/Y+j+RBfy9
SaZnO5vXXXuMs0q+10Xzj35g3z/x7fffe0PqBhB6pP/W+MG6W+btd//RPfNfGs0zO7jyh2/+Z8LK
D39t/GzyzQ+/P/puUu+/6+OXGg/amNj+O/svjp1VvIxf7Gr3jer9mS6XHh05v22sVdxU78Up+WOS
37QD/X5KfjiqbwWb5X6cevXY9W0HhdM4KZZ+Y9i6a731uCvfafQ5oSrcftAszuAd3g9UL4F8hGF7
9vL145h1Rbrt89+uwux547ycBV/PUnt1BqGW1eATqPOebX9Jf+UFLzGNYC9nf/77jrADe+zuOGj2
r9WxVtvn6AVeEAfJfqD6vaoUB1oPywDxcnP229fYeVn6v6/RfuTd7yEYbf17luHq7HEVv672Y+1G
xvdpO3J/7TwHWdrY8TWKue24sDmF6X6YerLaESY7iLJlGmD3NmejzPFXDZuiHWGbDGInjZvD1pnF
1ouR2k4QNs11jRdsO+49x3609J6bI9d9J21HHi2fm4fQOMLrG9kH10CdqWo90282Au5K+2F7f//f
6ers9d8meeDEjVNHpNR++IsVkp37YerjIdalmrZrMXOeD70C4MtHGHeFooTduFzIMx5hXOf5YBVq
N7ztKsyXr0trmbws4/1YuwU+xjUyX1ZBmja3Q511bj9l6Lyc/Ti76apHWN/5cnMw6BFO8ZyL9OWQ
uegIm3e+zLC+S79pzMRjXEbzYFtbyShrvrkaHdr2zV06OOL7YXYv7hiGfTfqwULUGL62s327NTvI
wibLbD/cbtbmEbbbLW7+a8Oq0Sa3/y3fJSn4qajkblW92KvNZtVw38DcHWFoXB/73Xvbj1YvB5Ce
/V/bzNtfWcvNfqDduDUVQ9uXeEdcGC/PZqvAb+xnqGaPMHjgYTSaL1E8wt64y16XzWjtGNfofdAM
eeAjO8IS/P1/BGf3gff3/3nGfj67jv/+v/wXJ2yutXyEtb5HzDk5WGv5CAfmfulvD+0oOcz2K/Ng
fXPAa4hh2w3dzWLEL5dnw2XS8DHoPWk/OPkS58BBltQjLPKApEbq+I37FcG49hP+8o1DL9UZ3raL
/MXxnpfPRXMX19SQbQe+29nQb893jQVvO3bXic/u8YwaRlStexDbjvzbc7VqvDsdhC89nCYtffQO
SeCG//TAfC+t9zvXwbdJySapza9///2Zd/cILFLi/4NpzR4BYtODOIbZGsWrlb/BdO23Tb2EdTGj
7Saar0rnwBPWjrA375YwRp1d19f8ancFzWvXlYrMfsZvLsoRftOD76Sr17O7dJkeeFd1jbvt8vQY
YJcdI6dHemw/4G721FZ+dFUnH+o6P8pY95ax8/y8aroWJABk0Go/ssVv4//rDnDNxCr81AGG4ctn
Hb8pMzRrEsELa/AnP3MSdYtdovTjTqjrMwc77f2Rf3IL/OanVEnIUDc2GKjsb+z3L4576Jp9J0Xz
ayMOsjhoupGQp31bCvi1QS8D5PfOfvvOEdvdEe2WNkvqA3zgonJ0Wy7tm8vwnTnLoFC+MWu/th5X
9UlozliTDfDZ8HPATwV8Swaw327LXUPrZwWHv0WhFRhqZRV9M3wIcELfrFL2B0Hfzxo49szyYCMC
TIOJDwReDbxHCkgWfuQm/+wvmpPjC4MUb7lxjmh7U00VUJQGw4cu0wUqHq7dX3iq+dKy49XzfqT6
RtBlFBD5P5otaKnVYdg5xi/6/X44u1xRJItrL4AVwaDC2Fj/WsTvTMgr6N6sEUD0uP0wnfevvjaA
6Ijt/b6P194/rULdXdoxfszHta5ZBN5W/q8nVXpVGGeNN1jTu7QddbTcLvGCYifcj1XvDbFm9Gg7
9CQ+cE6OkU2ZJPFy1QiKoOA4ylyj/Si7BaibZ9suAOpUB6kfUfrGxmd/WMafvPYvsmLppPvp7WZ7
jLhwtnpe+k1Pmztp/2v++r698g62wTFC7xvuoXg/t90SfHuz/frK3i2zV+fst3h5mDb54T3zk6/t
DlHl5ccpI720/+tfX933OKae89nAcwAsHIQz0hHCmU+rJD3rLn13P996xbke93/969P/vPJWDUsp
1ZxtbQ/eZXDGpvu35Oww9FWPYddGIIX8s7vs+dXBSXReGkdRkaCKav8EJEifzybJN5d2TUIKNO0I
a/Tbc3Y2z5LGjnwf/Qjb8r/eDu4Gt4+D/n87qzfPKmbBDvd/zRqr4JPCoQGnDhxyP3Qbd6fs4/09
qD0ZcHP/MXmnt3hlD1D7CHFrhqONUPP/hrB0g9Vv2qUjXFG/+a8BlZr9OajNxRFqVr/VQVlzrnXn
Q1tr0V1tLCfz9gPtbNsRDlg3SFjYXRZrvIq3KyvISfU3fssRDCiTXx64hcfAU3SzjUWCqTHdmlOt
7Vr3V763jBv3yDEM/iRmGZpZzmOUuAdJehjr1s2GbReht1292M21PUaJe+h8k+qtGRDazna4jIPV
9+6iH8bDP+kUDYkRXlb7Se7sxBFO9Mh5Jnlz4CHWrIht12KE0oGfrKr9SPWEzSNcl6NVjMPSHPYY
60D6v7m6dZdT20XoxSi1Nbfvjmum7bjjzMfmNBZhR+LQdtzJyzfGQTwGGmGSLjfN2dbEe21nO13F
BxsM9YEjDIvLCoar6WyLdbto2wnPlml+sBuOURqfOamdHbom8E+3n/DdJsiX7uGUj7DGMwe7nq58
/N2D9M8xyvmzrFx5IJZja78EtfXZtYG1fYXo/b6yJo1x6+7C9uN+X+lvl4P860Ej4L60OdljwAT+
QZp0xyXadiEoVRTLpq04xtWMguGB17Pj+G8722sKK9kBfmtHpdZ24FsgVgfBxo6mtu249YmmJ6ax
J3a9oa0H3lnN2PGb6JxjRB134UGOeEc123rC+ZKALn7dn91dMFOLVLYeuFi9Ni+PHb9g+2GddPtW
nNjP8W3KRzDHD26dhm84lzs68LZzfk+5XTi+9Ro0w8ZvK7rZL6d3H+ueI/ZdjzpNY01+WJ/5SX8b
7VUuqJUVNzf0MaKau1V8mDY9RgcJSbBV3eg1P8giq0fJpb/VkOfLl9XrYaT3TqTcdrdcBEmQN1b7
d6qStkP//b/X5v97oRkEJZATo9UkymivS7C1m/ut9I+u3X9daq3uNm7fqfpx/vUz/igv2EjjDX7P
I75xKP0IdEO2xdkeWJQ/W9g/H7UXJOny7PYAx3EUqObm7G65yZdk4/bTrM2rfgTfbkRD2grEdOPS
/RZ58uv2bxz4r3Xp/+OESUzv//qP9u+fL/MlCxwvrawxY/GHYKyftKrXgPe85rB/nhX4uGH/2IPf
++qHzvDv7tyf+v7/4e5qltu2gfCr8JjM1JNSruz40hlJtmNbtqNGtDPTGyQxIiJa0JCiM/KpT9B7
H6Hv0FvepE/Sb0nCo6UQ0xU3dutLJvIBABfAYn++/ba0AHKfgRBCbKTywvzPQ9lOOBR42uuOjkvm
T5NVgJH6Infi0xQFj8iO8TdbwKbrwFgcKf2ZDywQxegkSERyD0Igdoqc6TRWkzCN7BnMrVsBQVys
FEXS2bASC46y6qYJxCG7oBbgmPNdgbWiYn5kJnzPJCJPw0R750h2M4UuYdkja8gTQBJhITyXU69P
/ww7H9aPAxp02J/bv5mnSOTNwwoMzwcSq7FDiZH51vkSRVxnasFVgy8BsuivkunqrqrOUDPRXAyF
A9I3ldp7f1dAxAXY1DG2wMHoAzc2izZFInCvzxWnq4AP01zOcPGU2bgibQEpw6UGd0zlLEsY7whz
TvQth/OAkFpCFrFaVe+0BEvFZbjgVZ/+vsDWDWC1I4Xj8nN9avTT1I0eIBmwcZAlsoUD0DvpxQIx
KObMPIzvfaTLMUT0SS2gNuz354aFL3A6gkjpali5Rfx3TeUcqM96U9IoPpMYWqMC245T2FgSK0Z5
JpmF1dMB5jA71/ZP69XdKHSIg2j9mkr6WodLeKR2oFweEqruPfA35tY7XYIrauG98Y5ASWOWWXkz
16fz0RlG4EPKCfvZXKURKiLfePa/2jXpPlhK7Sq235jhAijKeOXSN7s+odAb78+FnkwQ1TxS6dIO
RntUYNy/PTq0yKNoA0qpDSM9Q1nDHFK7/28BKVyfFLEAVDfUhgfrwyt4rtRKYYMSHf/92x/pjH69
S1Yoa8QKTkCrc6PsrjF9iPDf3q4EqUqgQXW1c054w/Uv3AeDK1qY2j81OBghnIKZPe7pm0OtzAr+
kvZ+AXWa4kFetExA+8zmkx6a2cRAgIGawY3UPMyEtlM/oUql+Sx9lelEM1wWEX+ivY2ArThQO7He
GQPytJOmmV0snfhyjtoITf3pG8LTdowsoIPO1WIZVcyaQjS1j8DzBZbuC0GbhvnWP4FuzncJq3eS
bKTY7tkf219WFEdqxHpz/GVXJSOwcNhB8/fQ/mgywzTTMQ+ASxhgtFpE7JmOlEAW9dQK6XfXsyZh
c/QqWyjB4nRobsAzwctbJV54O66btlDCxULhfbWeXwK0j6TLBOXwGa+l3Swczf511vkEJUXa3olC
NQs8XmdIi1T2z5coSLlQCTGQVGmtJIgtKUOeEs0QM818iWKXAdCjS0OJPmYqgIPdCn57ZVQwJ/T1
cpnmKu8yvNVMg4jY48Us59mYhzvAkN38CwLAbPRETfLlB2aEOmM7aK6wJbCKARy6Qj49nEuTupRh
SwI/XwjqWgPcDEILytITUW2hFTbiARLUf10wyOk08q51MtVOJY9qGyvP7Y/Z1fDBGQQOctfMVYV3
siWRr+4hp4wQoBVBfqQk7POh4qZLa1/AYkZ0Z+kdodwFWKCMX2OJSoHidMLOWEZf/4zDm9W6VNoS
2Oj8Ay4UZuCgMdAMSQQaiw8oXgHvVVFE8Hr9I9CStz7vW+9VfP0dbvokRB2hd6luVZqG8MSK/6lS
d3ivDnW6yIhMRiGI710NOzsnndPglK0H1W17aBp30AaXwAG66LytZ1Fbt7yP7jEqrr8+Kv9fx8FU
hh3oXriYAZ7Wj3iKr9xzsFa8vK8kcNWLhBhQLWCVoIXawTSNnSIh98nEs/J22/HoWuwBcghypYO9
PfQao5aA9czQrnP8NMiSgk+m6Xl+ABD0XO0fkintMM+jS8Rku8jhVepYJMgauom64yR+EkSdPWSW
WIxTInzaM7GpMqpLZA2OxvBaOQBRgivuGC72OCI6fKDv1u+pBP3isYpn3wTXHtjZtrej32XA77BV
IxTafNghgu9I/LCj4UvUaVIOFtE0Zij6b9vNVzwIEx4Rrleq9WbbVZJVF4tW5s0Xew3o/B34CNnG
5R0RH351nu8ZcBGAvcBHoeCAA8eEujFscyR8mS6Kc6vRYwFXekjq1jhddQlgUddkt+HSYcZIcAX1
DAVPXvVD4OHn09euMIpEUCMHRxF3CDw90vKueSTqFHvGWIOPOdttgbDWmUoQiXPsgwQN0rH+rK1a
IxNVAm5zjEIvohGy5Kh58Y0eJ5s4wAd5Rh+Zqy5fcVQyrjZwhhLQ/C7SpolD+m8Fotvl2nOYHZ1S
CvPdc3IShLRCuCfwXCIBwGAdEqxXJyEKBksR5d9wMT5EEC62f2NXAjw49sBtb/2cmC9rxpUdjw6w
L4EasbHQHGI693JeTC9ATF8Dr8JNGIlKzjMToeQbmryzNDGnppOATVGdIeXtPoThJyYqCUeij6z/
CEFGPrDA3ehFCWBTN8ql+XwJJpmBim9WaAaxKXQJAueiJUsl9or+71ZO25/9S13pxSJRJHmt5ijH
4oa0RBz6Ep1p+KgSOv8y/OL9GgIuxBl7ULHYXLwDtUDSn2bY7JOGRr8SE8TVBjICGhEGTgqQiRvk
KlFVV0TMT8IYeekfvE6KvFSqobPozULmjRCOHoBavWweMQMaPLvNZRaYGZwmdpBaEjZuAOg1X60E
bD7IUERfWayA8/gR2wtDkAR+nC2BaLRypXcPLMP25/aq5SNsHYep05IwYzc8KzSLb75iACHBi7Gp
w1EXJ1JwQ/BryrlbL8uumETeRopofx8UyG0UZP8IHJ0EI0fJDTDM2wp4FyCOSLz3GdCkeMTLrWHm
FCbFzD+CBxF9qA/A0l3fy/EZgwkO+u2mwYT1r6GT/13wZe9Cg6w4u3AShQMfsrRSRdGSgJkGX/9C
V6BVuH5YW/Um07oknzZf6GJKf9pz4fp26ayoi6b9P/aVNWIo79Y4hsP38z8AAAD//w==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hu-HU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fmtOvrs>
    <cx:fmtOvr idx="2">
      <cx:spPr>
        <a:solidFill>
          <a:srgbClr val="FF0000"/>
        </a:solidFill>
      </cx:spPr>
    </cx:fmtOvr>
    <cx:fmtOvr idx="1">
      <cx:spPr>
        <a:solidFill>
          <a:srgbClr val="FFFF00"/>
        </a:solidFill>
      </cx:spPr>
    </cx:fmtOvr>
    <cx:fmtOvr idx="0">
      <cx:spPr>
        <a:solidFill>
          <a:srgbClr val="00B050"/>
        </a:solidFill>
      </cx:spPr>
    </cx:fmtOvr>
  </cx:fmtOvrs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_xlchart.v1.11</cx:f>
      </cx:strDim>
      <cx:numDim type="size">
        <cx:f>_xlchart.v1.13</cx:f>
      </cx:numDim>
    </cx:data>
  </cx:chartData>
  <cx:chart>
    <cx:title pos="t" align="ctr" overlay="0"/>
    <cx:plotArea>
      <cx:plotAreaRegion>
        <cx:series layoutId="treemap" uniqueId="{6FC47202-5A10-4212-B2B3-F3B396DA4884}">
          <cx:tx>
            <cx:txData>
              <cx:f>_xlchart.v1.12</cx:f>
              <cx:v>Bevétel</cx:v>
            </cx:txData>
          </cx:tx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size">
        <cx:f>_xlchart.v1.10</cx:f>
      </cx:numDim>
    </cx:data>
  </cx:chartData>
  <cx:chart>
    <cx:title pos="t" align="ctr" overlay="0"/>
    <cx:plotArea>
      <cx:plotAreaRegion>
        <cx:series layoutId="sunburst" uniqueId="{4777BD64-5C08-44CE-AB5A-FEDF3C30FFE4}">
          <cx:tx>
            <cx:txData>
              <cx:f>_xlchart.v1.9</cx:f>
              <cx:v>Bevétel</cx:v>
            </cx:txData>
          </cx:tx>
          <cx:dataPt idx="6">
            <cx:spPr>
              <a:solidFill>
                <a:srgbClr val="7030A0"/>
              </a:solidFill>
            </cx:spPr>
          </cx:dataPt>
          <cx:dataPt idx="10">
            <cx:spPr>
              <a:solidFill>
                <a:srgbClr val="FFC000"/>
              </a:solidFill>
            </cx:spPr>
          </cx:dataPt>
          <cx:dataPt idx="16">
            <cx:spPr>
              <a:solidFill>
                <a:srgbClr val="FF0000"/>
              </a:solidFill>
            </cx:spPr>
          </cx:dataPt>
          <cx:dataPt idx="22">
            <cx:spPr>
              <a:solidFill>
                <a:srgbClr val="00B050"/>
              </a:solidFill>
            </cx:spPr>
          </cx:dataPt>
          <cx:dataPt idx="28">
            <cx:spPr>
              <a:solidFill>
                <a:sysClr val="windowText" lastClr="000000"/>
              </a:solidFill>
            </cx:spPr>
          </cx:dataPt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_xlchart.v5.14</cx:f>
      </cx:strDim>
      <cx:numDim type="val">
        <cx:f>_xlchart.v5.16</cx:f>
      </cx:numDim>
    </cx:data>
  </cx:chartData>
  <cx:chart>
    <cx:title pos="t" align="ctr" overlay="0">
      <cx:tx>
        <cx:txData>
          <cx:v>Éves pénzügyek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hu-HU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Éves pénzügyek</a:t>
          </a:r>
        </a:p>
      </cx:txPr>
    </cx:title>
    <cx:plotArea>
      <cx:plotAreaRegion>
        <cx:series layoutId="waterfall" uniqueId="{B95A2559-E349-4ACD-8156-AF2484378D25}">
          <cx:tx>
            <cx:txData>
              <cx:f>_xlchart.v5.15</cx:f>
              <cx:v>Adatok</cx:v>
            </cx:txData>
          </cx:tx>
          <cx:dataLabels pos="outEnd">
            <cx:visibility seriesName="0" categoryName="0" value="1"/>
          </cx:dataLabels>
          <cx:dataId val="0"/>
          <cx:layoutPr>
            <cx:subtotals>
              <cx:idx val="0"/>
              <cx:idx val="13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hu-HU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fmtOvrs>
    <cx:fmtOvr idx="0">
      <cx:spPr>
        <a:solidFill>
          <a:srgbClr val="00B050"/>
        </a:solidFill>
      </cx:spPr>
    </cx:fmtOvr>
    <cx:fmtOvr idx="1">
      <cx:spPr>
        <a:solidFill>
          <a:srgbClr val="FF0000"/>
        </a:solidFill>
      </cx:spPr>
    </cx:fmtOvr>
    <cx:fmtOvr idx="2">
      <cx:spPr>
        <a:solidFill>
          <a:srgbClr val="00B0F0"/>
        </a:solidFill>
      </cx:spPr>
    </cx:fmtOvr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2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6" fmlaLink="$C$11" max="10" min="1" page="10" val="10"/>
</file>

<file path=xl/ctrlProps/ctrlProp10.xml><?xml version="1.0" encoding="utf-8"?>
<formControlPr xmlns="http://schemas.microsoft.com/office/spreadsheetml/2009/9/main" objectType="Drop" dropStyle="combo" dx="22" fmlaLink="$R$3" fmlaRange="$Q$11:$Q$12" noThreeD="1" sel="1" val="0"/>
</file>

<file path=xl/ctrlProps/ctrlProp11.xml><?xml version="1.0" encoding="utf-8"?>
<formControlPr xmlns="http://schemas.microsoft.com/office/spreadsheetml/2009/9/main" objectType="Radio" checked="Checked" firstButton="1" fmlaLink="$R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Spin" dx="22" fmlaLink="$C$11" max="10" min="1" page="10" val="10"/>
</file>

<file path=xl/ctrlProps/ctrlProp17.xml><?xml version="1.0" encoding="utf-8"?>
<formControlPr xmlns="http://schemas.microsoft.com/office/spreadsheetml/2009/9/main" objectType="Scroll" dx="22" fmlaLink="$R$6" horiz="1" max="300" page="10" val="153"/>
</file>

<file path=xl/ctrlProps/ctrlProp18.xml><?xml version="1.0" encoding="utf-8"?>
<formControlPr xmlns="http://schemas.microsoft.com/office/spreadsheetml/2009/9/main" objectType="CheckBox" checked="Checked" fmlaLink="$R$9" lockText="1" noThreeD="1"/>
</file>

<file path=xl/ctrlProps/ctrlProp2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Drop" dropStyle="combo" dx="26" fmlaLink="$P$3" fmlaRange="$O$11:$O$12" noThreeD="1" sel="2" val="0"/>
</file>

<file path=xl/ctrlProps/ctrlProp8.xml><?xml version="1.0" encoding="utf-8"?>
<formControlPr xmlns="http://schemas.microsoft.com/office/spreadsheetml/2009/9/main" objectType="Scroll" dx="26" fmlaLink="$P$6" horiz="1" max="300" min="1" page="10" val="90"/>
</file>

<file path=xl/ctrlProps/ctrlProp9.xml><?xml version="1.0" encoding="utf-8"?>
<formControlPr xmlns="http://schemas.microsoft.com/office/spreadsheetml/2009/9/main" objectType="CheckBox" checked="Checked" fmlaLink="$P$9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8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4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18.png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24.png"/><Relationship Id="rId1" Type="http://schemas.openxmlformats.org/officeDocument/2006/relationships/chart" Target="../charts/chart35.xml"/><Relationship Id="rId4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chart" Target="../charts/chart1.xml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1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4" Type="http://schemas.microsoft.com/office/2014/relationships/chartEx" Target="../charts/chartEx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5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4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474524</xdr:colOff>
      <xdr:row>1</xdr:row>
      <xdr:rowOff>30480</xdr:rowOff>
    </xdr:from>
    <xdr:to>
      <xdr:col>23</xdr:col>
      <xdr:colOff>150495</xdr:colOff>
      <xdr:row>17</xdr:row>
      <xdr:rowOff>2230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1624" y="259080"/>
          <a:ext cx="7174051" cy="318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600263</xdr:colOff>
      <xdr:row>22</xdr:row>
      <xdr:rowOff>67235</xdr:rowOff>
    </xdr:from>
    <xdr:to>
      <xdr:col>16</xdr:col>
      <xdr:colOff>320674</xdr:colOff>
      <xdr:row>39</xdr:row>
      <xdr:rowOff>29135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600263" y="3809502"/>
          <a:ext cx="14359278" cy="2840566"/>
          <a:chOff x="574863" y="3541059"/>
          <a:chExt cx="14007911" cy="262890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5" name="Diagram 9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6" name="Diagram 9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graphicFrame macro="">
        <xdr:nvGraphicFramePr>
          <xdr:cNvPr id="4" name="Diagram 9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571500</xdr:colOff>
      <xdr:row>41</xdr:row>
      <xdr:rowOff>56029</xdr:rowOff>
    </xdr:from>
    <xdr:to>
      <xdr:col>21</xdr:col>
      <xdr:colOff>788332</xdr:colOff>
      <xdr:row>58</xdr:row>
      <xdr:rowOff>17929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571500" y="7015629"/>
          <a:ext cx="19216032" cy="2840567"/>
          <a:chOff x="571500" y="6510617"/>
          <a:chExt cx="18762567" cy="2628900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pSpPr/>
        </xdr:nvGrpSpPr>
        <xdr:grpSpPr>
          <a:xfrm>
            <a:off x="571500" y="6510617"/>
            <a:ext cx="14007911" cy="2628900"/>
            <a:chOff x="574863" y="3541059"/>
            <a:chExt cx="14007911" cy="2628900"/>
          </a:xfrm>
        </xdr:grpSpPr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12" name="Diagram 9">
                <a:extLst>
                  <a:ext uri="{FF2B5EF4-FFF2-40B4-BE49-F238E27FC236}">
                    <a16:creationId xmlns:a16="http://schemas.microsoft.com/office/drawing/2014/main" id="{00000000-0008-0000-0A00-00000C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  <xdr:graphicFrame macro="">
            <xdr:nvGraphicFramePr>
              <xdr:cNvPr id="13" name="Diagram 9">
                <a:extLst>
                  <a:ext uri="{FF2B5EF4-FFF2-40B4-BE49-F238E27FC236}">
                    <a16:creationId xmlns:a16="http://schemas.microsoft.com/office/drawing/2014/main" id="{00000000-0008-0000-0A00-00000D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</xdr:grpSp>
        <xdr:graphicFrame macro="">
          <xdr:nvGraphicFramePr>
            <xdr:cNvPr id="11" name="Diagram 9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graphicFrame macro="">
        <xdr:nvGraphicFramePr>
          <xdr:cNvPr id="9" name="Diagram 9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aphicFramePr>
            <a:graphicFrameLocks/>
          </xdr:cNvGraphicFramePr>
        </xdr:nvGraphicFramePr>
        <xdr:xfrm>
          <a:off x="14780558" y="6510617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0</xdr:col>
      <xdr:colOff>582706</xdr:colOff>
      <xdr:row>59</xdr:row>
      <xdr:rowOff>78441</xdr:rowOff>
    </xdr:from>
    <xdr:to>
      <xdr:col>16</xdr:col>
      <xdr:colOff>303117</xdr:colOff>
      <xdr:row>76</xdr:row>
      <xdr:rowOff>40341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582706" y="10086041"/>
          <a:ext cx="14359278" cy="2840567"/>
          <a:chOff x="574863" y="3541059"/>
          <a:chExt cx="14007911" cy="2628900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GrpSpPr/>
        </xdr:nvGrpSpPr>
        <xdr:grpSpPr>
          <a:xfrm>
            <a:off x="574863" y="3541059"/>
            <a:ext cx="14007911" cy="2628900"/>
            <a:chOff x="171451" y="2140323"/>
            <a:chExt cx="14007911" cy="2628900"/>
          </a:xfrm>
        </xdr:grpSpPr>
        <xdr:graphicFrame macro="">
          <xdr:nvGraphicFramePr>
            <xdr:cNvPr id="17" name="Diagram 9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graphicFrame macro="">
          <xdr:nvGraphicFramePr>
            <xdr:cNvPr id="18" name="Diagram 9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GraphicFramePr>
              <a:graphicFrameLocks/>
            </xdr:cNvGraphicFramePr>
          </xdr:nvGraphicFramePr>
          <xdr:xfrm>
            <a:off x="962585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</xdr:grpSp>
      <xdr:graphicFrame macro="">
        <xdr:nvGraphicFramePr>
          <xdr:cNvPr id="16" name="Diagram 9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0</xdr:col>
      <xdr:colOff>593912</xdr:colOff>
      <xdr:row>77</xdr:row>
      <xdr:rowOff>0</xdr:rowOff>
    </xdr:from>
    <xdr:to>
      <xdr:col>21</xdr:col>
      <xdr:colOff>810744</xdr:colOff>
      <xdr:row>93</xdr:row>
      <xdr:rowOff>129988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pSpPr/>
      </xdr:nvGrpSpPr>
      <xdr:grpSpPr>
        <a:xfrm>
          <a:off x="593912" y="13055600"/>
          <a:ext cx="19216032" cy="2839321"/>
          <a:chOff x="593912" y="12102353"/>
          <a:chExt cx="18762567" cy="2640106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GrpSpPr/>
        </xdr:nvGrpSpPr>
        <xdr:grpSpPr>
          <a:xfrm>
            <a:off x="593912" y="12113559"/>
            <a:ext cx="14007911" cy="2628900"/>
            <a:chOff x="574863" y="3541059"/>
            <a:chExt cx="14007911" cy="2628900"/>
          </a:xfrm>
        </xdr:grpSpPr>
        <xdr:grpSp>
          <xdr:nvGrpSpPr>
            <xdr:cNvPr id="22" name="Group 21">
              <a:extLst>
                <a:ext uri="{FF2B5EF4-FFF2-40B4-BE49-F238E27FC236}">
                  <a16:creationId xmlns:a16="http://schemas.microsoft.com/office/drawing/2014/main" id="{00000000-0008-0000-0A00-000016000000}"/>
                </a:ext>
              </a:extLst>
            </xdr:cNvPr>
            <xdr:cNvGrpSpPr/>
          </xdr:nvGrpSpPr>
          <xdr:grpSpPr>
            <a:xfrm>
              <a:off x="574863" y="3541059"/>
              <a:ext cx="14007911" cy="2628900"/>
              <a:chOff x="171451" y="2140323"/>
              <a:chExt cx="14007911" cy="2628900"/>
            </a:xfrm>
          </xdr:grpSpPr>
          <xdr:graphicFrame macro="">
            <xdr:nvGraphicFramePr>
              <xdr:cNvPr id="24" name="Diagram 9">
                <a:extLst>
                  <a:ext uri="{FF2B5EF4-FFF2-40B4-BE49-F238E27FC236}">
                    <a16:creationId xmlns:a16="http://schemas.microsoft.com/office/drawing/2014/main" id="{00000000-0008-0000-0A00-000018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171451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graphicFrame macro="">
            <xdr:nvGraphicFramePr>
              <xdr:cNvPr id="25" name="Diagram 9">
                <a:extLst>
                  <a:ext uri="{FF2B5EF4-FFF2-40B4-BE49-F238E27FC236}">
                    <a16:creationId xmlns:a16="http://schemas.microsoft.com/office/drawing/2014/main" id="{00000000-0008-0000-0A00-000019000000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9625853" y="2140323"/>
              <a:ext cx="4553509" cy="2628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2"/>
              </a:graphicData>
            </a:graphic>
          </xdr:graphicFrame>
        </xdr:grpSp>
        <xdr:graphicFrame macro="">
          <xdr:nvGraphicFramePr>
            <xdr:cNvPr id="23" name="Diagram 9">
              <a:extLst>
                <a:ext uri="{FF2B5EF4-FFF2-40B4-BE49-F238E27FC236}">
                  <a16:creationId xmlns:a16="http://schemas.microsoft.com/office/drawing/2014/main" id="{00000000-0008-0000-0A00-000017000000}"/>
                </a:ext>
              </a:extLst>
            </xdr:cNvPr>
            <xdr:cNvGraphicFramePr>
              <a:graphicFrameLocks/>
            </xdr:cNvGraphicFramePr>
          </xdr:nvGraphicFramePr>
          <xdr:xfrm>
            <a:off x="5277970" y="3541059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3"/>
            </a:graphicData>
          </a:graphic>
        </xdr:graphicFrame>
      </xdr:grpSp>
      <xdr:graphicFrame macro="">
        <xdr:nvGraphicFramePr>
          <xdr:cNvPr id="21" name="Diagram 9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GraphicFramePr>
            <a:graphicFrameLocks/>
          </xdr:cNvGraphicFramePr>
        </xdr:nvGraphicFramePr>
        <xdr:xfrm>
          <a:off x="14802970" y="12102353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605118</xdr:colOff>
      <xdr:row>94</xdr:row>
      <xdr:rowOff>123265</xdr:rowOff>
    </xdr:from>
    <xdr:to>
      <xdr:col>16</xdr:col>
      <xdr:colOff>381559</xdr:colOff>
      <xdr:row>111</xdr:row>
      <xdr:rowOff>85165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pSpPr/>
      </xdr:nvGrpSpPr>
      <xdr:grpSpPr>
        <a:xfrm>
          <a:off x="605118" y="16057532"/>
          <a:ext cx="14415308" cy="2840566"/>
          <a:chOff x="574863" y="3541059"/>
          <a:chExt cx="14063941" cy="2628900"/>
        </a:xfrm>
      </xdr:grpSpPr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pSpPr/>
        </xdr:nvGrpSpPr>
        <xdr:grpSpPr>
          <a:xfrm>
            <a:off x="574863" y="3541059"/>
            <a:ext cx="14063941" cy="2628900"/>
            <a:chOff x="171451" y="2140323"/>
            <a:chExt cx="14063941" cy="2628900"/>
          </a:xfrm>
        </xdr:grpSpPr>
        <xdr:graphicFrame macro="">
          <xdr:nvGraphicFramePr>
            <xdr:cNvPr id="29" name="Diagram 9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GraphicFramePr>
              <a:graphicFrameLocks/>
            </xdr:cNvGraphicFramePr>
          </xdr:nvGraphicFramePr>
          <xdr:xfrm>
            <a:off x="171451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30" name="Diagram 9">
              <a:extLst>
                <a:ext uri="{FF2B5EF4-FFF2-40B4-BE49-F238E27FC236}">
                  <a16:creationId xmlns:a16="http://schemas.microsoft.com/office/drawing/2014/main" id="{00000000-0008-0000-0A00-00001E000000}"/>
                </a:ext>
              </a:extLst>
            </xdr:cNvPr>
            <xdr:cNvGraphicFramePr>
              <a:graphicFrameLocks/>
            </xdr:cNvGraphicFramePr>
          </xdr:nvGraphicFramePr>
          <xdr:xfrm>
            <a:off x="9681883" y="2140323"/>
            <a:ext cx="4553509" cy="2628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</xdr:grpSp>
      <xdr:graphicFrame macro="">
        <xdr:nvGraphicFramePr>
          <xdr:cNvPr id="28" name="Diagram 9">
            <a:extLst>
              <a:ext uri="{FF2B5EF4-FFF2-40B4-BE49-F238E27FC236}">
                <a16:creationId xmlns:a16="http://schemas.microsoft.com/office/drawing/2014/main" id="{00000000-0008-0000-0A00-00001C000000}"/>
              </a:ext>
            </a:extLst>
          </xdr:cNvPr>
          <xdr:cNvGraphicFramePr>
            <a:graphicFrameLocks/>
          </xdr:cNvGraphicFramePr>
        </xdr:nvGraphicFramePr>
        <xdr:xfrm>
          <a:off x="5277970" y="3541059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0</xdr:col>
      <xdr:colOff>616324</xdr:colOff>
      <xdr:row>112</xdr:row>
      <xdr:rowOff>67235</xdr:rowOff>
    </xdr:from>
    <xdr:to>
      <xdr:col>16</xdr:col>
      <xdr:colOff>392765</xdr:colOff>
      <xdr:row>129</xdr:row>
      <xdr:rowOff>29135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616324" y="19049502"/>
          <a:ext cx="14415308" cy="2840566"/>
          <a:chOff x="616324" y="17660470"/>
          <a:chExt cx="14063941" cy="2628900"/>
        </a:xfrm>
      </xdr:grpSpPr>
      <xdr:graphicFrame macro="">
        <xdr:nvGraphicFramePr>
          <xdr:cNvPr id="32" name="Diagram 9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33" name="Diagram 9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34" name="Diagram 9">
            <a:extLst>
              <a:ext uri="{FF2B5EF4-FFF2-40B4-BE49-F238E27FC236}">
                <a16:creationId xmlns:a16="http://schemas.microsoft.com/office/drawing/2014/main" id="{00000000-0008-0000-0A00-000022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</xdr:grpSp>
    <xdr:clientData/>
  </xdr:twoCellAnchor>
  <xdr:twoCellAnchor>
    <xdr:from>
      <xdr:col>0</xdr:col>
      <xdr:colOff>627530</xdr:colOff>
      <xdr:row>130</xdr:row>
      <xdr:rowOff>44823</xdr:rowOff>
    </xdr:from>
    <xdr:to>
      <xdr:col>16</xdr:col>
      <xdr:colOff>403971</xdr:colOff>
      <xdr:row>147</xdr:row>
      <xdr:rowOff>6723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GrpSpPr/>
      </xdr:nvGrpSpPr>
      <xdr:grpSpPr>
        <a:xfrm>
          <a:off x="627530" y="22075090"/>
          <a:ext cx="14415308" cy="2840566"/>
          <a:chOff x="616324" y="17660470"/>
          <a:chExt cx="14063941" cy="2628900"/>
        </a:xfrm>
      </xdr:grpSpPr>
      <xdr:graphicFrame macro="">
        <xdr:nvGraphicFramePr>
          <xdr:cNvPr id="36" name="Diagram 9">
            <a:extLst>
              <a:ext uri="{FF2B5EF4-FFF2-40B4-BE49-F238E27FC236}">
                <a16:creationId xmlns:a16="http://schemas.microsoft.com/office/drawing/2014/main" id="{00000000-0008-0000-0A00-000024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37" name="Diagram 9">
            <a:extLst>
              <a:ext uri="{FF2B5EF4-FFF2-40B4-BE49-F238E27FC236}">
                <a16:creationId xmlns:a16="http://schemas.microsoft.com/office/drawing/2014/main" id="{00000000-0008-0000-0A00-000025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38" name="Diagram 9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xdr:twoCellAnchor>
    <xdr:from>
      <xdr:col>0</xdr:col>
      <xdr:colOff>638736</xdr:colOff>
      <xdr:row>147</xdr:row>
      <xdr:rowOff>156881</xdr:rowOff>
    </xdr:from>
    <xdr:to>
      <xdr:col>16</xdr:col>
      <xdr:colOff>415177</xdr:colOff>
      <xdr:row>164</xdr:row>
      <xdr:rowOff>118781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GrpSpPr/>
      </xdr:nvGrpSpPr>
      <xdr:grpSpPr>
        <a:xfrm>
          <a:off x="638736" y="25065814"/>
          <a:ext cx="14415308" cy="2840567"/>
          <a:chOff x="616324" y="17660470"/>
          <a:chExt cx="14063941" cy="2628900"/>
        </a:xfrm>
      </xdr:grpSpPr>
      <xdr:graphicFrame macro="">
        <xdr:nvGraphicFramePr>
          <xdr:cNvPr id="40" name="Diagram 9">
            <a:extLst>
              <a:ext uri="{FF2B5EF4-FFF2-40B4-BE49-F238E27FC236}">
                <a16:creationId xmlns:a16="http://schemas.microsoft.com/office/drawing/2014/main" id="{00000000-0008-0000-0A00-000028000000}"/>
              </a:ext>
            </a:extLst>
          </xdr:cNvPr>
          <xdr:cNvGraphicFramePr>
            <a:graphicFrameLocks/>
          </xdr:cNvGraphicFramePr>
        </xdr:nvGraphicFramePr>
        <xdr:xfrm>
          <a:off x="616324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41" name="Diagram 9">
            <a:extLst>
              <a:ext uri="{FF2B5EF4-FFF2-40B4-BE49-F238E27FC236}">
                <a16:creationId xmlns:a16="http://schemas.microsoft.com/office/drawing/2014/main" id="{00000000-0008-0000-0A00-000029000000}"/>
              </a:ext>
            </a:extLst>
          </xdr:cNvPr>
          <xdr:cNvGraphicFramePr>
            <a:graphicFrameLocks/>
          </xdr:cNvGraphicFramePr>
        </xdr:nvGraphicFramePr>
        <xdr:xfrm>
          <a:off x="10126756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42" name="Diagram 9">
            <a:extLst>
              <a:ext uri="{FF2B5EF4-FFF2-40B4-BE49-F238E27FC236}">
                <a16:creationId xmlns:a16="http://schemas.microsoft.com/office/drawing/2014/main" id="{00000000-0008-0000-0A00-00002A000000}"/>
              </a:ext>
            </a:extLst>
          </xdr:cNvPr>
          <xdr:cNvGraphicFramePr>
            <a:graphicFrameLocks/>
          </xdr:cNvGraphicFramePr>
        </xdr:nvGraphicFramePr>
        <xdr:xfrm>
          <a:off x="5319431" y="17660470"/>
          <a:ext cx="4553509" cy="2628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 editAs="oneCell">
    <xdr:from>
      <xdr:col>10</xdr:col>
      <xdr:colOff>708213</xdr:colOff>
      <xdr:row>1</xdr:row>
      <xdr:rowOff>8966</xdr:rowOff>
    </xdr:from>
    <xdr:to>
      <xdr:col>15</xdr:col>
      <xdr:colOff>434932</xdr:colOff>
      <xdr:row>20</xdr:row>
      <xdr:rowOff>53040</xdr:rowOff>
    </xdr:to>
    <xdr:pic>
      <xdr:nvPicPr>
        <xdr:cNvPr id="48" name="Kép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85295" y="179295"/>
          <a:ext cx="4074602" cy="3298263"/>
        </a:xfrm>
        <a:prstGeom prst="rect">
          <a:avLst/>
        </a:prstGeom>
      </xdr:spPr>
    </xdr:pic>
    <xdr:clientData/>
  </xdr:twoCellAnchor>
  <xdr:twoCellAnchor>
    <xdr:from>
      <xdr:col>5</xdr:col>
      <xdr:colOff>431800</xdr:colOff>
      <xdr:row>1</xdr:row>
      <xdr:rowOff>169333</xdr:rowOff>
    </xdr:from>
    <xdr:to>
      <xdr:col>10</xdr:col>
      <xdr:colOff>643466</xdr:colOff>
      <xdr:row>18</xdr:row>
      <xdr:rowOff>16933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19</xdr:row>
      <xdr:rowOff>38100</xdr:rowOff>
    </xdr:from>
    <xdr:to>
      <xdr:col>24</xdr:col>
      <xdr:colOff>0</xdr:colOff>
      <xdr:row>36</xdr:row>
      <xdr:rowOff>28575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361950" y="3279531"/>
          <a:ext cx="14297758" cy="2880213"/>
          <a:chOff x="361950" y="3133725"/>
          <a:chExt cx="14192250" cy="27432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GraphicFramePr/>
        </xdr:nvGraphicFramePr>
        <xdr:xfrm>
          <a:off x="36195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aphicFramePr/>
        </xdr:nvGraphicFramePr>
        <xdr:xfrm>
          <a:off x="998220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GraphicFramePr>
            <a:graphicFrameLocks/>
          </xdr:cNvGraphicFramePr>
        </xdr:nvGraphicFramePr>
        <xdr:xfrm>
          <a:off x="5172075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361950</xdr:colOff>
      <xdr:row>37</xdr:row>
      <xdr:rowOff>104775</xdr:rowOff>
    </xdr:from>
    <xdr:to>
      <xdr:col>8</xdr:col>
      <xdr:colOff>190500</xdr:colOff>
      <xdr:row>56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371475</xdr:colOff>
      <xdr:row>37</xdr:row>
      <xdr:rowOff>85725</xdr:rowOff>
    </xdr:from>
    <xdr:to>
      <xdr:col>16</xdr:col>
      <xdr:colOff>123825</xdr:colOff>
      <xdr:row>56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312420</xdr:colOff>
      <xdr:row>1</xdr:row>
      <xdr:rowOff>83820</xdr:rowOff>
    </xdr:from>
    <xdr:to>
      <xdr:col>21</xdr:col>
      <xdr:colOff>111011</xdr:colOff>
      <xdr:row>17</xdr:row>
      <xdr:rowOff>22860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77300" y="251460"/>
          <a:ext cx="4065791" cy="2636520"/>
        </a:xfrm>
        <a:prstGeom prst="rect">
          <a:avLst/>
        </a:prstGeom>
      </xdr:spPr>
    </xdr:pic>
    <xdr:clientData/>
  </xdr:twoCellAnchor>
  <xdr:twoCellAnchor>
    <xdr:from>
      <xdr:col>5</xdr:col>
      <xdr:colOff>600807</xdr:colOff>
      <xdr:row>1</xdr:row>
      <xdr:rowOff>111369</xdr:rowOff>
    </xdr:from>
    <xdr:to>
      <xdr:col>13</xdr:col>
      <xdr:colOff>296007</xdr:colOff>
      <xdr:row>17</xdr:row>
      <xdr:rowOff>123092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0.75625</cdr:x>
      <cdr:y>0.07639</cdr:y>
    </cdr:from>
    <cdr:to>
      <cdr:x>0.9125</cdr:x>
      <cdr:y>0.18403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833A87D-D8B5-4744-872B-0A7D3C0C55A6}"/>
            </a:ext>
          </a:extLst>
        </cdr:cNvPr>
        <cdr:cNvSpPr txBox="1"/>
      </cdr:nvSpPr>
      <cdr:spPr>
        <a:xfrm xmlns:a="http://schemas.openxmlformats.org/drawingml/2006/main">
          <a:off x="3457575" y="209550"/>
          <a:ext cx="714375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247649</xdr:colOff>
      <xdr:row>23</xdr:row>
      <xdr:rowOff>76200</xdr:rowOff>
    </xdr:from>
    <xdr:to>
      <xdr:col>20</xdr:col>
      <xdr:colOff>85724</xdr:colOff>
      <xdr:row>46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7620</xdr:colOff>
      <xdr:row>15</xdr:row>
      <xdr:rowOff>11366</xdr:rowOff>
    </xdr:from>
    <xdr:to>
      <xdr:col>6</xdr:col>
      <xdr:colOff>76200</xdr:colOff>
      <xdr:row>28</xdr:row>
      <xdr:rowOff>32902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480" y="2754566"/>
          <a:ext cx="4366260" cy="2398976"/>
        </a:xfrm>
        <a:prstGeom prst="rect">
          <a:avLst/>
        </a:prstGeom>
      </xdr:spPr>
    </xdr:pic>
    <xdr:clientData/>
  </xdr:twoCellAnchor>
  <xdr:twoCellAnchor>
    <xdr:from>
      <xdr:col>3</xdr:col>
      <xdr:colOff>434340</xdr:colOff>
      <xdr:row>0</xdr:row>
      <xdr:rowOff>110490</xdr:rowOff>
    </xdr:from>
    <xdr:to>
      <xdr:col>9</xdr:col>
      <xdr:colOff>434340</xdr:colOff>
      <xdr:row>15</xdr:row>
      <xdr:rowOff>110490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175260</xdr:colOff>
      <xdr:row>25</xdr:row>
      <xdr:rowOff>3810</xdr:rowOff>
    </xdr:from>
    <xdr:to>
      <xdr:col>6</xdr:col>
      <xdr:colOff>541020</xdr:colOff>
      <xdr:row>44</xdr:row>
      <xdr:rowOff>22860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</xdr:colOff>
      <xdr:row>2</xdr:row>
      <xdr:rowOff>15240</xdr:rowOff>
    </xdr:from>
    <xdr:to>
      <xdr:col>18</xdr:col>
      <xdr:colOff>256391</xdr:colOff>
      <xdr:row>21</xdr:row>
      <xdr:rowOff>43815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1196340</xdr:colOff>
      <xdr:row>12</xdr:row>
      <xdr:rowOff>87630</xdr:rowOff>
    </xdr:from>
    <xdr:to>
      <xdr:col>8</xdr:col>
      <xdr:colOff>556260</xdr:colOff>
      <xdr:row>28</xdr:row>
      <xdr:rowOff>148590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182880</xdr:colOff>
      <xdr:row>1</xdr:row>
      <xdr:rowOff>38100</xdr:rowOff>
    </xdr:from>
    <xdr:to>
      <xdr:col>16</xdr:col>
      <xdr:colOff>307488</xdr:colOff>
      <xdr:row>21</xdr:row>
      <xdr:rowOff>67147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0" y="205740"/>
          <a:ext cx="5611008" cy="3381847"/>
        </a:xfrm>
        <a:prstGeom prst="rect">
          <a:avLst/>
        </a:prstGeom>
      </xdr:spPr>
    </xdr:pic>
    <xdr:clientData/>
  </xdr:twoCellAnchor>
  <xdr:twoCellAnchor>
    <xdr:from>
      <xdr:col>4</xdr:col>
      <xdr:colOff>952500</xdr:colOff>
      <xdr:row>1</xdr:row>
      <xdr:rowOff>11430</xdr:rowOff>
    </xdr:from>
    <xdr:to>
      <xdr:col>16</xdr:col>
      <xdr:colOff>190500</xdr:colOff>
      <xdr:row>24</xdr:row>
      <xdr:rowOff>106680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594360</xdr:colOff>
      <xdr:row>1</xdr:row>
      <xdr:rowOff>106680</xdr:rowOff>
    </xdr:from>
    <xdr:to>
      <xdr:col>17</xdr:col>
      <xdr:colOff>579120</xdr:colOff>
      <xdr:row>21</xdr:row>
      <xdr:rowOff>129540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8140" y="289560"/>
              <a:ext cx="6080760" cy="3680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  <xdr:twoCellAnchor>
    <xdr:from>
      <xdr:col>4</xdr:col>
      <xdr:colOff>853440</xdr:colOff>
      <xdr:row>23</xdr:row>
      <xdr:rowOff>64770</xdr:rowOff>
    </xdr:from>
    <xdr:to>
      <xdr:col>11</xdr:col>
      <xdr:colOff>495300</xdr:colOff>
      <xdr:row>38</xdr:row>
      <xdr:rowOff>64770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Diagram 2">
              <a:extLst>
                <a:ext uri="{FF2B5EF4-FFF2-40B4-BE49-F238E27FC236}">
                  <a16:creationId xmlns:a16="http://schemas.microsoft.com/office/drawing/2014/main" id="{00000000-0008-0000-0F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45480" y="427101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25</xdr:row>
      <xdr:rowOff>141513</xdr:rowOff>
    </xdr:from>
    <xdr:to>
      <xdr:col>17</xdr:col>
      <xdr:colOff>329160</xdr:colOff>
      <xdr:row>39</xdr:row>
      <xdr:rowOff>7614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9943" y="4767942"/>
          <a:ext cx="14796274" cy="2456901"/>
        </a:xfrm>
        <a:prstGeom prst="rect">
          <a:avLst/>
        </a:prstGeom>
      </xdr:spPr>
    </xdr:pic>
    <xdr:clientData/>
  </xdr:twoCellAnchor>
  <xdr:twoCellAnchor editAs="oneCell">
    <xdr:from>
      <xdr:col>8</xdr:col>
      <xdr:colOff>794658</xdr:colOff>
      <xdr:row>2</xdr:row>
      <xdr:rowOff>108858</xdr:rowOff>
    </xdr:from>
    <xdr:to>
      <xdr:col>16</xdr:col>
      <xdr:colOff>696173</xdr:colOff>
      <xdr:row>23</xdr:row>
      <xdr:rowOff>75664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06744" y="478972"/>
          <a:ext cx="9132600" cy="38530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1</xdr:row>
      <xdr:rowOff>76200</xdr:rowOff>
    </xdr:from>
    <xdr:to>
      <xdr:col>18</xdr:col>
      <xdr:colOff>414524</xdr:colOff>
      <xdr:row>16</xdr:row>
      <xdr:rowOff>98700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361950</xdr:colOff>
      <xdr:row>17</xdr:row>
      <xdr:rowOff>166687</xdr:rowOff>
    </xdr:from>
    <xdr:to>
      <xdr:col>18</xdr:col>
      <xdr:colOff>385950</xdr:colOff>
      <xdr:row>32</xdr:row>
      <xdr:rowOff>189187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533400</xdr:colOff>
      <xdr:row>16</xdr:row>
      <xdr:rowOff>195262</xdr:rowOff>
    </xdr:from>
    <xdr:to>
      <xdr:col>19</xdr:col>
      <xdr:colOff>228600</xdr:colOff>
      <xdr:row>31</xdr:row>
      <xdr:rowOff>71437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523875</xdr:colOff>
      <xdr:row>0</xdr:row>
      <xdr:rowOff>176212</xdr:rowOff>
    </xdr:from>
    <xdr:to>
      <xdr:col>19</xdr:col>
      <xdr:colOff>219075</xdr:colOff>
      <xdr:row>15</xdr:row>
      <xdr:rowOff>61912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41</xdr:row>
      <xdr:rowOff>147637</xdr:rowOff>
    </xdr:from>
    <xdr:to>
      <xdr:col>9</xdr:col>
      <xdr:colOff>1114425</xdr:colOff>
      <xdr:row>56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1489710</xdr:colOff>
      <xdr:row>4</xdr:row>
      <xdr:rowOff>148590</xdr:rowOff>
    </xdr:from>
    <xdr:to>
      <xdr:col>10</xdr:col>
      <xdr:colOff>81915</xdr:colOff>
      <xdr:row>14</xdr:row>
      <xdr:rowOff>163830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5110" y="895350"/>
          <a:ext cx="4200525" cy="1844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36</xdr:row>
      <xdr:rowOff>9525</xdr:rowOff>
    </xdr:from>
    <xdr:to>
      <xdr:col>4</xdr:col>
      <xdr:colOff>704850</xdr:colOff>
      <xdr:row>42</xdr:row>
      <xdr:rowOff>19050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648075"/>
          <a:ext cx="13144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5</xdr:col>
      <xdr:colOff>516255</xdr:colOff>
      <xdr:row>51</xdr:row>
      <xdr:rowOff>9525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5743575"/>
          <a:ext cx="1314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918210</xdr:colOff>
      <xdr:row>59</xdr:row>
      <xdr:rowOff>5715</xdr:rowOff>
    </xdr:from>
    <xdr:to>
      <xdr:col>9</xdr:col>
      <xdr:colOff>291465</xdr:colOff>
      <xdr:row>65</xdr:row>
      <xdr:rowOff>15240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747635"/>
          <a:ext cx="3411855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70</xdr:row>
      <xdr:rowOff>19050</xdr:rowOff>
    </xdr:from>
    <xdr:to>
      <xdr:col>4</xdr:col>
      <xdr:colOff>525780</xdr:colOff>
      <xdr:row>78</xdr:row>
      <xdr:rowOff>28575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0163175"/>
          <a:ext cx="1314450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4</xdr:col>
      <xdr:colOff>516255</xdr:colOff>
      <xdr:row>89</xdr:row>
      <xdr:rowOff>9525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2439650"/>
          <a:ext cx="13144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</xdr:colOff>
      <xdr:row>0</xdr:row>
      <xdr:rowOff>137160</xdr:rowOff>
    </xdr:from>
    <xdr:to>
      <xdr:col>21</xdr:col>
      <xdr:colOff>219853</xdr:colOff>
      <xdr:row>15</xdr:row>
      <xdr:rowOff>39853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137160"/>
          <a:ext cx="4578493" cy="2645893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</xdr:colOff>
      <xdr:row>15</xdr:row>
      <xdr:rowOff>121920</xdr:rowOff>
    </xdr:from>
    <xdr:to>
      <xdr:col>21</xdr:col>
      <xdr:colOff>219853</xdr:colOff>
      <xdr:row>30</xdr:row>
      <xdr:rowOff>177027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9200" y="2865120"/>
          <a:ext cx="4578493" cy="27983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384810</xdr:colOff>
      <xdr:row>3</xdr:row>
      <xdr:rowOff>60960</xdr:rowOff>
    </xdr:from>
    <xdr:to>
      <xdr:col>32</xdr:col>
      <xdr:colOff>470690</xdr:colOff>
      <xdr:row>24</xdr:row>
      <xdr:rowOff>23572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9710" y="603885"/>
          <a:ext cx="6181880" cy="3782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25</xdr:row>
      <xdr:rowOff>55245</xdr:rowOff>
    </xdr:from>
    <xdr:to>
      <xdr:col>31</xdr:col>
      <xdr:colOff>85880</xdr:colOff>
      <xdr:row>46</xdr:row>
      <xdr:rowOff>25095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35300" y="4598670"/>
          <a:ext cx="6181880" cy="3770325"/>
        </a:xfrm>
        <a:prstGeom prst="rect">
          <a:avLst/>
        </a:prstGeom>
      </xdr:spPr>
    </xdr:pic>
    <xdr:clientData/>
  </xdr:twoCellAnchor>
  <xdr:twoCellAnchor>
    <xdr:from>
      <xdr:col>13</xdr:col>
      <xdr:colOff>28575</xdr:colOff>
      <xdr:row>19</xdr:row>
      <xdr:rowOff>33337</xdr:rowOff>
    </xdr:from>
    <xdr:to>
      <xdr:col>25</xdr:col>
      <xdr:colOff>133350</xdr:colOff>
      <xdr:row>49</xdr:row>
      <xdr:rowOff>28574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00000000-0008-0000-1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57535" y="3523297"/>
              <a:ext cx="7564755" cy="54816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  <xdr:twoCellAnchor>
    <xdr:from>
      <xdr:col>12</xdr:col>
      <xdr:colOff>85725</xdr:colOff>
      <xdr:row>37</xdr:row>
      <xdr:rowOff>47625</xdr:rowOff>
    </xdr:from>
    <xdr:to>
      <xdr:col>25</xdr:col>
      <xdr:colOff>228600</xdr:colOff>
      <xdr:row>67</xdr:row>
      <xdr:rowOff>9525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Diagram 2">
              <a:extLst>
                <a:ext uri="{FF2B5EF4-FFF2-40B4-BE49-F238E27FC236}">
                  <a16:creationId xmlns:a16="http://schemas.microsoft.com/office/drawing/2014/main" id="{00000000-0008-0000-1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60305" y="6829425"/>
              <a:ext cx="8357235" cy="5448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449580</xdr:colOff>
      <xdr:row>0</xdr:row>
      <xdr:rowOff>91440</xdr:rowOff>
    </xdr:from>
    <xdr:to>
      <xdr:col>12</xdr:col>
      <xdr:colOff>669494</xdr:colOff>
      <xdr:row>21</xdr:row>
      <xdr:rowOff>91773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240" y="91440"/>
          <a:ext cx="5279594" cy="384081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22</xdr:row>
      <xdr:rowOff>144780</xdr:rowOff>
    </xdr:from>
    <xdr:to>
      <xdr:col>12</xdr:col>
      <xdr:colOff>1015448</xdr:colOff>
      <xdr:row>44</xdr:row>
      <xdr:rowOff>84163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6940" y="4168140"/>
          <a:ext cx="5358848" cy="39627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99060</xdr:colOff>
      <xdr:row>0</xdr:row>
      <xdr:rowOff>99060</xdr:rowOff>
    </xdr:from>
    <xdr:to>
      <xdr:col>18</xdr:col>
      <xdr:colOff>230636</xdr:colOff>
      <xdr:row>14</xdr:row>
      <xdr:rowOff>117577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540" y="99060"/>
          <a:ext cx="5907536" cy="2639797"/>
        </a:xfrm>
        <a:prstGeom prst="rect">
          <a:avLst/>
        </a:prstGeom>
      </xdr:spPr>
    </xdr:pic>
    <xdr:clientData/>
  </xdr:twoCellAnchor>
  <xdr:twoCellAnchor editAs="oneCell">
    <xdr:from>
      <xdr:col>9</xdr:col>
      <xdr:colOff>259080</xdr:colOff>
      <xdr:row>15</xdr:row>
      <xdr:rowOff>30480</xdr:rowOff>
    </xdr:from>
    <xdr:to>
      <xdr:col>18</xdr:col>
      <xdr:colOff>415042</xdr:colOff>
      <xdr:row>30</xdr:row>
      <xdr:rowOff>85587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8560" y="2834640"/>
          <a:ext cx="5931922" cy="279830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13</xdr:col>
      <xdr:colOff>256582</xdr:colOff>
      <xdr:row>18</xdr:row>
      <xdr:rowOff>141800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0" y="753533"/>
          <a:ext cx="2432515" cy="27495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2</xdr:row>
      <xdr:rowOff>0</xdr:rowOff>
    </xdr:from>
    <xdr:to>
      <xdr:col>15</xdr:col>
      <xdr:colOff>236220</xdr:colOff>
      <xdr:row>21</xdr:row>
      <xdr:rowOff>137160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70860" y="373380"/>
              <a:ext cx="7452360" cy="3627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351471</xdr:colOff>
      <xdr:row>16</xdr:row>
      <xdr:rowOff>171450</xdr:rowOff>
    </xdr:from>
    <xdr:to>
      <xdr:col>16</xdr:col>
      <xdr:colOff>108584</xdr:colOff>
      <xdr:row>34</xdr:row>
      <xdr:rowOff>40957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518160</xdr:colOff>
      <xdr:row>1</xdr:row>
      <xdr:rowOff>152400</xdr:rowOff>
    </xdr:from>
    <xdr:to>
      <xdr:col>14</xdr:col>
      <xdr:colOff>219853</xdr:colOff>
      <xdr:row>16</xdr:row>
      <xdr:rowOff>55093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31080" y="335280"/>
          <a:ext cx="4578493" cy="26458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182880</xdr:colOff>
      <xdr:row>0</xdr:row>
      <xdr:rowOff>0</xdr:rowOff>
    </xdr:from>
    <xdr:to>
      <xdr:col>21</xdr:col>
      <xdr:colOff>579120</xdr:colOff>
      <xdr:row>18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91440</xdr:colOff>
          <xdr:row>9</xdr:row>
          <xdr:rowOff>0</xdr:rowOff>
        </xdr:from>
        <xdr:to>
          <xdr:col>3</xdr:col>
          <xdr:colOff>487680</xdr:colOff>
          <xdr:row>11</xdr:row>
          <xdr:rowOff>15240</xdr:rowOff>
        </xdr:to>
        <xdr:sp macro="" textlink="">
          <xdr:nvSpPr>
            <xdr:cNvPr id="20490" name="Spinner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B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13</xdr:row>
          <xdr:rowOff>15240</xdr:rowOff>
        </xdr:from>
        <xdr:to>
          <xdr:col>2</xdr:col>
          <xdr:colOff>861060</xdr:colOff>
          <xdr:row>14</xdr:row>
          <xdr:rowOff>53340</xdr:rowOff>
        </xdr:to>
        <xdr:sp macro="" textlink="">
          <xdr:nvSpPr>
            <xdr:cNvPr id="20491" name="Option Butto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B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76200</xdr:rowOff>
        </xdr:from>
        <xdr:to>
          <xdr:col>2</xdr:col>
          <xdr:colOff>853440</xdr:colOff>
          <xdr:row>15</xdr:row>
          <xdr:rowOff>114300</xdr:rowOff>
        </xdr:to>
        <xdr:sp macro="" textlink="">
          <xdr:nvSpPr>
            <xdr:cNvPr id="20492" name="Option Button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1B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Féléves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15</xdr:row>
          <xdr:rowOff>137160</xdr:rowOff>
        </xdr:from>
        <xdr:to>
          <xdr:col>2</xdr:col>
          <xdr:colOff>853440</xdr:colOff>
          <xdr:row>16</xdr:row>
          <xdr:rowOff>175260</xdr:rowOff>
        </xdr:to>
        <xdr:sp macro="" textlink="">
          <xdr:nvSpPr>
            <xdr:cNvPr id="20493" name="Option Button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1B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Negyedéves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</xdr:row>
          <xdr:rowOff>15240</xdr:rowOff>
        </xdr:from>
        <xdr:to>
          <xdr:col>2</xdr:col>
          <xdr:colOff>853440</xdr:colOff>
          <xdr:row>18</xdr:row>
          <xdr:rowOff>53340</xdr:rowOff>
        </xdr:to>
        <xdr:sp macro="" textlink="">
          <xdr:nvSpPr>
            <xdr:cNvPr id="20494" name="Option Button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1B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Havi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7620</xdr:rowOff>
        </xdr:from>
        <xdr:to>
          <xdr:col>3</xdr:col>
          <xdr:colOff>0</xdr:colOff>
          <xdr:row>18</xdr:row>
          <xdr:rowOff>91440</xdr:rowOff>
        </xdr:to>
        <xdr:sp macro="" textlink="">
          <xdr:nvSpPr>
            <xdr:cNvPr id="20502" name="Group Box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1B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175260</xdr:rowOff>
        </xdr:from>
        <xdr:to>
          <xdr:col>5</xdr:col>
          <xdr:colOff>822960</xdr:colOff>
          <xdr:row>11</xdr:row>
          <xdr:rowOff>60960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1B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13</xdr:row>
          <xdr:rowOff>0</xdr:rowOff>
        </xdr:from>
        <xdr:to>
          <xdr:col>5</xdr:col>
          <xdr:colOff>807720</xdr:colOff>
          <xdr:row>14</xdr:row>
          <xdr:rowOff>144780</xdr:rowOff>
        </xdr:to>
        <xdr:sp macro="" textlink="">
          <xdr:nvSpPr>
            <xdr:cNvPr id="20510" name="Scroll Bar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1B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106680</xdr:colOff>
          <xdr:row>17</xdr:row>
          <xdr:rowOff>15240</xdr:rowOff>
        </xdr:from>
        <xdr:to>
          <xdr:col>5</xdr:col>
          <xdr:colOff>754380</xdr:colOff>
          <xdr:row>18</xdr:row>
          <xdr:rowOff>91440</xdr:rowOff>
        </xdr:to>
        <xdr:sp macro="" textlink=""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1B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Igen</a:t>
              </a:r>
            </a:p>
          </xdr:txBody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10</xdr:row>
          <xdr:rowOff>53340</xdr:rowOff>
        </xdr:from>
        <xdr:to>
          <xdr:col>5</xdr:col>
          <xdr:colOff>601980</xdr:colOff>
          <xdr:row>11</xdr:row>
          <xdr:rowOff>114300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C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171451</xdr:rowOff>
        </xdr:from>
        <xdr:to>
          <xdr:col>3</xdr:col>
          <xdr:colOff>390525</xdr:colOff>
          <xdr:row>18</xdr:row>
          <xdr:rowOff>76201</xdr:rowOff>
        </xdr:to>
        <xdr:grpSp>
          <xdr:nvGrpSpPr>
            <xdr:cNvPr id="4" name="Csoportba foglalás 3">
              <a:extLst>
                <a:ext uri="{FF2B5EF4-FFF2-40B4-BE49-F238E27FC236}">
                  <a16:creationId xmlns:a16="http://schemas.microsoft.com/office/drawing/2014/main" id="{00000000-0008-0000-1C00-000004000000}"/>
                </a:ext>
              </a:extLst>
            </xdr:cNvPr>
            <xdr:cNvGrpSpPr/>
          </xdr:nvGrpSpPr>
          <xdr:grpSpPr>
            <a:xfrm>
              <a:off x="1022350" y="2254251"/>
              <a:ext cx="1444625" cy="1193800"/>
              <a:chOff x="1022350" y="2254251"/>
              <a:chExt cx="1444625" cy="1193800"/>
            </a:xfrm>
          </xdr:grpSpPr>
          <xdr:sp macro="" textlink="">
            <xdr:nvSpPr>
              <xdr:cNvPr id="19458" name="Option Button 2" hidden="1">
                <a:extLst>
                  <a:ext uri="{63B3BB69-23CF-44E3-9099-C40C66FF867C}">
                    <a14:compatExt spid="_x0000_s19458"/>
                  </a:ext>
                  <a:ext uri="{FF2B5EF4-FFF2-40B4-BE49-F238E27FC236}">
                    <a16:creationId xmlns:a16="http://schemas.microsoft.com/office/drawing/2014/main" id="{00000000-0008-0000-1C00-0000024C0000}"/>
                  </a:ext>
                </a:extLst>
              </xdr:cNvPr>
              <xdr:cNvSpPr/>
            </xdr:nvSpPr>
            <xdr:spPr bwMode="auto">
              <a:xfrm>
                <a:off x="1151544" y="245627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Éves</a:t>
                </a:r>
              </a:p>
            </xdr:txBody>
          </xdr:sp>
          <xdr:sp macro="" textlink="">
            <xdr:nvSpPr>
              <xdr:cNvPr id="19459" name="Option Button 3" hidden="1">
                <a:extLst>
                  <a:ext uri="{63B3BB69-23CF-44E3-9099-C40C66FF867C}">
                    <a14:compatExt spid="_x0000_s19459"/>
                  </a:ext>
                  <a:ext uri="{FF2B5EF4-FFF2-40B4-BE49-F238E27FC236}">
                    <a16:creationId xmlns:a16="http://schemas.microsoft.com/office/drawing/2014/main" id="{00000000-0008-0000-1C00-0000034C0000}"/>
                  </a:ext>
                </a:extLst>
              </xdr:cNvPr>
              <xdr:cNvSpPr/>
            </xdr:nvSpPr>
            <xdr:spPr bwMode="auto">
              <a:xfrm>
                <a:off x="1151544" y="2704222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Féléves</a:t>
                </a:r>
              </a:p>
            </xdr:txBody>
          </xdr:sp>
          <xdr:sp macro="" textlink="">
            <xdr:nvSpPr>
              <xdr:cNvPr id="19460" name="Option Button 4" hidden="1">
                <a:extLst>
                  <a:ext uri="{63B3BB69-23CF-44E3-9099-C40C66FF867C}">
                    <a14:compatExt spid="_x0000_s19460"/>
                  </a:ext>
                  <a:ext uri="{FF2B5EF4-FFF2-40B4-BE49-F238E27FC236}">
                    <a16:creationId xmlns:a16="http://schemas.microsoft.com/office/drawing/2014/main" id="{00000000-0008-0000-1C00-0000044C0000}"/>
                  </a:ext>
                </a:extLst>
              </xdr:cNvPr>
              <xdr:cNvSpPr/>
            </xdr:nvSpPr>
            <xdr:spPr bwMode="auto">
              <a:xfrm>
                <a:off x="1151544" y="2952164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Negyedéves</a:t>
                </a:r>
              </a:p>
            </xdr:txBody>
          </xdr:sp>
          <xdr:sp macro="" textlink="">
            <xdr:nvSpPr>
              <xdr:cNvPr id="19461" name="Option Button 5" hidden="1">
                <a:extLst>
                  <a:ext uri="{63B3BB69-23CF-44E3-9099-C40C66FF867C}">
                    <a14:compatExt spid="_x0000_s19461"/>
                  </a:ext>
                  <a:ext uri="{FF2B5EF4-FFF2-40B4-BE49-F238E27FC236}">
                    <a16:creationId xmlns:a16="http://schemas.microsoft.com/office/drawing/2014/main" id="{00000000-0008-0000-1C00-0000054C0000}"/>
                  </a:ext>
                </a:extLst>
              </xdr:cNvPr>
              <xdr:cNvSpPr/>
            </xdr:nvSpPr>
            <xdr:spPr bwMode="auto">
              <a:xfrm>
                <a:off x="1151544" y="3200108"/>
                <a:ext cx="1315431" cy="211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hu-H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Havi</a:t>
                </a:r>
              </a:p>
            </xdr:txBody>
          </xdr:sp>
          <xdr:sp macro="" textlink="">
            <xdr:nvSpPr>
              <xdr:cNvPr id="19462" name="Group Box 6" hidden="1">
                <a:extLst>
                  <a:ext uri="{63B3BB69-23CF-44E3-9099-C40C66FF867C}">
                    <a14:compatExt spid="_x0000_s19462"/>
                  </a:ext>
                  <a:ext uri="{FF2B5EF4-FFF2-40B4-BE49-F238E27FC236}">
                    <a16:creationId xmlns:a16="http://schemas.microsoft.com/office/drawing/2014/main" id="{00000000-0008-0000-1C00-0000064C0000}"/>
                  </a:ext>
                </a:extLst>
              </xdr:cNvPr>
              <xdr:cNvSpPr/>
            </xdr:nvSpPr>
            <xdr:spPr bwMode="auto">
              <a:xfrm>
                <a:off x="1022350" y="2254251"/>
                <a:ext cx="1397645" cy="11938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9</xdr:row>
          <xdr:rowOff>7620</xdr:rowOff>
        </xdr:from>
        <xdr:to>
          <xdr:col>3</xdr:col>
          <xdr:colOff>312420</xdr:colOff>
          <xdr:row>10</xdr:row>
          <xdr:rowOff>167640</xdr:rowOff>
        </xdr:to>
        <xdr:sp macro="" textlink="">
          <xdr:nvSpPr>
            <xdr:cNvPr id="19463" name="Spinner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id="{00000000-0008-0000-1C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4</xdr:col>
      <xdr:colOff>114299</xdr:colOff>
      <xdr:row>4</xdr:row>
      <xdr:rowOff>0</xdr:rowOff>
    </xdr:from>
    <xdr:to>
      <xdr:col>4</xdr:col>
      <xdr:colOff>381000</xdr:colOff>
      <xdr:row>7</xdr:row>
      <xdr:rowOff>19050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3017519" y="784860"/>
          <a:ext cx="266701" cy="567690"/>
        </a:xfrm>
        <a:prstGeom prst="rightBrace">
          <a:avLst/>
        </a:prstGeom>
        <a:ln w="28575">
          <a:solidFill>
            <a:schemeClr val="accent2">
              <a:lumMod val="75000"/>
            </a:schemeClr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</xdr:colOff>
          <xdr:row>13</xdr:row>
          <xdr:rowOff>7620</xdr:rowOff>
        </xdr:from>
        <xdr:to>
          <xdr:col>5</xdr:col>
          <xdr:colOff>716280</xdr:colOff>
          <xdr:row>15</xdr:row>
          <xdr:rowOff>0</xdr:rowOff>
        </xdr:to>
        <xdr:sp macro="" textlink="">
          <xdr:nvSpPr>
            <xdr:cNvPr id="19464" name="Scroll Bar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1C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83820</xdr:colOff>
          <xdr:row>16</xdr:row>
          <xdr:rowOff>167640</xdr:rowOff>
        </xdr:from>
        <xdr:to>
          <xdr:col>5</xdr:col>
          <xdr:colOff>449580</xdr:colOff>
          <xdr:row>18</xdr:row>
          <xdr:rowOff>15240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1C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hu-H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233741</xdr:colOff>
      <xdr:row>0</xdr:row>
      <xdr:rowOff>0</xdr:rowOff>
    </xdr:from>
    <xdr:to>
      <xdr:col>19</xdr:col>
      <xdr:colOff>229659</xdr:colOff>
      <xdr:row>29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941" y="0"/>
          <a:ext cx="6515251" cy="541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464820</xdr:colOff>
      <xdr:row>1</xdr:row>
      <xdr:rowOff>7620</xdr:rowOff>
    </xdr:from>
    <xdr:to>
      <xdr:col>19</xdr:col>
      <xdr:colOff>754380</xdr:colOff>
      <xdr:row>8</xdr:row>
      <xdr:rowOff>99060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Dátum">
              <a:extLst>
                <a:ext uri="{FF2B5EF4-FFF2-40B4-BE49-F238E27FC236}">
                  <a16:creationId xmlns:a16="http://schemas.microsoft.com/office/drawing/2014/main" id="{00000000-0008-0000-1D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átum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95020" y="190500"/>
              <a:ext cx="333756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Idősor: Az Excel 2013-as és annál újabb verzióiban működik. Ne helyezze át és ne méretezze át.</a:t>
              </a:r>
            </a:p>
          </xdr:txBody>
        </xdr:sp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367305</xdr:colOff>
      <xdr:row>5</xdr:row>
      <xdr:rowOff>164124</xdr:rowOff>
    </xdr:from>
    <xdr:to>
      <xdr:col>8</xdr:col>
      <xdr:colOff>347800</xdr:colOff>
      <xdr:row>21</xdr:row>
      <xdr:rowOff>17585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pSpPr/>
      </xdr:nvGrpSpPr>
      <xdr:grpSpPr>
        <a:xfrm>
          <a:off x="976905" y="1072662"/>
          <a:ext cx="4658003" cy="2760785"/>
          <a:chOff x="976905" y="1072662"/>
          <a:chExt cx="4581803" cy="2760785"/>
        </a:xfrm>
      </xdr:grpSpPr>
      <xdr:sp macro="" textlink="$H$2">
        <xdr:nvSpPr>
          <xdr:cNvPr id="3" name="Freeform: Shape 4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SpPr/>
        </xdr:nvSpPr>
        <xdr:spPr>
          <a:xfrm>
            <a:off x="976905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6A559069-27A0-42E3-B5CB-FDCAD748614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5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4" name="Oval 5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SpPr/>
        </xdr:nvSpPr>
        <xdr:spPr>
          <a:xfrm>
            <a:off x="126690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0"/>
              <a:satOff val="0"/>
              <a:lumOff val="0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I$2">
        <xdr:nvSpPr>
          <xdr:cNvPr id="5" name="Freeform: Shape 6">
            <a:extLst>
              <a:ext uri="{FF2B5EF4-FFF2-40B4-BE49-F238E27FC236}">
                <a16:creationId xmlns:a16="http://schemas.microsoft.com/office/drawing/2014/main" id="{00000000-0008-0000-2000-000005000000}"/>
              </a:ext>
            </a:extLst>
          </xdr:cNvPr>
          <xdr:cNvSpPr/>
        </xdr:nvSpPr>
        <xdr:spPr>
          <a:xfrm>
            <a:off x="2515200" y="1072662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727682"/>
              <a:satOff val="-41964"/>
              <a:lumOff val="4314"/>
              <a:alphaOff val="0"/>
            </a:schemeClr>
          </a:fillRef>
          <a:effectRef idx="0">
            <a:schemeClr val="accent2">
              <a:hueOff val="-727682"/>
              <a:satOff val="-41964"/>
              <a:lumOff val="4314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4B8F7118-8C94-4AC4-86DA-3287BA40E029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12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6" name="Oval 7" descr="CNC lathe processing">
            <a:extLst>
              <a:ext uri="{FF2B5EF4-FFF2-40B4-BE49-F238E27FC236}">
                <a16:creationId xmlns:a16="http://schemas.microsoft.com/office/drawing/2014/main" id="{00000000-0008-0000-2000-000006000000}"/>
              </a:ext>
            </a:extLst>
          </xdr:cNvPr>
          <xdr:cNvSpPr/>
        </xdr:nvSpPr>
        <xdr:spPr>
          <a:xfrm>
            <a:off x="2805203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 l="-25000" r="-25000"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440331"/>
              <a:satOff val="-38085"/>
              <a:lumOff val="-381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J$2">
        <xdr:nvSpPr>
          <xdr:cNvPr id="7" name="Freeform: Shape 8">
            <a:extLst>
              <a:ext uri="{FF2B5EF4-FFF2-40B4-BE49-F238E27FC236}">
                <a16:creationId xmlns:a16="http://schemas.microsoft.com/office/drawing/2014/main" id="{00000000-0008-0000-2000-000007000000}"/>
              </a:ext>
            </a:extLst>
          </xdr:cNvPr>
          <xdr:cNvSpPr/>
        </xdr:nvSpPr>
        <xdr:spPr>
          <a:xfrm>
            <a:off x="4065218" y="1090247"/>
            <a:ext cx="1493490" cy="2743200"/>
          </a:xfrm>
          <a:custGeom>
            <a:avLst/>
            <a:gdLst>
              <a:gd name="connsiteX0" fmla="*/ 0 w 1493490"/>
              <a:gd name="connsiteY0" fmla="*/ 149349 h 2743200"/>
              <a:gd name="connsiteX1" fmla="*/ 149349 w 1493490"/>
              <a:gd name="connsiteY1" fmla="*/ 0 h 2743200"/>
              <a:gd name="connsiteX2" fmla="*/ 1344141 w 1493490"/>
              <a:gd name="connsiteY2" fmla="*/ 0 h 2743200"/>
              <a:gd name="connsiteX3" fmla="*/ 1493490 w 1493490"/>
              <a:gd name="connsiteY3" fmla="*/ 149349 h 2743200"/>
              <a:gd name="connsiteX4" fmla="*/ 1493490 w 1493490"/>
              <a:gd name="connsiteY4" fmla="*/ 2593851 h 2743200"/>
              <a:gd name="connsiteX5" fmla="*/ 1344141 w 1493490"/>
              <a:gd name="connsiteY5" fmla="*/ 2743200 h 2743200"/>
              <a:gd name="connsiteX6" fmla="*/ 149349 w 1493490"/>
              <a:gd name="connsiteY6" fmla="*/ 2743200 h 2743200"/>
              <a:gd name="connsiteX7" fmla="*/ 0 w 1493490"/>
              <a:gd name="connsiteY7" fmla="*/ 2593851 h 2743200"/>
              <a:gd name="connsiteX8" fmla="*/ 0 w 1493490"/>
              <a:gd name="connsiteY8" fmla="*/ 149349 h 27432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493490" h="2743200">
                <a:moveTo>
                  <a:pt x="0" y="149349"/>
                </a:moveTo>
                <a:cubicBezTo>
                  <a:pt x="0" y="66866"/>
                  <a:pt x="66866" y="0"/>
                  <a:pt x="149349" y="0"/>
                </a:cubicBezTo>
                <a:lnTo>
                  <a:pt x="1344141" y="0"/>
                </a:lnTo>
                <a:cubicBezTo>
                  <a:pt x="1426624" y="0"/>
                  <a:pt x="1493490" y="66866"/>
                  <a:pt x="1493490" y="149349"/>
                </a:cubicBezTo>
                <a:lnTo>
                  <a:pt x="1493490" y="2593851"/>
                </a:lnTo>
                <a:cubicBezTo>
                  <a:pt x="1493490" y="2676334"/>
                  <a:pt x="1426624" y="2743200"/>
                  <a:pt x="1344141" y="2743200"/>
                </a:cubicBezTo>
                <a:lnTo>
                  <a:pt x="149349" y="2743200"/>
                </a:lnTo>
                <a:cubicBezTo>
                  <a:pt x="66866" y="2743200"/>
                  <a:pt x="0" y="2676334"/>
                  <a:pt x="0" y="2593851"/>
                </a:cubicBezTo>
                <a:lnTo>
                  <a:pt x="0" y="149349"/>
                </a:lnTo>
                <a:close/>
              </a:path>
            </a:pathLst>
          </a:cu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-1455363"/>
              <a:satOff val="-83928"/>
              <a:lumOff val="8628"/>
              <a:alphaOff val="0"/>
            </a:schemeClr>
          </a:fillRef>
          <a:effectRef idx="0">
            <a:schemeClr val="accent2">
              <a:hueOff val="-1455363"/>
              <a:satOff val="-83928"/>
              <a:lumOff val="8628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241808" tIns="1339088" rIns="241808" bIns="790448" numCol="1" spcCol="1270" anchor="ctr" anchorCtr="0">
            <a:noAutofit/>
          </a:bodyPr>
          <a:lstStyle/>
          <a:p>
            <a:pPr marL="0" lvl="0" indent="0" algn="ctr" defTabSz="15113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  <a:buNone/>
            </a:pPr>
            <a:fld id="{10F506B8-F642-4ECA-BBE2-DB11A09CA28C}" type="TxLink">
              <a:rPr lang="en-US" sz="2800" b="1" i="0" u="none" strike="noStrike" kern="120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lvl="0" indent="0" algn="ctr" defTabSz="15113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t> 32 Ft </a:t>
            </a:fld>
            <a:endParaRPr lang="en-US" sz="16600" b="1" kern="1200">
              <a:solidFill>
                <a:schemeClr val="bg1"/>
              </a:solidFill>
            </a:endParaRPr>
          </a:p>
        </xdr:txBody>
      </xdr:sp>
      <xdr:sp macro="" textlink="">
        <xdr:nvSpPr>
          <xdr:cNvPr id="8" name="Oval 9">
            <a:extLst>
              <a:ext uri="{FF2B5EF4-FFF2-40B4-BE49-F238E27FC236}">
                <a16:creationId xmlns:a16="http://schemas.microsoft.com/office/drawing/2014/main" id="{00000000-0008-0000-2000-000008000000}"/>
              </a:ext>
            </a:extLst>
          </xdr:cNvPr>
          <xdr:cNvSpPr/>
        </xdr:nvSpPr>
        <xdr:spPr>
          <a:xfrm>
            <a:off x="4343498" y="1237254"/>
            <a:ext cx="913485" cy="913485"/>
          </a:xfrm>
          <a:prstGeom prst="ellipse">
            <a:avLst/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2">
              <a:tint val="50000"/>
              <a:hueOff val="-880662"/>
              <a:satOff val="-76170"/>
              <a:lumOff val="-762"/>
              <a:alphaOff val="0"/>
            </a:schemeClr>
          </a:effectRef>
          <a:fontRef idx="minor">
            <a:schemeClr val="lt1">
              <a:hueOff val="0"/>
              <a:satOff val="0"/>
              <a:lumOff val="0"/>
              <a:alphaOff val="0"/>
            </a:schemeClr>
          </a:fontRef>
        </xdr:style>
      </xdr:sp>
      <xdr:sp macro="" textlink="$G$2">
        <xdr:nvSpPr>
          <xdr:cNvPr id="9" name="Arrow: Left-Right 10">
            <a:extLst>
              <a:ext uri="{FF2B5EF4-FFF2-40B4-BE49-F238E27FC236}">
                <a16:creationId xmlns:a16="http://schemas.microsoft.com/office/drawing/2014/main" id="{00000000-0008-0000-2000-000009000000}"/>
              </a:ext>
            </a:extLst>
          </xdr:cNvPr>
          <xdr:cNvSpPr/>
        </xdr:nvSpPr>
        <xdr:spPr>
          <a:xfrm>
            <a:off x="1158825" y="3267222"/>
            <a:ext cx="4206240" cy="411480"/>
          </a:xfrm>
          <a:prstGeom prst="leftRightArrow">
            <a:avLst/>
          </a:prstGeom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2"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anchor="ctr"/>
          <a:lstStyle/>
          <a:p>
            <a:pPr algn="ctr"/>
            <a:fld id="{D2E5197D-A72A-48F8-B4CF-D668235BFBE1}" type="TxLink">
              <a:rPr lang="en-US" sz="1600" b="1" i="0" u="none" strike="noStrike">
                <a:solidFill>
                  <a:sysClr val="windowText" lastClr="000000"/>
                </a:solidFill>
                <a:latin typeface="Calibri"/>
                <a:cs typeface="Calibri"/>
              </a:rPr>
              <a:pPr algn="ctr"/>
              <a:t>BMW</a:t>
            </a:fld>
            <a:endParaRPr lang="en-US" sz="1600" b="1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5</xdr:col>
      <xdr:colOff>514350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0"/>
          <a:ext cx="179451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6</xdr:col>
      <xdr:colOff>95250</xdr:colOff>
      <xdr:row>22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940" y="0"/>
          <a:ext cx="1344930" cy="405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251460</xdr:colOff>
      <xdr:row>13</xdr:row>
      <xdr:rowOff>68580</xdr:rowOff>
    </xdr:from>
    <xdr:to>
      <xdr:col>20</xdr:col>
      <xdr:colOff>342900</xdr:colOff>
      <xdr:row>25</xdr:row>
      <xdr:rowOff>76200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880" y="2446020"/>
          <a:ext cx="8275320" cy="220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604520</xdr:colOff>
      <xdr:row>2</xdr:row>
      <xdr:rowOff>167640</xdr:rowOff>
    </xdr:from>
    <xdr:to>
      <xdr:col>14</xdr:col>
      <xdr:colOff>284480</xdr:colOff>
      <xdr:row>15</xdr:row>
      <xdr:rowOff>175260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6600" y="533400"/>
          <a:ext cx="3947160" cy="238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259080</xdr:colOff>
      <xdr:row>0</xdr:row>
      <xdr:rowOff>0</xdr:rowOff>
    </xdr:from>
    <xdr:to>
      <xdr:col>12</xdr:col>
      <xdr:colOff>701040</xdr:colOff>
      <xdr:row>9</xdr:row>
      <xdr:rowOff>7620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0"/>
          <a:ext cx="635508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9</xdr:row>
      <xdr:rowOff>160020</xdr:rowOff>
    </xdr:from>
    <xdr:to>
      <xdr:col>12</xdr:col>
      <xdr:colOff>701040</xdr:colOff>
      <xdr:row>19</xdr:row>
      <xdr:rowOff>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57400"/>
          <a:ext cx="6355080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19</xdr:row>
      <xdr:rowOff>160020</xdr:rowOff>
    </xdr:from>
    <xdr:to>
      <xdr:col>12</xdr:col>
      <xdr:colOff>701040</xdr:colOff>
      <xdr:row>27</xdr:row>
      <xdr:rowOff>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4213860"/>
          <a:ext cx="6355080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66674</xdr:colOff>
      <xdr:row>0</xdr:row>
      <xdr:rowOff>173767</xdr:rowOff>
    </xdr:from>
    <xdr:to>
      <xdr:col>18</xdr:col>
      <xdr:colOff>571499</xdr:colOff>
      <xdr:row>12</xdr:row>
      <xdr:rowOff>9525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114" y="173767"/>
          <a:ext cx="5381625" cy="2030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67e7ee5769befafe/tanitas/IBS%202019/norm_grafik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360\Desktop\Dash\Chapter%203%20Sam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zamolasok"/>
      <sheetName val="rajzol"/>
      <sheetName val="prob 2 kozott"/>
      <sheetName val="prob more"/>
      <sheetName val="prob less"/>
      <sheetName val="norm inv"/>
      <sheetName val="binom"/>
      <sheetName val="binom for word"/>
      <sheetName val="Poisson"/>
      <sheetName val="HiperGeo"/>
      <sheetName val="Exponencialis"/>
    </sheetNames>
    <sheetDataSet>
      <sheetData sheetId="0">
        <row r="2">
          <cell r="A2">
            <v>-4</v>
          </cell>
          <cell r="B2">
            <v>1.3383022576488537E-4</v>
          </cell>
          <cell r="C2" t="e">
            <v>#N/A</v>
          </cell>
        </row>
        <row r="3">
          <cell r="A3">
            <v>-3.99</v>
          </cell>
          <cell r="B3">
            <v>1.3928497646575994E-4</v>
          </cell>
          <cell r="C3" t="e">
            <v>#N/A</v>
          </cell>
        </row>
        <row r="4">
          <cell r="A4">
            <v>-3.98</v>
          </cell>
          <cell r="B4">
            <v>1.4494756042389106E-4</v>
          </cell>
          <cell r="C4" t="e">
            <v>#N/A</v>
          </cell>
        </row>
        <row r="5">
          <cell r="A5">
            <v>-3.97</v>
          </cell>
          <cell r="B5">
            <v>1.508252715505178E-4</v>
          </cell>
          <cell r="C5" t="e">
            <v>#N/A</v>
          </cell>
        </row>
        <row r="6">
          <cell r="A6">
            <v>-3.96</v>
          </cell>
          <cell r="B6">
            <v>1.5692563406553226E-4</v>
          </cell>
          <cell r="C6" t="e">
            <v>#N/A</v>
          </cell>
        </row>
        <row r="7">
          <cell r="A7">
            <v>-3.95</v>
          </cell>
          <cell r="B7">
            <v>1.6325640876624199E-4</v>
          </cell>
          <cell r="C7" t="e">
            <v>#N/A</v>
          </cell>
        </row>
        <row r="8">
          <cell r="A8">
            <v>-3.94</v>
          </cell>
          <cell r="B8">
            <v>1.6982559942934359E-4</v>
          </cell>
          <cell r="C8" t="e">
            <v>#N/A</v>
          </cell>
        </row>
        <row r="9">
          <cell r="A9">
            <v>-3.93</v>
          </cell>
          <cell r="B9">
            <v>1.7664145934757092E-4</v>
          </cell>
          <cell r="C9" t="e">
            <v>#N/A</v>
          </cell>
        </row>
        <row r="10">
          <cell r="A10">
            <v>-3.92</v>
          </cell>
          <cell r="B10">
            <v>1.8371249800245711E-4</v>
          </cell>
          <cell r="C10" t="e">
            <v>#N/A</v>
          </cell>
        </row>
        <row r="11">
          <cell r="A11">
            <v>-3.91</v>
          </cell>
          <cell r="B11">
            <v>1.9104748787459762E-4</v>
          </cell>
          <cell r="C11" t="e">
            <v>#N/A</v>
          </cell>
        </row>
        <row r="12">
          <cell r="A12">
            <v>-3.9</v>
          </cell>
          <cell r="B12">
            <v>1.9865547139277272E-4</v>
          </cell>
          <cell r="C12" t="e">
            <v>#N/A</v>
          </cell>
        </row>
        <row r="13">
          <cell r="A13">
            <v>-3.89</v>
          </cell>
          <cell r="B13">
            <v>2.0654576802322548E-4</v>
          </cell>
          <cell r="C13" t="e">
            <v>#N/A</v>
          </cell>
        </row>
        <row r="14">
          <cell r="A14">
            <v>-3.88</v>
          </cell>
          <cell r="B14">
            <v>2.1472798150036704E-4</v>
          </cell>
          <cell r="C14" t="e">
            <v>#N/A</v>
          </cell>
        </row>
        <row r="15">
          <cell r="A15">
            <v>-3.87</v>
          </cell>
          <cell r="B15">
            <v>2.2321200720010206E-4</v>
          </cell>
          <cell r="C15" t="e">
            <v>#N/A</v>
          </cell>
        </row>
        <row r="16">
          <cell r="A16">
            <v>-3.86</v>
          </cell>
          <cell r="B16">
            <v>2.3200803965694238E-4</v>
          </cell>
          <cell r="C16" t="e">
            <v>#N/A</v>
          </cell>
        </row>
        <row r="17">
          <cell r="A17">
            <v>-3.85</v>
          </cell>
          <cell r="B17">
            <v>2.4112658022599324E-4</v>
          </cell>
          <cell r="C17" t="e">
            <v>#N/A</v>
          </cell>
        </row>
        <row r="18">
          <cell r="A18">
            <v>-3.84</v>
          </cell>
          <cell r="B18">
            <v>2.5057844489086075E-4</v>
          </cell>
          <cell r="C18" t="e">
            <v>#N/A</v>
          </cell>
        </row>
        <row r="19">
          <cell r="A19">
            <v>-3.83</v>
          </cell>
          <cell r="B19">
            <v>2.6037477221844247E-4</v>
          </cell>
          <cell r="C19" t="e">
            <v>#N/A</v>
          </cell>
        </row>
        <row r="20">
          <cell r="A20">
            <v>-3.82</v>
          </cell>
          <cell r="B20">
            <v>2.70527031461521E-4</v>
          </cell>
          <cell r="C20" t="e">
            <v>#N/A</v>
          </cell>
        </row>
        <row r="21">
          <cell r="A21">
            <v>-3.81</v>
          </cell>
          <cell r="B21">
            <v>2.8104703080998632E-4</v>
          </cell>
          <cell r="C21" t="e">
            <v>#N/A</v>
          </cell>
        </row>
        <row r="22">
          <cell r="A22">
            <v>-3.8</v>
          </cell>
          <cell r="B22">
            <v>2.9194692579146027E-4</v>
          </cell>
          <cell r="C22" t="e">
            <v>#N/A</v>
          </cell>
        </row>
        <row r="23">
          <cell r="A23">
            <v>-3.79</v>
          </cell>
          <cell r="B23">
            <v>3.0323922782200417E-4</v>
          </cell>
          <cell r="C23" t="e">
            <v>#N/A</v>
          </cell>
        </row>
        <row r="24">
          <cell r="A24">
            <v>-3.78</v>
          </cell>
          <cell r="B24">
            <v>3.1493681290752188E-4</v>
          </cell>
          <cell r="C24" t="e">
            <v>#N/A</v>
          </cell>
        </row>
        <row r="25">
          <cell r="A25">
            <v>-3.77</v>
          </cell>
          <cell r="B25">
            <v>3.2705293049637498E-4</v>
          </cell>
          <cell r="C25" t="e">
            <v>#N/A</v>
          </cell>
        </row>
        <row r="26">
          <cell r="A26">
            <v>-3.76</v>
          </cell>
          <cell r="B26">
            <v>3.3960121248365478E-4</v>
          </cell>
          <cell r="C26" t="e">
            <v>#N/A</v>
          </cell>
        </row>
        <row r="27">
          <cell r="A27">
            <v>-3.75</v>
          </cell>
          <cell r="B27">
            <v>3.5259568236744541E-4</v>
          </cell>
          <cell r="C27" t="e">
            <v>#N/A</v>
          </cell>
        </row>
        <row r="28">
          <cell r="A28">
            <v>-3.74</v>
          </cell>
          <cell r="B28">
            <v>3.6605076455733496E-4</v>
          </cell>
          <cell r="C28" t="e">
            <v>#N/A</v>
          </cell>
        </row>
        <row r="29">
          <cell r="A29">
            <v>-3.73</v>
          </cell>
          <cell r="B29">
            <v>3.7998129383532141E-4</v>
          </cell>
          <cell r="C29" t="e">
            <v>#N/A</v>
          </cell>
        </row>
        <row r="30">
          <cell r="A30">
            <v>-3.7199999999999998</v>
          </cell>
          <cell r="B30">
            <v>3.9440252496915693E-4</v>
          </cell>
          <cell r="C30" t="e">
            <v>#N/A</v>
          </cell>
        </row>
        <row r="31">
          <cell r="A31">
            <v>-3.71</v>
          </cell>
          <cell r="B31">
            <v>4.0933014247807883E-4</v>
          </cell>
          <cell r="C31" t="e">
            <v>#N/A</v>
          </cell>
        </row>
        <row r="32">
          <cell r="A32">
            <v>-3.7</v>
          </cell>
          <cell r="B32">
            <v>4.2478027055075143E-4</v>
          </cell>
          <cell r="C32" t="e">
            <v>#N/A</v>
          </cell>
        </row>
        <row r="33">
          <cell r="A33">
            <v>-3.69</v>
          </cell>
          <cell r="B33">
            <v>4.4076948311513252E-4</v>
          </cell>
          <cell r="C33" t="e">
            <v>#N/A</v>
          </cell>
        </row>
        <row r="34">
          <cell r="A34">
            <v>-3.68</v>
          </cell>
          <cell r="B34">
            <v>4.5731481405985675E-4</v>
          </cell>
          <cell r="C34" t="e">
            <v>#N/A</v>
          </cell>
        </row>
        <row r="35">
          <cell r="A35">
            <v>-3.67</v>
          </cell>
          <cell r="B35">
            <v>4.7443376760662064E-4</v>
          </cell>
          <cell r="C35" t="e">
            <v>#N/A</v>
          </cell>
        </row>
        <row r="36">
          <cell r="A36">
            <v>-3.66</v>
          </cell>
          <cell r="B36">
            <v>4.9214432883289312E-4</v>
          </cell>
          <cell r="C36" t="e">
            <v>#N/A</v>
          </cell>
        </row>
        <row r="37">
          <cell r="A37">
            <v>-3.65</v>
          </cell>
          <cell r="B37">
            <v>5.104649743441856E-4</v>
          </cell>
          <cell r="C37" t="e">
            <v>#N/A</v>
          </cell>
        </row>
        <row r="38">
          <cell r="A38">
            <v>-3.64</v>
          </cell>
          <cell r="B38">
            <v>5.2941468309493475E-4</v>
          </cell>
          <cell r="C38" t="e">
            <v>#N/A</v>
          </cell>
        </row>
        <row r="39">
          <cell r="A39">
            <v>-3.63</v>
          </cell>
          <cell r="B39">
            <v>5.490129473569587E-4</v>
          </cell>
          <cell r="C39" t="e">
            <v>#N/A</v>
          </cell>
        </row>
        <row r="40">
          <cell r="A40">
            <v>-3.62</v>
          </cell>
          <cell r="B40">
            <v>5.6927978383425261E-4</v>
          </cell>
          <cell r="C40" t="e">
            <v>#N/A</v>
          </cell>
        </row>
        <row r="41">
          <cell r="A41">
            <v>-3.61</v>
          </cell>
          <cell r="B41">
            <v>5.9023574492278561E-4</v>
          </cell>
          <cell r="C41" t="e">
            <v>#N/A</v>
          </cell>
        </row>
        <row r="42">
          <cell r="A42">
            <v>-3.6</v>
          </cell>
          <cell r="B42">
            <v>6.119019301137719E-4</v>
          </cell>
          <cell r="C42" t="e">
            <v>#N/A</v>
          </cell>
        </row>
        <row r="43">
          <cell r="A43">
            <v>-3.59</v>
          </cell>
          <cell r="B43">
            <v>6.342999975387576E-4</v>
          </cell>
          <cell r="C43" t="e">
            <v>#N/A</v>
          </cell>
        </row>
        <row r="44">
          <cell r="A44">
            <v>-3.58</v>
          </cell>
          <cell r="B44">
            <v>6.5745217565467645E-4</v>
          </cell>
          <cell r="C44" t="e">
            <v>#N/A</v>
          </cell>
        </row>
        <row r="45">
          <cell r="A45">
            <v>-3.57</v>
          </cell>
          <cell r="B45">
            <v>6.8138127506689212E-4</v>
          </cell>
          <cell r="C45" t="e">
            <v>#N/A</v>
          </cell>
        </row>
        <row r="46">
          <cell r="A46">
            <v>-3.56</v>
          </cell>
          <cell r="B46">
            <v>7.061107004880362E-4</v>
          </cell>
          <cell r="C46" t="e">
            <v>#N/A</v>
          </cell>
        </row>
        <row r="47">
          <cell r="A47">
            <v>-3.55</v>
          </cell>
          <cell r="B47">
            <v>7.3166446283031089E-4</v>
          </cell>
          <cell r="C47" t="e">
            <v>#N/A</v>
          </cell>
        </row>
        <row r="48">
          <cell r="A48">
            <v>-3.54</v>
          </cell>
          <cell r="B48">
            <v>7.580671914287103E-4</v>
          </cell>
          <cell r="C48" t="e">
            <v>#N/A</v>
          </cell>
        </row>
        <row r="49">
          <cell r="A49">
            <v>-3.53</v>
          </cell>
          <cell r="B49">
            <v>7.8534414639246997E-4</v>
          </cell>
          <cell r="C49" t="e">
            <v>#N/A</v>
          </cell>
        </row>
        <row r="50">
          <cell r="A50">
            <v>-3.52</v>
          </cell>
          <cell r="B50">
            <v>8.1352123108180841E-4</v>
          </cell>
          <cell r="C50" t="e">
            <v>#N/A</v>
          </cell>
        </row>
        <row r="51">
          <cell r="A51">
            <v>-3.51</v>
          </cell>
          <cell r="B51">
            <v>8.4262500470690268E-4</v>
          </cell>
          <cell r="C51" t="e">
            <v>#N/A</v>
          </cell>
        </row>
        <row r="52">
          <cell r="A52">
            <v>-3.5</v>
          </cell>
          <cell r="B52">
            <v>8.7268269504576015E-4</v>
          </cell>
          <cell r="C52" t="e">
            <v>#N/A</v>
          </cell>
        </row>
        <row r="53">
          <cell r="A53">
            <v>-3.49</v>
          </cell>
          <cell r="B53">
            <v>9.0372221127752448E-4</v>
          </cell>
          <cell r="C53" t="e">
            <v>#N/A</v>
          </cell>
        </row>
        <row r="54">
          <cell r="A54">
            <v>-3.48</v>
          </cell>
          <cell r="B54">
            <v>9.3577215692747977E-4</v>
          </cell>
          <cell r="C54" t="e">
            <v>#N/A</v>
          </cell>
        </row>
        <row r="55">
          <cell r="A55">
            <v>-3.4699999999999998</v>
          </cell>
          <cell r="B55">
            <v>9.6886184291984678E-4</v>
          </cell>
          <cell r="C55" t="e">
            <v>#N/A</v>
          </cell>
        </row>
        <row r="56">
          <cell r="A56">
            <v>-3.46</v>
          </cell>
          <cell r="B56">
            <v>1.0030213007342376E-3</v>
          </cell>
          <cell r="C56" t="e">
            <v>#N/A</v>
          </cell>
        </row>
        <row r="57">
          <cell r="A57">
            <v>-3.45</v>
          </cell>
          <cell r="B57">
            <v>1.0382812956614103E-3</v>
          </cell>
          <cell r="C57" t="e">
            <v>#N/A</v>
          </cell>
        </row>
        <row r="58">
          <cell r="A58">
            <v>-3.44</v>
          </cell>
          <cell r="B58">
            <v>1.0746733401537356E-3</v>
          </cell>
          <cell r="C58" t="e">
            <v>#N/A</v>
          </cell>
        </row>
        <row r="59">
          <cell r="A59">
            <v>-3.4299999999999997</v>
          </cell>
          <cell r="B59">
            <v>1.112229707265567E-3</v>
          </cell>
          <cell r="C59" t="e">
            <v>#N/A</v>
          </cell>
        </row>
        <row r="60">
          <cell r="A60">
            <v>-3.42</v>
          </cell>
          <cell r="B60">
            <v>1.1509834441784845E-3</v>
          </cell>
          <cell r="C60" t="e">
            <v>#N/A</v>
          </cell>
        </row>
        <row r="61">
          <cell r="A61">
            <v>-3.41</v>
          </cell>
          <cell r="B61">
            <v>1.1909683858061166E-3</v>
          </cell>
          <cell r="C61" t="e">
            <v>#N/A</v>
          </cell>
        </row>
        <row r="62">
          <cell r="A62">
            <v>-3.4</v>
          </cell>
          <cell r="B62">
            <v>1.2322191684730199E-3</v>
          </cell>
          <cell r="C62" t="e">
            <v>#N/A</v>
          </cell>
        </row>
        <row r="63">
          <cell r="A63">
            <v>-3.39</v>
          </cell>
          <cell r="B63">
            <v>1.2747712436618327E-3</v>
          </cell>
          <cell r="C63" t="e">
            <v>#N/A</v>
          </cell>
        </row>
        <row r="64">
          <cell r="A64">
            <v>-3.38</v>
          </cell>
          <cell r="B64">
            <v>1.3186608918227423E-3</v>
          </cell>
          <cell r="C64" t="e">
            <v>#N/A</v>
          </cell>
        </row>
        <row r="65">
          <cell r="A65">
            <v>-3.37</v>
          </cell>
          <cell r="B65">
            <v>1.3639252362389036E-3</v>
          </cell>
          <cell r="C65" t="e">
            <v>#N/A</v>
          </cell>
        </row>
        <row r="66">
          <cell r="A66">
            <v>-3.36</v>
          </cell>
          <cell r="B66">
            <v>1.4106022569413848E-3</v>
          </cell>
          <cell r="C66" t="e">
            <v>#N/A</v>
          </cell>
        </row>
        <row r="67">
          <cell r="A67">
            <v>-3.35</v>
          </cell>
          <cell r="B67">
            <v>1.4587308046667459E-3</v>
          </cell>
          <cell r="C67" t="e">
            <v>#N/A</v>
          </cell>
        </row>
        <row r="68">
          <cell r="A68">
            <v>-3.34</v>
          </cell>
          <cell r="B68">
            <v>1.5083506148503073E-3</v>
          </cell>
          <cell r="C68" t="e">
            <v>#N/A</v>
          </cell>
        </row>
        <row r="69">
          <cell r="A69">
            <v>-3.33</v>
          </cell>
          <cell r="B69">
            <v>1.5595023216476915E-3</v>
          </cell>
          <cell r="C69" t="e">
            <v>#N/A</v>
          </cell>
        </row>
        <row r="70">
          <cell r="A70">
            <v>-3.32</v>
          </cell>
          <cell r="B70">
            <v>1.6122274719771244E-3</v>
          </cell>
          <cell r="C70" t="e">
            <v>#N/A</v>
          </cell>
        </row>
        <row r="71">
          <cell r="A71">
            <v>-3.31</v>
          </cell>
          <cell r="B71">
            <v>1.6665685395745797E-3</v>
          </cell>
          <cell r="C71" t="e">
            <v>#N/A</v>
          </cell>
        </row>
        <row r="72">
          <cell r="A72">
            <v>-3.3</v>
          </cell>
          <cell r="B72">
            <v>1.7225689390536812E-3</v>
          </cell>
          <cell r="C72" t="e">
            <v>#N/A</v>
          </cell>
        </row>
        <row r="73">
          <cell r="A73">
            <v>-3.29</v>
          </cell>
          <cell r="B73">
            <v>1.7802730399618786E-3</v>
          </cell>
          <cell r="C73" t="e">
            <v>#N/A</v>
          </cell>
        </row>
        <row r="74">
          <cell r="A74">
            <v>-3.2800000000000002</v>
          </cell>
          <cell r="B74">
            <v>1.8397261808242775E-3</v>
          </cell>
          <cell r="C74" t="e">
            <v>#N/A</v>
          </cell>
        </row>
        <row r="75">
          <cell r="A75">
            <v>-3.27</v>
          </cell>
          <cell r="B75">
            <v>1.9009746831660803E-3</v>
          </cell>
          <cell r="C75" t="e">
            <v>#N/A</v>
          </cell>
        </row>
        <row r="76">
          <cell r="A76">
            <v>-3.26</v>
          </cell>
          <cell r="B76">
            <v>1.9640658655043761E-3</v>
          </cell>
          <cell r="C76" t="e">
            <v>#N/A</v>
          </cell>
        </row>
        <row r="77">
          <cell r="A77">
            <v>-3.25</v>
          </cell>
          <cell r="B77">
            <v>2.0290480572997681E-3</v>
          </cell>
          <cell r="C77" t="e">
            <v>#N/A</v>
          </cell>
        </row>
        <row r="78">
          <cell r="A78">
            <v>-3.24</v>
          </cell>
          <cell r="B78">
            <v>2.0959706128579419E-3</v>
          </cell>
          <cell r="C78" t="e">
            <v>#N/A</v>
          </cell>
        </row>
        <row r="79">
          <cell r="A79">
            <v>-3.23</v>
          </cell>
          <cell r="B79">
            <v>2.164883925171062E-3</v>
          </cell>
          <cell r="C79" t="e">
            <v>#N/A</v>
          </cell>
        </row>
        <row r="80">
          <cell r="A80">
            <v>-3.2199999999999998</v>
          </cell>
          <cell r="B80">
            <v>2.2358394396885424E-3</v>
          </cell>
          <cell r="C80" t="e">
            <v>#N/A</v>
          </cell>
        </row>
        <row r="81">
          <cell r="A81">
            <v>-3.21</v>
          </cell>
          <cell r="B81">
            <v>2.3088896680064958E-3</v>
          </cell>
          <cell r="C81" t="e">
            <v>#N/A</v>
          </cell>
        </row>
        <row r="82">
          <cell r="A82">
            <v>-3.2</v>
          </cell>
          <cell r="B82">
            <v>2.3840882014648404E-3</v>
          </cell>
          <cell r="C82" t="e">
            <v>#N/A</v>
          </cell>
        </row>
        <row r="83">
          <cell r="A83">
            <v>-3.19</v>
          </cell>
          <cell r="B83">
            <v>2.4614897246407006E-3</v>
          </cell>
          <cell r="C83" t="e">
            <v>#N/A</v>
          </cell>
        </row>
        <row r="84">
          <cell r="A84">
            <v>-3.1799999999999997</v>
          </cell>
          <cell r="B84">
            <v>2.5411500287265262E-3</v>
          </cell>
          <cell r="C84" t="e">
            <v>#N/A</v>
          </cell>
        </row>
        <row r="85">
          <cell r="A85">
            <v>-3.17</v>
          </cell>
          <cell r="B85">
            <v>2.6231260247810244E-3</v>
          </cell>
          <cell r="C85" t="e">
            <v>#N/A</v>
          </cell>
        </row>
        <row r="86">
          <cell r="A86">
            <v>-3.16</v>
          </cell>
          <cell r="B86">
            <v>2.7074757568406999E-3</v>
          </cell>
          <cell r="C86" t="e">
            <v>#N/A</v>
          </cell>
        </row>
        <row r="87">
          <cell r="A87">
            <v>-3.15</v>
          </cell>
          <cell r="B87">
            <v>2.7942584148794472E-3</v>
          </cell>
          <cell r="C87" t="e">
            <v>#N/A</v>
          </cell>
        </row>
        <row r="88">
          <cell r="A88">
            <v>-3.14</v>
          </cell>
          <cell r="B88">
            <v>2.8835343476034392E-3</v>
          </cell>
          <cell r="C88" t="e">
            <v>#N/A</v>
          </cell>
        </row>
        <row r="89">
          <cell r="A89">
            <v>-3.13</v>
          </cell>
          <cell r="B89">
            <v>2.9753650750682535E-3</v>
          </cell>
          <cell r="C89" t="e">
            <v>#N/A</v>
          </cell>
        </row>
        <row r="90">
          <cell r="A90">
            <v>-3.12</v>
          </cell>
          <cell r="B90">
            <v>3.0698133011047403E-3</v>
          </cell>
          <cell r="C90" t="e">
            <v>#N/A</v>
          </cell>
        </row>
        <row r="91">
          <cell r="A91">
            <v>-3.11</v>
          </cell>
          <cell r="B91">
            <v>3.1669429255400811E-3</v>
          </cell>
          <cell r="C91" t="e">
            <v>#N/A</v>
          </cell>
        </row>
        <row r="92">
          <cell r="A92">
            <v>-3.1</v>
          </cell>
          <cell r="B92">
            <v>3.2668190561999182E-3</v>
          </cell>
          <cell r="C92" t="e">
            <v>#N/A</v>
          </cell>
        </row>
        <row r="93">
          <cell r="A93">
            <v>-3.09</v>
          </cell>
          <cell r="B93">
            <v>3.3695080206774812E-3</v>
          </cell>
          <cell r="C93" t="e">
            <v>#N/A</v>
          </cell>
        </row>
        <row r="94">
          <cell r="A94">
            <v>-3.08</v>
          </cell>
          <cell r="B94">
            <v>3.4750773778549375E-3</v>
          </cell>
          <cell r="C94" t="e">
            <v>#N/A</v>
          </cell>
        </row>
        <row r="95">
          <cell r="A95">
            <v>-3.07</v>
          </cell>
          <cell r="B95">
            <v>3.5835959291623614E-3</v>
          </cell>
          <cell r="C95" t="e">
            <v>#N/A</v>
          </cell>
        </row>
        <row r="96">
          <cell r="A96">
            <v>-3.06</v>
          </cell>
          <cell r="B96">
            <v>3.6951337295590349E-3</v>
          </cell>
          <cell r="C96" t="e">
            <v>#N/A</v>
          </cell>
        </row>
        <row r="97">
          <cell r="A97">
            <v>-3.05</v>
          </cell>
          <cell r="B97">
            <v>3.8097620982218104E-3</v>
          </cell>
          <cell r="C97" t="e">
            <v>#N/A</v>
          </cell>
        </row>
        <row r="98">
          <cell r="A98">
            <v>-3.04</v>
          </cell>
          <cell r="B98">
            <v>3.9275536289247789E-3</v>
          </cell>
          <cell r="C98" t="e">
            <v>#N/A</v>
          </cell>
        </row>
        <row r="99">
          <cell r="A99">
            <v>-3.0300000000000002</v>
          </cell>
          <cell r="B99">
            <v>4.0485822000944265E-3</v>
          </cell>
          <cell r="C99" t="e">
            <v>#N/A</v>
          </cell>
        </row>
        <row r="100">
          <cell r="A100">
            <v>-3.02</v>
          </cell>
          <cell r="B100">
            <v>4.1729229845239623E-3</v>
          </cell>
          <cell r="C100" t="e">
            <v>#N/A</v>
          </cell>
        </row>
        <row r="101">
          <cell r="A101">
            <v>-3.01</v>
          </cell>
          <cell r="B101">
            <v>4.3006524587304498E-3</v>
          </cell>
          <cell r="C101" t="e">
            <v>#N/A</v>
          </cell>
        </row>
        <row r="102">
          <cell r="A102">
            <v>-3</v>
          </cell>
          <cell r="B102">
            <v>4.4318484119380075E-3</v>
          </cell>
          <cell r="C102" t="e">
            <v>#N/A</v>
          </cell>
        </row>
        <row r="103">
          <cell r="A103">
            <v>-2.99</v>
          </cell>
          <cell r="B103">
            <v>4.5665899546701444E-3</v>
          </cell>
          <cell r="C103" t="e">
            <v>#N/A</v>
          </cell>
        </row>
        <row r="104">
          <cell r="A104">
            <v>-2.98</v>
          </cell>
          <cell r="B104">
            <v>4.7049575269339792E-3</v>
          </cell>
          <cell r="C104" t="e">
            <v>#N/A</v>
          </cell>
        </row>
        <row r="105">
          <cell r="A105">
            <v>-2.9699999999999998</v>
          </cell>
          <cell r="B105">
            <v>4.8470329059789527E-3</v>
          </cell>
          <cell r="C105" t="e">
            <v>#N/A</v>
          </cell>
        </row>
        <row r="106">
          <cell r="A106">
            <v>-2.96</v>
          </cell>
          <cell r="B106">
            <v>4.9928992136123763E-3</v>
          </cell>
          <cell r="C106" t="e">
            <v>#N/A</v>
          </cell>
        </row>
        <row r="107">
          <cell r="A107">
            <v>-2.95</v>
          </cell>
          <cell r="B107">
            <v>5.1426409230539392E-3</v>
          </cell>
          <cell r="C107" t="e">
            <v>#N/A</v>
          </cell>
        </row>
        <row r="108">
          <cell r="A108">
            <v>-2.94</v>
          </cell>
          <cell r="B108">
            <v>5.2963438653110201E-3</v>
          </cell>
          <cell r="C108" t="e">
            <v>#N/A</v>
          </cell>
        </row>
        <row r="109">
          <cell r="A109">
            <v>-2.9299999999999997</v>
          </cell>
          <cell r="B109">
            <v>5.4540952350565549E-3</v>
          </cell>
          <cell r="C109" t="e">
            <v>#N/A</v>
          </cell>
        </row>
        <row r="110">
          <cell r="A110">
            <v>-2.92</v>
          </cell>
          <cell r="B110">
            <v>5.615983595990969E-3</v>
          </cell>
          <cell r="C110" t="e">
            <v>#N/A</v>
          </cell>
        </row>
        <row r="111">
          <cell r="A111">
            <v>-2.91</v>
          </cell>
          <cell r="B111">
            <v>5.7820988856694729E-3</v>
          </cell>
          <cell r="C111" t="e">
            <v>#N/A</v>
          </cell>
        </row>
        <row r="112">
          <cell r="A112">
            <v>-2.9</v>
          </cell>
          <cell r="B112">
            <v>5.9525324197758538E-3</v>
          </cell>
          <cell r="C112" t="e">
            <v>#N/A</v>
          </cell>
        </row>
        <row r="113">
          <cell r="A113">
            <v>-2.8899999999999997</v>
          </cell>
          <cell r="B113">
            <v>6.1273768958236934E-3</v>
          </cell>
          <cell r="C113" t="e">
            <v>#N/A</v>
          </cell>
        </row>
        <row r="114">
          <cell r="A114">
            <v>-2.88</v>
          </cell>
          <cell r="B114">
            <v>6.3067263962659275E-3</v>
          </cell>
          <cell r="C114" t="e">
            <v>#N/A</v>
          </cell>
        </row>
        <row r="115">
          <cell r="A115">
            <v>-2.87</v>
          </cell>
          <cell r="B115">
            <v>6.4906763909933643E-3</v>
          </cell>
          <cell r="C115" t="e">
            <v>#N/A</v>
          </cell>
        </row>
        <row r="116">
          <cell r="A116">
            <v>-2.86</v>
          </cell>
          <cell r="B116">
            <v>6.6793237392026202E-3</v>
          </cell>
          <cell r="C116" t="e">
            <v>#N/A</v>
          </cell>
        </row>
        <row r="117">
          <cell r="A117">
            <v>-2.8499999999999996</v>
          </cell>
          <cell r="B117">
            <v>6.8727666906139781E-3</v>
          </cell>
          <cell r="C117" t="e">
            <v>#N/A</v>
          </cell>
        </row>
        <row r="118">
          <cell r="A118">
            <v>-2.84</v>
          </cell>
          <cell r="B118">
            <v>7.0711048860194487E-3</v>
          </cell>
          <cell r="C118" t="e">
            <v>#N/A</v>
          </cell>
        </row>
        <row r="119">
          <cell r="A119">
            <v>-2.83</v>
          </cell>
          <cell r="B119">
            <v>7.2744393571412182E-3</v>
          </cell>
          <cell r="C119" t="e">
            <v>#N/A</v>
          </cell>
        </row>
        <row r="120">
          <cell r="A120">
            <v>-2.8200000000000003</v>
          </cell>
          <cell r="B120">
            <v>7.4828725257805526E-3</v>
          </cell>
          <cell r="C120" t="e">
            <v>#N/A</v>
          </cell>
        </row>
        <row r="121">
          <cell r="A121">
            <v>-2.81</v>
          </cell>
          <cell r="B121">
            <v>7.6965082022373218E-3</v>
          </cell>
          <cell r="C121" t="e">
            <v>#N/A</v>
          </cell>
        </row>
        <row r="122">
          <cell r="A122">
            <v>-2.8</v>
          </cell>
          <cell r="B122">
            <v>7.9154515829799686E-3</v>
          </cell>
          <cell r="C122" t="e">
            <v>#N/A</v>
          </cell>
        </row>
        <row r="123">
          <cell r="A123">
            <v>-2.79</v>
          </cell>
          <cell r="B123">
            <v>8.1398092475460215E-3</v>
          </cell>
          <cell r="C123" t="e">
            <v>#N/A</v>
          </cell>
        </row>
        <row r="124">
          <cell r="A124">
            <v>-2.7800000000000002</v>
          </cell>
          <cell r="B124">
            <v>8.3696891546530226E-3</v>
          </cell>
          <cell r="C124" t="e">
            <v>#N/A</v>
          </cell>
        </row>
        <row r="125">
          <cell r="A125">
            <v>-2.77</v>
          </cell>
          <cell r="B125">
            <v>8.6052006374996715E-3</v>
          </cell>
          <cell r="C125" t="e">
            <v>#N/A</v>
          </cell>
        </row>
        <row r="126">
          <cell r="A126">
            <v>-2.76</v>
          </cell>
          <cell r="B126">
            <v>8.8464543982372315E-3</v>
          </cell>
          <cell r="C126" t="e">
            <v>#N/A</v>
          </cell>
        </row>
        <row r="127">
          <cell r="A127">
            <v>-2.75</v>
          </cell>
          <cell r="B127">
            <v>9.0935625015910529E-3</v>
          </cell>
          <cell r="C127" t="e">
            <v>#N/A</v>
          </cell>
        </row>
        <row r="128">
          <cell r="A128">
            <v>-2.74</v>
          </cell>
          <cell r="B128">
            <v>9.3466383676122835E-3</v>
          </cell>
          <cell r="C128" t="e">
            <v>#N/A</v>
          </cell>
        </row>
        <row r="129">
          <cell r="A129">
            <v>-2.73</v>
          </cell>
          <cell r="B129">
            <v>9.6057967635395872E-3</v>
          </cell>
          <cell r="C129" t="e">
            <v>#N/A</v>
          </cell>
        </row>
        <row r="130">
          <cell r="A130">
            <v>-2.7199999999999998</v>
          </cell>
          <cell r="B130">
            <v>9.8711537947511439E-3</v>
          </cell>
          <cell r="C130" t="e">
            <v>#N/A</v>
          </cell>
        </row>
        <row r="131">
          <cell r="A131">
            <v>-2.71</v>
          </cell>
          <cell r="B131">
            <v>1.0142826894787077E-2</v>
          </cell>
          <cell r="C131" t="e">
            <v>#N/A</v>
          </cell>
        </row>
        <row r="132">
          <cell r="A132">
            <v>-2.7</v>
          </cell>
          <cell r="B132">
            <v>1.0420934814422592E-2</v>
          </cell>
          <cell r="C132" t="e">
            <v>#N/A</v>
          </cell>
        </row>
        <row r="133">
          <cell r="A133">
            <v>-2.69</v>
          </cell>
          <cell r="B133">
            <v>1.0705597609772187E-2</v>
          </cell>
          <cell r="C133" t="e">
            <v>#N/A</v>
          </cell>
        </row>
        <row r="134">
          <cell r="A134">
            <v>-2.6799999999999997</v>
          </cell>
          <cell r="B134">
            <v>1.0996936629405587E-2</v>
          </cell>
          <cell r="C134" t="e">
            <v>#N/A</v>
          </cell>
        </row>
        <row r="135">
          <cell r="A135">
            <v>-2.67</v>
          </cell>
          <cell r="B135">
            <v>1.1295074500456135E-2</v>
          </cell>
          <cell r="C135" t="e">
            <v>#N/A</v>
          </cell>
        </row>
        <row r="136">
          <cell r="A136">
            <v>-2.66</v>
          </cell>
          <cell r="B136">
            <v>1.1600135113702561E-2</v>
          </cell>
          <cell r="C136" t="e">
            <v>#N/A</v>
          </cell>
        </row>
        <row r="137">
          <cell r="A137">
            <v>-2.65</v>
          </cell>
          <cell r="B137">
            <v>1.1912243607605179E-2</v>
          </cell>
          <cell r="C137" t="e">
            <v>#N/A</v>
          </cell>
        </row>
        <row r="138">
          <cell r="A138">
            <v>-2.6399999999999997</v>
          </cell>
          <cell r="B138">
            <v>1.2231526351277987E-2</v>
          </cell>
          <cell r="C138" t="e">
            <v>#N/A</v>
          </cell>
        </row>
        <row r="139">
          <cell r="A139">
            <v>-2.63</v>
          </cell>
          <cell r="B139">
            <v>1.2558110926378211E-2</v>
          </cell>
          <cell r="C139" t="e">
            <v>#N/A</v>
          </cell>
        </row>
        <row r="140">
          <cell r="A140">
            <v>-2.62</v>
          </cell>
          <cell r="B140">
            <v>1.2892126107895304E-2</v>
          </cell>
          <cell r="C140" t="e">
            <v>#N/A</v>
          </cell>
        </row>
        <row r="141">
          <cell r="A141">
            <v>-2.61</v>
          </cell>
          <cell r="B141">
            <v>1.3233701843821374E-2</v>
          </cell>
          <cell r="C141" t="e">
            <v>#N/A</v>
          </cell>
        </row>
        <row r="142">
          <cell r="A142">
            <v>-2.5999999999999996</v>
          </cell>
          <cell r="B142">
            <v>1.3582969233685634E-2</v>
          </cell>
          <cell r="C142" t="e">
            <v>#N/A</v>
          </cell>
        </row>
        <row r="143">
          <cell r="A143">
            <v>-2.59</v>
          </cell>
          <cell r="B143">
            <v>1.3940060505935825E-2</v>
          </cell>
          <cell r="C143" t="e">
            <v>#N/A</v>
          </cell>
        </row>
        <row r="144">
          <cell r="A144">
            <v>-2.58</v>
          </cell>
          <cell r="B144">
            <v>1.430510899414969E-2</v>
          </cell>
          <cell r="C144" t="e">
            <v>#N/A</v>
          </cell>
        </row>
        <row r="145">
          <cell r="A145">
            <v>-2.5700000000000003</v>
          </cell>
          <cell r="B145">
            <v>1.4678249112060025E-2</v>
          </cell>
          <cell r="C145" t="e">
            <v>#N/A</v>
          </cell>
        </row>
        <row r="146">
          <cell r="A146">
            <v>-2.56</v>
          </cell>
          <cell r="B146">
            <v>1.5059616327377449E-2</v>
          </cell>
          <cell r="C146" t="e">
            <v>#N/A</v>
          </cell>
        </row>
        <row r="147">
          <cell r="A147">
            <v>-2.5499999999999998</v>
          </cell>
          <cell r="B147">
            <v>1.5449347134395174E-2</v>
          </cell>
          <cell r="C147" t="e">
            <v>#N/A</v>
          </cell>
        </row>
        <row r="148">
          <cell r="A148">
            <v>-2.54</v>
          </cell>
          <cell r="B148">
            <v>1.5847579025360818E-2</v>
          </cell>
          <cell r="C148" t="e">
            <v>#N/A</v>
          </cell>
        </row>
        <row r="149">
          <cell r="A149">
            <v>-2.5300000000000002</v>
          </cell>
          <cell r="B149">
            <v>1.6254450460600492E-2</v>
          </cell>
          <cell r="C149" t="e">
            <v>#N/A</v>
          </cell>
        </row>
        <row r="150">
          <cell r="A150">
            <v>-2.52</v>
          </cell>
          <cell r="B150">
            <v>1.6670100837381057E-2</v>
          </cell>
          <cell r="C150" t="e">
            <v>#N/A</v>
          </cell>
        </row>
        <row r="151">
          <cell r="A151">
            <v>-2.5099999999999998</v>
          </cell>
          <cell r="B151">
            <v>1.7094670457496956E-2</v>
          </cell>
          <cell r="C151" t="e">
            <v>#N/A</v>
          </cell>
        </row>
        <row r="152">
          <cell r="A152">
            <v>-2.5</v>
          </cell>
          <cell r="B152">
            <v>1.752830049356854E-2</v>
          </cell>
          <cell r="C152" t="e">
            <v>#N/A</v>
          </cell>
        </row>
        <row r="153">
          <cell r="A153">
            <v>-2.4900000000000002</v>
          </cell>
          <cell r="B153">
            <v>1.7971132954039633E-2</v>
          </cell>
          <cell r="C153" t="e">
            <v>#N/A</v>
          </cell>
        </row>
        <row r="154">
          <cell r="A154">
            <v>-2.48</v>
          </cell>
          <cell r="B154">
            <v>1.8423310646862048E-2</v>
          </cell>
          <cell r="C154" t="e">
            <v>#N/A</v>
          </cell>
        </row>
        <row r="155">
          <cell r="A155">
            <v>-2.4699999999999998</v>
          </cell>
          <cell r="B155">
            <v>1.8884977141856187E-2</v>
          </cell>
          <cell r="C155" t="e">
            <v>#N/A</v>
          </cell>
        </row>
        <row r="156">
          <cell r="A156">
            <v>-2.46</v>
          </cell>
          <cell r="B156">
            <v>1.9356276731736961E-2</v>
          </cell>
          <cell r="C156" t="e">
            <v>#N/A</v>
          </cell>
        </row>
        <row r="157">
          <cell r="A157">
            <v>-2.4500000000000002</v>
          </cell>
          <cell r="B157">
            <v>1.9837354391795313E-2</v>
          </cell>
          <cell r="C157" t="e">
            <v>#N/A</v>
          </cell>
        </row>
        <row r="158">
          <cell r="A158">
            <v>-2.44</v>
          </cell>
          <cell r="B158">
            <v>2.0328355738225837E-2</v>
          </cell>
          <cell r="C158" t="e">
            <v>#N/A</v>
          </cell>
        </row>
        <row r="159">
          <cell r="A159">
            <v>-2.4299999999999997</v>
          </cell>
          <cell r="B159">
            <v>2.0829426985092204E-2</v>
          </cell>
          <cell r="C159" t="e">
            <v>#N/A</v>
          </cell>
        </row>
        <row r="160">
          <cell r="A160">
            <v>-2.42</v>
          </cell>
          <cell r="B160">
            <v>2.1340714899922782E-2</v>
          </cell>
          <cell r="C160" t="e">
            <v>#N/A</v>
          </cell>
        </row>
        <row r="161">
          <cell r="A161">
            <v>-2.41</v>
          </cell>
          <cell r="B161">
            <v>2.1862366757929387E-2</v>
          </cell>
          <cell r="C161" t="e">
            <v>#N/A</v>
          </cell>
        </row>
        <row r="162">
          <cell r="A162">
            <v>-2.4</v>
          </cell>
          <cell r="B162">
            <v>2.2394530294842899E-2</v>
          </cell>
          <cell r="C162" t="e">
            <v>#N/A</v>
          </cell>
        </row>
        <row r="163">
          <cell r="A163">
            <v>-2.3899999999999997</v>
          </cell>
          <cell r="B163">
            <v>2.2937353658360714E-2</v>
          </cell>
          <cell r="C163" t="e">
            <v>#N/A</v>
          </cell>
        </row>
        <row r="164">
          <cell r="A164">
            <v>-2.38</v>
          </cell>
          <cell r="B164">
            <v>2.3490985358201363E-2</v>
          </cell>
          <cell r="C164" t="e">
            <v>#N/A</v>
          </cell>
        </row>
        <row r="165">
          <cell r="A165">
            <v>-2.37</v>
          </cell>
          <cell r="B165">
            <v>2.4055574214762971E-2</v>
          </cell>
          <cell r="C165" t="e">
            <v>#N/A</v>
          </cell>
        </row>
        <row r="166">
          <cell r="A166">
            <v>-2.36</v>
          </cell>
          <cell r="B166">
            <v>2.4631269306382507E-2</v>
          </cell>
          <cell r="C166" t="e">
            <v>#N/A</v>
          </cell>
        </row>
        <row r="167">
          <cell r="A167">
            <v>-2.3499999999999996</v>
          </cell>
          <cell r="B167">
            <v>2.5218219915194417E-2</v>
          </cell>
          <cell r="C167" t="e">
            <v>#N/A</v>
          </cell>
        </row>
        <row r="168">
          <cell r="A168">
            <v>-2.34</v>
          </cell>
          <cell r="B168">
            <v>2.581657547158769E-2</v>
          </cell>
          <cell r="C168" t="e">
            <v>#N/A</v>
          </cell>
        </row>
        <row r="169">
          <cell r="A169">
            <v>-2.33</v>
          </cell>
          <cell r="B169">
            <v>2.6426485497261721E-2</v>
          </cell>
          <cell r="C169" t="e">
            <v>#N/A</v>
          </cell>
        </row>
        <row r="170">
          <cell r="A170">
            <v>-2.3200000000000003</v>
          </cell>
          <cell r="B170">
            <v>2.7048099546881761E-2</v>
          </cell>
          <cell r="C170" t="e">
            <v>#N/A</v>
          </cell>
        </row>
        <row r="171">
          <cell r="A171">
            <v>-2.31</v>
          </cell>
          <cell r="B171">
            <v>2.7681567148336573E-2</v>
          </cell>
          <cell r="C171" t="e">
            <v>#N/A</v>
          </cell>
        </row>
        <row r="172">
          <cell r="A172">
            <v>-2.2999999999999998</v>
          </cell>
          <cell r="B172">
            <v>2.8327037741601186E-2</v>
          </cell>
          <cell r="C172" t="e">
            <v>#N/A</v>
          </cell>
        </row>
        <row r="173">
          <cell r="A173">
            <v>-2.29</v>
          </cell>
          <cell r="B173">
            <v>2.8984660616209412E-2</v>
          </cell>
          <cell r="C173" t="e">
            <v>#N/A</v>
          </cell>
        </row>
        <row r="174">
          <cell r="A174">
            <v>-2.2800000000000002</v>
          </cell>
          <cell r="B174">
            <v>2.965458484734125E-2</v>
          </cell>
          <cell r="C174" t="e">
            <v>#N/A</v>
          </cell>
        </row>
        <row r="175">
          <cell r="A175">
            <v>-2.27</v>
          </cell>
          <cell r="B175">
            <v>3.0336959230531636E-2</v>
          </cell>
          <cell r="C175" t="e">
            <v>#N/A</v>
          </cell>
        </row>
        <row r="176">
          <cell r="A176">
            <v>-2.2599999999999998</v>
          </cell>
          <cell r="B176">
            <v>3.103193221500827E-2</v>
          </cell>
          <cell r="C176" t="e">
            <v>#N/A</v>
          </cell>
        </row>
        <row r="177">
          <cell r="A177">
            <v>-2.25</v>
          </cell>
          <cell r="B177">
            <v>3.1739651835667418E-2</v>
          </cell>
          <cell r="C177" t="e">
            <v>#N/A</v>
          </cell>
        </row>
        <row r="178">
          <cell r="A178">
            <v>-2.2400000000000002</v>
          </cell>
          <cell r="B178">
            <v>3.2460265643697445E-2</v>
          </cell>
          <cell r="C178" t="e">
            <v>#N/A</v>
          </cell>
        </row>
        <row r="179">
          <cell r="A179">
            <v>-2.23</v>
          </cell>
          <cell r="B179">
            <v>3.3193920635861122E-2</v>
          </cell>
          <cell r="C179" t="e">
            <v>#N/A</v>
          </cell>
        </row>
        <row r="180">
          <cell r="A180">
            <v>-2.2199999999999998</v>
          </cell>
          <cell r="B180">
            <v>3.3940763182449214E-2</v>
          </cell>
          <cell r="C180" t="e">
            <v>#N/A</v>
          </cell>
        </row>
        <row r="181">
          <cell r="A181">
            <v>-2.21</v>
          </cell>
          <cell r="B181">
            <v>3.470093895391882E-2</v>
          </cell>
          <cell r="C181" t="e">
            <v>#N/A</v>
          </cell>
        </row>
        <row r="182">
          <cell r="A182">
            <v>-2.2000000000000002</v>
          </cell>
          <cell r="B182">
            <v>3.5474592846231424E-2</v>
          </cell>
          <cell r="C182" t="e">
            <v>#N/A</v>
          </cell>
        </row>
        <row r="183">
          <cell r="A183">
            <v>-2.19</v>
          </cell>
          <cell r="B183">
            <v>3.6261868904906222E-2</v>
          </cell>
          <cell r="C183" t="e">
            <v>#N/A</v>
          </cell>
        </row>
        <row r="184">
          <cell r="A184">
            <v>-2.1799999999999997</v>
          </cell>
          <cell r="B184">
            <v>3.7062910247806502E-2</v>
          </cell>
          <cell r="C184" t="e">
            <v>#N/A</v>
          </cell>
        </row>
        <row r="185">
          <cell r="A185">
            <v>-2.17</v>
          </cell>
          <cell r="B185">
            <v>3.7877858986677483E-2</v>
          </cell>
          <cell r="C185" t="e">
            <v>#N/A</v>
          </cell>
        </row>
        <row r="186">
          <cell r="A186">
            <v>-2.16</v>
          </cell>
          <cell r="B186">
            <v>3.8706856147455608E-2</v>
          </cell>
          <cell r="C186" t="e">
            <v>#N/A</v>
          </cell>
        </row>
        <row r="187">
          <cell r="A187">
            <v>-2.15</v>
          </cell>
          <cell r="B187">
            <v>3.955004158937022E-2</v>
          </cell>
          <cell r="C187" t="e">
            <v>#N/A</v>
          </cell>
        </row>
        <row r="188">
          <cell r="A188">
            <v>-2.1399999999999997</v>
          </cell>
          <cell r="B188">
            <v>4.0407553922860343E-2</v>
          </cell>
          <cell r="C188" t="e">
            <v>#N/A</v>
          </cell>
        </row>
        <row r="189">
          <cell r="A189">
            <v>-2.13</v>
          </cell>
          <cell r="B189">
            <v>4.1279530426330417E-2</v>
          </cell>
          <cell r="C189" t="e">
            <v>#N/A</v>
          </cell>
        </row>
        <row r="190">
          <cell r="A190">
            <v>-2.12</v>
          </cell>
          <cell r="B190">
            <v>4.2166106961770311E-2</v>
          </cell>
          <cell r="C190" t="e">
            <v>#N/A</v>
          </cell>
        </row>
        <row r="191">
          <cell r="A191">
            <v>-2.11</v>
          </cell>
          <cell r="B191">
            <v>4.3067417889265734E-2</v>
          </cell>
          <cell r="C191" t="e">
            <v>#N/A</v>
          </cell>
        </row>
        <row r="192">
          <cell r="A192">
            <v>-2.0999999999999996</v>
          </cell>
          <cell r="B192">
            <v>4.3983595980427233E-2</v>
          </cell>
          <cell r="C192" t="e">
            <v>#N/A</v>
          </cell>
        </row>
        <row r="193">
          <cell r="A193">
            <v>-2.09</v>
          </cell>
          <cell r="B193">
            <v>4.49147723307671E-2</v>
          </cell>
          <cell r="C193" t="e">
            <v>#N/A</v>
          </cell>
        </row>
        <row r="194">
          <cell r="A194">
            <v>-2.08</v>
          </cell>
          <cell r="B194">
            <v>4.5861076271054887E-2</v>
          </cell>
          <cell r="C194" t="e">
            <v>#N/A</v>
          </cell>
        </row>
        <row r="195">
          <cell r="A195">
            <v>-2.0700000000000003</v>
          </cell>
          <cell r="B195">
            <v>4.6822635277683121E-2</v>
          </cell>
          <cell r="C195" t="e">
            <v>#N/A</v>
          </cell>
        </row>
        <row r="196">
          <cell r="A196">
            <v>-2.06</v>
          </cell>
          <cell r="B196">
            <v>4.7799574882077034E-2</v>
          </cell>
          <cell r="C196" t="e">
            <v>#N/A</v>
          </cell>
        </row>
        <row r="197">
          <cell r="A197">
            <v>-2.0499999999999998</v>
          </cell>
          <cell r="B197">
            <v>4.8792018579182764E-2</v>
          </cell>
          <cell r="C197" t="e">
            <v>#N/A</v>
          </cell>
        </row>
        <row r="198">
          <cell r="A198">
            <v>-2.04</v>
          </cell>
          <cell r="B198">
            <v>4.9800087735070775E-2</v>
          </cell>
          <cell r="C198" t="e">
            <v>#N/A</v>
          </cell>
        </row>
        <row r="199">
          <cell r="A199">
            <v>-2.0300000000000002</v>
          </cell>
          <cell r="B199">
            <v>5.0823901493691162E-2</v>
          </cell>
          <cell r="C199" t="e">
            <v>#N/A</v>
          </cell>
        </row>
        <row r="200">
          <cell r="A200">
            <v>-2.02</v>
          </cell>
          <cell r="B200">
            <v>5.1863576682820565E-2</v>
          </cell>
          <cell r="C200" t="e">
            <v>#N/A</v>
          </cell>
        </row>
        <row r="201">
          <cell r="A201">
            <v>-2.0099999999999998</v>
          </cell>
          <cell r="B201">
            <v>5.2919227719240312E-2</v>
          </cell>
          <cell r="C201" t="e">
            <v>#N/A</v>
          </cell>
        </row>
        <row r="202">
          <cell r="A202">
            <v>-2</v>
          </cell>
          <cell r="B202">
            <v>5.3990966513188063E-2</v>
          </cell>
          <cell r="C202" t="e">
            <v>#N/A</v>
          </cell>
        </row>
        <row r="203">
          <cell r="A203">
            <v>-1.9899999999999998</v>
          </cell>
          <cell r="B203">
            <v>5.5078902372125788E-2</v>
          </cell>
          <cell r="C203" t="e">
            <v>#N/A</v>
          </cell>
        </row>
        <row r="204">
          <cell r="A204">
            <v>-1.98</v>
          </cell>
          <cell r="B204">
            <v>5.6183141903868049E-2</v>
          </cell>
          <cell r="C204" t="e">
            <v>#N/A</v>
          </cell>
        </row>
        <row r="205">
          <cell r="A205">
            <v>-1.9699999999999998</v>
          </cell>
          <cell r="B205">
            <v>5.7303788919117152E-2</v>
          </cell>
          <cell r="C205" t="e">
            <v>#N/A</v>
          </cell>
        </row>
        <row r="206">
          <cell r="A206">
            <v>-1.96</v>
          </cell>
          <cell r="B206">
            <v>5.8440944333451469E-2</v>
          </cell>
          <cell r="C206" t="e">
            <v>#N/A</v>
          </cell>
        </row>
        <row r="207">
          <cell r="A207">
            <v>-1.9500000000000002</v>
          </cell>
          <cell r="B207">
            <v>5.9594706068816054E-2</v>
          </cell>
          <cell r="C207" t="e">
            <v>#N/A</v>
          </cell>
        </row>
        <row r="208">
          <cell r="A208">
            <v>-1.94</v>
          </cell>
          <cell r="B208">
            <v>6.0765168954564776E-2</v>
          </cell>
          <cell r="C208" t="e">
            <v>#N/A</v>
          </cell>
        </row>
        <row r="209">
          <cell r="A209">
            <v>-1.9300000000000002</v>
          </cell>
          <cell r="B209">
            <v>6.1952424628105136E-2</v>
          </cell>
          <cell r="C209" t="e">
            <v>#N/A</v>
          </cell>
        </row>
        <row r="210">
          <cell r="A210">
            <v>-1.92</v>
          </cell>
          <cell r="B210">
            <v>6.3156561435198655E-2</v>
          </cell>
          <cell r="C210" t="e">
            <v>#N/A</v>
          </cell>
        </row>
        <row r="211">
          <cell r="A211">
            <v>-1.9100000000000001</v>
          </cell>
          <cell r="B211">
            <v>6.4377664329969345E-2</v>
          </cell>
          <cell r="C211" t="e">
            <v>#N/A</v>
          </cell>
        </row>
        <row r="212">
          <cell r="A212">
            <v>-1.9</v>
          </cell>
          <cell r="B212">
            <v>6.5615814774676595E-2</v>
          </cell>
          <cell r="C212" t="e">
            <v>#N/A</v>
          </cell>
        </row>
        <row r="213">
          <cell r="A213">
            <v>-1.8900000000000001</v>
          </cell>
          <cell r="B213">
            <v>6.6871090639307143E-2</v>
          </cell>
          <cell r="C213" t="e">
            <v>#N/A</v>
          </cell>
        </row>
        <row r="214">
          <cell r="A214">
            <v>-1.88</v>
          </cell>
          <cell r="B214">
            <v>6.8143566101044578E-2</v>
          </cell>
          <cell r="C214" t="e">
            <v>#N/A</v>
          </cell>
        </row>
        <row r="215">
          <cell r="A215">
            <v>-1.87</v>
          </cell>
          <cell r="B215">
            <v>6.9433311543674187E-2</v>
          </cell>
          <cell r="C215" t="e">
            <v>#N/A</v>
          </cell>
        </row>
        <row r="216">
          <cell r="A216">
            <v>-1.8599999999999999</v>
          </cell>
          <cell r="B216">
            <v>7.0740393456983394E-2</v>
          </cell>
          <cell r="C216" t="e">
            <v>#N/A</v>
          </cell>
        </row>
        <row r="217">
          <cell r="A217">
            <v>-1.85</v>
          </cell>
          <cell r="B217">
            <v>7.2064874336217985E-2</v>
          </cell>
          <cell r="C217" t="e">
            <v>#N/A</v>
          </cell>
        </row>
        <row r="218">
          <cell r="A218">
            <v>-1.8399999999999999</v>
          </cell>
          <cell r="B218">
            <v>7.3406812581656919E-2</v>
          </cell>
          <cell r="C218" t="e">
            <v>#N/A</v>
          </cell>
        </row>
        <row r="219">
          <cell r="A219">
            <v>-1.83</v>
          </cell>
          <cell r="B219">
            <v>7.4766262398367603E-2</v>
          </cell>
          <cell r="C219" t="e">
            <v>#N/A</v>
          </cell>
        </row>
        <row r="220">
          <cell r="A220">
            <v>-1.8199999999999998</v>
          </cell>
          <cell r="B220">
            <v>7.6143273696207353E-2</v>
          </cell>
          <cell r="C220" t="e">
            <v>#N/A</v>
          </cell>
        </row>
        <row r="221">
          <cell r="A221">
            <v>-1.81</v>
          </cell>
          <cell r="B221">
            <v>7.7537891990133986E-2</v>
          </cell>
          <cell r="C221" t="e">
            <v>#N/A</v>
          </cell>
        </row>
        <row r="222">
          <cell r="A222">
            <v>-1.7999999999999998</v>
          </cell>
          <cell r="B222">
            <v>7.8950158300894177E-2</v>
          </cell>
          <cell r="C222" t="e">
            <v>#N/A</v>
          </cell>
        </row>
        <row r="223">
          <cell r="A223">
            <v>-1.79</v>
          </cell>
          <cell r="B223">
            <v>8.038010905615417E-2</v>
          </cell>
          <cell r="C223" t="e">
            <v>#N/A</v>
          </cell>
        </row>
        <row r="224">
          <cell r="A224">
            <v>-1.7799999999999998</v>
          </cell>
          <cell r="B224">
            <v>8.1827775992142845E-2</v>
          </cell>
          <cell r="C224" t="e">
            <v>#N/A</v>
          </cell>
        </row>
        <row r="225">
          <cell r="A225">
            <v>-1.77</v>
          </cell>
          <cell r="B225">
            <v>8.3293186055874463E-2</v>
          </cell>
          <cell r="C225" t="e">
            <v>#N/A</v>
          </cell>
        </row>
        <row r="226">
          <cell r="A226">
            <v>-1.7599999999999998</v>
          </cell>
          <cell r="B226">
            <v>8.4776361308022255E-2</v>
          </cell>
          <cell r="C226" t="e">
            <v>#N/A</v>
          </cell>
        </row>
        <row r="227">
          <cell r="A227">
            <v>-1.75</v>
          </cell>
          <cell r="B227">
            <v>8.6277318826511532E-2</v>
          </cell>
          <cell r="C227" t="e">
            <v>#N/A</v>
          </cell>
        </row>
        <row r="228">
          <cell r="A228">
            <v>-1.7399999999999998</v>
          </cell>
          <cell r="B228">
            <v>8.7796070610905663E-2</v>
          </cell>
          <cell r="C228" t="e">
            <v>#N/A</v>
          </cell>
        </row>
        <row r="229">
          <cell r="A229">
            <v>-1.73</v>
          </cell>
          <cell r="B229">
            <v>8.9332623487655E-2</v>
          </cell>
          <cell r="C229" t="e">
            <v>#N/A</v>
          </cell>
        </row>
        <row r="230">
          <cell r="A230">
            <v>-1.7199999999999998</v>
          </cell>
          <cell r="B230">
            <v>9.0886979016282898E-2</v>
          </cell>
          <cell r="C230" t="e">
            <v>#N/A</v>
          </cell>
        </row>
        <row r="231">
          <cell r="A231">
            <v>-1.71</v>
          </cell>
          <cell r="B231">
            <v>9.2459133396580684E-2</v>
          </cell>
          <cell r="C231" t="e">
            <v>#N/A</v>
          </cell>
        </row>
        <row r="232">
          <cell r="A232">
            <v>-1.6999999999999997</v>
          </cell>
          <cell r="B232">
            <v>9.4049077376886975E-2</v>
          </cell>
          <cell r="C232" t="e">
            <v>#N/A</v>
          </cell>
        </row>
        <row r="233">
          <cell r="A233">
            <v>-1.69</v>
          </cell>
          <cell r="B233">
            <v>9.5656796163524016E-2</v>
          </cell>
          <cell r="C233" t="e">
            <v>#N/A</v>
          </cell>
        </row>
        <row r="234">
          <cell r="A234">
            <v>-1.6800000000000002</v>
          </cell>
          <cell r="B234">
            <v>9.7282269331467469E-2</v>
          </cell>
          <cell r="C234" t="e">
            <v>#N/A</v>
          </cell>
        </row>
        <row r="235">
          <cell r="A235">
            <v>-1.67</v>
          </cell>
          <cell r="B235">
            <v>9.8925470736323712E-2</v>
          </cell>
          <cell r="C235" t="e">
            <v>#N/A</v>
          </cell>
        </row>
        <row r="236">
          <cell r="A236">
            <v>-1.6600000000000001</v>
          </cell>
          <cell r="B236">
            <v>0.10058636842769055</v>
          </cell>
          <cell r="C236" t="e">
            <v>#N/A</v>
          </cell>
        </row>
        <row r="237">
          <cell r="A237">
            <v>-1.65</v>
          </cell>
          <cell r="B237">
            <v>0.10226492456397804</v>
          </cell>
          <cell r="C237" t="e">
            <v>#N/A</v>
          </cell>
        </row>
        <row r="238">
          <cell r="A238">
            <v>-1.6400000000000001</v>
          </cell>
          <cell r="B238">
            <v>0.10396109532876419</v>
          </cell>
          <cell r="C238" t="e">
            <v>#N/A</v>
          </cell>
        </row>
        <row r="239">
          <cell r="A239">
            <v>-1.63</v>
          </cell>
          <cell r="B239">
            <v>0.10567483084876363</v>
          </cell>
          <cell r="C239" t="e">
            <v>#N/A</v>
          </cell>
        </row>
        <row r="240">
          <cell r="A240">
            <v>-1.62</v>
          </cell>
          <cell r="B240">
            <v>0.1074060751134838</v>
          </cell>
          <cell r="C240" t="e">
            <v>#N/A</v>
          </cell>
        </row>
        <row r="241">
          <cell r="A241">
            <v>-1.6099999999999999</v>
          </cell>
          <cell r="B241">
            <v>0.1091547658966474</v>
          </cell>
          <cell r="C241" t="e">
            <v>#N/A</v>
          </cell>
        </row>
        <row r="242">
          <cell r="A242">
            <v>-1.6</v>
          </cell>
          <cell r="B242">
            <v>0.11092083467945554</v>
          </cell>
          <cell r="C242" t="e">
            <v>#N/A</v>
          </cell>
        </row>
        <row r="243">
          <cell r="A243">
            <v>-1.5899999999999999</v>
          </cell>
          <cell r="B243">
            <v>0.1127042065757706</v>
          </cell>
          <cell r="C243" t="e">
            <v>#N/A</v>
          </cell>
        </row>
        <row r="244">
          <cell r="A244">
            <v>-1.58</v>
          </cell>
          <cell r="B244">
            <v>0.11450480025929236</v>
          </cell>
          <cell r="C244" t="e">
            <v>#N/A</v>
          </cell>
        </row>
        <row r="245">
          <cell r="A245">
            <v>-1.5699999999999998</v>
          </cell>
          <cell r="B245">
            <v>0.11632252789280711</v>
          </cell>
          <cell r="C245" t="e">
            <v>#N/A</v>
          </cell>
        </row>
        <row r="246">
          <cell r="A246">
            <v>-1.56</v>
          </cell>
          <cell r="B246">
            <v>0.11815729505958227</v>
          </cell>
          <cell r="C246" t="e">
            <v>#N/A</v>
          </cell>
        </row>
        <row r="247">
          <cell r="A247">
            <v>-1.5499999999999998</v>
          </cell>
          <cell r="B247">
            <v>0.12000900069698565</v>
          </cell>
          <cell r="C247" t="e">
            <v>#N/A</v>
          </cell>
        </row>
        <row r="248">
          <cell r="A248">
            <v>-1.54</v>
          </cell>
          <cell r="B248">
            <v>0.12187753703240178</v>
          </cell>
          <cell r="C248" t="e">
            <v>#N/A</v>
          </cell>
        </row>
        <row r="249">
          <cell r="A249">
            <v>-1.5299999999999998</v>
          </cell>
          <cell r="B249">
            <v>0.12376278952152316</v>
          </cell>
          <cell r="C249" t="e">
            <v>#N/A</v>
          </cell>
        </row>
        <row r="250">
          <cell r="A250">
            <v>-1.52</v>
          </cell>
          <cell r="B250">
            <v>0.12566463678908815</v>
          </cell>
          <cell r="C250" t="e">
            <v>#N/A</v>
          </cell>
        </row>
        <row r="251">
          <cell r="A251">
            <v>-1.5099999999999998</v>
          </cell>
          <cell r="B251">
            <v>0.12758295057214192</v>
          </cell>
          <cell r="C251" t="e">
            <v>#N/A</v>
          </cell>
        </row>
        <row r="252">
          <cell r="A252">
            <v>-1.5</v>
          </cell>
          <cell r="B252">
            <v>0.12951759566589174</v>
          </cell>
          <cell r="C252" t="e">
            <v>#N/A</v>
          </cell>
        </row>
        <row r="253">
          <cell r="A253">
            <v>-1.4899999999999998</v>
          </cell>
          <cell r="B253">
            <v>0.13146842987223106</v>
          </cell>
          <cell r="C253" t="e">
            <v>#N/A</v>
          </cell>
        </row>
        <row r="254">
          <cell r="A254">
            <v>-1.48</v>
          </cell>
          <cell r="B254">
            <v>0.13343530395100231</v>
          </cell>
          <cell r="C254" t="e">
            <v>#N/A</v>
          </cell>
        </row>
        <row r="255">
          <cell r="A255">
            <v>-1.4699999999999998</v>
          </cell>
          <cell r="B255">
            <v>0.13541806157407132</v>
          </cell>
          <cell r="C255" t="e">
            <v>#N/A</v>
          </cell>
        </row>
        <row r="256">
          <cell r="A256">
            <v>-1.46</v>
          </cell>
          <cell r="B256">
            <v>0.13741653928228179</v>
          </cell>
          <cell r="C256" t="e">
            <v>#N/A</v>
          </cell>
        </row>
        <row r="257">
          <cell r="A257">
            <v>-1.4499999999999997</v>
          </cell>
          <cell r="B257">
            <v>0.13943056644536031</v>
          </cell>
          <cell r="C257" t="e">
            <v>#N/A</v>
          </cell>
        </row>
        <row r="258">
          <cell r="A258">
            <v>-1.44</v>
          </cell>
          <cell r="B258">
            <v>0.14145996522483878</v>
          </cell>
          <cell r="C258" t="e">
            <v>#N/A</v>
          </cell>
        </row>
        <row r="259">
          <cell r="A259">
            <v>-1.4300000000000002</v>
          </cell>
          <cell r="B259">
            <v>0.14350455054006236</v>
          </cell>
          <cell r="C259" t="e">
            <v>#N/A</v>
          </cell>
        </row>
        <row r="260">
          <cell r="A260">
            <v>-1.42</v>
          </cell>
          <cell r="B260">
            <v>0.14556413003734761</v>
          </cell>
          <cell r="C260" t="e">
            <v>#N/A</v>
          </cell>
        </row>
        <row r="261">
          <cell r="A261">
            <v>-1.4100000000000001</v>
          </cell>
          <cell r="B261">
            <v>0.14763850406235568</v>
          </cell>
          <cell r="C261" t="e">
            <v>#N/A</v>
          </cell>
        </row>
        <row r="262">
          <cell r="A262">
            <v>-1.4</v>
          </cell>
          <cell r="B262">
            <v>0.14972746563574488</v>
          </cell>
          <cell r="C262" t="e">
            <v>#N/A</v>
          </cell>
        </row>
        <row r="263">
          <cell r="A263">
            <v>-1.3900000000000001</v>
          </cell>
          <cell r="B263">
            <v>0.15183080043216163</v>
          </cell>
          <cell r="C263" t="e">
            <v>#N/A</v>
          </cell>
        </row>
        <row r="264">
          <cell r="A264">
            <v>-1.38</v>
          </cell>
          <cell r="B264">
            <v>0.15394828676263372</v>
          </cell>
          <cell r="C264" t="e">
            <v>#N/A</v>
          </cell>
        </row>
        <row r="265">
          <cell r="A265">
            <v>-1.37</v>
          </cell>
          <cell r="B265">
            <v>0.15607969556042084</v>
          </cell>
          <cell r="C265" t="e">
            <v>#N/A</v>
          </cell>
        </row>
        <row r="266">
          <cell r="A266">
            <v>-1.3599999999999999</v>
          </cell>
          <cell r="B266">
            <v>0.15822479037038306</v>
          </cell>
          <cell r="C266" t="e">
            <v>#N/A</v>
          </cell>
        </row>
        <row r="267">
          <cell r="A267">
            <v>-1.35</v>
          </cell>
          <cell r="B267">
            <v>0.1603833273419196</v>
          </cell>
          <cell r="C267" t="e">
            <v>#N/A</v>
          </cell>
        </row>
        <row r="268">
          <cell r="A268">
            <v>-1.3399999999999999</v>
          </cell>
          <cell r="B268">
            <v>0.16255505522553418</v>
          </cell>
          <cell r="C268" t="e">
            <v>#N/A</v>
          </cell>
        </row>
        <row r="269">
          <cell r="A269">
            <v>-1.33</v>
          </cell>
          <cell r="B269">
            <v>0.1647397153730768</v>
          </cell>
          <cell r="C269" t="e">
            <v>#N/A</v>
          </cell>
        </row>
        <row r="270">
          <cell r="A270">
            <v>-1.3199999999999998</v>
          </cell>
          <cell r="B270">
            <v>0.16693704174171387</v>
          </cell>
          <cell r="C270" t="e">
            <v>#N/A</v>
          </cell>
        </row>
        <row r="271">
          <cell r="A271">
            <v>-1.31</v>
          </cell>
          <cell r="B271">
            <v>0.16914676090167238</v>
          </cell>
          <cell r="C271" t="e">
            <v>#N/A</v>
          </cell>
        </row>
        <row r="272">
          <cell r="A272">
            <v>-1.2999999999999998</v>
          </cell>
          <cell r="B272">
            <v>0.17136859204780741</v>
          </cell>
          <cell r="C272" t="e">
            <v>#N/A</v>
          </cell>
        </row>
        <row r="273">
          <cell r="A273">
            <v>-1.29</v>
          </cell>
          <cell r="B273">
            <v>0.17360224701503299</v>
          </cell>
          <cell r="C273" t="e">
            <v>#N/A</v>
          </cell>
        </row>
        <row r="274">
          <cell r="A274">
            <v>-1.2799999999999998</v>
          </cell>
          <cell r="B274">
            <v>0.17584743029766242</v>
          </cell>
          <cell r="C274" t="e">
            <v>#N/A</v>
          </cell>
        </row>
        <row r="275">
          <cell r="A275">
            <v>-1.27</v>
          </cell>
          <cell r="B275">
            <v>0.17810383907269359</v>
          </cell>
          <cell r="C275" t="e">
            <v>#N/A</v>
          </cell>
        </row>
        <row r="276">
          <cell r="A276">
            <v>-1.2599999999999998</v>
          </cell>
          <cell r="B276">
            <v>0.18037116322708038</v>
          </cell>
          <cell r="C276" t="e">
            <v>#N/A</v>
          </cell>
        </row>
        <row r="277">
          <cell r="A277">
            <v>-1.25</v>
          </cell>
          <cell r="B277">
            <v>0.18264908538902191</v>
          </cell>
          <cell r="C277" t="e">
            <v>#N/A</v>
          </cell>
        </row>
        <row r="278">
          <cell r="A278">
            <v>-1.2399999999999998</v>
          </cell>
          <cell r="B278">
            <v>0.18493728096330536</v>
          </cell>
          <cell r="C278" t="e">
            <v>#N/A</v>
          </cell>
        </row>
        <row r="279">
          <cell r="A279">
            <v>-1.23</v>
          </cell>
          <cell r="B279">
            <v>0.18723541817072956</v>
          </cell>
          <cell r="C279" t="e">
            <v>#N/A</v>
          </cell>
        </row>
        <row r="280">
          <cell r="A280">
            <v>-1.2199999999999998</v>
          </cell>
          <cell r="B280">
            <v>0.1895431580916403</v>
          </cell>
          <cell r="C280" t="e">
            <v>#N/A</v>
          </cell>
        </row>
        <row r="281">
          <cell r="A281">
            <v>-1.21</v>
          </cell>
          <cell r="B281">
            <v>0.19186015471359938</v>
          </cell>
          <cell r="C281" t="e">
            <v>#N/A</v>
          </cell>
        </row>
        <row r="282">
          <cell r="A282">
            <v>-1.1999999999999997</v>
          </cell>
          <cell r="B282">
            <v>0.19418605498321304</v>
          </cell>
          <cell r="C282" t="e">
            <v>#N/A</v>
          </cell>
        </row>
        <row r="283">
          <cell r="A283">
            <v>-1.19</v>
          </cell>
          <cell r="B283">
            <v>0.19652049886213654</v>
          </cell>
          <cell r="C283" t="e">
            <v>#N/A</v>
          </cell>
        </row>
        <row r="284">
          <cell r="A284">
            <v>-1.1800000000000002</v>
          </cell>
          <cell r="B284">
            <v>0.19886311938727586</v>
          </cell>
          <cell r="C284" t="e">
            <v>#N/A</v>
          </cell>
        </row>
        <row r="285">
          <cell r="A285">
            <v>-1.17</v>
          </cell>
          <cell r="B285">
            <v>0.2012135427351974</v>
          </cell>
          <cell r="C285" t="e">
            <v>#N/A</v>
          </cell>
        </row>
        <row r="286">
          <cell r="A286">
            <v>-1.1600000000000001</v>
          </cell>
          <cell r="B286">
            <v>0.20357138829075938</v>
          </cell>
          <cell r="C286" t="e">
            <v>#N/A</v>
          </cell>
        </row>
        <row r="287">
          <cell r="A287">
            <v>-1.1499999999999999</v>
          </cell>
          <cell r="B287">
            <v>0.20593626871997478</v>
          </cell>
          <cell r="C287" t="e">
            <v>#N/A</v>
          </cell>
        </row>
        <row r="288">
          <cell r="A288">
            <v>-1.1400000000000001</v>
          </cell>
          <cell r="B288">
            <v>0.20830779004710831</v>
          </cell>
          <cell r="C288" t="e">
            <v>#N/A</v>
          </cell>
        </row>
        <row r="289">
          <cell r="A289">
            <v>-1.1299999999999999</v>
          </cell>
          <cell r="B289">
            <v>0.21068555173601533</v>
          </cell>
          <cell r="C289" t="e">
            <v>#N/A</v>
          </cell>
        </row>
        <row r="290">
          <cell r="A290">
            <v>-1.1200000000000001</v>
          </cell>
          <cell r="B290">
            <v>0.21306914677571784</v>
          </cell>
          <cell r="C290" t="e">
            <v>#N/A</v>
          </cell>
        </row>
        <row r="291">
          <cell r="A291">
            <v>-1.1099999999999999</v>
          </cell>
          <cell r="B291">
            <v>0.21545816177021973</v>
          </cell>
          <cell r="C291" t="e">
            <v>#N/A</v>
          </cell>
        </row>
        <row r="292">
          <cell r="A292">
            <v>-1.1000000000000001</v>
          </cell>
          <cell r="B292">
            <v>0.21785217703255053</v>
          </cell>
          <cell r="C292" t="e">
            <v>#N/A</v>
          </cell>
        </row>
        <row r="293">
          <cell r="A293">
            <v>-1.0899999999999999</v>
          </cell>
          <cell r="B293">
            <v>0.22025076668303334</v>
          </cell>
          <cell r="C293" t="e">
            <v>#N/A</v>
          </cell>
        </row>
        <row r="294">
          <cell r="A294">
            <v>-1.08</v>
          </cell>
          <cell r="B294">
            <v>0.22265349875176113</v>
          </cell>
          <cell r="C294" t="e">
            <v>#N/A</v>
          </cell>
        </row>
        <row r="295">
          <cell r="A295">
            <v>-1.0699999999999998</v>
          </cell>
          <cell r="B295">
            <v>0.22505993528526971</v>
          </cell>
          <cell r="C295" t="e">
            <v>#N/A</v>
          </cell>
        </row>
        <row r="296">
          <cell r="A296">
            <v>-1.06</v>
          </cell>
          <cell r="B296">
            <v>0.22746963245738591</v>
          </cell>
          <cell r="C296" t="e">
            <v>#N/A</v>
          </cell>
        </row>
        <row r="297">
          <cell r="A297">
            <v>-1.0499999999999998</v>
          </cell>
          <cell r="B297">
            <v>0.2298821406842331</v>
          </cell>
          <cell r="C297" t="e">
            <v>#N/A</v>
          </cell>
        </row>
        <row r="298">
          <cell r="A298">
            <v>-1.04</v>
          </cell>
          <cell r="B298">
            <v>0.2322970047433662</v>
          </cell>
          <cell r="C298" t="e">
            <v>#N/A</v>
          </cell>
        </row>
        <row r="299">
          <cell r="A299">
            <v>-1.0299999999999998</v>
          </cell>
          <cell r="B299">
            <v>0.23471376389701187</v>
          </cell>
          <cell r="C299" t="e">
            <v>#N/A</v>
          </cell>
        </row>
        <row r="300">
          <cell r="A300">
            <v>-1.02</v>
          </cell>
          <cell r="B300">
            <v>0.23713195201937959</v>
          </cell>
          <cell r="C300" t="e">
            <v>#N/A</v>
          </cell>
        </row>
        <row r="301">
          <cell r="A301">
            <v>-1.0099999999999998</v>
          </cell>
          <cell r="B301">
            <v>0.23955109772801339</v>
          </cell>
          <cell r="C301" t="e">
            <v>#N/A</v>
          </cell>
        </row>
        <row r="302">
          <cell r="A302">
            <v>-1</v>
          </cell>
          <cell r="B302">
            <v>0.24197072451914337</v>
          </cell>
          <cell r="C302" t="e">
            <v>#N/A</v>
          </cell>
        </row>
        <row r="303">
          <cell r="A303">
            <v>-0.98999999999999977</v>
          </cell>
          <cell r="B303">
            <v>0.24439035090699962</v>
          </cell>
          <cell r="C303" t="e">
            <v>#N/A</v>
          </cell>
        </row>
        <row r="304">
          <cell r="A304">
            <v>-0.98</v>
          </cell>
          <cell r="B304">
            <v>0.24680949056704274</v>
          </cell>
          <cell r="C304" t="e">
            <v>#N/A</v>
          </cell>
        </row>
        <row r="305">
          <cell r="A305">
            <v>-0.96999999999999975</v>
          </cell>
          <cell r="B305">
            <v>0.249227652483066</v>
          </cell>
          <cell r="C305" t="e">
            <v>#N/A</v>
          </cell>
        </row>
        <row r="306">
          <cell r="A306">
            <v>-0.96</v>
          </cell>
          <cell r="B306">
            <v>0.25164434109811712</v>
          </cell>
          <cell r="C306" t="e">
            <v>#N/A</v>
          </cell>
        </row>
        <row r="307">
          <cell r="A307">
            <v>-0.94999999999999973</v>
          </cell>
          <cell r="B307">
            <v>0.25405905646918908</v>
          </cell>
          <cell r="C307" t="e">
            <v>#N/A</v>
          </cell>
        </row>
        <row r="308">
          <cell r="A308">
            <v>-0.94</v>
          </cell>
          <cell r="B308">
            <v>0.25647129442562033</v>
          </cell>
          <cell r="C308" t="e">
            <v>#N/A</v>
          </cell>
        </row>
        <row r="309">
          <cell r="A309">
            <v>-0.92999999999999972</v>
          </cell>
          <cell r="B309">
            <v>0.25888054673114891</v>
          </cell>
          <cell r="C309" t="e">
            <v>#N/A</v>
          </cell>
        </row>
        <row r="310">
          <cell r="A310">
            <v>-0.91999999999999993</v>
          </cell>
          <cell r="B310">
            <v>0.26128630124955315</v>
          </cell>
          <cell r="C310" t="e">
            <v>#N/A</v>
          </cell>
        </row>
        <row r="311">
          <cell r="A311">
            <v>-0.91000000000000014</v>
          </cell>
          <cell r="B311">
            <v>0.26368804211381813</v>
          </cell>
          <cell r="C311" t="e">
            <v>#N/A</v>
          </cell>
        </row>
        <row r="312">
          <cell r="A312">
            <v>-0.89999999999999991</v>
          </cell>
          <cell r="B312">
            <v>0.26608524989875487</v>
          </cell>
          <cell r="C312" t="e">
            <v>#N/A</v>
          </cell>
        </row>
        <row r="313">
          <cell r="A313">
            <v>-0.89000000000000012</v>
          </cell>
          <cell r="B313">
            <v>0.26847740179700236</v>
          </cell>
          <cell r="C313" t="e">
            <v>#N/A</v>
          </cell>
        </row>
        <row r="314">
          <cell r="A314">
            <v>-0.87999999999999989</v>
          </cell>
          <cell r="B314">
            <v>0.27086397179833804</v>
          </cell>
          <cell r="C314" t="e">
            <v>#N/A</v>
          </cell>
        </row>
        <row r="315">
          <cell r="A315">
            <v>-0.87000000000000011</v>
          </cell>
          <cell r="B315">
            <v>0.27324443087221623</v>
          </cell>
          <cell r="C315" t="e">
            <v>#N/A</v>
          </cell>
        </row>
        <row r="316">
          <cell r="A316">
            <v>-0.85999999999999988</v>
          </cell>
          <cell r="B316">
            <v>0.27561824715345667</v>
          </cell>
          <cell r="C316" t="e">
            <v>#N/A</v>
          </cell>
        </row>
        <row r="317">
          <cell r="A317">
            <v>-0.85000000000000009</v>
          </cell>
          <cell r="B317">
            <v>0.27798488613099642</v>
          </cell>
          <cell r="C317" t="e">
            <v>#N/A</v>
          </cell>
        </row>
        <row r="318">
          <cell r="A318">
            <v>-0.83999999999999986</v>
          </cell>
          <cell r="B318">
            <v>0.28034381083962062</v>
          </cell>
          <cell r="C318" t="e">
            <v>#N/A</v>
          </cell>
        </row>
        <row r="319">
          <cell r="A319">
            <v>-0.83000000000000007</v>
          </cell>
          <cell r="B319">
            <v>0.28269448205458025</v>
          </cell>
          <cell r="C319" t="e">
            <v>#N/A</v>
          </cell>
        </row>
        <row r="320">
          <cell r="A320">
            <v>-0.81999999999999984</v>
          </cell>
          <cell r="B320">
            <v>0.28503635848900727</v>
          </cell>
          <cell r="C320" t="e">
            <v>#N/A</v>
          </cell>
        </row>
        <row r="321">
          <cell r="A321">
            <v>-0.81</v>
          </cell>
          <cell r="B321">
            <v>0.28736889699402829</v>
          </cell>
          <cell r="C321" t="e">
            <v>#N/A</v>
          </cell>
        </row>
        <row r="322">
          <cell r="A322">
            <v>-0.79999999999999982</v>
          </cell>
          <cell r="B322">
            <v>0.28969155276148278</v>
          </cell>
          <cell r="C322" t="e">
            <v>#N/A</v>
          </cell>
        </row>
        <row r="323">
          <cell r="A323">
            <v>-0.79</v>
          </cell>
          <cell r="B323">
            <v>0.29200377952914142</v>
          </cell>
          <cell r="C323" t="e">
            <v>#N/A</v>
          </cell>
        </row>
        <row r="324">
          <cell r="A324">
            <v>-0.7799999999999998</v>
          </cell>
          <cell r="B324">
            <v>0.29430502978832518</v>
          </cell>
          <cell r="C324" t="e">
            <v>#N/A</v>
          </cell>
        </row>
        <row r="325">
          <cell r="A325">
            <v>-0.77</v>
          </cell>
          <cell r="B325">
            <v>0.29659475499381571</v>
          </cell>
          <cell r="C325" t="e">
            <v>#N/A</v>
          </cell>
        </row>
        <row r="326">
          <cell r="A326">
            <v>-0.75999999999999979</v>
          </cell>
          <cell r="B326">
            <v>0.29887240577595287</v>
          </cell>
          <cell r="C326" t="e">
            <v>#N/A</v>
          </cell>
        </row>
        <row r="327">
          <cell r="A327">
            <v>-0.75</v>
          </cell>
          <cell r="B327">
            <v>0.30113743215480443</v>
          </cell>
          <cell r="C327" t="e">
            <v>#N/A</v>
          </cell>
        </row>
        <row r="328">
          <cell r="A328">
            <v>-0.73999999999999977</v>
          </cell>
          <cell r="B328">
            <v>0.3033892837563002</v>
          </cell>
          <cell r="C328" t="e">
            <v>#N/A</v>
          </cell>
        </row>
        <row r="329">
          <cell r="A329">
            <v>-0.73</v>
          </cell>
          <cell r="B329">
            <v>0.30562741003020988</v>
          </cell>
          <cell r="C329" t="e">
            <v>#N/A</v>
          </cell>
        </row>
        <row r="330">
          <cell r="A330">
            <v>-0.71999999999999975</v>
          </cell>
          <cell r="B330">
            <v>0.30785126046985301</v>
          </cell>
          <cell r="C330" t="e">
            <v>#N/A</v>
          </cell>
        </row>
        <row r="331">
          <cell r="A331">
            <v>-0.71</v>
          </cell>
          <cell r="B331">
            <v>0.31006028483341613</v>
          </cell>
          <cell r="C331" t="e">
            <v>#N/A</v>
          </cell>
        </row>
        <row r="332">
          <cell r="A332">
            <v>-0.69999999999999973</v>
          </cell>
          <cell r="B332">
            <v>0.31225393336676138</v>
          </cell>
          <cell r="C332" t="e">
            <v>#N/A</v>
          </cell>
        </row>
        <row r="333">
          <cell r="A333">
            <v>-0.69</v>
          </cell>
          <cell r="B333">
            <v>0.31443165702759734</v>
          </cell>
          <cell r="C333" t="e">
            <v>#N/A</v>
          </cell>
        </row>
        <row r="334">
          <cell r="A334">
            <v>-0.67999999999999972</v>
          </cell>
          <cell r="B334">
            <v>0.31659290771089288</v>
          </cell>
          <cell r="C334" t="e">
            <v>#N/A</v>
          </cell>
        </row>
        <row r="335">
          <cell r="A335">
            <v>-0.66999999999999993</v>
          </cell>
          <cell r="B335">
            <v>0.31873713847540158</v>
          </cell>
          <cell r="C335" t="e">
            <v>#N/A</v>
          </cell>
        </row>
        <row r="336">
          <cell r="A336">
            <v>-0.66000000000000014</v>
          </cell>
          <cell r="B336">
            <v>0.32086380377117246</v>
          </cell>
          <cell r="C336" t="e">
            <v>#N/A</v>
          </cell>
        </row>
        <row r="337">
          <cell r="A337">
            <v>-0.64999999999999991</v>
          </cell>
          <cell r="B337">
            <v>0.32297235966791432</v>
          </cell>
          <cell r="C337" t="e">
            <v>#N/A</v>
          </cell>
        </row>
        <row r="338">
          <cell r="A338">
            <v>-0.64000000000000012</v>
          </cell>
          <cell r="B338">
            <v>0.32506226408408212</v>
          </cell>
          <cell r="C338" t="e">
            <v>#N/A</v>
          </cell>
        </row>
        <row r="339">
          <cell r="A339">
            <v>-0.62999999999999989</v>
          </cell>
          <cell r="B339">
            <v>0.32713297701655447</v>
          </cell>
          <cell r="C339" t="e">
            <v>#N/A</v>
          </cell>
        </row>
        <row r="340">
          <cell r="A340">
            <v>-0.62000000000000011</v>
          </cell>
          <cell r="B340">
            <v>0.32918396077076478</v>
          </cell>
          <cell r="C340" t="e">
            <v>#N/A</v>
          </cell>
        </row>
        <row r="341">
          <cell r="A341">
            <v>-0.60999999999999988</v>
          </cell>
          <cell r="B341">
            <v>0.33121468019115297</v>
          </cell>
          <cell r="C341" t="e">
            <v>#N/A</v>
          </cell>
        </row>
        <row r="342">
          <cell r="A342">
            <v>-0.60000000000000009</v>
          </cell>
          <cell r="B342">
            <v>0.33322460289179967</v>
          </cell>
          <cell r="C342" t="e">
            <v>#N/A</v>
          </cell>
        </row>
        <row r="343">
          <cell r="A343">
            <v>-0.58999999999999986</v>
          </cell>
          <cell r="B343">
            <v>0.33521319948710615</v>
          </cell>
          <cell r="C343" t="e">
            <v>#N/A</v>
          </cell>
        </row>
        <row r="344">
          <cell r="A344">
            <v>-0.58000000000000007</v>
          </cell>
          <cell r="B344">
            <v>0.33717994382238053</v>
          </cell>
          <cell r="C344" t="e">
            <v>#N/A</v>
          </cell>
        </row>
        <row r="345">
          <cell r="A345">
            <v>-0.56999999999999984</v>
          </cell>
          <cell r="B345">
            <v>0.33912431320419223</v>
          </cell>
          <cell r="C345" t="e">
            <v>#N/A</v>
          </cell>
        </row>
        <row r="346">
          <cell r="A346">
            <v>-0.56000000000000005</v>
          </cell>
          <cell r="B346">
            <v>0.34104578863035256</v>
          </cell>
          <cell r="C346" t="e">
            <v>#N/A</v>
          </cell>
        </row>
        <row r="347">
          <cell r="A347">
            <v>-0.54999999999999982</v>
          </cell>
          <cell r="B347">
            <v>0.3429438550193839</v>
          </cell>
          <cell r="C347" t="e">
            <v>#N/A</v>
          </cell>
        </row>
        <row r="348">
          <cell r="A348">
            <v>-0.54</v>
          </cell>
          <cell r="B348">
            <v>0.34481800143933333</v>
          </cell>
          <cell r="C348" t="e">
            <v>#N/A</v>
          </cell>
        </row>
        <row r="349">
          <cell r="A349">
            <v>-0.5299999999999998</v>
          </cell>
          <cell r="B349">
            <v>0.34666772133579166</v>
          </cell>
          <cell r="C349" t="e">
            <v>#N/A</v>
          </cell>
        </row>
        <row r="350">
          <cell r="A350">
            <v>-0.52</v>
          </cell>
          <cell r="B350">
            <v>0.34849251275897447</v>
          </cell>
          <cell r="C350" t="e">
            <v>#N/A</v>
          </cell>
        </row>
        <row r="351">
          <cell r="A351">
            <v>-0.50999999999999979</v>
          </cell>
          <cell r="B351">
            <v>0.35029187858972588</v>
          </cell>
          <cell r="C351" t="e">
            <v>#N/A</v>
          </cell>
        </row>
        <row r="352">
          <cell r="A352">
            <v>-0.5</v>
          </cell>
          <cell r="B352">
            <v>0.35206532676429952</v>
          </cell>
          <cell r="C352" t="e">
            <v>#N/A</v>
          </cell>
        </row>
        <row r="353">
          <cell r="A353">
            <v>-0.48999999999999977</v>
          </cell>
          <cell r="B353">
            <v>0.35381237049777969</v>
          </cell>
          <cell r="C353" t="e">
            <v>#N/A</v>
          </cell>
        </row>
        <row r="354">
          <cell r="A354">
            <v>-0.48</v>
          </cell>
          <cell r="B354">
            <v>0.35553252850599709</v>
          </cell>
          <cell r="C354" t="e">
            <v>#N/A</v>
          </cell>
        </row>
        <row r="355">
          <cell r="A355">
            <v>-0.46999999999999975</v>
          </cell>
          <cell r="B355">
            <v>0.35722532522580086</v>
          </cell>
          <cell r="C355" t="e">
            <v>#N/A</v>
          </cell>
        </row>
        <row r="356">
          <cell r="A356">
            <v>-0.45999999999999996</v>
          </cell>
          <cell r="B356">
            <v>0.35889029103354464</v>
          </cell>
          <cell r="C356" t="e">
            <v>#N/A</v>
          </cell>
        </row>
        <row r="357">
          <cell r="A357">
            <v>-0.44999999999999973</v>
          </cell>
          <cell r="B357">
            <v>0.360526962461648</v>
          </cell>
          <cell r="C357" t="e">
            <v>#N/A</v>
          </cell>
        </row>
        <row r="358">
          <cell r="A358">
            <v>-0.43999999999999995</v>
          </cell>
          <cell r="B358">
            <v>0.36213488241309222</v>
          </cell>
          <cell r="C358" t="e">
            <v>#N/A</v>
          </cell>
        </row>
        <row r="359">
          <cell r="A359">
            <v>-0.42999999999999972</v>
          </cell>
          <cell r="B359">
            <v>0.36371360037371347</v>
          </cell>
          <cell r="C359" t="e">
            <v>#N/A</v>
          </cell>
        </row>
        <row r="360">
          <cell r="A360">
            <v>-0.41999999999999993</v>
          </cell>
          <cell r="B360">
            <v>0.36526267262215389</v>
          </cell>
          <cell r="C360" t="e">
            <v>#N/A</v>
          </cell>
        </row>
        <row r="361">
          <cell r="A361">
            <v>-0.41000000000000014</v>
          </cell>
          <cell r="B361">
            <v>0.36678166243733612</v>
          </cell>
          <cell r="C361" t="e">
            <v>#N/A</v>
          </cell>
        </row>
        <row r="362">
          <cell r="A362">
            <v>-0.39999999999999991</v>
          </cell>
          <cell r="B362">
            <v>0.36827014030332339</v>
          </cell>
          <cell r="C362" t="e">
            <v>#N/A</v>
          </cell>
        </row>
        <row r="363">
          <cell r="A363">
            <v>-0.39000000000000012</v>
          </cell>
          <cell r="B363">
            <v>0.36972768411143231</v>
          </cell>
          <cell r="C363" t="e">
            <v>#N/A</v>
          </cell>
        </row>
        <row r="364">
          <cell r="A364">
            <v>-0.37999999999999989</v>
          </cell>
          <cell r="B364">
            <v>0.37115387935946603</v>
          </cell>
          <cell r="C364" t="e">
            <v>#N/A</v>
          </cell>
        </row>
        <row r="365">
          <cell r="A365">
            <v>-0.37000000000000011</v>
          </cell>
          <cell r="B365">
            <v>0.37254831934793342</v>
          </cell>
          <cell r="C365" t="e">
            <v>#N/A</v>
          </cell>
        </row>
        <row r="366">
          <cell r="A366">
            <v>-0.35999999999999988</v>
          </cell>
          <cell r="B366">
            <v>0.37391060537312842</v>
          </cell>
          <cell r="C366" t="e">
            <v>#N/A</v>
          </cell>
        </row>
        <row r="367">
          <cell r="A367">
            <v>-0.35000000000000009</v>
          </cell>
          <cell r="B367">
            <v>0.37524034691693792</v>
          </cell>
          <cell r="C367" t="e">
            <v>#N/A</v>
          </cell>
        </row>
        <row r="368">
          <cell r="A368">
            <v>-0.33999999999999986</v>
          </cell>
          <cell r="B368">
            <v>0.37653716183325397</v>
          </cell>
          <cell r="C368" t="e">
            <v>#N/A</v>
          </cell>
        </row>
        <row r="369">
          <cell r="A369">
            <v>-0.33000000000000007</v>
          </cell>
          <cell r="B369">
            <v>0.37780067653086458</v>
          </cell>
          <cell r="C369" t="e">
            <v>#N/A</v>
          </cell>
        </row>
        <row r="370">
          <cell r="A370">
            <v>-0.31999999999999984</v>
          </cell>
          <cell r="B370">
            <v>0.37903052615270172</v>
          </cell>
          <cell r="C370" t="e">
            <v>#N/A</v>
          </cell>
        </row>
        <row r="371">
          <cell r="A371">
            <v>-0.31000000000000005</v>
          </cell>
          <cell r="B371">
            <v>0.38022635475132494</v>
          </cell>
          <cell r="C371" t="e">
            <v>#N/A</v>
          </cell>
        </row>
        <row r="372">
          <cell r="A372">
            <v>-0.29999999999999982</v>
          </cell>
          <cell r="B372">
            <v>0.38138781546052414</v>
          </cell>
          <cell r="C372" t="e">
            <v>#N/A</v>
          </cell>
        </row>
        <row r="373">
          <cell r="A373">
            <v>-0.29000000000000004</v>
          </cell>
          <cell r="B373">
            <v>0.38251457066292405</v>
          </cell>
          <cell r="C373" t="e">
            <v>#N/A</v>
          </cell>
        </row>
        <row r="374">
          <cell r="A374">
            <v>-0.2799999999999998</v>
          </cell>
          <cell r="B374">
            <v>0.38360629215347858</v>
          </cell>
          <cell r="C374" t="e">
            <v>#N/A</v>
          </cell>
        </row>
        <row r="375">
          <cell r="A375">
            <v>-0.27</v>
          </cell>
          <cell r="B375">
            <v>0.38466266129874283</v>
          </cell>
          <cell r="C375" t="e">
            <v>#N/A</v>
          </cell>
        </row>
        <row r="376">
          <cell r="A376">
            <v>-0.25999999999999979</v>
          </cell>
          <cell r="B376">
            <v>0.38568336919181612</v>
          </cell>
          <cell r="C376" t="e">
            <v>#N/A</v>
          </cell>
        </row>
        <row r="377">
          <cell r="A377">
            <v>-0.25</v>
          </cell>
          <cell r="B377">
            <v>0.38666811680284924</v>
          </cell>
          <cell r="C377" t="e">
            <v>#N/A</v>
          </cell>
        </row>
        <row r="378">
          <cell r="A378">
            <v>-0.23999999999999977</v>
          </cell>
          <cell r="B378">
            <v>0.38761661512501416</v>
          </cell>
          <cell r="C378" t="e">
            <v>#N/A</v>
          </cell>
        </row>
        <row r="379">
          <cell r="A379">
            <v>-0.22999999999999998</v>
          </cell>
          <cell r="B379">
            <v>0.38852858531583589</v>
          </cell>
          <cell r="C379" t="e">
            <v>#N/A</v>
          </cell>
        </row>
        <row r="380">
          <cell r="A380">
            <v>-0.21999999999999975</v>
          </cell>
          <cell r="B380">
            <v>0.38940375883379047</v>
          </cell>
          <cell r="C380" t="e">
            <v>#N/A</v>
          </cell>
        </row>
        <row r="381">
          <cell r="A381">
            <v>-0.20999999999999996</v>
          </cell>
          <cell r="B381">
            <v>0.39024187757007428</v>
          </cell>
          <cell r="C381" t="e">
            <v>#N/A</v>
          </cell>
        </row>
        <row r="382">
          <cell r="A382">
            <v>-0.19999999999999973</v>
          </cell>
          <cell r="B382">
            <v>0.39104269397545594</v>
          </cell>
          <cell r="C382" t="e">
            <v>#N/A</v>
          </cell>
        </row>
        <row r="383">
          <cell r="A383">
            <v>-0.18999999999999995</v>
          </cell>
          <cell r="B383">
            <v>0.39180597118212113</v>
          </cell>
          <cell r="C383" t="e">
            <v>#N/A</v>
          </cell>
        </row>
        <row r="384">
          <cell r="A384">
            <v>-0.17999999999999972</v>
          </cell>
          <cell r="B384">
            <v>0.39253148312042896</v>
          </cell>
          <cell r="C384" t="e">
            <v>#N/A</v>
          </cell>
        </row>
        <row r="385">
          <cell r="A385">
            <v>-0.16999999999999993</v>
          </cell>
          <cell r="B385">
            <v>0.39321901463049719</v>
          </cell>
          <cell r="C385" t="e">
            <v>#N/A</v>
          </cell>
        </row>
        <row r="386">
          <cell r="A386">
            <v>-0.16000000000000014</v>
          </cell>
          <cell r="B386">
            <v>0.39386836156854083</v>
          </cell>
          <cell r="C386" t="e">
            <v>#N/A</v>
          </cell>
        </row>
        <row r="387">
          <cell r="A387">
            <v>-0.14999999999999991</v>
          </cell>
          <cell r="B387">
            <v>0.39447933090788895</v>
          </cell>
          <cell r="C387" t="e">
            <v>#N/A</v>
          </cell>
        </row>
        <row r="388">
          <cell r="A388">
            <v>-0.14000000000000012</v>
          </cell>
          <cell r="B388">
            <v>0.39505174083461125</v>
          </cell>
          <cell r="C388" t="e">
            <v>#N/A</v>
          </cell>
        </row>
        <row r="389">
          <cell r="A389">
            <v>-0.12999999999999989</v>
          </cell>
          <cell r="B389">
            <v>0.39558542083768738</v>
          </cell>
          <cell r="C389" t="e">
            <v>#N/A</v>
          </cell>
        </row>
        <row r="390">
          <cell r="A390">
            <v>-0.12000000000000011</v>
          </cell>
          <cell r="B390">
            <v>0.3960802117936561</v>
          </cell>
          <cell r="C390" t="e">
            <v>#N/A</v>
          </cell>
        </row>
        <row r="391">
          <cell r="A391">
            <v>-0.10999999999999988</v>
          </cell>
          <cell r="B391">
            <v>0.39653596604568581</v>
          </cell>
          <cell r="C391" t="e">
            <v>#N/A</v>
          </cell>
        </row>
        <row r="392">
          <cell r="A392">
            <v>-0.10000000000000009</v>
          </cell>
          <cell r="B392">
            <v>0.39695254747701181</v>
          </cell>
          <cell r="C392" t="e">
            <v>#N/A</v>
          </cell>
        </row>
        <row r="393">
          <cell r="A393">
            <v>-8.9999999999999858E-2</v>
          </cell>
          <cell r="B393">
            <v>0.39732983157868834</v>
          </cell>
          <cell r="C393" t="e">
            <v>#N/A</v>
          </cell>
        </row>
        <row r="394">
          <cell r="A394">
            <v>-8.0000000000000071E-2</v>
          </cell>
          <cell r="B394">
            <v>0.39766770551160885</v>
          </cell>
          <cell r="C394" t="e">
            <v>#N/A</v>
          </cell>
        </row>
        <row r="395">
          <cell r="A395">
            <v>-6.999999999999984E-2</v>
          </cell>
          <cell r="B395">
            <v>0.39796606816275104</v>
          </cell>
          <cell r="C395" t="e">
            <v>#N/A</v>
          </cell>
        </row>
        <row r="396">
          <cell r="A396">
            <v>-6.0000000000000053E-2</v>
          </cell>
          <cell r="B396">
            <v>0.39822483019560695</v>
          </cell>
          <cell r="C396" t="e">
            <v>#N/A</v>
          </cell>
        </row>
        <row r="397">
          <cell r="A397">
            <v>-4.9999999999999822E-2</v>
          </cell>
          <cell r="B397">
            <v>0.39844391409476404</v>
          </cell>
          <cell r="C397" t="e">
            <v>#N/A</v>
          </cell>
        </row>
        <row r="398">
          <cell r="A398">
            <v>-4.0000000000000036E-2</v>
          </cell>
          <cell r="B398">
            <v>0.39862325420460504</v>
          </cell>
          <cell r="C398" t="e">
            <v>#N/A</v>
          </cell>
        </row>
        <row r="399">
          <cell r="A399">
            <v>-2.9999999999999805E-2</v>
          </cell>
          <cell r="B399">
            <v>0.39876279676209969</v>
          </cell>
          <cell r="C399" t="e">
            <v>#N/A</v>
          </cell>
        </row>
        <row r="400">
          <cell r="A400">
            <v>-2.0000000000000018E-2</v>
          </cell>
          <cell r="B400">
            <v>0.39886249992366613</v>
          </cell>
          <cell r="C400" t="e">
            <v>#N/A</v>
          </cell>
        </row>
        <row r="401">
          <cell r="A401">
            <v>-9.9999999999997868E-3</v>
          </cell>
          <cell r="B401">
            <v>0.39892233378608216</v>
          </cell>
          <cell r="C401" t="e">
            <v>#N/A</v>
          </cell>
        </row>
        <row r="402">
          <cell r="A402">
            <v>0</v>
          </cell>
          <cell r="B402">
            <v>0.3989422804014327</v>
          </cell>
          <cell r="C402">
            <v>0.3989422804014327</v>
          </cell>
        </row>
        <row r="403">
          <cell r="A403">
            <v>9.9999999999997868E-3</v>
          </cell>
          <cell r="B403">
            <v>0.39892233378608216</v>
          </cell>
          <cell r="C403">
            <v>0.39892233378608216</v>
          </cell>
        </row>
        <row r="404">
          <cell r="A404">
            <v>2.0000000000000462E-2</v>
          </cell>
          <cell r="B404">
            <v>0.39886249992366613</v>
          </cell>
          <cell r="C404">
            <v>0.39886249992366613</v>
          </cell>
        </row>
        <row r="405">
          <cell r="A405">
            <v>3.0000000000000249E-2</v>
          </cell>
          <cell r="B405">
            <v>0.39876279676209969</v>
          </cell>
          <cell r="C405">
            <v>0.39876279676209969</v>
          </cell>
        </row>
        <row r="406">
          <cell r="A406">
            <v>4.0000000000000036E-2</v>
          </cell>
          <cell r="B406">
            <v>0.39862325420460504</v>
          </cell>
          <cell r="C406">
            <v>0.39862325420460504</v>
          </cell>
        </row>
        <row r="407">
          <cell r="A407">
            <v>4.9999999999999822E-2</v>
          </cell>
          <cell r="B407">
            <v>0.39844391409476404</v>
          </cell>
          <cell r="C407">
            <v>0.39844391409476404</v>
          </cell>
        </row>
        <row r="408">
          <cell r="A408">
            <v>6.0000000000000497E-2</v>
          </cell>
          <cell r="B408">
            <v>0.39822483019560689</v>
          </cell>
          <cell r="C408">
            <v>0.39822483019560689</v>
          </cell>
        </row>
        <row r="409">
          <cell r="A409">
            <v>7.0000000000000284E-2</v>
          </cell>
          <cell r="B409">
            <v>0.39796606816275104</v>
          </cell>
          <cell r="C409">
            <v>0.39796606816275104</v>
          </cell>
        </row>
        <row r="410">
          <cell r="A410">
            <v>8.0000000000000071E-2</v>
          </cell>
          <cell r="B410">
            <v>0.39766770551160885</v>
          </cell>
          <cell r="C410">
            <v>0.39766770551160885</v>
          </cell>
        </row>
        <row r="411">
          <cell r="A411">
            <v>8.9999999999999858E-2</v>
          </cell>
          <cell r="B411">
            <v>0.39732983157868834</v>
          </cell>
          <cell r="C411">
            <v>0.39732983157868834</v>
          </cell>
        </row>
        <row r="412">
          <cell r="A412">
            <v>9.9999999999999645E-2</v>
          </cell>
          <cell r="B412">
            <v>0.39695254747701181</v>
          </cell>
          <cell r="C412">
            <v>0.39695254747701181</v>
          </cell>
        </row>
        <row r="413">
          <cell r="A413">
            <v>0.11000000000000032</v>
          </cell>
          <cell r="B413">
            <v>0.39653596604568575</v>
          </cell>
          <cell r="C413">
            <v>0.39653596604568575</v>
          </cell>
        </row>
        <row r="414">
          <cell r="A414">
            <v>0.12000000000000011</v>
          </cell>
          <cell r="B414">
            <v>0.3960802117936561</v>
          </cell>
          <cell r="C414">
            <v>0.3960802117936561</v>
          </cell>
        </row>
        <row r="415">
          <cell r="A415">
            <v>0.12999999999999989</v>
          </cell>
          <cell r="B415">
            <v>0.39558542083768738</v>
          </cell>
          <cell r="C415">
            <v>0.39558542083768738</v>
          </cell>
        </row>
        <row r="416">
          <cell r="A416">
            <v>0.13999999999999968</v>
          </cell>
          <cell r="B416">
            <v>0.39505174083461131</v>
          </cell>
          <cell r="C416">
            <v>0.39505174083461131</v>
          </cell>
        </row>
        <row r="417">
          <cell r="A417">
            <v>0.15000000000000036</v>
          </cell>
          <cell r="B417">
            <v>0.39447933090788889</v>
          </cell>
          <cell r="C417">
            <v>0.39447933090788889</v>
          </cell>
        </row>
        <row r="418">
          <cell r="A418">
            <v>0.16000000000000014</v>
          </cell>
          <cell r="B418">
            <v>0.39386836156854083</v>
          </cell>
          <cell r="C418">
            <v>0.39386836156854083</v>
          </cell>
        </row>
        <row r="419">
          <cell r="A419">
            <v>0.16999999999999993</v>
          </cell>
          <cell r="B419">
            <v>0.39321901463049719</v>
          </cell>
          <cell r="C419">
            <v>0.39321901463049719</v>
          </cell>
        </row>
        <row r="420">
          <cell r="A420">
            <v>0.17999999999999972</v>
          </cell>
          <cell r="B420">
            <v>0.39253148312042896</v>
          </cell>
          <cell r="C420">
            <v>0.39253148312042896</v>
          </cell>
        </row>
        <row r="421">
          <cell r="A421">
            <v>0.19000000000000039</v>
          </cell>
          <cell r="B421">
            <v>0.39180597118212107</v>
          </cell>
          <cell r="C421">
            <v>0.39180597118212107</v>
          </cell>
        </row>
        <row r="422">
          <cell r="A422">
            <v>0.20000000000000018</v>
          </cell>
          <cell r="B422">
            <v>0.39104269397545588</v>
          </cell>
          <cell r="C422">
            <v>0.39104269397545588</v>
          </cell>
        </row>
        <row r="423">
          <cell r="A423">
            <v>0.20999999999999996</v>
          </cell>
          <cell r="B423">
            <v>0.39024187757007428</v>
          </cell>
          <cell r="C423">
            <v>0.39024187757007428</v>
          </cell>
        </row>
        <row r="424">
          <cell r="A424">
            <v>0.21999999999999975</v>
          </cell>
          <cell r="B424">
            <v>0.38940375883379047</v>
          </cell>
          <cell r="C424">
            <v>0.38940375883379047</v>
          </cell>
        </row>
        <row r="425">
          <cell r="A425">
            <v>0.23000000000000043</v>
          </cell>
          <cell r="B425">
            <v>0.38852858531583589</v>
          </cell>
          <cell r="C425">
            <v>0.38852858531583589</v>
          </cell>
        </row>
        <row r="426">
          <cell r="A426">
            <v>0.24000000000000021</v>
          </cell>
          <cell r="B426">
            <v>0.38761661512501411</v>
          </cell>
          <cell r="C426">
            <v>0.38761661512501411</v>
          </cell>
        </row>
        <row r="427">
          <cell r="A427">
            <v>0.25</v>
          </cell>
          <cell r="B427">
            <v>0.38666811680284924</v>
          </cell>
          <cell r="C427">
            <v>0.38666811680284924</v>
          </cell>
        </row>
        <row r="428">
          <cell r="A428">
            <v>0.25999999999999979</v>
          </cell>
          <cell r="B428">
            <v>0.38568336919181612</v>
          </cell>
          <cell r="C428">
            <v>0.38568336919181612</v>
          </cell>
        </row>
        <row r="429">
          <cell r="A429">
            <v>0.27000000000000046</v>
          </cell>
          <cell r="B429">
            <v>0.38466266129874277</v>
          </cell>
          <cell r="C429">
            <v>0.38466266129874277</v>
          </cell>
        </row>
        <row r="430">
          <cell r="A430">
            <v>0.28000000000000025</v>
          </cell>
          <cell r="B430">
            <v>0.38360629215347852</v>
          </cell>
          <cell r="C430">
            <v>0.38360629215347852</v>
          </cell>
        </row>
        <row r="431">
          <cell r="A431">
            <v>0.29000000000000004</v>
          </cell>
          <cell r="B431">
            <v>0.38251457066292405</v>
          </cell>
          <cell r="C431">
            <v>0.38251457066292405</v>
          </cell>
        </row>
        <row r="432">
          <cell r="A432">
            <v>0.29999999999999982</v>
          </cell>
          <cell r="B432">
            <v>0.38138781546052414</v>
          </cell>
          <cell r="C432">
            <v>0.38138781546052414</v>
          </cell>
        </row>
        <row r="433">
          <cell r="A433">
            <v>0.3100000000000005</v>
          </cell>
          <cell r="B433">
            <v>0.38022635475132488</v>
          </cell>
          <cell r="C433">
            <v>0.38022635475132488</v>
          </cell>
        </row>
        <row r="434">
          <cell r="A434">
            <v>0.32000000000000028</v>
          </cell>
          <cell r="B434">
            <v>0.37903052615270166</v>
          </cell>
          <cell r="C434">
            <v>0.37903052615270166</v>
          </cell>
        </row>
        <row r="435">
          <cell r="A435">
            <v>0.33000000000000007</v>
          </cell>
          <cell r="B435">
            <v>0.37780067653086458</v>
          </cell>
          <cell r="C435">
            <v>0.37780067653086458</v>
          </cell>
        </row>
        <row r="436">
          <cell r="A436">
            <v>0.33999999999999986</v>
          </cell>
          <cell r="B436">
            <v>0.37653716183325397</v>
          </cell>
          <cell r="C436">
            <v>0.37653716183325397</v>
          </cell>
        </row>
        <row r="437">
          <cell r="A437">
            <v>0.35000000000000053</v>
          </cell>
          <cell r="B437">
            <v>0.37524034691693781</v>
          </cell>
          <cell r="C437">
            <v>0.37524034691693781</v>
          </cell>
        </row>
        <row r="438">
          <cell r="A438">
            <v>0.36000000000000032</v>
          </cell>
          <cell r="B438">
            <v>0.37391060537312837</v>
          </cell>
          <cell r="C438">
            <v>0.37391060537312837</v>
          </cell>
        </row>
        <row r="439">
          <cell r="A439">
            <v>0.37000000000000011</v>
          </cell>
          <cell r="B439">
            <v>0.37254831934793342</v>
          </cell>
          <cell r="C439">
            <v>0.37254831934793342</v>
          </cell>
        </row>
        <row r="440">
          <cell r="A440">
            <v>0.37999999999999989</v>
          </cell>
          <cell r="B440">
            <v>0.37115387935946603</v>
          </cell>
          <cell r="C440">
            <v>0.37115387935946603</v>
          </cell>
        </row>
        <row r="441">
          <cell r="A441">
            <v>0.38999999999999968</v>
          </cell>
          <cell r="B441">
            <v>0.36972768411143242</v>
          </cell>
          <cell r="C441">
            <v>0.36972768411143242</v>
          </cell>
        </row>
        <row r="442">
          <cell r="A442">
            <v>0.40000000000000036</v>
          </cell>
          <cell r="B442">
            <v>0.36827014030332328</v>
          </cell>
          <cell r="C442">
            <v>0.36827014030332328</v>
          </cell>
        </row>
        <row r="443">
          <cell r="A443">
            <v>0.41000000000000014</v>
          </cell>
          <cell r="B443">
            <v>0.36678166243733612</v>
          </cell>
          <cell r="C443">
            <v>0.36678166243733612</v>
          </cell>
        </row>
        <row r="444">
          <cell r="A444">
            <v>0.41999999999999993</v>
          </cell>
          <cell r="B444">
            <v>0.36526267262215389</v>
          </cell>
          <cell r="C444">
            <v>0.36526267262215389</v>
          </cell>
        </row>
        <row r="445">
          <cell r="A445">
            <v>0.42999999999999972</v>
          </cell>
          <cell r="B445">
            <v>0.36371360037371347</v>
          </cell>
          <cell r="C445">
            <v>0.36371360037371347</v>
          </cell>
        </row>
        <row r="446">
          <cell r="A446">
            <v>0.44000000000000039</v>
          </cell>
          <cell r="B446">
            <v>0.36213488241309216</v>
          </cell>
          <cell r="C446">
            <v>0.36213488241309216</v>
          </cell>
        </row>
        <row r="447">
          <cell r="A447">
            <v>0.45000000000000018</v>
          </cell>
          <cell r="B447">
            <v>0.36052696246164795</v>
          </cell>
          <cell r="C447">
            <v>0.36052696246164795</v>
          </cell>
        </row>
        <row r="448">
          <cell r="A448">
            <v>0.45999999999999996</v>
          </cell>
          <cell r="B448">
            <v>0.35889029103354464</v>
          </cell>
          <cell r="C448">
            <v>0.35889029103354464</v>
          </cell>
        </row>
        <row r="449">
          <cell r="A449">
            <v>0.46999999999999975</v>
          </cell>
          <cell r="B449">
            <v>0.35722532522580086</v>
          </cell>
          <cell r="C449">
            <v>0.35722532522580086</v>
          </cell>
        </row>
        <row r="450">
          <cell r="A450">
            <v>0.48000000000000043</v>
          </cell>
          <cell r="B450">
            <v>0.35553252850599704</v>
          </cell>
          <cell r="C450">
            <v>0.35553252850599704</v>
          </cell>
        </row>
        <row r="451">
          <cell r="A451">
            <v>0.49000000000000021</v>
          </cell>
          <cell r="B451">
            <v>0.35381237049777964</v>
          </cell>
          <cell r="C451">
            <v>0.35381237049777964</v>
          </cell>
        </row>
        <row r="452">
          <cell r="A452">
            <v>0.5</v>
          </cell>
          <cell r="B452">
            <v>0.35206532676429952</v>
          </cell>
          <cell r="C452">
            <v>0.35206532676429952</v>
          </cell>
        </row>
        <row r="453">
          <cell r="A453">
            <v>0.50999999999999979</v>
          </cell>
          <cell r="B453">
            <v>0.35029187858972588</v>
          </cell>
          <cell r="C453">
            <v>0.35029187858972588</v>
          </cell>
        </row>
        <row r="454">
          <cell r="A454">
            <v>0.52000000000000046</v>
          </cell>
          <cell r="B454">
            <v>0.34849251275897447</v>
          </cell>
          <cell r="C454">
            <v>0.34849251275897447</v>
          </cell>
        </row>
        <row r="455">
          <cell r="A455">
            <v>0.53000000000000025</v>
          </cell>
          <cell r="B455">
            <v>0.3466677213357916</v>
          </cell>
          <cell r="C455">
            <v>0.3466677213357916</v>
          </cell>
        </row>
        <row r="456">
          <cell r="A456">
            <v>0.54</v>
          </cell>
          <cell r="B456">
            <v>0.34481800143933333</v>
          </cell>
          <cell r="C456">
            <v>0.34481800143933333</v>
          </cell>
        </row>
        <row r="457">
          <cell r="A457">
            <v>0.54999999999999982</v>
          </cell>
          <cell r="B457">
            <v>0.3429438550193839</v>
          </cell>
          <cell r="C457">
            <v>0.3429438550193839</v>
          </cell>
        </row>
        <row r="458">
          <cell r="A458">
            <v>0.5600000000000005</v>
          </cell>
          <cell r="B458">
            <v>0.34104578863035245</v>
          </cell>
          <cell r="C458">
            <v>0.34104578863035245</v>
          </cell>
        </row>
        <row r="459">
          <cell r="A459">
            <v>0.57000000000000028</v>
          </cell>
          <cell r="B459">
            <v>0.33912431320419212</v>
          </cell>
          <cell r="C459">
            <v>0.33912431320419212</v>
          </cell>
        </row>
        <row r="460">
          <cell r="A460">
            <v>0.58000000000000007</v>
          </cell>
          <cell r="B460">
            <v>0.33717994382238053</v>
          </cell>
          <cell r="C460">
            <v>0.33717994382238053</v>
          </cell>
        </row>
        <row r="461">
          <cell r="A461">
            <v>0.58999999999999986</v>
          </cell>
          <cell r="B461">
            <v>0.33521319948710615</v>
          </cell>
          <cell r="C461">
            <v>0.33521319948710615</v>
          </cell>
        </row>
        <row r="462">
          <cell r="A462">
            <v>0.60000000000000053</v>
          </cell>
          <cell r="B462">
            <v>0.33322460289179956</v>
          </cell>
          <cell r="C462">
            <v>0.33322460289179956</v>
          </cell>
        </row>
        <row r="463">
          <cell r="A463">
            <v>0.61000000000000032</v>
          </cell>
          <cell r="B463">
            <v>0.33121468019115285</v>
          </cell>
          <cell r="C463">
            <v>0.33121468019115285</v>
          </cell>
        </row>
        <row r="464">
          <cell r="A464">
            <v>0.62000000000000011</v>
          </cell>
          <cell r="B464">
            <v>0.32918396077076478</v>
          </cell>
          <cell r="C464">
            <v>0.32918396077076478</v>
          </cell>
        </row>
        <row r="465">
          <cell r="A465">
            <v>0.62999999999999989</v>
          </cell>
          <cell r="B465">
            <v>0.32713297701655447</v>
          </cell>
          <cell r="C465">
            <v>0.32713297701655447</v>
          </cell>
        </row>
        <row r="466">
          <cell r="A466">
            <v>0.63999999999999968</v>
          </cell>
          <cell r="B466">
            <v>0.32506226408408218</v>
          </cell>
          <cell r="C466">
            <v>0.32506226408408218</v>
          </cell>
        </row>
        <row r="467">
          <cell r="A467">
            <v>0.65000000000000036</v>
          </cell>
          <cell r="B467">
            <v>0.32297235966791421</v>
          </cell>
          <cell r="C467">
            <v>0.32297235966791421</v>
          </cell>
        </row>
        <row r="468">
          <cell r="A468">
            <v>0.66000000000000014</v>
          </cell>
          <cell r="B468">
            <v>0.32086380377117246</v>
          </cell>
          <cell r="C468">
            <v>0.32086380377117246</v>
          </cell>
        </row>
        <row r="469">
          <cell r="A469">
            <v>0.66999999999999993</v>
          </cell>
          <cell r="B469">
            <v>0.31873713847540158</v>
          </cell>
          <cell r="C469">
            <v>0.31873713847540158</v>
          </cell>
        </row>
        <row r="470">
          <cell r="A470">
            <v>0.67999999999999972</v>
          </cell>
          <cell r="B470">
            <v>0.31659290771089288</v>
          </cell>
          <cell r="C470">
            <v>0.31659290771089288</v>
          </cell>
        </row>
        <row r="471">
          <cell r="A471">
            <v>0.69000000000000039</v>
          </cell>
          <cell r="B471">
            <v>0.31443165702759723</v>
          </cell>
          <cell r="C471">
            <v>0.31443165702759723</v>
          </cell>
        </row>
        <row r="472">
          <cell r="A472">
            <v>0.70000000000000018</v>
          </cell>
          <cell r="B472">
            <v>0.31225393336676122</v>
          </cell>
          <cell r="C472">
            <v>0.31225393336676122</v>
          </cell>
        </row>
        <row r="473">
          <cell r="A473">
            <v>0.71</v>
          </cell>
          <cell r="B473">
            <v>0.31006028483341613</v>
          </cell>
          <cell r="C473">
            <v>0.31006028483341613</v>
          </cell>
        </row>
        <row r="474">
          <cell r="A474">
            <v>0.71999999999999975</v>
          </cell>
          <cell r="B474">
            <v>0.30785126046985301</v>
          </cell>
          <cell r="C474">
            <v>0.30785126046985301</v>
          </cell>
        </row>
        <row r="475">
          <cell r="A475">
            <v>0.73000000000000043</v>
          </cell>
          <cell r="B475">
            <v>0.30562741003020982</v>
          </cell>
          <cell r="C475" t="e">
            <v>#N/A</v>
          </cell>
        </row>
        <row r="476">
          <cell r="A476">
            <v>0.74000000000000021</v>
          </cell>
          <cell r="B476">
            <v>0.30338928375630009</v>
          </cell>
          <cell r="C476" t="e">
            <v>#N/A</v>
          </cell>
        </row>
        <row r="477">
          <cell r="A477">
            <v>0.75</v>
          </cell>
          <cell r="B477">
            <v>0.30113743215480443</v>
          </cell>
          <cell r="C477" t="e">
            <v>#N/A</v>
          </cell>
        </row>
        <row r="478">
          <cell r="A478">
            <v>0.75999999999999979</v>
          </cell>
          <cell r="B478">
            <v>0.29887240577595287</v>
          </cell>
          <cell r="C478" t="e">
            <v>#N/A</v>
          </cell>
        </row>
        <row r="479">
          <cell r="A479">
            <v>0.77000000000000046</v>
          </cell>
          <cell r="B479">
            <v>0.29659475499381566</v>
          </cell>
          <cell r="C479" t="e">
            <v>#N/A</v>
          </cell>
        </row>
        <row r="480">
          <cell r="A480">
            <v>0.78000000000000025</v>
          </cell>
          <cell r="B480">
            <v>0.29430502978832507</v>
          </cell>
          <cell r="C480" t="e">
            <v>#N/A</v>
          </cell>
        </row>
        <row r="481">
          <cell r="A481">
            <v>0.79</v>
          </cell>
          <cell r="B481">
            <v>0.29200377952914142</v>
          </cell>
          <cell r="C481" t="e">
            <v>#N/A</v>
          </cell>
        </row>
        <row r="482">
          <cell r="A482">
            <v>0.79999999999999982</v>
          </cell>
          <cell r="B482">
            <v>0.28969155276148278</v>
          </cell>
          <cell r="C482" t="e">
            <v>#N/A</v>
          </cell>
        </row>
        <row r="483">
          <cell r="A483">
            <v>0.8100000000000005</v>
          </cell>
          <cell r="B483">
            <v>0.28736889699402818</v>
          </cell>
          <cell r="C483" t="e">
            <v>#N/A</v>
          </cell>
        </row>
        <row r="484">
          <cell r="A484">
            <v>0.82000000000000028</v>
          </cell>
          <cell r="B484">
            <v>0.28503635848900716</v>
          </cell>
          <cell r="C484" t="e">
            <v>#N/A</v>
          </cell>
        </row>
        <row r="485">
          <cell r="A485">
            <v>0.83000000000000007</v>
          </cell>
          <cell r="B485">
            <v>0.28269448205458025</v>
          </cell>
          <cell r="C485" t="e">
            <v>#N/A</v>
          </cell>
        </row>
        <row r="486">
          <cell r="A486">
            <v>0.83999999999999986</v>
          </cell>
          <cell r="B486">
            <v>0.28034381083962062</v>
          </cell>
          <cell r="C486" t="e">
            <v>#N/A</v>
          </cell>
        </row>
        <row r="487">
          <cell r="A487">
            <v>0.85000000000000053</v>
          </cell>
          <cell r="B487">
            <v>0.27798488613099637</v>
          </cell>
          <cell r="C487" t="e">
            <v>#N/A</v>
          </cell>
        </row>
        <row r="488">
          <cell r="A488">
            <v>0.86000000000000032</v>
          </cell>
          <cell r="B488">
            <v>0.27561824715345662</v>
          </cell>
          <cell r="C488" t="e">
            <v>#N/A</v>
          </cell>
        </row>
        <row r="489">
          <cell r="A489">
            <v>0.87000000000000011</v>
          </cell>
          <cell r="B489">
            <v>0.27324443087221623</v>
          </cell>
          <cell r="C489" t="e">
            <v>#N/A</v>
          </cell>
        </row>
        <row r="490">
          <cell r="A490">
            <v>0.87999999999999989</v>
          </cell>
          <cell r="B490">
            <v>0.27086397179833804</v>
          </cell>
          <cell r="C490" t="e">
            <v>#N/A</v>
          </cell>
        </row>
        <row r="491">
          <cell r="A491">
            <v>0.88999999999999968</v>
          </cell>
          <cell r="B491">
            <v>0.26847740179700241</v>
          </cell>
          <cell r="C491" t="e">
            <v>#N/A</v>
          </cell>
        </row>
        <row r="492">
          <cell r="A492">
            <v>0.90000000000000036</v>
          </cell>
          <cell r="B492">
            <v>0.26608524989875476</v>
          </cell>
          <cell r="C492" t="e">
            <v>#N/A</v>
          </cell>
        </row>
        <row r="493">
          <cell r="A493">
            <v>0.91000000000000014</v>
          </cell>
          <cell r="B493">
            <v>0.26368804211381813</v>
          </cell>
          <cell r="C493" t="e">
            <v>#N/A</v>
          </cell>
        </row>
        <row r="494">
          <cell r="A494">
            <v>0.91999999999999993</v>
          </cell>
          <cell r="B494">
            <v>0.26128630124955315</v>
          </cell>
          <cell r="C494" t="e">
            <v>#N/A</v>
          </cell>
        </row>
        <row r="495">
          <cell r="A495">
            <v>0.92999999999999972</v>
          </cell>
          <cell r="B495">
            <v>0.25888054673114891</v>
          </cell>
          <cell r="C495" t="e">
            <v>#N/A</v>
          </cell>
        </row>
        <row r="496">
          <cell r="A496">
            <v>0.94000000000000039</v>
          </cell>
          <cell r="B496">
            <v>0.25647129442562028</v>
          </cell>
          <cell r="C496" t="e">
            <v>#N/A</v>
          </cell>
        </row>
        <row r="497">
          <cell r="A497">
            <v>0.95000000000000018</v>
          </cell>
          <cell r="B497">
            <v>0.25405905646918897</v>
          </cell>
          <cell r="C497" t="e">
            <v>#N/A</v>
          </cell>
        </row>
        <row r="498">
          <cell r="A498">
            <v>0.96</v>
          </cell>
          <cell r="B498">
            <v>0.25164434109811712</v>
          </cell>
          <cell r="C498" t="e">
            <v>#N/A</v>
          </cell>
        </row>
        <row r="499">
          <cell r="A499">
            <v>0.96999999999999975</v>
          </cell>
          <cell r="B499">
            <v>0.249227652483066</v>
          </cell>
          <cell r="C499" t="e">
            <v>#N/A</v>
          </cell>
        </row>
        <row r="500">
          <cell r="A500">
            <v>0.98000000000000043</v>
          </cell>
          <cell r="B500">
            <v>0.24680949056704266</v>
          </cell>
          <cell r="C500" t="e">
            <v>#N/A</v>
          </cell>
        </row>
        <row r="501">
          <cell r="A501">
            <v>0.99000000000000021</v>
          </cell>
          <cell r="B501">
            <v>0.24439035090699954</v>
          </cell>
          <cell r="C501" t="e">
            <v>#N/A</v>
          </cell>
        </row>
        <row r="502">
          <cell r="A502">
            <v>1</v>
          </cell>
          <cell r="B502">
            <v>0.24197072451914337</v>
          </cell>
          <cell r="C502" t="e">
            <v>#N/A</v>
          </cell>
        </row>
        <row r="503">
          <cell r="A503">
            <v>1.0099999999999998</v>
          </cell>
          <cell r="B503">
            <v>0.23955109772801339</v>
          </cell>
          <cell r="C503" t="e">
            <v>#N/A</v>
          </cell>
        </row>
        <row r="504">
          <cell r="A504">
            <v>1.0200000000000005</v>
          </cell>
          <cell r="B504">
            <v>0.23713195201937948</v>
          </cell>
          <cell r="C504" t="e">
            <v>#N/A</v>
          </cell>
        </row>
        <row r="505">
          <cell r="A505">
            <v>1.0300000000000002</v>
          </cell>
          <cell r="B505">
            <v>0.23471376389701173</v>
          </cell>
          <cell r="C505" t="e">
            <v>#N/A</v>
          </cell>
        </row>
        <row r="506">
          <cell r="A506">
            <v>1.04</v>
          </cell>
          <cell r="B506">
            <v>0.2322970047433662</v>
          </cell>
          <cell r="C506" t="e">
            <v>#N/A</v>
          </cell>
        </row>
        <row r="507">
          <cell r="A507">
            <v>1.0499999999999998</v>
          </cell>
          <cell r="B507">
            <v>0.2298821406842331</v>
          </cell>
          <cell r="C507" t="e">
            <v>#N/A</v>
          </cell>
        </row>
        <row r="508">
          <cell r="A508">
            <v>1.0600000000000005</v>
          </cell>
          <cell r="B508">
            <v>0.22746963245738577</v>
          </cell>
          <cell r="C508" t="e">
            <v>#N/A</v>
          </cell>
        </row>
        <row r="509">
          <cell r="A509">
            <v>1.0700000000000003</v>
          </cell>
          <cell r="B509">
            <v>0.22505993528526957</v>
          </cell>
          <cell r="C509" t="e">
            <v>#N/A</v>
          </cell>
        </row>
        <row r="510">
          <cell r="A510">
            <v>1.08</v>
          </cell>
          <cell r="B510">
            <v>0.22265349875176113</v>
          </cell>
          <cell r="C510" t="e">
            <v>#N/A</v>
          </cell>
        </row>
        <row r="511">
          <cell r="A511">
            <v>1.0899999999999999</v>
          </cell>
          <cell r="B511">
            <v>0.22025076668303334</v>
          </cell>
          <cell r="C511" t="e">
            <v>#N/A</v>
          </cell>
        </row>
        <row r="512">
          <cell r="A512">
            <v>1.1000000000000005</v>
          </cell>
          <cell r="B512">
            <v>0.21785217703255041</v>
          </cell>
          <cell r="C512" t="e">
            <v>#N/A</v>
          </cell>
        </row>
        <row r="513">
          <cell r="A513">
            <v>1.1100000000000003</v>
          </cell>
          <cell r="B513">
            <v>0.21545816177021965</v>
          </cell>
          <cell r="C513" t="e">
            <v>#N/A</v>
          </cell>
        </row>
        <row r="514">
          <cell r="A514">
            <v>1.1200000000000001</v>
          </cell>
          <cell r="B514">
            <v>0.21306914677571784</v>
          </cell>
          <cell r="C514" t="e">
            <v>#N/A</v>
          </cell>
        </row>
        <row r="515">
          <cell r="A515">
            <v>1.1299999999999999</v>
          </cell>
          <cell r="B515">
            <v>0.21068555173601533</v>
          </cell>
          <cell r="C515" t="e">
            <v>#N/A</v>
          </cell>
        </row>
        <row r="516">
          <cell r="A516">
            <v>1.1399999999999997</v>
          </cell>
          <cell r="B516">
            <v>0.20830779004710845</v>
          </cell>
          <cell r="C516" t="e">
            <v>#N/A</v>
          </cell>
        </row>
        <row r="517">
          <cell r="A517">
            <v>1.1500000000000004</v>
          </cell>
          <cell r="B517">
            <v>0.20593626871997464</v>
          </cell>
          <cell r="C517" t="e">
            <v>#N/A</v>
          </cell>
        </row>
        <row r="518">
          <cell r="A518">
            <v>1.1600000000000001</v>
          </cell>
          <cell r="B518">
            <v>0.20357138829075938</v>
          </cell>
          <cell r="C518" t="e">
            <v>#N/A</v>
          </cell>
        </row>
        <row r="519">
          <cell r="A519">
            <v>1.17</v>
          </cell>
          <cell r="B519">
            <v>0.2012135427351974</v>
          </cell>
          <cell r="C519" t="e">
            <v>#N/A</v>
          </cell>
        </row>
        <row r="520">
          <cell r="A520">
            <v>1.1799999999999997</v>
          </cell>
          <cell r="B520">
            <v>0.19886311938727594</v>
          </cell>
          <cell r="C520" t="e">
            <v>#N/A</v>
          </cell>
        </row>
        <row r="521">
          <cell r="A521">
            <v>1.1900000000000004</v>
          </cell>
          <cell r="B521">
            <v>0.19652049886213643</v>
          </cell>
          <cell r="C521" t="e">
            <v>#N/A</v>
          </cell>
        </row>
        <row r="522">
          <cell r="A522">
            <v>1.2000000000000002</v>
          </cell>
          <cell r="B522">
            <v>0.19418605498321292</v>
          </cell>
          <cell r="C522" t="e">
            <v>#N/A</v>
          </cell>
        </row>
        <row r="523">
          <cell r="A523">
            <v>1.21</v>
          </cell>
          <cell r="B523">
            <v>0.19186015471359938</v>
          </cell>
          <cell r="C523" t="e">
            <v>#N/A</v>
          </cell>
        </row>
        <row r="524">
          <cell r="A524">
            <v>1.2199999999999998</v>
          </cell>
          <cell r="B524">
            <v>0.1895431580916403</v>
          </cell>
          <cell r="C524" t="e">
            <v>#N/A</v>
          </cell>
        </row>
        <row r="525">
          <cell r="A525">
            <v>1.2300000000000004</v>
          </cell>
          <cell r="B525">
            <v>0.18723541817072945</v>
          </cell>
          <cell r="C525" t="e">
            <v>#N/A</v>
          </cell>
        </row>
        <row r="526">
          <cell r="A526">
            <v>1.2400000000000002</v>
          </cell>
          <cell r="B526">
            <v>0.18493728096330525</v>
          </cell>
          <cell r="C526" t="e">
            <v>#N/A</v>
          </cell>
        </row>
        <row r="527">
          <cell r="A527">
            <v>1.25</v>
          </cell>
          <cell r="B527">
            <v>0.18264908538902191</v>
          </cell>
          <cell r="C527" t="e">
            <v>#N/A</v>
          </cell>
        </row>
        <row r="528">
          <cell r="A528">
            <v>1.2599999999999998</v>
          </cell>
          <cell r="B528">
            <v>0.18037116322708038</v>
          </cell>
          <cell r="C528" t="e">
            <v>#N/A</v>
          </cell>
        </row>
        <row r="529">
          <cell r="A529">
            <v>1.2700000000000005</v>
          </cell>
          <cell r="B529">
            <v>0.17810383907269348</v>
          </cell>
          <cell r="C529" t="e">
            <v>#N/A</v>
          </cell>
        </row>
        <row r="530">
          <cell r="A530">
            <v>1.2800000000000002</v>
          </cell>
          <cell r="B530">
            <v>0.17584743029766231</v>
          </cell>
          <cell r="C530" t="e">
            <v>#N/A</v>
          </cell>
        </row>
        <row r="531">
          <cell r="A531">
            <v>1.29</v>
          </cell>
          <cell r="B531">
            <v>0.17360224701503299</v>
          </cell>
          <cell r="C531" t="e">
            <v>#N/A</v>
          </cell>
        </row>
        <row r="532">
          <cell r="A532">
            <v>1.2999999999999998</v>
          </cell>
          <cell r="B532">
            <v>0.17136859204780741</v>
          </cell>
          <cell r="C532" t="e">
            <v>#N/A</v>
          </cell>
        </row>
        <row r="533">
          <cell r="A533">
            <v>1.3100000000000005</v>
          </cell>
          <cell r="B533">
            <v>0.1691467609016723</v>
          </cell>
          <cell r="C533" t="e">
            <v>#N/A</v>
          </cell>
        </row>
        <row r="534">
          <cell r="A534">
            <v>1.3200000000000003</v>
          </cell>
          <cell r="B534">
            <v>0.16693704174171375</v>
          </cell>
          <cell r="C534" t="e">
            <v>#N/A</v>
          </cell>
        </row>
        <row r="535">
          <cell r="A535">
            <v>1.33</v>
          </cell>
          <cell r="B535">
            <v>0.1647397153730768</v>
          </cell>
          <cell r="C535" t="e">
            <v>#N/A</v>
          </cell>
        </row>
        <row r="536">
          <cell r="A536">
            <v>1.3399999999999999</v>
          </cell>
          <cell r="B536">
            <v>0.16255505522553418</v>
          </cell>
          <cell r="C536" t="e">
            <v>#N/A</v>
          </cell>
        </row>
        <row r="537">
          <cell r="A537">
            <v>1.3500000000000005</v>
          </cell>
          <cell r="B537">
            <v>0.16038332734191951</v>
          </cell>
          <cell r="C537" t="e">
            <v>#N/A</v>
          </cell>
        </row>
        <row r="538">
          <cell r="A538">
            <v>1.3600000000000003</v>
          </cell>
          <cell r="B538">
            <v>0.15822479037038298</v>
          </cell>
          <cell r="C538" t="e">
            <v>#N/A</v>
          </cell>
        </row>
        <row r="539">
          <cell r="A539">
            <v>1.37</v>
          </cell>
          <cell r="B539">
            <v>0.15607969556042084</v>
          </cell>
          <cell r="C539" t="e">
            <v>#N/A</v>
          </cell>
        </row>
        <row r="540">
          <cell r="A540">
            <v>1.38</v>
          </cell>
          <cell r="B540">
            <v>0.15394828676263372</v>
          </cell>
          <cell r="C540" t="e">
            <v>#N/A</v>
          </cell>
        </row>
        <row r="541">
          <cell r="A541">
            <v>1.3899999999999997</v>
          </cell>
          <cell r="B541">
            <v>0.15183080043216174</v>
          </cell>
          <cell r="C541" t="e">
            <v>#N/A</v>
          </cell>
        </row>
        <row r="542">
          <cell r="A542">
            <v>1.4000000000000004</v>
          </cell>
          <cell r="B542">
            <v>0.14972746563574479</v>
          </cell>
          <cell r="C542" t="e">
            <v>#N/A</v>
          </cell>
        </row>
        <row r="543">
          <cell r="A543">
            <v>1.4100000000000001</v>
          </cell>
          <cell r="B543">
            <v>0.14763850406235568</v>
          </cell>
          <cell r="C543" t="e">
            <v>#N/A</v>
          </cell>
        </row>
        <row r="544">
          <cell r="A544">
            <v>1.42</v>
          </cell>
          <cell r="B544">
            <v>0.14556413003734761</v>
          </cell>
          <cell r="C544" t="e">
            <v>#N/A</v>
          </cell>
        </row>
        <row r="545">
          <cell r="A545">
            <v>1.4299999999999997</v>
          </cell>
          <cell r="B545">
            <v>0.14350455054006248</v>
          </cell>
          <cell r="C545" t="e">
            <v>#N/A</v>
          </cell>
        </row>
        <row r="546">
          <cell r="A546">
            <v>1.4400000000000004</v>
          </cell>
          <cell r="B546">
            <v>0.1414599652248387</v>
          </cell>
          <cell r="C546" t="e">
            <v>#N/A</v>
          </cell>
        </row>
        <row r="547">
          <cell r="A547">
            <v>1.4500000000000002</v>
          </cell>
          <cell r="B547">
            <v>0.13943056644536023</v>
          </cell>
          <cell r="C547" t="e">
            <v>#N/A</v>
          </cell>
        </row>
        <row r="548">
          <cell r="A548">
            <v>1.46</v>
          </cell>
          <cell r="B548">
            <v>0.13741653928228179</v>
          </cell>
          <cell r="C548" t="e">
            <v>#N/A</v>
          </cell>
        </row>
        <row r="549">
          <cell r="A549">
            <v>1.4699999999999998</v>
          </cell>
          <cell r="B549">
            <v>0.13541806157407132</v>
          </cell>
          <cell r="C549" t="e">
            <v>#N/A</v>
          </cell>
        </row>
        <row r="550">
          <cell r="A550">
            <v>1.4800000000000004</v>
          </cell>
          <cell r="B550">
            <v>0.1334353039510022</v>
          </cell>
          <cell r="C550" t="e">
            <v>#N/A</v>
          </cell>
        </row>
        <row r="551">
          <cell r="A551">
            <v>1.4900000000000002</v>
          </cell>
          <cell r="B551">
            <v>0.13146842987223098</v>
          </cell>
          <cell r="C551" t="e">
            <v>#N/A</v>
          </cell>
        </row>
        <row r="552">
          <cell r="A552">
            <v>1.5</v>
          </cell>
          <cell r="B552">
            <v>0.12951759566589174</v>
          </cell>
          <cell r="C552" t="e">
            <v>#N/A</v>
          </cell>
        </row>
        <row r="553">
          <cell r="A553">
            <v>1.5099999999999998</v>
          </cell>
          <cell r="B553">
            <v>0.12758295057214192</v>
          </cell>
          <cell r="C553" t="e">
            <v>#N/A</v>
          </cell>
        </row>
        <row r="554">
          <cell r="A554">
            <v>1.5200000000000005</v>
          </cell>
          <cell r="B554">
            <v>0.12566463678908804</v>
          </cell>
          <cell r="C554" t="e">
            <v>#N/A</v>
          </cell>
        </row>
        <row r="555">
          <cell r="A555">
            <v>1.5300000000000002</v>
          </cell>
          <cell r="B555">
            <v>0.12376278952152307</v>
          </cell>
          <cell r="C555" t="e">
            <v>#N/A</v>
          </cell>
        </row>
        <row r="556">
          <cell r="A556">
            <v>1.54</v>
          </cell>
          <cell r="B556">
            <v>0.12187753703240178</v>
          </cell>
          <cell r="C556" t="e">
            <v>#N/A</v>
          </cell>
        </row>
        <row r="557">
          <cell r="A557">
            <v>1.5499999999999998</v>
          </cell>
          <cell r="B557">
            <v>0.12000900069698565</v>
          </cell>
          <cell r="C557" t="e">
            <v>#N/A</v>
          </cell>
        </row>
        <row r="558">
          <cell r="A558">
            <v>1.5600000000000005</v>
          </cell>
          <cell r="B558">
            <v>0.11815729505958221</v>
          </cell>
          <cell r="C558" t="e">
            <v>#N/A</v>
          </cell>
        </row>
        <row r="559">
          <cell r="A559">
            <v>1.5700000000000003</v>
          </cell>
          <cell r="B559">
            <v>0.11632252789280702</v>
          </cell>
          <cell r="C559" t="e">
            <v>#N/A</v>
          </cell>
        </row>
        <row r="560">
          <cell r="A560">
            <v>1.58</v>
          </cell>
          <cell r="B560">
            <v>0.11450480025929236</v>
          </cell>
          <cell r="C560" t="e">
            <v>#N/A</v>
          </cell>
        </row>
        <row r="561">
          <cell r="A561">
            <v>1.5899999999999999</v>
          </cell>
          <cell r="B561">
            <v>0.1127042065757706</v>
          </cell>
          <cell r="C561" t="e">
            <v>#N/A</v>
          </cell>
        </row>
        <row r="562">
          <cell r="A562">
            <v>1.6000000000000005</v>
          </cell>
          <cell r="B562">
            <v>0.11092083467945546</v>
          </cell>
          <cell r="C562" t="e">
            <v>#N/A</v>
          </cell>
        </row>
        <row r="563">
          <cell r="A563">
            <v>1.6100000000000003</v>
          </cell>
          <cell r="B563">
            <v>0.10915476589664731</v>
          </cell>
          <cell r="C563" t="e">
            <v>#N/A</v>
          </cell>
        </row>
        <row r="564">
          <cell r="A564">
            <v>1.62</v>
          </cell>
          <cell r="B564">
            <v>0.1074060751134838</v>
          </cell>
          <cell r="C564" t="e">
            <v>#N/A</v>
          </cell>
        </row>
        <row r="565">
          <cell r="A565">
            <v>1.63</v>
          </cell>
          <cell r="B565">
            <v>0.10567483084876363</v>
          </cell>
          <cell r="C565" t="e">
            <v>#N/A</v>
          </cell>
        </row>
        <row r="566">
          <cell r="A566">
            <v>1.6399999999999997</v>
          </cell>
          <cell r="B566">
            <v>0.10396109532876426</v>
          </cell>
          <cell r="C566" t="e">
            <v>#N/A</v>
          </cell>
        </row>
        <row r="567">
          <cell r="A567">
            <v>1.6500000000000004</v>
          </cell>
          <cell r="B567">
            <v>0.10226492456397797</v>
          </cell>
          <cell r="C567" t="e">
            <v>#N/A</v>
          </cell>
        </row>
        <row r="568">
          <cell r="A568">
            <v>1.6600000000000001</v>
          </cell>
          <cell r="B568">
            <v>0.10058636842769055</v>
          </cell>
          <cell r="C568" t="e">
            <v>#N/A</v>
          </cell>
        </row>
        <row r="569">
          <cell r="A569">
            <v>1.67</v>
          </cell>
          <cell r="B569">
            <v>9.8925470736323712E-2</v>
          </cell>
          <cell r="C569" t="e">
            <v>#N/A</v>
          </cell>
        </row>
        <row r="570">
          <cell r="A570">
            <v>1.6799999999999997</v>
          </cell>
          <cell r="B570">
            <v>9.7282269331467539E-2</v>
          </cell>
          <cell r="C570" t="e">
            <v>#N/A</v>
          </cell>
        </row>
        <row r="571">
          <cell r="A571">
            <v>1.6900000000000004</v>
          </cell>
          <cell r="B571">
            <v>9.5656796163523933E-2</v>
          </cell>
          <cell r="C571" t="e">
            <v>#N/A</v>
          </cell>
        </row>
        <row r="572">
          <cell r="A572">
            <v>1.7000000000000002</v>
          </cell>
          <cell r="B572">
            <v>9.4049077376886905E-2</v>
          </cell>
          <cell r="C572" t="e">
            <v>#N/A</v>
          </cell>
        </row>
        <row r="573">
          <cell r="A573">
            <v>1.71</v>
          </cell>
          <cell r="B573">
            <v>9.2459133396580684E-2</v>
          </cell>
          <cell r="C573" t="e">
            <v>#N/A</v>
          </cell>
        </row>
        <row r="574">
          <cell r="A574">
            <v>1.7199999999999998</v>
          </cell>
          <cell r="B574">
            <v>9.0886979016282898E-2</v>
          </cell>
          <cell r="C574" t="e">
            <v>#N/A</v>
          </cell>
        </row>
        <row r="575">
          <cell r="A575">
            <v>1.7300000000000004</v>
          </cell>
          <cell r="B575">
            <v>8.933262348765493E-2</v>
          </cell>
          <cell r="C575" t="e">
            <v>#N/A</v>
          </cell>
        </row>
        <row r="576">
          <cell r="A576">
            <v>1.7400000000000002</v>
          </cell>
          <cell r="B576">
            <v>8.7796070610905594E-2</v>
          </cell>
          <cell r="C576" t="e">
            <v>#N/A</v>
          </cell>
        </row>
        <row r="577">
          <cell r="A577">
            <v>1.75</v>
          </cell>
          <cell r="B577">
            <v>8.6277318826511532E-2</v>
          </cell>
          <cell r="C577" t="e">
            <v>#N/A</v>
          </cell>
        </row>
        <row r="578">
          <cell r="A578">
            <v>1.7599999999999998</v>
          </cell>
          <cell r="B578">
            <v>8.4776361308022255E-2</v>
          </cell>
          <cell r="C578" t="e">
            <v>#N/A</v>
          </cell>
        </row>
        <row r="579">
          <cell r="A579">
            <v>1.7700000000000005</v>
          </cell>
          <cell r="B579">
            <v>8.3293186055874407E-2</v>
          </cell>
          <cell r="C579" t="e">
            <v>#N/A</v>
          </cell>
        </row>
        <row r="580">
          <cell r="A580">
            <v>1.7800000000000002</v>
          </cell>
          <cell r="B580">
            <v>8.1827775992142762E-2</v>
          </cell>
          <cell r="C580" t="e">
            <v>#N/A</v>
          </cell>
        </row>
        <row r="581">
          <cell r="A581">
            <v>1.79</v>
          </cell>
          <cell r="B581">
            <v>8.038010905615417E-2</v>
          </cell>
          <cell r="C581" t="e">
            <v>#N/A</v>
          </cell>
        </row>
        <row r="582">
          <cell r="A582">
            <v>1.7999999999999998</v>
          </cell>
          <cell r="B582">
            <v>7.8950158300894177E-2</v>
          </cell>
          <cell r="C582" t="e">
            <v>#N/A</v>
          </cell>
        </row>
        <row r="583">
          <cell r="A583">
            <v>1.8100000000000005</v>
          </cell>
          <cell r="B583">
            <v>7.7537891990133917E-2</v>
          </cell>
          <cell r="C583" t="e">
            <v>#N/A</v>
          </cell>
        </row>
        <row r="584">
          <cell r="A584">
            <v>1.8200000000000003</v>
          </cell>
          <cell r="B584">
            <v>7.6143273696207284E-2</v>
          </cell>
          <cell r="C584" t="e">
            <v>#N/A</v>
          </cell>
        </row>
        <row r="585">
          <cell r="A585">
            <v>1.83</v>
          </cell>
          <cell r="B585">
            <v>7.4766262398367603E-2</v>
          </cell>
          <cell r="C585" t="e">
            <v>#N/A</v>
          </cell>
        </row>
        <row r="586">
          <cell r="A586">
            <v>1.8399999999999999</v>
          </cell>
          <cell r="B586">
            <v>7.3406812581656919E-2</v>
          </cell>
          <cell r="C586" t="e">
            <v>#N/A</v>
          </cell>
        </row>
        <row r="587">
          <cell r="A587">
            <v>1.8500000000000005</v>
          </cell>
          <cell r="B587">
            <v>7.2064874336217916E-2</v>
          </cell>
          <cell r="C587" t="e">
            <v>#N/A</v>
          </cell>
        </row>
        <row r="588">
          <cell r="A588">
            <v>1.8600000000000003</v>
          </cell>
          <cell r="B588">
            <v>7.0740393456983339E-2</v>
          </cell>
          <cell r="C588" t="e">
            <v>#N/A</v>
          </cell>
        </row>
        <row r="589">
          <cell r="A589">
            <v>1.87</v>
          </cell>
          <cell r="B589">
            <v>6.9433311543674187E-2</v>
          </cell>
          <cell r="C589" t="e">
            <v>#N/A</v>
          </cell>
        </row>
        <row r="590">
          <cell r="A590">
            <v>1.88</v>
          </cell>
          <cell r="B590">
            <v>6.8143566101044578E-2</v>
          </cell>
          <cell r="C590" t="e">
            <v>#N/A</v>
          </cell>
        </row>
        <row r="591">
          <cell r="A591">
            <v>1.8899999999999997</v>
          </cell>
          <cell r="B591">
            <v>6.6871090639307185E-2</v>
          </cell>
          <cell r="C591" t="e">
            <v>#N/A</v>
          </cell>
        </row>
        <row r="592">
          <cell r="A592">
            <v>1.9000000000000004</v>
          </cell>
          <cell r="B592">
            <v>6.5615814774676554E-2</v>
          </cell>
          <cell r="C592" t="e">
            <v>#N/A</v>
          </cell>
        </row>
        <row r="593">
          <cell r="A593">
            <v>1.9100000000000001</v>
          </cell>
          <cell r="B593">
            <v>6.4377664329969345E-2</v>
          </cell>
          <cell r="C593" t="e">
            <v>#N/A</v>
          </cell>
        </row>
        <row r="594">
          <cell r="A594">
            <v>1.92</v>
          </cell>
          <cell r="B594">
            <v>6.3156561435198655E-2</v>
          </cell>
          <cell r="C594" t="e">
            <v>#N/A</v>
          </cell>
        </row>
        <row r="595">
          <cell r="A595">
            <v>1.9299999999999997</v>
          </cell>
          <cell r="B595">
            <v>6.1952424628105192E-2</v>
          </cell>
          <cell r="C595" t="e">
            <v>#N/A</v>
          </cell>
        </row>
        <row r="596">
          <cell r="A596">
            <v>1.9400000000000004</v>
          </cell>
          <cell r="B596">
            <v>6.0765168954564734E-2</v>
          </cell>
          <cell r="C596" t="e">
            <v>#N/A</v>
          </cell>
        </row>
        <row r="597">
          <cell r="A597">
            <v>1.9500000000000002</v>
          </cell>
          <cell r="B597">
            <v>5.9594706068816054E-2</v>
          </cell>
          <cell r="C597" t="e">
            <v>#N/A</v>
          </cell>
        </row>
        <row r="598">
          <cell r="A598">
            <v>1.96</v>
          </cell>
          <cell r="B598">
            <v>5.8440944333451469E-2</v>
          </cell>
          <cell r="C598" t="e">
            <v>#N/A</v>
          </cell>
        </row>
        <row r="599">
          <cell r="A599">
            <v>1.9699999999999998</v>
          </cell>
          <cell r="B599">
            <v>5.7303788919117152E-2</v>
          </cell>
          <cell r="C599" t="e">
            <v>#N/A</v>
          </cell>
        </row>
        <row r="600">
          <cell r="A600">
            <v>1.9800000000000004</v>
          </cell>
          <cell r="B600">
            <v>5.6183141903867993E-2</v>
          </cell>
          <cell r="C600" t="e">
            <v>#N/A</v>
          </cell>
        </row>
        <row r="601">
          <cell r="A601">
            <v>1.9900000000000002</v>
          </cell>
          <cell r="B601">
            <v>5.5078902372125739E-2</v>
          </cell>
          <cell r="C601" t="e">
            <v>#N/A</v>
          </cell>
        </row>
        <row r="602">
          <cell r="A602">
            <v>2</v>
          </cell>
          <cell r="B602">
            <v>5.3990966513188063E-2</v>
          </cell>
          <cell r="C602" t="e">
            <v>#N/A</v>
          </cell>
        </row>
        <row r="603">
          <cell r="A603">
            <v>2.0099999999999998</v>
          </cell>
          <cell r="B603">
            <v>5.2919227719240312E-2</v>
          </cell>
          <cell r="C603" t="e">
            <v>#N/A</v>
          </cell>
        </row>
        <row r="604">
          <cell r="A604">
            <v>2.0200000000000005</v>
          </cell>
          <cell r="B604">
            <v>5.186357668282051E-2</v>
          </cell>
          <cell r="C604" t="e">
            <v>#N/A</v>
          </cell>
        </row>
        <row r="605">
          <cell r="A605">
            <v>2.0300000000000002</v>
          </cell>
          <cell r="B605">
            <v>5.0823901493691162E-2</v>
          </cell>
          <cell r="C605" t="e">
            <v>#N/A</v>
          </cell>
        </row>
        <row r="606">
          <cell r="A606">
            <v>2.04</v>
          </cell>
          <cell r="B606">
            <v>4.9800087735070775E-2</v>
          </cell>
          <cell r="C606" t="e">
            <v>#N/A</v>
          </cell>
        </row>
        <row r="607">
          <cell r="A607">
            <v>2.0499999999999998</v>
          </cell>
          <cell r="B607">
            <v>4.8792018579182764E-2</v>
          </cell>
          <cell r="C607" t="e">
            <v>#N/A</v>
          </cell>
        </row>
        <row r="608">
          <cell r="A608">
            <v>2.0600000000000005</v>
          </cell>
          <cell r="B608">
            <v>4.7799574882076964E-2</v>
          </cell>
          <cell r="C608" t="e">
            <v>#N/A</v>
          </cell>
        </row>
        <row r="609">
          <cell r="A609">
            <v>2.0700000000000003</v>
          </cell>
          <cell r="B609">
            <v>4.6822635277683121E-2</v>
          </cell>
          <cell r="C609" t="e">
            <v>#N/A</v>
          </cell>
        </row>
        <row r="610">
          <cell r="A610">
            <v>2.08</v>
          </cell>
          <cell r="B610">
            <v>4.5861076271054887E-2</v>
          </cell>
          <cell r="C610" t="e">
            <v>#N/A</v>
          </cell>
        </row>
        <row r="611">
          <cell r="A611">
            <v>2.09</v>
          </cell>
          <cell r="B611">
            <v>4.49147723307671E-2</v>
          </cell>
          <cell r="C611" t="e">
            <v>#N/A</v>
          </cell>
        </row>
        <row r="612">
          <cell r="A612">
            <v>2.1000000000000005</v>
          </cell>
          <cell r="B612">
            <v>4.3983595980427156E-2</v>
          </cell>
          <cell r="C612" t="e">
            <v>#N/A</v>
          </cell>
        </row>
        <row r="613">
          <cell r="A613">
            <v>2.1100000000000003</v>
          </cell>
          <cell r="B613">
            <v>4.3067417889265699E-2</v>
          </cell>
          <cell r="C613" t="e">
            <v>#N/A</v>
          </cell>
        </row>
        <row r="614">
          <cell r="A614">
            <v>2.12</v>
          </cell>
          <cell r="B614">
            <v>4.2166106961770311E-2</v>
          </cell>
          <cell r="C614" t="e">
            <v>#N/A</v>
          </cell>
        </row>
        <row r="615">
          <cell r="A615">
            <v>2.13</v>
          </cell>
          <cell r="B615">
            <v>4.1279530426330417E-2</v>
          </cell>
          <cell r="C615" t="e">
            <v>#N/A</v>
          </cell>
        </row>
        <row r="616">
          <cell r="A616">
            <v>2.1400000000000006</v>
          </cell>
          <cell r="B616">
            <v>4.0407553922860252E-2</v>
          </cell>
          <cell r="C616" t="e">
            <v>#N/A</v>
          </cell>
        </row>
        <row r="617">
          <cell r="A617">
            <v>2.1500000000000004</v>
          </cell>
          <cell r="B617">
            <v>3.9550041589370186E-2</v>
          </cell>
          <cell r="C617" t="e">
            <v>#N/A</v>
          </cell>
        </row>
        <row r="618">
          <cell r="A618">
            <v>2.16</v>
          </cell>
          <cell r="B618">
            <v>3.8706856147455608E-2</v>
          </cell>
          <cell r="C618" t="e">
            <v>#N/A</v>
          </cell>
        </row>
        <row r="619">
          <cell r="A619">
            <v>2.17</v>
          </cell>
          <cell r="B619">
            <v>3.7877858986677483E-2</v>
          </cell>
          <cell r="C619" t="e">
            <v>#N/A</v>
          </cell>
        </row>
        <row r="620">
          <cell r="A620">
            <v>2.1799999999999997</v>
          </cell>
          <cell r="B620">
            <v>3.7062910247806502E-2</v>
          </cell>
          <cell r="C620" t="e">
            <v>#N/A</v>
          </cell>
        </row>
        <row r="621">
          <cell r="A621">
            <v>2.1900000000000004</v>
          </cell>
          <cell r="B621">
            <v>3.6261868904906187E-2</v>
          </cell>
          <cell r="C621" t="e">
            <v>#N/A</v>
          </cell>
        </row>
        <row r="622">
          <cell r="A622">
            <v>2.2000000000000002</v>
          </cell>
          <cell r="B622">
            <v>3.5474592846231424E-2</v>
          </cell>
          <cell r="C622" t="e">
            <v>#N/A</v>
          </cell>
        </row>
        <row r="623">
          <cell r="A623">
            <v>2.21</v>
          </cell>
          <cell r="B623">
            <v>3.470093895391882E-2</v>
          </cell>
          <cell r="C623" t="e">
            <v>#N/A</v>
          </cell>
        </row>
        <row r="624">
          <cell r="A624">
            <v>2.2199999999999998</v>
          </cell>
          <cell r="B624">
            <v>3.3940763182449214E-2</v>
          </cell>
          <cell r="C624" t="e">
            <v>#N/A</v>
          </cell>
        </row>
        <row r="625">
          <cell r="A625">
            <v>2.2300000000000004</v>
          </cell>
          <cell r="B625">
            <v>3.3193920635861088E-2</v>
          </cell>
          <cell r="C625" t="e">
            <v>#N/A</v>
          </cell>
        </row>
        <row r="626">
          <cell r="A626">
            <v>2.2400000000000002</v>
          </cell>
          <cell r="B626">
            <v>3.2460265643697445E-2</v>
          </cell>
          <cell r="C626" t="e">
            <v>#N/A</v>
          </cell>
        </row>
        <row r="627">
          <cell r="A627">
            <v>2.25</v>
          </cell>
          <cell r="B627">
            <v>3.1739651835667418E-2</v>
          </cell>
          <cell r="C627" t="e">
            <v>#N/A</v>
          </cell>
        </row>
        <row r="628">
          <cell r="A628">
            <v>2.2599999999999998</v>
          </cell>
          <cell r="B628">
            <v>3.103193221500827E-2</v>
          </cell>
          <cell r="C628" t="e">
            <v>#N/A</v>
          </cell>
        </row>
        <row r="629">
          <cell r="A629">
            <v>2.2700000000000005</v>
          </cell>
          <cell r="B629">
            <v>3.0336959230531597E-2</v>
          </cell>
          <cell r="C629" t="e">
            <v>#N/A</v>
          </cell>
        </row>
        <row r="630">
          <cell r="A630">
            <v>2.2800000000000002</v>
          </cell>
          <cell r="B630">
            <v>2.965458484734125E-2</v>
          </cell>
          <cell r="C630" t="e">
            <v>#N/A</v>
          </cell>
        </row>
        <row r="631">
          <cell r="A631">
            <v>2.29</v>
          </cell>
          <cell r="B631">
            <v>2.8984660616209412E-2</v>
          </cell>
          <cell r="C631" t="e">
            <v>#N/A</v>
          </cell>
        </row>
        <row r="632">
          <cell r="A632">
            <v>2.2999999999999998</v>
          </cell>
          <cell r="B632">
            <v>2.8327037741601186E-2</v>
          </cell>
          <cell r="C632" t="e">
            <v>#N/A</v>
          </cell>
        </row>
        <row r="633">
          <cell r="A633">
            <v>2.3100000000000005</v>
          </cell>
          <cell r="B633">
            <v>2.7681567148336531E-2</v>
          </cell>
          <cell r="C633" t="e">
            <v>#N/A</v>
          </cell>
        </row>
        <row r="634">
          <cell r="A634">
            <v>2.3200000000000003</v>
          </cell>
          <cell r="B634">
            <v>2.7048099546881761E-2</v>
          </cell>
          <cell r="C634" t="e">
            <v>#N/A</v>
          </cell>
        </row>
        <row r="635">
          <cell r="A635">
            <v>2.33</v>
          </cell>
          <cell r="B635">
            <v>2.6426485497261721E-2</v>
          </cell>
          <cell r="C635" t="e">
            <v>#N/A</v>
          </cell>
        </row>
        <row r="636">
          <cell r="A636">
            <v>2.34</v>
          </cell>
          <cell r="B636">
            <v>2.581657547158769E-2</v>
          </cell>
          <cell r="C636" t="e">
            <v>#N/A</v>
          </cell>
        </row>
        <row r="637">
          <cell r="A637">
            <v>2.3500000000000005</v>
          </cell>
          <cell r="B637">
            <v>2.5218219915194361E-2</v>
          </cell>
          <cell r="C637" t="e">
            <v>#N/A</v>
          </cell>
        </row>
        <row r="638">
          <cell r="A638">
            <v>2.3600000000000003</v>
          </cell>
          <cell r="B638">
            <v>2.4631269306382486E-2</v>
          </cell>
          <cell r="C638" t="e">
            <v>#N/A</v>
          </cell>
        </row>
        <row r="639">
          <cell r="A639">
            <v>2.37</v>
          </cell>
          <cell r="B639">
            <v>2.4055574214762971E-2</v>
          </cell>
          <cell r="C639" t="e">
            <v>#N/A</v>
          </cell>
        </row>
        <row r="640">
          <cell r="A640">
            <v>2.38</v>
          </cell>
          <cell r="B640">
            <v>2.3490985358201363E-2</v>
          </cell>
          <cell r="C640" t="e">
            <v>#N/A</v>
          </cell>
        </row>
        <row r="641">
          <cell r="A641">
            <v>2.3900000000000006</v>
          </cell>
          <cell r="B641">
            <v>2.2937353658360662E-2</v>
          </cell>
          <cell r="C641" t="e">
            <v>#N/A</v>
          </cell>
        </row>
        <row r="642">
          <cell r="A642">
            <v>2.4000000000000004</v>
          </cell>
          <cell r="B642">
            <v>2.2394530294842882E-2</v>
          </cell>
          <cell r="C642" t="e">
            <v>#N/A</v>
          </cell>
        </row>
        <row r="643">
          <cell r="A643">
            <v>2.41</v>
          </cell>
          <cell r="B643">
            <v>2.1862366757929387E-2</v>
          </cell>
          <cell r="C643" t="e">
            <v>#N/A</v>
          </cell>
        </row>
        <row r="644">
          <cell r="A644">
            <v>2.42</v>
          </cell>
          <cell r="B644">
            <v>2.1340714899922782E-2</v>
          </cell>
          <cell r="C644" t="e">
            <v>#N/A</v>
          </cell>
        </row>
        <row r="645">
          <cell r="A645">
            <v>2.4299999999999997</v>
          </cell>
          <cell r="B645">
            <v>2.0829426985092204E-2</v>
          </cell>
          <cell r="C645" t="e">
            <v>#N/A</v>
          </cell>
        </row>
        <row r="646">
          <cell r="A646">
            <v>2.4400000000000004</v>
          </cell>
          <cell r="B646">
            <v>2.032835573822582E-2</v>
          </cell>
          <cell r="C646" t="e">
            <v>#N/A</v>
          </cell>
        </row>
        <row r="647">
          <cell r="A647">
            <v>2.4500000000000002</v>
          </cell>
          <cell r="B647">
            <v>1.9837354391795313E-2</v>
          </cell>
          <cell r="C647" t="e">
            <v>#N/A</v>
          </cell>
        </row>
        <row r="648">
          <cell r="A648">
            <v>2.46</v>
          </cell>
          <cell r="B648">
            <v>1.9356276731736961E-2</v>
          </cell>
          <cell r="C648" t="e">
            <v>#N/A</v>
          </cell>
        </row>
        <row r="649">
          <cell r="A649">
            <v>2.4699999999999998</v>
          </cell>
          <cell r="B649">
            <v>1.8884977141856187E-2</v>
          </cell>
          <cell r="C649" t="e">
            <v>#N/A</v>
          </cell>
        </row>
        <row r="650">
          <cell r="A650">
            <v>2.4800000000000004</v>
          </cell>
          <cell r="B650">
            <v>1.8423310646862031E-2</v>
          </cell>
          <cell r="C650" t="e">
            <v>#N/A</v>
          </cell>
        </row>
        <row r="651">
          <cell r="A651">
            <v>2.4900000000000002</v>
          </cell>
          <cell r="B651">
            <v>1.7971132954039633E-2</v>
          </cell>
          <cell r="C651" t="e">
            <v>#N/A</v>
          </cell>
        </row>
        <row r="652">
          <cell r="A652">
            <v>2.5</v>
          </cell>
          <cell r="B652">
            <v>1.752830049356854E-2</v>
          </cell>
          <cell r="C652" t="e">
            <v>#N/A</v>
          </cell>
        </row>
        <row r="653">
          <cell r="A653">
            <v>2.5099999999999998</v>
          </cell>
          <cell r="B653">
            <v>1.7094670457496956E-2</v>
          </cell>
          <cell r="C653" t="e">
            <v>#N/A</v>
          </cell>
        </row>
        <row r="654">
          <cell r="A654">
            <v>2.5200000000000005</v>
          </cell>
          <cell r="B654">
            <v>1.6670100837381043E-2</v>
          </cell>
          <cell r="C654" t="e">
            <v>#N/A</v>
          </cell>
        </row>
        <row r="655">
          <cell r="A655">
            <v>2.5300000000000002</v>
          </cell>
          <cell r="B655">
            <v>1.6254450460600492E-2</v>
          </cell>
          <cell r="C655" t="e">
            <v>#N/A</v>
          </cell>
        </row>
        <row r="656">
          <cell r="A656">
            <v>2.54</v>
          </cell>
          <cell r="B656">
            <v>1.5847579025360818E-2</v>
          </cell>
          <cell r="C656" t="e">
            <v>#N/A</v>
          </cell>
        </row>
        <row r="657">
          <cell r="A657">
            <v>2.5499999999999998</v>
          </cell>
          <cell r="B657">
            <v>1.5449347134395174E-2</v>
          </cell>
          <cell r="C657" t="e">
            <v>#N/A</v>
          </cell>
        </row>
        <row r="658">
          <cell r="A658">
            <v>2.5600000000000005</v>
          </cell>
          <cell r="B658">
            <v>1.505961632737743E-2</v>
          </cell>
          <cell r="C658" t="e">
            <v>#N/A</v>
          </cell>
        </row>
        <row r="659">
          <cell r="A659">
            <v>2.5700000000000003</v>
          </cell>
          <cell r="B659">
            <v>1.4678249112060025E-2</v>
          </cell>
          <cell r="C659" t="e">
            <v>#N/A</v>
          </cell>
        </row>
        <row r="660">
          <cell r="A660">
            <v>2.58</v>
          </cell>
          <cell r="B660">
            <v>1.430510899414969E-2</v>
          </cell>
          <cell r="C660" t="e">
            <v>#N/A</v>
          </cell>
        </row>
        <row r="661">
          <cell r="A661">
            <v>2.59</v>
          </cell>
          <cell r="B661">
            <v>1.3940060505935825E-2</v>
          </cell>
          <cell r="C661" t="e">
            <v>#N/A</v>
          </cell>
        </row>
        <row r="662">
          <cell r="A662">
            <v>2.6000000000000005</v>
          </cell>
          <cell r="B662">
            <v>1.3582969233685602E-2</v>
          </cell>
          <cell r="C662" t="e">
            <v>#N/A</v>
          </cell>
        </row>
        <row r="663">
          <cell r="A663">
            <v>2.6100000000000003</v>
          </cell>
          <cell r="B663">
            <v>1.3233701843821355E-2</v>
          </cell>
          <cell r="C663" t="e">
            <v>#N/A</v>
          </cell>
        </row>
        <row r="664">
          <cell r="A664">
            <v>2.62</v>
          </cell>
          <cell r="B664">
            <v>1.2892126107895304E-2</v>
          </cell>
          <cell r="C664" t="e">
            <v>#N/A</v>
          </cell>
        </row>
        <row r="665">
          <cell r="A665">
            <v>2.63</v>
          </cell>
          <cell r="B665">
            <v>1.2558110926378211E-2</v>
          </cell>
          <cell r="C665" t="e">
            <v>#N/A</v>
          </cell>
        </row>
        <row r="666">
          <cell r="A666">
            <v>2.6400000000000006</v>
          </cell>
          <cell r="B666">
            <v>1.2231526351277954E-2</v>
          </cell>
          <cell r="C666" t="e">
            <v>#N/A</v>
          </cell>
        </row>
        <row r="667">
          <cell r="A667">
            <v>2.6500000000000004</v>
          </cell>
          <cell r="B667">
            <v>1.1912243607605169E-2</v>
          </cell>
          <cell r="C667" t="e">
            <v>#N/A</v>
          </cell>
        </row>
        <row r="668">
          <cell r="A668">
            <v>2.66</v>
          </cell>
          <cell r="B668">
            <v>1.1600135113702561E-2</v>
          </cell>
          <cell r="C668" t="e">
            <v>#N/A</v>
          </cell>
        </row>
        <row r="669">
          <cell r="A669">
            <v>2.67</v>
          </cell>
          <cell r="B669">
            <v>1.1295074500456135E-2</v>
          </cell>
          <cell r="C669" t="e">
            <v>#N/A</v>
          </cell>
        </row>
        <row r="670">
          <cell r="A670">
            <v>2.6799999999999997</v>
          </cell>
          <cell r="B670">
            <v>1.0996936629405587E-2</v>
          </cell>
          <cell r="C670" t="e">
            <v>#N/A</v>
          </cell>
        </row>
        <row r="671">
          <cell r="A671">
            <v>2.6900000000000004</v>
          </cell>
          <cell r="B671">
            <v>1.0705597609772173E-2</v>
          </cell>
          <cell r="C671" t="e">
            <v>#N/A</v>
          </cell>
        </row>
        <row r="672">
          <cell r="A672">
            <v>2.7</v>
          </cell>
          <cell r="B672">
            <v>1.0420934814422592E-2</v>
          </cell>
          <cell r="C672" t="e">
            <v>#N/A</v>
          </cell>
        </row>
        <row r="673">
          <cell r="A673">
            <v>2.71</v>
          </cell>
          <cell r="B673">
            <v>1.0142826894787077E-2</v>
          </cell>
          <cell r="C673" t="e">
            <v>#N/A</v>
          </cell>
        </row>
        <row r="674">
          <cell r="A674">
            <v>2.7199999999999998</v>
          </cell>
          <cell r="B674">
            <v>9.8711537947511439E-3</v>
          </cell>
          <cell r="C674" t="e">
            <v>#N/A</v>
          </cell>
        </row>
        <row r="675">
          <cell r="A675">
            <v>2.7300000000000004</v>
          </cell>
          <cell r="B675">
            <v>9.6057967635395751E-3</v>
          </cell>
          <cell r="C675" t="e">
            <v>#N/A</v>
          </cell>
        </row>
        <row r="676">
          <cell r="A676">
            <v>2.74</v>
          </cell>
          <cell r="B676">
            <v>9.3466383676122835E-3</v>
          </cell>
          <cell r="C676" t="e">
            <v>#N/A</v>
          </cell>
        </row>
        <row r="677">
          <cell r="A677">
            <v>2.75</v>
          </cell>
          <cell r="B677">
            <v>9.0935625015910529E-3</v>
          </cell>
          <cell r="C677" t="e">
            <v>#N/A</v>
          </cell>
        </row>
        <row r="678">
          <cell r="A678">
            <v>2.76</v>
          </cell>
          <cell r="B678">
            <v>8.8464543982372315E-3</v>
          </cell>
          <cell r="C678" t="e">
            <v>#N/A</v>
          </cell>
        </row>
        <row r="679">
          <cell r="A679">
            <v>2.7700000000000005</v>
          </cell>
          <cell r="B679">
            <v>8.605200637499661E-3</v>
          </cell>
          <cell r="C679" t="e">
            <v>#N/A</v>
          </cell>
        </row>
        <row r="680">
          <cell r="A680">
            <v>2.7800000000000002</v>
          </cell>
          <cell r="B680">
            <v>8.3696891546530226E-3</v>
          </cell>
          <cell r="C680" t="e">
            <v>#N/A</v>
          </cell>
        </row>
        <row r="681">
          <cell r="A681">
            <v>2.79</v>
          </cell>
          <cell r="B681">
            <v>8.1398092475460215E-3</v>
          </cell>
          <cell r="C681" t="e">
            <v>#N/A</v>
          </cell>
        </row>
        <row r="682">
          <cell r="A682">
            <v>2.8</v>
          </cell>
          <cell r="B682">
            <v>7.9154515829799686E-3</v>
          </cell>
          <cell r="C682" t="e">
            <v>#N/A</v>
          </cell>
        </row>
        <row r="683">
          <cell r="A683">
            <v>2.8100000000000005</v>
          </cell>
          <cell r="B683">
            <v>7.6965082022373114E-3</v>
          </cell>
          <cell r="C683" t="e">
            <v>#N/A</v>
          </cell>
        </row>
        <row r="684">
          <cell r="A684">
            <v>2.8200000000000003</v>
          </cell>
          <cell r="B684">
            <v>7.4828725257805526E-3</v>
          </cell>
          <cell r="C684" t="e">
            <v>#N/A</v>
          </cell>
        </row>
        <row r="685">
          <cell r="A685">
            <v>2.83</v>
          </cell>
          <cell r="B685">
            <v>7.2744393571412182E-3</v>
          </cell>
          <cell r="C685" t="e">
            <v>#N/A</v>
          </cell>
        </row>
        <row r="686">
          <cell r="A686">
            <v>2.84</v>
          </cell>
          <cell r="B686">
            <v>7.0711048860194487E-3</v>
          </cell>
          <cell r="C686" t="e">
            <v>#N/A</v>
          </cell>
        </row>
        <row r="687">
          <cell r="A687">
            <v>2.8500000000000005</v>
          </cell>
          <cell r="B687">
            <v>6.8727666906139651E-3</v>
          </cell>
          <cell r="C687" t="e">
            <v>#N/A</v>
          </cell>
        </row>
        <row r="688">
          <cell r="A688">
            <v>2.8600000000000003</v>
          </cell>
          <cell r="B688">
            <v>6.6793237392026089E-3</v>
          </cell>
          <cell r="C688" t="e">
            <v>#N/A</v>
          </cell>
        </row>
        <row r="689">
          <cell r="A689">
            <v>2.87</v>
          </cell>
          <cell r="B689">
            <v>6.4906763909933643E-3</v>
          </cell>
          <cell r="C689" t="e">
            <v>#N/A</v>
          </cell>
        </row>
        <row r="690">
          <cell r="A690">
            <v>2.88</v>
          </cell>
          <cell r="B690">
            <v>6.3067263962659275E-3</v>
          </cell>
          <cell r="C690" t="e">
            <v>#N/A</v>
          </cell>
        </row>
        <row r="691">
          <cell r="A691">
            <v>2.8900000000000006</v>
          </cell>
          <cell r="B691">
            <v>6.1273768958236769E-3</v>
          </cell>
          <cell r="C691" t="e">
            <v>#N/A</v>
          </cell>
        </row>
        <row r="692">
          <cell r="A692">
            <v>2.9000000000000004</v>
          </cell>
          <cell r="B692">
            <v>5.9525324197758486E-3</v>
          </cell>
          <cell r="C692" t="e">
            <v>#N/A</v>
          </cell>
        </row>
        <row r="693">
          <cell r="A693">
            <v>2.91</v>
          </cell>
          <cell r="B693">
            <v>5.7820988856694729E-3</v>
          </cell>
          <cell r="C693" t="e">
            <v>#N/A</v>
          </cell>
        </row>
        <row r="694">
          <cell r="A694">
            <v>2.92</v>
          </cell>
          <cell r="B694">
            <v>5.615983595990969E-3</v>
          </cell>
          <cell r="C694" t="e">
            <v>#N/A</v>
          </cell>
        </row>
        <row r="695">
          <cell r="A695">
            <v>2.9299999999999997</v>
          </cell>
          <cell r="B695">
            <v>5.4540952350565549E-3</v>
          </cell>
          <cell r="C695" t="e">
            <v>#N/A</v>
          </cell>
        </row>
        <row r="696">
          <cell r="A696">
            <v>2.9400000000000004</v>
          </cell>
          <cell r="B696">
            <v>5.2963438653110097E-3</v>
          </cell>
          <cell r="C696" t="e">
            <v>#N/A</v>
          </cell>
        </row>
        <row r="697">
          <cell r="A697">
            <v>2.95</v>
          </cell>
          <cell r="B697">
            <v>5.1426409230539392E-3</v>
          </cell>
          <cell r="C697" t="e">
            <v>#N/A</v>
          </cell>
        </row>
        <row r="698">
          <cell r="A698">
            <v>2.96</v>
          </cell>
          <cell r="B698">
            <v>4.9928992136123763E-3</v>
          </cell>
          <cell r="C698" t="e">
            <v>#N/A</v>
          </cell>
        </row>
        <row r="699">
          <cell r="A699">
            <v>2.9699999999999998</v>
          </cell>
          <cell r="B699">
            <v>4.8470329059789527E-3</v>
          </cell>
          <cell r="C699" t="e">
            <v>#N/A</v>
          </cell>
        </row>
        <row r="700">
          <cell r="A700">
            <v>2.9800000000000004</v>
          </cell>
          <cell r="B700">
            <v>4.7049575269339713E-3</v>
          </cell>
          <cell r="C700" t="e">
            <v>#N/A</v>
          </cell>
        </row>
        <row r="701">
          <cell r="A701">
            <v>2.99</v>
          </cell>
          <cell r="B701">
            <v>4.5665899546701444E-3</v>
          </cell>
          <cell r="C701" t="e">
            <v>#N/A</v>
          </cell>
        </row>
        <row r="702">
          <cell r="A702">
            <v>3</v>
          </cell>
          <cell r="B702">
            <v>4.4318484119380075E-3</v>
          </cell>
          <cell r="C702" t="e">
            <v>#N/A</v>
          </cell>
        </row>
        <row r="703">
          <cell r="A703">
            <v>3.01</v>
          </cell>
          <cell r="B703">
            <v>4.3006524587304498E-3</v>
          </cell>
          <cell r="C703" t="e">
            <v>#N/A</v>
          </cell>
        </row>
        <row r="704">
          <cell r="A704">
            <v>3.0200000000000005</v>
          </cell>
          <cell r="B704">
            <v>4.1729229845239545E-3</v>
          </cell>
          <cell r="C704" t="e">
            <v>#N/A</v>
          </cell>
        </row>
        <row r="705">
          <cell r="A705">
            <v>3.0300000000000002</v>
          </cell>
          <cell r="B705">
            <v>4.0485822000944265E-3</v>
          </cell>
          <cell r="C705" t="e">
            <v>#N/A</v>
          </cell>
        </row>
        <row r="706">
          <cell r="A706">
            <v>3.04</v>
          </cell>
          <cell r="B706">
            <v>3.9275536289247789E-3</v>
          </cell>
          <cell r="C706" t="e">
            <v>#N/A</v>
          </cell>
        </row>
        <row r="707">
          <cell r="A707">
            <v>3.05</v>
          </cell>
          <cell r="B707">
            <v>3.8097620982218104E-3</v>
          </cell>
          <cell r="C707" t="e">
            <v>#N/A</v>
          </cell>
        </row>
        <row r="708">
          <cell r="A708">
            <v>3.0600000000000005</v>
          </cell>
          <cell r="B708">
            <v>3.6951337295590284E-3</v>
          </cell>
          <cell r="C708" t="e">
            <v>#N/A</v>
          </cell>
        </row>
        <row r="709">
          <cell r="A709">
            <v>3.0700000000000003</v>
          </cell>
          <cell r="B709">
            <v>3.5835959291623588E-3</v>
          </cell>
          <cell r="C709" t="e">
            <v>#N/A</v>
          </cell>
        </row>
        <row r="710">
          <cell r="A710">
            <v>3.08</v>
          </cell>
          <cell r="B710">
            <v>3.4750773778549375E-3</v>
          </cell>
          <cell r="C710" t="e">
            <v>#N/A</v>
          </cell>
        </row>
        <row r="711">
          <cell r="A711">
            <v>3.09</v>
          </cell>
          <cell r="B711">
            <v>3.3695080206774812E-3</v>
          </cell>
          <cell r="C711" t="e">
            <v>#N/A</v>
          </cell>
        </row>
        <row r="712">
          <cell r="A712">
            <v>3.1000000000000005</v>
          </cell>
          <cell r="B712">
            <v>3.2668190561999156E-3</v>
          </cell>
          <cell r="C712" t="e">
            <v>#N/A</v>
          </cell>
        </row>
        <row r="713">
          <cell r="A713">
            <v>3.1100000000000003</v>
          </cell>
          <cell r="B713">
            <v>3.166942925540075E-3</v>
          </cell>
          <cell r="C713" t="e">
            <v>#N/A</v>
          </cell>
        </row>
        <row r="714">
          <cell r="A714">
            <v>3.12</v>
          </cell>
          <cell r="B714">
            <v>3.0698133011047403E-3</v>
          </cell>
          <cell r="C714" t="e">
            <v>#N/A</v>
          </cell>
        </row>
        <row r="715">
          <cell r="A715">
            <v>3.13</v>
          </cell>
          <cell r="B715">
            <v>2.9753650750682535E-3</v>
          </cell>
          <cell r="C715" t="e">
            <v>#N/A</v>
          </cell>
        </row>
        <row r="716">
          <cell r="A716">
            <v>3.1400000000000006</v>
          </cell>
          <cell r="B716">
            <v>2.883534347603434E-3</v>
          </cell>
          <cell r="C716" t="e">
            <v>#N/A</v>
          </cell>
        </row>
        <row r="717">
          <cell r="A717">
            <v>3.1500000000000004</v>
          </cell>
          <cell r="B717">
            <v>2.794258414879442E-3</v>
          </cell>
          <cell r="C717" t="e">
            <v>#N/A</v>
          </cell>
        </row>
        <row r="718">
          <cell r="A718">
            <v>3.16</v>
          </cell>
          <cell r="B718">
            <v>2.7074757568406999E-3</v>
          </cell>
          <cell r="C718" t="e">
            <v>#N/A</v>
          </cell>
        </row>
        <row r="719">
          <cell r="A719">
            <v>3.17</v>
          </cell>
          <cell r="B719">
            <v>2.6231260247810244E-3</v>
          </cell>
          <cell r="C719" t="e">
            <v>#N/A</v>
          </cell>
        </row>
        <row r="720">
          <cell r="A720">
            <v>3.1799999999999997</v>
          </cell>
          <cell r="B720">
            <v>2.5411500287265262E-3</v>
          </cell>
          <cell r="C720" t="e">
            <v>#N/A</v>
          </cell>
        </row>
        <row r="721">
          <cell r="A721">
            <v>3.1900000000000004</v>
          </cell>
          <cell r="B721">
            <v>2.4614897246406984E-3</v>
          </cell>
          <cell r="C721" t="e">
            <v>#N/A</v>
          </cell>
        </row>
        <row r="722">
          <cell r="A722">
            <v>3.2</v>
          </cell>
          <cell r="B722">
            <v>2.3840882014648404E-3</v>
          </cell>
          <cell r="C722" t="e">
            <v>#N/A</v>
          </cell>
        </row>
        <row r="723">
          <cell r="A723">
            <v>3.21</v>
          </cell>
          <cell r="B723">
            <v>2.3088896680064958E-3</v>
          </cell>
          <cell r="C723" t="e">
            <v>#N/A</v>
          </cell>
        </row>
        <row r="724">
          <cell r="A724">
            <v>3.2199999999999998</v>
          </cell>
          <cell r="B724">
            <v>2.2358394396885424E-3</v>
          </cell>
          <cell r="C724" t="e">
            <v>#N/A</v>
          </cell>
        </row>
        <row r="725">
          <cell r="A725">
            <v>3.2300000000000004</v>
          </cell>
          <cell r="B725">
            <v>2.1648839251710585E-3</v>
          </cell>
          <cell r="C725" t="e">
            <v>#N/A</v>
          </cell>
        </row>
        <row r="726">
          <cell r="A726">
            <v>3.24</v>
          </cell>
          <cell r="B726">
            <v>2.0959706128579419E-3</v>
          </cell>
          <cell r="C726" t="e">
            <v>#N/A</v>
          </cell>
        </row>
        <row r="727">
          <cell r="A727">
            <v>3.25</v>
          </cell>
          <cell r="B727">
            <v>2.0290480572997681E-3</v>
          </cell>
          <cell r="C727" t="e">
            <v>#N/A</v>
          </cell>
        </row>
        <row r="728">
          <cell r="A728">
            <v>3.26</v>
          </cell>
          <cell r="B728">
            <v>1.9640658655043761E-3</v>
          </cell>
          <cell r="C728" t="e">
            <v>#N/A</v>
          </cell>
        </row>
        <row r="729">
          <cell r="A729">
            <v>3.2700000000000005</v>
          </cell>
          <cell r="B729">
            <v>1.9009746831660768E-3</v>
          </cell>
          <cell r="C729" t="e">
            <v>#N/A</v>
          </cell>
        </row>
        <row r="730">
          <cell r="A730">
            <v>3.2800000000000002</v>
          </cell>
          <cell r="B730">
            <v>1.8397261808242775E-3</v>
          </cell>
          <cell r="C730" t="e">
            <v>#N/A</v>
          </cell>
        </row>
        <row r="731">
          <cell r="A731">
            <v>3.29</v>
          </cell>
          <cell r="B731">
            <v>1.7802730399618786E-3</v>
          </cell>
          <cell r="C731" t="e">
            <v>#N/A</v>
          </cell>
        </row>
        <row r="732">
          <cell r="A732">
            <v>3.3</v>
          </cell>
          <cell r="B732">
            <v>1.7225689390536812E-3</v>
          </cell>
          <cell r="C732" t="e">
            <v>#N/A</v>
          </cell>
        </row>
        <row r="733">
          <cell r="A733">
            <v>3.3100000000000005</v>
          </cell>
          <cell r="B733">
            <v>1.6665685395745784E-3</v>
          </cell>
          <cell r="C733" t="e">
            <v>#N/A</v>
          </cell>
        </row>
        <row r="734">
          <cell r="A734">
            <v>3.3200000000000003</v>
          </cell>
          <cell r="B734">
            <v>1.6122274719771231E-3</v>
          </cell>
          <cell r="C734" t="e">
            <v>#N/A</v>
          </cell>
        </row>
        <row r="735">
          <cell r="A735">
            <v>3.33</v>
          </cell>
          <cell r="B735">
            <v>1.5595023216476915E-3</v>
          </cell>
          <cell r="C735" t="e">
            <v>#N/A</v>
          </cell>
        </row>
        <row r="736">
          <cell r="A736">
            <v>3.34</v>
          </cell>
          <cell r="B736">
            <v>1.5083506148503073E-3</v>
          </cell>
          <cell r="C736" t="e">
            <v>#N/A</v>
          </cell>
        </row>
        <row r="737">
          <cell r="A737">
            <v>3.3500000000000005</v>
          </cell>
          <cell r="B737">
            <v>1.4587308046667433E-3</v>
          </cell>
          <cell r="C737" t="e">
            <v>#N/A</v>
          </cell>
        </row>
        <row r="738">
          <cell r="A738">
            <v>3.3600000000000003</v>
          </cell>
          <cell r="B738">
            <v>1.4106022569413824E-3</v>
          </cell>
          <cell r="C738" t="e">
            <v>#N/A</v>
          </cell>
        </row>
        <row r="739">
          <cell r="A739">
            <v>3.37</v>
          </cell>
          <cell r="B739">
            <v>1.3639252362389036E-3</v>
          </cell>
          <cell r="C739" t="e">
            <v>#N/A</v>
          </cell>
        </row>
        <row r="740">
          <cell r="A740">
            <v>3.38</v>
          </cell>
          <cell r="B740">
            <v>1.3186608918227423E-3</v>
          </cell>
          <cell r="C740" t="e">
            <v>#N/A</v>
          </cell>
        </row>
        <row r="741">
          <cell r="A741">
            <v>3.3900000000000006</v>
          </cell>
          <cell r="B741">
            <v>1.2747712436618306E-3</v>
          </cell>
          <cell r="C741" t="e">
            <v>#N/A</v>
          </cell>
        </row>
        <row r="742">
          <cell r="A742">
            <v>3.4000000000000004</v>
          </cell>
          <cell r="B742">
            <v>1.2322191684730175E-3</v>
          </cell>
          <cell r="C742" t="e">
            <v>#N/A</v>
          </cell>
        </row>
        <row r="743">
          <cell r="A743">
            <v>3.41</v>
          </cell>
          <cell r="B743">
            <v>1.1909683858061166E-3</v>
          </cell>
          <cell r="C743" t="e">
            <v>#N/A</v>
          </cell>
        </row>
        <row r="744">
          <cell r="A744">
            <v>3.42</v>
          </cell>
          <cell r="B744">
            <v>1.1509834441784845E-3</v>
          </cell>
          <cell r="C744" t="e">
            <v>#N/A</v>
          </cell>
        </row>
        <row r="745">
          <cell r="A745">
            <v>3.4299999999999997</v>
          </cell>
          <cell r="B745">
            <v>1.112229707265567E-3</v>
          </cell>
          <cell r="C745" t="e">
            <v>#N/A</v>
          </cell>
        </row>
        <row r="746">
          <cell r="A746">
            <v>3.4400000000000004</v>
          </cell>
          <cell r="B746">
            <v>1.0746733401537337E-3</v>
          </cell>
          <cell r="C746" t="e">
            <v>#N/A</v>
          </cell>
        </row>
        <row r="747">
          <cell r="A747">
            <v>3.45</v>
          </cell>
          <cell r="B747">
            <v>1.0382812956614103E-3</v>
          </cell>
          <cell r="C747" t="e">
            <v>#N/A</v>
          </cell>
        </row>
        <row r="748">
          <cell r="A748">
            <v>3.46</v>
          </cell>
          <cell r="B748">
            <v>1.0030213007342376E-3</v>
          </cell>
          <cell r="C748" t="e">
            <v>#N/A</v>
          </cell>
        </row>
        <row r="749">
          <cell r="A749">
            <v>3.4699999999999998</v>
          </cell>
          <cell r="B749">
            <v>9.6886184291984678E-4</v>
          </cell>
          <cell r="C749" t="e">
            <v>#N/A</v>
          </cell>
        </row>
        <row r="750">
          <cell r="A750">
            <v>3.4800000000000004</v>
          </cell>
          <cell r="B750">
            <v>9.3577215692747804E-4</v>
          </cell>
          <cell r="C750" t="e">
            <v>#N/A</v>
          </cell>
        </row>
        <row r="751">
          <cell r="A751">
            <v>3.49</v>
          </cell>
          <cell r="B751">
            <v>9.0372221127752448E-4</v>
          </cell>
          <cell r="C751" t="e">
            <v>#N/A</v>
          </cell>
        </row>
        <row r="752">
          <cell r="A752">
            <v>3.5</v>
          </cell>
          <cell r="B752">
            <v>8.7268269504576015E-4</v>
          </cell>
          <cell r="C752" t="e">
            <v>#N/A</v>
          </cell>
        </row>
        <row r="753">
          <cell r="A753">
            <v>3.51</v>
          </cell>
          <cell r="B753">
            <v>8.4262500470690268E-4</v>
          </cell>
          <cell r="C753" t="e">
            <v>#N/A</v>
          </cell>
        </row>
        <row r="754">
          <cell r="A754">
            <v>3.5200000000000005</v>
          </cell>
          <cell r="B754">
            <v>8.1352123108180689E-4</v>
          </cell>
          <cell r="C754" t="e">
            <v>#N/A</v>
          </cell>
        </row>
        <row r="755">
          <cell r="A755">
            <v>3.5300000000000002</v>
          </cell>
          <cell r="B755">
            <v>7.8534414639246856E-4</v>
          </cell>
          <cell r="C755" t="e">
            <v>#N/A</v>
          </cell>
        </row>
        <row r="756">
          <cell r="A756">
            <v>3.54</v>
          </cell>
          <cell r="B756">
            <v>7.580671914287103E-4</v>
          </cell>
          <cell r="C756" t="e">
            <v>#N/A</v>
          </cell>
        </row>
        <row r="757">
          <cell r="A757">
            <v>3.55</v>
          </cell>
          <cell r="B757">
            <v>7.3166446283031089E-4</v>
          </cell>
          <cell r="C757" t="e">
            <v>#N/A</v>
          </cell>
        </row>
        <row r="758">
          <cell r="A758">
            <v>3.5600000000000005</v>
          </cell>
          <cell r="B758">
            <v>7.0611070048803501E-4</v>
          </cell>
          <cell r="C758" t="e">
            <v>#N/A</v>
          </cell>
        </row>
        <row r="759">
          <cell r="A759">
            <v>3.5700000000000003</v>
          </cell>
          <cell r="B759">
            <v>6.8138127506689147E-4</v>
          </cell>
          <cell r="C759" t="e">
            <v>#N/A</v>
          </cell>
        </row>
        <row r="760">
          <cell r="A760">
            <v>3.58</v>
          </cell>
          <cell r="B760">
            <v>6.5745217565467645E-4</v>
          </cell>
          <cell r="C760" t="e">
            <v>#N/A</v>
          </cell>
        </row>
        <row r="761">
          <cell r="A761">
            <v>3.59</v>
          </cell>
          <cell r="B761">
            <v>6.342999975387576E-4</v>
          </cell>
          <cell r="C761" t="e">
            <v>#N/A</v>
          </cell>
        </row>
        <row r="762">
          <cell r="A762">
            <v>3.6000000000000005</v>
          </cell>
          <cell r="B762">
            <v>6.1190193011377092E-4</v>
          </cell>
          <cell r="C762" t="e">
            <v>#N/A</v>
          </cell>
        </row>
        <row r="763">
          <cell r="A763">
            <v>3.6100000000000003</v>
          </cell>
          <cell r="B763">
            <v>5.9023574492278507E-4</v>
          </cell>
          <cell r="C763" t="e">
            <v>#N/A</v>
          </cell>
        </row>
        <row r="764">
          <cell r="A764">
            <v>3.62</v>
          </cell>
          <cell r="B764">
            <v>5.6927978383425261E-4</v>
          </cell>
          <cell r="C764" t="e">
            <v>#N/A</v>
          </cell>
        </row>
        <row r="765">
          <cell r="A765">
            <v>3.63</v>
          </cell>
          <cell r="B765">
            <v>5.490129473569587E-4</v>
          </cell>
          <cell r="C765" t="e">
            <v>#N/A</v>
          </cell>
        </row>
        <row r="766">
          <cell r="A766">
            <v>3.6400000000000006</v>
          </cell>
          <cell r="B766">
            <v>5.2941468309493378E-4</v>
          </cell>
          <cell r="C766" t="e">
            <v>#N/A</v>
          </cell>
        </row>
        <row r="767">
          <cell r="A767">
            <v>3.6500000000000004</v>
          </cell>
          <cell r="B767">
            <v>5.1046497434418473E-4</v>
          </cell>
          <cell r="C767" t="e">
            <v>#N/A</v>
          </cell>
        </row>
        <row r="768">
          <cell r="A768">
            <v>3.66</v>
          </cell>
          <cell r="B768">
            <v>4.9214432883289312E-4</v>
          </cell>
          <cell r="C768" t="e">
            <v>#N/A</v>
          </cell>
        </row>
        <row r="769">
          <cell r="A769">
            <v>3.67</v>
          </cell>
          <cell r="B769">
            <v>4.7443376760662064E-4</v>
          </cell>
          <cell r="C769" t="e">
            <v>#N/A</v>
          </cell>
        </row>
        <row r="770">
          <cell r="A770">
            <v>3.6799999999999997</v>
          </cell>
          <cell r="B770">
            <v>4.5731481405985762E-4</v>
          </cell>
          <cell r="C770" t="e">
            <v>#N/A</v>
          </cell>
        </row>
        <row r="771">
          <cell r="A771">
            <v>3.6900000000000004</v>
          </cell>
          <cell r="B771">
            <v>4.4076948311513176E-4</v>
          </cell>
          <cell r="C771" t="e">
            <v>#N/A</v>
          </cell>
        </row>
        <row r="772">
          <cell r="A772">
            <v>3.7</v>
          </cell>
          <cell r="B772">
            <v>4.2478027055075143E-4</v>
          </cell>
          <cell r="C772" t="e">
            <v>#N/A</v>
          </cell>
        </row>
        <row r="773">
          <cell r="A773">
            <v>3.71</v>
          </cell>
          <cell r="B773">
            <v>4.0933014247807883E-4</v>
          </cell>
          <cell r="C773" t="e">
            <v>#N/A</v>
          </cell>
        </row>
        <row r="774">
          <cell r="A774">
            <v>3.7199999999999998</v>
          </cell>
          <cell r="B774">
            <v>3.9440252496915693E-4</v>
          </cell>
          <cell r="C774" t="e">
            <v>#N/A</v>
          </cell>
        </row>
        <row r="775">
          <cell r="A775">
            <v>3.7300000000000004</v>
          </cell>
          <cell r="B775">
            <v>3.7998129383532076E-4</v>
          </cell>
          <cell r="C775" t="e">
            <v>#N/A</v>
          </cell>
        </row>
        <row r="776">
          <cell r="A776">
            <v>3.74</v>
          </cell>
          <cell r="B776">
            <v>3.6605076455733496E-4</v>
          </cell>
          <cell r="C776" t="e">
            <v>#N/A</v>
          </cell>
        </row>
        <row r="777">
          <cell r="A777">
            <v>3.75</v>
          </cell>
          <cell r="B777">
            <v>3.5259568236744541E-4</v>
          </cell>
          <cell r="C777" t="e">
            <v>#N/A</v>
          </cell>
        </row>
        <row r="778">
          <cell r="A778">
            <v>3.76</v>
          </cell>
          <cell r="B778">
            <v>3.3960121248365478E-4</v>
          </cell>
          <cell r="C778" t="e">
            <v>#N/A</v>
          </cell>
        </row>
        <row r="779">
          <cell r="A779">
            <v>3.7700000000000005</v>
          </cell>
          <cell r="B779">
            <v>3.2705293049637438E-4</v>
          </cell>
          <cell r="C779" t="e">
            <v>#N/A</v>
          </cell>
        </row>
        <row r="780">
          <cell r="A780">
            <v>3.7800000000000002</v>
          </cell>
          <cell r="B780">
            <v>3.1493681290752155E-4</v>
          </cell>
          <cell r="C780" t="e">
            <v>#N/A</v>
          </cell>
        </row>
        <row r="781">
          <cell r="A781">
            <v>3.79</v>
          </cell>
          <cell r="B781">
            <v>3.0323922782200417E-4</v>
          </cell>
          <cell r="C781" t="e">
            <v>#N/A</v>
          </cell>
        </row>
        <row r="782">
          <cell r="A782">
            <v>3.8</v>
          </cell>
          <cell r="B782">
            <v>2.9194692579146027E-4</v>
          </cell>
          <cell r="C782" t="e">
            <v>#N/A</v>
          </cell>
        </row>
        <row r="783">
          <cell r="A783">
            <v>3.8100000000000005</v>
          </cell>
          <cell r="B783">
            <v>2.8104703080998584E-4</v>
          </cell>
          <cell r="C783" t="e">
            <v>#N/A</v>
          </cell>
        </row>
        <row r="784">
          <cell r="A784">
            <v>3.8200000000000003</v>
          </cell>
          <cell r="B784">
            <v>2.7052703146152073E-4</v>
          </cell>
          <cell r="C784" t="e">
            <v>#N/A</v>
          </cell>
        </row>
        <row r="785">
          <cell r="A785">
            <v>3.83</v>
          </cell>
          <cell r="B785">
            <v>2.6037477221844247E-4</v>
          </cell>
          <cell r="C785" t="e">
            <v>#N/A</v>
          </cell>
        </row>
        <row r="786">
          <cell r="A786">
            <v>3.84</v>
          </cell>
          <cell r="B786">
            <v>2.5057844489086075E-4</v>
          </cell>
          <cell r="C786" t="e">
            <v>#N/A</v>
          </cell>
        </row>
        <row r="787">
          <cell r="A787">
            <v>3.8500000000000005</v>
          </cell>
          <cell r="B787">
            <v>2.4112658022599302E-4</v>
          </cell>
          <cell r="C787" t="e">
            <v>#N/A</v>
          </cell>
        </row>
        <row r="788">
          <cell r="A788">
            <v>3.8600000000000003</v>
          </cell>
          <cell r="B788">
            <v>2.3200803965694195E-4</v>
          </cell>
          <cell r="C788" t="e">
            <v>#N/A</v>
          </cell>
        </row>
        <row r="789">
          <cell r="A789">
            <v>3.87</v>
          </cell>
          <cell r="B789">
            <v>2.2321200720010206E-4</v>
          </cell>
          <cell r="C789" t="e">
            <v>#N/A</v>
          </cell>
        </row>
        <row r="790">
          <cell r="A790">
            <v>3.88</v>
          </cell>
          <cell r="B790">
            <v>2.1472798150036704E-4</v>
          </cell>
          <cell r="C790" t="e">
            <v>#N/A</v>
          </cell>
        </row>
        <row r="791">
          <cell r="A791">
            <v>3.8900000000000006</v>
          </cell>
          <cell r="B791">
            <v>2.0654576802322513E-4</v>
          </cell>
          <cell r="C791" t="e">
            <v>#N/A</v>
          </cell>
        </row>
        <row r="792">
          <cell r="A792">
            <v>3.9000000000000004</v>
          </cell>
          <cell r="B792">
            <v>1.9865547139277237E-4</v>
          </cell>
          <cell r="C792" t="e">
            <v>#N/A</v>
          </cell>
        </row>
        <row r="793">
          <cell r="A793">
            <v>3.91</v>
          </cell>
          <cell r="B793">
            <v>1.9104748787459762E-4</v>
          </cell>
          <cell r="C793" t="e">
            <v>#N/A</v>
          </cell>
        </row>
        <row r="794">
          <cell r="A794">
            <v>3.92</v>
          </cell>
          <cell r="B794">
            <v>1.8371249800245711E-4</v>
          </cell>
          <cell r="C794" t="e">
            <v>#N/A</v>
          </cell>
        </row>
        <row r="795">
          <cell r="A795">
            <v>3.9300000000000006</v>
          </cell>
          <cell r="B795">
            <v>1.7664145934757059E-4</v>
          </cell>
          <cell r="C795" t="e">
            <v>#N/A</v>
          </cell>
        </row>
        <row r="796">
          <cell r="A796">
            <v>3.9400000000000004</v>
          </cell>
          <cell r="B796">
            <v>1.6982559942934329E-4</v>
          </cell>
          <cell r="C796" t="e">
            <v>#N/A</v>
          </cell>
        </row>
        <row r="797">
          <cell r="A797">
            <v>3.95</v>
          </cell>
          <cell r="B797">
            <v>1.6325640876624199E-4</v>
          </cell>
          <cell r="C797" t="e">
            <v>#N/A</v>
          </cell>
        </row>
        <row r="798">
          <cell r="A798">
            <v>3.96</v>
          </cell>
          <cell r="B798">
            <v>1.5692563406553226E-4</v>
          </cell>
          <cell r="C798" t="e">
            <v>#N/A</v>
          </cell>
        </row>
        <row r="799">
          <cell r="A799">
            <v>3.9699999999999998</v>
          </cell>
          <cell r="B799">
            <v>1.5082527155051807E-4</v>
          </cell>
          <cell r="C799" t="e">
            <v>#N/A</v>
          </cell>
        </row>
        <row r="800">
          <cell r="A800">
            <v>3.9800000000000004</v>
          </cell>
          <cell r="B800">
            <v>1.4494756042389079E-4</v>
          </cell>
          <cell r="C800" t="e">
            <v>#N/A</v>
          </cell>
        </row>
        <row r="801">
          <cell r="A801">
            <v>3.99</v>
          </cell>
          <cell r="B801">
            <v>1.3928497646575994E-4</v>
          </cell>
          <cell r="C801" t="e">
            <v>#N/A</v>
          </cell>
        </row>
        <row r="802">
          <cell r="A802">
            <v>4</v>
          </cell>
          <cell r="B802">
            <v>1.3383022576488537E-4</v>
          </cell>
          <cell r="C802" t="e">
            <v>#N/A</v>
          </cell>
        </row>
      </sheetData>
      <sheetData sheetId="1">
        <row r="3">
          <cell r="A3">
            <v>0</v>
          </cell>
          <cell r="B3">
            <v>0.72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 Tabl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Sales</v>
          </cell>
        </row>
        <row r="2">
          <cell r="B2">
            <v>695</v>
          </cell>
        </row>
        <row r="3">
          <cell r="B3">
            <v>687</v>
          </cell>
        </row>
        <row r="4">
          <cell r="B4">
            <v>687</v>
          </cell>
        </row>
        <row r="5">
          <cell r="B5">
            <v>695</v>
          </cell>
        </row>
        <row r="6">
          <cell r="B6">
            <v>708</v>
          </cell>
        </row>
        <row r="7">
          <cell r="B7">
            <v>719</v>
          </cell>
        </row>
        <row r="8">
          <cell r="B8">
            <v>726</v>
          </cell>
        </row>
        <row r="9">
          <cell r="B9">
            <v>727</v>
          </cell>
        </row>
        <row r="10">
          <cell r="B10">
            <v>735</v>
          </cell>
        </row>
        <row r="11">
          <cell r="B11">
            <v>744</v>
          </cell>
        </row>
        <row r="12">
          <cell r="B12">
            <v>765</v>
          </cell>
        </row>
        <row r="13">
          <cell r="B13">
            <v>740</v>
          </cell>
        </row>
        <row r="14">
          <cell r="B14">
            <v>782</v>
          </cell>
        </row>
        <row r="15">
          <cell r="B15">
            <v>735</v>
          </cell>
        </row>
        <row r="16">
          <cell r="B16">
            <v>890</v>
          </cell>
        </row>
        <row r="17">
          <cell r="B17">
            <v>883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bor Istvan" refreshedDate="44954.567058796296" createdVersion="8" refreshedVersion="8" minRefreshableVersion="3" recordCount="43" xr:uid="{6095C798-62A4-464D-9D70-217B8B490108}">
  <cacheSource type="worksheet">
    <worksheetSource ref="A2:C45" sheet="Fatérkép"/>
  </cacheSource>
  <cacheFields count="3">
    <cacheField name="Típus" numFmtId="1">
      <sharedItems count="9">
        <s v="MERCEDES"/>
        <s v="BMW"/>
        <s v="FIAT"/>
        <s v="RENAULT"/>
        <s v="FORD"/>
        <s v="OPEL"/>
        <s v="SUZUKI"/>
        <s v="SKODA"/>
        <s v="MAZDA"/>
      </sharedItems>
    </cacheField>
    <cacheField name="Szín" numFmtId="1">
      <sharedItems count="7">
        <s v="Narancssárga"/>
        <s v="Piros"/>
        <s v="Kék"/>
        <s v="Lila"/>
        <s v="Fekete"/>
        <s v="Zöld"/>
        <s v="BLACK" u="1"/>
      </sharedItems>
    </cacheField>
    <cacheField name="Ár" numFmtId="172">
      <sharedItems containsSemiMixedTypes="0" containsString="0" containsNumber="1" containsInteger="1" minValue="1300000" maxValue="5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tvan" refreshedDate="45251.763439120368" createdVersion="8" refreshedVersion="8" minRefreshableVersion="3" recordCount="800" xr:uid="{6B2CA2D8-76EF-45A4-B4EC-EEDFC38E0137}">
  <cacheSource type="worksheet">
    <worksheetSource ref="A1:L801" sheet="Pivot tábla 1."/>
  </cacheSource>
  <cacheFields count="12">
    <cacheField name="Azonosító" numFmtId="0">
      <sharedItems containsSemiMixedTypes="0" containsString="0" containsNumber="1" containsInteger="1" minValue="1" maxValue="800"/>
    </cacheField>
    <cacheField name="Típus" numFmtId="1">
      <sharedItems count="13">
        <s v="SUZUKI"/>
        <s v="SKODA"/>
        <s v="OPEL"/>
        <s v="PEUGEOT"/>
        <s v="SEAT"/>
        <s v="RENAULT"/>
        <s v="FIAT"/>
        <s v="BMW"/>
        <s v="FORD"/>
        <s v="MERCEDES"/>
        <s v="ARO"/>
        <s v="NISSAN"/>
        <s v="MAZDA"/>
      </sharedItems>
    </cacheField>
    <cacheField name="Rendszám" numFmtId="1">
      <sharedItems/>
    </cacheField>
    <cacheField name="Dátum" numFmtId="14">
      <sharedItems containsSemiMixedTypes="0" containsNonDate="0" containsDate="1" containsString="0" minDate="2018-01-02T00:00:00" maxDate="2020-10-24T00:00:00" count="550">
        <d v="2018-09-10T00:00:00"/>
        <d v="2018-03-31T00:00:00"/>
        <d v="2019-11-26T00:00:00"/>
        <d v="2020-08-21T00:00:00"/>
        <d v="2020-02-07T00:00:00"/>
        <d v="2020-09-23T00:00:00"/>
        <d v="2019-06-25T00:00:00"/>
        <d v="2019-04-02T00:00:00"/>
        <d v="2018-06-04T00:00:00"/>
        <d v="2018-07-12T00:00:00"/>
        <d v="2018-12-07T00:00:00"/>
        <d v="2019-07-17T00:00:00"/>
        <d v="2019-05-01T00:00:00"/>
        <d v="2018-09-22T00:00:00"/>
        <d v="2019-07-14T00:00:00"/>
        <d v="2018-12-31T00:00:00"/>
        <d v="2019-06-15T00:00:00"/>
        <d v="2020-03-16T00:00:00"/>
        <d v="2020-06-23T00:00:00"/>
        <d v="2018-10-05T00:00:00"/>
        <d v="2019-03-03T00:00:00"/>
        <d v="2018-06-06T00:00:00"/>
        <d v="2020-03-04T00:00:00"/>
        <d v="2018-08-19T00:00:00"/>
        <d v="2019-08-17T00:00:00"/>
        <d v="2019-05-11T00:00:00"/>
        <d v="2019-04-09T00:00:00"/>
        <d v="2019-04-05T00:00:00"/>
        <d v="2018-01-08T00:00:00"/>
        <d v="2019-10-22T00:00:00"/>
        <d v="2018-05-06T00:00:00"/>
        <d v="2019-01-18T00:00:00"/>
        <d v="2019-03-25T00:00:00"/>
        <d v="2020-08-24T00:00:00"/>
        <d v="2018-09-29T00:00:00"/>
        <d v="2019-07-06T00:00:00"/>
        <d v="2018-01-13T00:00:00"/>
        <d v="2020-03-12T00:00:00"/>
        <d v="2019-04-04T00:00:00"/>
        <d v="2020-04-09T00:00:00"/>
        <d v="2018-05-10T00:00:00"/>
        <d v="2018-07-27T00:00:00"/>
        <d v="2019-02-18T00:00:00"/>
        <d v="2018-09-01T00:00:00"/>
        <d v="2018-09-19T00:00:00"/>
        <d v="2018-05-18T00:00:00"/>
        <d v="2018-05-23T00:00:00"/>
        <d v="2018-10-21T00:00:00"/>
        <d v="2018-04-12T00:00:00"/>
        <d v="2018-06-01T00:00:00"/>
        <d v="2018-08-05T00:00:00"/>
        <d v="2020-08-27T00:00:00"/>
        <d v="2018-07-22T00:00:00"/>
        <d v="2018-12-13T00:00:00"/>
        <d v="2019-03-13T00:00:00"/>
        <d v="2018-02-20T00:00:00"/>
        <d v="2018-09-24T00:00:00"/>
        <d v="2019-04-30T00:00:00"/>
        <d v="2018-11-21T00:00:00"/>
        <d v="2019-01-24T00:00:00"/>
        <d v="2018-12-09T00:00:00"/>
        <d v="2019-03-07T00:00:00"/>
        <d v="2019-03-23T00:00:00"/>
        <d v="2018-07-20T00:00:00"/>
        <d v="2019-11-23T00:00:00"/>
        <d v="2020-09-10T00:00:00"/>
        <d v="2020-10-23T00:00:00"/>
        <d v="2020-04-03T00:00:00"/>
        <d v="2020-05-22T00:00:00"/>
        <d v="2019-03-17T00:00:00"/>
        <d v="2019-07-15T00:00:00"/>
        <d v="2019-07-30T00:00:00"/>
        <d v="2019-09-16T00:00:00"/>
        <d v="2018-03-29T00:00:00"/>
        <d v="2019-05-24T00:00:00"/>
        <d v="2019-07-07T00:00:00"/>
        <d v="2019-12-19T00:00:00"/>
        <d v="2018-03-03T00:00:00"/>
        <d v="2020-09-17T00:00:00"/>
        <d v="2020-01-09T00:00:00"/>
        <d v="2018-05-26T00:00:00"/>
        <d v="2019-01-12T00:00:00"/>
        <d v="2019-01-30T00:00:00"/>
        <d v="2019-05-29T00:00:00"/>
        <d v="2019-10-16T00:00:00"/>
        <d v="2018-03-16T00:00:00"/>
        <d v="2019-07-08T00:00:00"/>
        <d v="2019-03-31T00:00:00"/>
        <d v="2019-07-18T00:00:00"/>
        <d v="2020-06-14T00:00:00"/>
        <d v="2020-02-24T00:00:00"/>
        <d v="2020-09-26T00:00:00"/>
        <d v="2020-07-14T00:00:00"/>
        <d v="2020-01-17T00:00:00"/>
        <d v="2019-05-07T00:00:00"/>
        <d v="2019-05-15T00:00:00"/>
        <d v="2019-09-04T00:00:00"/>
        <d v="2018-04-05T00:00:00"/>
        <d v="2019-02-27T00:00:00"/>
        <d v="2019-03-10T00:00:00"/>
        <d v="2020-02-19T00:00:00"/>
        <d v="2020-01-23T00:00:00"/>
        <d v="2020-07-29T00:00:00"/>
        <d v="2020-04-02T00:00:00"/>
        <d v="2019-07-27T00:00:00"/>
        <d v="2020-06-02T00:00:00"/>
        <d v="2020-04-05T00:00:00"/>
        <d v="2018-10-10T00:00:00"/>
        <d v="2020-04-17T00:00:00"/>
        <d v="2018-02-02T00:00:00"/>
        <d v="2019-06-07T00:00:00"/>
        <d v="2019-10-18T00:00:00"/>
        <d v="2020-07-22T00:00:00"/>
        <d v="2018-04-14T00:00:00"/>
        <d v="2020-07-19T00:00:00"/>
        <d v="2018-09-27T00:00:00"/>
        <d v="2019-02-12T00:00:00"/>
        <d v="2020-05-14T00:00:00"/>
        <d v="2020-01-20T00:00:00"/>
        <d v="2020-10-12T00:00:00"/>
        <d v="2019-12-13T00:00:00"/>
        <d v="2020-10-08T00:00:00"/>
        <d v="2018-04-06T00:00:00"/>
        <d v="2019-06-08T00:00:00"/>
        <d v="2020-01-28T00:00:00"/>
        <d v="2018-06-25T00:00:00"/>
        <d v="2019-09-07T00:00:00"/>
        <d v="2018-07-06T00:00:00"/>
        <d v="2018-07-14T00:00:00"/>
        <d v="2020-10-20T00:00:00"/>
        <d v="2018-05-28T00:00:00"/>
        <d v="2018-04-23T00:00:00"/>
        <d v="2019-10-23T00:00:00"/>
        <d v="2020-08-18T00:00:00"/>
        <d v="2018-09-06T00:00:00"/>
        <d v="2020-04-12T00:00:00"/>
        <d v="2020-02-03T00:00:00"/>
        <d v="2018-02-25T00:00:00"/>
        <d v="2019-08-29T00:00:00"/>
        <d v="2020-05-23T00:00:00"/>
        <d v="2019-03-29T00:00:00"/>
        <d v="2020-09-11T00:00:00"/>
        <d v="2020-09-05T00:00:00"/>
        <d v="2019-05-10T00:00:00"/>
        <d v="2018-01-23T00:00:00"/>
        <d v="2019-06-24T00:00:00"/>
        <d v="2018-04-17T00:00:00"/>
        <d v="2020-07-13T00:00:00"/>
        <d v="2020-02-05T00:00:00"/>
        <d v="2019-12-31T00:00:00"/>
        <d v="2018-04-19T00:00:00"/>
        <d v="2020-02-21T00:00:00"/>
        <d v="2018-12-19T00:00:00"/>
        <d v="2018-11-17T00:00:00"/>
        <d v="2020-08-03T00:00:00"/>
        <d v="2019-10-01T00:00:00"/>
        <d v="2019-10-15T00:00:00"/>
        <d v="2019-04-23T00:00:00"/>
        <d v="2019-06-11T00:00:00"/>
        <d v="2018-03-18T00:00:00"/>
        <d v="2019-07-26T00:00:00"/>
        <d v="2018-01-15T00:00:00"/>
        <d v="2020-03-02T00:00:00"/>
        <d v="2018-12-20T00:00:00"/>
        <d v="2020-10-13T00:00:00"/>
        <d v="2018-09-16T00:00:00"/>
        <d v="2019-02-19T00:00:00"/>
        <d v="2018-07-24T00:00:00"/>
        <d v="2019-06-26T00:00:00"/>
        <d v="2018-01-10T00:00:00"/>
        <d v="2019-07-22T00:00:00"/>
        <d v="2018-02-17T00:00:00"/>
        <d v="2020-05-02T00:00:00"/>
        <d v="2018-11-28T00:00:00"/>
        <d v="2018-12-14T00:00:00"/>
        <d v="2019-01-08T00:00:00"/>
        <d v="2018-11-27T00:00:00"/>
        <d v="2020-07-15T00:00:00"/>
        <d v="2019-09-11T00:00:00"/>
        <d v="2018-02-26T00:00:00"/>
        <d v="2019-05-14T00:00:00"/>
        <d v="2018-01-17T00:00:00"/>
        <d v="2018-08-27T00:00:00"/>
        <d v="2020-01-03T00:00:00"/>
        <d v="2019-02-03T00:00:00"/>
        <d v="2019-11-19T00:00:00"/>
        <d v="2019-05-17T00:00:00"/>
        <d v="2018-05-12T00:00:00"/>
        <d v="2018-02-05T00:00:00"/>
        <d v="2018-01-12T00:00:00"/>
        <d v="2018-08-13T00:00:00"/>
        <d v="2020-08-23T00:00:00"/>
        <d v="2018-02-16T00:00:00"/>
        <d v="2019-06-01T00:00:00"/>
        <d v="2020-06-10T00:00:00"/>
        <d v="2020-01-27T00:00:00"/>
        <d v="2019-09-27T00:00:00"/>
        <d v="2018-02-06T00:00:00"/>
        <d v="2019-10-09T00:00:00"/>
        <d v="2018-02-23T00:00:00"/>
        <d v="2018-05-13T00:00:00"/>
        <d v="2020-06-04T00:00:00"/>
        <d v="2018-04-02T00:00:00"/>
        <d v="2019-05-21T00:00:00"/>
        <d v="2019-08-13T00:00:00"/>
        <d v="2018-05-21T00:00:00"/>
        <d v="2018-02-27T00:00:00"/>
        <d v="2019-08-27T00:00:00"/>
        <d v="2018-02-04T00:00:00"/>
        <d v="2020-07-02T00:00:00"/>
        <d v="2020-06-27T00:00:00"/>
        <d v="2018-08-21T00:00:00"/>
        <d v="2019-10-29T00:00:00"/>
        <d v="2020-07-25T00:00:00"/>
        <d v="2020-03-01T00:00:00"/>
        <d v="2018-11-09T00:00:00"/>
        <d v="2018-07-25T00:00:00"/>
        <d v="2018-10-19T00:00:00"/>
        <d v="2020-10-01T00:00:00"/>
        <d v="2019-08-18T00:00:00"/>
        <d v="2020-06-30T00:00:00"/>
        <d v="2018-11-30T00:00:00"/>
        <d v="2018-07-23T00:00:00"/>
        <d v="2018-12-29T00:00:00"/>
        <d v="2019-08-03T00:00:00"/>
        <d v="2020-10-11T00:00:00"/>
        <d v="2020-05-11T00:00:00"/>
        <d v="2019-08-07T00:00:00"/>
        <d v="2019-01-31T00:00:00"/>
        <d v="2019-03-14T00:00:00"/>
        <d v="2019-09-06T00:00:00"/>
        <d v="2019-06-27T00:00:00"/>
        <d v="2020-09-06T00:00:00"/>
        <d v="2020-08-13T00:00:00"/>
        <d v="2019-01-10T00:00:00"/>
        <d v="2020-08-14T00:00:00"/>
        <d v="2019-10-06T00:00:00"/>
        <d v="2019-02-14T00:00:00"/>
        <d v="2020-06-12T00:00:00"/>
        <d v="2018-04-15T00:00:00"/>
        <d v="2020-02-04T00:00:00"/>
        <d v="2018-09-03T00:00:00"/>
        <d v="2019-11-16T00:00:00"/>
        <d v="2019-09-14T00:00:00"/>
        <d v="2019-04-29T00:00:00"/>
        <d v="2018-12-18T00:00:00"/>
        <d v="2019-09-01T00:00:00"/>
        <d v="2018-01-18T00:00:00"/>
        <d v="2018-05-29T00:00:00"/>
        <d v="2019-01-09T00:00:00"/>
        <d v="2020-01-05T00:00:00"/>
        <d v="2019-12-20T00:00:00"/>
        <d v="2018-06-11T00:00:00"/>
        <d v="2020-09-01T00:00:00"/>
        <d v="2020-05-13T00:00:00"/>
        <d v="2020-04-29T00:00:00"/>
        <d v="2018-07-15T00:00:00"/>
        <d v="2020-04-19T00:00:00"/>
        <d v="2020-05-24T00:00:00"/>
        <d v="2018-12-12T00:00:00"/>
        <d v="2018-09-28T00:00:00"/>
        <d v="2018-12-21T00:00:00"/>
        <d v="2018-04-09T00:00:00"/>
        <d v="2019-08-31T00:00:00"/>
        <d v="2018-05-08T00:00:00"/>
        <d v="2018-11-10T00:00:00"/>
        <d v="2018-06-24T00:00:00"/>
        <d v="2018-06-16T00:00:00"/>
        <d v="2020-01-08T00:00:00"/>
        <d v="2019-07-05T00:00:00"/>
        <d v="2018-08-08T00:00:00"/>
        <d v="2018-06-10T00:00:00"/>
        <d v="2018-06-02T00:00:00"/>
        <d v="2018-12-17T00:00:00"/>
        <d v="2020-10-07T00:00:00"/>
        <d v="2020-05-10T00:00:00"/>
        <d v="2020-02-14T00:00:00"/>
        <d v="2020-09-03T00:00:00"/>
        <d v="2018-06-26T00:00:00"/>
        <d v="2020-04-06T00:00:00"/>
        <d v="2018-01-27T00:00:00"/>
        <d v="2019-06-20T00:00:00"/>
        <d v="2018-10-16T00:00:00"/>
        <d v="2018-08-15T00:00:00"/>
        <d v="2019-10-02T00:00:00"/>
        <d v="2020-07-11T00:00:00"/>
        <d v="2018-06-09T00:00:00"/>
        <d v="2018-10-29T00:00:00"/>
        <d v="2018-04-25T00:00:00"/>
        <d v="2018-01-05T00:00:00"/>
        <d v="2020-08-20T00:00:00"/>
        <d v="2019-12-11T00:00:00"/>
        <d v="2018-10-30T00:00:00"/>
        <d v="2020-01-24T00:00:00"/>
        <d v="2018-06-29T00:00:00"/>
        <d v="2020-07-27T00:00:00"/>
        <d v="2018-01-26T00:00:00"/>
        <d v="2019-08-22T00:00:00"/>
        <d v="2020-07-17T00:00:00"/>
        <d v="2020-06-24T00:00:00"/>
        <d v="2020-10-15T00:00:00"/>
        <d v="2018-07-17T00:00:00"/>
        <d v="2019-05-23T00:00:00"/>
        <d v="2018-02-13T00:00:00"/>
        <d v="2020-05-26T00:00:00"/>
        <d v="2020-05-17T00:00:00"/>
        <d v="2019-09-10T00:00:00"/>
        <d v="2019-10-08T00:00:00"/>
        <d v="2018-02-11T00:00:00"/>
        <d v="2019-09-17T00:00:00"/>
        <d v="2019-03-01T00:00:00"/>
        <d v="2018-06-14T00:00:00"/>
        <d v="2019-02-28T00:00:00"/>
        <d v="2018-02-22T00:00:00"/>
        <d v="2019-09-30T00:00:00"/>
        <d v="2018-04-13T00:00:00"/>
        <d v="2020-09-07T00:00:00"/>
        <d v="2018-05-24T00:00:00"/>
        <d v="2019-12-16T00:00:00"/>
        <d v="2018-07-03T00:00:00"/>
        <d v="2020-09-16T00:00:00"/>
        <d v="2019-06-04T00:00:00"/>
        <d v="2020-01-30T00:00:00"/>
        <d v="2018-04-16T00:00:00"/>
        <d v="2019-01-07T00:00:00"/>
        <d v="2020-08-25T00:00:00"/>
        <d v="2019-09-25T00:00:00"/>
        <d v="2019-04-01T00:00:00"/>
        <d v="2019-11-20T00:00:00"/>
        <d v="2018-11-13T00:00:00"/>
        <d v="2018-05-11T00:00:00"/>
        <d v="2018-03-20T00:00:00"/>
        <d v="2019-08-14T00:00:00"/>
        <d v="2018-12-23T00:00:00"/>
        <d v="2018-05-03T00:00:00"/>
        <d v="2020-01-26T00:00:00"/>
        <d v="2020-09-28T00:00:00"/>
        <d v="2020-06-29T00:00:00"/>
        <d v="2018-07-08T00:00:00"/>
        <d v="2018-11-26T00:00:00"/>
        <d v="2018-12-10T00:00:00"/>
        <d v="2020-09-09T00:00:00"/>
        <d v="2020-09-18T00:00:00"/>
        <d v="2019-01-02T00:00:00"/>
        <d v="2018-03-17T00:00:00"/>
        <d v="2019-01-06T00:00:00"/>
        <d v="2019-03-21T00:00:00"/>
        <d v="2019-10-13T00:00:00"/>
        <d v="2020-04-22T00:00:00"/>
        <d v="2019-08-09T00:00:00"/>
        <d v="2019-12-22T00:00:00"/>
        <d v="2018-03-04T00:00:00"/>
        <d v="2018-01-07T00:00:00"/>
        <d v="2019-05-08T00:00:00"/>
        <d v="2018-04-07T00:00:00"/>
        <d v="2018-02-21T00:00:00"/>
        <d v="2019-01-27T00:00:00"/>
        <d v="2020-10-09T00:00:00"/>
        <d v="2019-12-18T00:00:00"/>
        <d v="2020-08-19T00:00:00"/>
        <d v="2018-08-09T00:00:00"/>
        <d v="2018-06-12T00:00:00"/>
        <d v="2019-11-22T00:00:00"/>
        <d v="2019-07-13T00:00:00"/>
        <d v="2019-10-25T00:00:00"/>
        <d v="2018-03-22T00:00:00"/>
        <d v="2019-02-17T00:00:00"/>
        <d v="2020-09-12T00:00:00"/>
        <d v="2020-08-22T00:00:00"/>
        <d v="2018-10-20T00:00:00"/>
        <d v="2019-04-27T00:00:00"/>
        <d v="2019-02-04T00:00:00"/>
        <d v="2019-11-29T00:00:00"/>
        <d v="2019-07-20T00:00:00"/>
        <d v="2019-07-19T00:00:00"/>
        <d v="2020-09-15T00:00:00"/>
        <d v="2019-10-03T00:00:00"/>
        <d v="2020-08-28T00:00:00"/>
        <d v="2019-09-26T00:00:00"/>
        <d v="2018-10-26T00:00:00"/>
        <d v="2019-07-21T00:00:00"/>
        <d v="2019-05-09T00:00:00"/>
        <d v="2019-07-12T00:00:00"/>
        <d v="2018-10-22T00:00:00"/>
        <d v="2018-09-07T00:00:00"/>
        <d v="2018-06-05T00:00:00"/>
        <d v="2019-07-24T00:00:00"/>
        <d v="2018-06-23T00:00:00"/>
        <d v="2020-10-03T00:00:00"/>
        <d v="2020-03-19T00:00:00"/>
        <d v="2019-03-24T00:00:00"/>
        <d v="2020-03-10T00:00:00"/>
        <d v="2018-09-13T00:00:00"/>
        <d v="2020-01-10T00:00:00"/>
        <d v="2018-10-24T00:00:00"/>
        <d v="2019-07-31T00:00:00"/>
        <d v="2019-08-16T00:00:00"/>
        <d v="2019-03-08T00:00:00"/>
        <d v="2019-08-08T00:00:00"/>
        <d v="2020-03-24T00:00:00"/>
        <d v="2018-12-04T00:00:00"/>
        <d v="2020-06-16T00:00:00"/>
        <d v="2020-04-18T00:00:00"/>
        <d v="2019-10-12T00:00:00"/>
        <d v="2020-06-09T00:00:00"/>
        <d v="2019-11-04T00:00:00"/>
        <d v="2020-02-01T00:00:00"/>
        <d v="2018-04-11T00:00:00"/>
        <d v="2019-08-10T00:00:00"/>
        <d v="2019-04-25T00:00:00"/>
        <d v="2018-09-30T00:00:00"/>
        <d v="2018-09-18T00:00:00"/>
        <d v="2019-12-12T00:00:00"/>
        <d v="2019-09-22T00:00:00"/>
        <d v="2020-05-01T00:00:00"/>
        <d v="2020-08-06T00:00:00"/>
        <d v="2020-08-08T00:00:00"/>
        <d v="2018-02-03T00:00:00"/>
        <d v="2020-08-30T00:00:00"/>
        <d v="2018-11-12T00:00:00"/>
        <d v="2018-01-11T00:00:00"/>
        <d v="2019-03-04T00:00:00"/>
        <d v="2019-11-05T00:00:00"/>
        <d v="2019-04-24T00:00:00"/>
        <d v="2020-07-05T00:00:00"/>
        <d v="2019-11-06T00:00:00"/>
        <d v="2020-01-22T00:00:00"/>
        <d v="2019-06-02T00:00:00"/>
        <d v="2019-04-26T00:00:00"/>
        <d v="2020-02-02T00:00:00"/>
        <d v="2018-09-02T00:00:00"/>
        <d v="2019-06-14T00:00:00"/>
        <d v="2019-03-16T00:00:00"/>
        <d v="2020-07-06T00:00:00"/>
        <d v="2018-06-27T00:00:00"/>
        <d v="2020-04-14T00:00:00"/>
        <d v="2019-11-12T00:00:00"/>
        <d v="2018-09-09T00:00:00"/>
        <d v="2019-04-06T00:00:00"/>
        <d v="2020-02-22T00:00:00"/>
        <d v="2019-05-12T00:00:00"/>
        <d v="2018-02-10T00:00:00"/>
        <d v="2020-03-07T00:00:00"/>
        <d v="2020-08-12T00:00:00"/>
        <d v="2019-05-13T00:00:00"/>
        <d v="2019-01-14T00:00:00"/>
        <d v="2018-11-02T00:00:00"/>
        <d v="2019-02-13T00:00:00"/>
        <d v="2020-05-21T00:00:00"/>
        <d v="2019-02-23T00:00:00"/>
        <d v="2019-08-04T00:00:00"/>
        <d v="2018-06-18T00:00:00"/>
        <d v="2020-09-24T00:00:00"/>
        <d v="2020-02-15T00:00:00"/>
        <d v="2018-05-16T00:00:00"/>
        <d v="2020-09-04T00:00:00"/>
        <d v="2020-03-11T00:00:00"/>
        <d v="2019-02-10T00:00:00"/>
        <d v="2020-10-17T00:00:00"/>
        <d v="2020-08-05T00:00:00"/>
        <d v="2020-09-02T00:00:00"/>
        <d v="2018-09-05T00:00:00"/>
        <d v="2018-07-31T00:00:00"/>
        <d v="2019-05-22T00:00:00"/>
        <d v="2020-03-15T00:00:00"/>
        <d v="2020-03-13T00:00:00"/>
        <d v="2019-05-28T00:00:00"/>
        <d v="2020-06-26T00:00:00"/>
        <d v="2019-08-11T00:00:00"/>
        <d v="2019-05-04T00:00:00"/>
        <d v="2019-07-29T00:00:00"/>
        <d v="2018-01-02T00:00:00"/>
        <d v="2018-06-28T00:00:00"/>
        <d v="2020-02-08T00:00:00"/>
        <d v="2018-07-18T00:00:00"/>
        <d v="2019-03-22T00:00:00"/>
        <d v="2018-08-02T00:00:00"/>
        <d v="2020-06-06T00:00:00"/>
        <d v="2020-07-03T00:00:00"/>
        <d v="2020-03-28T00:00:00"/>
        <d v="2019-07-04T00:00:00"/>
        <d v="2019-11-09T00:00:00"/>
        <d v="2018-01-20T00:00:00"/>
        <d v="2018-03-13T00:00:00"/>
        <d v="2018-11-03T00:00:00"/>
        <d v="2019-06-23T00:00:00"/>
        <d v="2018-04-27T00:00:00"/>
        <d v="2019-04-15T00:00:00"/>
        <d v="2019-08-19T00:00:00"/>
        <d v="2019-09-15T00:00:00"/>
        <d v="2019-10-14T00:00:00"/>
        <d v="2020-01-19T00:00:00"/>
        <d v="2019-12-07T00:00:00"/>
        <d v="2019-04-21T00:00:00"/>
        <d v="2019-02-22T00:00:00"/>
        <d v="2018-01-30T00:00:00"/>
        <d v="2020-08-17T00:00:00"/>
        <d v="2020-03-03T00:00:00"/>
        <d v="2019-04-08T00:00:00"/>
        <d v="2019-02-26T00:00:00"/>
        <d v="2018-10-15T00:00:00"/>
        <d v="2020-07-30T00:00:00"/>
        <d v="2019-12-28T00:00:00"/>
        <d v="2019-01-21T00:00:00"/>
        <d v="2018-08-06T00:00:00"/>
        <d v="2019-12-29T00:00:00"/>
        <d v="2020-03-06T00:00:00"/>
        <d v="2018-02-15T00:00:00"/>
        <d v="2018-10-28T00:00:00"/>
        <d v="2019-06-12T00:00:00"/>
        <d v="2020-01-13T00:00:00"/>
        <d v="2018-07-04T00:00:00"/>
        <d v="2020-07-07T00:00:00"/>
        <d v="2018-04-01T00:00:00"/>
        <d v="2018-02-01T00:00:00"/>
        <d v="2019-03-18T00:00:00"/>
        <d v="2019-11-03T00:00:00"/>
        <d v="2020-03-20T00:00:00"/>
        <d v="2020-01-02T00:00:00"/>
        <d v="2019-04-07T00:00:00"/>
        <d v="2019-06-19T00:00:00"/>
        <d v="2020-04-28T00:00:00"/>
        <d v="2018-03-09T00:00:00"/>
        <d v="2018-08-22T00:00:00"/>
        <d v="2018-01-04T00:00:00"/>
        <d v="2018-06-21T00:00:00"/>
        <d v="2019-02-09T00:00:00"/>
        <d v="2018-07-29T00:00:00"/>
        <d v="2019-03-02T00:00:00"/>
        <d v="2018-06-03T00:00:00"/>
        <d v="2020-03-18T00:00:00"/>
        <d v="2019-09-05T00:00:00"/>
        <d v="2019-09-21T00:00:00"/>
        <d v="2018-01-16T00:00:00"/>
        <d v="2018-12-30T00:00:00"/>
        <d v="2020-02-11T00:00:00"/>
        <d v="2019-03-12T00:00:00"/>
        <d v="2019-05-19T00:00:00"/>
        <d v="2020-09-22T00:00:00"/>
        <d v="2018-09-11T00:00:00"/>
        <d v="2019-01-17T00:00:00"/>
        <d v="2020-02-10T00:00:00"/>
        <d v="2019-09-20T00:00:00"/>
        <d v="2020-04-08T00:00:00"/>
        <d v="2019-08-02T00:00:00"/>
        <d v="2020-06-05T00:00:00"/>
        <d v="2019-04-28T00:00:00"/>
        <d v="2019-12-02T00:00:00"/>
        <d v="2020-06-11T00:00:00"/>
        <d v="2020-01-29T00:00:00"/>
      </sharedItems>
    </cacheField>
    <cacheField name="Használt/Új" numFmtId="0">
      <sharedItems count="2">
        <s v="Használt"/>
        <s v="Új"/>
      </sharedItems>
    </cacheField>
    <cacheField name="Szín" numFmtId="1">
      <sharedItems count="6">
        <s v="fehér"/>
        <s v="fekete"/>
        <s v="kék"/>
        <s v="lila"/>
        <s v="zöld"/>
        <s v="piros"/>
      </sharedItems>
    </cacheField>
    <cacheField name="Ár" numFmtId="3">
      <sharedItems containsSemiMixedTypes="0" containsString="0" containsNumber="1" containsInteger="1" minValue="1300000" maxValue="5000000"/>
    </cacheField>
    <cacheField name="Fogyasztás" numFmtId="0">
      <sharedItems containsSemiMixedTypes="0" containsString="0" containsNumber="1" minValue="4" maxValue="11.1"/>
    </cacheField>
    <cacheField name="Kereskedő" numFmtId="0">
      <sharedItems count="3">
        <s v="Johnny"/>
        <s v="Jack"/>
        <s v="Jim"/>
      </sharedItems>
    </cacheField>
    <cacheField name="Megye" numFmtId="0">
      <sharedItems/>
    </cacheField>
    <cacheField name="Országrész" numFmtId="0">
      <sharedItems count="3">
        <s v="DT"/>
        <s v="AF"/>
        <s v="KM"/>
      </sharedItems>
    </cacheField>
    <cacheField name="Regió" numFmtId="0">
      <sharedItems/>
    </cacheField>
  </cacheFields>
  <extLst>
    <ext xmlns:x14="http://schemas.microsoft.com/office/spreadsheetml/2009/9/main" uri="{725AE2AE-9491-48be-B2B4-4EB974FC3084}">
      <x14:pivotCacheDefinition pivotCacheId="188499371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tvan" refreshedDate="45251.789441203706" createdVersion="8" refreshedVersion="8" minRefreshableVersion="3" recordCount="800" xr:uid="{C190A963-7FC1-421B-A394-20A19B018B8A}">
  <cacheSource type="worksheet">
    <worksheetSource ref="A1:I801" sheet="Pivot tábla 2."/>
  </cacheSource>
  <cacheFields count="9">
    <cacheField name="Azonosító" numFmtId="0">
      <sharedItems containsSemiMixedTypes="0" containsString="0" containsNumber="1" containsInteger="1" minValue="1" maxValue="800"/>
    </cacheField>
    <cacheField name="Ország" numFmtId="0">
      <sharedItems/>
    </cacheField>
    <cacheField name="Régió" numFmtId="0">
      <sharedItems/>
    </cacheField>
    <cacheField name="Fizetési mód" numFmtId="0">
      <sharedItems/>
    </cacheField>
    <cacheField name="Mennyiség" numFmtId="0">
      <sharedItems containsSemiMixedTypes="0" containsString="0" containsNumber="1" containsInteger="1" minValue="1" maxValue="10"/>
    </cacheField>
    <cacheField name="Ár" numFmtId="2">
      <sharedItems containsSemiMixedTypes="0" containsString="0" containsNumber="1" minValue="1.01" maxValue="10"/>
    </cacheField>
    <cacheField name="Nem" numFmtId="0">
      <sharedItems count="2">
        <s v="Férfi"/>
        <s v="Nő"/>
      </sharedItems>
    </cacheField>
    <cacheField name="Házas/Egyedülálló" numFmtId="0">
      <sharedItems count="2">
        <s v="Házas"/>
        <s v="Egyedülálló"/>
      </sharedItems>
    </cacheField>
    <cacheField name="Életkor" numFmtId="0">
      <sharedItems containsSemiMixedTypes="0" containsString="0" containsNumber="1" containsInteger="1" minValue="20" maxValue="79" count="60">
        <n v="50"/>
        <n v="53"/>
        <n v="46"/>
        <n v="52"/>
        <n v="59"/>
        <n v="62"/>
        <n v="69"/>
        <n v="47"/>
        <n v="49"/>
        <n v="28"/>
        <n v="56"/>
        <n v="79"/>
        <n v="64"/>
        <n v="72"/>
        <n v="45"/>
        <n v="41"/>
        <n v="24"/>
        <n v="67"/>
        <n v="31"/>
        <n v="42"/>
        <n v="61"/>
        <n v="21"/>
        <n v="40"/>
        <n v="36"/>
        <n v="77"/>
        <n v="30"/>
        <n v="37"/>
        <n v="60"/>
        <n v="22"/>
        <n v="43"/>
        <n v="51"/>
        <n v="38"/>
        <n v="44"/>
        <n v="39"/>
        <n v="57"/>
        <n v="63"/>
        <n v="55"/>
        <n v="48"/>
        <n v="58"/>
        <n v="54"/>
        <n v="66"/>
        <n v="29"/>
        <n v="71"/>
        <n v="68"/>
        <n v="34"/>
        <n v="35"/>
        <n v="73"/>
        <n v="26"/>
        <n v="33"/>
        <n v="70"/>
        <n v="78"/>
        <n v="76"/>
        <n v="65"/>
        <n v="32"/>
        <n v="27"/>
        <n v="75"/>
        <n v="20"/>
        <n v="74"/>
        <n v="25"/>
        <n v="23"/>
      </sharedItems>
      <fieldGroup base="8">
        <rangePr autoStart="0" startNum="11" endNum="79" groupInterval="10"/>
        <groupItems count="9">
          <s v="&lt;11"/>
          <s v="11-20"/>
          <s v="21-30"/>
          <s v="31-40"/>
          <s v="41-50"/>
          <s v="51-60"/>
          <s v="61-70"/>
          <s v="71-80"/>
          <s v="&gt;8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">
  <r>
    <x v="0"/>
    <x v="0"/>
    <n v="4200000"/>
  </r>
  <r>
    <x v="1"/>
    <x v="1"/>
    <n v="1900000"/>
  </r>
  <r>
    <x v="2"/>
    <x v="1"/>
    <n v="1300000"/>
  </r>
  <r>
    <x v="3"/>
    <x v="1"/>
    <n v="1400000"/>
  </r>
  <r>
    <x v="4"/>
    <x v="2"/>
    <n v="2300000"/>
  </r>
  <r>
    <x v="5"/>
    <x v="0"/>
    <n v="2000000"/>
  </r>
  <r>
    <x v="2"/>
    <x v="3"/>
    <n v="2300000"/>
  </r>
  <r>
    <x v="2"/>
    <x v="0"/>
    <n v="1440000"/>
  </r>
  <r>
    <x v="2"/>
    <x v="2"/>
    <n v="1540000"/>
  </r>
  <r>
    <x v="2"/>
    <x v="1"/>
    <n v="2100000"/>
  </r>
  <r>
    <x v="2"/>
    <x v="1"/>
    <n v="1580000"/>
  </r>
  <r>
    <x v="0"/>
    <x v="0"/>
    <n v="5000000"/>
  </r>
  <r>
    <x v="5"/>
    <x v="4"/>
    <n v="2600000"/>
  </r>
  <r>
    <x v="3"/>
    <x v="0"/>
    <n v="2200000"/>
  </r>
  <r>
    <x v="3"/>
    <x v="1"/>
    <n v="1600000"/>
  </r>
  <r>
    <x v="5"/>
    <x v="0"/>
    <n v="1750000"/>
  </r>
  <r>
    <x v="2"/>
    <x v="0"/>
    <n v="1980000"/>
  </r>
  <r>
    <x v="5"/>
    <x v="2"/>
    <n v="2300000"/>
  </r>
  <r>
    <x v="5"/>
    <x v="0"/>
    <n v="1320000"/>
  </r>
  <r>
    <x v="3"/>
    <x v="1"/>
    <n v="2200000"/>
  </r>
  <r>
    <x v="6"/>
    <x v="0"/>
    <n v="1460000"/>
  </r>
  <r>
    <x v="2"/>
    <x v="3"/>
    <n v="1350000"/>
  </r>
  <r>
    <x v="2"/>
    <x v="0"/>
    <n v="2656000"/>
  </r>
  <r>
    <x v="2"/>
    <x v="0"/>
    <n v="1450000"/>
  </r>
  <r>
    <x v="2"/>
    <x v="1"/>
    <n v="2400000"/>
  </r>
  <r>
    <x v="4"/>
    <x v="3"/>
    <n v="2200000"/>
  </r>
  <r>
    <x v="1"/>
    <x v="3"/>
    <n v="2400000"/>
  </r>
  <r>
    <x v="7"/>
    <x v="5"/>
    <n v="1800000"/>
  </r>
  <r>
    <x v="2"/>
    <x v="0"/>
    <n v="2190000"/>
  </r>
  <r>
    <x v="4"/>
    <x v="2"/>
    <n v="1780000"/>
  </r>
  <r>
    <x v="4"/>
    <x v="5"/>
    <n v="4500000"/>
  </r>
  <r>
    <x v="8"/>
    <x v="2"/>
    <n v="1870000"/>
  </r>
  <r>
    <x v="8"/>
    <x v="5"/>
    <n v="1900000"/>
  </r>
  <r>
    <x v="7"/>
    <x v="2"/>
    <n v="3320000"/>
  </r>
  <r>
    <x v="6"/>
    <x v="1"/>
    <n v="1400000"/>
  </r>
  <r>
    <x v="2"/>
    <x v="5"/>
    <n v="1995000"/>
  </r>
  <r>
    <x v="2"/>
    <x v="1"/>
    <n v="2340000"/>
  </r>
  <r>
    <x v="4"/>
    <x v="5"/>
    <n v="1870000"/>
  </r>
  <r>
    <x v="0"/>
    <x v="1"/>
    <n v="3420000"/>
  </r>
  <r>
    <x v="5"/>
    <x v="5"/>
    <n v="3800000"/>
  </r>
  <r>
    <x v="0"/>
    <x v="0"/>
    <n v="4200000"/>
  </r>
  <r>
    <x v="1"/>
    <x v="1"/>
    <n v="1900000"/>
  </r>
  <r>
    <x v="2"/>
    <x v="1"/>
    <n v="13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0">
  <r>
    <n v="1"/>
    <x v="0"/>
    <s v="SVY-048"/>
    <x v="0"/>
    <x v="0"/>
    <x v="0"/>
    <n v="4200000"/>
    <n v="6.7"/>
    <x v="0"/>
    <s v="Veszprém"/>
    <x v="0"/>
    <s v="KD"/>
  </r>
  <r>
    <n v="2"/>
    <x v="1"/>
    <s v="YDJ-517"/>
    <x v="1"/>
    <x v="1"/>
    <x v="1"/>
    <n v="1900000"/>
    <n v="7.2"/>
    <x v="1"/>
    <s v="Borsod-Abaúj-Zemplén"/>
    <x v="1"/>
    <s v="ÉM"/>
  </r>
  <r>
    <n v="3"/>
    <x v="2"/>
    <s v="RHU-823"/>
    <x v="2"/>
    <x v="1"/>
    <x v="2"/>
    <n v="1300000"/>
    <n v="7.8"/>
    <x v="0"/>
    <s v="Baranya"/>
    <x v="0"/>
    <s v="DD"/>
  </r>
  <r>
    <n v="4"/>
    <x v="3"/>
    <s v="DVS-343"/>
    <x v="3"/>
    <x v="1"/>
    <x v="3"/>
    <n v="1400000"/>
    <n v="11.1"/>
    <x v="0"/>
    <s v="Jász-Nagykun-Szolnok"/>
    <x v="1"/>
    <s v="ÉA"/>
  </r>
  <r>
    <n v="5"/>
    <x v="4"/>
    <s v="ZXO-621"/>
    <x v="4"/>
    <x v="0"/>
    <x v="1"/>
    <n v="2300000"/>
    <n v="6.9"/>
    <x v="0"/>
    <s v="Vas"/>
    <x v="0"/>
    <s v="NyD"/>
  </r>
  <r>
    <n v="6"/>
    <x v="5"/>
    <s v="ODB-746"/>
    <x v="5"/>
    <x v="0"/>
    <x v="4"/>
    <n v="2000000"/>
    <n v="7.7"/>
    <x v="0"/>
    <s v="Nógrád"/>
    <x v="1"/>
    <s v="ÉM"/>
  </r>
  <r>
    <n v="7"/>
    <x v="6"/>
    <s v="IBN-026"/>
    <x v="6"/>
    <x v="0"/>
    <x v="0"/>
    <n v="2300000"/>
    <n v="8.3000000000000007"/>
    <x v="2"/>
    <s v="Pest"/>
    <x v="2"/>
    <s v="KM"/>
  </r>
  <r>
    <n v="8"/>
    <x v="0"/>
    <s v="DUD-501"/>
    <x v="7"/>
    <x v="0"/>
    <x v="1"/>
    <n v="1440000"/>
    <n v="7.5"/>
    <x v="2"/>
    <s v="Bács-Kiskun"/>
    <x v="1"/>
    <s v="DA"/>
  </r>
  <r>
    <n v="9"/>
    <x v="0"/>
    <s v="GYQ-465"/>
    <x v="8"/>
    <x v="0"/>
    <x v="3"/>
    <n v="1540000"/>
    <n v="7"/>
    <x v="1"/>
    <s v="Győr-Moson-Sopron"/>
    <x v="0"/>
    <s v="NyD"/>
  </r>
  <r>
    <n v="10"/>
    <x v="1"/>
    <s v="RPX-641"/>
    <x v="9"/>
    <x v="0"/>
    <x v="0"/>
    <n v="2100000"/>
    <n v="7.2"/>
    <x v="2"/>
    <s v="Komárom-Esztergom"/>
    <x v="0"/>
    <s v="KD"/>
  </r>
  <r>
    <n v="11"/>
    <x v="4"/>
    <s v="OOJ-032"/>
    <x v="10"/>
    <x v="0"/>
    <x v="0"/>
    <n v="1580000"/>
    <n v="7.2"/>
    <x v="0"/>
    <s v="Győr-Moson-Sopron"/>
    <x v="0"/>
    <s v="NyD"/>
  </r>
  <r>
    <n v="12"/>
    <x v="6"/>
    <s v="XMW-858"/>
    <x v="11"/>
    <x v="1"/>
    <x v="2"/>
    <n v="5000000"/>
    <n v="7.4"/>
    <x v="0"/>
    <s v="Vas"/>
    <x v="0"/>
    <s v="NyD"/>
  </r>
  <r>
    <n v="13"/>
    <x v="2"/>
    <s v="GZT-760"/>
    <x v="12"/>
    <x v="0"/>
    <x v="3"/>
    <n v="2600000"/>
    <n v="8.1"/>
    <x v="2"/>
    <s v="Hajdú-Bihar"/>
    <x v="1"/>
    <s v="ÉA"/>
  </r>
  <r>
    <n v="14"/>
    <x v="7"/>
    <s v="DSP-104"/>
    <x v="13"/>
    <x v="1"/>
    <x v="2"/>
    <n v="2200000"/>
    <n v="7.9"/>
    <x v="2"/>
    <s v="Heves"/>
    <x v="1"/>
    <s v="ÉM"/>
  </r>
  <r>
    <n v="15"/>
    <x v="8"/>
    <s v="EWP-857"/>
    <x v="14"/>
    <x v="0"/>
    <x v="5"/>
    <n v="1600000"/>
    <n v="6.8"/>
    <x v="1"/>
    <s v="Csongrád-Csanád"/>
    <x v="1"/>
    <s v="DA"/>
  </r>
  <r>
    <n v="16"/>
    <x v="5"/>
    <s v="GRK-889"/>
    <x v="15"/>
    <x v="0"/>
    <x v="4"/>
    <n v="1750000"/>
    <n v="6.2"/>
    <x v="2"/>
    <s v="Heves"/>
    <x v="1"/>
    <s v="ÉM"/>
  </r>
  <r>
    <n v="17"/>
    <x v="1"/>
    <s v="LUR-313"/>
    <x v="8"/>
    <x v="1"/>
    <x v="1"/>
    <n v="1980000"/>
    <n v="6.5"/>
    <x v="1"/>
    <s v="Somogy"/>
    <x v="0"/>
    <s v="DD"/>
  </r>
  <r>
    <n v="18"/>
    <x v="1"/>
    <s v="SIQ-724"/>
    <x v="16"/>
    <x v="0"/>
    <x v="3"/>
    <n v="2300000"/>
    <n v="7.8"/>
    <x v="0"/>
    <s v="Nógrád"/>
    <x v="1"/>
    <s v="ÉM"/>
  </r>
  <r>
    <n v="19"/>
    <x v="6"/>
    <s v="BUC-723"/>
    <x v="17"/>
    <x v="0"/>
    <x v="3"/>
    <n v="1320000"/>
    <n v="5.3"/>
    <x v="0"/>
    <s v="Szabolcs-Szatmár-Bereg"/>
    <x v="1"/>
    <s v="ÉA"/>
  </r>
  <r>
    <n v="20"/>
    <x v="0"/>
    <s v="IEJ-075"/>
    <x v="18"/>
    <x v="0"/>
    <x v="4"/>
    <n v="2200000"/>
    <n v="6.8"/>
    <x v="1"/>
    <s v="Hajdú-Bihar"/>
    <x v="1"/>
    <s v="ÉA"/>
  </r>
  <r>
    <n v="21"/>
    <x v="9"/>
    <s v="ZWY-937"/>
    <x v="19"/>
    <x v="0"/>
    <x v="1"/>
    <n v="1460000"/>
    <n v="6"/>
    <x v="0"/>
    <s v="Veszprém"/>
    <x v="0"/>
    <s v="KD"/>
  </r>
  <r>
    <n v="22"/>
    <x v="6"/>
    <s v="CZU-531"/>
    <x v="20"/>
    <x v="0"/>
    <x v="5"/>
    <n v="1350000"/>
    <n v="7.2"/>
    <x v="2"/>
    <s v="Jász-Nagykun-Szolnok"/>
    <x v="1"/>
    <s v="ÉA"/>
  </r>
  <r>
    <n v="23"/>
    <x v="6"/>
    <s v="TOC-435"/>
    <x v="21"/>
    <x v="1"/>
    <x v="0"/>
    <n v="2656000"/>
    <n v="9.1999999999999993"/>
    <x v="0"/>
    <s v="Borsod-Abaúj-Zemplén"/>
    <x v="1"/>
    <s v="ÉM"/>
  </r>
  <r>
    <n v="24"/>
    <x v="10"/>
    <s v="ELL-912"/>
    <x v="22"/>
    <x v="1"/>
    <x v="0"/>
    <n v="1450000"/>
    <n v="4"/>
    <x v="2"/>
    <s v="Hajdú-Bihar"/>
    <x v="1"/>
    <s v="ÉA"/>
  </r>
  <r>
    <n v="25"/>
    <x v="4"/>
    <s v="HLF-294"/>
    <x v="23"/>
    <x v="1"/>
    <x v="0"/>
    <n v="2400000"/>
    <n v="8.3000000000000007"/>
    <x v="0"/>
    <s v="Nógrád"/>
    <x v="1"/>
    <s v="ÉM"/>
  </r>
  <r>
    <n v="26"/>
    <x v="3"/>
    <s v="QFI-942"/>
    <x v="24"/>
    <x v="0"/>
    <x v="3"/>
    <n v="2200000"/>
    <n v="6"/>
    <x v="1"/>
    <s v="Csongrád-Csanád"/>
    <x v="1"/>
    <s v="DA"/>
  </r>
  <r>
    <n v="27"/>
    <x v="5"/>
    <s v="OKO-355"/>
    <x v="25"/>
    <x v="0"/>
    <x v="4"/>
    <n v="2400000"/>
    <n v="6.2"/>
    <x v="2"/>
    <s v="Baranya"/>
    <x v="0"/>
    <s v="DD"/>
  </r>
  <r>
    <n v="28"/>
    <x v="2"/>
    <s v="WVH-606"/>
    <x v="26"/>
    <x v="0"/>
    <x v="2"/>
    <n v="1800000"/>
    <n v="5.8"/>
    <x v="2"/>
    <s v="Budapest (főváros)"/>
    <x v="2"/>
    <s v="KM"/>
  </r>
  <r>
    <n v="29"/>
    <x v="4"/>
    <s v="ZUN-583"/>
    <x v="2"/>
    <x v="0"/>
    <x v="0"/>
    <n v="2190000"/>
    <n v="6.9"/>
    <x v="1"/>
    <s v="Szabolcs-Szatmár-Bereg"/>
    <x v="1"/>
    <s v="ÉA"/>
  </r>
  <r>
    <n v="30"/>
    <x v="3"/>
    <s v="ECB-762"/>
    <x v="27"/>
    <x v="1"/>
    <x v="3"/>
    <n v="1780000"/>
    <n v="4.9000000000000004"/>
    <x v="0"/>
    <s v="Baranya"/>
    <x v="0"/>
    <s v="DD"/>
  </r>
  <r>
    <n v="31"/>
    <x v="3"/>
    <s v="MIL-486"/>
    <x v="28"/>
    <x v="0"/>
    <x v="4"/>
    <n v="4500000"/>
    <n v="8.9"/>
    <x v="1"/>
    <s v="Baranya"/>
    <x v="0"/>
    <s v="DD"/>
  </r>
  <r>
    <n v="32"/>
    <x v="3"/>
    <s v="YPF-709"/>
    <x v="29"/>
    <x v="0"/>
    <x v="3"/>
    <n v="1870000"/>
    <n v="5"/>
    <x v="0"/>
    <s v="Nógrád"/>
    <x v="1"/>
    <s v="ÉM"/>
  </r>
  <r>
    <n v="33"/>
    <x v="10"/>
    <s v="PZP-178"/>
    <x v="30"/>
    <x v="0"/>
    <x v="0"/>
    <n v="1900000"/>
    <n v="5"/>
    <x v="0"/>
    <s v="Heves"/>
    <x v="1"/>
    <s v="ÉM"/>
  </r>
  <r>
    <n v="34"/>
    <x v="3"/>
    <s v="LGU-355"/>
    <x v="31"/>
    <x v="0"/>
    <x v="3"/>
    <n v="3320000"/>
    <n v="6"/>
    <x v="0"/>
    <s v="Tolna"/>
    <x v="0"/>
    <s v="DD"/>
  </r>
  <r>
    <n v="35"/>
    <x v="10"/>
    <s v="UDZ-749"/>
    <x v="32"/>
    <x v="0"/>
    <x v="0"/>
    <n v="1400000"/>
    <n v="5.9"/>
    <x v="2"/>
    <s v="Borsod-Abaúj-Zemplén"/>
    <x v="1"/>
    <s v="ÉM"/>
  </r>
  <r>
    <n v="36"/>
    <x v="8"/>
    <s v="EXO-225"/>
    <x v="33"/>
    <x v="0"/>
    <x v="4"/>
    <n v="1995000"/>
    <n v="5"/>
    <x v="2"/>
    <s v="Zala"/>
    <x v="0"/>
    <s v="NyD"/>
  </r>
  <r>
    <n v="37"/>
    <x v="8"/>
    <s v="RMW-058"/>
    <x v="34"/>
    <x v="0"/>
    <x v="0"/>
    <n v="2340000"/>
    <n v="5.9"/>
    <x v="0"/>
    <s v="Tolna"/>
    <x v="0"/>
    <s v="DD"/>
  </r>
  <r>
    <n v="38"/>
    <x v="11"/>
    <s v="GMA-032"/>
    <x v="35"/>
    <x v="1"/>
    <x v="1"/>
    <n v="1870000"/>
    <n v="5.2"/>
    <x v="1"/>
    <s v="Fejér"/>
    <x v="0"/>
    <s v="KD"/>
  </r>
  <r>
    <n v="39"/>
    <x v="6"/>
    <s v="GQB-284"/>
    <x v="36"/>
    <x v="1"/>
    <x v="1"/>
    <n v="3420000"/>
    <n v="8.6"/>
    <x v="2"/>
    <s v="Nógrád"/>
    <x v="1"/>
    <s v="ÉM"/>
  </r>
  <r>
    <n v="40"/>
    <x v="10"/>
    <s v="BBR-665"/>
    <x v="37"/>
    <x v="0"/>
    <x v="3"/>
    <n v="3800000"/>
    <n v="9.5"/>
    <x v="1"/>
    <s v="Hajdú-Bihar"/>
    <x v="1"/>
    <s v="ÉA"/>
  </r>
  <r>
    <n v="41"/>
    <x v="3"/>
    <s v="XJX-956"/>
    <x v="38"/>
    <x v="0"/>
    <x v="1"/>
    <n v="3990000"/>
    <n v="5.14"/>
    <x v="2"/>
    <s v="Borsod-Abaúj-Zemplén"/>
    <x v="1"/>
    <s v="ÉM"/>
  </r>
  <r>
    <n v="42"/>
    <x v="10"/>
    <s v="PAK-062"/>
    <x v="32"/>
    <x v="0"/>
    <x v="3"/>
    <n v="3470000"/>
    <n v="5.32"/>
    <x v="2"/>
    <s v="Bács-Kiskun"/>
    <x v="1"/>
    <s v="DA"/>
  </r>
  <r>
    <n v="43"/>
    <x v="1"/>
    <s v="NHB-860"/>
    <x v="39"/>
    <x v="0"/>
    <x v="4"/>
    <n v="4010000"/>
    <n v="7.02"/>
    <x v="1"/>
    <s v="Heves"/>
    <x v="1"/>
    <s v="ÉM"/>
  </r>
  <r>
    <n v="44"/>
    <x v="0"/>
    <s v="YSE-185"/>
    <x v="40"/>
    <x v="0"/>
    <x v="3"/>
    <n v="4870000"/>
    <n v="9.66"/>
    <x v="1"/>
    <s v="Heves"/>
    <x v="1"/>
    <s v="ÉM"/>
  </r>
  <r>
    <n v="45"/>
    <x v="4"/>
    <s v="YKM-956"/>
    <x v="41"/>
    <x v="0"/>
    <x v="4"/>
    <n v="4760000"/>
    <n v="4.4000000000000004"/>
    <x v="0"/>
    <s v="Győr-Moson-Sopron"/>
    <x v="0"/>
    <s v="NyD"/>
  </r>
  <r>
    <n v="46"/>
    <x v="4"/>
    <s v="VLR-980"/>
    <x v="42"/>
    <x v="0"/>
    <x v="4"/>
    <n v="3740000"/>
    <n v="9.0500000000000007"/>
    <x v="1"/>
    <s v="Heves"/>
    <x v="1"/>
    <s v="ÉM"/>
  </r>
  <r>
    <n v="47"/>
    <x v="8"/>
    <s v="GUU-078"/>
    <x v="43"/>
    <x v="0"/>
    <x v="1"/>
    <n v="2570000"/>
    <n v="9.5"/>
    <x v="1"/>
    <s v="Hajdú-Bihar"/>
    <x v="1"/>
    <s v="ÉA"/>
  </r>
  <r>
    <n v="48"/>
    <x v="4"/>
    <s v="UTL-799"/>
    <x v="44"/>
    <x v="1"/>
    <x v="1"/>
    <n v="3080000"/>
    <n v="6.23"/>
    <x v="0"/>
    <s v="Fejér"/>
    <x v="0"/>
    <s v="KD"/>
  </r>
  <r>
    <n v="49"/>
    <x v="1"/>
    <s v="IPU-421"/>
    <x v="45"/>
    <x v="0"/>
    <x v="4"/>
    <n v="2720000"/>
    <n v="9.7799999999999994"/>
    <x v="2"/>
    <s v="Szabolcs-Szatmár-Bereg"/>
    <x v="1"/>
    <s v="ÉA"/>
  </r>
  <r>
    <n v="50"/>
    <x v="1"/>
    <s v="BCQ-235"/>
    <x v="46"/>
    <x v="0"/>
    <x v="0"/>
    <n v="2150000"/>
    <n v="7.66"/>
    <x v="2"/>
    <s v="Szabolcs-Szatmár-Bereg"/>
    <x v="1"/>
    <s v="ÉA"/>
  </r>
  <r>
    <n v="51"/>
    <x v="1"/>
    <s v="VVA-887"/>
    <x v="47"/>
    <x v="0"/>
    <x v="1"/>
    <n v="4630000"/>
    <n v="10.88"/>
    <x v="0"/>
    <s v="Békés"/>
    <x v="1"/>
    <s v="DA"/>
  </r>
  <r>
    <n v="52"/>
    <x v="1"/>
    <s v="QHQ-464"/>
    <x v="48"/>
    <x v="1"/>
    <x v="5"/>
    <n v="2390000"/>
    <n v="8.42"/>
    <x v="1"/>
    <s v="Komárom-Esztergom"/>
    <x v="0"/>
    <s v="KD"/>
  </r>
  <r>
    <n v="53"/>
    <x v="1"/>
    <s v="VSB-219"/>
    <x v="49"/>
    <x v="0"/>
    <x v="0"/>
    <n v="1600000"/>
    <n v="5.27"/>
    <x v="2"/>
    <s v="Komárom-Esztergom"/>
    <x v="0"/>
    <s v="KD"/>
  </r>
  <r>
    <n v="54"/>
    <x v="12"/>
    <s v="SRI-374"/>
    <x v="50"/>
    <x v="0"/>
    <x v="0"/>
    <n v="2950000"/>
    <n v="9.5500000000000007"/>
    <x v="1"/>
    <s v="Pest"/>
    <x v="2"/>
    <s v="KM"/>
  </r>
  <r>
    <n v="55"/>
    <x v="1"/>
    <s v="NMT-238"/>
    <x v="51"/>
    <x v="0"/>
    <x v="4"/>
    <n v="3450000"/>
    <n v="7.83"/>
    <x v="2"/>
    <s v="Veszprém"/>
    <x v="0"/>
    <s v="KD"/>
  </r>
  <r>
    <n v="56"/>
    <x v="5"/>
    <s v="YGV-673"/>
    <x v="52"/>
    <x v="0"/>
    <x v="1"/>
    <n v="4280000"/>
    <n v="4.3600000000000003"/>
    <x v="2"/>
    <s v="Vas"/>
    <x v="0"/>
    <s v="NyD"/>
  </r>
  <r>
    <n v="57"/>
    <x v="0"/>
    <s v="MYQ-070"/>
    <x v="53"/>
    <x v="0"/>
    <x v="0"/>
    <n v="3660000"/>
    <n v="8.51"/>
    <x v="1"/>
    <s v="Somogy"/>
    <x v="0"/>
    <s v="DD"/>
  </r>
  <r>
    <n v="58"/>
    <x v="1"/>
    <s v="BTN-527"/>
    <x v="54"/>
    <x v="0"/>
    <x v="0"/>
    <n v="1480000"/>
    <n v="10.71"/>
    <x v="1"/>
    <s v="Békés"/>
    <x v="1"/>
    <s v="DA"/>
  </r>
  <r>
    <n v="59"/>
    <x v="0"/>
    <s v="LOV-456"/>
    <x v="55"/>
    <x v="1"/>
    <x v="1"/>
    <n v="4010000"/>
    <n v="9.01"/>
    <x v="0"/>
    <s v="Zala"/>
    <x v="0"/>
    <s v="NyD"/>
  </r>
  <r>
    <n v="60"/>
    <x v="1"/>
    <s v="LZR-304"/>
    <x v="56"/>
    <x v="0"/>
    <x v="1"/>
    <n v="2650000"/>
    <n v="4.21"/>
    <x v="1"/>
    <s v="Zala"/>
    <x v="0"/>
    <s v="NyD"/>
  </r>
  <r>
    <n v="61"/>
    <x v="7"/>
    <s v="IWH-341"/>
    <x v="57"/>
    <x v="0"/>
    <x v="4"/>
    <n v="1970000"/>
    <n v="4.6399999999999997"/>
    <x v="0"/>
    <s v="Pest"/>
    <x v="2"/>
    <s v="KM"/>
  </r>
  <r>
    <n v="62"/>
    <x v="1"/>
    <s v="MHR-813"/>
    <x v="58"/>
    <x v="0"/>
    <x v="3"/>
    <n v="2880000"/>
    <n v="10.36"/>
    <x v="1"/>
    <s v="Baranya"/>
    <x v="0"/>
    <s v="DD"/>
  </r>
  <r>
    <n v="63"/>
    <x v="0"/>
    <s v="ZYP-345"/>
    <x v="59"/>
    <x v="0"/>
    <x v="0"/>
    <n v="1920000"/>
    <n v="6.78"/>
    <x v="2"/>
    <s v="Zala"/>
    <x v="0"/>
    <s v="NyD"/>
  </r>
  <r>
    <n v="64"/>
    <x v="4"/>
    <s v="ZAN-440"/>
    <x v="60"/>
    <x v="1"/>
    <x v="1"/>
    <n v="1840000"/>
    <n v="7.05"/>
    <x v="0"/>
    <s v="Heves"/>
    <x v="1"/>
    <s v="ÉM"/>
  </r>
  <r>
    <n v="65"/>
    <x v="10"/>
    <s v="BTX-787"/>
    <x v="61"/>
    <x v="0"/>
    <x v="3"/>
    <n v="2620000"/>
    <n v="7"/>
    <x v="2"/>
    <s v="Zala"/>
    <x v="0"/>
    <s v="NyD"/>
  </r>
  <r>
    <n v="66"/>
    <x v="1"/>
    <s v="UGY-376"/>
    <x v="62"/>
    <x v="0"/>
    <x v="0"/>
    <n v="2920000"/>
    <n v="4.76"/>
    <x v="2"/>
    <s v="Bács-Kiskun"/>
    <x v="1"/>
    <s v="DA"/>
  </r>
  <r>
    <n v="67"/>
    <x v="1"/>
    <s v="XRB-385"/>
    <x v="63"/>
    <x v="0"/>
    <x v="1"/>
    <n v="4700000"/>
    <n v="9.49"/>
    <x v="1"/>
    <s v="Somogy"/>
    <x v="0"/>
    <s v="DD"/>
  </r>
  <r>
    <n v="68"/>
    <x v="1"/>
    <s v="TWQ-204"/>
    <x v="64"/>
    <x v="0"/>
    <x v="1"/>
    <n v="4400000"/>
    <n v="8.52"/>
    <x v="0"/>
    <s v="Nógrád"/>
    <x v="1"/>
    <s v="ÉM"/>
  </r>
  <r>
    <n v="69"/>
    <x v="0"/>
    <s v="OJD-546"/>
    <x v="65"/>
    <x v="0"/>
    <x v="0"/>
    <n v="3840000"/>
    <n v="8.16"/>
    <x v="0"/>
    <s v="Pest"/>
    <x v="2"/>
    <s v="KM"/>
  </r>
  <r>
    <n v="70"/>
    <x v="7"/>
    <s v="JWX-698"/>
    <x v="66"/>
    <x v="1"/>
    <x v="1"/>
    <n v="2040000"/>
    <n v="8.33"/>
    <x v="0"/>
    <s v="Somogy"/>
    <x v="0"/>
    <s v="DD"/>
  </r>
  <r>
    <n v="71"/>
    <x v="3"/>
    <s v="AFJ-934"/>
    <x v="67"/>
    <x v="0"/>
    <x v="1"/>
    <n v="2360000"/>
    <n v="4.25"/>
    <x v="1"/>
    <s v="Zala"/>
    <x v="0"/>
    <s v="NyD"/>
  </r>
  <r>
    <n v="72"/>
    <x v="6"/>
    <s v="IKT-577"/>
    <x v="68"/>
    <x v="1"/>
    <x v="0"/>
    <n v="4080000"/>
    <n v="6.8"/>
    <x v="1"/>
    <s v="Csongrád-Csanád"/>
    <x v="1"/>
    <s v="DA"/>
  </r>
  <r>
    <n v="73"/>
    <x v="6"/>
    <s v="JEX-928"/>
    <x v="69"/>
    <x v="0"/>
    <x v="4"/>
    <n v="2740000"/>
    <n v="8.06"/>
    <x v="0"/>
    <s v="Nógrád"/>
    <x v="1"/>
    <s v="ÉM"/>
  </r>
  <r>
    <n v="74"/>
    <x v="4"/>
    <s v="ZYW-095"/>
    <x v="70"/>
    <x v="1"/>
    <x v="4"/>
    <n v="4170000"/>
    <n v="7.1"/>
    <x v="1"/>
    <s v="Zala"/>
    <x v="0"/>
    <s v="NyD"/>
  </r>
  <r>
    <n v="75"/>
    <x v="0"/>
    <s v="PTK-079"/>
    <x v="71"/>
    <x v="1"/>
    <x v="4"/>
    <n v="1380000"/>
    <n v="8.7100000000000009"/>
    <x v="0"/>
    <s v="Hajdú-Bihar"/>
    <x v="1"/>
    <s v="ÉA"/>
  </r>
  <r>
    <n v="76"/>
    <x v="6"/>
    <s v="DBF-770"/>
    <x v="72"/>
    <x v="1"/>
    <x v="3"/>
    <n v="4440000"/>
    <n v="7.21"/>
    <x v="2"/>
    <s v="Fejér"/>
    <x v="0"/>
    <s v="KD"/>
  </r>
  <r>
    <n v="77"/>
    <x v="12"/>
    <s v="ZCX-026"/>
    <x v="73"/>
    <x v="0"/>
    <x v="0"/>
    <n v="1870000"/>
    <n v="4.07"/>
    <x v="2"/>
    <s v="Jász-Nagykun-Szolnok"/>
    <x v="1"/>
    <s v="ÉA"/>
  </r>
  <r>
    <n v="78"/>
    <x v="6"/>
    <s v="JWS-209"/>
    <x v="74"/>
    <x v="0"/>
    <x v="3"/>
    <n v="2250000"/>
    <n v="5.03"/>
    <x v="2"/>
    <s v="Fejér"/>
    <x v="0"/>
    <s v="KD"/>
  </r>
  <r>
    <n v="79"/>
    <x v="3"/>
    <s v="DLE-705"/>
    <x v="75"/>
    <x v="0"/>
    <x v="0"/>
    <n v="1540000"/>
    <n v="7.2"/>
    <x v="0"/>
    <s v="Győr-Moson-Sopron"/>
    <x v="0"/>
    <s v="NyD"/>
  </r>
  <r>
    <n v="80"/>
    <x v="6"/>
    <s v="ODF-681"/>
    <x v="76"/>
    <x v="1"/>
    <x v="3"/>
    <n v="3300000"/>
    <n v="4.92"/>
    <x v="0"/>
    <s v="Jász-Nagykun-Szolnok"/>
    <x v="1"/>
    <s v="ÉA"/>
  </r>
  <r>
    <n v="81"/>
    <x v="5"/>
    <s v="ZDM-991"/>
    <x v="77"/>
    <x v="0"/>
    <x v="1"/>
    <n v="3610000"/>
    <n v="6.39"/>
    <x v="0"/>
    <s v="Komárom-Esztergom"/>
    <x v="0"/>
    <s v="KD"/>
  </r>
  <r>
    <n v="82"/>
    <x v="3"/>
    <s v="YZL-197"/>
    <x v="78"/>
    <x v="0"/>
    <x v="0"/>
    <n v="3080000"/>
    <n v="8.59"/>
    <x v="2"/>
    <s v="Veszprém"/>
    <x v="0"/>
    <s v="KD"/>
  </r>
  <r>
    <n v="83"/>
    <x v="12"/>
    <s v="BRG-267"/>
    <x v="79"/>
    <x v="0"/>
    <x v="1"/>
    <n v="2790000"/>
    <n v="9.98"/>
    <x v="0"/>
    <s v="Komárom-Esztergom"/>
    <x v="0"/>
    <s v="KD"/>
  </r>
  <r>
    <n v="84"/>
    <x v="5"/>
    <s v="FEI-331"/>
    <x v="80"/>
    <x v="0"/>
    <x v="4"/>
    <n v="1690000"/>
    <n v="7.99"/>
    <x v="0"/>
    <s v="Jász-Nagykun-Szolnok"/>
    <x v="1"/>
    <s v="ÉA"/>
  </r>
  <r>
    <n v="85"/>
    <x v="0"/>
    <s v="TVI-552"/>
    <x v="81"/>
    <x v="0"/>
    <x v="4"/>
    <n v="2630000"/>
    <n v="8.59"/>
    <x v="2"/>
    <s v="Nógrád"/>
    <x v="1"/>
    <s v="ÉM"/>
  </r>
  <r>
    <n v="86"/>
    <x v="0"/>
    <s v="XAC-446"/>
    <x v="82"/>
    <x v="0"/>
    <x v="5"/>
    <n v="2990000"/>
    <n v="10.61"/>
    <x v="2"/>
    <s v="Veszprém"/>
    <x v="0"/>
    <s v="KD"/>
  </r>
  <r>
    <n v="87"/>
    <x v="12"/>
    <s v="UID-347"/>
    <x v="61"/>
    <x v="0"/>
    <x v="0"/>
    <n v="3220000"/>
    <n v="6.56"/>
    <x v="2"/>
    <s v="Tolna"/>
    <x v="0"/>
    <s v="DD"/>
  </r>
  <r>
    <n v="88"/>
    <x v="3"/>
    <s v="RCP-924"/>
    <x v="83"/>
    <x v="1"/>
    <x v="4"/>
    <n v="4200000"/>
    <n v="10.65"/>
    <x v="2"/>
    <s v="Bács-Kiskun"/>
    <x v="1"/>
    <s v="DA"/>
  </r>
  <r>
    <n v="89"/>
    <x v="5"/>
    <s v="QLY-587"/>
    <x v="84"/>
    <x v="0"/>
    <x v="4"/>
    <n v="4120000"/>
    <n v="5.35"/>
    <x v="0"/>
    <s v="Szabolcs-Szatmár-Bereg"/>
    <x v="1"/>
    <s v="ÉA"/>
  </r>
  <r>
    <n v="90"/>
    <x v="11"/>
    <s v="OTZ-114"/>
    <x v="85"/>
    <x v="0"/>
    <x v="2"/>
    <n v="4020000"/>
    <n v="10.93"/>
    <x v="0"/>
    <s v="Nógrád"/>
    <x v="1"/>
    <s v="ÉM"/>
  </r>
  <r>
    <n v="91"/>
    <x v="4"/>
    <s v="GEM-730"/>
    <x v="86"/>
    <x v="0"/>
    <x v="3"/>
    <n v="4050000"/>
    <n v="5.09"/>
    <x v="2"/>
    <s v="Baranya"/>
    <x v="0"/>
    <s v="DD"/>
  </r>
  <r>
    <n v="92"/>
    <x v="4"/>
    <s v="HSQ-098"/>
    <x v="87"/>
    <x v="1"/>
    <x v="4"/>
    <n v="3530000"/>
    <n v="4.7300000000000004"/>
    <x v="2"/>
    <s v="Veszprém"/>
    <x v="0"/>
    <s v="KD"/>
  </r>
  <r>
    <n v="93"/>
    <x v="11"/>
    <s v="RIN-919"/>
    <x v="88"/>
    <x v="1"/>
    <x v="4"/>
    <n v="1870000"/>
    <n v="7.6"/>
    <x v="1"/>
    <s v="Somogy"/>
    <x v="0"/>
    <s v="DD"/>
  </r>
  <r>
    <n v="94"/>
    <x v="1"/>
    <s v="YEI-996"/>
    <x v="89"/>
    <x v="0"/>
    <x v="3"/>
    <n v="4900000"/>
    <n v="10.78"/>
    <x v="2"/>
    <s v="Szabolcs-Szatmár-Bereg"/>
    <x v="1"/>
    <s v="ÉA"/>
  </r>
  <r>
    <n v="95"/>
    <x v="10"/>
    <s v="JNM-553"/>
    <x v="90"/>
    <x v="0"/>
    <x v="5"/>
    <n v="2470000"/>
    <n v="9.39"/>
    <x v="0"/>
    <s v="Budapest (főváros)"/>
    <x v="2"/>
    <s v="KM"/>
  </r>
  <r>
    <n v="96"/>
    <x v="6"/>
    <s v="YJQ-978"/>
    <x v="91"/>
    <x v="1"/>
    <x v="3"/>
    <n v="2970000"/>
    <n v="4.68"/>
    <x v="1"/>
    <s v="Heves"/>
    <x v="1"/>
    <s v="ÉM"/>
  </r>
  <r>
    <n v="97"/>
    <x v="6"/>
    <s v="OVH-700"/>
    <x v="92"/>
    <x v="0"/>
    <x v="4"/>
    <n v="3980000"/>
    <n v="10.4"/>
    <x v="0"/>
    <s v="Tolna"/>
    <x v="0"/>
    <s v="DD"/>
  </r>
  <r>
    <n v="98"/>
    <x v="6"/>
    <s v="QBQ-993"/>
    <x v="93"/>
    <x v="0"/>
    <x v="4"/>
    <n v="4420000"/>
    <n v="7.43"/>
    <x v="1"/>
    <s v="Veszprém"/>
    <x v="0"/>
    <s v="KD"/>
  </r>
  <r>
    <n v="99"/>
    <x v="6"/>
    <s v="UJW-779"/>
    <x v="94"/>
    <x v="0"/>
    <x v="1"/>
    <n v="2850000"/>
    <n v="5.8"/>
    <x v="1"/>
    <s v="Csongrád-Csanád"/>
    <x v="1"/>
    <s v="DA"/>
  </r>
  <r>
    <n v="100"/>
    <x v="5"/>
    <s v="XJS-575"/>
    <x v="95"/>
    <x v="1"/>
    <x v="1"/>
    <n v="4490000"/>
    <n v="5.39"/>
    <x v="2"/>
    <s v="Veszprém"/>
    <x v="0"/>
    <s v="KD"/>
  </r>
  <r>
    <n v="101"/>
    <x v="3"/>
    <s v="GSZ-167"/>
    <x v="96"/>
    <x v="0"/>
    <x v="4"/>
    <n v="4240000"/>
    <n v="8.6999999999999993"/>
    <x v="0"/>
    <s v="Békés"/>
    <x v="1"/>
    <s v="DA"/>
  </r>
  <r>
    <n v="102"/>
    <x v="11"/>
    <s v="EZC-395"/>
    <x v="97"/>
    <x v="0"/>
    <x v="3"/>
    <n v="1550000"/>
    <n v="9.81"/>
    <x v="0"/>
    <s v="Zala"/>
    <x v="0"/>
    <s v="NyD"/>
  </r>
  <r>
    <n v="103"/>
    <x v="6"/>
    <s v="AGD-537"/>
    <x v="98"/>
    <x v="1"/>
    <x v="4"/>
    <n v="3870000"/>
    <n v="8.75"/>
    <x v="2"/>
    <s v="Pest"/>
    <x v="2"/>
    <s v="KM"/>
  </r>
  <r>
    <n v="104"/>
    <x v="2"/>
    <s v="MDA-841"/>
    <x v="99"/>
    <x v="0"/>
    <x v="4"/>
    <n v="4600000"/>
    <n v="9.33"/>
    <x v="2"/>
    <s v="Hajdú-Bihar"/>
    <x v="1"/>
    <s v="ÉA"/>
  </r>
  <r>
    <n v="105"/>
    <x v="0"/>
    <s v="UNP-718"/>
    <x v="100"/>
    <x v="0"/>
    <x v="4"/>
    <n v="1840000"/>
    <n v="5.46"/>
    <x v="1"/>
    <s v="Pest"/>
    <x v="2"/>
    <s v="KM"/>
  </r>
  <r>
    <n v="106"/>
    <x v="8"/>
    <s v="CED-248"/>
    <x v="12"/>
    <x v="0"/>
    <x v="4"/>
    <n v="4100000"/>
    <n v="6.28"/>
    <x v="0"/>
    <s v="Somogy"/>
    <x v="0"/>
    <s v="DD"/>
  </r>
  <r>
    <n v="107"/>
    <x v="4"/>
    <s v="LCR-592"/>
    <x v="101"/>
    <x v="1"/>
    <x v="0"/>
    <n v="1960000"/>
    <n v="10.56"/>
    <x v="1"/>
    <s v="Szabolcs-Szatmár-Bereg"/>
    <x v="1"/>
    <s v="ÉA"/>
  </r>
  <r>
    <n v="108"/>
    <x v="1"/>
    <s v="QJX-773"/>
    <x v="102"/>
    <x v="0"/>
    <x v="1"/>
    <n v="4670000"/>
    <n v="4.9000000000000004"/>
    <x v="0"/>
    <s v="Tolna"/>
    <x v="0"/>
    <s v="DD"/>
  </r>
  <r>
    <n v="109"/>
    <x v="10"/>
    <s v="SXA-813"/>
    <x v="68"/>
    <x v="0"/>
    <x v="0"/>
    <n v="3290000"/>
    <n v="7.56"/>
    <x v="0"/>
    <s v="Hajdú-Bihar"/>
    <x v="1"/>
    <s v="ÉA"/>
  </r>
  <r>
    <n v="110"/>
    <x v="2"/>
    <s v="JDM-112"/>
    <x v="103"/>
    <x v="0"/>
    <x v="0"/>
    <n v="3510000"/>
    <n v="4.09"/>
    <x v="1"/>
    <s v="Baranya"/>
    <x v="0"/>
    <s v="DD"/>
  </r>
  <r>
    <n v="111"/>
    <x v="1"/>
    <s v="FHM-608"/>
    <x v="104"/>
    <x v="1"/>
    <x v="1"/>
    <n v="2670000"/>
    <n v="10.07"/>
    <x v="2"/>
    <s v="Zala"/>
    <x v="0"/>
    <s v="NyD"/>
  </r>
  <r>
    <n v="112"/>
    <x v="2"/>
    <s v="RFQ-147"/>
    <x v="105"/>
    <x v="0"/>
    <x v="1"/>
    <n v="3410000"/>
    <n v="10.42"/>
    <x v="2"/>
    <s v="Heves"/>
    <x v="1"/>
    <s v="ÉM"/>
  </r>
  <r>
    <n v="113"/>
    <x v="3"/>
    <s v="WAY-159"/>
    <x v="106"/>
    <x v="0"/>
    <x v="3"/>
    <n v="1760000"/>
    <n v="9.35"/>
    <x v="1"/>
    <s v="Heves"/>
    <x v="1"/>
    <s v="ÉM"/>
  </r>
  <r>
    <n v="114"/>
    <x v="2"/>
    <s v="CWV-575"/>
    <x v="107"/>
    <x v="0"/>
    <x v="0"/>
    <n v="4230000"/>
    <n v="7.68"/>
    <x v="2"/>
    <s v="Tolna"/>
    <x v="0"/>
    <s v="DD"/>
  </r>
  <r>
    <n v="115"/>
    <x v="0"/>
    <s v="DTI-212"/>
    <x v="108"/>
    <x v="0"/>
    <x v="3"/>
    <n v="2690000"/>
    <n v="5.32"/>
    <x v="1"/>
    <s v="Csongrád-Csanád"/>
    <x v="1"/>
    <s v="DA"/>
  </r>
  <r>
    <n v="116"/>
    <x v="1"/>
    <s v="HAK-652"/>
    <x v="109"/>
    <x v="1"/>
    <x v="0"/>
    <n v="3240000"/>
    <n v="4.9000000000000004"/>
    <x v="2"/>
    <s v="Pest"/>
    <x v="2"/>
    <s v="KM"/>
  </r>
  <r>
    <n v="117"/>
    <x v="1"/>
    <s v="PNO-282"/>
    <x v="110"/>
    <x v="0"/>
    <x v="1"/>
    <n v="4340000"/>
    <n v="10.74"/>
    <x v="0"/>
    <s v="Nógrád"/>
    <x v="1"/>
    <s v="ÉM"/>
  </r>
  <r>
    <n v="118"/>
    <x v="12"/>
    <s v="SYI-838"/>
    <x v="111"/>
    <x v="0"/>
    <x v="0"/>
    <n v="2670000"/>
    <n v="7.08"/>
    <x v="2"/>
    <s v="Heves"/>
    <x v="1"/>
    <s v="ÉM"/>
  </r>
  <r>
    <n v="119"/>
    <x v="2"/>
    <s v="PER-246"/>
    <x v="112"/>
    <x v="0"/>
    <x v="0"/>
    <n v="3780000"/>
    <n v="6.69"/>
    <x v="2"/>
    <s v="Békés"/>
    <x v="1"/>
    <s v="DA"/>
  </r>
  <r>
    <n v="120"/>
    <x v="3"/>
    <s v="UCC-400"/>
    <x v="113"/>
    <x v="0"/>
    <x v="1"/>
    <n v="3420000"/>
    <n v="5.21"/>
    <x v="1"/>
    <s v="Hajdú-Bihar"/>
    <x v="1"/>
    <s v="ÉA"/>
  </r>
  <r>
    <n v="121"/>
    <x v="12"/>
    <s v="UFW-192"/>
    <x v="114"/>
    <x v="0"/>
    <x v="2"/>
    <n v="4600000"/>
    <n v="6.23"/>
    <x v="0"/>
    <s v="Vas"/>
    <x v="0"/>
    <s v="NyD"/>
  </r>
  <r>
    <n v="122"/>
    <x v="6"/>
    <s v="JBA-121"/>
    <x v="94"/>
    <x v="0"/>
    <x v="1"/>
    <n v="3250000"/>
    <n v="4.25"/>
    <x v="1"/>
    <s v="Nógrád"/>
    <x v="1"/>
    <s v="ÉM"/>
  </r>
  <r>
    <n v="123"/>
    <x v="4"/>
    <s v="SHG-555"/>
    <x v="115"/>
    <x v="0"/>
    <x v="1"/>
    <n v="3340000"/>
    <n v="7.62"/>
    <x v="2"/>
    <s v="Tolna"/>
    <x v="0"/>
    <s v="DD"/>
  </r>
  <r>
    <n v="124"/>
    <x v="1"/>
    <s v="KYH-812"/>
    <x v="116"/>
    <x v="1"/>
    <x v="5"/>
    <n v="3050000"/>
    <n v="7.41"/>
    <x v="1"/>
    <s v="Vas"/>
    <x v="0"/>
    <s v="NyD"/>
  </r>
  <r>
    <n v="125"/>
    <x v="11"/>
    <s v="UVX-121"/>
    <x v="117"/>
    <x v="0"/>
    <x v="0"/>
    <n v="3670000"/>
    <n v="8.3000000000000007"/>
    <x v="1"/>
    <s v="Hajdú-Bihar"/>
    <x v="1"/>
    <s v="ÉA"/>
  </r>
  <r>
    <n v="126"/>
    <x v="0"/>
    <s v="FYX-069"/>
    <x v="118"/>
    <x v="0"/>
    <x v="3"/>
    <n v="1740000"/>
    <n v="10.48"/>
    <x v="0"/>
    <s v="Budapest (főváros)"/>
    <x v="2"/>
    <s v="KM"/>
  </r>
  <r>
    <n v="127"/>
    <x v="7"/>
    <s v="KQY-154"/>
    <x v="119"/>
    <x v="0"/>
    <x v="3"/>
    <n v="4570000"/>
    <n v="8.18"/>
    <x v="0"/>
    <s v="Győr-Moson-Sopron"/>
    <x v="0"/>
    <s v="NyD"/>
  </r>
  <r>
    <n v="128"/>
    <x v="1"/>
    <s v="BOI-849"/>
    <x v="120"/>
    <x v="0"/>
    <x v="4"/>
    <n v="3450000"/>
    <n v="9.34"/>
    <x v="1"/>
    <s v="Baranya"/>
    <x v="0"/>
    <s v="DD"/>
  </r>
  <r>
    <n v="129"/>
    <x v="1"/>
    <s v="CIF-314"/>
    <x v="121"/>
    <x v="0"/>
    <x v="0"/>
    <n v="1420000"/>
    <n v="9.65"/>
    <x v="2"/>
    <s v="Vas"/>
    <x v="0"/>
    <s v="NyD"/>
  </r>
  <r>
    <n v="130"/>
    <x v="0"/>
    <s v="SFQ-117"/>
    <x v="122"/>
    <x v="0"/>
    <x v="0"/>
    <n v="2450000"/>
    <n v="4.57"/>
    <x v="1"/>
    <s v="Somogy"/>
    <x v="0"/>
    <s v="DD"/>
  </r>
  <r>
    <n v="131"/>
    <x v="1"/>
    <s v="UQS-013"/>
    <x v="123"/>
    <x v="0"/>
    <x v="1"/>
    <n v="2800000"/>
    <n v="4.8899999999999997"/>
    <x v="1"/>
    <s v="Borsod-Abaúj-Zemplén"/>
    <x v="1"/>
    <s v="ÉM"/>
  </r>
  <r>
    <n v="132"/>
    <x v="7"/>
    <s v="RIG-828"/>
    <x v="124"/>
    <x v="0"/>
    <x v="1"/>
    <n v="2650000"/>
    <n v="4.8499999999999996"/>
    <x v="0"/>
    <s v="Budapest (főváros)"/>
    <x v="2"/>
    <s v="KM"/>
  </r>
  <r>
    <n v="133"/>
    <x v="11"/>
    <s v="RVQ-908"/>
    <x v="125"/>
    <x v="0"/>
    <x v="4"/>
    <n v="2700000"/>
    <n v="9.92"/>
    <x v="0"/>
    <s v="Baranya"/>
    <x v="0"/>
    <s v="DD"/>
  </r>
  <r>
    <n v="134"/>
    <x v="3"/>
    <s v="AQJ-192"/>
    <x v="126"/>
    <x v="0"/>
    <x v="4"/>
    <n v="3460000"/>
    <n v="7.56"/>
    <x v="0"/>
    <s v="Komárom-Esztergom"/>
    <x v="0"/>
    <s v="KD"/>
  </r>
  <r>
    <n v="135"/>
    <x v="9"/>
    <s v="HXK-599"/>
    <x v="127"/>
    <x v="0"/>
    <x v="5"/>
    <n v="4670000"/>
    <n v="9.6999999999999993"/>
    <x v="1"/>
    <s v="Tolna"/>
    <x v="0"/>
    <s v="DD"/>
  </r>
  <r>
    <n v="136"/>
    <x v="1"/>
    <s v="ZXN-417"/>
    <x v="128"/>
    <x v="0"/>
    <x v="2"/>
    <n v="1980000"/>
    <n v="7.02"/>
    <x v="1"/>
    <s v="Nógrád"/>
    <x v="1"/>
    <s v="ÉM"/>
  </r>
  <r>
    <n v="137"/>
    <x v="4"/>
    <s v="CRK-545"/>
    <x v="129"/>
    <x v="0"/>
    <x v="4"/>
    <n v="3840000"/>
    <n v="5.04"/>
    <x v="2"/>
    <s v="Komárom-Esztergom"/>
    <x v="0"/>
    <s v="KD"/>
  </r>
  <r>
    <n v="138"/>
    <x v="2"/>
    <s v="QBQ-363"/>
    <x v="130"/>
    <x v="0"/>
    <x v="4"/>
    <n v="3090000"/>
    <n v="6.96"/>
    <x v="2"/>
    <s v="Jász-Nagykun-Szolnok"/>
    <x v="1"/>
    <s v="ÉA"/>
  </r>
  <r>
    <n v="139"/>
    <x v="12"/>
    <s v="RIZ-610"/>
    <x v="131"/>
    <x v="1"/>
    <x v="0"/>
    <n v="4330000"/>
    <n v="6.25"/>
    <x v="2"/>
    <s v="Hajdú-Bihar"/>
    <x v="1"/>
    <s v="ÉA"/>
  </r>
  <r>
    <n v="140"/>
    <x v="5"/>
    <s v="MMZ-488"/>
    <x v="132"/>
    <x v="0"/>
    <x v="4"/>
    <n v="5000000"/>
    <n v="4.53"/>
    <x v="2"/>
    <s v="Hajdú-Bihar"/>
    <x v="1"/>
    <s v="ÉA"/>
  </r>
  <r>
    <n v="141"/>
    <x v="5"/>
    <s v="HIK-091"/>
    <x v="133"/>
    <x v="1"/>
    <x v="1"/>
    <n v="1540000"/>
    <n v="10.39"/>
    <x v="2"/>
    <s v="Hajdú-Bihar"/>
    <x v="1"/>
    <s v="ÉA"/>
  </r>
  <r>
    <n v="142"/>
    <x v="12"/>
    <s v="XLT-937"/>
    <x v="134"/>
    <x v="0"/>
    <x v="3"/>
    <n v="1610000"/>
    <n v="5.46"/>
    <x v="2"/>
    <s v="Komárom-Esztergom"/>
    <x v="0"/>
    <s v="KD"/>
  </r>
  <r>
    <n v="143"/>
    <x v="2"/>
    <s v="CDC-328"/>
    <x v="135"/>
    <x v="0"/>
    <x v="4"/>
    <n v="2740000"/>
    <n v="8.4"/>
    <x v="2"/>
    <s v="Jász-Nagykun-Szolnok"/>
    <x v="1"/>
    <s v="ÉA"/>
  </r>
  <r>
    <n v="144"/>
    <x v="7"/>
    <s v="FMP-591"/>
    <x v="96"/>
    <x v="0"/>
    <x v="0"/>
    <n v="4530000"/>
    <n v="10.69"/>
    <x v="0"/>
    <s v="Hajdú-Bihar"/>
    <x v="1"/>
    <s v="ÉA"/>
  </r>
  <r>
    <n v="145"/>
    <x v="1"/>
    <s v="BGV-608"/>
    <x v="136"/>
    <x v="0"/>
    <x v="0"/>
    <n v="3860000"/>
    <n v="5.53"/>
    <x v="0"/>
    <s v="Bács-Kiskun"/>
    <x v="1"/>
    <s v="DA"/>
  </r>
  <r>
    <n v="146"/>
    <x v="0"/>
    <s v="UVS-306"/>
    <x v="50"/>
    <x v="1"/>
    <x v="4"/>
    <n v="3010000"/>
    <n v="9.07"/>
    <x v="2"/>
    <s v="Tolna"/>
    <x v="0"/>
    <s v="DD"/>
  </r>
  <r>
    <n v="147"/>
    <x v="4"/>
    <s v="HFK-923"/>
    <x v="137"/>
    <x v="1"/>
    <x v="1"/>
    <n v="3710000"/>
    <n v="5.98"/>
    <x v="1"/>
    <s v="Somogy"/>
    <x v="0"/>
    <s v="DD"/>
  </r>
  <r>
    <n v="148"/>
    <x v="2"/>
    <s v="OFA-794"/>
    <x v="37"/>
    <x v="0"/>
    <x v="5"/>
    <n v="4980000"/>
    <n v="9.2200000000000006"/>
    <x v="0"/>
    <s v="Komárom-Esztergom"/>
    <x v="0"/>
    <s v="KD"/>
  </r>
  <r>
    <n v="149"/>
    <x v="1"/>
    <s v="FTP-898"/>
    <x v="138"/>
    <x v="1"/>
    <x v="4"/>
    <n v="3570000"/>
    <n v="7.41"/>
    <x v="1"/>
    <s v="Nógrád"/>
    <x v="1"/>
    <s v="ÉM"/>
  </r>
  <r>
    <n v="150"/>
    <x v="12"/>
    <s v="ZMY-291"/>
    <x v="139"/>
    <x v="1"/>
    <x v="3"/>
    <n v="5000000"/>
    <n v="5.61"/>
    <x v="2"/>
    <s v="Győr-Moson-Sopron"/>
    <x v="0"/>
    <s v="NyD"/>
  </r>
  <r>
    <n v="151"/>
    <x v="0"/>
    <s v="IYT-439"/>
    <x v="140"/>
    <x v="0"/>
    <x v="4"/>
    <n v="1690000"/>
    <n v="4.62"/>
    <x v="1"/>
    <s v="Csongrád-Csanád"/>
    <x v="1"/>
    <s v="DA"/>
  </r>
  <r>
    <n v="152"/>
    <x v="1"/>
    <s v="BVA-181"/>
    <x v="141"/>
    <x v="1"/>
    <x v="1"/>
    <n v="2400000"/>
    <n v="5.25"/>
    <x v="1"/>
    <s v="Borsod-Abaúj-Zemplén"/>
    <x v="1"/>
    <s v="ÉM"/>
  </r>
  <r>
    <n v="153"/>
    <x v="0"/>
    <s v="QZP-481"/>
    <x v="142"/>
    <x v="0"/>
    <x v="1"/>
    <n v="4360000"/>
    <n v="8.6"/>
    <x v="2"/>
    <s v="Győr-Moson-Sopron"/>
    <x v="0"/>
    <s v="NyD"/>
  </r>
  <r>
    <n v="154"/>
    <x v="1"/>
    <s v="ELD-082"/>
    <x v="143"/>
    <x v="0"/>
    <x v="3"/>
    <n v="1580000"/>
    <n v="4.51"/>
    <x v="2"/>
    <s v="Jász-Nagykun-Szolnok"/>
    <x v="1"/>
    <s v="ÉA"/>
  </r>
  <r>
    <n v="155"/>
    <x v="3"/>
    <s v="PDL-744"/>
    <x v="144"/>
    <x v="0"/>
    <x v="4"/>
    <n v="1360000"/>
    <n v="8.4700000000000006"/>
    <x v="1"/>
    <s v="Nógrád"/>
    <x v="1"/>
    <s v="ÉM"/>
  </r>
  <r>
    <n v="156"/>
    <x v="11"/>
    <s v="EJR-563"/>
    <x v="145"/>
    <x v="1"/>
    <x v="4"/>
    <n v="2150000"/>
    <n v="4.62"/>
    <x v="0"/>
    <s v="Heves"/>
    <x v="1"/>
    <s v="ÉM"/>
  </r>
  <r>
    <n v="157"/>
    <x v="7"/>
    <s v="BRN-310"/>
    <x v="146"/>
    <x v="0"/>
    <x v="1"/>
    <n v="1900000"/>
    <n v="11.01"/>
    <x v="2"/>
    <s v="Bács-Kiskun"/>
    <x v="1"/>
    <s v="DA"/>
  </r>
  <r>
    <n v="158"/>
    <x v="2"/>
    <s v="NEL-612"/>
    <x v="147"/>
    <x v="1"/>
    <x v="1"/>
    <n v="1830000"/>
    <n v="5.79"/>
    <x v="1"/>
    <s v="Jász-Nagykun-Szolnok"/>
    <x v="1"/>
    <s v="ÉA"/>
  </r>
  <r>
    <n v="159"/>
    <x v="4"/>
    <s v="WLZ-645"/>
    <x v="148"/>
    <x v="0"/>
    <x v="1"/>
    <n v="1470000"/>
    <n v="6.64"/>
    <x v="1"/>
    <s v="Komárom-Esztergom"/>
    <x v="0"/>
    <s v="KD"/>
  </r>
  <r>
    <n v="160"/>
    <x v="8"/>
    <s v="QJN-138"/>
    <x v="149"/>
    <x v="0"/>
    <x v="4"/>
    <n v="3190000"/>
    <n v="10.32"/>
    <x v="2"/>
    <s v="Győr-Moson-Sopron"/>
    <x v="0"/>
    <s v="NyD"/>
  </r>
  <r>
    <n v="161"/>
    <x v="0"/>
    <s v="GFC-435"/>
    <x v="150"/>
    <x v="0"/>
    <x v="5"/>
    <n v="4190000"/>
    <n v="6.24"/>
    <x v="2"/>
    <s v="Veszprém"/>
    <x v="0"/>
    <s v="KD"/>
  </r>
  <r>
    <n v="162"/>
    <x v="10"/>
    <s v="ELX-754"/>
    <x v="151"/>
    <x v="1"/>
    <x v="4"/>
    <n v="4510000"/>
    <n v="7.2"/>
    <x v="1"/>
    <s v="Békés"/>
    <x v="1"/>
    <s v="DA"/>
  </r>
  <r>
    <n v="163"/>
    <x v="0"/>
    <s v="GBF-939"/>
    <x v="152"/>
    <x v="0"/>
    <x v="3"/>
    <n v="2060000"/>
    <n v="8.6999999999999993"/>
    <x v="1"/>
    <s v="Baranya"/>
    <x v="0"/>
    <s v="DD"/>
  </r>
  <r>
    <n v="164"/>
    <x v="6"/>
    <s v="YHD-545"/>
    <x v="153"/>
    <x v="1"/>
    <x v="1"/>
    <n v="2490000"/>
    <n v="6.76"/>
    <x v="1"/>
    <s v="Baranya"/>
    <x v="0"/>
    <s v="DD"/>
  </r>
  <r>
    <n v="165"/>
    <x v="0"/>
    <s v="QNG-841"/>
    <x v="2"/>
    <x v="0"/>
    <x v="4"/>
    <n v="2440000"/>
    <n v="6.62"/>
    <x v="0"/>
    <s v="Hajdú-Bihar"/>
    <x v="1"/>
    <s v="ÉA"/>
  </r>
  <r>
    <n v="166"/>
    <x v="4"/>
    <s v="WEH-970"/>
    <x v="154"/>
    <x v="0"/>
    <x v="4"/>
    <n v="3170000"/>
    <n v="8.85"/>
    <x v="0"/>
    <s v="Nógrád"/>
    <x v="1"/>
    <s v="ÉM"/>
  </r>
  <r>
    <n v="167"/>
    <x v="9"/>
    <s v="WSX-213"/>
    <x v="155"/>
    <x v="0"/>
    <x v="3"/>
    <n v="4800000"/>
    <n v="6.86"/>
    <x v="0"/>
    <s v="Baranya"/>
    <x v="0"/>
    <s v="DD"/>
  </r>
  <r>
    <n v="168"/>
    <x v="9"/>
    <s v="TNT-689"/>
    <x v="66"/>
    <x v="0"/>
    <x v="4"/>
    <n v="2610000"/>
    <n v="7.4"/>
    <x v="1"/>
    <s v="Nógrád"/>
    <x v="1"/>
    <s v="ÉM"/>
  </r>
  <r>
    <n v="169"/>
    <x v="5"/>
    <s v="SXQ-963"/>
    <x v="156"/>
    <x v="1"/>
    <x v="1"/>
    <n v="3910000"/>
    <n v="6.63"/>
    <x v="2"/>
    <s v="Komárom-Esztergom"/>
    <x v="0"/>
    <s v="KD"/>
  </r>
  <r>
    <n v="170"/>
    <x v="10"/>
    <s v="SZF-150"/>
    <x v="98"/>
    <x v="0"/>
    <x v="0"/>
    <n v="4120000"/>
    <n v="11.1"/>
    <x v="1"/>
    <s v="Zala"/>
    <x v="0"/>
    <s v="NyD"/>
  </r>
  <r>
    <n v="171"/>
    <x v="2"/>
    <s v="WHT-687"/>
    <x v="157"/>
    <x v="0"/>
    <x v="4"/>
    <n v="4870000"/>
    <n v="5.72"/>
    <x v="2"/>
    <s v="Baranya"/>
    <x v="0"/>
    <s v="DD"/>
  </r>
  <r>
    <n v="172"/>
    <x v="4"/>
    <s v="ZTL-064"/>
    <x v="158"/>
    <x v="1"/>
    <x v="5"/>
    <n v="3500000"/>
    <n v="6.12"/>
    <x v="0"/>
    <s v="Budapest (főváros)"/>
    <x v="2"/>
    <s v="KM"/>
  </r>
  <r>
    <n v="173"/>
    <x v="0"/>
    <s v="BCN-307"/>
    <x v="159"/>
    <x v="0"/>
    <x v="4"/>
    <n v="3010000"/>
    <n v="5.18"/>
    <x v="1"/>
    <s v="Tolna"/>
    <x v="0"/>
    <s v="DD"/>
  </r>
  <r>
    <n v="174"/>
    <x v="5"/>
    <s v="WRY-911"/>
    <x v="160"/>
    <x v="1"/>
    <x v="4"/>
    <n v="1720000"/>
    <n v="7.02"/>
    <x v="0"/>
    <s v="Komárom-Esztergom"/>
    <x v="0"/>
    <s v="KD"/>
  </r>
  <r>
    <n v="175"/>
    <x v="4"/>
    <s v="EQG-949"/>
    <x v="161"/>
    <x v="0"/>
    <x v="1"/>
    <n v="1350000"/>
    <n v="6.76"/>
    <x v="0"/>
    <s v="Heves"/>
    <x v="1"/>
    <s v="ÉM"/>
  </r>
  <r>
    <n v="176"/>
    <x v="12"/>
    <s v="RBD-505"/>
    <x v="162"/>
    <x v="1"/>
    <x v="4"/>
    <n v="2370000"/>
    <n v="5.28"/>
    <x v="2"/>
    <s v="Somogy"/>
    <x v="0"/>
    <s v="DD"/>
  </r>
  <r>
    <n v="177"/>
    <x v="4"/>
    <s v="BBR-942"/>
    <x v="139"/>
    <x v="0"/>
    <x v="0"/>
    <n v="4580000"/>
    <n v="8.25"/>
    <x v="1"/>
    <s v="Vas"/>
    <x v="0"/>
    <s v="NyD"/>
  </r>
  <r>
    <n v="178"/>
    <x v="1"/>
    <s v="WOL-870"/>
    <x v="24"/>
    <x v="0"/>
    <x v="5"/>
    <n v="4490000"/>
    <n v="7.09"/>
    <x v="2"/>
    <s v="Zala"/>
    <x v="0"/>
    <s v="NyD"/>
  </r>
  <r>
    <n v="179"/>
    <x v="11"/>
    <s v="BEX-864"/>
    <x v="163"/>
    <x v="0"/>
    <x v="0"/>
    <n v="2940000"/>
    <n v="10.99"/>
    <x v="1"/>
    <s v="Győr-Moson-Sopron"/>
    <x v="0"/>
    <s v="NyD"/>
  </r>
  <r>
    <n v="180"/>
    <x v="8"/>
    <s v="OBX-352"/>
    <x v="86"/>
    <x v="0"/>
    <x v="4"/>
    <n v="1940000"/>
    <n v="7.08"/>
    <x v="0"/>
    <s v="Csongrád-Csanád"/>
    <x v="1"/>
    <s v="DA"/>
  </r>
  <r>
    <n v="181"/>
    <x v="1"/>
    <s v="YUG-374"/>
    <x v="164"/>
    <x v="1"/>
    <x v="0"/>
    <n v="4670000"/>
    <n v="6.76"/>
    <x v="1"/>
    <s v="Csongrád-Csanád"/>
    <x v="1"/>
    <s v="DA"/>
  </r>
  <r>
    <n v="182"/>
    <x v="0"/>
    <s v="JJT-635"/>
    <x v="165"/>
    <x v="0"/>
    <x v="3"/>
    <n v="2670000"/>
    <n v="7.24"/>
    <x v="0"/>
    <s v="Komárom-Esztergom"/>
    <x v="0"/>
    <s v="KD"/>
  </r>
  <r>
    <n v="183"/>
    <x v="4"/>
    <s v="GVU-364"/>
    <x v="146"/>
    <x v="0"/>
    <x v="0"/>
    <n v="3790000"/>
    <n v="6.65"/>
    <x v="2"/>
    <s v="Veszprém"/>
    <x v="0"/>
    <s v="KD"/>
  </r>
  <r>
    <n v="184"/>
    <x v="1"/>
    <s v="ZDY-872"/>
    <x v="166"/>
    <x v="0"/>
    <x v="3"/>
    <n v="4460000"/>
    <n v="10.61"/>
    <x v="2"/>
    <s v="Borsod-Abaúj-Zemplén"/>
    <x v="1"/>
    <s v="ÉM"/>
  </r>
  <r>
    <n v="185"/>
    <x v="1"/>
    <s v="QOJ-611"/>
    <x v="114"/>
    <x v="0"/>
    <x v="5"/>
    <n v="2630000"/>
    <n v="10.86"/>
    <x v="2"/>
    <s v="Bács-Kiskun"/>
    <x v="1"/>
    <s v="DA"/>
  </r>
  <r>
    <n v="186"/>
    <x v="2"/>
    <s v="GCI-682"/>
    <x v="167"/>
    <x v="0"/>
    <x v="4"/>
    <n v="4120000"/>
    <n v="6.97"/>
    <x v="0"/>
    <s v="Somogy"/>
    <x v="0"/>
    <s v="DD"/>
  </r>
  <r>
    <n v="187"/>
    <x v="11"/>
    <s v="HIW-077"/>
    <x v="102"/>
    <x v="1"/>
    <x v="2"/>
    <n v="2910000"/>
    <n v="5.8"/>
    <x v="2"/>
    <s v="Jász-Nagykun-Szolnok"/>
    <x v="1"/>
    <s v="ÉA"/>
  </r>
  <r>
    <n v="188"/>
    <x v="1"/>
    <s v="QOO-141"/>
    <x v="168"/>
    <x v="0"/>
    <x v="0"/>
    <n v="2450000"/>
    <n v="8.36"/>
    <x v="0"/>
    <s v="Győr-Moson-Sopron"/>
    <x v="0"/>
    <s v="NyD"/>
  </r>
  <r>
    <n v="189"/>
    <x v="3"/>
    <s v="LCF-040"/>
    <x v="169"/>
    <x v="0"/>
    <x v="0"/>
    <n v="3400000"/>
    <n v="8.18"/>
    <x v="0"/>
    <s v="Somogy"/>
    <x v="0"/>
    <s v="DD"/>
  </r>
  <r>
    <n v="190"/>
    <x v="8"/>
    <s v="PYM-372"/>
    <x v="170"/>
    <x v="0"/>
    <x v="0"/>
    <n v="2760000"/>
    <n v="8.25"/>
    <x v="2"/>
    <s v="Jász-Nagykun-Szolnok"/>
    <x v="1"/>
    <s v="ÉA"/>
  </r>
  <r>
    <n v="191"/>
    <x v="12"/>
    <s v="EPL-815"/>
    <x v="171"/>
    <x v="1"/>
    <x v="0"/>
    <n v="2060000"/>
    <n v="4.01"/>
    <x v="0"/>
    <s v="Nógrád"/>
    <x v="1"/>
    <s v="ÉM"/>
  </r>
  <r>
    <n v="192"/>
    <x v="6"/>
    <s v="XHK-229"/>
    <x v="172"/>
    <x v="0"/>
    <x v="5"/>
    <n v="1910000"/>
    <n v="4.92"/>
    <x v="1"/>
    <s v="Borsod-Abaúj-Zemplén"/>
    <x v="1"/>
    <s v="ÉM"/>
  </r>
  <r>
    <n v="193"/>
    <x v="0"/>
    <s v="YCN-745"/>
    <x v="173"/>
    <x v="1"/>
    <x v="5"/>
    <n v="4440000"/>
    <n v="9.16"/>
    <x v="0"/>
    <s v="Veszprém"/>
    <x v="0"/>
    <s v="KD"/>
  </r>
  <r>
    <n v="194"/>
    <x v="5"/>
    <s v="AAD-492"/>
    <x v="61"/>
    <x v="0"/>
    <x v="4"/>
    <n v="1830000"/>
    <n v="5.93"/>
    <x v="0"/>
    <s v="Jász-Nagykun-Szolnok"/>
    <x v="1"/>
    <s v="ÉA"/>
  </r>
  <r>
    <n v="195"/>
    <x v="5"/>
    <s v="ASB-971"/>
    <x v="174"/>
    <x v="0"/>
    <x v="0"/>
    <n v="4050000"/>
    <n v="6.89"/>
    <x v="1"/>
    <s v="Budapest (főváros)"/>
    <x v="2"/>
    <s v="KM"/>
  </r>
  <r>
    <n v="196"/>
    <x v="7"/>
    <s v="UGW-778"/>
    <x v="175"/>
    <x v="0"/>
    <x v="5"/>
    <n v="4510000"/>
    <n v="8.23"/>
    <x v="2"/>
    <s v="Jász-Nagykun-Szolnok"/>
    <x v="1"/>
    <s v="ÉA"/>
  </r>
  <r>
    <n v="197"/>
    <x v="0"/>
    <s v="BBI-818"/>
    <x v="176"/>
    <x v="0"/>
    <x v="4"/>
    <n v="3810000"/>
    <n v="6.44"/>
    <x v="2"/>
    <s v="Baranya"/>
    <x v="0"/>
    <s v="DD"/>
  </r>
  <r>
    <n v="198"/>
    <x v="12"/>
    <s v="OLQ-083"/>
    <x v="177"/>
    <x v="0"/>
    <x v="4"/>
    <n v="2870000"/>
    <n v="10.55"/>
    <x v="1"/>
    <s v="Csongrád-Csanád"/>
    <x v="1"/>
    <s v="DA"/>
  </r>
  <r>
    <n v="199"/>
    <x v="0"/>
    <s v="RMT-261"/>
    <x v="178"/>
    <x v="0"/>
    <x v="3"/>
    <n v="3100000"/>
    <n v="4.4000000000000004"/>
    <x v="2"/>
    <s v="Zala"/>
    <x v="0"/>
    <s v="NyD"/>
  </r>
  <r>
    <n v="200"/>
    <x v="3"/>
    <s v="CZN-197"/>
    <x v="47"/>
    <x v="1"/>
    <x v="4"/>
    <n v="2610000"/>
    <n v="6.07"/>
    <x v="0"/>
    <s v="Csongrád-Csanád"/>
    <x v="1"/>
    <s v="DA"/>
  </r>
  <r>
    <n v="201"/>
    <x v="5"/>
    <s v="ZHT-363"/>
    <x v="179"/>
    <x v="0"/>
    <x v="0"/>
    <n v="2230000"/>
    <n v="9.98"/>
    <x v="2"/>
    <s v="Somogy"/>
    <x v="0"/>
    <s v="DD"/>
  </r>
  <r>
    <n v="202"/>
    <x v="11"/>
    <s v="YCZ-906"/>
    <x v="180"/>
    <x v="0"/>
    <x v="0"/>
    <n v="1620000"/>
    <n v="10.84"/>
    <x v="0"/>
    <s v="Zala"/>
    <x v="0"/>
    <s v="NyD"/>
  </r>
  <r>
    <n v="203"/>
    <x v="2"/>
    <s v="EXO-903"/>
    <x v="181"/>
    <x v="1"/>
    <x v="0"/>
    <n v="1750000"/>
    <n v="9.31"/>
    <x v="2"/>
    <s v="Hajdú-Bihar"/>
    <x v="1"/>
    <s v="ÉA"/>
  </r>
  <r>
    <n v="204"/>
    <x v="1"/>
    <s v="QJR-762"/>
    <x v="80"/>
    <x v="1"/>
    <x v="4"/>
    <n v="2880000"/>
    <n v="9.11"/>
    <x v="2"/>
    <s v="Szabolcs-Szatmár-Bereg"/>
    <x v="1"/>
    <s v="ÉA"/>
  </r>
  <r>
    <n v="205"/>
    <x v="2"/>
    <s v="DUP-982"/>
    <x v="55"/>
    <x v="1"/>
    <x v="4"/>
    <n v="1460000"/>
    <n v="7.36"/>
    <x v="2"/>
    <s v="Fejér"/>
    <x v="0"/>
    <s v="KD"/>
  </r>
  <r>
    <n v="206"/>
    <x v="3"/>
    <s v="UWS-370"/>
    <x v="182"/>
    <x v="1"/>
    <x v="4"/>
    <n v="1650000"/>
    <n v="4.66"/>
    <x v="1"/>
    <s v="Komárom-Esztergom"/>
    <x v="0"/>
    <s v="KD"/>
  </r>
  <r>
    <n v="207"/>
    <x v="7"/>
    <s v="ZZH-948"/>
    <x v="183"/>
    <x v="0"/>
    <x v="0"/>
    <n v="1560000"/>
    <n v="5.92"/>
    <x v="0"/>
    <s v="Tolna"/>
    <x v="0"/>
    <s v="DD"/>
  </r>
  <r>
    <n v="208"/>
    <x v="6"/>
    <s v="AZU-888"/>
    <x v="184"/>
    <x v="0"/>
    <x v="2"/>
    <n v="2920000"/>
    <n v="7.13"/>
    <x v="1"/>
    <s v="Heves"/>
    <x v="1"/>
    <s v="ÉM"/>
  </r>
  <r>
    <n v="209"/>
    <x v="1"/>
    <s v="QHQ-370"/>
    <x v="185"/>
    <x v="0"/>
    <x v="0"/>
    <n v="2620000"/>
    <n v="9.2899999999999991"/>
    <x v="2"/>
    <s v="Hajdú-Bihar"/>
    <x v="1"/>
    <s v="ÉA"/>
  </r>
  <r>
    <n v="210"/>
    <x v="11"/>
    <s v="JHF-786"/>
    <x v="186"/>
    <x v="0"/>
    <x v="1"/>
    <n v="1620000"/>
    <n v="10"/>
    <x v="2"/>
    <s v="Békés"/>
    <x v="1"/>
    <s v="DA"/>
  </r>
  <r>
    <n v="211"/>
    <x v="1"/>
    <s v="MEN-680"/>
    <x v="77"/>
    <x v="0"/>
    <x v="3"/>
    <n v="2130000"/>
    <n v="4.72"/>
    <x v="0"/>
    <s v="Heves"/>
    <x v="1"/>
    <s v="ÉM"/>
  </r>
  <r>
    <n v="212"/>
    <x v="12"/>
    <s v="NMH-694"/>
    <x v="187"/>
    <x v="0"/>
    <x v="0"/>
    <n v="4090000"/>
    <n v="4.88"/>
    <x v="0"/>
    <s v="Fejér"/>
    <x v="0"/>
    <s v="KD"/>
  </r>
  <r>
    <n v="213"/>
    <x v="1"/>
    <s v="CHS-843"/>
    <x v="188"/>
    <x v="0"/>
    <x v="1"/>
    <n v="1520000"/>
    <n v="10.99"/>
    <x v="0"/>
    <s v="Komárom-Esztergom"/>
    <x v="0"/>
    <s v="KD"/>
  </r>
  <r>
    <n v="214"/>
    <x v="1"/>
    <s v="MHG-535"/>
    <x v="189"/>
    <x v="0"/>
    <x v="4"/>
    <n v="2690000"/>
    <n v="8.39"/>
    <x v="2"/>
    <s v="Csongrád-Csanád"/>
    <x v="1"/>
    <s v="DA"/>
  </r>
  <r>
    <n v="215"/>
    <x v="2"/>
    <s v="WIF-246"/>
    <x v="190"/>
    <x v="1"/>
    <x v="3"/>
    <n v="1910000"/>
    <n v="4.03"/>
    <x v="0"/>
    <s v="Győr-Moson-Sopron"/>
    <x v="0"/>
    <s v="NyD"/>
  </r>
  <r>
    <n v="216"/>
    <x v="4"/>
    <s v="IMA-645"/>
    <x v="90"/>
    <x v="1"/>
    <x v="0"/>
    <n v="4040000"/>
    <n v="11.01"/>
    <x v="2"/>
    <s v="Fejér"/>
    <x v="0"/>
    <s v="KD"/>
  </r>
  <r>
    <n v="217"/>
    <x v="6"/>
    <s v="HPZ-613"/>
    <x v="88"/>
    <x v="0"/>
    <x v="1"/>
    <n v="2080000"/>
    <n v="5.04"/>
    <x v="2"/>
    <s v="Komárom-Esztergom"/>
    <x v="0"/>
    <s v="KD"/>
  </r>
  <r>
    <n v="218"/>
    <x v="6"/>
    <s v="NPE-758"/>
    <x v="191"/>
    <x v="1"/>
    <x v="0"/>
    <n v="4410000"/>
    <n v="5.4"/>
    <x v="1"/>
    <s v="Vas"/>
    <x v="0"/>
    <s v="NyD"/>
  </r>
  <r>
    <n v="219"/>
    <x v="5"/>
    <s v="SEU-088"/>
    <x v="192"/>
    <x v="1"/>
    <x v="0"/>
    <n v="1730000"/>
    <n v="4.9400000000000004"/>
    <x v="2"/>
    <s v="Győr-Moson-Sopron"/>
    <x v="0"/>
    <s v="NyD"/>
  </r>
  <r>
    <n v="220"/>
    <x v="6"/>
    <s v="KKR-643"/>
    <x v="66"/>
    <x v="0"/>
    <x v="5"/>
    <n v="3490000"/>
    <n v="10.5"/>
    <x v="1"/>
    <s v="Zala"/>
    <x v="0"/>
    <s v="NyD"/>
  </r>
  <r>
    <n v="221"/>
    <x v="1"/>
    <s v="FXA-781"/>
    <x v="193"/>
    <x v="0"/>
    <x v="1"/>
    <n v="3200000"/>
    <n v="10.96"/>
    <x v="2"/>
    <s v="Jász-Nagykun-Szolnok"/>
    <x v="1"/>
    <s v="ÉA"/>
  </r>
  <r>
    <n v="222"/>
    <x v="1"/>
    <s v="HYX-276"/>
    <x v="194"/>
    <x v="1"/>
    <x v="4"/>
    <n v="1450000"/>
    <n v="8.11"/>
    <x v="0"/>
    <s v="Vas"/>
    <x v="0"/>
    <s v="NyD"/>
  </r>
  <r>
    <n v="223"/>
    <x v="1"/>
    <s v="YLS-793"/>
    <x v="195"/>
    <x v="1"/>
    <x v="4"/>
    <n v="3650000"/>
    <n v="5.5"/>
    <x v="2"/>
    <s v="Heves"/>
    <x v="1"/>
    <s v="ÉM"/>
  </r>
  <r>
    <n v="224"/>
    <x v="8"/>
    <s v="NTP-464"/>
    <x v="196"/>
    <x v="0"/>
    <x v="4"/>
    <n v="1810000"/>
    <n v="4.1500000000000004"/>
    <x v="2"/>
    <s v="Heves"/>
    <x v="1"/>
    <s v="ÉM"/>
  </r>
  <r>
    <n v="225"/>
    <x v="0"/>
    <s v="GWX-201"/>
    <x v="197"/>
    <x v="0"/>
    <x v="4"/>
    <n v="2140000"/>
    <n v="10.28"/>
    <x v="2"/>
    <s v="Bács-Kiskun"/>
    <x v="1"/>
    <s v="DA"/>
  </r>
  <r>
    <n v="226"/>
    <x v="1"/>
    <s v="JTV-469"/>
    <x v="198"/>
    <x v="0"/>
    <x v="4"/>
    <n v="1500000"/>
    <n v="10.41"/>
    <x v="2"/>
    <s v="Komárom-Esztergom"/>
    <x v="0"/>
    <s v="KD"/>
  </r>
  <r>
    <n v="227"/>
    <x v="3"/>
    <s v="UBH-167"/>
    <x v="199"/>
    <x v="0"/>
    <x v="4"/>
    <n v="2520000"/>
    <n v="10.37"/>
    <x v="2"/>
    <s v="Csongrád-Csanád"/>
    <x v="1"/>
    <s v="DA"/>
  </r>
  <r>
    <n v="228"/>
    <x v="6"/>
    <s v="PRO-207"/>
    <x v="75"/>
    <x v="0"/>
    <x v="4"/>
    <n v="4530000"/>
    <n v="4.24"/>
    <x v="1"/>
    <s v="Vas"/>
    <x v="0"/>
    <s v="NyD"/>
  </r>
  <r>
    <n v="229"/>
    <x v="8"/>
    <s v="FHI-761"/>
    <x v="200"/>
    <x v="0"/>
    <x v="0"/>
    <n v="2880000"/>
    <n v="8.18"/>
    <x v="2"/>
    <s v="Tolna"/>
    <x v="0"/>
    <s v="DD"/>
  </r>
  <r>
    <n v="230"/>
    <x v="5"/>
    <s v="QVZ-885"/>
    <x v="201"/>
    <x v="0"/>
    <x v="2"/>
    <n v="3930000"/>
    <n v="8.98"/>
    <x v="2"/>
    <s v="Zala"/>
    <x v="0"/>
    <s v="NyD"/>
  </r>
  <r>
    <n v="231"/>
    <x v="7"/>
    <s v="JPU-301"/>
    <x v="202"/>
    <x v="0"/>
    <x v="3"/>
    <n v="3980000"/>
    <n v="8.41"/>
    <x v="2"/>
    <s v="Veszprém"/>
    <x v="0"/>
    <s v="KD"/>
  </r>
  <r>
    <n v="232"/>
    <x v="9"/>
    <s v="XMX-370"/>
    <x v="203"/>
    <x v="0"/>
    <x v="0"/>
    <n v="4680000"/>
    <n v="8.16"/>
    <x v="2"/>
    <s v="Pest"/>
    <x v="2"/>
    <s v="KM"/>
  </r>
  <r>
    <n v="233"/>
    <x v="8"/>
    <s v="EQU-827"/>
    <x v="204"/>
    <x v="0"/>
    <x v="4"/>
    <n v="2290000"/>
    <n v="7.48"/>
    <x v="1"/>
    <s v="Nógrád"/>
    <x v="1"/>
    <s v="ÉM"/>
  </r>
  <r>
    <n v="234"/>
    <x v="3"/>
    <s v="JEU-433"/>
    <x v="87"/>
    <x v="0"/>
    <x v="5"/>
    <n v="4450000"/>
    <n v="7.03"/>
    <x v="0"/>
    <s v="Nógrád"/>
    <x v="1"/>
    <s v="ÉM"/>
  </r>
  <r>
    <n v="235"/>
    <x v="1"/>
    <s v="KIY-825"/>
    <x v="205"/>
    <x v="0"/>
    <x v="4"/>
    <n v="3110000"/>
    <n v="4.3600000000000003"/>
    <x v="0"/>
    <s v="Pest"/>
    <x v="2"/>
    <s v="KM"/>
  </r>
  <r>
    <n v="236"/>
    <x v="1"/>
    <s v="APP-530"/>
    <x v="206"/>
    <x v="0"/>
    <x v="4"/>
    <n v="4100000"/>
    <n v="7.53"/>
    <x v="0"/>
    <s v="Borsod-Abaúj-Zemplén"/>
    <x v="1"/>
    <s v="ÉM"/>
  </r>
  <r>
    <n v="237"/>
    <x v="3"/>
    <s v="JLA-004"/>
    <x v="207"/>
    <x v="0"/>
    <x v="1"/>
    <n v="1500000"/>
    <n v="8.85"/>
    <x v="0"/>
    <s v="Budapest (főváros)"/>
    <x v="2"/>
    <s v="KM"/>
  </r>
  <r>
    <n v="238"/>
    <x v="3"/>
    <s v="NZB-450"/>
    <x v="151"/>
    <x v="0"/>
    <x v="1"/>
    <n v="1710000"/>
    <n v="7.66"/>
    <x v="1"/>
    <s v="Pest"/>
    <x v="2"/>
    <s v="KM"/>
  </r>
  <r>
    <n v="239"/>
    <x v="5"/>
    <s v="SHT-966"/>
    <x v="208"/>
    <x v="1"/>
    <x v="3"/>
    <n v="2190000"/>
    <n v="7.95"/>
    <x v="0"/>
    <s v="Komárom-Esztergom"/>
    <x v="0"/>
    <s v="KD"/>
  </r>
  <r>
    <n v="240"/>
    <x v="3"/>
    <s v="XXC-913"/>
    <x v="201"/>
    <x v="0"/>
    <x v="3"/>
    <n v="2600000"/>
    <n v="4.55"/>
    <x v="1"/>
    <s v="Bács-Kiskun"/>
    <x v="1"/>
    <s v="DA"/>
  </r>
  <r>
    <n v="241"/>
    <x v="0"/>
    <s v="TIJ-228"/>
    <x v="130"/>
    <x v="1"/>
    <x v="4"/>
    <n v="2540000"/>
    <n v="7.1"/>
    <x v="1"/>
    <s v="Tolna"/>
    <x v="0"/>
    <s v="DD"/>
  </r>
  <r>
    <n v="242"/>
    <x v="5"/>
    <s v="ZRN-251"/>
    <x v="209"/>
    <x v="0"/>
    <x v="5"/>
    <n v="4930000"/>
    <n v="7.87"/>
    <x v="2"/>
    <s v="Budapest (főváros)"/>
    <x v="2"/>
    <s v="KM"/>
  </r>
  <r>
    <n v="243"/>
    <x v="0"/>
    <s v="DFR-178"/>
    <x v="210"/>
    <x v="0"/>
    <x v="4"/>
    <n v="3320000"/>
    <n v="4.32"/>
    <x v="0"/>
    <s v="Vas"/>
    <x v="0"/>
    <s v="NyD"/>
  </r>
  <r>
    <n v="244"/>
    <x v="4"/>
    <s v="QWN-873"/>
    <x v="211"/>
    <x v="0"/>
    <x v="1"/>
    <n v="3680000"/>
    <n v="5.53"/>
    <x v="0"/>
    <s v="Csongrád-Csanád"/>
    <x v="1"/>
    <s v="DA"/>
  </r>
  <r>
    <n v="245"/>
    <x v="8"/>
    <s v="ZEX-593"/>
    <x v="212"/>
    <x v="1"/>
    <x v="1"/>
    <n v="2390000"/>
    <n v="4.8499999999999996"/>
    <x v="0"/>
    <s v="Somogy"/>
    <x v="0"/>
    <s v="DD"/>
  </r>
  <r>
    <n v="246"/>
    <x v="0"/>
    <s v="TAH-190"/>
    <x v="213"/>
    <x v="0"/>
    <x v="3"/>
    <n v="4810000"/>
    <n v="6.43"/>
    <x v="2"/>
    <s v="Fejér"/>
    <x v="0"/>
    <s v="KD"/>
  </r>
  <r>
    <n v="247"/>
    <x v="6"/>
    <s v="PFU-730"/>
    <x v="214"/>
    <x v="0"/>
    <x v="3"/>
    <n v="4040000"/>
    <n v="10.38"/>
    <x v="1"/>
    <s v="Jász-Nagykun-Szolnok"/>
    <x v="1"/>
    <s v="ÉA"/>
  </r>
  <r>
    <n v="248"/>
    <x v="4"/>
    <s v="WZK-351"/>
    <x v="215"/>
    <x v="1"/>
    <x v="4"/>
    <n v="2520000"/>
    <n v="9.77"/>
    <x v="0"/>
    <s v="Bács-Kiskun"/>
    <x v="1"/>
    <s v="DA"/>
  </r>
  <r>
    <n v="249"/>
    <x v="1"/>
    <s v="OKH-621"/>
    <x v="170"/>
    <x v="0"/>
    <x v="5"/>
    <n v="4530000"/>
    <n v="9.48"/>
    <x v="2"/>
    <s v="Veszprém"/>
    <x v="0"/>
    <s v="KD"/>
  </r>
  <r>
    <n v="250"/>
    <x v="12"/>
    <s v="QVX-177"/>
    <x v="216"/>
    <x v="1"/>
    <x v="0"/>
    <n v="2830000"/>
    <n v="9.7799999999999994"/>
    <x v="2"/>
    <s v="Borsod-Abaúj-Zemplén"/>
    <x v="1"/>
    <s v="ÉM"/>
  </r>
  <r>
    <n v="251"/>
    <x v="12"/>
    <s v="NOO-957"/>
    <x v="217"/>
    <x v="0"/>
    <x v="1"/>
    <n v="1920000"/>
    <n v="10.96"/>
    <x v="2"/>
    <s v="Vas"/>
    <x v="0"/>
    <s v="NyD"/>
  </r>
  <r>
    <n v="252"/>
    <x v="6"/>
    <s v="UYA-526"/>
    <x v="218"/>
    <x v="1"/>
    <x v="1"/>
    <n v="4470000"/>
    <n v="10.16"/>
    <x v="0"/>
    <s v="Békés"/>
    <x v="1"/>
    <s v="DA"/>
  </r>
  <r>
    <n v="253"/>
    <x v="12"/>
    <s v="MPQ-325"/>
    <x v="219"/>
    <x v="1"/>
    <x v="5"/>
    <n v="2670000"/>
    <n v="6.88"/>
    <x v="0"/>
    <s v="Csongrád-Csanád"/>
    <x v="1"/>
    <s v="DA"/>
  </r>
  <r>
    <n v="254"/>
    <x v="5"/>
    <s v="JKU-488"/>
    <x v="220"/>
    <x v="0"/>
    <x v="1"/>
    <n v="1800000"/>
    <n v="7.02"/>
    <x v="2"/>
    <s v="Zala"/>
    <x v="0"/>
    <s v="NyD"/>
  </r>
  <r>
    <n v="255"/>
    <x v="3"/>
    <s v="XCY-019"/>
    <x v="221"/>
    <x v="0"/>
    <x v="1"/>
    <n v="3700000"/>
    <n v="8.68"/>
    <x v="2"/>
    <s v="Komárom-Esztergom"/>
    <x v="0"/>
    <s v="KD"/>
  </r>
  <r>
    <n v="256"/>
    <x v="1"/>
    <s v="IXM-054"/>
    <x v="222"/>
    <x v="0"/>
    <x v="3"/>
    <n v="2040000"/>
    <n v="5.84"/>
    <x v="0"/>
    <s v="Vas"/>
    <x v="0"/>
    <s v="NyD"/>
  </r>
  <r>
    <n v="257"/>
    <x v="5"/>
    <s v="PCP-718"/>
    <x v="223"/>
    <x v="1"/>
    <x v="4"/>
    <n v="3480000"/>
    <n v="9.4700000000000006"/>
    <x v="1"/>
    <s v="Békés"/>
    <x v="1"/>
    <s v="DA"/>
  </r>
  <r>
    <n v="258"/>
    <x v="3"/>
    <s v="TZC-244"/>
    <x v="224"/>
    <x v="0"/>
    <x v="0"/>
    <n v="4410000"/>
    <n v="7.49"/>
    <x v="0"/>
    <s v="Szabolcs-Szatmár-Bereg"/>
    <x v="1"/>
    <s v="ÉA"/>
  </r>
  <r>
    <n v="259"/>
    <x v="1"/>
    <s v="FLZ-007"/>
    <x v="225"/>
    <x v="1"/>
    <x v="5"/>
    <n v="2390000"/>
    <n v="7.93"/>
    <x v="0"/>
    <s v="Bács-Kiskun"/>
    <x v="1"/>
    <s v="DA"/>
  </r>
  <r>
    <n v="260"/>
    <x v="0"/>
    <s v="PHP-175"/>
    <x v="226"/>
    <x v="0"/>
    <x v="0"/>
    <n v="1970000"/>
    <n v="5.78"/>
    <x v="1"/>
    <s v="Borsod-Abaúj-Zemplén"/>
    <x v="1"/>
    <s v="ÉM"/>
  </r>
  <r>
    <n v="261"/>
    <x v="0"/>
    <s v="CWJ-023"/>
    <x v="227"/>
    <x v="1"/>
    <x v="0"/>
    <n v="4370000"/>
    <n v="8.08"/>
    <x v="0"/>
    <s v="Komárom-Esztergom"/>
    <x v="0"/>
    <s v="KD"/>
  </r>
  <r>
    <n v="262"/>
    <x v="1"/>
    <s v="UWS-433"/>
    <x v="228"/>
    <x v="1"/>
    <x v="4"/>
    <n v="4970000"/>
    <n v="8.52"/>
    <x v="0"/>
    <s v="Somogy"/>
    <x v="0"/>
    <s v="DD"/>
  </r>
  <r>
    <n v="263"/>
    <x v="1"/>
    <s v="PQP-302"/>
    <x v="229"/>
    <x v="0"/>
    <x v="1"/>
    <n v="3870000"/>
    <n v="5.16"/>
    <x v="2"/>
    <s v="Pest"/>
    <x v="2"/>
    <s v="KM"/>
  </r>
  <r>
    <n v="264"/>
    <x v="11"/>
    <s v="DDX-185"/>
    <x v="221"/>
    <x v="0"/>
    <x v="3"/>
    <n v="1860000"/>
    <n v="6.1"/>
    <x v="1"/>
    <s v="Hajdú-Bihar"/>
    <x v="1"/>
    <s v="ÉA"/>
  </r>
  <r>
    <n v="265"/>
    <x v="11"/>
    <s v="LCZ-757"/>
    <x v="230"/>
    <x v="0"/>
    <x v="0"/>
    <n v="2780000"/>
    <n v="11.08"/>
    <x v="1"/>
    <s v="Zala"/>
    <x v="0"/>
    <s v="NyD"/>
  </r>
  <r>
    <n v="266"/>
    <x v="1"/>
    <s v="BZN-413"/>
    <x v="231"/>
    <x v="0"/>
    <x v="3"/>
    <n v="4860000"/>
    <n v="8.42"/>
    <x v="0"/>
    <s v="Somogy"/>
    <x v="0"/>
    <s v="DD"/>
  </r>
  <r>
    <n v="267"/>
    <x v="0"/>
    <s v="BKU-741"/>
    <x v="221"/>
    <x v="1"/>
    <x v="0"/>
    <n v="1460000"/>
    <n v="6.34"/>
    <x v="1"/>
    <s v="Heves"/>
    <x v="1"/>
    <s v="ÉM"/>
  </r>
  <r>
    <n v="268"/>
    <x v="5"/>
    <s v="TTA-021"/>
    <x v="232"/>
    <x v="0"/>
    <x v="3"/>
    <n v="1450000"/>
    <n v="10.34"/>
    <x v="0"/>
    <s v="Szabolcs-Szatmár-Bereg"/>
    <x v="1"/>
    <s v="ÉA"/>
  </r>
  <r>
    <n v="269"/>
    <x v="12"/>
    <s v="UGJ-535"/>
    <x v="54"/>
    <x v="1"/>
    <x v="3"/>
    <n v="1360000"/>
    <n v="4.18"/>
    <x v="0"/>
    <s v="Fejér"/>
    <x v="0"/>
    <s v="KD"/>
  </r>
  <r>
    <n v="270"/>
    <x v="1"/>
    <s v="LWF-829"/>
    <x v="233"/>
    <x v="1"/>
    <x v="0"/>
    <n v="1750000"/>
    <n v="8.65"/>
    <x v="0"/>
    <s v="Zala"/>
    <x v="0"/>
    <s v="NyD"/>
  </r>
  <r>
    <n v="271"/>
    <x v="6"/>
    <s v="KEW-629"/>
    <x v="210"/>
    <x v="0"/>
    <x v="0"/>
    <n v="4020000"/>
    <n v="4.4800000000000004"/>
    <x v="2"/>
    <s v="Somogy"/>
    <x v="0"/>
    <s v="DD"/>
  </r>
  <r>
    <n v="272"/>
    <x v="3"/>
    <s v="YNF-540"/>
    <x v="234"/>
    <x v="1"/>
    <x v="5"/>
    <n v="4240000"/>
    <n v="7.38"/>
    <x v="2"/>
    <s v="Győr-Moson-Sopron"/>
    <x v="0"/>
    <s v="NyD"/>
  </r>
  <r>
    <n v="273"/>
    <x v="12"/>
    <s v="ZWF-663"/>
    <x v="86"/>
    <x v="0"/>
    <x v="1"/>
    <n v="4430000"/>
    <n v="8.99"/>
    <x v="0"/>
    <s v="Fejér"/>
    <x v="0"/>
    <s v="KD"/>
  </r>
  <r>
    <n v="274"/>
    <x v="6"/>
    <s v="OZR-750"/>
    <x v="44"/>
    <x v="1"/>
    <x v="4"/>
    <n v="2220000"/>
    <n v="8.0500000000000007"/>
    <x v="1"/>
    <s v="Csongrád-Csanád"/>
    <x v="1"/>
    <s v="DA"/>
  </r>
  <r>
    <n v="275"/>
    <x v="3"/>
    <s v="NHH-115"/>
    <x v="235"/>
    <x v="0"/>
    <x v="0"/>
    <n v="2800000"/>
    <n v="7.68"/>
    <x v="2"/>
    <s v="Hajdú-Bihar"/>
    <x v="1"/>
    <s v="ÉA"/>
  </r>
  <r>
    <n v="276"/>
    <x v="12"/>
    <s v="IUA-203"/>
    <x v="236"/>
    <x v="0"/>
    <x v="2"/>
    <n v="2280000"/>
    <n v="8.36"/>
    <x v="0"/>
    <s v="Fejér"/>
    <x v="0"/>
    <s v="KD"/>
  </r>
  <r>
    <n v="277"/>
    <x v="3"/>
    <s v="ZUA-461"/>
    <x v="237"/>
    <x v="1"/>
    <x v="0"/>
    <n v="4560000"/>
    <n v="10.94"/>
    <x v="2"/>
    <s v="Hajdú-Bihar"/>
    <x v="1"/>
    <s v="ÉA"/>
  </r>
  <r>
    <n v="278"/>
    <x v="1"/>
    <s v="KNE-000"/>
    <x v="238"/>
    <x v="0"/>
    <x v="3"/>
    <n v="2380000"/>
    <n v="9.68"/>
    <x v="0"/>
    <s v="Fejér"/>
    <x v="0"/>
    <s v="KD"/>
  </r>
  <r>
    <n v="279"/>
    <x v="5"/>
    <s v="MTG-090"/>
    <x v="205"/>
    <x v="1"/>
    <x v="0"/>
    <n v="4870000"/>
    <n v="8.3699999999999992"/>
    <x v="0"/>
    <s v="Békés"/>
    <x v="1"/>
    <s v="DA"/>
  </r>
  <r>
    <n v="280"/>
    <x v="0"/>
    <s v="XYI-778"/>
    <x v="239"/>
    <x v="0"/>
    <x v="0"/>
    <n v="2970000"/>
    <n v="10.68"/>
    <x v="1"/>
    <s v="Békés"/>
    <x v="1"/>
    <s v="DA"/>
  </r>
  <r>
    <n v="281"/>
    <x v="6"/>
    <s v="SMR-265"/>
    <x v="240"/>
    <x v="0"/>
    <x v="4"/>
    <n v="2260000"/>
    <n v="4.8600000000000003"/>
    <x v="0"/>
    <s v="Baranya"/>
    <x v="0"/>
    <s v="DD"/>
  </r>
  <r>
    <n v="282"/>
    <x v="0"/>
    <s v="IIQ-737"/>
    <x v="241"/>
    <x v="1"/>
    <x v="0"/>
    <n v="3430000"/>
    <n v="6.23"/>
    <x v="1"/>
    <s v="Hajdú-Bihar"/>
    <x v="1"/>
    <s v="ÉA"/>
  </r>
  <r>
    <n v="283"/>
    <x v="1"/>
    <s v="FLI-775"/>
    <x v="242"/>
    <x v="0"/>
    <x v="0"/>
    <n v="3970000"/>
    <n v="10.88"/>
    <x v="1"/>
    <s v="Vas"/>
    <x v="0"/>
    <s v="NyD"/>
  </r>
  <r>
    <n v="284"/>
    <x v="10"/>
    <s v="PYX-236"/>
    <x v="243"/>
    <x v="0"/>
    <x v="5"/>
    <n v="3570000"/>
    <n v="7.27"/>
    <x v="0"/>
    <s v="Vas"/>
    <x v="0"/>
    <s v="NyD"/>
  </r>
  <r>
    <n v="285"/>
    <x v="1"/>
    <s v="VQR-156"/>
    <x v="132"/>
    <x v="0"/>
    <x v="0"/>
    <n v="4170000"/>
    <n v="9.33"/>
    <x v="1"/>
    <s v="Hajdú-Bihar"/>
    <x v="1"/>
    <s v="ÉA"/>
  </r>
  <r>
    <n v="286"/>
    <x v="12"/>
    <s v="DWO-641"/>
    <x v="152"/>
    <x v="1"/>
    <x v="1"/>
    <n v="4390000"/>
    <n v="7.67"/>
    <x v="0"/>
    <s v="Budapest (főváros)"/>
    <x v="2"/>
    <s v="KM"/>
  </r>
  <r>
    <n v="287"/>
    <x v="10"/>
    <s v="FOJ-260"/>
    <x v="244"/>
    <x v="0"/>
    <x v="2"/>
    <n v="1460000"/>
    <n v="7.77"/>
    <x v="1"/>
    <s v="Békés"/>
    <x v="1"/>
    <s v="DA"/>
  </r>
  <r>
    <n v="288"/>
    <x v="2"/>
    <s v="PSW-628"/>
    <x v="245"/>
    <x v="0"/>
    <x v="5"/>
    <n v="1430000"/>
    <n v="5.35"/>
    <x v="1"/>
    <s v="Veszprém"/>
    <x v="0"/>
    <s v="KD"/>
  </r>
  <r>
    <n v="289"/>
    <x v="2"/>
    <s v="AGN-599"/>
    <x v="246"/>
    <x v="0"/>
    <x v="0"/>
    <n v="4490000"/>
    <n v="6.86"/>
    <x v="2"/>
    <s v="Zala"/>
    <x v="0"/>
    <s v="NyD"/>
  </r>
  <r>
    <n v="290"/>
    <x v="6"/>
    <s v="XRN-859"/>
    <x v="247"/>
    <x v="0"/>
    <x v="2"/>
    <n v="4890000"/>
    <n v="10.47"/>
    <x v="1"/>
    <s v="Vas"/>
    <x v="0"/>
    <s v="NyD"/>
  </r>
  <r>
    <n v="291"/>
    <x v="3"/>
    <s v="ERR-852"/>
    <x v="248"/>
    <x v="0"/>
    <x v="1"/>
    <n v="2790000"/>
    <n v="8.0399999999999991"/>
    <x v="2"/>
    <s v="Komárom-Esztergom"/>
    <x v="0"/>
    <s v="KD"/>
  </r>
  <r>
    <n v="292"/>
    <x v="9"/>
    <s v="MPV-107"/>
    <x v="249"/>
    <x v="0"/>
    <x v="0"/>
    <n v="2130000"/>
    <n v="10.4"/>
    <x v="2"/>
    <s v="Békés"/>
    <x v="1"/>
    <s v="DA"/>
  </r>
  <r>
    <n v="293"/>
    <x v="0"/>
    <s v="YDA-532"/>
    <x v="250"/>
    <x v="0"/>
    <x v="4"/>
    <n v="2140000"/>
    <n v="8.68"/>
    <x v="1"/>
    <s v="Csongrád-Csanád"/>
    <x v="1"/>
    <s v="DA"/>
  </r>
  <r>
    <n v="294"/>
    <x v="12"/>
    <s v="GAR-114"/>
    <x v="182"/>
    <x v="0"/>
    <x v="4"/>
    <n v="3220000"/>
    <n v="7.44"/>
    <x v="0"/>
    <s v="Borsod-Abaúj-Zemplén"/>
    <x v="1"/>
    <s v="ÉM"/>
  </r>
  <r>
    <n v="295"/>
    <x v="0"/>
    <s v="BAP-308"/>
    <x v="251"/>
    <x v="0"/>
    <x v="3"/>
    <n v="2310000"/>
    <n v="5.24"/>
    <x v="2"/>
    <s v="Fejér"/>
    <x v="0"/>
    <s v="KD"/>
  </r>
  <r>
    <n v="296"/>
    <x v="1"/>
    <s v="KPL-023"/>
    <x v="252"/>
    <x v="0"/>
    <x v="0"/>
    <n v="3840000"/>
    <n v="7.41"/>
    <x v="2"/>
    <s v="Szabolcs-Szatmár-Bereg"/>
    <x v="1"/>
    <s v="ÉA"/>
  </r>
  <r>
    <n v="297"/>
    <x v="1"/>
    <s v="OXU-402"/>
    <x v="253"/>
    <x v="1"/>
    <x v="1"/>
    <n v="3680000"/>
    <n v="4.97"/>
    <x v="0"/>
    <s v="Bács-Kiskun"/>
    <x v="1"/>
    <s v="DA"/>
  </r>
  <r>
    <n v="298"/>
    <x v="0"/>
    <s v="NFO-913"/>
    <x v="254"/>
    <x v="0"/>
    <x v="0"/>
    <n v="4090000"/>
    <n v="10.83"/>
    <x v="1"/>
    <s v="Szabolcs-Szatmár-Bereg"/>
    <x v="1"/>
    <s v="ÉA"/>
  </r>
  <r>
    <n v="299"/>
    <x v="6"/>
    <s v="HPK-987"/>
    <x v="255"/>
    <x v="1"/>
    <x v="1"/>
    <n v="2130000"/>
    <n v="10.44"/>
    <x v="0"/>
    <s v="Veszprém"/>
    <x v="0"/>
    <s v="KD"/>
  </r>
  <r>
    <n v="300"/>
    <x v="1"/>
    <s v="KJH-297"/>
    <x v="125"/>
    <x v="1"/>
    <x v="1"/>
    <n v="4380000"/>
    <n v="4.07"/>
    <x v="2"/>
    <s v="Győr-Moson-Sopron"/>
    <x v="0"/>
    <s v="NyD"/>
  </r>
  <r>
    <n v="301"/>
    <x v="4"/>
    <s v="SQV-639"/>
    <x v="256"/>
    <x v="1"/>
    <x v="3"/>
    <n v="4950000"/>
    <n v="7.68"/>
    <x v="1"/>
    <s v="Hajdú-Bihar"/>
    <x v="1"/>
    <s v="ÉA"/>
  </r>
  <r>
    <n v="302"/>
    <x v="0"/>
    <s v="LLI-197"/>
    <x v="257"/>
    <x v="1"/>
    <x v="4"/>
    <n v="4060000"/>
    <n v="5.77"/>
    <x v="2"/>
    <s v="Bács-Kiskun"/>
    <x v="1"/>
    <s v="DA"/>
  </r>
  <r>
    <n v="303"/>
    <x v="2"/>
    <s v="QDH-352"/>
    <x v="258"/>
    <x v="0"/>
    <x v="4"/>
    <n v="4630000"/>
    <n v="10.41"/>
    <x v="0"/>
    <s v="Borsod-Abaúj-Zemplén"/>
    <x v="1"/>
    <s v="ÉM"/>
  </r>
  <r>
    <n v="304"/>
    <x v="12"/>
    <s v="VSF-352"/>
    <x v="259"/>
    <x v="0"/>
    <x v="1"/>
    <n v="4880000"/>
    <n v="6.94"/>
    <x v="1"/>
    <s v="Budapest (főváros)"/>
    <x v="2"/>
    <s v="KM"/>
  </r>
  <r>
    <n v="305"/>
    <x v="0"/>
    <s v="UYQ-288"/>
    <x v="260"/>
    <x v="0"/>
    <x v="0"/>
    <n v="3930000"/>
    <n v="4.53"/>
    <x v="0"/>
    <s v="Fejér"/>
    <x v="0"/>
    <s v="KD"/>
  </r>
  <r>
    <n v="306"/>
    <x v="3"/>
    <s v="LCE-411"/>
    <x v="261"/>
    <x v="0"/>
    <x v="1"/>
    <n v="2560000"/>
    <n v="9.59"/>
    <x v="1"/>
    <s v="Komárom-Esztergom"/>
    <x v="0"/>
    <s v="KD"/>
  </r>
  <r>
    <n v="307"/>
    <x v="2"/>
    <s v="UVA-503"/>
    <x v="262"/>
    <x v="0"/>
    <x v="1"/>
    <n v="3100000"/>
    <n v="4.78"/>
    <x v="2"/>
    <s v="Nógrád"/>
    <x v="1"/>
    <s v="ÉM"/>
  </r>
  <r>
    <n v="308"/>
    <x v="0"/>
    <s v="HZR-404"/>
    <x v="263"/>
    <x v="0"/>
    <x v="3"/>
    <n v="3970000"/>
    <n v="6.2"/>
    <x v="0"/>
    <s v="Nógrád"/>
    <x v="1"/>
    <s v="ÉM"/>
  </r>
  <r>
    <n v="309"/>
    <x v="3"/>
    <s v="SBZ-975"/>
    <x v="264"/>
    <x v="1"/>
    <x v="5"/>
    <n v="2890000"/>
    <n v="10.7"/>
    <x v="2"/>
    <s v="Jász-Nagykun-Szolnok"/>
    <x v="1"/>
    <s v="ÉA"/>
  </r>
  <r>
    <n v="310"/>
    <x v="9"/>
    <s v="NWC-839"/>
    <x v="265"/>
    <x v="1"/>
    <x v="0"/>
    <n v="1520000"/>
    <n v="4.92"/>
    <x v="0"/>
    <s v="Szabolcs-Szatmár-Bereg"/>
    <x v="1"/>
    <s v="ÉA"/>
  </r>
  <r>
    <n v="311"/>
    <x v="1"/>
    <s v="KJF-988"/>
    <x v="266"/>
    <x v="0"/>
    <x v="3"/>
    <n v="4070000"/>
    <n v="4.1399999999999997"/>
    <x v="0"/>
    <s v="Jász-Nagykun-Szolnok"/>
    <x v="1"/>
    <s v="ÉA"/>
  </r>
  <r>
    <n v="312"/>
    <x v="7"/>
    <s v="KTC-353"/>
    <x v="243"/>
    <x v="1"/>
    <x v="4"/>
    <n v="2510000"/>
    <n v="4.9000000000000004"/>
    <x v="1"/>
    <s v="Csongrád-Csanád"/>
    <x v="1"/>
    <s v="DA"/>
  </r>
  <r>
    <n v="313"/>
    <x v="1"/>
    <s v="HDB-168"/>
    <x v="267"/>
    <x v="1"/>
    <x v="2"/>
    <n v="2660000"/>
    <n v="10.98"/>
    <x v="1"/>
    <s v="Somogy"/>
    <x v="0"/>
    <s v="DD"/>
  </r>
  <r>
    <n v="314"/>
    <x v="12"/>
    <s v="MDI-501"/>
    <x v="207"/>
    <x v="1"/>
    <x v="1"/>
    <n v="4740000"/>
    <n v="7.85"/>
    <x v="0"/>
    <s v="Hajdú-Bihar"/>
    <x v="1"/>
    <s v="ÉA"/>
  </r>
  <r>
    <n v="315"/>
    <x v="12"/>
    <s v="TCF-884"/>
    <x v="268"/>
    <x v="1"/>
    <x v="4"/>
    <n v="1350000"/>
    <n v="4.62"/>
    <x v="2"/>
    <s v="Békés"/>
    <x v="1"/>
    <s v="DA"/>
  </r>
  <r>
    <n v="316"/>
    <x v="5"/>
    <s v="YVQ-752"/>
    <x v="269"/>
    <x v="0"/>
    <x v="1"/>
    <n v="3810000"/>
    <n v="9.48"/>
    <x v="1"/>
    <s v="Jász-Nagykun-Szolnok"/>
    <x v="1"/>
    <s v="ÉA"/>
  </r>
  <r>
    <n v="317"/>
    <x v="1"/>
    <s v="WYI-935"/>
    <x v="19"/>
    <x v="0"/>
    <x v="1"/>
    <n v="3180000"/>
    <n v="6.41"/>
    <x v="0"/>
    <s v="Borsod-Abaúj-Zemplén"/>
    <x v="1"/>
    <s v="ÉM"/>
  </r>
  <r>
    <n v="318"/>
    <x v="3"/>
    <s v="IKN-344"/>
    <x v="270"/>
    <x v="1"/>
    <x v="4"/>
    <n v="3770000"/>
    <n v="7.21"/>
    <x v="0"/>
    <s v="Tolna"/>
    <x v="0"/>
    <s v="DD"/>
  </r>
  <r>
    <n v="319"/>
    <x v="1"/>
    <s v="XDU-946"/>
    <x v="271"/>
    <x v="0"/>
    <x v="0"/>
    <n v="3990000"/>
    <n v="5.94"/>
    <x v="2"/>
    <s v="Fejér"/>
    <x v="0"/>
    <s v="KD"/>
  </r>
  <r>
    <n v="320"/>
    <x v="6"/>
    <s v="UOZ-737"/>
    <x v="272"/>
    <x v="0"/>
    <x v="3"/>
    <n v="4240000"/>
    <n v="11.01"/>
    <x v="0"/>
    <s v="Szabolcs-Szatmár-Bereg"/>
    <x v="1"/>
    <s v="ÉA"/>
  </r>
  <r>
    <n v="321"/>
    <x v="6"/>
    <s v="NCC-434"/>
    <x v="273"/>
    <x v="1"/>
    <x v="3"/>
    <n v="4590000"/>
    <n v="5.5"/>
    <x v="2"/>
    <s v="Borsod-Abaúj-Zemplén"/>
    <x v="1"/>
    <s v="ÉM"/>
  </r>
  <r>
    <n v="322"/>
    <x v="6"/>
    <s v="MJZ-157"/>
    <x v="230"/>
    <x v="0"/>
    <x v="0"/>
    <n v="2370000"/>
    <n v="5.96"/>
    <x v="2"/>
    <s v="Veszprém"/>
    <x v="0"/>
    <s v="KD"/>
  </r>
  <r>
    <n v="323"/>
    <x v="6"/>
    <s v="IFO-721"/>
    <x v="250"/>
    <x v="1"/>
    <x v="3"/>
    <n v="3100000"/>
    <n v="11.1"/>
    <x v="1"/>
    <s v="Győr-Moson-Sopron"/>
    <x v="0"/>
    <s v="NyD"/>
  </r>
  <r>
    <n v="324"/>
    <x v="1"/>
    <s v="FBZ-353"/>
    <x v="274"/>
    <x v="1"/>
    <x v="5"/>
    <n v="4690000"/>
    <n v="5.88"/>
    <x v="1"/>
    <s v="Nógrád"/>
    <x v="1"/>
    <s v="ÉM"/>
  </r>
  <r>
    <n v="325"/>
    <x v="2"/>
    <s v="XEH-340"/>
    <x v="275"/>
    <x v="0"/>
    <x v="5"/>
    <n v="2640000"/>
    <n v="4.12"/>
    <x v="2"/>
    <s v="Szabolcs-Szatmár-Bereg"/>
    <x v="1"/>
    <s v="ÉA"/>
  </r>
  <r>
    <n v="326"/>
    <x v="1"/>
    <s v="PFQ-627"/>
    <x v="276"/>
    <x v="1"/>
    <x v="1"/>
    <n v="4130000"/>
    <n v="7.72"/>
    <x v="2"/>
    <s v="Hajdú-Bihar"/>
    <x v="1"/>
    <s v="ÉA"/>
  </r>
  <r>
    <n v="327"/>
    <x v="12"/>
    <s v="FTD-834"/>
    <x v="277"/>
    <x v="0"/>
    <x v="3"/>
    <n v="4880000"/>
    <n v="4.75"/>
    <x v="1"/>
    <s v="Zala"/>
    <x v="0"/>
    <s v="NyD"/>
  </r>
  <r>
    <n v="328"/>
    <x v="8"/>
    <s v="FVG-127"/>
    <x v="278"/>
    <x v="0"/>
    <x v="4"/>
    <n v="3470000"/>
    <n v="10.98"/>
    <x v="2"/>
    <s v="Borsod-Abaúj-Zemplén"/>
    <x v="1"/>
    <s v="ÉM"/>
  </r>
  <r>
    <n v="329"/>
    <x v="1"/>
    <s v="RCR-099"/>
    <x v="279"/>
    <x v="1"/>
    <x v="3"/>
    <n v="4480000"/>
    <n v="8.6"/>
    <x v="1"/>
    <s v="Budapest (főváros)"/>
    <x v="2"/>
    <s v="KM"/>
  </r>
  <r>
    <n v="330"/>
    <x v="3"/>
    <s v="JMD-379"/>
    <x v="280"/>
    <x v="1"/>
    <x v="5"/>
    <n v="3380000"/>
    <n v="4.3499999999999996"/>
    <x v="2"/>
    <s v="Tolna"/>
    <x v="0"/>
    <s v="DD"/>
  </r>
  <r>
    <n v="331"/>
    <x v="0"/>
    <s v="HUH-985"/>
    <x v="65"/>
    <x v="0"/>
    <x v="3"/>
    <n v="3080000"/>
    <n v="7.56"/>
    <x v="1"/>
    <s v="Nógrád"/>
    <x v="1"/>
    <s v="ÉM"/>
  </r>
  <r>
    <n v="332"/>
    <x v="1"/>
    <s v="UOD-191"/>
    <x v="281"/>
    <x v="0"/>
    <x v="0"/>
    <n v="3970000"/>
    <n v="6.05"/>
    <x v="1"/>
    <s v="Békés"/>
    <x v="1"/>
    <s v="DA"/>
  </r>
  <r>
    <n v="333"/>
    <x v="1"/>
    <s v="MYQ-560"/>
    <x v="282"/>
    <x v="0"/>
    <x v="3"/>
    <n v="4970000"/>
    <n v="7.56"/>
    <x v="0"/>
    <s v="Heves"/>
    <x v="1"/>
    <s v="ÉM"/>
  </r>
  <r>
    <n v="334"/>
    <x v="4"/>
    <s v="KGH-022"/>
    <x v="283"/>
    <x v="0"/>
    <x v="3"/>
    <n v="4640000"/>
    <n v="5.8"/>
    <x v="0"/>
    <s v="Jász-Nagykun-Szolnok"/>
    <x v="1"/>
    <s v="ÉA"/>
  </r>
  <r>
    <n v="335"/>
    <x v="1"/>
    <s v="NVT-311"/>
    <x v="284"/>
    <x v="0"/>
    <x v="3"/>
    <n v="3540000"/>
    <n v="8.34"/>
    <x v="0"/>
    <s v="Vas"/>
    <x v="0"/>
    <s v="NyD"/>
  </r>
  <r>
    <n v="336"/>
    <x v="1"/>
    <s v="ZRS-110"/>
    <x v="285"/>
    <x v="1"/>
    <x v="4"/>
    <n v="2780000"/>
    <n v="9.52"/>
    <x v="0"/>
    <s v="Hajdú-Bihar"/>
    <x v="1"/>
    <s v="ÉA"/>
  </r>
  <r>
    <n v="337"/>
    <x v="5"/>
    <s v="KAM-187"/>
    <x v="286"/>
    <x v="0"/>
    <x v="5"/>
    <n v="4460000"/>
    <n v="9.08"/>
    <x v="1"/>
    <s v="Pest"/>
    <x v="2"/>
    <s v="KM"/>
  </r>
  <r>
    <n v="338"/>
    <x v="1"/>
    <s v="SDR-896"/>
    <x v="287"/>
    <x v="0"/>
    <x v="4"/>
    <n v="2760000"/>
    <n v="4.7300000000000004"/>
    <x v="1"/>
    <s v="Komárom-Esztergom"/>
    <x v="0"/>
    <s v="KD"/>
  </r>
  <r>
    <n v="339"/>
    <x v="1"/>
    <s v="FDD-121"/>
    <x v="288"/>
    <x v="0"/>
    <x v="1"/>
    <n v="4370000"/>
    <n v="6.49"/>
    <x v="2"/>
    <s v="Pest"/>
    <x v="2"/>
    <s v="KM"/>
  </r>
  <r>
    <n v="340"/>
    <x v="3"/>
    <s v="SAC-232"/>
    <x v="289"/>
    <x v="0"/>
    <x v="3"/>
    <n v="4340000"/>
    <n v="4.62"/>
    <x v="0"/>
    <s v="Somogy"/>
    <x v="0"/>
    <s v="DD"/>
  </r>
  <r>
    <n v="341"/>
    <x v="4"/>
    <s v="TAG-075"/>
    <x v="273"/>
    <x v="0"/>
    <x v="0"/>
    <n v="3570000"/>
    <n v="4.1500000000000004"/>
    <x v="0"/>
    <s v="Fejér"/>
    <x v="0"/>
    <s v="KD"/>
  </r>
  <r>
    <n v="342"/>
    <x v="6"/>
    <s v="VZP-103"/>
    <x v="290"/>
    <x v="1"/>
    <x v="4"/>
    <n v="3600000"/>
    <n v="4.4000000000000004"/>
    <x v="0"/>
    <s v="Jász-Nagykun-Szolnok"/>
    <x v="1"/>
    <s v="ÉA"/>
  </r>
  <r>
    <n v="343"/>
    <x v="10"/>
    <s v="AIV-182"/>
    <x v="291"/>
    <x v="0"/>
    <x v="5"/>
    <n v="4440000"/>
    <n v="6.26"/>
    <x v="0"/>
    <s v="Hajdú-Bihar"/>
    <x v="1"/>
    <s v="ÉA"/>
  </r>
  <r>
    <n v="344"/>
    <x v="10"/>
    <s v="OJL-239"/>
    <x v="292"/>
    <x v="0"/>
    <x v="1"/>
    <n v="4730000"/>
    <n v="9.84"/>
    <x v="0"/>
    <s v="Baranya"/>
    <x v="0"/>
    <s v="DD"/>
  </r>
  <r>
    <n v="345"/>
    <x v="1"/>
    <s v="FYF-962"/>
    <x v="293"/>
    <x v="0"/>
    <x v="1"/>
    <n v="4940000"/>
    <n v="10.17"/>
    <x v="0"/>
    <s v="Jász-Nagykun-Szolnok"/>
    <x v="1"/>
    <s v="ÉA"/>
  </r>
  <r>
    <n v="346"/>
    <x v="8"/>
    <s v="PVS-539"/>
    <x v="162"/>
    <x v="0"/>
    <x v="4"/>
    <n v="4680000"/>
    <n v="5.95"/>
    <x v="1"/>
    <s v="Somogy"/>
    <x v="0"/>
    <s v="DD"/>
  </r>
  <r>
    <n v="347"/>
    <x v="9"/>
    <s v="FUF-806"/>
    <x v="294"/>
    <x v="1"/>
    <x v="4"/>
    <n v="2560000"/>
    <n v="4.33"/>
    <x v="2"/>
    <s v="Vas"/>
    <x v="0"/>
    <s v="NyD"/>
  </r>
  <r>
    <n v="348"/>
    <x v="6"/>
    <s v="RYF-719"/>
    <x v="295"/>
    <x v="1"/>
    <x v="1"/>
    <n v="3510000"/>
    <n v="11.09"/>
    <x v="2"/>
    <s v="Budapest (főváros)"/>
    <x v="2"/>
    <s v="KM"/>
  </r>
  <r>
    <n v="349"/>
    <x v="4"/>
    <s v="JWD-100"/>
    <x v="173"/>
    <x v="0"/>
    <x v="3"/>
    <n v="3280000"/>
    <n v="6.02"/>
    <x v="2"/>
    <s v="Borsod-Abaúj-Zemplén"/>
    <x v="1"/>
    <s v="ÉM"/>
  </r>
  <r>
    <n v="350"/>
    <x v="2"/>
    <s v="LWK-725"/>
    <x v="296"/>
    <x v="0"/>
    <x v="3"/>
    <n v="4320000"/>
    <n v="6.52"/>
    <x v="2"/>
    <s v="Csongrád-Csanád"/>
    <x v="1"/>
    <s v="DA"/>
  </r>
  <r>
    <n v="351"/>
    <x v="6"/>
    <s v="ZYX-565"/>
    <x v="18"/>
    <x v="0"/>
    <x v="0"/>
    <n v="3910000"/>
    <n v="9.8699999999999992"/>
    <x v="1"/>
    <s v="Csongrád-Csanád"/>
    <x v="1"/>
    <s v="DA"/>
  </r>
  <r>
    <n v="352"/>
    <x v="10"/>
    <s v="KCG-781"/>
    <x v="144"/>
    <x v="0"/>
    <x v="4"/>
    <n v="4830000"/>
    <n v="11.09"/>
    <x v="2"/>
    <s v="Tolna"/>
    <x v="0"/>
    <s v="DD"/>
  </r>
  <r>
    <n v="353"/>
    <x v="9"/>
    <s v="WFP-707"/>
    <x v="297"/>
    <x v="0"/>
    <x v="1"/>
    <n v="3060000"/>
    <n v="10.89"/>
    <x v="0"/>
    <s v="Borsod-Abaúj-Zemplén"/>
    <x v="1"/>
    <s v="ÉM"/>
  </r>
  <r>
    <n v="354"/>
    <x v="7"/>
    <s v="VUA-902"/>
    <x v="298"/>
    <x v="0"/>
    <x v="3"/>
    <n v="2400000"/>
    <n v="9.6999999999999993"/>
    <x v="1"/>
    <s v="Tolna"/>
    <x v="0"/>
    <s v="DD"/>
  </r>
  <r>
    <n v="355"/>
    <x v="3"/>
    <s v="PNU-129"/>
    <x v="299"/>
    <x v="0"/>
    <x v="0"/>
    <n v="4650000"/>
    <n v="6.18"/>
    <x v="1"/>
    <s v="Veszprém"/>
    <x v="0"/>
    <s v="KD"/>
  </r>
  <r>
    <n v="356"/>
    <x v="3"/>
    <s v="JAV-108"/>
    <x v="107"/>
    <x v="0"/>
    <x v="4"/>
    <n v="2240000"/>
    <n v="6.36"/>
    <x v="2"/>
    <s v="Borsod-Abaúj-Zemplén"/>
    <x v="1"/>
    <s v="ÉM"/>
  </r>
  <r>
    <n v="357"/>
    <x v="12"/>
    <s v="PTW-574"/>
    <x v="197"/>
    <x v="0"/>
    <x v="0"/>
    <n v="4560000"/>
    <n v="10.76"/>
    <x v="1"/>
    <s v="Szabolcs-Szatmár-Bereg"/>
    <x v="1"/>
    <s v="ÉA"/>
  </r>
  <r>
    <n v="358"/>
    <x v="1"/>
    <s v="DEP-633"/>
    <x v="300"/>
    <x v="0"/>
    <x v="4"/>
    <n v="2000000"/>
    <n v="9.17"/>
    <x v="2"/>
    <s v="Csongrád-Csanád"/>
    <x v="1"/>
    <s v="DA"/>
  </r>
  <r>
    <n v="359"/>
    <x v="12"/>
    <s v="XVV-228"/>
    <x v="63"/>
    <x v="1"/>
    <x v="0"/>
    <n v="2900000"/>
    <n v="9.36"/>
    <x v="2"/>
    <s v="Heves"/>
    <x v="1"/>
    <s v="ÉM"/>
  </r>
  <r>
    <n v="360"/>
    <x v="1"/>
    <s v="EOF-267"/>
    <x v="301"/>
    <x v="0"/>
    <x v="0"/>
    <n v="3970000"/>
    <n v="6.66"/>
    <x v="1"/>
    <s v="Békés"/>
    <x v="1"/>
    <s v="DA"/>
  </r>
  <r>
    <n v="361"/>
    <x v="3"/>
    <s v="RZJ-878"/>
    <x v="302"/>
    <x v="0"/>
    <x v="0"/>
    <n v="1670000"/>
    <n v="6.92"/>
    <x v="2"/>
    <s v="Szabolcs-Szatmár-Bereg"/>
    <x v="1"/>
    <s v="ÉA"/>
  </r>
  <r>
    <n v="362"/>
    <x v="10"/>
    <s v="NJR-614"/>
    <x v="303"/>
    <x v="1"/>
    <x v="4"/>
    <n v="2500000"/>
    <n v="9.9499999999999993"/>
    <x v="2"/>
    <s v="Veszprém"/>
    <x v="0"/>
    <s v="KD"/>
  </r>
  <r>
    <n v="363"/>
    <x v="2"/>
    <s v="HHJ-106"/>
    <x v="304"/>
    <x v="0"/>
    <x v="2"/>
    <n v="3090000"/>
    <n v="8.9600000000000009"/>
    <x v="2"/>
    <s v="Fejér"/>
    <x v="0"/>
    <s v="KD"/>
  </r>
  <r>
    <n v="364"/>
    <x v="5"/>
    <s v="HQO-542"/>
    <x v="110"/>
    <x v="0"/>
    <x v="2"/>
    <n v="3260000"/>
    <n v="9.48"/>
    <x v="2"/>
    <s v="Baranya"/>
    <x v="0"/>
    <s v="DD"/>
  </r>
  <r>
    <n v="365"/>
    <x v="0"/>
    <s v="UYD-899"/>
    <x v="43"/>
    <x v="0"/>
    <x v="0"/>
    <n v="4020000"/>
    <n v="8.69"/>
    <x v="0"/>
    <s v="Békés"/>
    <x v="1"/>
    <s v="DA"/>
  </r>
  <r>
    <n v="366"/>
    <x v="0"/>
    <s v="DXU-251"/>
    <x v="305"/>
    <x v="0"/>
    <x v="0"/>
    <n v="1730000"/>
    <n v="9.5299999999999994"/>
    <x v="2"/>
    <s v="Szabolcs-Szatmár-Bereg"/>
    <x v="1"/>
    <s v="ÉA"/>
  </r>
  <r>
    <n v="367"/>
    <x v="6"/>
    <s v="JQX-937"/>
    <x v="306"/>
    <x v="0"/>
    <x v="0"/>
    <n v="4660000"/>
    <n v="8.9"/>
    <x v="1"/>
    <s v="Tolna"/>
    <x v="0"/>
    <s v="DD"/>
  </r>
  <r>
    <n v="368"/>
    <x v="12"/>
    <s v="ODQ-309"/>
    <x v="307"/>
    <x v="1"/>
    <x v="5"/>
    <n v="1670000"/>
    <n v="8.8000000000000007"/>
    <x v="1"/>
    <s v="Fejér"/>
    <x v="0"/>
    <s v="KD"/>
  </r>
  <r>
    <n v="369"/>
    <x v="0"/>
    <s v="EJS-203"/>
    <x v="151"/>
    <x v="0"/>
    <x v="3"/>
    <n v="4910000"/>
    <n v="10.83"/>
    <x v="2"/>
    <s v="Zala"/>
    <x v="0"/>
    <s v="NyD"/>
  </r>
  <r>
    <n v="370"/>
    <x v="3"/>
    <s v="LJL-042"/>
    <x v="308"/>
    <x v="1"/>
    <x v="1"/>
    <n v="4860000"/>
    <n v="9.14"/>
    <x v="0"/>
    <s v="Komárom-Esztergom"/>
    <x v="0"/>
    <s v="KD"/>
  </r>
  <r>
    <n v="371"/>
    <x v="9"/>
    <s v="OCB-762"/>
    <x v="152"/>
    <x v="0"/>
    <x v="3"/>
    <n v="3450000"/>
    <n v="10.97"/>
    <x v="1"/>
    <s v="Heves"/>
    <x v="1"/>
    <s v="ÉM"/>
  </r>
  <r>
    <n v="372"/>
    <x v="3"/>
    <s v="ZRZ-645"/>
    <x v="309"/>
    <x v="0"/>
    <x v="5"/>
    <n v="3430000"/>
    <n v="10.33"/>
    <x v="2"/>
    <s v="Békés"/>
    <x v="1"/>
    <s v="DA"/>
  </r>
  <r>
    <n v="373"/>
    <x v="4"/>
    <s v="KZL-396"/>
    <x v="152"/>
    <x v="1"/>
    <x v="4"/>
    <n v="3550000"/>
    <n v="8.07"/>
    <x v="0"/>
    <s v="Somogy"/>
    <x v="0"/>
    <s v="DD"/>
  </r>
  <r>
    <n v="374"/>
    <x v="6"/>
    <s v="EOD-413"/>
    <x v="310"/>
    <x v="0"/>
    <x v="1"/>
    <n v="1810000"/>
    <n v="9.26"/>
    <x v="2"/>
    <s v="Heves"/>
    <x v="1"/>
    <s v="ÉM"/>
  </r>
  <r>
    <n v="375"/>
    <x v="3"/>
    <s v="VZR-836"/>
    <x v="311"/>
    <x v="1"/>
    <x v="1"/>
    <n v="4050000"/>
    <n v="7.23"/>
    <x v="0"/>
    <s v="Vas"/>
    <x v="0"/>
    <s v="NyD"/>
  </r>
  <r>
    <n v="376"/>
    <x v="1"/>
    <s v="BCQ-008"/>
    <x v="312"/>
    <x v="1"/>
    <x v="1"/>
    <n v="2360000"/>
    <n v="4.79"/>
    <x v="2"/>
    <s v="Budapest (főváros)"/>
    <x v="2"/>
    <s v="KM"/>
  </r>
  <r>
    <n v="377"/>
    <x v="3"/>
    <s v="OPD-363"/>
    <x v="136"/>
    <x v="1"/>
    <x v="5"/>
    <n v="4050000"/>
    <n v="8.9700000000000006"/>
    <x v="2"/>
    <s v="Veszprém"/>
    <x v="0"/>
    <s v="KD"/>
  </r>
  <r>
    <n v="378"/>
    <x v="1"/>
    <s v="UME-142"/>
    <x v="313"/>
    <x v="0"/>
    <x v="0"/>
    <n v="2190000"/>
    <n v="5.94"/>
    <x v="0"/>
    <s v="Fejér"/>
    <x v="0"/>
    <s v="KD"/>
  </r>
  <r>
    <n v="379"/>
    <x v="7"/>
    <s v="ZTS-136"/>
    <x v="314"/>
    <x v="0"/>
    <x v="1"/>
    <n v="1720000"/>
    <n v="10.15"/>
    <x v="1"/>
    <s v="Nógrád"/>
    <x v="1"/>
    <s v="ÉM"/>
  </r>
  <r>
    <n v="380"/>
    <x v="2"/>
    <s v="SHF-748"/>
    <x v="315"/>
    <x v="1"/>
    <x v="0"/>
    <n v="3360000"/>
    <n v="8.76"/>
    <x v="1"/>
    <s v="Baranya"/>
    <x v="0"/>
    <s v="DD"/>
  </r>
  <r>
    <n v="381"/>
    <x v="5"/>
    <s v="GJL-594"/>
    <x v="3"/>
    <x v="0"/>
    <x v="4"/>
    <n v="4390000"/>
    <n v="6.43"/>
    <x v="0"/>
    <s v="Heves"/>
    <x v="1"/>
    <s v="ÉM"/>
  </r>
  <r>
    <n v="382"/>
    <x v="11"/>
    <s v="XRN-522"/>
    <x v="316"/>
    <x v="0"/>
    <x v="4"/>
    <n v="2550000"/>
    <n v="9.15"/>
    <x v="1"/>
    <s v="Vas"/>
    <x v="0"/>
    <s v="NyD"/>
  </r>
  <r>
    <n v="383"/>
    <x v="10"/>
    <s v="VAM-153"/>
    <x v="317"/>
    <x v="1"/>
    <x v="5"/>
    <n v="4740000"/>
    <n v="5.33"/>
    <x v="2"/>
    <s v="Baranya"/>
    <x v="0"/>
    <s v="DD"/>
  </r>
  <r>
    <n v="384"/>
    <x v="1"/>
    <s v="JWY-603"/>
    <x v="318"/>
    <x v="0"/>
    <x v="0"/>
    <n v="4020000"/>
    <n v="5.42"/>
    <x v="1"/>
    <s v="Pest"/>
    <x v="2"/>
    <s v="KM"/>
  </r>
  <r>
    <n v="385"/>
    <x v="7"/>
    <s v="PUR-640"/>
    <x v="319"/>
    <x v="0"/>
    <x v="4"/>
    <n v="3630000"/>
    <n v="10.62"/>
    <x v="0"/>
    <s v="Baranya"/>
    <x v="0"/>
    <s v="DD"/>
  </r>
  <r>
    <n v="386"/>
    <x v="0"/>
    <s v="FOH-712"/>
    <x v="35"/>
    <x v="0"/>
    <x v="3"/>
    <n v="4180000"/>
    <n v="6.04"/>
    <x v="2"/>
    <s v="Komárom-Esztergom"/>
    <x v="0"/>
    <s v="KD"/>
  </r>
  <r>
    <n v="387"/>
    <x v="3"/>
    <s v="GHK-698"/>
    <x v="248"/>
    <x v="0"/>
    <x v="4"/>
    <n v="2790000"/>
    <n v="9.3699999999999992"/>
    <x v="1"/>
    <s v="Nógrád"/>
    <x v="1"/>
    <s v="ÉM"/>
  </r>
  <r>
    <n v="388"/>
    <x v="8"/>
    <s v="DHA-915"/>
    <x v="320"/>
    <x v="0"/>
    <x v="1"/>
    <n v="3750000"/>
    <n v="4.1399999999999997"/>
    <x v="1"/>
    <s v="Szabolcs-Szatmár-Bereg"/>
    <x v="1"/>
    <s v="ÉA"/>
  </r>
  <r>
    <n v="389"/>
    <x v="5"/>
    <s v="DTJ-593"/>
    <x v="321"/>
    <x v="1"/>
    <x v="3"/>
    <n v="3160000"/>
    <n v="5.84"/>
    <x v="1"/>
    <s v="Baranya"/>
    <x v="0"/>
    <s v="DD"/>
  </r>
  <r>
    <n v="390"/>
    <x v="1"/>
    <s v="YMV-969"/>
    <x v="322"/>
    <x v="0"/>
    <x v="1"/>
    <n v="3840000"/>
    <n v="6.46"/>
    <x v="2"/>
    <s v="Bács-Kiskun"/>
    <x v="1"/>
    <s v="DA"/>
  </r>
  <r>
    <n v="391"/>
    <x v="0"/>
    <s v="TCO-228"/>
    <x v="323"/>
    <x v="0"/>
    <x v="2"/>
    <n v="1870000"/>
    <n v="8.4499999999999993"/>
    <x v="0"/>
    <s v="Békés"/>
    <x v="1"/>
    <s v="DA"/>
  </r>
  <r>
    <n v="392"/>
    <x v="0"/>
    <s v="LYV-399"/>
    <x v="171"/>
    <x v="0"/>
    <x v="0"/>
    <n v="1950000"/>
    <n v="6.52"/>
    <x v="0"/>
    <s v="Győr-Moson-Sopron"/>
    <x v="0"/>
    <s v="NyD"/>
  </r>
  <r>
    <n v="393"/>
    <x v="1"/>
    <s v="THJ-898"/>
    <x v="177"/>
    <x v="1"/>
    <x v="1"/>
    <n v="3420000"/>
    <n v="9.6300000000000008"/>
    <x v="1"/>
    <s v="Bács-Kiskun"/>
    <x v="1"/>
    <s v="DA"/>
  </r>
  <r>
    <n v="394"/>
    <x v="10"/>
    <s v="XNY-999"/>
    <x v="324"/>
    <x v="0"/>
    <x v="0"/>
    <n v="3220000"/>
    <n v="8.48"/>
    <x v="1"/>
    <s v="Heves"/>
    <x v="1"/>
    <s v="ÉM"/>
  </r>
  <r>
    <n v="395"/>
    <x v="8"/>
    <s v="PUH-110"/>
    <x v="16"/>
    <x v="0"/>
    <x v="1"/>
    <n v="1910000"/>
    <n v="10.26"/>
    <x v="1"/>
    <s v="Jász-Nagykun-Szolnok"/>
    <x v="1"/>
    <s v="ÉA"/>
  </r>
  <r>
    <n v="396"/>
    <x v="0"/>
    <s v="JVO-716"/>
    <x v="325"/>
    <x v="0"/>
    <x v="1"/>
    <n v="3910000"/>
    <n v="4.91"/>
    <x v="1"/>
    <s v="Budapest (főváros)"/>
    <x v="2"/>
    <s v="KM"/>
  </r>
  <r>
    <n v="397"/>
    <x v="6"/>
    <s v="WBO-784"/>
    <x v="61"/>
    <x v="0"/>
    <x v="1"/>
    <n v="3920000"/>
    <n v="4.3"/>
    <x v="0"/>
    <s v="Borsod-Abaúj-Zemplén"/>
    <x v="1"/>
    <s v="ÉM"/>
  </r>
  <r>
    <n v="398"/>
    <x v="3"/>
    <s v="ZAH-426"/>
    <x v="236"/>
    <x v="0"/>
    <x v="0"/>
    <n v="4830000"/>
    <n v="8.7100000000000009"/>
    <x v="1"/>
    <s v="Zala"/>
    <x v="0"/>
    <s v="NyD"/>
  </r>
  <r>
    <n v="399"/>
    <x v="12"/>
    <s v="PEY-393"/>
    <x v="326"/>
    <x v="1"/>
    <x v="5"/>
    <n v="4230000"/>
    <n v="8.43"/>
    <x v="2"/>
    <s v="Hajdú-Bihar"/>
    <x v="1"/>
    <s v="ÉA"/>
  </r>
  <r>
    <n v="400"/>
    <x v="6"/>
    <s v="UYG-965"/>
    <x v="327"/>
    <x v="1"/>
    <x v="4"/>
    <n v="1490000"/>
    <n v="5.24"/>
    <x v="0"/>
    <s v="Békés"/>
    <x v="1"/>
    <s v="DA"/>
  </r>
  <r>
    <n v="401"/>
    <x v="6"/>
    <s v="ZOB-499"/>
    <x v="328"/>
    <x v="1"/>
    <x v="0"/>
    <n v="4480000"/>
    <n v="10.050000000000001"/>
    <x v="2"/>
    <s v="Fejér"/>
    <x v="0"/>
    <s v="KD"/>
  </r>
  <r>
    <n v="402"/>
    <x v="11"/>
    <s v="DJO-297"/>
    <x v="329"/>
    <x v="1"/>
    <x v="0"/>
    <n v="4080000"/>
    <n v="8.8800000000000008"/>
    <x v="1"/>
    <s v="Bács-Kiskun"/>
    <x v="1"/>
    <s v="DA"/>
  </r>
  <r>
    <n v="403"/>
    <x v="6"/>
    <s v="BJB-115"/>
    <x v="146"/>
    <x v="1"/>
    <x v="3"/>
    <n v="2970000"/>
    <n v="7.9"/>
    <x v="2"/>
    <s v="Baranya"/>
    <x v="0"/>
    <s v="DD"/>
  </r>
  <r>
    <n v="404"/>
    <x v="1"/>
    <s v="BPC-664"/>
    <x v="262"/>
    <x v="0"/>
    <x v="4"/>
    <n v="3140000"/>
    <n v="9.18"/>
    <x v="0"/>
    <s v="Komárom-Esztergom"/>
    <x v="0"/>
    <s v="KD"/>
  </r>
  <r>
    <n v="405"/>
    <x v="8"/>
    <s v="KOH-590"/>
    <x v="330"/>
    <x v="1"/>
    <x v="0"/>
    <n v="3790000"/>
    <n v="6.17"/>
    <x v="2"/>
    <s v="Tolna"/>
    <x v="0"/>
    <s v="DD"/>
  </r>
  <r>
    <n v="406"/>
    <x v="5"/>
    <s v="JQR-486"/>
    <x v="331"/>
    <x v="0"/>
    <x v="4"/>
    <n v="1380000"/>
    <n v="10.78"/>
    <x v="1"/>
    <s v="Bács-Kiskun"/>
    <x v="1"/>
    <s v="DA"/>
  </r>
  <r>
    <n v="407"/>
    <x v="3"/>
    <s v="VMT-079"/>
    <x v="332"/>
    <x v="0"/>
    <x v="0"/>
    <n v="3750000"/>
    <n v="7.92"/>
    <x v="0"/>
    <s v="Zala"/>
    <x v="0"/>
    <s v="NyD"/>
  </r>
  <r>
    <n v="408"/>
    <x v="10"/>
    <s v="YGL-133"/>
    <x v="333"/>
    <x v="0"/>
    <x v="0"/>
    <n v="3520000"/>
    <n v="10.72"/>
    <x v="1"/>
    <s v="Fejér"/>
    <x v="0"/>
    <s v="KD"/>
  </r>
  <r>
    <n v="409"/>
    <x v="4"/>
    <s v="MSW-963"/>
    <x v="334"/>
    <x v="0"/>
    <x v="5"/>
    <n v="4900000"/>
    <n v="9.3800000000000008"/>
    <x v="1"/>
    <s v="Győr-Moson-Sopron"/>
    <x v="0"/>
    <s v="NyD"/>
  </r>
  <r>
    <n v="410"/>
    <x v="4"/>
    <s v="KXL-201"/>
    <x v="137"/>
    <x v="1"/>
    <x v="5"/>
    <n v="2490000"/>
    <n v="7.92"/>
    <x v="2"/>
    <s v="Tolna"/>
    <x v="0"/>
    <s v="DD"/>
  </r>
  <r>
    <n v="411"/>
    <x v="1"/>
    <s v="TTP-825"/>
    <x v="335"/>
    <x v="0"/>
    <x v="4"/>
    <n v="3360000"/>
    <n v="6.02"/>
    <x v="1"/>
    <s v="Békés"/>
    <x v="1"/>
    <s v="DA"/>
  </r>
  <r>
    <n v="412"/>
    <x v="4"/>
    <s v="AFH-302"/>
    <x v="336"/>
    <x v="1"/>
    <x v="4"/>
    <n v="3460000"/>
    <n v="7.09"/>
    <x v="1"/>
    <s v="Borsod-Abaúj-Zemplén"/>
    <x v="1"/>
    <s v="ÉM"/>
  </r>
  <r>
    <n v="413"/>
    <x v="9"/>
    <s v="AAD-786"/>
    <x v="337"/>
    <x v="0"/>
    <x v="0"/>
    <n v="2810000"/>
    <n v="8.83"/>
    <x v="2"/>
    <s v="Tolna"/>
    <x v="0"/>
    <s v="DD"/>
  </r>
  <r>
    <n v="414"/>
    <x v="0"/>
    <s v="CIS-329"/>
    <x v="338"/>
    <x v="0"/>
    <x v="0"/>
    <n v="3300000"/>
    <n v="10.17"/>
    <x v="0"/>
    <s v="Hajdú-Bihar"/>
    <x v="1"/>
    <s v="ÉA"/>
  </r>
  <r>
    <n v="415"/>
    <x v="2"/>
    <s v="ZRS-588"/>
    <x v="43"/>
    <x v="0"/>
    <x v="1"/>
    <n v="4730000"/>
    <n v="11.09"/>
    <x v="1"/>
    <s v="Bács-Kiskun"/>
    <x v="1"/>
    <s v="DA"/>
  </r>
  <r>
    <n v="416"/>
    <x v="12"/>
    <s v="DQZ-151"/>
    <x v="339"/>
    <x v="0"/>
    <x v="4"/>
    <n v="4530000"/>
    <n v="10.55"/>
    <x v="0"/>
    <s v="Vas"/>
    <x v="0"/>
    <s v="NyD"/>
  </r>
  <r>
    <n v="417"/>
    <x v="2"/>
    <s v="EYQ-676"/>
    <x v="340"/>
    <x v="1"/>
    <x v="1"/>
    <n v="3320000"/>
    <n v="6.22"/>
    <x v="0"/>
    <s v="Békés"/>
    <x v="1"/>
    <s v="DA"/>
  </r>
  <r>
    <n v="418"/>
    <x v="8"/>
    <s v="CMF-178"/>
    <x v="341"/>
    <x v="0"/>
    <x v="0"/>
    <n v="4760000"/>
    <n v="5.16"/>
    <x v="1"/>
    <s v="Győr-Moson-Sopron"/>
    <x v="0"/>
    <s v="NyD"/>
  </r>
  <r>
    <n v="419"/>
    <x v="8"/>
    <s v="XLB-051"/>
    <x v="342"/>
    <x v="1"/>
    <x v="0"/>
    <n v="4050000"/>
    <n v="10.86"/>
    <x v="0"/>
    <s v="Heves"/>
    <x v="1"/>
    <s v="ÉM"/>
  </r>
  <r>
    <n v="420"/>
    <x v="4"/>
    <s v="AIN-243"/>
    <x v="330"/>
    <x v="0"/>
    <x v="4"/>
    <n v="2980000"/>
    <n v="6.23"/>
    <x v="2"/>
    <s v="Borsod-Abaúj-Zemplén"/>
    <x v="1"/>
    <s v="ÉM"/>
  </r>
  <r>
    <n v="421"/>
    <x v="2"/>
    <s v="PMC-435"/>
    <x v="285"/>
    <x v="1"/>
    <x v="4"/>
    <n v="1340000"/>
    <n v="4.74"/>
    <x v="2"/>
    <s v="Somogy"/>
    <x v="0"/>
    <s v="DD"/>
  </r>
  <r>
    <n v="422"/>
    <x v="4"/>
    <s v="XPK-357"/>
    <x v="343"/>
    <x v="1"/>
    <x v="1"/>
    <n v="3800000"/>
    <n v="5.69"/>
    <x v="1"/>
    <s v="Hajdú-Bihar"/>
    <x v="1"/>
    <s v="ÉA"/>
  </r>
  <r>
    <n v="423"/>
    <x v="8"/>
    <s v="NPI-491"/>
    <x v="344"/>
    <x v="0"/>
    <x v="2"/>
    <n v="2210000"/>
    <n v="5.23"/>
    <x v="0"/>
    <s v="Pest"/>
    <x v="2"/>
    <s v="KM"/>
  </r>
  <r>
    <n v="424"/>
    <x v="11"/>
    <s v="JNM-567"/>
    <x v="345"/>
    <x v="0"/>
    <x v="5"/>
    <n v="3150000"/>
    <n v="7.58"/>
    <x v="1"/>
    <s v="Békés"/>
    <x v="1"/>
    <s v="DA"/>
  </r>
  <r>
    <n v="425"/>
    <x v="4"/>
    <s v="EYN-497"/>
    <x v="346"/>
    <x v="0"/>
    <x v="4"/>
    <n v="2190000"/>
    <n v="8.39"/>
    <x v="0"/>
    <s v="Veszprém"/>
    <x v="0"/>
    <s v="KD"/>
  </r>
  <r>
    <n v="426"/>
    <x v="6"/>
    <s v="STO-967"/>
    <x v="347"/>
    <x v="0"/>
    <x v="0"/>
    <n v="1330000"/>
    <n v="5.0999999999999996"/>
    <x v="2"/>
    <s v="Jász-Nagykun-Szolnok"/>
    <x v="1"/>
    <s v="ÉA"/>
  </r>
  <r>
    <n v="427"/>
    <x v="4"/>
    <s v="NPA-558"/>
    <x v="348"/>
    <x v="1"/>
    <x v="1"/>
    <n v="3950000"/>
    <n v="4.32"/>
    <x v="0"/>
    <s v="Komárom-Esztergom"/>
    <x v="0"/>
    <s v="KD"/>
  </r>
  <r>
    <n v="428"/>
    <x v="1"/>
    <s v="EDO-342"/>
    <x v="349"/>
    <x v="0"/>
    <x v="5"/>
    <n v="4660000"/>
    <n v="9.56"/>
    <x v="1"/>
    <s v="Jász-Nagykun-Szolnok"/>
    <x v="1"/>
    <s v="ÉA"/>
  </r>
  <r>
    <n v="429"/>
    <x v="9"/>
    <s v="KHG-705"/>
    <x v="198"/>
    <x v="0"/>
    <x v="1"/>
    <n v="3460000"/>
    <n v="10.47"/>
    <x v="0"/>
    <s v="Pest"/>
    <x v="2"/>
    <s v="KM"/>
  </r>
  <r>
    <n v="430"/>
    <x v="4"/>
    <s v="DHX-036"/>
    <x v="350"/>
    <x v="1"/>
    <x v="0"/>
    <n v="3110000"/>
    <n v="4.26"/>
    <x v="1"/>
    <s v="Tolna"/>
    <x v="0"/>
    <s v="DD"/>
  </r>
  <r>
    <n v="431"/>
    <x v="1"/>
    <s v="BDJ-340"/>
    <x v="351"/>
    <x v="1"/>
    <x v="1"/>
    <n v="2860000"/>
    <n v="5.51"/>
    <x v="2"/>
    <s v="Hajdú-Bihar"/>
    <x v="1"/>
    <s v="ÉA"/>
  </r>
  <r>
    <n v="432"/>
    <x v="4"/>
    <s v="EPL-914"/>
    <x v="350"/>
    <x v="0"/>
    <x v="0"/>
    <n v="2510000"/>
    <n v="9.11"/>
    <x v="1"/>
    <s v="Békés"/>
    <x v="1"/>
    <s v="DA"/>
  </r>
  <r>
    <n v="433"/>
    <x v="5"/>
    <s v="NFO-316"/>
    <x v="352"/>
    <x v="0"/>
    <x v="1"/>
    <n v="3160000"/>
    <n v="9.51"/>
    <x v="0"/>
    <s v="Csongrád-Csanád"/>
    <x v="1"/>
    <s v="DA"/>
  </r>
  <r>
    <n v="434"/>
    <x v="8"/>
    <s v="WBP-958"/>
    <x v="353"/>
    <x v="0"/>
    <x v="4"/>
    <n v="2880000"/>
    <n v="9.33"/>
    <x v="0"/>
    <s v="Zala"/>
    <x v="0"/>
    <s v="NyD"/>
  </r>
  <r>
    <n v="435"/>
    <x v="5"/>
    <s v="VTK-186"/>
    <x v="176"/>
    <x v="1"/>
    <x v="3"/>
    <n v="2270000"/>
    <n v="8.8800000000000008"/>
    <x v="2"/>
    <s v="Békés"/>
    <x v="1"/>
    <s v="DA"/>
  </r>
  <r>
    <n v="436"/>
    <x v="4"/>
    <s v="VGQ-377"/>
    <x v="354"/>
    <x v="1"/>
    <x v="0"/>
    <n v="3590000"/>
    <n v="6.9"/>
    <x v="1"/>
    <s v="Bács-Kiskun"/>
    <x v="1"/>
    <s v="DA"/>
  </r>
  <r>
    <n v="437"/>
    <x v="8"/>
    <s v="AOO-324"/>
    <x v="355"/>
    <x v="0"/>
    <x v="3"/>
    <n v="4010000"/>
    <n v="10.1"/>
    <x v="2"/>
    <s v="Hajdú-Bihar"/>
    <x v="1"/>
    <s v="ÉA"/>
  </r>
  <r>
    <n v="438"/>
    <x v="0"/>
    <s v="OIE-139"/>
    <x v="356"/>
    <x v="0"/>
    <x v="3"/>
    <n v="3070000"/>
    <n v="9.5"/>
    <x v="1"/>
    <s v="Fejér"/>
    <x v="0"/>
    <s v="KD"/>
  </r>
  <r>
    <n v="439"/>
    <x v="1"/>
    <s v="RMD-472"/>
    <x v="357"/>
    <x v="0"/>
    <x v="5"/>
    <n v="2220000"/>
    <n v="10.6"/>
    <x v="1"/>
    <s v="Fejér"/>
    <x v="0"/>
    <s v="KD"/>
  </r>
  <r>
    <n v="440"/>
    <x v="6"/>
    <s v="WTK-609"/>
    <x v="358"/>
    <x v="0"/>
    <x v="3"/>
    <n v="4590000"/>
    <n v="6.2"/>
    <x v="1"/>
    <s v="Bács-Kiskun"/>
    <x v="1"/>
    <s v="DA"/>
  </r>
  <r>
    <n v="441"/>
    <x v="3"/>
    <s v="RUW-079"/>
    <x v="213"/>
    <x v="0"/>
    <x v="4"/>
    <n v="1580000"/>
    <n v="7.68"/>
    <x v="1"/>
    <s v="Somogy"/>
    <x v="0"/>
    <s v="DD"/>
  </r>
  <r>
    <n v="442"/>
    <x v="1"/>
    <s v="APB-447"/>
    <x v="39"/>
    <x v="0"/>
    <x v="0"/>
    <n v="4820000"/>
    <n v="7.59"/>
    <x v="0"/>
    <s v="Baranya"/>
    <x v="0"/>
    <s v="DD"/>
  </r>
  <r>
    <n v="443"/>
    <x v="0"/>
    <s v="EAF-028"/>
    <x v="256"/>
    <x v="1"/>
    <x v="4"/>
    <n v="3710000"/>
    <n v="8.69"/>
    <x v="2"/>
    <s v="Hajdú-Bihar"/>
    <x v="1"/>
    <s v="ÉA"/>
  </r>
  <r>
    <n v="444"/>
    <x v="12"/>
    <s v="ANI-284"/>
    <x v="359"/>
    <x v="1"/>
    <x v="1"/>
    <n v="3870000"/>
    <n v="8.98"/>
    <x v="0"/>
    <s v="Szabolcs-Szatmár-Bereg"/>
    <x v="1"/>
    <s v="ÉA"/>
  </r>
  <r>
    <n v="445"/>
    <x v="6"/>
    <s v="DST-359"/>
    <x v="231"/>
    <x v="0"/>
    <x v="0"/>
    <n v="4390000"/>
    <n v="7.15"/>
    <x v="2"/>
    <s v="Budapest (főváros)"/>
    <x v="2"/>
    <s v="KM"/>
  </r>
  <r>
    <n v="446"/>
    <x v="0"/>
    <s v="WQT-560"/>
    <x v="360"/>
    <x v="0"/>
    <x v="0"/>
    <n v="1840000"/>
    <n v="7.11"/>
    <x v="2"/>
    <s v="Budapest (főváros)"/>
    <x v="2"/>
    <s v="KM"/>
  </r>
  <r>
    <n v="447"/>
    <x v="1"/>
    <s v="TIK-100"/>
    <x v="361"/>
    <x v="0"/>
    <x v="4"/>
    <n v="2110000"/>
    <n v="9.6300000000000008"/>
    <x v="0"/>
    <s v="Nógrád"/>
    <x v="1"/>
    <s v="ÉM"/>
  </r>
  <r>
    <n v="448"/>
    <x v="12"/>
    <s v="QKA-277"/>
    <x v="302"/>
    <x v="0"/>
    <x v="3"/>
    <n v="4050000"/>
    <n v="9.15"/>
    <x v="2"/>
    <s v="Somogy"/>
    <x v="0"/>
    <s v="DD"/>
  </r>
  <r>
    <n v="449"/>
    <x v="0"/>
    <s v="HLO-445"/>
    <x v="362"/>
    <x v="0"/>
    <x v="1"/>
    <n v="4800000"/>
    <n v="7.89"/>
    <x v="1"/>
    <s v="Nógrád"/>
    <x v="1"/>
    <s v="ÉM"/>
  </r>
  <r>
    <n v="450"/>
    <x v="3"/>
    <s v="LLG-110"/>
    <x v="363"/>
    <x v="0"/>
    <x v="1"/>
    <n v="3300000"/>
    <n v="9.31"/>
    <x v="2"/>
    <s v="Komárom-Esztergom"/>
    <x v="0"/>
    <s v="KD"/>
  </r>
  <r>
    <n v="451"/>
    <x v="9"/>
    <s v="DVL-254"/>
    <x v="364"/>
    <x v="1"/>
    <x v="1"/>
    <n v="3000000"/>
    <n v="4.01"/>
    <x v="2"/>
    <s v="Somogy"/>
    <x v="0"/>
    <s v="DD"/>
  </r>
  <r>
    <n v="452"/>
    <x v="3"/>
    <s v="DHS-386"/>
    <x v="311"/>
    <x v="0"/>
    <x v="5"/>
    <n v="4760000"/>
    <n v="10.54"/>
    <x v="1"/>
    <s v="Tolna"/>
    <x v="0"/>
    <s v="DD"/>
  </r>
  <r>
    <n v="453"/>
    <x v="1"/>
    <s v="RWY-034"/>
    <x v="365"/>
    <x v="0"/>
    <x v="5"/>
    <n v="2600000"/>
    <n v="7.3"/>
    <x v="0"/>
    <s v="Vas"/>
    <x v="0"/>
    <s v="NyD"/>
  </r>
  <r>
    <n v="454"/>
    <x v="10"/>
    <s v="RJS-283"/>
    <x v="324"/>
    <x v="0"/>
    <x v="1"/>
    <n v="4550000"/>
    <n v="5.24"/>
    <x v="2"/>
    <s v="Szabolcs-Szatmár-Bereg"/>
    <x v="1"/>
    <s v="ÉA"/>
  </r>
  <r>
    <n v="455"/>
    <x v="1"/>
    <s v="GVI-489"/>
    <x v="52"/>
    <x v="1"/>
    <x v="3"/>
    <n v="2210000"/>
    <n v="8.2799999999999994"/>
    <x v="0"/>
    <s v="Veszprém"/>
    <x v="0"/>
    <s v="KD"/>
  </r>
  <r>
    <n v="456"/>
    <x v="9"/>
    <s v="QIW-332"/>
    <x v="366"/>
    <x v="0"/>
    <x v="3"/>
    <n v="4490000"/>
    <n v="11.08"/>
    <x v="1"/>
    <s v="Heves"/>
    <x v="1"/>
    <s v="ÉM"/>
  </r>
  <r>
    <n v="457"/>
    <x v="0"/>
    <s v="DLL-061"/>
    <x v="367"/>
    <x v="0"/>
    <x v="4"/>
    <n v="3220000"/>
    <n v="6.39"/>
    <x v="2"/>
    <s v="Baranya"/>
    <x v="0"/>
    <s v="DD"/>
  </r>
  <r>
    <n v="458"/>
    <x v="8"/>
    <s v="RPX-748"/>
    <x v="368"/>
    <x v="0"/>
    <x v="5"/>
    <n v="4940000"/>
    <n v="7.25"/>
    <x v="1"/>
    <s v="Fejér"/>
    <x v="0"/>
    <s v="KD"/>
  </r>
  <r>
    <n v="459"/>
    <x v="6"/>
    <s v="BUL-775"/>
    <x v="369"/>
    <x v="0"/>
    <x v="4"/>
    <n v="4050000"/>
    <n v="9.99"/>
    <x v="2"/>
    <s v="Komárom-Esztergom"/>
    <x v="0"/>
    <s v="KD"/>
  </r>
  <r>
    <n v="460"/>
    <x v="7"/>
    <s v="RRY-726"/>
    <x v="370"/>
    <x v="0"/>
    <x v="0"/>
    <n v="3950000"/>
    <n v="8.7799999999999994"/>
    <x v="2"/>
    <s v="Jász-Nagykun-Szolnok"/>
    <x v="1"/>
    <s v="ÉA"/>
  </r>
  <r>
    <n v="461"/>
    <x v="3"/>
    <s v="UJZ-873"/>
    <x v="371"/>
    <x v="0"/>
    <x v="1"/>
    <n v="1680000"/>
    <n v="5.5"/>
    <x v="1"/>
    <s v="Csongrád-Csanád"/>
    <x v="1"/>
    <s v="DA"/>
  </r>
  <r>
    <n v="462"/>
    <x v="0"/>
    <s v="LGW-067"/>
    <x v="106"/>
    <x v="0"/>
    <x v="0"/>
    <n v="4630000"/>
    <n v="6.11"/>
    <x v="1"/>
    <s v="Hajdú-Bihar"/>
    <x v="1"/>
    <s v="ÉA"/>
  </r>
  <r>
    <n v="463"/>
    <x v="0"/>
    <s v="HLP-529"/>
    <x v="372"/>
    <x v="1"/>
    <x v="3"/>
    <n v="4040000"/>
    <n v="10.85"/>
    <x v="1"/>
    <s v="Somogy"/>
    <x v="0"/>
    <s v="DD"/>
  </r>
  <r>
    <n v="464"/>
    <x v="1"/>
    <s v="VUB-857"/>
    <x v="359"/>
    <x v="0"/>
    <x v="4"/>
    <n v="4350000"/>
    <n v="6.95"/>
    <x v="2"/>
    <s v="Szabolcs-Szatmár-Bereg"/>
    <x v="1"/>
    <s v="ÉA"/>
  </r>
  <r>
    <n v="465"/>
    <x v="0"/>
    <s v="DXD-116"/>
    <x v="373"/>
    <x v="1"/>
    <x v="2"/>
    <n v="4460000"/>
    <n v="4.83"/>
    <x v="1"/>
    <s v="Veszprém"/>
    <x v="0"/>
    <s v="KD"/>
  </r>
  <r>
    <n v="466"/>
    <x v="6"/>
    <s v="SZI-439"/>
    <x v="238"/>
    <x v="0"/>
    <x v="1"/>
    <n v="2720000"/>
    <n v="9.7200000000000006"/>
    <x v="1"/>
    <s v="Bács-Kiskun"/>
    <x v="1"/>
    <s v="DA"/>
  </r>
  <r>
    <n v="467"/>
    <x v="6"/>
    <s v="RKS-063"/>
    <x v="374"/>
    <x v="0"/>
    <x v="3"/>
    <n v="2400000"/>
    <n v="8.56"/>
    <x v="1"/>
    <s v="Somogy"/>
    <x v="0"/>
    <s v="DD"/>
  </r>
  <r>
    <n v="468"/>
    <x v="1"/>
    <s v="TWK-730"/>
    <x v="375"/>
    <x v="1"/>
    <x v="4"/>
    <n v="4870000"/>
    <n v="9.0399999999999991"/>
    <x v="0"/>
    <s v="Fejér"/>
    <x v="0"/>
    <s v="KD"/>
  </r>
  <r>
    <n v="469"/>
    <x v="0"/>
    <s v="MPF-128"/>
    <x v="107"/>
    <x v="0"/>
    <x v="5"/>
    <n v="4290000"/>
    <n v="4.09"/>
    <x v="1"/>
    <s v="Veszprém"/>
    <x v="0"/>
    <s v="KD"/>
  </r>
  <r>
    <n v="470"/>
    <x v="1"/>
    <s v="ZPU-190"/>
    <x v="376"/>
    <x v="0"/>
    <x v="4"/>
    <n v="4910000"/>
    <n v="7.81"/>
    <x v="1"/>
    <s v="Somogy"/>
    <x v="0"/>
    <s v="DD"/>
  </r>
  <r>
    <n v="471"/>
    <x v="10"/>
    <s v="ETN-241"/>
    <x v="377"/>
    <x v="0"/>
    <x v="4"/>
    <n v="2620000"/>
    <n v="8.9700000000000006"/>
    <x v="2"/>
    <s v="Somogy"/>
    <x v="0"/>
    <s v="DD"/>
  </r>
  <r>
    <n v="472"/>
    <x v="1"/>
    <s v="OBX-274"/>
    <x v="270"/>
    <x v="0"/>
    <x v="0"/>
    <n v="2400000"/>
    <n v="7.02"/>
    <x v="1"/>
    <s v="Somogy"/>
    <x v="0"/>
    <s v="DD"/>
  </r>
  <r>
    <n v="473"/>
    <x v="10"/>
    <s v="DCS-552"/>
    <x v="378"/>
    <x v="0"/>
    <x v="0"/>
    <n v="4620000"/>
    <n v="7.96"/>
    <x v="1"/>
    <s v="Borsod-Abaúj-Zemplén"/>
    <x v="1"/>
    <s v="ÉM"/>
  </r>
  <r>
    <n v="474"/>
    <x v="2"/>
    <s v="LIE-859"/>
    <x v="379"/>
    <x v="0"/>
    <x v="5"/>
    <n v="1760000"/>
    <n v="4.95"/>
    <x v="0"/>
    <s v="Zala"/>
    <x v="0"/>
    <s v="NyD"/>
  </r>
  <r>
    <n v="475"/>
    <x v="1"/>
    <s v="RHB-479"/>
    <x v="228"/>
    <x v="0"/>
    <x v="0"/>
    <n v="3980000"/>
    <n v="4.07"/>
    <x v="2"/>
    <s v="Nógrád"/>
    <x v="1"/>
    <s v="ÉM"/>
  </r>
  <r>
    <n v="476"/>
    <x v="11"/>
    <s v="HJG-502"/>
    <x v="26"/>
    <x v="0"/>
    <x v="0"/>
    <n v="2450000"/>
    <n v="5.32"/>
    <x v="0"/>
    <s v="Hajdú-Bihar"/>
    <x v="1"/>
    <s v="ÉA"/>
  </r>
  <r>
    <n v="477"/>
    <x v="1"/>
    <s v="KCN-278"/>
    <x v="380"/>
    <x v="1"/>
    <x v="1"/>
    <n v="2790000"/>
    <n v="8.84"/>
    <x v="0"/>
    <s v="Tolna"/>
    <x v="0"/>
    <s v="DD"/>
  </r>
  <r>
    <n v="478"/>
    <x v="1"/>
    <s v="DKX-711"/>
    <x v="381"/>
    <x v="0"/>
    <x v="3"/>
    <n v="4630000"/>
    <n v="5.39"/>
    <x v="2"/>
    <s v="Pest"/>
    <x v="2"/>
    <s v="KM"/>
  </r>
  <r>
    <n v="479"/>
    <x v="8"/>
    <s v="JEI-964"/>
    <x v="382"/>
    <x v="0"/>
    <x v="0"/>
    <n v="2640000"/>
    <n v="9.93"/>
    <x v="2"/>
    <s v="Békés"/>
    <x v="1"/>
    <s v="DA"/>
  </r>
  <r>
    <n v="480"/>
    <x v="1"/>
    <s v="DWM-231"/>
    <x v="383"/>
    <x v="1"/>
    <x v="5"/>
    <n v="3750000"/>
    <n v="4.59"/>
    <x v="0"/>
    <s v="Győr-Moson-Sopron"/>
    <x v="0"/>
    <s v="NyD"/>
  </r>
  <r>
    <n v="481"/>
    <x v="6"/>
    <s v="IZJ-448"/>
    <x v="71"/>
    <x v="0"/>
    <x v="3"/>
    <n v="4250000"/>
    <n v="8.64"/>
    <x v="1"/>
    <s v="Baranya"/>
    <x v="0"/>
    <s v="DD"/>
  </r>
  <r>
    <n v="482"/>
    <x v="3"/>
    <s v="BAX-210"/>
    <x v="384"/>
    <x v="1"/>
    <x v="1"/>
    <n v="2720000"/>
    <n v="4.26"/>
    <x v="1"/>
    <s v="Bács-Kiskun"/>
    <x v="1"/>
    <s v="DA"/>
  </r>
  <r>
    <n v="483"/>
    <x v="0"/>
    <s v="WZU-109"/>
    <x v="225"/>
    <x v="1"/>
    <x v="4"/>
    <n v="3480000"/>
    <n v="7.74"/>
    <x v="0"/>
    <s v="Tolna"/>
    <x v="0"/>
    <s v="DD"/>
  </r>
  <r>
    <n v="484"/>
    <x v="2"/>
    <s v="SSQ-449"/>
    <x v="385"/>
    <x v="0"/>
    <x v="1"/>
    <n v="2020000"/>
    <n v="10.050000000000001"/>
    <x v="2"/>
    <s v="Bács-Kiskun"/>
    <x v="1"/>
    <s v="DA"/>
  </r>
  <r>
    <n v="485"/>
    <x v="11"/>
    <s v="SAN-614"/>
    <x v="60"/>
    <x v="0"/>
    <x v="4"/>
    <n v="3830000"/>
    <n v="5.59"/>
    <x v="1"/>
    <s v="Csongrád-Csanád"/>
    <x v="1"/>
    <s v="DA"/>
  </r>
  <r>
    <n v="486"/>
    <x v="3"/>
    <s v="BRC-795"/>
    <x v="386"/>
    <x v="0"/>
    <x v="0"/>
    <n v="2350000"/>
    <n v="9.76"/>
    <x v="1"/>
    <s v="Heves"/>
    <x v="1"/>
    <s v="ÉM"/>
  </r>
  <r>
    <n v="487"/>
    <x v="1"/>
    <s v="VIC-519"/>
    <x v="387"/>
    <x v="0"/>
    <x v="5"/>
    <n v="1870000"/>
    <n v="8.18"/>
    <x v="0"/>
    <s v="Budapest (főváros)"/>
    <x v="2"/>
    <s v="KM"/>
  </r>
  <r>
    <n v="488"/>
    <x v="6"/>
    <s v="PAV-392"/>
    <x v="388"/>
    <x v="0"/>
    <x v="2"/>
    <n v="2430000"/>
    <n v="11.03"/>
    <x v="1"/>
    <s v="Baranya"/>
    <x v="0"/>
    <s v="DD"/>
  </r>
  <r>
    <n v="489"/>
    <x v="9"/>
    <s v="BBF-206"/>
    <x v="389"/>
    <x v="0"/>
    <x v="1"/>
    <n v="4640000"/>
    <n v="8.32"/>
    <x v="2"/>
    <s v="Bács-Kiskun"/>
    <x v="1"/>
    <s v="DA"/>
  </r>
  <r>
    <n v="490"/>
    <x v="2"/>
    <s v="XCE-701"/>
    <x v="390"/>
    <x v="1"/>
    <x v="4"/>
    <n v="2320000"/>
    <n v="10.78"/>
    <x v="1"/>
    <s v="Vas"/>
    <x v="0"/>
    <s v="NyD"/>
  </r>
  <r>
    <n v="491"/>
    <x v="0"/>
    <s v="URQ-649"/>
    <x v="148"/>
    <x v="0"/>
    <x v="1"/>
    <n v="3320000"/>
    <n v="4.12"/>
    <x v="1"/>
    <s v="Pest"/>
    <x v="2"/>
    <s v="KM"/>
  </r>
  <r>
    <n v="492"/>
    <x v="2"/>
    <s v="DZD-861"/>
    <x v="391"/>
    <x v="0"/>
    <x v="4"/>
    <n v="2160000"/>
    <n v="9.9600000000000009"/>
    <x v="2"/>
    <s v="Fejér"/>
    <x v="0"/>
    <s v="KD"/>
  </r>
  <r>
    <n v="493"/>
    <x v="1"/>
    <s v="KSN-805"/>
    <x v="392"/>
    <x v="0"/>
    <x v="0"/>
    <n v="1740000"/>
    <n v="6.03"/>
    <x v="2"/>
    <s v="Fejér"/>
    <x v="0"/>
    <s v="KD"/>
  </r>
  <r>
    <n v="494"/>
    <x v="0"/>
    <s v="NUL-197"/>
    <x v="275"/>
    <x v="1"/>
    <x v="0"/>
    <n v="3750000"/>
    <n v="10.84"/>
    <x v="0"/>
    <s v="Jász-Nagykun-Szolnok"/>
    <x v="1"/>
    <s v="ÉA"/>
  </r>
  <r>
    <n v="495"/>
    <x v="12"/>
    <s v="NZZ-372"/>
    <x v="216"/>
    <x v="1"/>
    <x v="0"/>
    <n v="2790000"/>
    <n v="10.92"/>
    <x v="1"/>
    <s v="Somogy"/>
    <x v="0"/>
    <s v="DD"/>
  </r>
  <r>
    <n v="496"/>
    <x v="1"/>
    <s v="ODI-486"/>
    <x v="260"/>
    <x v="0"/>
    <x v="0"/>
    <n v="4090000"/>
    <n v="7.78"/>
    <x v="1"/>
    <s v="Borsod-Abaúj-Zemplén"/>
    <x v="1"/>
    <s v="ÉM"/>
  </r>
  <r>
    <n v="497"/>
    <x v="11"/>
    <s v="SXP-073"/>
    <x v="353"/>
    <x v="0"/>
    <x v="5"/>
    <n v="3970000"/>
    <n v="6.16"/>
    <x v="1"/>
    <s v="Komárom-Esztergom"/>
    <x v="0"/>
    <s v="KD"/>
  </r>
  <r>
    <n v="498"/>
    <x v="6"/>
    <s v="XYN-232"/>
    <x v="192"/>
    <x v="0"/>
    <x v="0"/>
    <n v="4340000"/>
    <n v="8.15"/>
    <x v="1"/>
    <s v="Csongrád-Csanád"/>
    <x v="1"/>
    <s v="DA"/>
  </r>
  <r>
    <n v="499"/>
    <x v="8"/>
    <s v="CYF-705"/>
    <x v="325"/>
    <x v="0"/>
    <x v="3"/>
    <n v="3180000"/>
    <n v="10.97"/>
    <x v="1"/>
    <s v="Tolna"/>
    <x v="0"/>
    <s v="DD"/>
  </r>
  <r>
    <n v="500"/>
    <x v="8"/>
    <s v="RAZ-312"/>
    <x v="393"/>
    <x v="0"/>
    <x v="4"/>
    <n v="2230000"/>
    <n v="10.89"/>
    <x v="0"/>
    <s v="Baranya"/>
    <x v="0"/>
    <s v="DD"/>
  </r>
  <r>
    <n v="501"/>
    <x v="0"/>
    <s v="MFL-314"/>
    <x v="177"/>
    <x v="1"/>
    <x v="0"/>
    <n v="2470000"/>
    <n v="10.36"/>
    <x v="0"/>
    <s v="Heves"/>
    <x v="1"/>
    <s v="ÉM"/>
  </r>
  <r>
    <n v="502"/>
    <x v="1"/>
    <s v="SFW-110"/>
    <x v="394"/>
    <x v="0"/>
    <x v="2"/>
    <n v="3980000"/>
    <n v="5.41"/>
    <x v="1"/>
    <s v="Győr-Moson-Sopron"/>
    <x v="0"/>
    <s v="NyD"/>
  </r>
  <r>
    <n v="503"/>
    <x v="0"/>
    <s v="WEJ-659"/>
    <x v="154"/>
    <x v="0"/>
    <x v="3"/>
    <n v="4400000"/>
    <n v="7.81"/>
    <x v="0"/>
    <s v="Nógrád"/>
    <x v="1"/>
    <s v="ÉM"/>
  </r>
  <r>
    <n v="504"/>
    <x v="3"/>
    <s v="HDP-453"/>
    <x v="395"/>
    <x v="0"/>
    <x v="2"/>
    <n v="2410000"/>
    <n v="6.89"/>
    <x v="1"/>
    <s v="Nógrád"/>
    <x v="1"/>
    <s v="ÉM"/>
  </r>
  <r>
    <n v="505"/>
    <x v="0"/>
    <s v="NAH-117"/>
    <x v="396"/>
    <x v="1"/>
    <x v="0"/>
    <n v="4110000"/>
    <n v="9.34"/>
    <x v="2"/>
    <s v="Békés"/>
    <x v="1"/>
    <s v="DA"/>
  </r>
  <r>
    <n v="506"/>
    <x v="1"/>
    <s v="PDR-700"/>
    <x v="134"/>
    <x v="1"/>
    <x v="4"/>
    <n v="4190000"/>
    <n v="9.0500000000000007"/>
    <x v="0"/>
    <s v="Tolna"/>
    <x v="0"/>
    <s v="DD"/>
  </r>
  <r>
    <n v="507"/>
    <x v="11"/>
    <s v="CZB-267"/>
    <x v="397"/>
    <x v="0"/>
    <x v="2"/>
    <n v="2660000"/>
    <n v="10.96"/>
    <x v="2"/>
    <s v="Vas"/>
    <x v="0"/>
    <s v="NyD"/>
  </r>
  <r>
    <n v="508"/>
    <x v="1"/>
    <s v="YJY-816"/>
    <x v="280"/>
    <x v="0"/>
    <x v="1"/>
    <n v="1610000"/>
    <n v="5.42"/>
    <x v="1"/>
    <s v="Zala"/>
    <x v="0"/>
    <s v="NyD"/>
  </r>
  <r>
    <n v="509"/>
    <x v="0"/>
    <s v="TJX-108"/>
    <x v="398"/>
    <x v="0"/>
    <x v="4"/>
    <n v="4400000"/>
    <n v="9.0500000000000007"/>
    <x v="1"/>
    <s v="Bács-Kiskun"/>
    <x v="1"/>
    <s v="DA"/>
  </r>
  <r>
    <n v="510"/>
    <x v="1"/>
    <s v="NYX-951"/>
    <x v="399"/>
    <x v="0"/>
    <x v="5"/>
    <n v="3620000"/>
    <n v="10.25"/>
    <x v="1"/>
    <s v="Budapest (főváros)"/>
    <x v="2"/>
    <s v="KM"/>
  </r>
  <r>
    <n v="511"/>
    <x v="11"/>
    <s v="HTG-016"/>
    <x v="337"/>
    <x v="1"/>
    <x v="0"/>
    <n v="4160000"/>
    <n v="8.48"/>
    <x v="1"/>
    <s v="Jász-Nagykun-Szolnok"/>
    <x v="1"/>
    <s v="ÉA"/>
  </r>
  <r>
    <n v="512"/>
    <x v="5"/>
    <s v="UOJ-291"/>
    <x v="400"/>
    <x v="0"/>
    <x v="2"/>
    <n v="4720000"/>
    <n v="4.3600000000000003"/>
    <x v="2"/>
    <s v="Békés"/>
    <x v="1"/>
    <s v="DA"/>
  </r>
  <r>
    <n v="513"/>
    <x v="3"/>
    <s v="UTA-073"/>
    <x v="401"/>
    <x v="1"/>
    <x v="5"/>
    <n v="3010000"/>
    <n v="8.77"/>
    <x v="1"/>
    <s v="Budapest (főváros)"/>
    <x v="2"/>
    <s v="KM"/>
  </r>
  <r>
    <n v="514"/>
    <x v="9"/>
    <s v="EFY-683"/>
    <x v="244"/>
    <x v="0"/>
    <x v="1"/>
    <n v="3480000"/>
    <n v="9.98"/>
    <x v="1"/>
    <s v="Jász-Nagykun-Szolnok"/>
    <x v="1"/>
    <s v="ÉA"/>
  </r>
  <r>
    <n v="515"/>
    <x v="2"/>
    <s v="TWR-718"/>
    <x v="402"/>
    <x v="0"/>
    <x v="4"/>
    <n v="1600000"/>
    <n v="5.93"/>
    <x v="0"/>
    <s v="Vas"/>
    <x v="0"/>
    <s v="NyD"/>
  </r>
  <r>
    <n v="516"/>
    <x v="2"/>
    <s v="ZBR-929"/>
    <x v="403"/>
    <x v="0"/>
    <x v="4"/>
    <n v="3350000"/>
    <n v="10.45"/>
    <x v="0"/>
    <s v="Zala"/>
    <x v="0"/>
    <s v="NyD"/>
  </r>
  <r>
    <n v="517"/>
    <x v="1"/>
    <s v="TIY-360"/>
    <x v="404"/>
    <x v="0"/>
    <x v="1"/>
    <n v="2840000"/>
    <n v="4.93"/>
    <x v="2"/>
    <s v="Borsod-Abaúj-Zemplén"/>
    <x v="1"/>
    <s v="ÉM"/>
  </r>
  <r>
    <n v="518"/>
    <x v="2"/>
    <s v="DVJ-866"/>
    <x v="405"/>
    <x v="0"/>
    <x v="4"/>
    <n v="3750000"/>
    <n v="7.88"/>
    <x v="2"/>
    <s v="Békés"/>
    <x v="1"/>
    <s v="DA"/>
  </r>
  <r>
    <n v="519"/>
    <x v="1"/>
    <s v="ZBR-255"/>
    <x v="406"/>
    <x v="1"/>
    <x v="1"/>
    <n v="4470000"/>
    <n v="4.53"/>
    <x v="0"/>
    <s v="Heves"/>
    <x v="1"/>
    <s v="ÉM"/>
  </r>
  <r>
    <n v="520"/>
    <x v="1"/>
    <s v="JHQ-520"/>
    <x v="407"/>
    <x v="0"/>
    <x v="4"/>
    <n v="1760000"/>
    <n v="5.74"/>
    <x v="1"/>
    <s v="Csongrád-Csanád"/>
    <x v="1"/>
    <s v="DA"/>
  </r>
  <r>
    <n v="521"/>
    <x v="6"/>
    <s v="ZIZ-308"/>
    <x v="408"/>
    <x v="0"/>
    <x v="4"/>
    <n v="4400000"/>
    <n v="6.87"/>
    <x v="2"/>
    <s v="Nógrád"/>
    <x v="1"/>
    <s v="ÉM"/>
  </r>
  <r>
    <n v="522"/>
    <x v="5"/>
    <s v="QMI-539"/>
    <x v="211"/>
    <x v="0"/>
    <x v="0"/>
    <n v="2360000"/>
    <n v="10.08"/>
    <x v="0"/>
    <s v="Pest"/>
    <x v="2"/>
    <s v="KM"/>
  </r>
  <r>
    <n v="523"/>
    <x v="4"/>
    <s v="AXG-636"/>
    <x v="78"/>
    <x v="1"/>
    <x v="0"/>
    <n v="2440000"/>
    <n v="5.84"/>
    <x v="2"/>
    <s v="Veszprém"/>
    <x v="0"/>
    <s v="KD"/>
  </r>
  <r>
    <n v="524"/>
    <x v="1"/>
    <s v="YAJ-459"/>
    <x v="9"/>
    <x v="1"/>
    <x v="4"/>
    <n v="2270000"/>
    <n v="8.35"/>
    <x v="1"/>
    <s v="Somogy"/>
    <x v="0"/>
    <s v="DD"/>
  </r>
  <r>
    <n v="525"/>
    <x v="3"/>
    <s v="YTP-954"/>
    <x v="378"/>
    <x v="1"/>
    <x v="4"/>
    <n v="2260000"/>
    <n v="5.07"/>
    <x v="1"/>
    <s v="Budapest (főváros)"/>
    <x v="2"/>
    <s v="KM"/>
  </r>
  <r>
    <n v="526"/>
    <x v="7"/>
    <s v="MVP-115"/>
    <x v="375"/>
    <x v="0"/>
    <x v="1"/>
    <n v="1810000"/>
    <n v="8.66"/>
    <x v="2"/>
    <s v="Jász-Nagykun-Szolnok"/>
    <x v="1"/>
    <s v="ÉA"/>
  </r>
  <r>
    <n v="527"/>
    <x v="6"/>
    <s v="CQG-766"/>
    <x v="409"/>
    <x v="0"/>
    <x v="4"/>
    <n v="1430000"/>
    <n v="8.14"/>
    <x v="1"/>
    <s v="Komárom-Esztergom"/>
    <x v="0"/>
    <s v="KD"/>
  </r>
  <r>
    <n v="528"/>
    <x v="1"/>
    <s v="CWM-234"/>
    <x v="377"/>
    <x v="0"/>
    <x v="4"/>
    <n v="4760000"/>
    <n v="6.71"/>
    <x v="2"/>
    <s v="Budapest (főváros)"/>
    <x v="2"/>
    <s v="KM"/>
  </r>
  <r>
    <n v="529"/>
    <x v="4"/>
    <s v="GNA-098"/>
    <x v="410"/>
    <x v="1"/>
    <x v="1"/>
    <n v="4900000"/>
    <n v="7.82"/>
    <x v="1"/>
    <s v="Somogy"/>
    <x v="0"/>
    <s v="DD"/>
  </r>
  <r>
    <n v="530"/>
    <x v="3"/>
    <s v="ANM-428"/>
    <x v="411"/>
    <x v="1"/>
    <x v="4"/>
    <n v="3670000"/>
    <n v="8.56"/>
    <x v="0"/>
    <s v="Hajdú-Bihar"/>
    <x v="1"/>
    <s v="ÉA"/>
  </r>
  <r>
    <n v="531"/>
    <x v="1"/>
    <s v="DMV-051"/>
    <x v="412"/>
    <x v="0"/>
    <x v="4"/>
    <n v="1750000"/>
    <n v="6.33"/>
    <x v="2"/>
    <s v="Nógrád"/>
    <x v="1"/>
    <s v="ÉM"/>
  </r>
  <r>
    <n v="532"/>
    <x v="12"/>
    <s v="DSE-323"/>
    <x v="413"/>
    <x v="1"/>
    <x v="0"/>
    <n v="3920000"/>
    <n v="10.23"/>
    <x v="2"/>
    <s v="Komárom-Esztergom"/>
    <x v="0"/>
    <s v="KD"/>
  </r>
  <r>
    <n v="533"/>
    <x v="1"/>
    <s v="MTY-200"/>
    <x v="389"/>
    <x v="1"/>
    <x v="5"/>
    <n v="4070000"/>
    <n v="10.49"/>
    <x v="2"/>
    <s v="Bács-Kiskun"/>
    <x v="1"/>
    <s v="DA"/>
  </r>
  <r>
    <n v="534"/>
    <x v="8"/>
    <s v="MYS-280"/>
    <x v="414"/>
    <x v="0"/>
    <x v="4"/>
    <n v="4080000"/>
    <n v="5.53"/>
    <x v="1"/>
    <s v="Szabolcs-Szatmár-Bereg"/>
    <x v="1"/>
    <s v="ÉA"/>
  </r>
  <r>
    <n v="535"/>
    <x v="2"/>
    <s v="IGO-784"/>
    <x v="218"/>
    <x v="1"/>
    <x v="2"/>
    <n v="2010000"/>
    <n v="9.4499999999999993"/>
    <x v="1"/>
    <s v="Veszprém"/>
    <x v="0"/>
    <s v="KD"/>
  </r>
  <r>
    <n v="536"/>
    <x v="11"/>
    <s v="RFQ-147"/>
    <x v="155"/>
    <x v="0"/>
    <x v="3"/>
    <n v="4890000"/>
    <n v="8.31"/>
    <x v="0"/>
    <s v="Tolna"/>
    <x v="0"/>
    <s v="DD"/>
  </r>
  <r>
    <n v="537"/>
    <x v="1"/>
    <s v="TMJ-153"/>
    <x v="211"/>
    <x v="0"/>
    <x v="0"/>
    <n v="3270000"/>
    <n v="6.71"/>
    <x v="0"/>
    <s v="Jász-Nagykun-Szolnok"/>
    <x v="1"/>
    <s v="ÉA"/>
  </r>
  <r>
    <n v="538"/>
    <x v="10"/>
    <s v="DBZ-144"/>
    <x v="208"/>
    <x v="1"/>
    <x v="3"/>
    <n v="2860000"/>
    <n v="5.97"/>
    <x v="2"/>
    <s v="Nógrád"/>
    <x v="1"/>
    <s v="ÉM"/>
  </r>
  <r>
    <n v="539"/>
    <x v="5"/>
    <s v="HHK-075"/>
    <x v="166"/>
    <x v="0"/>
    <x v="4"/>
    <n v="4050000"/>
    <n v="8.5500000000000007"/>
    <x v="1"/>
    <s v="Pest"/>
    <x v="2"/>
    <s v="KM"/>
  </r>
  <r>
    <n v="540"/>
    <x v="3"/>
    <s v="BWU-390"/>
    <x v="415"/>
    <x v="1"/>
    <x v="1"/>
    <n v="3120000"/>
    <n v="10.119999999999999"/>
    <x v="2"/>
    <s v="Csongrád-Csanád"/>
    <x v="1"/>
    <s v="DA"/>
  </r>
  <r>
    <n v="541"/>
    <x v="3"/>
    <s v="DMY-833"/>
    <x v="261"/>
    <x v="1"/>
    <x v="0"/>
    <n v="3970000"/>
    <n v="7.52"/>
    <x v="1"/>
    <s v="Heves"/>
    <x v="1"/>
    <s v="ÉM"/>
  </r>
  <r>
    <n v="542"/>
    <x v="3"/>
    <s v="YDJ-130"/>
    <x v="248"/>
    <x v="0"/>
    <x v="0"/>
    <n v="4620000"/>
    <n v="6.96"/>
    <x v="0"/>
    <s v="Tolna"/>
    <x v="0"/>
    <s v="DD"/>
  </r>
  <r>
    <n v="543"/>
    <x v="11"/>
    <s v="XES-131"/>
    <x v="211"/>
    <x v="0"/>
    <x v="0"/>
    <n v="3800000"/>
    <n v="5.46"/>
    <x v="2"/>
    <s v="Komárom-Esztergom"/>
    <x v="0"/>
    <s v="KD"/>
  </r>
  <r>
    <n v="544"/>
    <x v="4"/>
    <s v="CGB-406"/>
    <x v="416"/>
    <x v="0"/>
    <x v="1"/>
    <n v="3070000"/>
    <n v="9.7799999999999994"/>
    <x v="0"/>
    <s v="Baranya"/>
    <x v="0"/>
    <s v="DD"/>
  </r>
  <r>
    <n v="545"/>
    <x v="0"/>
    <s v="BYK-361"/>
    <x v="84"/>
    <x v="0"/>
    <x v="4"/>
    <n v="1560000"/>
    <n v="10.99"/>
    <x v="1"/>
    <s v="Jász-Nagykun-Szolnok"/>
    <x v="1"/>
    <s v="ÉA"/>
  </r>
  <r>
    <n v="546"/>
    <x v="5"/>
    <s v="TKY-008"/>
    <x v="417"/>
    <x v="0"/>
    <x v="0"/>
    <n v="3540000"/>
    <n v="6.3"/>
    <x v="2"/>
    <s v="Zala"/>
    <x v="0"/>
    <s v="NyD"/>
  </r>
  <r>
    <n v="547"/>
    <x v="2"/>
    <s v="ZWN-043"/>
    <x v="267"/>
    <x v="0"/>
    <x v="5"/>
    <n v="2140000"/>
    <n v="6.28"/>
    <x v="2"/>
    <s v="Pest"/>
    <x v="2"/>
    <s v="KM"/>
  </r>
  <r>
    <n v="548"/>
    <x v="10"/>
    <s v="TMO-840"/>
    <x v="354"/>
    <x v="1"/>
    <x v="4"/>
    <n v="3800000"/>
    <n v="6.5"/>
    <x v="0"/>
    <s v="Komárom-Esztergom"/>
    <x v="0"/>
    <s v="KD"/>
  </r>
  <r>
    <n v="549"/>
    <x v="7"/>
    <s v="OEQ-626"/>
    <x v="418"/>
    <x v="1"/>
    <x v="3"/>
    <n v="1760000"/>
    <n v="5.37"/>
    <x v="0"/>
    <s v="Győr-Moson-Sopron"/>
    <x v="0"/>
    <s v="NyD"/>
  </r>
  <r>
    <n v="550"/>
    <x v="0"/>
    <s v="LQR-575"/>
    <x v="310"/>
    <x v="0"/>
    <x v="3"/>
    <n v="4030000"/>
    <n v="7.71"/>
    <x v="0"/>
    <s v="Csongrád-Csanád"/>
    <x v="1"/>
    <s v="DA"/>
  </r>
  <r>
    <n v="551"/>
    <x v="4"/>
    <s v="OGQ-918"/>
    <x v="275"/>
    <x v="0"/>
    <x v="1"/>
    <n v="3690000"/>
    <n v="4.83"/>
    <x v="1"/>
    <s v="Zala"/>
    <x v="0"/>
    <s v="NyD"/>
  </r>
  <r>
    <n v="552"/>
    <x v="3"/>
    <s v="DMU-266"/>
    <x v="407"/>
    <x v="0"/>
    <x v="0"/>
    <n v="4350000"/>
    <n v="4.04"/>
    <x v="1"/>
    <s v="Hajdú-Bihar"/>
    <x v="1"/>
    <s v="ÉA"/>
  </r>
  <r>
    <n v="553"/>
    <x v="4"/>
    <s v="ZCO-915"/>
    <x v="419"/>
    <x v="0"/>
    <x v="4"/>
    <n v="2480000"/>
    <n v="10.37"/>
    <x v="2"/>
    <s v="Jász-Nagykun-Szolnok"/>
    <x v="1"/>
    <s v="ÉA"/>
  </r>
  <r>
    <n v="554"/>
    <x v="1"/>
    <s v="SAF-555"/>
    <x v="420"/>
    <x v="0"/>
    <x v="4"/>
    <n v="1820000"/>
    <n v="5"/>
    <x v="1"/>
    <s v="Zala"/>
    <x v="0"/>
    <s v="NyD"/>
  </r>
  <r>
    <n v="555"/>
    <x v="5"/>
    <s v="YPX-649"/>
    <x v="421"/>
    <x v="0"/>
    <x v="1"/>
    <n v="4100000"/>
    <n v="10.32"/>
    <x v="1"/>
    <s v="Hajdú-Bihar"/>
    <x v="1"/>
    <s v="ÉA"/>
  </r>
  <r>
    <n v="556"/>
    <x v="6"/>
    <s v="ERM-149"/>
    <x v="164"/>
    <x v="1"/>
    <x v="4"/>
    <n v="3750000"/>
    <n v="8.83"/>
    <x v="1"/>
    <s v="Budapest (főváros)"/>
    <x v="2"/>
    <s v="KM"/>
  </r>
  <r>
    <n v="557"/>
    <x v="0"/>
    <s v="TAK-988"/>
    <x v="128"/>
    <x v="0"/>
    <x v="1"/>
    <n v="3830000"/>
    <n v="9.6300000000000008"/>
    <x v="2"/>
    <s v="Pest"/>
    <x v="2"/>
    <s v="KM"/>
  </r>
  <r>
    <n v="558"/>
    <x v="5"/>
    <s v="GWE-393"/>
    <x v="198"/>
    <x v="0"/>
    <x v="0"/>
    <n v="4220000"/>
    <n v="8.7100000000000009"/>
    <x v="2"/>
    <s v="Hajdú-Bihar"/>
    <x v="1"/>
    <s v="ÉA"/>
  </r>
  <r>
    <n v="559"/>
    <x v="3"/>
    <s v="ZCO-082"/>
    <x v="102"/>
    <x v="0"/>
    <x v="5"/>
    <n v="3770000"/>
    <n v="6.37"/>
    <x v="1"/>
    <s v="Borsod-Abaúj-Zemplén"/>
    <x v="1"/>
    <s v="ÉM"/>
  </r>
  <r>
    <n v="560"/>
    <x v="12"/>
    <s v="TIA-257"/>
    <x v="422"/>
    <x v="0"/>
    <x v="4"/>
    <n v="3050000"/>
    <n v="4.47"/>
    <x v="0"/>
    <s v="Győr-Moson-Sopron"/>
    <x v="0"/>
    <s v="NyD"/>
  </r>
  <r>
    <n v="561"/>
    <x v="8"/>
    <s v="YFM-322"/>
    <x v="423"/>
    <x v="1"/>
    <x v="1"/>
    <n v="2540000"/>
    <n v="4.5999999999999996"/>
    <x v="0"/>
    <s v="Vas"/>
    <x v="0"/>
    <s v="NyD"/>
  </r>
  <r>
    <n v="562"/>
    <x v="3"/>
    <s v="LYT-087"/>
    <x v="185"/>
    <x v="0"/>
    <x v="4"/>
    <n v="2540000"/>
    <n v="4.46"/>
    <x v="0"/>
    <s v="Somogy"/>
    <x v="0"/>
    <s v="DD"/>
  </r>
  <r>
    <n v="563"/>
    <x v="10"/>
    <s v="CUQ-776"/>
    <x v="424"/>
    <x v="0"/>
    <x v="4"/>
    <n v="3580000"/>
    <n v="7.18"/>
    <x v="0"/>
    <s v="Szabolcs-Szatmár-Bereg"/>
    <x v="1"/>
    <s v="ÉA"/>
  </r>
  <r>
    <n v="564"/>
    <x v="12"/>
    <s v="FJP-628"/>
    <x v="425"/>
    <x v="0"/>
    <x v="3"/>
    <n v="2830000"/>
    <n v="6.51"/>
    <x v="0"/>
    <s v="Csongrád-Csanád"/>
    <x v="1"/>
    <s v="DA"/>
  </r>
  <r>
    <n v="565"/>
    <x v="1"/>
    <s v="DFN-412"/>
    <x v="358"/>
    <x v="0"/>
    <x v="4"/>
    <n v="4750000"/>
    <n v="4.0999999999999996"/>
    <x v="2"/>
    <s v="Budapest (főváros)"/>
    <x v="2"/>
    <s v="KM"/>
  </r>
  <r>
    <n v="566"/>
    <x v="0"/>
    <s v="HGP-591"/>
    <x v="426"/>
    <x v="1"/>
    <x v="0"/>
    <n v="4000000"/>
    <n v="8.3800000000000008"/>
    <x v="1"/>
    <s v="Veszprém"/>
    <x v="0"/>
    <s v="KD"/>
  </r>
  <r>
    <n v="567"/>
    <x v="6"/>
    <s v="DKF-729"/>
    <x v="427"/>
    <x v="0"/>
    <x v="1"/>
    <n v="3540000"/>
    <n v="7.41"/>
    <x v="1"/>
    <s v="Nógrád"/>
    <x v="1"/>
    <s v="ÉM"/>
  </r>
  <r>
    <n v="568"/>
    <x v="3"/>
    <s v="HDM-321"/>
    <x v="112"/>
    <x v="1"/>
    <x v="0"/>
    <n v="1300000"/>
    <n v="7.86"/>
    <x v="2"/>
    <s v="Zala"/>
    <x v="0"/>
    <s v="NyD"/>
  </r>
  <r>
    <n v="569"/>
    <x v="6"/>
    <s v="EWI-211"/>
    <x v="428"/>
    <x v="1"/>
    <x v="4"/>
    <n v="3380000"/>
    <n v="9.34"/>
    <x v="1"/>
    <s v="Jász-Nagykun-Szolnok"/>
    <x v="1"/>
    <s v="ÉA"/>
  </r>
  <r>
    <n v="570"/>
    <x v="5"/>
    <s v="DEJ-999"/>
    <x v="428"/>
    <x v="0"/>
    <x v="4"/>
    <n v="3720000"/>
    <n v="8.01"/>
    <x v="2"/>
    <s v="Tolna"/>
    <x v="0"/>
    <s v="DD"/>
  </r>
  <r>
    <n v="571"/>
    <x v="4"/>
    <s v="ZDJ-153"/>
    <x v="429"/>
    <x v="0"/>
    <x v="3"/>
    <n v="3250000"/>
    <n v="4.8499999999999996"/>
    <x v="0"/>
    <s v="Nógrád"/>
    <x v="1"/>
    <s v="ÉM"/>
  </r>
  <r>
    <n v="572"/>
    <x v="4"/>
    <s v="ACH-004"/>
    <x v="371"/>
    <x v="0"/>
    <x v="5"/>
    <n v="4320000"/>
    <n v="4.0999999999999996"/>
    <x v="1"/>
    <s v="Tolna"/>
    <x v="0"/>
    <s v="DD"/>
  </r>
  <r>
    <n v="573"/>
    <x v="1"/>
    <s v="GWA-597"/>
    <x v="430"/>
    <x v="0"/>
    <x v="1"/>
    <n v="5000000"/>
    <n v="9.83"/>
    <x v="0"/>
    <s v="Hajdú-Bihar"/>
    <x v="1"/>
    <s v="ÉA"/>
  </r>
  <r>
    <n v="574"/>
    <x v="7"/>
    <s v="HHO-510"/>
    <x v="431"/>
    <x v="0"/>
    <x v="0"/>
    <n v="1960000"/>
    <n v="9.24"/>
    <x v="1"/>
    <s v="Hajdú-Bihar"/>
    <x v="1"/>
    <s v="ÉA"/>
  </r>
  <r>
    <n v="575"/>
    <x v="1"/>
    <s v="HML-102"/>
    <x v="432"/>
    <x v="1"/>
    <x v="1"/>
    <n v="2360000"/>
    <n v="4.83"/>
    <x v="0"/>
    <s v="Csongrád-Csanád"/>
    <x v="1"/>
    <s v="DA"/>
  </r>
  <r>
    <n v="576"/>
    <x v="6"/>
    <s v="PCN-417"/>
    <x v="95"/>
    <x v="0"/>
    <x v="1"/>
    <n v="2610000"/>
    <n v="4.2699999999999996"/>
    <x v="2"/>
    <s v="Tolna"/>
    <x v="0"/>
    <s v="DD"/>
  </r>
  <r>
    <n v="577"/>
    <x v="6"/>
    <s v="QNX-089"/>
    <x v="433"/>
    <x v="1"/>
    <x v="1"/>
    <n v="3460000"/>
    <n v="10.23"/>
    <x v="0"/>
    <s v="Veszprém"/>
    <x v="0"/>
    <s v="KD"/>
  </r>
  <r>
    <n v="578"/>
    <x v="6"/>
    <s v="YEU-123"/>
    <x v="434"/>
    <x v="0"/>
    <x v="4"/>
    <n v="3520000"/>
    <n v="8.76"/>
    <x v="0"/>
    <s v="Baranya"/>
    <x v="0"/>
    <s v="DD"/>
  </r>
  <r>
    <n v="579"/>
    <x v="1"/>
    <s v="OMS-719"/>
    <x v="413"/>
    <x v="0"/>
    <x v="4"/>
    <n v="4320000"/>
    <n v="10.27"/>
    <x v="2"/>
    <s v="Győr-Moson-Sopron"/>
    <x v="0"/>
    <s v="NyD"/>
  </r>
  <r>
    <n v="580"/>
    <x v="2"/>
    <s v="TEQ-867"/>
    <x v="435"/>
    <x v="0"/>
    <x v="3"/>
    <n v="4210000"/>
    <n v="7.83"/>
    <x v="2"/>
    <s v="Csongrád-Csanád"/>
    <x v="1"/>
    <s v="DA"/>
  </r>
  <r>
    <n v="581"/>
    <x v="3"/>
    <s v="YCD-666"/>
    <x v="66"/>
    <x v="0"/>
    <x v="0"/>
    <n v="2430000"/>
    <n v="9.92"/>
    <x v="1"/>
    <s v="Hajdú-Bihar"/>
    <x v="1"/>
    <s v="ÉA"/>
  </r>
  <r>
    <n v="582"/>
    <x v="0"/>
    <s v="DIM-702"/>
    <x v="100"/>
    <x v="0"/>
    <x v="4"/>
    <n v="4200000"/>
    <n v="9.67"/>
    <x v="2"/>
    <s v="Bács-Kiskun"/>
    <x v="1"/>
    <s v="DA"/>
  </r>
  <r>
    <n v="583"/>
    <x v="0"/>
    <s v="MFI-011"/>
    <x v="436"/>
    <x v="0"/>
    <x v="3"/>
    <n v="1700000"/>
    <n v="4.92"/>
    <x v="2"/>
    <s v="Hajdú-Bihar"/>
    <x v="1"/>
    <s v="ÉA"/>
  </r>
  <r>
    <n v="584"/>
    <x v="1"/>
    <s v="AUK-615"/>
    <x v="437"/>
    <x v="1"/>
    <x v="4"/>
    <n v="2250000"/>
    <n v="9.2100000000000009"/>
    <x v="1"/>
    <s v="Somogy"/>
    <x v="0"/>
    <s v="DD"/>
  </r>
  <r>
    <n v="585"/>
    <x v="6"/>
    <s v="AKL-305"/>
    <x v="82"/>
    <x v="0"/>
    <x v="0"/>
    <n v="3550000"/>
    <n v="5.52"/>
    <x v="2"/>
    <s v="Borsod-Abaúj-Zemplén"/>
    <x v="1"/>
    <s v="ÉM"/>
  </r>
  <r>
    <n v="586"/>
    <x v="4"/>
    <s v="RHI-173"/>
    <x v="22"/>
    <x v="0"/>
    <x v="3"/>
    <n v="4900000"/>
    <n v="6.66"/>
    <x v="1"/>
    <s v="Bács-Kiskun"/>
    <x v="1"/>
    <s v="DA"/>
  </r>
  <r>
    <n v="587"/>
    <x v="0"/>
    <s v="HRR-701"/>
    <x v="421"/>
    <x v="0"/>
    <x v="4"/>
    <n v="3590000"/>
    <n v="10.87"/>
    <x v="0"/>
    <s v="Hajdú-Bihar"/>
    <x v="1"/>
    <s v="ÉA"/>
  </r>
  <r>
    <n v="588"/>
    <x v="1"/>
    <s v="NGA-770"/>
    <x v="21"/>
    <x v="0"/>
    <x v="2"/>
    <n v="3900000"/>
    <n v="9.94"/>
    <x v="2"/>
    <s v="Baranya"/>
    <x v="0"/>
    <s v="DD"/>
  </r>
  <r>
    <n v="589"/>
    <x v="4"/>
    <s v="MWV-210"/>
    <x v="126"/>
    <x v="1"/>
    <x v="1"/>
    <n v="3520000"/>
    <n v="4.47"/>
    <x v="0"/>
    <s v="Tolna"/>
    <x v="0"/>
    <s v="DD"/>
  </r>
  <r>
    <n v="590"/>
    <x v="1"/>
    <s v="HKZ-050"/>
    <x v="438"/>
    <x v="0"/>
    <x v="0"/>
    <n v="4660000"/>
    <n v="5.45"/>
    <x v="2"/>
    <s v="Bács-Kiskun"/>
    <x v="1"/>
    <s v="DA"/>
  </r>
  <r>
    <n v="591"/>
    <x v="11"/>
    <s v="XNM-661"/>
    <x v="439"/>
    <x v="0"/>
    <x v="0"/>
    <n v="1410000"/>
    <n v="9.08"/>
    <x v="0"/>
    <s v="Komárom-Esztergom"/>
    <x v="0"/>
    <s v="KD"/>
  </r>
  <r>
    <n v="592"/>
    <x v="1"/>
    <s v="BON-289"/>
    <x v="440"/>
    <x v="0"/>
    <x v="4"/>
    <n v="1420000"/>
    <n v="5.41"/>
    <x v="2"/>
    <s v="Budapest (főváros)"/>
    <x v="2"/>
    <s v="KM"/>
  </r>
  <r>
    <n v="593"/>
    <x v="3"/>
    <s v="CVC-987"/>
    <x v="441"/>
    <x v="0"/>
    <x v="0"/>
    <n v="3650000"/>
    <n v="5.62"/>
    <x v="2"/>
    <s v="Jász-Nagykun-Szolnok"/>
    <x v="1"/>
    <s v="ÉA"/>
  </r>
  <r>
    <n v="594"/>
    <x v="10"/>
    <s v="KCP-638"/>
    <x v="317"/>
    <x v="0"/>
    <x v="3"/>
    <n v="2820000"/>
    <n v="8.75"/>
    <x v="2"/>
    <s v="Heves"/>
    <x v="1"/>
    <s v="ÉM"/>
  </r>
  <r>
    <n v="595"/>
    <x v="6"/>
    <s v="KLH-727"/>
    <x v="442"/>
    <x v="0"/>
    <x v="0"/>
    <n v="1860000"/>
    <n v="9.1300000000000008"/>
    <x v="1"/>
    <s v="Vas"/>
    <x v="0"/>
    <s v="NyD"/>
  </r>
  <r>
    <n v="596"/>
    <x v="6"/>
    <s v="SXK-539"/>
    <x v="443"/>
    <x v="1"/>
    <x v="0"/>
    <n v="3140000"/>
    <n v="8.1199999999999992"/>
    <x v="1"/>
    <s v="Jász-Nagykun-Szolnok"/>
    <x v="1"/>
    <s v="ÉA"/>
  </r>
  <r>
    <n v="597"/>
    <x v="1"/>
    <s v="IXZ-702"/>
    <x v="444"/>
    <x v="0"/>
    <x v="1"/>
    <n v="3170000"/>
    <n v="10.99"/>
    <x v="0"/>
    <s v="Fejér"/>
    <x v="0"/>
    <s v="KD"/>
  </r>
  <r>
    <n v="598"/>
    <x v="2"/>
    <s v="SCT-409"/>
    <x v="445"/>
    <x v="0"/>
    <x v="5"/>
    <n v="2390000"/>
    <n v="7.59"/>
    <x v="2"/>
    <s v="Fejér"/>
    <x v="0"/>
    <s v="KD"/>
  </r>
  <r>
    <n v="599"/>
    <x v="3"/>
    <s v="KLJ-832"/>
    <x v="446"/>
    <x v="0"/>
    <x v="3"/>
    <n v="1620000"/>
    <n v="8.7899999999999991"/>
    <x v="1"/>
    <s v="Pest"/>
    <x v="2"/>
    <s v="KM"/>
  </r>
  <r>
    <n v="600"/>
    <x v="1"/>
    <s v="VXF-609"/>
    <x v="447"/>
    <x v="0"/>
    <x v="0"/>
    <n v="4020000"/>
    <n v="9.0500000000000007"/>
    <x v="0"/>
    <s v="Pest"/>
    <x v="2"/>
    <s v="KM"/>
  </r>
  <r>
    <n v="601"/>
    <x v="1"/>
    <s v="IDB-860"/>
    <x v="2"/>
    <x v="1"/>
    <x v="3"/>
    <n v="3690000"/>
    <n v="5.32"/>
    <x v="0"/>
    <s v="Komárom-Esztergom"/>
    <x v="0"/>
    <s v="KD"/>
  </r>
  <r>
    <n v="602"/>
    <x v="0"/>
    <s v="LBP-123"/>
    <x v="442"/>
    <x v="0"/>
    <x v="0"/>
    <n v="2050000"/>
    <n v="4.87"/>
    <x v="0"/>
    <s v="Tolna"/>
    <x v="0"/>
    <s v="DD"/>
  </r>
  <r>
    <n v="603"/>
    <x v="1"/>
    <s v="TZE-859"/>
    <x v="300"/>
    <x v="0"/>
    <x v="0"/>
    <n v="1380000"/>
    <n v="10.07"/>
    <x v="2"/>
    <s v="Komárom-Esztergom"/>
    <x v="0"/>
    <s v="KD"/>
  </r>
  <r>
    <n v="604"/>
    <x v="5"/>
    <s v="QAG-621"/>
    <x v="448"/>
    <x v="0"/>
    <x v="0"/>
    <n v="1640000"/>
    <n v="11.08"/>
    <x v="0"/>
    <s v="Békés"/>
    <x v="1"/>
    <s v="DA"/>
  </r>
  <r>
    <n v="605"/>
    <x v="0"/>
    <s v="ZWV-741"/>
    <x v="14"/>
    <x v="0"/>
    <x v="3"/>
    <n v="1870000"/>
    <n v="4.2"/>
    <x v="2"/>
    <s v="Jász-Nagykun-Szolnok"/>
    <x v="1"/>
    <s v="ÉA"/>
  </r>
  <r>
    <n v="606"/>
    <x v="2"/>
    <s v="FIP-958"/>
    <x v="128"/>
    <x v="0"/>
    <x v="0"/>
    <n v="2840000"/>
    <n v="6.8"/>
    <x v="2"/>
    <s v="Jász-Nagykun-Szolnok"/>
    <x v="1"/>
    <s v="ÉA"/>
  </r>
  <r>
    <n v="607"/>
    <x v="5"/>
    <s v="GJT-312"/>
    <x v="227"/>
    <x v="0"/>
    <x v="5"/>
    <n v="3370000"/>
    <n v="8.44"/>
    <x v="2"/>
    <s v="Komárom-Esztergom"/>
    <x v="0"/>
    <s v="KD"/>
  </r>
  <r>
    <n v="608"/>
    <x v="4"/>
    <s v="GVG-359"/>
    <x v="449"/>
    <x v="0"/>
    <x v="5"/>
    <n v="2600000"/>
    <n v="7.35"/>
    <x v="2"/>
    <s v="Jász-Nagykun-Szolnok"/>
    <x v="1"/>
    <s v="ÉA"/>
  </r>
  <r>
    <n v="609"/>
    <x v="12"/>
    <s v="HDW-237"/>
    <x v="450"/>
    <x v="0"/>
    <x v="0"/>
    <n v="3100000"/>
    <n v="7.43"/>
    <x v="0"/>
    <s v="Győr-Moson-Sopron"/>
    <x v="0"/>
    <s v="NyD"/>
  </r>
  <r>
    <n v="610"/>
    <x v="5"/>
    <s v="CTL-856"/>
    <x v="451"/>
    <x v="0"/>
    <x v="0"/>
    <n v="2300000"/>
    <n v="8.17"/>
    <x v="1"/>
    <s v="Csongrád-Csanád"/>
    <x v="1"/>
    <s v="DA"/>
  </r>
  <r>
    <n v="611"/>
    <x v="2"/>
    <s v="DWU-773"/>
    <x v="106"/>
    <x v="0"/>
    <x v="5"/>
    <n v="4190000"/>
    <n v="8.1300000000000008"/>
    <x v="2"/>
    <s v="Tolna"/>
    <x v="0"/>
    <s v="DD"/>
  </r>
  <r>
    <n v="612"/>
    <x v="8"/>
    <s v="FQL-747"/>
    <x v="452"/>
    <x v="0"/>
    <x v="5"/>
    <n v="3980000"/>
    <n v="6.81"/>
    <x v="0"/>
    <s v="Borsod-Abaúj-Zemplén"/>
    <x v="1"/>
    <s v="ÉM"/>
  </r>
  <r>
    <n v="613"/>
    <x v="0"/>
    <s v="IDB-268"/>
    <x v="453"/>
    <x v="0"/>
    <x v="2"/>
    <n v="3340000"/>
    <n v="7.23"/>
    <x v="1"/>
    <s v="Csongrád-Csanád"/>
    <x v="1"/>
    <s v="DA"/>
  </r>
  <r>
    <n v="614"/>
    <x v="10"/>
    <s v="JOY-874"/>
    <x v="454"/>
    <x v="1"/>
    <x v="5"/>
    <n v="3830000"/>
    <n v="10.18"/>
    <x v="2"/>
    <s v="Szabolcs-Szatmár-Bereg"/>
    <x v="1"/>
    <s v="ÉA"/>
  </r>
  <r>
    <n v="615"/>
    <x v="1"/>
    <s v="FVY-035"/>
    <x v="455"/>
    <x v="0"/>
    <x v="1"/>
    <n v="2020000"/>
    <n v="11.02"/>
    <x v="2"/>
    <s v="Borsod-Abaúj-Zemplén"/>
    <x v="1"/>
    <s v="ÉM"/>
  </r>
  <r>
    <n v="616"/>
    <x v="7"/>
    <s v="LHC-422"/>
    <x v="456"/>
    <x v="1"/>
    <x v="1"/>
    <n v="1560000"/>
    <n v="8.08"/>
    <x v="1"/>
    <s v="Zala"/>
    <x v="0"/>
    <s v="NyD"/>
  </r>
  <r>
    <n v="617"/>
    <x v="9"/>
    <s v="DXU-010"/>
    <x v="457"/>
    <x v="0"/>
    <x v="0"/>
    <n v="2580000"/>
    <n v="8.2899999999999991"/>
    <x v="2"/>
    <s v="Veszprém"/>
    <x v="0"/>
    <s v="KD"/>
  </r>
  <r>
    <n v="618"/>
    <x v="3"/>
    <s v="QAG-086"/>
    <x v="104"/>
    <x v="1"/>
    <x v="3"/>
    <n v="2130000"/>
    <n v="8.86"/>
    <x v="0"/>
    <s v="Csongrád-Csanád"/>
    <x v="1"/>
    <s v="DA"/>
  </r>
  <r>
    <n v="619"/>
    <x v="0"/>
    <s v="UDX-339"/>
    <x v="458"/>
    <x v="0"/>
    <x v="0"/>
    <n v="4160000"/>
    <n v="8.01"/>
    <x v="1"/>
    <s v="Komárom-Esztergom"/>
    <x v="0"/>
    <s v="KD"/>
  </r>
  <r>
    <n v="620"/>
    <x v="9"/>
    <s v="KOD-956"/>
    <x v="459"/>
    <x v="0"/>
    <x v="0"/>
    <n v="2190000"/>
    <n v="10.17"/>
    <x v="1"/>
    <s v="Hajdú-Bihar"/>
    <x v="1"/>
    <s v="ÉA"/>
  </r>
  <r>
    <n v="621"/>
    <x v="11"/>
    <s v="DNG-297"/>
    <x v="460"/>
    <x v="0"/>
    <x v="2"/>
    <n v="2070000"/>
    <n v="4.8"/>
    <x v="2"/>
    <s v="Somogy"/>
    <x v="0"/>
    <s v="DD"/>
  </r>
  <r>
    <n v="622"/>
    <x v="12"/>
    <s v="MYX-850"/>
    <x v="461"/>
    <x v="1"/>
    <x v="2"/>
    <n v="1500000"/>
    <n v="7"/>
    <x v="0"/>
    <s v="Veszprém"/>
    <x v="0"/>
    <s v="KD"/>
  </r>
  <r>
    <n v="623"/>
    <x v="1"/>
    <s v="PDQ-395"/>
    <x v="109"/>
    <x v="0"/>
    <x v="1"/>
    <n v="3980000"/>
    <n v="7.3"/>
    <x v="2"/>
    <s v="Bács-Kiskun"/>
    <x v="1"/>
    <s v="DA"/>
  </r>
  <r>
    <n v="624"/>
    <x v="11"/>
    <s v="TKJ-077"/>
    <x v="462"/>
    <x v="0"/>
    <x v="3"/>
    <n v="2640000"/>
    <n v="4.32"/>
    <x v="0"/>
    <s v="Budapest (főváros)"/>
    <x v="2"/>
    <s v="KM"/>
  </r>
  <r>
    <n v="625"/>
    <x v="6"/>
    <s v="HBJ-729"/>
    <x v="463"/>
    <x v="0"/>
    <x v="1"/>
    <n v="4650000"/>
    <n v="9.6199999999999992"/>
    <x v="0"/>
    <s v="Komárom-Esztergom"/>
    <x v="0"/>
    <s v="KD"/>
  </r>
  <r>
    <n v="626"/>
    <x v="7"/>
    <s v="TFF-026"/>
    <x v="464"/>
    <x v="0"/>
    <x v="4"/>
    <n v="1860000"/>
    <n v="6.26"/>
    <x v="0"/>
    <s v="Budapest (főváros)"/>
    <x v="2"/>
    <s v="KM"/>
  </r>
  <r>
    <n v="627"/>
    <x v="0"/>
    <s v="NRM-700"/>
    <x v="465"/>
    <x v="1"/>
    <x v="0"/>
    <n v="2990000"/>
    <n v="9.3699999999999992"/>
    <x v="0"/>
    <s v="Borsod-Abaúj-Zemplén"/>
    <x v="1"/>
    <s v="ÉM"/>
  </r>
  <r>
    <n v="628"/>
    <x v="3"/>
    <s v="DGP-457"/>
    <x v="466"/>
    <x v="0"/>
    <x v="0"/>
    <n v="3130000"/>
    <n v="5.51"/>
    <x v="2"/>
    <s v="Hajdú-Bihar"/>
    <x v="1"/>
    <s v="ÉA"/>
  </r>
  <r>
    <n v="629"/>
    <x v="1"/>
    <s v="UDE-103"/>
    <x v="311"/>
    <x v="0"/>
    <x v="0"/>
    <n v="3900000"/>
    <n v="5.65"/>
    <x v="0"/>
    <s v="Borsod-Abaúj-Zemplén"/>
    <x v="1"/>
    <s v="ÉM"/>
  </r>
  <r>
    <n v="630"/>
    <x v="10"/>
    <s v="XOM-718"/>
    <x v="17"/>
    <x v="0"/>
    <x v="3"/>
    <n v="1730000"/>
    <n v="9.2100000000000009"/>
    <x v="1"/>
    <s v="Tolna"/>
    <x v="0"/>
    <s v="DD"/>
  </r>
  <r>
    <n v="631"/>
    <x v="0"/>
    <s v="KJE-593"/>
    <x v="467"/>
    <x v="0"/>
    <x v="4"/>
    <n v="3090000"/>
    <n v="6.59"/>
    <x v="0"/>
    <s v="Nógrád"/>
    <x v="1"/>
    <s v="ÉM"/>
  </r>
  <r>
    <n v="632"/>
    <x v="3"/>
    <s v="DDV-209"/>
    <x v="468"/>
    <x v="0"/>
    <x v="1"/>
    <n v="3380000"/>
    <n v="10.32"/>
    <x v="1"/>
    <s v="Pest"/>
    <x v="2"/>
    <s v="KM"/>
  </r>
  <r>
    <n v="633"/>
    <x v="7"/>
    <s v="JJI-343"/>
    <x v="469"/>
    <x v="1"/>
    <x v="3"/>
    <n v="2660000"/>
    <n v="9.09"/>
    <x v="1"/>
    <s v="Hajdú-Bihar"/>
    <x v="1"/>
    <s v="ÉA"/>
  </r>
  <r>
    <n v="634"/>
    <x v="3"/>
    <s v="PGS-642"/>
    <x v="400"/>
    <x v="0"/>
    <x v="4"/>
    <n v="3360000"/>
    <n v="6.5"/>
    <x v="2"/>
    <s v="Jász-Nagykun-Szolnok"/>
    <x v="1"/>
    <s v="ÉA"/>
  </r>
  <r>
    <n v="635"/>
    <x v="12"/>
    <s v="GLO-718"/>
    <x v="136"/>
    <x v="1"/>
    <x v="0"/>
    <n v="3510000"/>
    <n v="5.41"/>
    <x v="1"/>
    <s v="Csongrád-Csanád"/>
    <x v="1"/>
    <s v="DA"/>
  </r>
  <r>
    <n v="636"/>
    <x v="10"/>
    <s v="OGC-884"/>
    <x v="74"/>
    <x v="0"/>
    <x v="0"/>
    <n v="2090000"/>
    <n v="6.18"/>
    <x v="2"/>
    <s v="Győr-Moson-Sopron"/>
    <x v="0"/>
    <s v="NyD"/>
  </r>
  <r>
    <n v="637"/>
    <x v="11"/>
    <s v="RJF-988"/>
    <x v="429"/>
    <x v="0"/>
    <x v="0"/>
    <n v="3900000"/>
    <n v="5.15"/>
    <x v="1"/>
    <s v="Vas"/>
    <x v="0"/>
    <s v="NyD"/>
  </r>
  <r>
    <n v="638"/>
    <x v="0"/>
    <s v="MSZ-313"/>
    <x v="470"/>
    <x v="0"/>
    <x v="2"/>
    <n v="3920000"/>
    <n v="9.49"/>
    <x v="2"/>
    <s v="Szabolcs-Szatmár-Bereg"/>
    <x v="1"/>
    <s v="ÉA"/>
  </r>
  <r>
    <n v="639"/>
    <x v="6"/>
    <s v="TNV-049"/>
    <x v="165"/>
    <x v="0"/>
    <x v="0"/>
    <n v="2360000"/>
    <n v="10.85"/>
    <x v="2"/>
    <s v="Budapest (főváros)"/>
    <x v="2"/>
    <s v="KM"/>
  </r>
  <r>
    <n v="640"/>
    <x v="2"/>
    <s v="RTW-855"/>
    <x v="471"/>
    <x v="0"/>
    <x v="0"/>
    <n v="1940000"/>
    <n v="8.65"/>
    <x v="2"/>
    <s v="Baranya"/>
    <x v="0"/>
    <s v="DD"/>
  </r>
  <r>
    <n v="641"/>
    <x v="6"/>
    <s v="CIX-644"/>
    <x v="452"/>
    <x v="0"/>
    <x v="4"/>
    <n v="1450000"/>
    <n v="6.98"/>
    <x v="1"/>
    <s v="Békés"/>
    <x v="1"/>
    <s v="DA"/>
  </r>
  <r>
    <n v="642"/>
    <x v="0"/>
    <s v="NEI-668"/>
    <x v="340"/>
    <x v="1"/>
    <x v="4"/>
    <n v="2330000"/>
    <n v="9.4"/>
    <x v="1"/>
    <s v="Komárom-Esztergom"/>
    <x v="0"/>
    <s v="KD"/>
  </r>
  <r>
    <n v="643"/>
    <x v="4"/>
    <s v="EOA-891"/>
    <x v="472"/>
    <x v="0"/>
    <x v="5"/>
    <n v="2650000"/>
    <n v="7.79"/>
    <x v="0"/>
    <s v="Fejér"/>
    <x v="0"/>
    <s v="KD"/>
  </r>
  <r>
    <n v="644"/>
    <x v="1"/>
    <s v="QVU-493"/>
    <x v="274"/>
    <x v="0"/>
    <x v="3"/>
    <n v="1830000"/>
    <n v="6.15"/>
    <x v="2"/>
    <s v="Borsod-Abaúj-Zemplén"/>
    <x v="1"/>
    <s v="ÉM"/>
  </r>
  <r>
    <n v="645"/>
    <x v="1"/>
    <s v="ZUS-542"/>
    <x v="169"/>
    <x v="0"/>
    <x v="4"/>
    <n v="3820000"/>
    <n v="10.039999999999999"/>
    <x v="0"/>
    <s v="Budapest (főváros)"/>
    <x v="2"/>
    <s v="KM"/>
  </r>
  <r>
    <n v="646"/>
    <x v="4"/>
    <s v="DVW-651"/>
    <x v="473"/>
    <x v="1"/>
    <x v="3"/>
    <n v="1630000"/>
    <n v="9.2799999999999994"/>
    <x v="1"/>
    <s v="Zala"/>
    <x v="0"/>
    <s v="NyD"/>
  </r>
  <r>
    <n v="647"/>
    <x v="9"/>
    <s v="SEL-375"/>
    <x v="307"/>
    <x v="1"/>
    <x v="1"/>
    <n v="3660000"/>
    <n v="5.5"/>
    <x v="1"/>
    <s v="Jász-Nagykun-Szolnok"/>
    <x v="1"/>
    <s v="ÉA"/>
  </r>
  <r>
    <n v="648"/>
    <x v="1"/>
    <s v="WXY-456"/>
    <x v="474"/>
    <x v="1"/>
    <x v="3"/>
    <n v="4640000"/>
    <n v="6.91"/>
    <x v="1"/>
    <s v="Szabolcs-Szatmár-Bereg"/>
    <x v="1"/>
    <s v="ÉA"/>
  </r>
  <r>
    <n v="649"/>
    <x v="6"/>
    <s v="NPV-436"/>
    <x v="475"/>
    <x v="0"/>
    <x v="4"/>
    <n v="3760000"/>
    <n v="4.87"/>
    <x v="0"/>
    <s v="Baranya"/>
    <x v="0"/>
    <s v="DD"/>
  </r>
  <r>
    <n v="650"/>
    <x v="4"/>
    <s v="CMJ-800"/>
    <x v="118"/>
    <x v="1"/>
    <x v="4"/>
    <n v="4970000"/>
    <n v="4.8899999999999997"/>
    <x v="0"/>
    <s v="Borsod-Abaúj-Zemplén"/>
    <x v="1"/>
    <s v="ÉM"/>
  </r>
  <r>
    <n v="651"/>
    <x v="10"/>
    <s v="JYS-832"/>
    <x v="476"/>
    <x v="1"/>
    <x v="0"/>
    <n v="3700000"/>
    <n v="7.64"/>
    <x v="1"/>
    <s v="Szabolcs-Szatmár-Bereg"/>
    <x v="1"/>
    <s v="ÉA"/>
  </r>
  <r>
    <n v="652"/>
    <x v="6"/>
    <s v="NHF-380"/>
    <x v="88"/>
    <x v="1"/>
    <x v="0"/>
    <n v="1340000"/>
    <n v="10.29"/>
    <x v="0"/>
    <s v="Nógrád"/>
    <x v="1"/>
    <s v="ÉM"/>
  </r>
  <r>
    <n v="653"/>
    <x v="4"/>
    <s v="ZLV-229"/>
    <x v="244"/>
    <x v="0"/>
    <x v="0"/>
    <n v="3690000"/>
    <n v="5.99"/>
    <x v="0"/>
    <s v="Győr-Moson-Sopron"/>
    <x v="0"/>
    <s v="NyD"/>
  </r>
  <r>
    <n v="654"/>
    <x v="1"/>
    <s v="RJF-266"/>
    <x v="477"/>
    <x v="0"/>
    <x v="0"/>
    <n v="2950000"/>
    <n v="8.89"/>
    <x v="2"/>
    <s v="Csongrád-Csanád"/>
    <x v="1"/>
    <s v="DA"/>
  </r>
  <r>
    <n v="655"/>
    <x v="6"/>
    <s v="TYY-295"/>
    <x v="38"/>
    <x v="0"/>
    <x v="4"/>
    <n v="2870000"/>
    <n v="6.25"/>
    <x v="2"/>
    <s v="Zala"/>
    <x v="0"/>
    <s v="NyD"/>
  </r>
  <r>
    <n v="656"/>
    <x v="5"/>
    <s v="UQX-338"/>
    <x v="478"/>
    <x v="0"/>
    <x v="1"/>
    <n v="2660000"/>
    <n v="8.9499999999999993"/>
    <x v="2"/>
    <s v="Baranya"/>
    <x v="0"/>
    <s v="DD"/>
  </r>
  <r>
    <n v="657"/>
    <x v="3"/>
    <s v="KCN-096"/>
    <x v="479"/>
    <x v="0"/>
    <x v="1"/>
    <n v="3500000"/>
    <n v="6.21"/>
    <x v="2"/>
    <s v="Vas"/>
    <x v="0"/>
    <s v="NyD"/>
  </r>
  <r>
    <n v="658"/>
    <x v="3"/>
    <s v="FNV-097"/>
    <x v="480"/>
    <x v="0"/>
    <x v="3"/>
    <n v="2620000"/>
    <n v="7.84"/>
    <x v="1"/>
    <s v="Borsod-Abaúj-Zemplén"/>
    <x v="1"/>
    <s v="ÉM"/>
  </r>
  <r>
    <n v="659"/>
    <x v="1"/>
    <s v="ZXV-435"/>
    <x v="299"/>
    <x v="0"/>
    <x v="3"/>
    <n v="1400000"/>
    <n v="8.8800000000000008"/>
    <x v="0"/>
    <s v="Csongrád-Csanád"/>
    <x v="1"/>
    <s v="DA"/>
  </r>
  <r>
    <n v="660"/>
    <x v="3"/>
    <s v="LVD-250"/>
    <x v="58"/>
    <x v="0"/>
    <x v="0"/>
    <n v="1680000"/>
    <n v="7.82"/>
    <x v="2"/>
    <s v="Veszprém"/>
    <x v="0"/>
    <s v="KD"/>
  </r>
  <r>
    <n v="661"/>
    <x v="0"/>
    <s v="LPN-647"/>
    <x v="481"/>
    <x v="0"/>
    <x v="0"/>
    <n v="1310000"/>
    <n v="6.41"/>
    <x v="1"/>
    <s v="Jász-Nagykun-Szolnok"/>
    <x v="1"/>
    <s v="ÉA"/>
  </r>
  <r>
    <n v="662"/>
    <x v="4"/>
    <s v="IBN-537"/>
    <x v="70"/>
    <x v="0"/>
    <x v="1"/>
    <n v="3250000"/>
    <n v="9.48"/>
    <x v="1"/>
    <s v="Budapest (főváros)"/>
    <x v="2"/>
    <s v="KM"/>
  </r>
  <r>
    <n v="663"/>
    <x v="6"/>
    <s v="HMO-527"/>
    <x v="482"/>
    <x v="0"/>
    <x v="4"/>
    <n v="4530000"/>
    <n v="7.78"/>
    <x v="0"/>
    <s v="Csongrád-Csanád"/>
    <x v="1"/>
    <s v="DA"/>
  </r>
  <r>
    <n v="664"/>
    <x v="6"/>
    <s v="SVY-092"/>
    <x v="483"/>
    <x v="1"/>
    <x v="1"/>
    <n v="4320000"/>
    <n v="7.19"/>
    <x v="0"/>
    <s v="Baranya"/>
    <x v="0"/>
    <s v="DD"/>
  </r>
  <r>
    <n v="665"/>
    <x v="1"/>
    <s v="XEL-131"/>
    <x v="305"/>
    <x v="1"/>
    <x v="1"/>
    <n v="2820000"/>
    <n v="7.08"/>
    <x v="0"/>
    <s v="Jász-Nagykun-Szolnok"/>
    <x v="1"/>
    <s v="ÉA"/>
  </r>
  <r>
    <n v="666"/>
    <x v="1"/>
    <s v="BIL-442"/>
    <x v="249"/>
    <x v="0"/>
    <x v="1"/>
    <n v="4890000"/>
    <n v="6.03"/>
    <x v="1"/>
    <s v="Borsod-Abaúj-Zemplén"/>
    <x v="1"/>
    <s v="ÉM"/>
  </r>
  <r>
    <n v="667"/>
    <x v="4"/>
    <s v="WNO-411"/>
    <x v="484"/>
    <x v="0"/>
    <x v="4"/>
    <n v="3770000"/>
    <n v="7.36"/>
    <x v="2"/>
    <s v="Baranya"/>
    <x v="0"/>
    <s v="DD"/>
  </r>
  <r>
    <n v="668"/>
    <x v="1"/>
    <s v="CDO-581"/>
    <x v="432"/>
    <x v="0"/>
    <x v="4"/>
    <n v="1700000"/>
    <n v="9.65"/>
    <x v="1"/>
    <s v="Hajdú-Bihar"/>
    <x v="1"/>
    <s v="ÉA"/>
  </r>
  <r>
    <n v="669"/>
    <x v="2"/>
    <s v="HDJ-438"/>
    <x v="485"/>
    <x v="0"/>
    <x v="4"/>
    <n v="3850000"/>
    <n v="9.17"/>
    <x v="2"/>
    <s v="Vas"/>
    <x v="0"/>
    <s v="NyD"/>
  </r>
  <r>
    <n v="670"/>
    <x v="3"/>
    <s v="AYR-227"/>
    <x v="486"/>
    <x v="0"/>
    <x v="1"/>
    <n v="1700000"/>
    <n v="5.72"/>
    <x v="1"/>
    <s v="Fejér"/>
    <x v="0"/>
    <s v="KD"/>
  </r>
  <r>
    <n v="671"/>
    <x v="3"/>
    <s v="FRV-963"/>
    <x v="479"/>
    <x v="1"/>
    <x v="4"/>
    <n v="2030000"/>
    <n v="7.29"/>
    <x v="1"/>
    <s v="Budapest (főváros)"/>
    <x v="2"/>
    <s v="KM"/>
  </r>
  <r>
    <n v="672"/>
    <x v="6"/>
    <s v="HCL-357"/>
    <x v="368"/>
    <x v="0"/>
    <x v="0"/>
    <n v="2060000"/>
    <n v="9.84"/>
    <x v="2"/>
    <s v="Somogy"/>
    <x v="0"/>
    <s v="DD"/>
  </r>
  <r>
    <n v="673"/>
    <x v="4"/>
    <s v="RGC-118"/>
    <x v="75"/>
    <x v="0"/>
    <x v="4"/>
    <n v="3920000"/>
    <n v="7.59"/>
    <x v="1"/>
    <s v="Pest"/>
    <x v="2"/>
    <s v="KM"/>
  </r>
  <r>
    <n v="674"/>
    <x v="12"/>
    <s v="LIZ-826"/>
    <x v="487"/>
    <x v="0"/>
    <x v="3"/>
    <n v="3180000"/>
    <n v="10.9"/>
    <x v="1"/>
    <s v="Bács-Kiskun"/>
    <x v="1"/>
    <s v="DA"/>
  </r>
  <r>
    <n v="675"/>
    <x v="1"/>
    <s v="WVA-179"/>
    <x v="25"/>
    <x v="0"/>
    <x v="4"/>
    <n v="2020000"/>
    <n v="10.82"/>
    <x v="2"/>
    <s v="Vas"/>
    <x v="0"/>
    <s v="NyD"/>
  </r>
  <r>
    <n v="676"/>
    <x v="7"/>
    <s v="RVQ-478"/>
    <x v="154"/>
    <x v="0"/>
    <x v="4"/>
    <n v="2770000"/>
    <n v="5.56"/>
    <x v="1"/>
    <s v="Zala"/>
    <x v="0"/>
    <s v="NyD"/>
  </r>
  <r>
    <n v="677"/>
    <x v="1"/>
    <s v="LPU-477"/>
    <x v="353"/>
    <x v="1"/>
    <x v="2"/>
    <n v="4120000"/>
    <n v="10.42"/>
    <x v="0"/>
    <s v="Hajdú-Bihar"/>
    <x v="1"/>
    <s v="ÉA"/>
  </r>
  <r>
    <n v="678"/>
    <x v="4"/>
    <s v="JTP-278"/>
    <x v="417"/>
    <x v="0"/>
    <x v="4"/>
    <n v="2770000"/>
    <n v="4.83"/>
    <x v="0"/>
    <s v="Szabolcs-Szatmár-Bereg"/>
    <x v="1"/>
    <s v="ÉA"/>
  </r>
  <r>
    <n v="679"/>
    <x v="6"/>
    <s v="JME-790"/>
    <x v="382"/>
    <x v="0"/>
    <x v="3"/>
    <n v="2290000"/>
    <n v="7.62"/>
    <x v="1"/>
    <s v="Tolna"/>
    <x v="0"/>
    <s v="DD"/>
  </r>
  <r>
    <n v="680"/>
    <x v="1"/>
    <s v="SLP-739"/>
    <x v="447"/>
    <x v="0"/>
    <x v="1"/>
    <n v="1550000"/>
    <n v="7.85"/>
    <x v="1"/>
    <s v="Komárom-Esztergom"/>
    <x v="0"/>
    <s v="KD"/>
  </r>
  <r>
    <n v="681"/>
    <x v="2"/>
    <s v="DFH-838"/>
    <x v="488"/>
    <x v="0"/>
    <x v="4"/>
    <n v="3270000"/>
    <n v="9.67"/>
    <x v="0"/>
    <s v="Somogy"/>
    <x v="0"/>
    <s v="DD"/>
  </r>
  <r>
    <n v="682"/>
    <x v="1"/>
    <s v="MUK-459"/>
    <x v="489"/>
    <x v="1"/>
    <x v="0"/>
    <n v="3590000"/>
    <n v="8.9700000000000006"/>
    <x v="0"/>
    <s v="Zala"/>
    <x v="0"/>
    <s v="NyD"/>
  </r>
  <r>
    <n v="683"/>
    <x v="0"/>
    <s v="CTJ-114"/>
    <x v="243"/>
    <x v="1"/>
    <x v="3"/>
    <n v="4830000"/>
    <n v="9.09"/>
    <x v="1"/>
    <s v="Szabolcs-Szatmár-Bereg"/>
    <x v="1"/>
    <s v="ÉA"/>
  </r>
  <r>
    <n v="684"/>
    <x v="6"/>
    <s v="CAE-289"/>
    <x v="490"/>
    <x v="0"/>
    <x v="1"/>
    <n v="4620000"/>
    <n v="7.64"/>
    <x v="1"/>
    <s v="Veszprém"/>
    <x v="0"/>
    <s v="KD"/>
  </r>
  <r>
    <n v="685"/>
    <x v="1"/>
    <s v="UEY-977"/>
    <x v="491"/>
    <x v="0"/>
    <x v="0"/>
    <n v="1320000"/>
    <n v="8.1300000000000008"/>
    <x v="1"/>
    <s v="Csongrád-Csanád"/>
    <x v="1"/>
    <s v="DA"/>
  </r>
  <r>
    <n v="686"/>
    <x v="11"/>
    <s v="DYY-169"/>
    <x v="265"/>
    <x v="1"/>
    <x v="0"/>
    <n v="3900000"/>
    <n v="5.59"/>
    <x v="0"/>
    <s v="Somogy"/>
    <x v="0"/>
    <s v="DD"/>
  </r>
  <r>
    <n v="687"/>
    <x v="10"/>
    <s v="KHI-133"/>
    <x v="492"/>
    <x v="0"/>
    <x v="1"/>
    <n v="2140000"/>
    <n v="10.27"/>
    <x v="1"/>
    <s v="Borsod-Abaúj-Zemplén"/>
    <x v="1"/>
    <s v="ÉM"/>
  </r>
  <r>
    <n v="688"/>
    <x v="5"/>
    <s v="FZG-495"/>
    <x v="184"/>
    <x v="1"/>
    <x v="0"/>
    <n v="4730000"/>
    <n v="9.4"/>
    <x v="1"/>
    <s v="Jász-Nagykun-Szolnok"/>
    <x v="1"/>
    <s v="ÉA"/>
  </r>
  <r>
    <n v="689"/>
    <x v="8"/>
    <s v="SEX-698"/>
    <x v="282"/>
    <x v="0"/>
    <x v="0"/>
    <n v="2080000"/>
    <n v="7.45"/>
    <x v="2"/>
    <s v="Szabolcs-Szatmár-Bereg"/>
    <x v="1"/>
    <s v="ÉA"/>
  </r>
  <r>
    <n v="690"/>
    <x v="1"/>
    <s v="OZS-477"/>
    <x v="493"/>
    <x v="0"/>
    <x v="0"/>
    <n v="2240000"/>
    <n v="8.5399999999999991"/>
    <x v="1"/>
    <s v="Zala"/>
    <x v="0"/>
    <s v="NyD"/>
  </r>
  <r>
    <n v="691"/>
    <x v="1"/>
    <s v="IOT-986"/>
    <x v="494"/>
    <x v="0"/>
    <x v="4"/>
    <n v="2880000"/>
    <n v="10.39"/>
    <x v="0"/>
    <s v="Csongrád-Csanád"/>
    <x v="1"/>
    <s v="DA"/>
  </r>
  <r>
    <n v="692"/>
    <x v="1"/>
    <s v="YBU-145"/>
    <x v="291"/>
    <x v="0"/>
    <x v="0"/>
    <n v="4950000"/>
    <n v="9.57"/>
    <x v="2"/>
    <s v="Borsod-Abaúj-Zemplén"/>
    <x v="1"/>
    <s v="ÉM"/>
  </r>
  <r>
    <n v="693"/>
    <x v="7"/>
    <s v="LVX-610"/>
    <x v="20"/>
    <x v="0"/>
    <x v="3"/>
    <n v="2650000"/>
    <n v="7.96"/>
    <x v="1"/>
    <s v="Pest"/>
    <x v="2"/>
    <s v="KM"/>
  </r>
  <r>
    <n v="694"/>
    <x v="2"/>
    <s v="EXQ-139"/>
    <x v="495"/>
    <x v="1"/>
    <x v="4"/>
    <n v="2480000"/>
    <n v="7.51"/>
    <x v="2"/>
    <s v="Zala"/>
    <x v="0"/>
    <s v="NyD"/>
  </r>
  <r>
    <n v="695"/>
    <x v="3"/>
    <s v="KSF-627"/>
    <x v="34"/>
    <x v="0"/>
    <x v="1"/>
    <n v="1690000"/>
    <n v="5.23"/>
    <x v="2"/>
    <s v="Békés"/>
    <x v="1"/>
    <s v="DA"/>
  </r>
  <r>
    <n v="696"/>
    <x v="12"/>
    <s v="MAL-987"/>
    <x v="270"/>
    <x v="0"/>
    <x v="3"/>
    <n v="4260000"/>
    <n v="9.56"/>
    <x v="0"/>
    <s v="Tolna"/>
    <x v="0"/>
    <s v="DD"/>
  </r>
  <r>
    <n v="697"/>
    <x v="11"/>
    <s v="BLU-886"/>
    <x v="435"/>
    <x v="0"/>
    <x v="3"/>
    <n v="3470000"/>
    <n v="6.97"/>
    <x v="0"/>
    <s v="Zala"/>
    <x v="0"/>
    <s v="NyD"/>
  </r>
  <r>
    <n v="698"/>
    <x v="1"/>
    <s v="PZP-305"/>
    <x v="496"/>
    <x v="0"/>
    <x v="0"/>
    <n v="1680000"/>
    <n v="9.8699999999999992"/>
    <x v="2"/>
    <s v="Pest"/>
    <x v="2"/>
    <s v="KM"/>
  </r>
  <r>
    <n v="699"/>
    <x v="1"/>
    <s v="IKQ-403"/>
    <x v="82"/>
    <x v="0"/>
    <x v="1"/>
    <n v="1990000"/>
    <n v="5.23"/>
    <x v="0"/>
    <s v="Budapest (főváros)"/>
    <x v="2"/>
    <s v="KM"/>
  </r>
  <r>
    <n v="700"/>
    <x v="1"/>
    <s v="EXO-843"/>
    <x v="497"/>
    <x v="0"/>
    <x v="3"/>
    <n v="2350000"/>
    <n v="4.9000000000000004"/>
    <x v="1"/>
    <s v="Szabolcs-Szatmár-Bereg"/>
    <x v="1"/>
    <s v="ÉA"/>
  </r>
  <r>
    <n v="701"/>
    <x v="1"/>
    <s v="PYY-917"/>
    <x v="71"/>
    <x v="0"/>
    <x v="3"/>
    <n v="1550000"/>
    <n v="6.86"/>
    <x v="2"/>
    <s v="Budapest (főváros)"/>
    <x v="2"/>
    <s v="KM"/>
  </r>
  <r>
    <n v="702"/>
    <x v="10"/>
    <s v="ROV-172"/>
    <x v="287"/>
    <x v="1"/>
    <x v="4"/>
    <n v="2470000"/>
    <n v="10.33"/>
    <x v="2"/>
    <s v="Budapest (főváros)"/>
    <x v="2"/>
    <s v="KM"/>
  </r>
  <r>
    <n v="703"/>
    <x v="0"/>
    <s v="NNJ-802"/>
    <x v="498"/>
    <x v="1"/>
    <x v="3"/>
    <n v="4470000"/>
    <n v="10.29"/>
    <x v="0"/>
    <s v="Csongrád-Csanád"/>
    <x v="1"/>
    <s v="DA"/>
  </r>
  <r>
    <n v="704"/>
    <x v="6"/>
    <s v="HDI-736"/>
    <x v="499"/>
    <x v="0"/>
    <x v="4"/>
    <n v="3130000"/>
    <n v="9.17"/>
    <x v="0"/>
    <s v="Győr-Moson-Sopron"/>
    <x v="0"/>
    <s v="NyD"/>
  </r>
  <r>
    <n v="705"/>
    <x v="5"/>
    <s v="ZAK-410"/>
    <x v="500"/>
    <x v="0"/>
    <x v="5"/>
    <n v="2160000"/>
    <n v="10.8"/>
    <x v="1"/>
    <s v="Hajdú-Bihar"/>
    <x v="1"/>
    <s v="ÉA"/>
  </r>
  <r>
    <n v="706"/>
    <x v="6"/>
    <s v="SKO-854"/>
    <x v="501"/>
    <x v="0"/>
    <x v="0"/>
    <n v="3710000"/>
    <n v="4.04"/>
    <x v="2"/>
    <s v="Veszprém"/>
    <x v="0"/>
    <s v="KD"/>
  </r>
  <r>
    <n v="707"/>
    <x v="1"/>
    <s v="UAZ-412"/>
    <x v="131"/>
    <x v="0"/>
    <x v="0"/>
    <n v="4700000"/>
    <n v="6.86"/>
    <x v="0"/>
    <s v="Borsod-Abaúj-Zemplén"/>
    <x v="1"/>
    <s v="ÉM"/>
  </r>
  <r>
    <n v="708"/>
    <x v="4"/>
    <s v="KYM-158"/>
    <x v="502"/>
    <x v="1"/>
    <x v="1"/>
    <n v="1460000"/>
    <n v="7.47"/>
    <x v="0"/>
    <s v="Vas"/>
    <x v="0"/>
    <s v="NyD"/>
  </r>
  <r>
    <n v="709"/>
    <x v="3"/>
    <s v="XEO-205"/>
    <x v="503"/>
    <x v="1"/>
    <x v="4"/>
    <n v="3660000"/>
    <n v="9.2799999999999994"/>
    <x v="1"/>
    <s v="Komárom-Esztergom"/>
    <x v="0"/>
    <s v="KD"/>
  </r>
  <r>
    <n v="710"/>
    <x v="3"/>
    <s v="CBD-247"/>
    <x v="504"/>
    <x v="0"/>
    <x v="3"/>
    <n v="2490000"/>
    <n v="10.72"/>
    <x v="1"/>
    <s v="Bács-Kiskun"/>
    <x v="1"/>
    <s v="DA"/>
  </r>
  <r>
    <n v="711"/>
    <x v="0"/>
    <s v="FSO-843"/>
    <x v="256"/>
    <x v="0"/>
    <x v="1"/>
    <n v="2870000"/>
    <n v="6.97"/>
    <x v="2"/>
    <s v="Bács-Kiskun"/>
    <x v="1"/>
    <s v="DA"/>
  </r>
  <r>
    <n v="712"/>
    <x v="12"/>
    <s v="NPX-293"/>
    <x v="152"/>
    <x v="0"/>
    <x v="1"/>
    <n v="2590000"/>
    <n v="9.85"/>
    <x v="0"/>
    <s v="Tolna"/>
    <x v="0"/>
    <s v="DD"/>
  </r>
  <r>
    <n v="713"/>
    <x v="1"/>
    <s v="AJE-137"/>
    <x v="153"/>
    <x v="1"/>
    <x v="3"/>
    <n v="2350000"/>
    <n v="5.44"/>
    <x v="2"/>
    <s v="Pest"/>
    <x v="2"/>
    <s v="KM"/>
  </r>
  <r>
    <n v="714"/>
    <x v="3"/>
    <s v="KCV-643"/>
    <x v="505"/>
    <x v="1"/>
    <x v="0"/>
    <n v="3250000"/>
    <n v="9.26"/>
    <x v="2"/>
    <s v="Hajdú-Bihar"/>
    <x v="1"/>
    <s v="ÉA"/>
  </r>
  <r>
    <n v="715"/>
    <x v="12"/>
    <s v="HRW-351"/>
    <x v="506"/>
    <x v="0"/>
    <x v="1"/>
    <n v="3500000"/>
    <n v="10.01"/>
    <x v="0"/>
    <s v="Somogy"/>
    <x v="0"/>
    <s v="DD"/>
  </r>
  <r>
    <n v="716"/>
    <x v="1"/>
    <s v="NPH-358"/>
    <x v="507"/>
    <x v="0"/>
    <x v="1"/>
    <n v="3150000"/>
    <n v="6.15"/>
    <x v="1"/>
    <s v="Jász-Nagykun-Szolnok"/>
    <x v="1"/>
    <s v="ÉA"/>
  </r>
  <r>
    <n v="717"/>
    <x v="6"/>
    <s v="XNL-920"/>
    <x v="508"/>
    <x v="0"/>
    <x v="1"/>
    <n v="1470000"/>
    <n v="5.16"/>
    <x v="0"/>
    <s v="Budapest (főváros)"/>
    <x v="2"/>
    <s v="KM"/>
  </r>
  <r>
    <n v="718"/>
    <x v="4"/>
    <s v="TPY-408"/>
    <x v="94"/>
    <x v="1"/>
    <x v="5"/>
    <n v="1950000"/>
    <n v="10.48"/>
    <x v="0"/>
    <s v="Zala"/>
    <x v="0"/>
    <s v="NyD"/>
  </r>
  <r>
    <n v="719"/>
    <x v="0"/>
    <s v="OXJ-187"/>
    <x v="509"/>
    <x v="0"/>
    <x v="0"/>
    <n v="2320000"/>
    <n v="4.07"/>
    <x v="1"/>
    <s v="Győr-Moson-Sopron"/>
    <x v="0"/>
    <s v="NyD"/>
  </r>
  <r>
    <n v="720"/>
    <x v="10"/>
    <s v="XAM-080"/>
    <x v="510"/>
    <x v="0"/>
    <x v="1"/>
    <n v="3550000"/>
    <n v="10.39"/>
    <x v="0"/>
    <s v="Somogy"/>
    <x v="0"/>
    <s v="DD"/>
  </r>
  <r>
    <n v="721"/>
    <x v="0"/>
    <s v="BCQ-673"/>
    <x v="239"/>
    <x v="0"/>
    <x v="0"/>
    <n v="2040000"/>
    <n v="8.82"/>
    <x v="2"/>
    <s v="Pest"/>
    <x v="2"/>
    <s v="KM"/>
  </r>
  <r>
    <n v="722"/>
    <x v="1"/>
    <s v="BML-182"/>
    <x v="511"/>
    <x v="1"/>
    <x v="0"/>
    <n v="4650000"/>
    <n v="8.89"/>
    <x v="0"/>
    <s v="Szabolcs-Szatmár-Bereg"/>
    <x v="1"/>
    <s v="ÉA"/>
  </r>
  <r>
    <n v="723"/>
    <x v="11"/>
    <s v="GHU-769"/>
    <x v="501"/>
    <x v="1"/>
    <x v="4"/>
    <n v="4430000"/>
    <n v="6.97"/>
    <x v="2"/>
    <s v="Zala"/>
    <x v="0"/>
    <s v="NyD"/>
  </r>
  <r>
    <n v="724"/>
    <x v="11"/>
    <s v="FIQ-592"/>
    <x v="59"/>
    <x v="0"/>
    <x v="0"/>
    <n v="2420000"/>
    <n v="4.38"/>
    <x v="2"/>
    <s v="Zala"/>
    <x v="0"/>
    <s v="NyD"/>
  </r>
  <r>
    <n v="725"/>
    <x v="10"/>
    <s v="WAX-796"/>
    <x v="512"/>
    <x v="0"/>
    <x v="3"/>
    <n v="4720000"/>
    <n v="10.8"/>
    <x v="0"/>
    <s v="Szabolcs-Szatmár-Bereg"/>
    <x v="1"/>
    <s v="ÉA"/>
  </r>
  <r>
    <n v="726"/>
    <x v="3"/>
    <s v="UFK-250"/>
    <x v="513"/>
    <x v="0"/>
    <x v="1"/>
    <n v="3600000"/>
    <n v="4.3099999999999996"/>
    <x v="2"/>
    <s v="Csongrád-Csanád"/>
    <x v="1"/>
    <s v="DA"/>
  </r>
  <r>
    <n v="727"/>
    <x v="7"/>
    <s v="NQY-257"/>
    <x v="225"/>
    <x v="0"/>
    <x v="2"/>
    <n v="2220000"/>
    <n v="9.0299999999999994"/>
    <x v="1"/>
    <s v="Hajdú-Bihar"/>
    <x v="1"/>
    <s v="ÉA"/>
  </r>
  <r>
    <n v="728"/>
    <x v="5"/>
    <s v="YPZ-213"/>
    <x v="351"/>
    <x v="0"/>
    <x v="5"/>
    <n v="3240000"/>
    <n v="9.3800000000000008"/>
    <x v="0"/>
    <s v="Fejér"/>
    <x v="0"/>
    <s v="KD"/>
  </r>
  <r>
    <n v="729"/>
    <x v="4"/>
    <s v="NSV-238"/>
    <x v="293"/>
    <x v="0"/>
    <x v="3"/>
    <n v="4660000"/>
    <n v="8.9"/>
    <x v="2"/>
    <s v="Borsod-Abaúj-Zemplén"/>
    <x v="1"/>
    <s v="ÉM"/>
  </r>
  <r>
    <n v="730"/>
    <x v="6"/>
    <s v="XHD-490"/>
    <x v="514"/>
    <x v="1"/>
    <x v="4"/>
    <n v="4070000"/>
    <n v="10.95"/>
    <x v="0"/>
    <s v="Veszprém"/>
    <x v="0"/>
    <s v="KD"/>
  </r>
  <r>
    <n v="731"/>
    <x v="9"/>
    <s v="CBP-430"/>
    <x v="463"/>
    <x v="0"/>
    <x v="0"/>
    <n v="4090000"/>
    <n v="5.07"/>
    <x v="2"/>
    <s v="Szabolcs-Szatmár-Bereg"/>
    <x v="1"/>
    <s v="ÉA"/>
  </r>
  <r>
    <n v="732"/>
    <x v="12"/>
    <s v="JYS-118"/>
    <x v="515"/>
    <x v="1"/>
    <x v="5"/>
    <n v="1840000"/>
    <n v="4.5599999999999996"/>
    <x v="2"/>
    <s v="Borsod-Abaúj-Zemplén"/>
    <x v="1"/>
    <s v="ÉM"/>
  </r>
  <r>
    <n v="733"/>
    <x v="6"/>
    <s v="VVB-852"/>
    <x v="516"/>
    <x v="1"/>
    <x v="1"/>
    <n v="4300000"/>
    <n v="7.42"/>
    <x v="0"/>
    <s v="Békés"/>
    <x v="1"/>
    <s v="DA"/>
  </r>
  <r>
    <n v="734"/>
    <x v="4"/>
    <s v="TOJ-374"/>
    <x v="517"/>
    <x v="1"/>
    <x v="3"/>
    <n v="4460000"/>
    <n v="5.62"/>
    <x v="0"/>
    <s v="Hajdú-Bihar"/>
    <x v="1"/>
    <s v="ÉA"/>
  </r>
  <r>
    <n v="735"/>
    <x v="1"/>
    <s v="UOR-428"/>
    <x v="120"/>
    <x v="0"/>
    <x v="3"/>
    <n v="4870000"/>
    <n v="8.16"/>
    <x v="1"/>
    <s v="Bács-Kiskun"/>
    <x v="1"/>
    <s v="DA"/>
  </r>
  <r>
    <n v="736"/>
    <x v="12"/>
    <s v="ADY-379"/>
    <x v="22"/>
    <x v="0"/>
    <x v="0"/>
    <n v="3920000"/>
    <n v="5.31"/>
    <x v="0"/>
    <s v="Nógrád"/>
    <x v="1"/>
    <s v="ÉM"/>
  </r>
  <r>
    <n v="737"/>
    <x v="1"/>
    <s v="CCT-852"/>
    <x v="518"/>
    <x v="0"/>
    <x v="5"/>
    <n v="4930000"/>
    <n v="9.41"/>
    <x v="2"/>
    <s v="Bács-Kiskun"/>
    <x v="1"/>
    <s v="DA"/>
  </r>
  <r>
    <n v="738"/>
    <x v="6"/>
    <s v="BQX-102"/>
    <x v="493"/>
    <x v="1"/>
    <x v="4"/>
    <n v="4160000"/>
    <n v="7.33"/>
    <x v="1"/>
    <s v="Heves"/>
    <x v="1"/>
    <s v="ÉM"/>
  </r>
  <r>
    <n v="739"/>
    <x v="8"/>
    <s v="AGL-369"/>
    <x v="519"/>
    <x v="1"/>
    <x v="5"/>
    <n v="4030000"/>
    <n v="9.56"/>
    <x v="1"/>
    <s v="Szabolcs-Szatmár-Bereg"/>
    <x v="1"/>
    <s v="ÉA"/>
  </r>
  <r>
    <n v="740"/>
    <x v="0"/>
    <s v="EHK-094"/>
    <x v="520"/>
    <x v="1"/>
    <x v="0"/>
    <n v="1450000"/>
    <n v="7.93"/>
    <x v="1"/>
    <s v="Tolna"/>
    <x v="0"/>
    <s v="DD"/>
  </r>
  <r>
    <n v="741"/>
    <x v="1"/>
    <s v="TKI-111"/>
    <x v="521"/>
    <x v="0"/>
    <x v="3"/>
    <n v="3560000"/>
    <n v="6.93"/>
    <x v="0"/>
    <s v="Heves"/>
    <x v="1"/>
    <s v="ÉM"/>
  </r>
  <r>
    <n v="742"/>
    <x v="0"/>
    <s v="WVH-266"/>
    <x v="171"/>
    <x v="0"/>
    <x v="5"/>
    <n v="1570000"/>
    <n v="7.03"/>
    <x v="1"/>
    <s v="Tolna"/>
    <x v="0"/>
    <s v="DD"/>
  </r>
  <r>
    <n v="743"/>
    <x v="1"/>
    <s v="MRQ-424"/>
    <x v="522"/>
    <x v="0"/>
    <x v="3"/>
    <n v="4550000"/>
    <n v="6.44"/>
    <x v="0"/>
    <s v="Heves"/>
    <x v="1"/>
    <s v="ÉM"/>
  </r>
  <r>
    <n v="744"/>
    <x v="1"/>
    <s v="CKX-797"/>
    <x v="432"/>
    <x v="0"/>
    <x v="0"/>
    <n v="2710000"/>
    <n v="7.75"/>
    <x v="1"/>
    <s v="Veszprém"/>
    <x v="0"/>
    <s v="KD"/>
  </r>
  <r>
    <n v="745"/>
    <x v="8"/>
    <s v="TSA-453"/>
    <x v="200"/>
    <x v="1"/>
    <x v="0"/>
    <n v="3800000"/>
    <n v="6.78"/>
    <x v="0"/>
    <s v="Vas"/>
    <x v="0"/>
    <s v="NyD"/>
  </r>
  <r>
    <n v="746"/>
    <x v="1"/>
    <s v="ZFC-471"/>
    <x v="12"/>
    <x v="1"/>
    <x v="3"/>
    <n v="4200000"/>
    <n v="9.77"/>
    <x v="1"/>
    <s v="Jász-Nagykun-Szolnok"/>
    <x v="1"/>
    <s v="ÉA"/>
  </r>
  <r>
    <n v="747"/>
    <x v="7"/>
    <s v="JEX-187"/>
    <x v="523"/>
    <x v="0"/>
    <x v="3"/>
    <n v="1900000"/>
    <n v="8.1199999999999992"/>
    <x v="0"/>
    <s v="Veszprém"/>
    <x v="0"/>
    <s v="KD"/>
  </r>
  <r>
    <n v="748"/>
    <x v="9"/>
    <s v="NSJ-034"/>
    <x v="524"/>
    <x v="0"/>
    <x v="0"/>
    <n v="1480000"/>
    <n v="10.35"/>
    <x v="2"/>
    <s v="Fejér"/>
    <x v="0"/>
    <s v="KD"/>
  </r>
  <r>
    <n v="749"/>
    <x v="2"/>
    <s v="AVH-115"/>
    <x v="24"/>
    <x v="1"/>
    <x v="4"/>
    <n v="3540000"/>
    <n v="7.26"/>
    <x v="2"/>
    <s v="Somogy"/>
    <x v="0"/>
    <s v="DD"/>
  </r>
  <r>
    <n v="750"/>
    <x v="11"/>
    <s v="UDZ-943"/>
    <x v="525"/>
    <x v="0"/>
    <x v="0"/>
    <n v="4110000"/>
    <n v="10.59"/>
    <x v="2"/>
    <s v="Veszprém"/>
    <x v="0"/>
    <s v="KD"/>
  </r>
  <r>
    <n v="751"/>
    <x v="1"/>
    <s v="ASM-416"/>
    <x v="263"/>
    <x v="0"/>
    <x v="1"/>
    <n v="1930000"/>
    <n v="7.34"/>
    <x v="1"/>
    <s v="Jász-Nagykun-Szolnok"/>
    <x v="1"/>
    <s v="ÉA"/>
  </r>
  <r>
    <n v="752"/>
    <x v="0"/>
    <s v="FWJ-768"/>
    <x v="526"/>
    <x v="0"/>
    <x v="0"/>
    <n v="3490000"/>
    <n v="6.5"/>
    <x v="0"/>
    <s v="Zala"/>
    <x v="0"/>
    <s v="NyD"/>
  </r>
  <r>
    <n v="753"/>
    <x v="0"/>
    <s v="LYQ-818"/>
    <x v="246"/>
    <x v="0"/>
    <x v="0"/>
    <n v="2600000"/>
    <n v="9.2899999999999991"/>
    <x v="1"/>
    <s v="Fejér"/>
    <x v="0"/>
    <s v="KD"/>
  </r>
  <r>
    <n v="754"/>
    <x v="6"/>
    <s v="DNH-788"/>
    <x v="475"/>
    <x v="1"/>
    <x v="1"/>
    <n v="2120000"/>
    <n v="10.19"/>
    <x v="0"/>
    <s v="Zala"/>
    <x v="0"/>
    <s v="NyD"/>
  </r>
  <r>
    <n v="755"/>
    <x v="4"/>
    <s v="JQM-309"/>
    <x v="527"/>
    <x v="0"/>
    <x v="4"/>
    <n v="1300000"/>
    <n v="7.54"/>
    <x v="1"/>
    <s v="Nógrád"/>
    <x v="1"/>
    <s v="ÉM"/>
  </r>
  <r>
    <n v="756"/>
    <x v="7"/>
    <s v="ZGX-107"/>
    <x v="528"/>
    <x v="1"/>
    <x v="5"/>
    <n v="3420000"/>
    <n v="5.14"/>
    <x v="2"/>
    <s v="Hajdú-Bihar"/>
    <x v="1"/>
    <s v="ÉA"/>
  </r>
  <r>
    <n v="757"/>
    <x v="2"/>
    <s v="NQP-774"/>
    <x v="529"/>
    <x v="0"/>
    <x v="3"/>
    <n v="1360000"/>
    <n v="9.5500000000000007"/>
    <x v="2"/>
    <s v="Tolna"/>
    <x v="0"/>
    <s v="DD"/>
  </r>
  <r>
    <n v="758"/>
    <x v="12"/>
    <s v="NLP-490"/>
    <x v="530"/>
    <x v="0"/>
    <x v="0"/>
    <n v="1750000"/>
    <n v="10.88"/>
    <x v="2"/>
    <s v="Hajdú-Bihar"/>
    <x v="1"/>
    <s v="ÉA"/>
  </r>
  <r>
    <n v="759"/>
    <x v="3"/>
    <s v="GEE-875"/>
    <x v="248"/>
    <x v="0"/>
    <x v="4"/>
    <n v="4620000"/>
    <n v="9.6"/>
    <x v="1"/>
    <s v="Békés"/>
    <x v="1"/>
    <s v="DA"/>
  </r>
  <r>
    <n v="760"/>
    <x v="0"/>
    <s v="UDH-701"/>
    <x v="149"/>
    <x v="0"/>
    <x v="3"/>
    <n v="2930000"/>
    <n v="7.51"/>
    <x v="1"/>
    <s v="Heves"/>
    <x v="1"/>
    <s v="ÉM"/>
  </r>
  <r>
    <n v="761"/>
    <x v="1"/>
    <s v="NPV-513"/>
    <x v="531"/>
    <x v="0"/>
    <x v="0"/>
    <n v="4910000"/>
    <n v="5.21"/>
    <x v="0"/>
    <s v="Vas"/>
    <x v="0"/>
    <s v="NyD"/>
  </r>
  <r>
    <n v="762"/>
    <x v="2"/>
    <s v="YRY-421"/>
    <x v="330"/>
    <x v="1"/>
    <x v="3"/>
    <n v="4810000"/>
    <n v="8.26"/>
    <x v="2"/>
    <s v="Szabolcs-Szatmár-Bereg"/>
    <x v="1"/>
    <s v="ÉA"/>
  </r>
  <r>
    <n v="763"/>
    <x v="2"/>
    <s v="QBB-920"/>
    <x v="532"/>
    <x v="0"/>
    <x v="2"/>
    <n v="2370000"/>
    <n v="9.35"/>
    <x v="2"/>
    <s v="Borsod-Abaúj-Zemplén"/>
    <x v="1"/>
    <s v="ÉM"/>
  </r>
  <r>
    <n v="764"/>
    <x v="4"/>
    <s v="DXZ-426"/>
    <x v="533"/>
    <x v="1"/>
    <x v="5"/>
    <n v="3080000"/>
    <n v="6.03"/>
    <x v="2"/>
    <s v="Csongrád-Csanád"/>
    <x v="1"/>
    <s v="DA"/>
  </r>
  <r>
    <n v="765"/>
    <x v="0"/>
    <s v="QRB-639"/>
    <x v="534"/>
    <x v="0"/>
    <x v="1"/>
    <n v="4320000"/>
    <n v="4.99"/>
    <x v="1"/>
    <s v="Budapest (főváros)"/>
    <x v="2"/>
    <s v="KM"/>
  </r>
  <r>
    <n v="766"/>
    <x v="1"/>
    <s v="WHJ-342"/>
    <x v="29"/>
    <x v="0"/>
    <x v="5"/>
    <n v="1590000"/>
    <n v="5.42"/>
    <x v="1"/>
    <s v="Budapest (főváros)"/>
    <x v="2"/>
    <s v="KM"/>
  </r>
  <r>
    <n v="767"/>
    <x v="6"/>
    <s v="AYL-092"/>
    <x v="225"/>
    <x v="0"/>
    <x v="4"/>
    <n v="2040000"/>
    <n v="5.52"/>
    <x v="0"/>
    <s v="Jász-Nagykun-Szolnok"/>
    <x v="1"/>
    <s v="ÉA"/>
  </r>
  <r>
    <n v="768"/>
    <x v="1"/>
    <s v="PHL-339"/>
    <x v="315"/>
    <x v="1"/>
    <x v="4"/>
    <n v="2190000"/>
    <n v="4.75"/>
    <x v="1"/>
    <s v="Vas"/>
    <x v="0"/>
    <s v="NyD"/>
  </r>
  <r>
    <n v="769"/>
    <x v="11"/>
    <s v="KBQ-983"/>
    <x v="535"/>
    <x v="0"/>
    <x v="0"/>
    <n v="3150000"/>
    <n v="7.61"/>
    <x v="0"/>
    <s v="Vas"/>
    <x v="0"/>
    <s v="NyD"/>
  </r>
  <r>
    <n v="770"/>
    <x v="0"/>
    <s v="QFB-988"/>
    <x v="536"/>
    <x v="0"/>
    <x v="4"/>
    <n v="1930000"/>
    <n v="4.66"/>
    <x v="0"/>
    <s v="Vas"/>
    <x v="0"/>
    <s v="NyD"/>
  </r>
  <r>
    <n v="771"/>
    <x v="5"/>
    <s v="LSU-269"/>
    <x v="537"/>
    <x v="0"/>
    <x v="3"/>
    <n v="4340000"/>
    <n v="5.65"/>
    <x v="1"/>
    <s v="Veszprém"/>
    <x v="0"/>
    <s v="KD"/>
  </r>
  <r>
    <n v="772"/>
    <x v="5"/>
    <s v="FYE-706"/>
    <x v="538"/>
    <x v="0"/>
    <x v="3"/>
    <n v="4260000"/>
    <n v="7.09"/>
    <x v="0"/>
    <s v="Hajdú-Bihar"/>
    <x v="1"/>
    <s v="ÉA"/>
  </r>
  <r>
    <n v="773"/>
    <x v="6"/>
    <s v="KJG-628"/>
    <x v="141"/>
    <x v="0"/>
    <x v="1"/>
    <n v="2720000"/>
    <n v="4.74"/>
    <x v="0"/>
    <s v="Békés"/>
    <x v="1"/>
    <s v="DA"/>
  </r>
  <r>
    <n v="774"/>
    <x v="0"/>
    <s v="UTK-019"/>
    <x v="538"/>
    <x v="0"/>
    <x v="1"/>
    <n v="1470000"/>
    <n v="6.45"/>
    <x v="0"/>
    <s v="Tolna"/>
    <x v="0"/>
    <s v="DD"/>
  </r>
  <r>
    <n v="775"/>
    <x v="1"/>
    <s v="EXK-445"/>
    <x v="539"/>
    <x v="1"/>
    <x v="3"/>
    <n v="3180000"/>
    <n v="4.04"/>
    <x v="0"/>
    <s v="Jász-Nagykun-Szolnok"/>
    <x v="1"/>
    <s v="ÉA"/>
  </r>
  <r>
    <n v="776"/>
    <x v="8"/>
    <s v="YRX-533"/>
    <x v="50"/>
    <x v="0"/>
    <x v="1"/>
    <n v="3620000"/>
    <n v="10.11"/>
    <x v="0"/>
    <s v="Borsod-Abaúj-Zemplén"/>
    <x v="1"/>
    <s v="ÉM"/>
  </r>
  <r>
    <n v="777"/>
    <x v="0"/>
    <s v="NOC-034"/>
    <x v="31"/>
    <x v="0"/>
    <x v="0"/>
    <n v="4980000"/>
    <n v="9.8000000000000007"/>
    <x v="1"/>
    <s v="Nógrád"/>
    <x v="1"/>
    <s v="ÉM"/>
  </r>
  <r>
    <n v="778"/>
    <x v="0"/>
    <s v="LBA-113"/>
    <x v="540"/>
    <x v="0"/>
    <x v="1"/>
    <n v="4390000"/>
    <n v="6.34"/>
    <x v="2"/>
    <s v="Nógrád"/>
    <x v="1"/>
    <s v="ÉM"/>
  </r>
  <r>
    <n v="779"/>
    <x v="1"/>
    <s v="DOL-853"/>
    <x v="189"/>
    <x v="1"/>
    <x v="2"/>
    <n v="2450000"/>
    <n v="10.24"/>
    <x v="1"/>
    <s v="Komárom-Esztergom"/>
    <x v="0"/>
    <s v="KD"/>
  </r>
  <r>
    <n v="780"/>
    <x v="8"/>
    <s v="XXA-047"/>
    <x v="541"/>
    <x v="0"/>
    <x v="0"/>
    <n v="2280000"/>
    <n v="6.33"/>
    <x v="2"/>
    <s v="Somogy"/>
    <x v="0"/>
    <s v="DD"/>
  </r>
  <r>
    <n v="781"/>
    <x v="0"/>
    <s v="AZO-185"/>
    <x v="191"/>
    <x v="0"/>
    <x v="5"/>
    <n v="2400000"/>
    <n v="7.8"/>
    <x v="0"/>
    <s v="Pest"/>
    <x v="2"/>
    <s v="KM"/>
  </r>
  <r>
    <n v="782"/>
    <x v="6"/>
    <s v="JTD-786"/>
    <x v="542"/>
    <x v="0"/>
    <x v="0"/>
    <n v="2310000"/>
    <n v="5.43"/>
    <x v="2"/>
    <s v="Csongrád-Csanád"/>
    <x v="1"/>
    <s v="DA"/>
  </r>
  <r>
    <n v="783"/>
    <x v="6"/>
    <s v="PJI-563"/>
    <x v="543"/>
    <x v="0"/>
    <x v="4"/>
    <n v="2100000"/>
    <n v="4.78"/>
    <x v="0"/>
    <s v="Vas"/>
    <x v="0"/>
    <s v="NyD"/>
  </r>
  <r>
    <n v="784"/>
    <x v="1"/>
    <s v="SEX-790"/>
    <x v="441"/>
    <x v="0"/>
    <x v="5"/>
    <n v="2040000"/>
    <n v="9.43"/>
    <x v="0"/>
    <s v="Heves"/>
    <x v="1"/>
    <s v="ÉM"/>
  </r>
  <r>
    <n v="785"/>
    <x v="5"/>
    <s v="OSP-391"/>
    <x v="544"/>
    <x v="0"/>
    <x v="0"/>
    <n v="2850000"/>
    <n v="6.78"/>
    <x v="2"/>
    <s v="Hajdú-Bihar"/>
    <x v="1"/>
    <s v="ÉA"/>
  </r>
  <r>
    <n v="786"/>
    <x v="6"/>
    <s v="WJC-731"/>
    <x v="545"/>
    <x v="1"/>
    <x v="4"/>
    <n v="1380000"/>
    <n v="10.65"/>
    <x v="0"/>
    <s v="Csongrád-Csanád"/>
    <x v="1"/>
    <s v="DA"/>
  </r>
  <r>
    <n v="787"/>
    <x v="12"/>
    <s v="SCH-223"/>
    <x v="230"/>
    <x v="0"/>
    <x v="0"/>
    <n v="4820000"/>
    <n v="4.76"/>
    <x v="0"/>
    <s v="Somogy"/>
    <x v="0"/>
    <s v="DD"/>
  </r>
  <r>
    <n v="788"/>
    <x v="0"/>
    <s v="SBY-001"/>
    <x v="546"/>
    <x v="1"/>
    <x v="3"/>
    <n v="2630000"/>
    <n v="7.1"/>
    <x v="1"/>
    <s v="Jász-Nagykun-Szolnok"/>
    <x v="1"/>
    <s v="ÉA"/>
  </r>
  <r>
    <n v="789"/>
    <x v="1"/>
    <s v="ELU-349"/>
    <x v="490"/>
    <x v="1"/>
    <x v="4"/>
    <n v="3720000"/>
    <n v="10.52"/>
    <x v="1"/>
    <s v="Jász-Nagykun-Szolnok"/>
    <x v="1"/>
    <s v="ÉA"/>
  </r>
  <r>
    <n v="790"/>
    <x v="1"/>
    <s v="EFP-974"/>
    <x v="91"/>
    <x v="0"/>
    <x v="0"/>
    <n v="2090000"/>
    <n v="6.21"/>
    <x v="2"/>
    <s v="Somogy"/>
    <x v="0"/>
    <s v="DD"/>
  </r>
  <r>
    <n v="791"/>
    <x v="9"/>
    <s v="ZCQ-642"/>
    <x v="335"/>
    <x v="0"/>
    <x v="5"/>
    <n v="1600000"/>
    <n v="9.2200000000000006"/>
    <x v="1"/>
    <s v="Borsod-Abaúj-Zemplén"/>
    <x v="1"/>
    <s v="ÉM"/>
  </r>
  <r>
    <n v="792"/>
    <x v="1"/>
    <s v="BSM-584"/>
    <x v="547"/>
    <x v="0"/>
    <x v="3"/>
    <n v="3770000"/>
    <n v="7.86"/>
    <x v="2"/>
    <s v="Borsod-Abaúj-Zemplén"/>
    <x v="1"/>
    <s v="ÉM"/>
  </r>
  <r>
    <n v="793"/>
    <x v="1"/>
    <s v="WQV-689"/>
    <x v="548"/>
    <x v="0"/>
    <x v="3"/>
    <n v="3270000"/>
    <n v="7.58"/>
    <x v="0"/>
    <s v="Békés"/>
    <x v="1"/>
    <s v="DA"/>
  </r>
  <r>
    <n v="794"/>
    <x v="2"/>
    <s v="MNP-460"/>
    <x v="304"/>
    <x v="0"/>
    <x v="4"/>
    <n v="3590000"/>
    <n v="6.54"/>
    <x v="2"/>
    <s v="Komárom-Esztergom"/>
    <x v="0"/>
    <s v="KD"/>
  </r>
  <r>
    <n v="795"/>
    <x v="1"/>
    <s v="ANS-041"/>
    <x v="244"/>
    <x v="1"/>
    <x v="4"/>
    <n v="2880000"/>
    <n v="9.25"/>
    <x v="2"/>
    <s v="Szabolcs-Szatmár-Bereg"/>
    <x v="1"/>
    <s v="ÉA"/>
  </r>
  <r>
    <n v="796"/>
    <x v="8"/>
    <s v="SJQ-203"/>
    <x v="508"/>
    <x v="0"/>
    <x v="5"/>
    <n v="3650000"/>
    <n v="10.16"/>
    <x v="0"/>
    <s v="Jász-Nagykun-Szolnok"/>
    <x v="1"/>
    <s v="ÉA"/>
  </r>
  <r>
    <n v="797"/>
    <x v="6"/>
    <s v="UFZ-918"/>
    <x v="549"/>
    <x v="0"/>
    <x v="0"/>
    <n v="1490000"/>
    <n v="5.05"/>
    <x v="2"/>
    <s v="Szabolcs-Szatmár-Bereg"/>
    <x v="1"/>
    <s v="ÉA"/>
  </r>
  <r>
    <n v="798"/>
    <x v="0"/>
    <s v="DEM-065"/>
    <x v="517"/>
    <x v="0"/>
    <x v="4"/>
    <n v="3910000"/>
    <n v="7.67"/>
    <x v="0"/>
    <s v="Zala"/>
    <x v="0"/>
    <s v="NyD"/>
  </r>
  <r>
    <n v="799"/>
    <x v="3"/>
    <s v="TEY-605"/>
    <x v="286"/>
    <x v="0"/>
    <x v="0"/>
    <n v="3750000"/>
    <n v="10.93"/>
    <x v="0"/>
    <s v="Hajdú-Bihar"/>
    <x v="1"/>
    <s v="ÉA"/>
  </r>
  <r>
    <n v="800"/>
    <x v="1"/>
    <s v="UPW-293"/>
    <x v="0"/>
    <x v="0"/>
    <x v="5"/>
    <n v="5000000"/>
    <n v="6.53"/>
    <x v="0"/>
    <s v="Bács-Kiskun"/>
    <x v="1"/>
    <s v="D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0">
  <r>
    <n v="1"/>
    <s v="San Marino"/>
    <s v="WESTERN EUROPE"/>
    <s v="Mastercard"/>
    <n v="9"/>
    <n v="5.17"/>
    <x v="0"/>
    <x v="0"/>
    <x v="0"/>
  </r>
  <r>
    <n v="2"/>
    <s v="Ukraine"/>
    <s v="EASTERN EUROPE"/>
    <s v="Switch"/>
    <n v="1"/>
    <n v="7.05"/>
    <x v="0"/>
    <x v="0"/>
    <x v="1"/>
  </r>
  <r>
    <n v="3"/>
    <s v="Estonia"/>
    <s v="BALTICS"/>
    <s v="Visa"/>
    <n v="2"/>
    <n v="8.9499999999999993"/>
    <x v="1"/>
    <x v="0"/>
    <x v="2"/>
  </r>
  <r>
    <n v="4"/>
    <s v="Ukraine"/>
    <s v="EASTERN EUROPE"/>
    <s v="Visa"/>
    <n v="10"/>
    <n v="6.2"/>
    <x v="1"/>
    <x v="0"/>
    <x v="3"/>
  </r>
  <r>
    <n v="5"/>
    <s v="Hungary"/>
    <s v="EASTERN EUROPE"/>
    <s v="American Express"/>
    <n v="6"/>
    <n v="5.27"/>
    <x v="0"/>
    <x v="1"/>
    <x v="4"/>
  </r>
  <r>
    <n v="6"/>
    <s v="Spain"/>
    <s v="WESTERN EUROPE"/>
    <s v="Visa"/>
    <n v="8"/>
    <n v="9.36"/>
    <x v="1"/>
    <x v="0"/>
    <x v="1"/>
  </r>
  <r>
    <n v="7"/>
    <s v="Luxembourg"/>
    <s v="WESTERN EUROPE"/>
    <s v="Mastercard"/>
    <n v="7"/>
    <n v="9.86"/>
    <x v="1"/>
    <x v="1"/>
    <x v="5"/>
  </r>
  <r>
    <n v="8"/>
    <s v="Italy"/>
    <s v="WESTERN EUROPE"/>
    <s v="American Express"/>
    <n v="5"/>
    <n v="6.14"/>
    <x v="1"/>
    <x v="1"/>
    <x v="6"/>
  </r>
  <r>
    <n v="9"/>
    <s v="Monaco"/>
    <s v="WESTERN EUROPE"/>
    <s v="Visa"/>
    <n v="3"/>
    <n v="8.43"/>
    <x v="1"/>
    <x v="0"/>
    <x v="7"/>
  </r>
  <r>
    <n v="10"/>
    <s v="Netherlands"/>
    <s v="WESTERN EUROPE"/>
    <s v="Visa"/>
    <n v="10"/>
    <n v="9.65"/>
    <x v="1"/>
    <x v="0"/>
    <x v="8"/>
  </r>
  <r>
    <n v="11"/>
    <s v="France"/>
    <s v="WESTERN EUROPE"/>
    <s v="Store Card"/>
    <n v="4"/>
    <n v="9.7200000000000006"/>
    <x v="1"/>
    <x v="1"/>
    <x v="9"/>
  </r>
  <r>
    <n v="12"/>
    <s v="Cyprus"/>
    <s v="NEAR EAST"/>
    <s v="Mastercard"/>
    <n v="4"/>
    <n v="3.07"/>
    <x v="1"/>
    <x v="0"/>
    <x v="5"/>
  </r>
  <r>
    <n v="13"/>
    <s v="Switzerland"/>
    <s v="WESTERN EUROPE"/>
    <s v="Visa"/>
    <n v="8"/>
    <n v="2.27"/>
    <x v="1"/>
    <x v="0"/>
    <x v="10"/>
  </r>
  <r>
    <n v="14"/>
    <s v="Spain"/>
    <s v="WESTERN EUROPE"/>
    <s v="Store Card"/>
    <n v="10"/>
    <n v="4.71"/>
    <x v="1"/>
    <x v="0"/>
    <x v="1"/>
  </r>
  <r>
    <n v="15"/>
    <s v="Germany"/>
    <s v="WESTERN EUROPE"/>
    <s v="Store Card"/>
    <n v="8"/>
    <n v="7.33"/>
    <x v="1"/>
    <x v="0"/>
    <x v="11"/>
  </r>
  <r>
    <n v="16"/>
    <s v="Andorra"/>
    <s v="WESTERN EUROPE"/>
    <s v="Mastercard"/>
    <n v="9"/>
    <n v="4.42"/>
    <x v="1"/>
    <x v="0"/>
    <x v="12"/>
  </r>
  <r>
    <n v="17"/>
    <s v="Slovenia"/>
    <s v="EASTERN EUROPE"/>
    <s v="Switch"/>
    <n v="4"/>
    <n v="9.98"/>
    <x v="1"/>
    <x v="0"/>
    <x v="13"/>
  </r>
  <r>
    <n v="18"/>
    <s v="Italy"/>
    <s v="WESTERN EUROPE"/>
    <s v="Mastercard"/>
    <n v="10"/>
    <n v="3.62"/>
    <x v="0"/>
    <x v="1"/>
    <x v="3"/>
  </r>
  <r>
    <n v="19"/>
    <s v="Bulgaria"/>
    <s v="EASTERN EUROPE"/>
    <s v="Visa"/>
    <n v="5"/>
    <n v="9.4700000000000006"/>
    <x v="1"/>
    <x v="1"/>
    <x v="6"/>
  </r>
  <r>
    <n v="20"/>
    <s v="Iceland"/>
    <s v="WESTERN EUROPE"/>
    <s v="Mastercard"/>
    <n v="2"/>
    <n v="4.0599999999999996"/>
    <x v="1"/>
    <x v="0"/>
    <x v="10"/>
  </r>
  <r>
    <n v="21"/>
    <s v="Slovakia"/>
    <s v="EASTERN EUROPE"/>
    <s v="American Express"/>
    <n v="1"/>
    <n v="7.9"/>
    <x v="1"/>
    <x v="0"/>
    <x v="14"/>
  </r>
  <r>
    <n v="22"/>
    <s v="Bosnia and Herzegovina"/>
    <s v="EASTERN EUROPE"/>
    <s v="Mastercard"/>
    <n v="10"/>
    <n v="9.0399999999999991"/>
    <x v="1"/>
    <x v="0"/>
    <x v="15"/>
  </r>
  <r>
    <n v="23"/>
    <s v="Malta"/>
    <s v="WESTERN EUROPE"/>
    <s v="Mastercard"/>
    <n v="2"/>
    <n v="6.45"/>
    <x v="1"/>
    <x v="0"/>
    <x v="16"/>
  </r>
  <r>
    <n v="24"/>
    <s v="Romania"/>
    <s v="EASTERN EUROPE"/>
    <s v="Visa"/>
    <n v="7"/>
    <n v="1.58"/>
    <x v="1"/>
    <x v="0"/>
    <x v="17"/>
  </r>
  <r>
    <n v="25"/>
    <s v="Netherlands"/>
    <s v="WESTERN EUROPE"/>
    <s v="Visa"/>
    <n v="3"/>
    <n v="9.4499999999999993"/>
    <x v="0"/>
    <x v="0"/>
    <x v="1"/>
  </r>
  <r>
    <n v="26"/>
    <s v="Ukraine"/>
    <s v="EASTERN EUROPE"/>
    <s v="American Express"/>
    <n v="5"/>
    <n v="9.8000000000000007"/>
    <x v="1"/>
    <x v="0"/>
    <x v="5"/>
  </r>
  <r>
    <n v="27"/>
    <s v="Turkey"/>
    <s v="NEAR EAST"/>
    <s v="American Express"/>
    <n v="2"/>
    <n v="4.21"/>
    <x v="1"/>
    <x v="0"/>
    <x v="18"/>
  </r>
  <r>
    <n v="28"/>
    <s v="Slovakia"/>
    <s v="EASTERN EUROPE"/>
    <s v="Mastercard"/>
    <n v="8"/>
    <n v="6.51"/>
    <x v="0"/>
    <x v="0"/>
    <x v="19"/>
  </r>
  <r>
    <n v="29"/>
    <s v="Liechtenstein"/>
    <s v="WESTERN EUROPE"/>
    <s v="Mastercard"/>
    <n v="9"/>
    <n v="6.79"/>
    <x v="1"/>
    <x v="0"/>
    <x v="20"/>
  </r>
  <r>
    <n v="30"/>
    <s v="Turkey"/>
    <s v="NEAR EAST"/>
    <s v="Switch"/>
    <n v="1"/>
    <n v="5.8"/>
    <x v="1"/>
    <x v="0"/>
    <x v="21"/>
  </r>
  <r>
    <n v="31"/>
    <s v="San Marino"/>
    <s v="WESTERN EUROPE"/>
    <s v="Store Card"/>
    <n v="6"/>
    <n v="2.92"/>
    <x v="1"/>
    <x v="0"/>
    <x v="22"/>
  </r>
  <r>
    <n v="32"/>
    <s v="Cyprus"/>
    <s v="NEAR EAST"/>
    <s v="Switch"/>
    <n v="1"/>
    <n v="1.28"/>
    <x v="1"/>
    <x v="0"/>
    <x v="23"/>
  </r>
  <r>
    <n v="33"/>
    <s v="Slovakia"/>
    <s v="EASTERN EUROPE"/>
    <s v="Store Card"/>
    <n v="10"/>
    <n v="5.95"/>
    <x v="1"/>
    <x v="0"/>
    <x v="8"/>
  </r>
  <r>
    <n v="34"/>
    <s v="Montenegro"/>
    <s v="EASTERN EUROPE"/>
    <s v="Mastercard"/>
    <n v="1"/>
    <n v="8.1300000000000008"/>
    <x v="1"/>
    <x v="1"/>
    <x v="23"/>
  </r>
  <r>
    <n v="35"/>
    <s v="Gibraltar"/>
    <s v="WESTERN EUROPE"/>
    <s v="Mastercard"/>
    <n v="6"/>
    <n v="2.93"/>
    <x v="1"/>
    <x v="0"/>
    <x v="22"/>
  </r>
  <r>
    <n v="36"/>
    <s v="Hungary"/>
    <s v="EASTERN EUROPE"/>
    <s v="Mastercard"/>
    <n v="7"/>
    <n v="4.8"/>
    <x v="1"/>
    <x v="0"/>
    <x v="24"/>
  </r>
  <r>
    <n v="37"/>
    <s v="Albania"/>
    <s v="EASTERN EUROPE"/>
    <s v="Switch"/>
    <n v="6"/>
    <n v="3.7"/>
    <x v="1"/>
    <x v="0"/>
    <x v="9"/>
  </r>
  <r>
    <n v="38"/>
    <s v="Norway"/>
    <s v="WESTERN EUROPE"/>
    <s v="Switch"/>
    <n v="1"/>
    <n v="8.66"/>
    <x v="1"/>
    <x v="0"/>
    <x v="22"/>
  </r>
  <r>
    <n v="39"/>
    <s v="Iceland"/>
    <s v="WESTERN EUROPE"/>
    <s v="Mastercard"/>
    <n v="2"/>
    <n v="4.42"/>
    <x v="1"/>
    <x v="1"/>
    <x v="25"/>
  </r>
  <r>
    <n v="40"/>
    <s v="Kosovo"/>
    <s v="EASTERN EUROPE"/>
    <s v="American Express"/>
    <n v="7"/>
    <n v="9.6999999999999993"/>
    <x v="1"/>
    <x v="0"/>
    <x v="26"/>
  </r>
  <r>
    <n v="41"/>
    <s v="United Kingdom"/>
    <s v="WESTERN EUROPE"/>
    <s v="Mastercard"/>
    <n v="7"/>
    <n v="5.12"/>
    <x v="0"/>
    <x v="0"/>
    <x v="19"/>
  </r>
  <r>
    <n v="42"/>
    <s v="Austria"/>
    <s v="WESTERN EUROPE"/>
    <s v="Visa"/>
    <n v="1"/>
    <n v="7.71"/>
    <x v="0"/>
    <x v="0"/>
    <x v="27"/>
  </r>
  <r>
    <n v="43"/>
    <s v="Sweden"/>
    <s v="WESTERN EUROPE"/>
    <s v="American Express"/>
    <n v="10"/>
    <n v="4.0599999999999996"/>
    <x v="0"/>
    <x v="0"/>
    <x v="4"/>
  </r>
  <r>
    <n v="44"/>
    <s v="Austria"/>
    <s v="WESTERN EUROPE"/>
    <s v="American Express"/>
    <n v="4"/>
    <n v="4.99"/>
    <x v="1"/>
    <x v="0"/>
    <x v="26"/>
  </r>
  <r>
    <n v="45"/>
    <s v="Slovakia"/>
    <s v="EASTERN EUROPE"/>
    <s v="Visa"/>
    <n v="5"/>
    <n v="3.27"/>
    <x v="1"/>
    <x v="1"/>
    <x v="5"/>
  </r>
  <r>
    <n v="46"/>
    <s v="Iceland"/>
    <s v="WESTERN EUROPE"/>
    <s v="Store Card"/>
    <n v="7"/>
    <n v="2.19"/>
    <x v="1"/>
    <x v="0"/>
    <x v="28"/>
  </r>
  <r>
    <n v="47"/>
    <s v="Portugal"/>
    <s v="WESTERN EUROPE"/>
    <s v="Visa"/>
    <n v="3"/>
    <n v="8.06"/>
    <x v="1"/>
    <x v="1"/>
    <x v="29"/>
  </r>
  <r>
    <n v="48"/>
    <s v="Liechtenstein"/>
    <s v="WESTERN EUROPE"/>
    <s v="American Express"/>
    <n v="6"/>
    <n v="6.98"/>
    <x v="1"/>
    <x v="0"/>
    <x v="29"/>
  </r>
  <r>
    <n v="49"/>
    <s v="Monaco"/>
    <s v="WESTERN EUROPE"/>
    <s v="American Express"/>
    <n v="8"/>
    <n v="5.83"/>
    <x v="1"/>
    <x v="0"/>
    <x v="16"/>
  </r>
  <r>
    <n v="50"/>
    <s v="Hungary"/>
    <s v="EASTERN EUROPE"/>
    <s v="Mastercard"/>
    <n v="3"/>
    <n v="3.9"/>
    <x v="1"/>
    <x v="0"/>
    <x v="30"/>
  </r>
  <r>
    <n v="51"/>
    <s v="Netherlands"/>
    <s v="WESTERN EUROPE"/>
    <s v="American Express"/>
    <n v="9"/>
    <n v="8.18"/>
    <x v="0"/>
    <x v="0"/>
    <x v="31"/>
  </r>
  <r>
    <n v="52"/>
    <s v="Latvia"/>
    <s v="BALTICS"/>
    <s v="Mastercard"/>
    <n v="9"/>
    <n v="2.56"/>
    <x v="1"/>
    <x v="1"/>
    <x v="8"/>
  </r>
  <r>
    <n v="53"/>
    <s v="Hungary"/>
    <s v="EASTERN EUROPE"/>
    <s v="Visa"/>
    <n v="2"/>
    <n v="3.55"/>
    <x v="0"/>
    <x v="0"/>
    <x v="25"/>
  </r>
  <r>
    <n v="54"/>
    <s v="Austria"/>
    <s v="WESTERN EUROPE"/>
    <s v="Visa"/>
    <n v="7"/>
    <n v="1.1100000000000001"/>
    <x v="1"/>
    <x v="0"/>
    <x v="15"/>
  </r>
  <r>
    <n v="55"/>
    <s v="Turkey"/>
    <s v="NEAR EAST"/>
    <s v="Visa"/>
    <n v="1"/>
    <n v="4.78"/>
    <x v="1"/>
    <x v="1"/>
    <x v="32"/>
  </r>
  <r>
    <n v="56"/>
    <s v="Finland"/>
    <s v="WESTERN EUROPE"/>
    <s v="American Express"/>
    <n v="5"/>
    <n v="9.2200000000000006"/>
    <x v="1"/>
    <x v="0"/>
    <x v="3"/>
  </r>
  <r>
    <n v="57"/>
    <s v="Andorra"/>
    <s v="WESTERN EUROPE"/>
    <s v="American Express"/>
    <n v="8"/>
    <n v="7.85"/>
    <x v="0"/>
    <x v="0"/>
    <x v="33"/>
  </r>
  <r>
    <n v="58"/>
    <s v="Luxembourg"/>
    <s v="WESTERN EUROPE"/>
    <s v="Visa"/>
    <n v="9"/>
    <n v="1.99"/>
    <x v="1"/>
    <x v="0"/>
    <x v="27"/>
  </r>
  <r>
    <n v="59"/>
    <s v="Serbia"/>
    <s v="EASTERN EUROPE"/>
    <s v="Mastercard"/>
    <n v="10"/>
    <n v="2.37"/>
    <x v="1"/>
    <x v="0"/>
    <x v="3"/>
  </r>
  <r>
    <n v="60"/>
    <s v="Albania"/>
    <s v="EASTERN EUROPE"/>
    <s v="Switch"/>
    <n v="5"/>
    <n v="7.81"/>
    <x v="1"/>
    <x v="0"/>
    <x v="12"/>
  </r>
  <r>
    <n v="61"/>
    <s v="United Kingdom"/>
    <s v="WESTERN EUROPE"/>
    <s v="Store Card"/>
    <n v="2"/>
    <n v="7.03"/>
    <x v="0"/>
    <x v="0"/>
    <x v="25"/>
  </r>
  <r>
    <n v="62"/>
    <s v="San Marino"/>
    <s v="WESTERN EUROPE"/>
    <s v="Visa"/>
    <n v="1"/>
    <n v="3.77"/>
    <x v="0"/>
    <x v="0"/>
    <x v="5"/>
  </r>
  <r>
    <n v="63"/>
    <s v="Slovenia"/>
    <s v="EASTERN EUROPE"/>
    <s v="Switch"/>
    <n v="2"/>
    <n v="3.14"/>
    <x v="1"/>
    <x v="1"/>
    <x v="34"/>
  </r>
  <r>
    <n v="64"/>
    <s v="Bulgaria"/>
    <s v="EASTERN EUROPE"/>
    <s v="Visa"/>
    <n v="3"/>
    <n v="8.33"/>
    <x v="1"/>
    <x v="0"/>
    <x v="23"/>
  </r>
  <r>
    <n v="65"/>
    <s v="Ukraine"/>
    <s v="EASTERN EUROPE"/>
    <s v="Visa"/>
    <n v="5"/>
    <n v="7.54"/>
    <x v="0"/>
    <x v="0"/>
    <x v="30"/>
  </r>
  <r>
    <n v="66"/>
    <s v="Serbia"/>
    <s v="EASTERN EUROPE"/>
    <s v="Visa"/>
    <n v="6"/>
    <n v="8.7899999999999991"/>
    <x v="0"/>
    <x v="0"/>
    <x v="4"/>
  </r>
  <r>
    <n v="67"/>
    <s v="Slovenia"/>
    <s v="EASTERN EUROPE"/>
    <s v="Visa"/>
    <n v="6"/>
    <n v="2.37"/>
    <x v="0"/>
    <x v="0"/>
    <x v="35"/>
  </r>
  <r>
    <n v="68"/>
    <s v="Turkey"/>
    <s v="NEAR EAST"/>
    <s v="American Express"/>
    <n v="4"/>
    <n v="5.12"/>
    <x v="1"/>
    <x v="0"/>
    <x v="4"/>
  </r>
  <r>
    <n v="69"/>
    <s v="United Kingdom"/>
    <s v="WESTERN EUROPE"/>
    <s v="Visa"/>
    <n v="6"/>
    <n v="3.45"/>
    <x v="1"/>
    <x v="0"/>
    <x v="9"/>
  </r>
  <r>
    <n v="70"/>
    <s v="France"/>
    <s v="WESTERN EUROPE"/>
    <s v="American Express"/>
    <n v="2"/>
    <n v="5.66"/>
    <x v="0"/>
    <x v="0"/>
    <x v="30"/>
  </r>
  <r>
    <n v="71"/>
    <s v="Bulgaria"/>
    <s v="EASTERN EUROPE"/>
    <s v="Visa"/>
    <n v="2"/>
    <n v="8.7200000000000006"/>
    <x v="1"/>
    <x v="0"/>
    <x v="36"/>
  </r>
  <r>
    <n v="72"/>
    <s v="Hungary"/>
    <s v="EASTERN EUROPE"/>
    <s v="Visa"/>
    <n v="9"/>
    <n v="2.76"/>
    <x v="0"/>
    <x v="0"/>
    <x v="27"/>
  </r>
  <r>
    <n v="73"/>
    <s v="Belgium"/>
    <s v="WESTERN EUROPE"/>
    <s v="Mastercard"/>
    <n v="7"/>
    <n v="5.92"/>
    <x v="0"/>
    <x v="1"/>
    <x v="37"/>
  </r>
  <r>
    <n v="74"/>
    <s v="Italy"/>
    <s v="WESTERN EUROPE"/>
    <s v="American Express"/>
    <n v="7"/>
    <n v="5.46"/>
    <x v="1"/>
    <x v="0"/>
    <x v="38"/>
  </r>
  <r>
    <n v="75"/>
    <s v="Ireland"/>
    <s v="WESTERN EUROPE"/>
    <s v="Mastercard"/>
    <n v="4"/>
    <n v="9.86"/>
    <x v="0"/>
    <x v="0"/>
    <x v="19"/>
  </r>
  <r>
    <n v="76"/>
    <s v="Iceland"/>
    <s v="WESTERN EUROPE"/>
    <s v="Store Card"/>
    <n v="10"/>
    <n v="1.82"/>
    <x v="1"/>
    <x v="0"/>
    <x v="10"/>
  </r>
  <r>
    <n v="77"/>
    <s v="Malta"/>
    <s v="WESTERN EUROPE"/>
    <s v="Mastercard"/>
    <n v="10"/>
    <n v="7.12"/>
    <x v="1"/>
    <x v="1"/>
    <x v="39"/>
  </r>
  <r>
    <n v="78"/>
    <s v="Slovenia"/>
    <s v="EASTERN EUROPE"/>
    <s v="Mastercard"/>
    <n v="5"/>
    <n v="7.45"/>
    <x v="1"/>
    <x v="1"/>
    <x v="27"/>
  </r>
  <r>
    <n v="79"/>
    <s v="Spain"/>
    <s v="WESTERN EUROPE"/>
    <s v="Mastercard"/>
    <n v="9"/>
    <n v="5.36"/>
    <x v="1"/>
    <x v="0"/>
    <x v="40"/>
  </r>
  <r>
    <n v="80"/>
    <s v="Romania"/>
    <s v="EASTERN EUROPE"/>
    <s v="American Express"/>
    <n v="10"/>
    <n v="8.33"/>
    <x v="1"/>
    <x v="0"/>
    <x v="30"/>
  </r>
  <r>
    <n v="81"/>
    <s v="Kosovo"/>
    <s v="EASTERN EUROPE"/>
    <s v="Visa"/>
    <n v="2"/>
    <n v="1.28"/>
    <x v="1"/>
    <x v="1"/>
    <x v="31"/>
  </r>
  <r>
    <n v="82"/>
    <s v="Albania"/>
    <s v="EASTERN EUROPE"/>
    <s v="Visa"/>
    <n v="9"/>
    <n v="6.41"/>
    <x v="1"/>
    <x v="0"/>
    <x v="22"/>
  </r>
  <r>
    <n v="83"/>
    <s v="Kosovo"/>
    <s v="EASTERN EUROPE"/>
    <s v="Store Card"/>
    <n v="5"/>
    <n v="6.31"/>
    <x v="1"/>
    <x v="0"/>
    <x v="12"/>
  </r>
  <r>
    <n v="84"/>
    <s v="Spain"/>
    <s v="WESTERN EUROPE"/>
    <s v="Store Card"/>
    <n v="2"/>
    <n v="2.1800000000000002"/>
    <x v="1"/>
    <x v="0"/>
    <x v="41"/>
  </r>
  <r>
    <n v="85"/>
    <s v="Spain"/>
    <s v="WESTERN EUROPE"/>
    <s v="Store Card"/>
    <n v="8"/>
    <n v="8.59"/>
    <x v="1"/>
    <x v="0"/>
    <x v="10"/>
  </r>
  <r>
    <n v="86"/>
    <s v="Malta"/>
    <s v="WESTERN EUROPE"/>
    <s v="American Express"/>
    <n v="6"/>
    <n v="5.44"/>
    <x v="1"/>
    <x v="0"/>
    <x v="27"/>
  </r>
  <r>
    <n v="87"/>
    <s v="Poland"/>
    <s v="EASTERN EUROPE"/>
    <s v="American Express"/>
    <n v="5"/>
    <n v="6.74"/>
    <x v="0"/>
    <x v="1"/>
    <x v="27"/>
  </r>
  <r>
    <n v="88"/>
    <s v="Serbia"/>
    <s v="EASTERN EUROPE"/>
    <s v="American Express"/>
    <n v="8"/>
    <n v="4.24"/>
    <x v="1"/>
    <x v="0"/>
    <x v="16"/>
  </r>
  <r>
    <n v="89"/>
    <s v="France"/>
    <s v="WESTERN EUROPE"/>
    <s v="Visa"/>
    <n v="8"/>
    <n v="2.5299999999999998"/>
    <x v="1"/>
    <x v="0"/>
    <x v="42"/>
  </r>
  <r>
    <n v="90"/>
    <s v="Estonia"/>
    <s v="BALTICS"/>
    <s v="Mastercard"/>
    <n v="7"/>
    <n v="6.27"/>
    <x v="1"/>
    <x v="0"/>
    <x v="0"/>
  </r>
  <r>
    <n v="91"/>
    <s v="Romania"/>
    <s v="EASTERN EUROPE"/>
    <s v="Switch"/>
    <n v="1"/>
    <n v="5.79"/>
    <x v="1"/>
    <x v="0"/>
    <x v="26"/>
  </r>
  <r>
    <n v="92"/>
    <s v="Slovakia"/>
    <s v="EASTERN EUROPE"/>
    <s v="Store Card"/>
    <n v="4"/>
    <n v="4.13"/>
    <x v="1"/>
    <x v="0"/>
    <x v="22"/>
  </r>
  <r>
    <n v="93"/>
    <s v="Sweden"/>
    <s v="WESTERN EUROPE"/>
    <s v="Store Card"/>
    <n v="9"/>
    <n v="1.98"/>
    <x v="1"/>
    <x v="1"/>
    <x v="43"/>
  </r>
  <r>
    <n v="94"/>
    <s v="Sweden"/>
    <s v="WESTERN EUROPE"/>
    <s v="Mastercard"/>
    <n v="10"/>
    <n v="3.66"/>
    <x v="1"/>
    <x v="1"/>
    <x v="33"/>
  </r>
  <r>
    <n v="95"/>
    <s v="United Kingdom"/>
    <s v="WESTERN EUROPE"/>
    <s v="Mastercard"/>
    <n v="2"/>
    <n v="1.1499999999999999"/>
    <x v="0"/>
    <x v="0"/>
    <x v="5"/>
  </r>
  <r>
    <n v="96"/>
    <s v="Estonia"/>
    <s v="BALTICS"/>
    <s v="Switch"/>
    <n v="3"/>
    <n v="9.86"/>
    <x v="0"/>
    <x v="0"/>
    <x v="4"/>
  </r>
  <r>
    <n v="97"/>
    <s v="San Marino"/>
    <s v="WESTERN EUROPE"/>
    <s v="Visa"/>
    <n v="10"/>
    <n v="5.65"/>
    <x v="1"/>
    <x v="1"/>
    <x v="32"/>
  </r>
  <r>
    <n v="98"/>
    <s v="Estonia"/>
    <s v="BALTICS"/>
    <s v="Switch"/>
    <n v="9"/>
    <n v="2.4700000000000002"/>
    <x v="1"/>
    <x v="1"/>
    <x v="2"/>
  </r>
  <r>
    <n v="99"/>
    <s v="Lithuania"/>
    <s v="BALTICS"/>
    <s v="Visa"/>
    <n v="9"/>
    <n v="2.66"/>
    <x v="1"/>
    <x v="0"/>
    <x v="44"/>
  </r>
  <r>
    <n v="100"/>
    <s v="Bulgaria"/>
    <s v="EASTERN EUROPE"/>
    <s v="American Express"/>
    <n v="1"/>
    <n v="1.07"/>
    <x v="1"/>
    <x v="0"/>
    <x v="45"/>
  </r>
  <r>
    <n v="101"/>
    <s v="Netherlands"/>
    <s v="WESTERN EUROPE"/>
    <s v="Visa"/>
    <n v="4"/>
    <n v="1.2"/>
    <x v="1"/>
    <x v="0"/>
    <x v="46"/>
  </r>
  <r>
    <n v="102"/>
    <s v="Andorra"/>
    <s v="WESTERN EUROPE"/>
    <s v="Mastercard"/>
    <n v="8"/>
    <n v="5.27"/>
    <x v="0"/>
    <x v="0"/>
    <x v="45"/>
  </r>
  <r>
    <n v="103"/>
    <s v="Cyprus"/>
    <s v="NEAR EAST"/>
    <s v="Mastercard"/>
    <n v="3"/>
    <n v="6.87"/>
    <x v="1"/>
    <x v="0"/>
    <x v="12"/>
  </r>
  <r>
    <n v="104"/>
    <s v="Iceland"/>
    <s v="WESTERN EUROPE"/>
    <s v="American Express"/>
    <n v="6"/>
    <n v="9.73"/>
    <x v="1"/>
    <x v="0"/>
    <x v="30"/>
  </r>
  <r>
    <n v="105"/>
    <s v="Malta"/>
    <s v="WESTERN EUROPE"/>
    <s v="Mastercard"/>
    <n v="1"/>
    <n v="4.37"/>
    <x v="1"/>
    <x v="0"/>
    <x v="10"/>
  </r>
  <r>
    <n v="106"/>
    <s v="Portugal"/>
    <s v="WESTERN EUROPE"/>
    <s v="Store Card"/>
    <n v="7"/>
    <n v="9.1300000000000008"/>
    <x v="1"/>
    <x v="0"/>
    <x v="13"/>
  </r>
  <r>
    <n v="107"/>
    <s v="Luxembourg"/>
    <s v="WESTERN EUROPE"/>
    <s v="Visa"/>
    <n v="4"/>
    <n v="9.77"/>
    <x v="0"/>
    <x v="0"/>
    <x v="30"/>
  </r>
  <r>
    <n v="108"/>
    <s v="Switzerland"/>
    <s v="WESTERN EUROPE"/>
    <s v="Store Card"/>
    <n v="6"/>
    <n v="6.94"/>
    <x v="1"/>
    <x v="0"/>
    <x v="20"/>
  </r>
  <r>
    <n v="109"/>
    <s v="Denmark"/>
    <s v="WESTERN EUROPE"/>
    <s v="Switch"/>
    <n v="10"/>
    <n v="7.78"/>
    <x v="0"/>
    <x v="1"/>
    <x v="27"/>
  </r>
  <r>
    <n v="110"/>
    <s v="Cyprus"/>
    <s v="NEAR EAST"/>
    <s v="Visa"/>
    <n v="5"/>
    <n v="1.75"/>
    <x v="0"/>
    <x v="1"/>
    <x v="4"/>
  </r>
  <r>
    <n v="111"/>
    <s v="Czech Republic"/>
    <s v="EASTERN EUROPE"/>
    <s v="Visa"/>
    <n v="1"/>
    <n v="7.76"/>
    <x v="1"/>
    <x v="1"/>
    <x v="19"/>
  </r>
  <r>
    <n v="112"/>
    <s v="Norway"/>
    <s v="WESTERN EUROPE"/>
    <s v="Visa"/>
    <n v="3"/>
    <n v="3.57"/>
    <x v="1"/>
    <x v="1"/>
    <x v="39"/>
  </r>
  <r>
    <n v="113"/>
    <s v="United Kingdom"/>
    <s v="WESTERN EUROPE"/>
    <s v="Visa"/>
    <n v="1"/>
    <n v="1.65"/>
    <x v="0"/>
    <x v="0"/>
    <x v="15"/>
  </r>
  <r>
    <n v="114"/>
    <s v="Albania"/>
    <s v="EASTERN EUROPE"/>
    <s v="Visa"/>
    <n v="6"/>
    <n v="2.23"/>
    <x v="0"/>
    <x v="1"/>
    <x v="15"/>
  </r>
  <r>
    <n v="115"/>
    <s v="Portugal"/>
    <s v="WESTERN EUROPE"/>
    <s v="Visa"/>
    <n v="9"/>
    <n v="5.22"/>
    <x v="1"/>
    <x v="0"/>
    <x v="20"/>
  </r>
  <r>
    <n v="116"/>
    <s v="Hungary"/>
    <s v="EASTERN EUROPE"/>
    <s v="Visa"/>
    <n v="4"/>
    <n v="4.55"/>
    <x v="1"/>
    <x v="0"/>
    <x v="39"/>
  </r>
  <r>
    <n v="117"/>
    <s v="Croatia"/>
    <s v="EASTERN EUROPE"/>
    <s v="Mastercard"/>
    <n v="7"/>
    <n v="8.56"/>
    <x v="1"/>
    <x v="0"/>
    <x v="21"/>
  </r>
  <r>
    <n v="118"/>
    <s v="Italy"/>
    <s v="WESTERN EUROPE"/>
    <s v="Switch"/>
    <n v="2"/>
    <n v="2.2200000000000002"/>
    <x v="1"/>
    <x v="0"/>
    <x v="28"/>
  </r>
  <r>
    <n v="119"/>
    <s v="Monaco"/>
    <s v="WESTERN EUROPE"/>
    <s v="Mastercard"/>
    <n v="5"/>
    <n v="1.77"/>
    <x v="1"/>
    <x v="0"/>
    <x v="0"/>
  </r>
  <r>
    <n v="120"/>
    <s v="Sweden"/>
    <s v="WESTERN EUROPE"/>
    <s v="Visa"/>
    <n v="9"/>
    <n v="7.85"/>
    <x v="1"/>
    <x v="0"/>
    <x v="35"/>
  </r>
  <r>
    <n v="121"/>
    <s v="Netherlands"/>
    <s v="WESTERN EUROPE"/>
    <s v="Switch"/>
    <n v="6"/>
    <n v="1.78"/>
    <x v="1"/>
    <x v="0"/>
    <x v="11"/>
  </r>
  <r>
    <n v="122"/>
    <s v="Denmark"/>
    <s v="WESTERN EUROPE"/>
    <s v="Visa"/>
    <n v="2"/>
    <n v="7.31"/>
    <x v="1"/>
    <x v="0"/>
    <x v="30"/>
  </r>
  <r>
    <n v="123"/>
    <s v="Sweden"/>
    <s v="WESTERN EUROPE"/>
    <s v="Visa"/>
    <n v="4"/>
    <n v="8.9499999999999993"/>
    <x v="1"/>
    <x v="1"/>
    <x v="23"/>
  </r>
  <r>
    <n v="124"/>
    <s v="Italy"/>
    <s v="WESTERN EUROPE"/>
    <s v="Visa"/>
    <n v="10"/>
    <n v="3.1"/>
    <x v="0"/>
    <x v="1"/>
    <x v="35"/>
  </r>
  <r>
    <n v="125"/>
    <s v="Finland"/>
    <s v="WESTERN EUROPE"/>
    <s v="American Express"/>
    <n v="9"/>
    <n v="9.68"/>
    <x v="1"/>
    <x v="1"/>
    <x v="14"/>
  </r>
  <r>
    <n v="126"/>
    <s v="Croatia"/>
    <s v="EASTERN EUROPE"/>
    <s v="Switch"/>
    <n v="9"/>
    <n v="9.6300000000000008"/>
    <x v="1"/>
    <x v="0"/>
    <x v="20"/>
  </r>
  <r>
    <n v="127"/>
    <s v="Malta"/>
    <s v="WESTERN EUROPE"/>
    <s v="Visa"/>
    <n v="4"/>
    <n v="1.02"/>
    <x v="1"/>
    <x v="0"/>
    <x v="29"/>
  </r>
  <r>
    <n v="128"/>
    <s v="Albania"/>
    <s v="EASTERN EUROPE"/>
    <s v="Visa"/>
    <n v="2"/>
    <n v="7.56"/>
    <x v="1"/>
    <x v="0"/>
    <x v="47"/>
  </r>
  <r>
    <n v="129"/>
    <s v="Slovakia"/>
    <s v="EASTERN EUROPE"/>
    <s v="Switch"/>
    <n v="5"/>
    <n v="9.8800000000000008"/>
    <x v="1"/>
    <x v="0"/>
    <x v="37"/>
  </r>
  <r>
    <n v="130"/>
    <s v="Slovakia"/>
    <s v="EASTERN EUROPE"/>
    <s v="Mastercard"/>
    <n v="1"/>
    <n v="9.0299999999999994"/>
    <x v="1"/>
    <x v="1"/>
    <x v="27"/>
  </r>
  <r>
    <n v="131"/>
    <s v="Cyprus"/>
    <s v="NEAR EAST"/>
    <s v="American Express"/>
    <n v="1"/>
    <n v="4.72"/>
    <x v="0"/>
    <x v="0"/>
    <x v="45"/>
  </r>
  <r>
    <n v="132"/>
    <s v="Bosnia and Herzegovina"/>
    <s v="EASTERN EUROPE"/>
    <s v="Visa"/>
    <n v="6"/>
    <n v="6.52"/>
    <x v="1"/>
    <x v="0"/>
    <x v="48"/>
  </r>
  <r>
    <n v="133"/>
    <s v="Poland"/>
    <s v="EASTERN EUROPE"/>
    <s v="Visa"/>
    <n v="6"/>
    <n v="3.08"/>
    <x v="0"/>
    <x v="0"/>
    <x v="32"/>
  </r>
  <r>
    <n v="134"/>
    <s v="United Kingdom"/>
    <s v="WESTERN EUROPE"/>
    <s v="American Express"/>
    <n v="1"/>
    <n v="5.42"/>
    <x v="1"/>
    <x v="1"/>
    <x v="27"/>
  </r>
  <r>
    <n v="135"/>
    <s v="Italy"/>
    <s v="WESTERN EUROPE"/>
    <s v="Visa"/>
    <n v="7"/>
    <n v="6.89"/>
    <x v="1"/>
    <x v="0"/>
    <x v="4"/>
  </r>
  <r>
    <n v="136"/>
    <s v="Andorra"/>
    <s v="WESTERN EUROPE"/>
    <s v="Mastercard"/>
    <n v="6"/>
    <n v="5.62"/>
    <x v="1"/>
    <x v="0"/>
    <x v="49"/>
  </r>
  <r>
    <n v="137"/>
    <s v="Cyprus"/>
    <s v="NEAR EAST"/>
    <s v="Switch"/>
    <n v="6"/>
    <n v="9.61"/>
    <x v="1"/>
    <x v="0"/>
    <x v="12"/>
  </r>
  <r>
    <n v="138"/>
    <s v="Lithuania"/>
    <s v="BALTICS"/>
    <s v="American Express"/>
    <n v="10"/>
    <n v="8.92"/>
    <x v="0"/>
    <x v="0"/>
    <x v="11"/>
  </r>
  <r>
    <n v="139"/>
    <s v="Malta"/>
    <s v="WESTERN EUROPE"/>
    <s v="Mastercard"/>
    <n v="4"/>
    <n v="3.67"/>
    <x v="0"/>
    <x v="0"/>
    <x v="38"/>
  </r>
  <r>
    <n v="140"/>
    <s v="Norway"/>
    <s v="WESTERN EUROPE"/>
    <s v="Mastercard"/>
    <n v="3"/>
    <n v="9.51"/>
    <x v="1"/>
    <x v="0"/>
    <x v="12"/>
  </r>
  <r>
    <n v="141"/>
    <s v="Slovakia"/>
    <s v="EASTERN EUROPE"/>
    <s v="Visa"/>
    <n v="8"/>
    <n v="4.7"/>
    <x v="1"/>
    <x v="0"/>
    <x v="38"/>
  </r>
  <r>
    <n v="142"/>
    <s v="Germany"/>
    <s v="WESTERN EUROPE"/>
    <s v="Store Card"/>
    <n v="9"/>
    <n v="9.9600000000000009"/>
    <x v="1"/>
    <x v="0"/>
    <x v="13"/>
  </r>
  <r>
    <n v="143"/>
    <s v="Spain"/>
    <s v="WESTERN EUROPE"/>
    <s v="American Express"/>
    <n v="2"/>
    <n v="7.53"/>
    <x v="1"/>
    <x v="0"/>
    <x v="36"/>
  </r>
  <r>
    <n v="144"/>
    <s v="Latvia"/>
    <s v="BALTICS"/>
    <s v="American Express"/>
    <n v="3"/>
    <n v="5.58"/>
    <x v="1"/>
    <x v="0"/>
    <x v="50"/>
  </r>
  <r>
    <n v="145"/>
    <s v="Spain"/>
    <s v="WESTERN EUROPE"/>
    <s v="Visa"/>
    <n v="8"/>
    <n v="7.26"/>
    <x v="0"/>
    <x v="0"/>
    <x v="32"/>
  </r>
  <r>
    <n v="146"/>
    <s v="Germany"/>
    <s v="WESTERN EUROPE"/>
    <s v="Mastercard"/>
    <n v="5"/>
    <n v="7.64"/>
    <x v="1"/>
    <x v="0"/>
    <x v="15"/>
  </r>
  <r>
    <n v="147"/>
    <s v="Slovakia"/>
    <s v="EASTERN EUROPE"/>
    <s v="Switch"/>
    <n v="3"/>
    <n v="2.85"/>
    <x v="1"/>
    <x v="1"/>
    <x v="42"/>
  </r>
  <r>
    <n v="148"/>
    <s v="Iceland"/>
    <s v="WESTERN EUROPE"/>
    <s v="Mastercard"/>
    <n v="2"/>
    <n v="5.76"/>
    <x v="1"/>
    <x v="0"/>
    <x v="37"/>
  </r>
  <r>
    <n v="149"/>
    <s v="Greece"/>
    <s v="WESTERN EUROPE"/>
    <s v="Mastercard"/>
    <n v="7"/>
    <n v="5.15"/>
    <x v="0"/>
    <x v="0"/>
    <x v="20"/>
  </r>
  <r>
    <n v="150"/>
    <s v="Montenegro"/>
    <s v="EASTERN EUROPE"/>
    <s v="Mastercard"/>
    <n v="5"/>
    <n v="1.72"/>
    <x v="1"/>
    <x v="0"/>
    <x v="34"/>
  </r>
  <r>
    <n v="151"/>
    <s v="Romania"/>
    <s v="EASTERN EUROPE"/>
    <s v="Store Card"/>
    <n v="1"/>
    <n v="2.35"/>
    <x v="1"/>
    <x v="1"/>
    <x v="12"/>
  </r>
  <r>
    <n v="152"/>
    <s v="Czech Republic"/>
    <s v="EASTERN EUROPE"/>
    <s v="American Express"/>
    <n v="8"/>
    <n v="6.39"/>
    <x v="0"/>
    <x v="0"/>
    <x v="0"/>
  </r>
  <r>
    <n v="153"/>
    <s v="Andorra"/>
    <s v="WESTERN EUROPE"/>
    <s v="Mastercard"/>
    <n v="2"/>
    <n v="2.42"/>
    <x v="1"/>
    <x v="0"/>
    <x v="19"/>
  </r>
  <r>
    <n v="154"/>
    <s v="Liechtenstein"/>
    <s v="WESTERN EUROPE"/>
    <s v="Visa"/>
    <n v="7"/>
    <n v="2.2599999999999998"/>
    <x v="0"/>
    <x v="0"/>
    <x v="2"/>
  </r>
  <r>
    <n v="155"/>
    <s v="Malta"/>
    <s v="WESTERN EUROPE"/>
    <s v="Visa"/>
    <n v="2"/>
    <n v="1.3"/>
    <x v="1"/>
    <x v="1"/>
    <x v="19"/>
  </r>
  <r>
    <n v="156"/>
    <s v="Liechtenstein"/>
    <s v="WESTERN EUROPE"/>
    <s v="Mastercard"/>
    <n v="9"/>
    <n v="4.49"/>
    <x v="0"/>
    <x v="0"/>
    <x v="10"/>
  </r>
  <r>
    <n v="157"/>
    <s v="Greece"/>
    <s v="WESTERN EUROPE"/>
    <s v="Mastercard"/>
    <n v="3"/>
    <n v="5.66"/>
    <x v="1"/>
    <x v="0"/>
    <x v="33"/>
  </r>
  <r>
    <n v="158"/>
    <s v="Montenegro"/>
    <s v="EASTERN EUROPE"/>
    <s v="Visa"/>
    <n v="1"/>
    <n v="7.08"/>
    <x v="1"/>
    <x v="1"/>
    <x v="26"/>
  </r>
  <r>
    <n v="159"/>
    <s v="Turkey"/>
    <s v="NEAR EAST"/>
    <s v="Mastercard"/>
    <n v="4"/>
    <n v="7.2"/>
    <x v="1"/>
    <x v="0"/>
    <x v="34"/>
  </r>
  <r>
    <n v="160"/>
    <s v="Kosovo"/>
    <s v="EASTERN EUROPE"/>
    <s v="Visa"/>
    <n v="6"/>
    <n v="4.22"/>
    <x v="0"/>
    <x v="1"/>
    <x v="22"/>
  </r>
  <r>
    <n v="161"/>
    <s v="Monaco"/>
    <s v="WESTERN EUROPE"/>
    <s v="American Express"/>
    <n v="8"/>
    <n v="7.87"/>
    <x v="1"/>
    <x v="0"/>
    <x v="7"/>
  </r>
  <r>
    <n v="162"/>
    <s v="Germany"/>
    <s v="WESTERN EUROPE"/>
    <s v="Visa"/>
    <n v="10"/>
    <n v="4.12"/>
    <x v="1"/>
    <x v="0"/>
    <x v="51"/>
  </r>
  <r>
    <n v="163"/>
    <s v="Montenegro"/>
    <s v="EASTERN EUROPE"/>
    <s v="Visa"/>
    <n v="10"/>
    <n v="1.97"/>
    <x v="1"/>
    <x v="0"/>
    <x v="15"/>
  </r>
  <r>
    <n v="164"/>
    <s v="United Kingdom"/>
    <s v="WESTERN EUROPE"/>
    <s v="Mastercard"/>
    <n v="10"/>
    <n v="9.39"/>
    <x v="1"/>
    <x v="0"/>
    <x v="33"/>
  </r>
  <r>
    <n v="165"/>
    <s v="France"/>
    <s v="WESTERN EUROPE"/>
    <s v="Visa"/>
    <n v="4"/>
    <n v="4.62"/>
    <x v="1"/>
    <x v="0"/>
    <x v="48"/>
  </r>
  <r>
    <n v="166"/>
    <s v="Italy"/>
    <s v="WESTERN EUROPE"/>
    <s v="Mastercard"/>
    <n v="4"/>
    <n v="6.13"/>
    <x v="1"/>
    <x v="0"/>
    <x v="11"/>
  </r>
  <r>
    <n v="167"/>
    <s v="Ireland"/>
    <s v="WESTERN EUROPE"/>
    <s v="American Express"/>
    <n v="7"/>
    <n v="5.79"/>
    <x v="0"/>
    <x v="0"/>
    <x v="8"/>
  </r>
  <r>
    <n v="168"/>
    <s v="Bulgaria"/>
    <s v="EASTERN EUROPE"/>
    <s v="Visa"/>
    <n v="3"/>
    <n v="8.1999999999999993"/>
    <x v="1"/>
    <x v="0"/>
    <x v="29"/>
  </r>
  <r>
    <n v="169"/>
    <s v="Poland"/>
    <s v="EASTERN EUROPE"/>
    <s v="American Express"/>
    <n v="9"/>
    <n v="7.87"/>
    <x v="0"/>
    <x v="0"/>
    <x v="17"/>
  </r>
  <r>
    <n v="170"/>
    <s v="Sweden"/>
    <s v="WESTERN EUROPE"/>
    <s v="Mastercard"/>
    <n v="9"/>
    <n v="6.22"/>
    <x v="0"/>
    <x v="0"/>
    <x v="52"/>
  </r>
  <r>
    <n v="171"/>
    <s v="Lithuania"/>
    <s v="BALTICS"/>
    <s v="Visa"/>
    <n v="7"/>
    <n v="1.95"/>
    <x v="1"/>
    <x v="0"/>
    <x v="10"/>
  </r>
  <r>
    <n v="172"/>
    <s v="Ireland"/>
    <s v="WESTERN EUROPE"/>
    <s v="Visa"/>
    <n v="5"/>
    <n v="2.41"/>
    <x v="1"/>
    <x v="1"/>
    <x v="53"/>
  </r>
  <r>
    <n v="173"/>
    <s v="Liechtenstein"/>
    <s v="WESTERN EUROPE"/>
    <s v="Store Card"/>
    <n v="8"/>
    <n v="1.48"/>
    <x v="1"/>
    <x v="0"/>
    <x v="37"/>
  </r>
  <r>
    <n v="174"/>
    <s v="Slovakia"/>
    <s v="EASTERN EUROPE"/>
    <s v="Visa"/>
    <n v="2"/>
    <n v="7.37"/>
    <x v="0"/>
    <x v="0"/>
    <x v="30"/>
  </r>
  <r>
    <n v="175"/>
    <s v="Bulgaria"/>
    <s v="EASTERN EUROPE"/>
    <s v="American Express"/>
    <n v="4"/>
    <n v="2.29"/>
    <x v="1"/>
    <x v="0"/>
    <x v="39"/>
  </r>
  <r>
    <n v="176"/>
    <s v="Cyprus"/>
    <s v="NEAR EAST"/>
    <s v="Store Card"/>
    <n v="4"/>
    <n v="3.7"/>
    <x v="1"/>
    <x v="0"/>
    <x v="48"/>
  </r>
  <r>
    <n v="177"/>
    <s v="San Marino"/>
    <s v="WESTERN EUROPE"/>
    <s v="Mastercard"/>
    <n v="7"/>
    <n v="8.34"/>
    <x v="1"/>
    <x v="0"/>
    <x v="19"/>
  </r>
  <r>
    <n v="178"/>
    <s v="Denmark"/>
    <s v="WESTERN EUROPE"/>
    <s v="Visa"/>
    <n v="6"/>
    <n v="7.81"/>
    <x v="1"/>
    <x v="1"/>
    <x v="19"/>
  </r>
  <r>
    <n v="179"/>
    <s v="Spain"/>
    <s v="WESTERN EUROPE"/>
    <s v="Mastercard"/>
    <n v="10"/>
    <n v="3.33"/>
    <x v="1"/>
    <x v="0"/>
    <x v="1"/>
  </r>
  <r>
    <n v="180"/>
    <s v="Germany"/>
    <s v="WESTERN EUROPE"/>
    <s v="Store Card"/>
    <n v="3"/>
    <n v="1.76"/>
    <x v="1"/>
    <x v="0"/>
    <x v="15"/>
  </r>
  <r>
    <n v="181"/>
    <s v="Slovakia"/>
    <s v="EASTERN EUROPE"/>
    <s v="Visa"/>
    <n v="1"/>
    <n v="7.4"/>
    <x v="1"/>
    <x v="0"/>
    <x v="37"/>
  </r>
  <r>
    <n v="182"/>
    <s v="Norway"/>
    <s v="WESTERN EUROPE"/>
    <s v="Visa"/>
    <n v="8"/>
    <n v="6.42"/>
    <x v="1"/>
    <x v="0"/>
    <x v="30"/>
  </r>
  <r>
    <n v="183"/>
    <s v="Latvia"/>
    <s v="BALTICS"/>
    <s v="Store Card"/>
    <n v="5"/>
    <n v="7"/>
    <x v="0"/>
    <x v="0"/>
    <x v="5"/>
  </r>
  <r>
    <n v="184"/>
    <s v="Italy"/>
    <s v="WESTERN EUROPE"/>
    <s v="American Express"/>
    <n v="6"/>
    <n v="2.36"/>
    <x v="0"/>
    <x v="0"/>
    <x v="4"/>
  </r>
  <r>
    <n v="185"/>
    <s v="Croatia"/>
    <s v="EASTERN EUROPE"/>
    <s v="Mastercard"/>
    <n v="8"/>
    <n v="2.86"/>
    <x v="0"/>
    <x v="0"/>
    <x v="22"/>
  </r>
  <r>
    <n v="186"/>
    <s v="Netherlands"/>
    <s v="WESTERN EUROPE"/>
    <s v="Visa"/>
    <n v="5"/>
    <n v="3.07"/>
    <x v="1"/>
    <x v="0"/>
    <x v="20"/>
  </r>
  <r>
    <n v="187"/>
    <s v="Liechtenstein"/>
    <s v="WESTERN EUROPE"/>
    <s v="Visa"/>
    <n v="6"/>
    <n v="9.6"/>
    <x v="1"/>
    <x v="1"/>
    <x v="53"/>
  </r>
  <r>
    <n v="188"/>
    <s v="Italy"/>
    <s v="WESTERN EUROPE"/>
    <s v="Visa"/>
    <n v="4"/>
    <n v="1.59"/>
    <x v="1"/>
    <x v="0"/>
    <x v="1"/>
  </r>
  <r>
    <n v="189"/>
    <s v="Montenegro"/>
    <s v="EASTERN EUROPE"/>
    <s v="Mastercard"/>
    <n v="6"/>
    <n v="9.0500000000000007"/>
    <x v="1"/>
    <x v="0"/>
    <x v="35"/>
  </r>
  <r>
    <n v="190"/>
    <s v="Spain"/>
    <s v="WESTERN EUROPE"/>
    <s v="Store Card"/>
    <n v="1"/>
    <n v="7.13"/>
    <x v="0"/>
    <x v="0"/>
    <x v="1"/>
  </r>
  <r>
    <n v="191"/>
    <s v="Albania"/>
    <s v="EASTERN EUROPE"/>
    <s v="Mastercard"/>
    <n v="9"/>
    <n v="2.4500000000000002"/>
    <x v="1"/>
    <x v="0"/>
    <x v="36"/>
  </r>
  <r>
    <n v="192"/>
    <s v="Bosnia and Herzegovina"/>
    <s v="EASTERN EUROPE"/>
    <s v="Store Card"/>
    <n v="7"/>
    <n v="1.55"/>
    <x v="1"/>
    <x v="0"/>
    <x v="39"/>
  </r>
  <r>
    <n v="193"/>
    <s v="Lithuania"/>
    <s v="BALTICS"/>
    <s v="Store Card"/>
    <n v="8"/>
    <n v="7.07"/>
    <x v="1"/>
    <x v="1"/>
    <x v="45"/>
  </r>
  <r>
    <n v="194"/>
    <s v="San Marino"/>
    <s v="WESTERN EUROPE"/>
    <s v="American Express"/>
    <n v="1"/>
    <n v="6.28"/>
    <x v="1"/>
    <x v="1"/>
    <x v="6"/>
  </r>
  <r>
    <n v="195"/>
    <s v="Croatia"/>
    <s v="EASTERN EUROPE"/>
    <s v="Visa"/>
    <n v="2"/>
    <n v="1.18"/>
    <x v="1"/>
    <x v="0"/>
    <x v="34"/>
  </r>
  <r>
    <n v="196"/>
    <s v="Slovakia"/>
    <s v="EASTERN EUROPE"/>
    <s v="Mastercard"/>
    <n v="10"/>
    <n v="9.82"/>
    <x v="1"/>
    <x v="0"/>
    <x v="16"/>
  </r>
  <r>
    <n v="197"/>
    <s v="Lithuania"/>
    <s v="BALTICS"/>
    <s v="Mastercard"/>
    <n v="2"/>
    <n v="2.97"/>
    <x v="1"/>
    <x v="0"/>
    <x v="37"/>
  </r>
  <r>
    <n v="198"/>
    <s v="Italy"/>
    <s v="WESTERN EUROPE"/>
    <s v="Visa"/>
    <n v="2"/>
    <n v="1.25"/>
    <x v="0"/>
    <x v="0"/>
    <x v="14"/>
  </r>
  <r>
    <n v="199"/>
    <s v="Slovakia"/>
    <s v="EASTERN EUROPE"/>
    <s v="Visa"/>
    <n v="8"/>
    <n v="2.1800000000000002"/>
    <x v="1"/>
    <x v="0"/>
    <x v="24"/>
  </r>
  <r>
    <n v="200"/>
    <s v="Montenegro"/>
    <s v="EASTERN EUROPE"/>
    <s v="Visa"/>
    <n v="5"/>
    <n v="7.52"/>
    <x v="1"/>
    <x v="0"/>
    <x v="30"/>
  </r>
  <r>
    <n v="201"/>
    <s v="Belgium"/>
    <s v="WESTERN EUROPE"/>
    <s v="Mastercard"/>
    <n v="10"/>
    <n v="1.41"/>
    <x v="1"/>
    <x v="0"/>
    <x v="46"/>
  </r>
  <r>
    <n v="202"/>
    <s v="Greece"/>
    <s v="WESTERN EUROPE"/>
    <s v="Store Card"/>
    <n v="6"/>
    <n v="2.13"/>
    <x v="0"/>
    <x v="1"/>
    <x v="22"/>
  </r>
  <r>
    <n v="203"/>
    <s v="Serbia"/>
    <s v="EASTERN EUROPE"/>
    <s v="Switch"/>
    <n v="1"/>
    <n v="2.62"/>
    <x v="1"/>
    <x v="0"/>
    <x v="10"/>
  </r>
  <r>
    <n v="204"/>
    <s v="Kosovo"/>
    <s v="EASTERN EUROPE"/>
    <s v="American Express"/>
    <n v="6"/>
    <n v="2.06"/>
    <x v="1"/>
    <x v="0"/>
    <x v="9"/>
  </r>
  <r>
    <n v="205"/>
    <s v="Switzerland"/>
    <s v="WESTERN EUROPE"/>
    <s v="Visa"/>
    <n v="2"/>
    <n v="3.11"/>
    <x v="1"/>
    <x v="0"/>
    <x v="39"/>
  </r>
  <r>
    <n v="206"/>
    <s v="Turkey"/>
    <s v="NEAR EAST"/>
    <s v="Store Card"/>
    <n v="6"/>
    <n v="7.73"/>
    <x v="0"/>
    <x v="0"/>
    <x v="12"/>
  </r>
  <r>
    <n v="207"/>
    <s v="Spain"/>
    <s v="WESTERN EUROPE"/>
    <s v="Switch"/>
    <n v="8"/>
    <n v="5.53"/>
    <x v="1"/>
    <x v="0"/>
    <x v="13"/>
  </r>
  <r>
    <n v="208"/>
    <s v="Belgium"/>
    <s v="WESTERN EUROPE"/>
    <s v="Mastercard"/>
    <n v="10"/>
    <n v="1.17"/>
    <x v="1"/>
    <x v="0"/>
    <x v="21"/>
  </r>
  <r>
    <n v="209"/>
    <s v="Netherlands"/>
    <s v="WESTERN EUROPE"/>
    <s v="Visa"/>
    <n v="2"/>
    <n v="7.33"/>
    <x v="0"/>
    <x v="0"/>
    <x v="54"/>
  </r>
  <r>
    <n v="210"/>
    <s v="Czech Republic"/>
    <s v="EASTERN EUROPE"/>
    <s v="Switch"/>
    <n v="7"/>
    <n v="5.1100000000000003"/>
    <x v="1"/>
    <x v="0"/>
    <x v="37"/>
  </r>
  <r>
    <n v="211"/>
    <s v="United Kingdom"/>
    <s v="WESTERN EUROPE"/>
    <s v="American Express"/>
    <n v="5"/>
    <n v="5.79"/>
    <x v="1"/>
    <x v="0"/>
    <x v="37"/>
  </r>
  <r>
    <n v="212"/>
    <s v="Turkey"/>
    <s v="NEAR EAST"/>
    <s v="Switch"/>
    <n v="10"/>
    <n v="2.96"/>
    <x v="1"/>
    <x v="0"/>
    <x v="44"/>
  </r>
  <r>
    <n v="213"/>
    <s v="Norway"/>
    <s v="WESTERN EUROPE"/>
    <s v="Visa"/>
    <n v="3"/>
    <n v="9.5500000000000007"/>
    <x v="1"/>
    <x v="1"/>
    <x v="8"/>
  </r>
  <r>
    <n v="214"/>
    <s v="Denmark"/>
    <s v="WESTERN EUROPE"/>
    <s v="Visa"/>
    <n v="4"/>
    <n v="5.69"/>
    <x v="1"/>
    <x v="1"/>
    <x v="55"/>
  </r>
  <r>
    <n v="215"/>
    <s v="Estonia"/>
    <s v="BALTICS"/>
    <s v="Visa"/>
    <n v="1"/>
    <n v="9.0299999999999994"/>
    <x v="1"/>
    <x v="0"/>
    <x v="24"/>
  </r>
  <r>
    <n v="216"/>
    <s v="San Marino"/>
    <s v="WESTERN EUROPE"/>
    <s v="Mastercard"/>
    <n v="4"/>
    <n v="3.56"/>
    <x v="1"/>
    <x v="0"/>
    <x v="36"/>
  </r>
  <r>
    <n v="217"/>
    <s v="Belgium"/>
    <s v="WESTERN EUROPE"/>
    <s v="Mastercard"/>
    <n v="7"/>
    <n v="8.66"/>
    <x v="0"/>
    <x v="0"/>
    <x v="16"/>
  </r>
  <r>
    <n v="218"/>
    <s v="United Kingdom"/>
    <s v="WESTERN EUROPE"/>
    <s v="Mastercard"/>
    <n v="1"/>
    <n v="5.81"/>
    <x v="1"/>
    <x v="1"/>
    <x v="56"/>
  </r>
  <r>
    <n v="219"/>
    <s v="Bulgaria"/>
    <s v="EASTERN EUROPE"/>
    <s v="American Express"/>
    <n v="3"/>
    <n v="7.43"/>
    <x v="1"/>
    <x v="0"/>
    <x v="22"/>
  </r>
  <r>
    <n v="220"/>
    <s v="Hungary"/>
    <s v="EASTERN EUROPE"/>
    <s v="American Express"/>
    <n v="9"/>
    <n v="9.64"/>
    <x v="1"/>
    <x v="0"/>
    <x v="22"/>
  </r>
  <r>
    <n v="221"/>
    <s v="Serbia"/>
    <s v="EASTERN EUROPE"/>
    <s v="Mastercard"/>
    <n v="9"/>
    <n v="8.56"/>
    <x v="0"/>
    <x v="1"/>
    <x v="19"/>
  </r>
  <r>
    <n v="222"/>
    <s v="Finland"/>
    <s v="WESTERN EUROPE"/>
    <s v="Mastercard"/>
    <n v="1"/>
    <n v="6.29"/>
    <x v="0"/>
    <x v="1"/>
    <x v="21"/>
  </r>
  <r>
    <n v="223"/>
    <s v="Lithuania"/>
    <s v="BALTICS"/>
    <s v="Visa"/>
    <n v="5"/>
    <n v="4.7"/>
    <x v="1"/>
    <x v="0"/>
    <x v="29"/>
  </r>
  <r>
    <n v="224"/>
    <s v="Liechtenstein"/>
    <s v="WESTERN EUROPE"/>
    <s v="Mastercard"/>
    <n v="3"/>
    <n v="5.41"/>
    <x v="1"/>
    <x v="0"/>
    <x v="35"/>
  </r>
  <r>
    <n v="225"/>
    <s v="Iceland"/>
    <s v="WESTERN EUROPE"/>
    <s v="Store Card"/>
    <n v="7"/>
    <n v="3.89"/>
    <x v="1"/>
    <x v="1"/>
    <x v="50"/>
  </r>
  <r>
    <n v="226"/>
    <s v="Poland"/>
    <s v="EASTERN EUROPE"/>
    <s v="American Express"/>
    <n v="7"/>
    <n v="4.75"/>
    <x v="1"/>
    <x v="1"/>
    <x v="34"/>
  </r>
  <r>
    <n v="227"/>
    <s v="Bosnia and Herzegovina"/>
    <s v="EASTERN EUROPE"/>
    <s v="Store Card"/>
    <n v="3"/>
    <n v="2.13"/>
    <x v="1"/>
    <x v="0"/>
    <x v="29"/>
  </r>
  <r>
    <n v="228"/>
    <s v="Luxembourg"/>
    <s v="WESTERN EUROPE"/>
    <s v="Mastercard"/>
    <n v="9"/>
    <n v="3.43"/>
    <x v="1"/>
    <x v="1"/>
    <x v="8"/>
  </r>
  <r>
    <n v="229"/>
    <s v="Netherlands"/>
    <s v="WESTERN EUROPE"/>
    <s v="Visa"/>
    <n v="5"/>
    <n v="1.96"/>
    <x v="1"/>
    <x v="0"/>
    <x v="44"/>
  </r>
  <r>
    <n v="230"/>
    <s v="Hungary"/>
    <s v="EASTERN EUROPE"/>
    <s v="American Express"/>
    <n v="4"/>
    <n v="4.3899999999999997"/>
    <x v="0"/>
    <x v="0"/>
    <x v="57"/>
  </r>
  <r>
    <n v="231"/>
    <s v="Liechtenstein"/>
    <s v="WESTERN EUROPE"/>
    <s v="Mastercard"/>
    <n v="4"/>
    <n v="6.6"/>
    <x v="1"/>
    <x v="0"/>
    <x v="30"/>
  </r>
  <r>
    <n v="232"/>
    <s v="Kosovo"/>
    <s v="EASTERN EUROPE"/>
    <s v="American Express"/>
    <n v="4"/>
    <n v="8.11"/>
    <x v="1"/>
    <x v="0"/>
    <x v="19"/>
  </r>
  <r>
    <n v="233"/>
    <s v="Iceland"/>
    <s v="WESTERN EUROPE"/>
    <s v="Mastercard"/>
    <n v="9"/>
    <n v="1.1000000000000001"/>
    <x v="0"/>
    <x v="0"/>
    <x v="20"/>
  </r>
  <r>
    <n v="234"/>
    <s v="Italy"/>
    <s v="WESTERN EUROPE"/>
    <s v="Visa"/>
    <n v="10"/>
    <n v="1.42"/>
    <x v="0"/>
    <x v="1"/>
    <x v="55"/>
  </r>
  <r>
    <n v="235"/>
    <s v="Lithuania"/>
    <s v="BALTICS"/>
    <s v="Mastercard"/>
    <n v="2"/>
    <n v="5.2"/>
    <x v="1"/>
    <x v="0"/>
    <x v="14"/>
  </r>
  <r>
    <n v="236"/>
    <s v="Denmark"/>
    <s v="WESTERN EUROPE"/>
    <s v="Store Card"/>
    <n v="9"/>
    <n v="2.35"/>
    <x v="0"/>
    <x v="0"/>
    <x v="23"/>
  </r>
  <r>
    <n v="237"/>
    <s v="Estonia"/>
    <s v="BALTICS"/>
    <s v="Store Card"/>
    <n v="6"/>
    <n v="6.51"/>
    <x v="1"/>
    <x v="0"/>
    <x v="38"/>
  </r>
  <r>
    <n v="238"/>
    <s v="Kosovo"/>
    <s v="EASTERN EUROPE"/>
    <s v="Mastercard"/>
    <n v="1"/>
    <n v="4.62"/>
    <x v="1"/>
    <x v="0"/>
    <x v="29"/>
  </r>
  <r>
    <n v="239"/>
    <s v="Latvia"/>
    <s v="BALTICS"/>
    <s v="Mastercard"/>
    <n v="3"/>
    <n v="6.97"/>
    <x v="1"/>
    <x v="0"/>
    <x v="12"/>
  </r>
  <r>
    <n v="240"/>
    <s v="San Marino"/>
    <s v="WESTERN EUROPE"/>
    <s v="Visa"/>
    <n v="7"/>
    <n v="3.54"/>
    <x v="1"/>
    <x v="0"/>
    <x v="22"/>
  </r>
  <r>
    <n v="241"/>
    <s v="Andorra"/>
    <s v="WESTERN EUROPE"/>
    <s v="American Express"/>
    <n v="3"/>
    <n v="2.54"/>
    <x v="1"/>
    <x v="0"/>
    <x v="3"/>
  </r>
  <r>
    <n v="242"/>
    <s v="Italy"/>
    <s v="WESTERN EUROPE"/>
    <s v="Visa"/>
    <n v="1"/>
    <n v="7.17"/>
    <x v="0"/>
    <x v="0"/>
    <x v="18"/>
  </r>
  <r>
    <n v="243"/>
    <s v="Lithuania"/>
    <s v="BALTICS"/>
    <s v="Mastercard"/>
    <n v="5"/>
    <n v="7.12"/>
    <x v="1"/>
    <x v="0"/>
    <x v="27"/>
  </r>
  <r>
    <n v="244"/>
    <s v="Ukraine"/>
    <s v="EASTERN EUROPE"/>
    <s v="Mastercard"/>
    <n v="8"/>
    <n v="9.52"/>
    <x v="1"/>
    <x v="0"/>
    <x v="29"/>
  </r>
  <r>
    <n v="245"/>
    <s v="Switzerland"/>
    <s v="WESTERN EUROPE"/>
    <s v="Store Card"/>
    <n v="4"/>
    <n v="1.34"/>
    <x v="1"/>
    <x v="0"/>
    <x v="19"/>
  </r>
  <r>
    <n v="246"/>
    <s v="Lithuania"/>
    <s v="BALTICS"/>
    <s v="Store Card"/>
    <n v="6"/>
    <n v="2.67"/>
    <x v="1"/>
    <x v="0"/>
    <x v="3"/>
  </r>
  <r>
    <n v="247"/>
    <s v="Switzerland"/>
    <s v="WESTERN EUROPE"/>
    <s v="Visa"/>
    <n v="2"/>
    <n v="5.36"/>
    <x v="0"/>
    <x v="0"/>
    <x v="27"/>
  </r>
  <r>
    <n v="248"/>
    <s v="Albania"/>
    <s v="EASTERN EUROPE"/>
    <s v="Mastercard"/>
    <n v="1"/>
    <n v="9.65"/>
    <x v="1"/>
    <x v="0"/>
    <x v="27"/>
  </r>
  <r>
    <n v="249"/>
    <s v="Albania"/>
    <s v="EASTERN EUROPE"/>
    <s v="Mastercard"/>
    <n v="9"/>
    <n v="1.85"/>
    <x v="1"/>
    <x v="1"/>
    <x v="52"/>
  </r>
  <r>
    <n v="250"/>
    <s v="Montenegro"/>
    <s v="EASTERN EUROPE"/>
    <s v="Mastercard"/>
    <n v="9"/>
    <n v="7.21"/>
    <x v="1"/>
    <x v="0"/>
    <x v="18"/>
  </r>
  <r>
    <n v="251"/>
    <s v="Austria"/>
    <s v="WESTERN EUROPE"/>
    <s v="Visa"/>
    <n v="1"/>
    <n v="2.9"/>
    <x v="1"/>
    <x v="0"/>
    <x v="8"/>
  </r>
  <r>
    <n v="252"/>
    <s v="Latvia"/>
    <s v="BALTICS"/>
    <s v="American Express"/>
    <n v="6"/>
    <n v="6.47"/>
    <x v="0"/>
    <x v="0"/>
    <x v="26"/>
  </r>
  <r>
    <n v="253"/>
    <s v="Croatia"/>
    <s v="EASTERN EUROPE"/>
    <s v="Store Card"/>
    <n v="5"/>
    <n v="1.47"/>
    <x v="0"/>
    <x v="0"/>
    <x v="48"/>
  </r>
  <r>
    <n v="254"/>
    <s v="San Marino"/>
    <s v="WESTERN EUROPE"/>
    <s v="Store Card"/>
    <n v="4"/>
    <n v="4.71"/>
    <x v="0"/>
    <x v="0"/>
    <x v="56"/>
  </r>
  <r>
    <n v="255"/>
    <s v="Ukraine"/>
    <s v="EASTERN EUROPE"/>
    <s v="Switch"/>
    <n v="10"/>
    <n v="3.68"/>
    <x v="1"/>
    <x v="1"/>
    <x v="20"/>
  </r>
  <r>
    <n v="256"/>
    <s v="Iceland"/>
    <s v="WESTERN EUROPE"/>
    <s v="Visa"/>
    <n v="1"/>
    <n v="2.75"/>
    <x v="1"/>
    <x v="0"/>
    <x v="32"/>
  </r>
  <r>
    <n v="257"/>
    <s v="Lithuania"/>
    <s v="BALTICS"/>
    <s v="Mastercard"/>
    <n v="3"/>
    <n v="1.1000000000000001"/>
    <x v="1"/>
    <x v="0"/>
    <x v="37"/>
  </r>
  <r>
    <n v="258"/>
    <s v="Estonia"/>
    <s v="BALTICS"/>
    <s v="Mastercard"/>
    <n v="9"/>
    <n v="7.9"/>
    <x v="0"/>
    <x v="0"/>
    <x v="45"/>
  </r>
  <r>
    <n v="259"/>
    <s v="Ireland"/>
    <s v="WESTERN EUROPE"/>
    <s v="Mastercard"/>
    <n v="4"/>
    <n v="1.01"/>
    <x v="1"/>
    <x v="0"/>
    <x v="4"/>
  </r>
  <r>
    <n v="260"/>
    <s v="Ukraine"/>
    <s v="EASTERN EUROPE"/>
    <s v="Visa"/>
    <n v="5"/>
    <n v="1.27"/>
    <x v="1"/>
    <x v="0"/>
    <x v="29"/>
  </r>
  <r>
    <n v="261"/>
    <s v="Norway"/>
    <s v="WESTERN EUROPE"/>
    <s v="Visa"/>
    <n v="2"/>
    <n v="4.09"/>
    <x v="0"/>
    <x v="0"/>
    <x v="25"/>
  </r>
  <r>
    <n v="262"/>
    <s v="Bulgaria"/>
    <s v="EASTERN EUROPE"/>
    <s v="Store Card"/>
    <n v="3"/>
    <n v="4.9800000000000004"/>
    <x v="1"/>
    <x v="0"/>
    <x v="26"/>
  </r>
  <r>
    <n v="263"/>
    <s v="Norway"/>
    <s v="WESTERN EUROPE"/>
    <s v="Switch"/>
    <n v="4"/>
    <n v="9.82"/>
    <x v="1"/>
    <x v="1"/>
    <x v="13"/>
  </r>
  <r>
    <n v="264"/>
    <s v="Estonia"/>
    <s v="BALTICS"/>
    <s v="Mastercard"/>
    <n v="7"/>
    <n v="9.6999999999999993"/>
    <x v="1"/>
    <x v="0"/>
    <x v="47"/>
  </r>
  <r>
    <n v="265"/>
    <s v="Kosovo"/>
    <s v="EASTERN EUROPE"/>
    <s v="Visa"/>
    <n v="3"/>
    <n v="6.07"/>
    <x v="1"/>
    <x v="0"/>
    <x v="5"/>
  </r>
  <r>
    <n v="266"/>
    <s v="Albania"/>
    <s v="EASTERN EUROPE"/>
    <s v="Visa"/>
    <n v="9"/>
    <n v="8.49"/>
    <x v="1"/>
    <x v="1"/>
    <x v="34"/>
  </r>
  <r>
    <n v="267"/>
    <s v="Belgium"/>
    <s v="WESTERN EUROPE"/>
    <s v="Mastercard"/>
    <n v="6"/>
    <n v="7.87"/>
    <x v="1"/>
    <x v="0"/>
    <x v="25"/>
  </r>
  <r>
    <n v="268"/>
    <s v="Luxembourg"/>
    <s v="WESTERN EUROPE"/>
    <s v="Visa"/>
    <n v="10"/>
    <n v="1.57"/>
    <x v="1"/>
    <x v="0"/>
    <x v="17"/>
  </r>
  <r>
    <n v="269"/>
    <s v="Malta"/>
    <s v="WESTERN EUROPE"/>
    <s v="Visa"/>
    <n v="2"/>
    <n v="3.46"/>
    <x v="1"/>
    <x v="1"/>
    <x v="3"/>
  </r>
  <r>
    <n v="270"/>
    <s v="Belgium"/>
    <s v="WESTERN EUROPE"/>
    <s v="American Express"/>
    <n v="7"/>
    <n v="4.67"/>
    <x v="1"/>
    <x v="0"/>
    <x v="17"/>
  </r>
  <r>
    <n v="271"/>
    <s v="Bosnia and Herzegovina"/>
    <s v="EASTERN EUROPE"/>
    <s v="Switch"/>
    <n v="10"/>
    <n v="8.77"/>
    <x v="1"/>
    <x v="0"/>
    <x v="23"/>
  </r>
  <r>
    <n v="272"/>
    <s v="Portugal"/>
    <s v="WESTERN EUROPE"/>
    <s v="Visa"/>
    <n v="2"/>
    <n v="2"/>
    <x v="1"/>
    <x v="1"/>
    <x v="38"/>
  </r>
  <r>
    <n v="273"/>
    <s v="Latvia"/>
    <s v="BALTICS"/>
    <s v="American Express"/>
    <n v="8"/>
    <n v="9.89"/>
    <x v="1"/>
    <x v="0"/>
    <x v="8"/>
  </r>
  <r>
    <n v="274"/>
    <s v="Monaco"/>
    <s v="WESTERN EUROPE"/>
    <s v="Mastercard"/>
    <n v="10"/>
    <n v="7.59"/>
    <x v="1"/>
    <x v="0"/>
    <x v="10"/>
  </r>
  <r>
    <n v="275"/>
    <s v="Latvia"/>
    <s v="BALTICS"/>
    <s v="American Express"/>
    <n v="6"/>
    <n v="9.18"/>
    <x v="1"/>
    <x v="0"/>
    <x v="42"/>
  </r>
  <r>
    <n v="276"/>
    <s v="Croatia"/>
    <s v="EASTERN EUROPE"/>
    <s v="Visa"/>
    <n v="4"/>
    <n v="6.24"/>
    <x v="1"/>
    <x v="0"/>
    <x v="1"/>
  </r>
  <r>
    <n v="277"/>
    <s v="Lithuania"/>
    <s v="BALTICS"/>
    <s v="Store Card"/>
    <n v="1"/>
    <n v="2.0299999999999998"/>
    <x v="0"/>
    <x v="0"/>
    <x v="12"/>
  </r>
  <r>
    <n v="278"/>
    <s v="Denmark"/>
    <s v="WESTERN EUROPE"/>
    <s v="Store Card"/>
    <n v="6"/>
    <n v="7.68"/>
    <x v="1"/>
    <x v="1"/>
    <x v="9"/>
  </r>
  <r>
    <n v="279"/>
    <s v="Luxembourg"/>
    <s v="WESTERN EUROPE"/>
    <s v="Visa"/>
    <n v="10"/>
    <n v="2.5"/>
    <x v="0"/>
    <x v="0"/>
    <x v="0"/>
  </r>
  <r>
    <n v="280"/>
    <s v="Ireland"/>
    <s v="WESTERN EUROPE"/>
    <s v="American Express"/>
    <n v="4"/>
    <n v="6.12"/>
    <x v="1"/>
    <x v="0"/>
    <x v="6"/>
  </r>
  <r>
    <n v="281"/>
    <s v="Denmark"/>
    <s v="WESTERN EUROPE"/>
    <s v="Store Card"/>
    <n v="6"/>
    <n v="3.01"/>
    <x v="1"/>
    <x v="0"/>
    <x v="36"/>
  </r>
  <r>
    <n v="282"/>
    <s v="Italy"/>
    <s v="WESTERN EUROPE"/>
    <s v="Store Card"/>
    <n v="5"/>
    <n v="3.06"/>
    <x v="1"/>
    <x v="1"/>
    <x v="36"/>
  </r>
  <r>
    <n v="283"/>
    <s v="Poland"/>
    <s v="EASTERN EUROPE"/>
    <s v="American Express"/>
    <n v="10"/>
    <n v="5.85"/>
    <x v="1"/>
    <x v="0"/>
    <x v="0"/>
  </r>
  <r>
    <n v="284"/>
    <s v="Switzerland"/>
    <s v="WESTERN EUROPE"/>
    <s v="Switch"/>
    <n v="10"/>
    <n v="7.44"/>
    <x v="1"/>
    <x v="0"/>
    <x v="34"/>
  </r>
  <r>
    <n v="285"/>
    <s v="Bosnia and Herzegovina"/>
    <s v="EASTERN EUROPE"/>
    <s v="Visa"/>
    <n v="4"/>
    <n v="3.18"/>
    <x v="0"/>
    <x v="0"/>
    <x v="40"/>
  </r>
  <r>
    <n v="286"/>
    <s v="Croatia"/>
    <s v="EASTERN EUROPE"/>
    <s v="Switch"/>
    <n v="6"/>
    <n v="4.4800000000000004"/>
    <x v="1"/>
    <x v="0"/>
    <x v="25"/>
  </r>
  <r>
    <n v="287"/>
    <s v="Iceland"/>
    <s v="WESTERN EUROPE"/>
    <s v="Visa"/>
    <n v="1"/>
    <n v="4.51"/>
    <x v="0"/>
    <x v="0"/>
    <x v="43"/>
  </r>
  <r>
    <n v="288"/>
    <s v="Italy"/>
    <s v="WESTERN EUROPE"/>
    <s v="Mastercard"/>
    <n v="8"/>
    <n v="3.6"/>
    <x v="1"/>
    <x v="1"/>
    <x v="26"/>
  </r>
  <r>
    <n v="289"/>
    <s v="Montenegro"/>
    <s v="EASTERN EUROPE"/>
    <s v="Visa"/>
    <n v="1"/>
    <n v="10"/>
    <x v="0"/>
    <x v="0"/>
    <x v="58"/>
  </r>
  <r>
    <n v="290"/>
    <s v="San Marino"/>
    <s v="WESTERN EUROPE"/>
    <s v="American Express"/>
    <n v="6"/>
    <n v="3.29"/>
    <x v="0"/>
    <x v="0"/>
    <x v="30"/>
  </r>
  <r>
    <n v="291"/>
    <s v="Malta"/>
    <s v="WESTERN EUROPE"/>
    <s v="Visa"/>
    <n v="5"/>
    <n v="9.8699999999999992"/>
    <x v="1"/>
    <x v="0"/>
    <x v="9"/>
  </r>
  <r>
    <n v="292"/>
    <s v="Cyprus"/>
    <s v="NEAR EAST"/>
    <s v="Visa"/>
    <n v="10"/>
    <n v="3.76"/>
    <x v="1"/>
    <x v="1"/>
    <x v="40"/>
  </r>
  <r>
    <n v="293"/>
    <s v="Sweden"/>
    <s v="WESTERN EUROPE"/>
    <s v="Visa"/>
    <n v="5"/>
    <n v="4.79"/>
    <x v="0"/>
    <x v="0"/>
    <x v="27"/>
  </r>
  <r>
    <n v="294"/>
    <s v="Poland"/>
    <s v="EASTERN EUROPE"/>
    <s v="Mastercard"/>
    <n v="1"/>
    <n v="8.64"/>
    <x v="1"/>
    <x v="0"/>
    <x v="10"/>
  </r>
  <r>
    <n v="295"/>
    <s v="Belgium"/>
    <s v="WESTERN EUROPE"/>
    <s v="Mastercard"/>
    <n v="8"/>
    <n v="3.13"/>
    <x v="1"/>
    <x v="0"/>
    <x v="12"/>
  </r>
  <r>
    <n v="296"/>
    <s v="Italy"/>
    <s v="WESTERN EUROPE"/>
    <s v="American Express"/>
    <n v="10"/>
    <n v="6.1"/>
    <x v="1"/>
    <x v="1"/>
    <x v="15"/>
  </r>
  <r>
    <n v="297"/>
    <s v="Iceland"/>
    <s v="WESTERN EUROPE"/>
    <s v="Visa"/>
    <n v="5"/>
    <n v="5.92"/>
    <x v="1"/>
    <x v="0"/>
    <x v="15"/>
  </r>
  <r>
    <n v="298"/>
    <s v="Italy"/>
    <s v="WESTERN EUROPE"/>
    <s v="Mastercard"/>
    <n v="1"/>
    <n v="8.24"/>
    <x v="1"/>
    <x v="1"/>
    <x v="26"/>
  </r>
  <r>
    <n v="299"/>
    <s v="Serbia"/>
    <s v="EASTERN EUROPE"/>
    <s v="Mastercard"/>
    <n v="6"/>
    <n v="3.32"/>
    <x v="1"/>
    <x v="0"/>
    <x v="17"/>
  </r>
  <r>
    <n v="300"/>
    <s v="Montenegro"/>
    <s v="EASTERN EUROPE"/>
    <s v="Store Card"/>
    <n v="1"/>
    <n v="7.04"/>
    <x v="0"/>
    <x v="0"/>
    <x v="12"/>
  </r>
  <r>
    <n v="301"/>
    <s v="Estonia"/>
    <s v="BALTICS"/>
    <s v="Visa"/>
    <n v="4"/>
    <n v="8.85"/>
    <x v="1"/>
    <x v="0"/>
    <x v="39"/>
  </r>
  <r>
    <n v="302"/>
    <s v="Bosnia and Herzegovina"/>
    <s v="EASTERN EUROPE"/>
    <s v="Switch"/>
    <n v="10"/>
    <n v="8.91"/>
    <x v="1"/>
    <x v="1"/>
    <x v="33"/>
  </r>
  <r>
    <n v="303"/>
    <s v="Spain"/>
    <s v="WESTERN EUROPE"/>
    <s v="Mastercard"/>
    <n v="10"/>
    <n v="6.91"/>
    <x v="0"/>
    <x v="0"/>
    <x v="22"/>
  </r>
  <r>
    <n v="304"/>
    <s v="Netherlands"/>
    <s v="WESTERN EUROPE"/>
    <s v="American Express"/>
    <n v="7"/>
    <n v="9.43"/>
    <x v="1"/>
    <x v="0"/>
    <x v="22"/>
  </r>
  <r>
    <n v="305"/>
    <s v="Finland"/>
    <s v="WESTERN EUROPE"/>
    <s v="American Express"/>
    <n v="9"/>
    <n v="9.36"/>
    <x v="1"/>
    <x v="0"/>
    <x v="54"/>
  </r>
  <r>
    <n v="306"/>
    <s v="Slovenia"/>
    <s v="EASTERN EUROPE"/>
    <s v="Switch"/>
    <n v="3"/>
    <n v="4.88"/>
    <x v="1"/>
    <x v="1"/>
    <x v="27"/>
  </r>
  <r>
    <n v="307"/>
    <s v="Germany"/>
    <s v="WESTERN EUROPE"/>
    <s v="Mastercard"/>
    <n v="6"/>
    <n v="1.01"/>
    <x v="1"/>
    <x v="0"/>
    <x v="2"/>
  </r>
  <r>
    <n v="308"/>
    <s v="Kosovo"/>
    <s v="EASTERN EUROPE"/>
    <s v="Switch"/>
    <n v="1"/>
    <n v="4.49"/>
    <x v="1"/>
    <x v="1"/>
    <x v="54"/>
  </r>
  <r>
    <n v="309"/>
    <s v="Belgium"/>
    <s v="WESTERN EUROPE"/>
    <s v="Mastercard"/>
    <n v="10"/>
    <n v="9.4700000000000006"/>
    <x v="1"/>
    <x v="0"/>
    <x v="36"/>
  </r>
  <r>
    <n v="310"/>
    <s v="Switzerland"/>
    <s v="WESTERN EUROPE"/>
    <s v="Visa"/>
    <n v="4"/>
    <n v="5.44"/>
    <x v="0"/>
    <x v="0"/>
    <x v="29"/>
  </r>
  <r>
    <n v="311"/>
    <s v="Cyprus"/>
    <s v="NEAR EAST"/>
    <s v="Mastercard"/>
    <n v="10"/>
    <n v="3.26"/>
    <x v="0"/>
    <x v="0"/>
    <x v="7"/>
  </r>
  <r>
    <n v="312"/>
    <s v="Luxembourg"/>
    <s v="WESTERN EUROPE"/>
    <s v="Visa"/>
    <n v="8"/>
    <n v="8.06"/>
    <x v="1"/>
    <x v="0"/>
    <x v="43"/>
  </r>
  <r>
    <n v="313"/>
    <s v="Luxembourg"/>
    <s v="WESTERN EUROPE"/>
    <s v="Store Card"/>
    <n v="2"/>
    <n v="9.68"/>
    <x v="0"/>
    <x v="1"/>
    <x v="34"/>
  </r>
  <r>
    <n v="314"/>
    <s v="Serbia"/>
    <s v="EASTERN EUROPE"/>
    <s v="Mastercard"/>
    <n v="7"/>
    <n v="8.2799999999999994"/>
    <x v="1"/>
    <x v="0"/>
    <x v="26"/>
  </r>
  <r>
    <n v="315"/>
    <s v="Croatia"/>
    <s v="EASTERN EUROPE"/>
    <s v="Mastercard"/>
    <n v="10"/>
    <n v="6.47"/>
    <x v="1"/>
    <x v="0"/>
    <x v="26"/>
  </r>
  <r>
    <n v="316"/>
    <s v="Norway"/>
    <s v="WESTERN EUROPE"/>
    <s v="American Express"/>
    <n v="9"/>
    <n v="9.75"/>
    <x v="1"/>
    <x v="0"/>
    <x v="37"/>
  </r>
  <r>
    <n v="317"/>
    <s v="Finland"/>
    <s v="WESTERN EUROPE"/>
    <s v="Visa"/>
    <n v="7"/>
    <n v="2.6"/>
    <x v="0"/>
    <x v="0"/>
    <x v="8"/>
  </r>
  <r>
    <n v="318"/>
    <s v="Denmark"/>
    <s v="WESTERN EUROPE"/>
    <s v="Mastercard"/>
    <n v="7"/>
    <n v="8.39"/>
    <x v="0"/>
    <x v="1"/>
    <x v="27"/>
  </r>
  <r>
    <n v="319"/>
    <s v="Andorra"/>
    <s v="WESTERN EUROPE"/>
    <s v="Mastercard"/>
    <n v="5"/>
    <n v="8.0399999999999991"/>
    <x v="0"/>
    <x v="0"/>
    <x v="44"/>
  </r>
  <r>
    <n v="320"/>
    <s v="United Kingdom"/>
    <s v="WESTERN EUROPE"/>
    <s v="Mastercard"/>
    <n v="5"/>
    <n v="4.84"/>
    <x v="0"/>
    <x v="0"/>
    <x v="35"/>
  </r>
  <r>
    <n v="321"/>
    <s v="Italy"/>
    <s v="WESTERN EUROPE"/>
    <s v="American Express"/>
    <n v="7"/>
    <n v="2.37"/>
    <x v="1"/>
    <x v="0"/>
    <x v="7"/>
  </r>
  <r>
    <n v="322"/>
    <s v="Liechtenstein"/>
    <s v="WESTERN EUROPE"/>
    <s v="Visa"/>
    <n v="4"/>
    <n v="2.59"/>
    <x v="1"/>
    <x v="1"/>
    <x v="4"/>
  </r>
  <r>
    <n v="323"/>
    <s v="Gibraltar"/>
    <s v="WESTERN EUROPE"/>
    <s v="Mastercard"/>
    <n v="9"/>
    <n v="8.08"/>
    <x v="0"/>
    <x v="0"/>
    <x v="32"/>
  </r>
  <r>
    <n v="324"/>
    <s v="Bosnia and Herzegovina"/>
    <s v="EASTERN EUROPE"/>
    <s v="Visa"/>
    <n v="1"/>
    <n v="9.68"/>
    <x v="1"/>
    <x v="1"/>
    <x v="34"/>
  </r>
  <r>
    <n v="325"/>
    <s v="Denmark"/>
    <s v="WESTERN EUROPE"/>
    <s v="Visa"/>
    <n v="1"/>
    <n v="2.23"/>
    <x v="1"/>
    <x v="0"/>
    <x v="20"/>
  </r>
  <r>
    <n v="326"/>
    <s v="Serbia"/>
    <s v="EASTERN EUROPE"/>
    <s v="Switch"/>
    <n v="9"/>
    <n v="3.5"/>
    <x v="1"/>
    <x v="0"/>
    <x v="1"/>
  </r>
  <r>
    <n v="327"/>
    <s v="San Marino"/>
    <s v="WESTERN EUROPE"/>
    <s v="Switch"/>
    <n v="10"/>
    <n v="8.5500000000000007"/>
    <x v="1"/>
    <x v="0"/>
    <x v="38"/>
  </r>
  <r>
    <n v="328"/>
    <s v="Croatia"/>
    <s v="EASTERN EUROPE"/>
    <s v="Visa"/>
    <n v="4"/>
    <n v="7.22"/>
    <x v="0"/>
    <x v="0"/>
    <x v="32"/>
  </r>
  <r>
    <n v="329"/>
    <s v="Slovakia"/>
    <s v="EASTERN EUROPE"/>
    <s v="Mastercard"/>
    <n v="8"/>
    <n v="7.58"/>
    <x v="0"/>
    <x v="1"/>
    <x v="48"/>
  </r>
  <r>
    <n v="330"/>
    <s v="Austria"/>
    <s v="WESTERN EUROPE"/>
    <s v="Visa"/>
    <n v="7"/>
    <n v="1.57"/>
    <x v="1"/>
    <x v="0"/>
    <x v="18"/>
  </r>
  <r>
    <n v="331"/>
    <s v="Portugal"/>
    <s v="WESTERN EUROPE"/>
    <s v="American Express"/>
    <n v="7"/>
    <n v="9.1"/>
    <x v="1"/>
    <x v="0"/>
    <x v="5"/>
  </r>
  <r>
    <n v="332"/>
    <s v="Sweden"/>
    <s v="WESTERN EUROPE"/>
    <s v="Switch"/>
    <n v="9"/>
    <n v="4.91"/>
    <x v="1"/>
    <x v="1"/>
    <x v="49"/>
  </r>
  <r>
    <n v="333"/>
    <s v="Czech Republic"/>
    <s v="EASTERN EUROPE"/>
    <s v="Mastercard"/>
    <n v="5"/>
    <n v="6.85"/>
    <x v="1"/>
    <x v="0"/>
    <x v="12"/>
  </r>
  <r>
    <n v="334"/>
    <s v="Greece"/>
    <s v="WESTERN EUROPE"/>
    <s v="Mastercard"/>
    <n v="3"/>
    <n v="2.79"/>
    <x v="0"/>
    <x v="0"/>
    <x v="31"/>
  </r>
  <r>
    <n v="335"/>
    <s v="Latvia"/>
    <s v="BALTICS"/>
    <s v="Visa"/>
    <n v="6"/>
    <n v="6.22"/>
    <x v="1"/>
    <x v="1"/>
    <x v="41"/>
  </r>
  <r>
    <n v="336"/>
    <s v="Sweden"/>
    <s v="WESTERN EUROPE"/>
    <s v="Mastercard"/>
    <n v="2"/>
    <n v="1.36"/>
    <x v="1"/>
    <x v="1"/>
    <x v="0"/>
  </r>
  <r>
    <n v="337"/>
    <s v="Slovakia"/>
    <s v="EASTERN EUROPE"/>
    <s v="Visa"/>
    <n v="8"/>
    <n v="2.84"/>
    <x v="0"/>
    <x v="0"/>
    <x v="12"/>
  </r>
  <r>
    <n v="338"/>
    <s v="France"/>
    <s v="WESTERN EUROPE"/>
    <s v="Switch"/>
    <n v="2"/>
    <n v="1.1599999999999999"/>
    <x v="1"/>
    <x v="0"/>
    <x v="31"/>
  </r>
  <r>
    <n v="339"/>
    <s v="Montenegro"/>
    <s v="EASTERN EUROPE"/>
    <s v="American Express"/>
    <n v="9"/>
    <n v="8.9"/>
    <x v="1"/>
    <x v="0"/>
    <x v="38"/>
  </r>
  <r>
    <n v="340"/>
    <s v="Ukraine"/>
    <s v="EASTERN EUROPE"/>
    <s v="Visa"/>
    <n v="7"/>
    <n v="4.6100000000000003"/>
    <x v="0"/>
    <x v="1"/>
    <x v="34"/>
  </r>
  <r>
    <n v="341"/>
    <s v="Belgium"/>
    <s v="WESTERN EUROPE"/>
    <s v="Visa"/>
    <n v="4"/>
    <n v="2.29"/>
    <x v="1"/>
    <x v="0"/>
    <x v="6"/>
  </r>
  <r>
    <n v="342"/>
    <s v="Austria"/>
    <s v="WESTERN EUROPE"/>
    <s v="Mastercard"/>
    <n v="8"/>
    <n v="4.2300000000000004"/>
    <x v="1"/>
    <x v="0"/>
    <x v="20"/>
  </r>
  <r>
    <n v="343"/>
    <s v="France"/>
    <s v="WESTERN EUROPE"/>
    <s v="Visa"/>
    <n v="1"/>
    <n v="7.15"/>
    <x v="0"/>
    <x v="0"/>
    <x v="35"/>
  </r>
  <r>
    <n v="344"/>
    <s v="Italy"/>
    <s v="WESTERN EUROPE"/>
    <s v="Visa"/>
    <n v="7"/>
    <n v="9.34"/>
    <x v="0"/>
    <x v="0"/>
    <x v="4"/>
  </r>
  <r>
    <n v="345"/>
    <s v="Switzerland"/>
    <s v="WESTERN EUROPE"/>
    <s v="Mastercard"/>
    <n v="6"/>
    <n v="8.11"/>
    <x v="1"/>
    <x v="1"/>
    <x v="26"/>
  </r>
  <r>
    <n v="346"/>
    <s v="Montenegro"/>
    <s v="EASTERN EUROPE"/>
    <s v="Visa"/>
    <n v="9"/>
    <n v="4.17"/>
    <x v="1"/>
    <x v="1"/>
    <x v="8"/>
  </r>
  <r>
    <n v="347"/>
    <s v="Portugal"/>
    <s v="WESTERN EUROPE"/>
    <s v="Visa"/>
    <n v="2"/>
    <n v="2.69"/>
    <x v="0"/>
    <x v="0"/>
    <x v="19"/>
  </r>
  <r>
    <n v="348"/>
    <s v="Finland"/>
    <s v="WESTERN EUROPE"/>
    <s v="American Express"/>
    <n v="7"/>
    <n v="7.02"/>
    <x v="1"/>
    <x v="0"/>
    <x v="8"/>
  </r>
  <r>
    <n v="349"/>
    <s v="Austria"/>
    <s v="WESTERN EUROPE"/>
    <s v="Visa"/>
    <n v="4"/>
    <n v="4.93"/>
    <x v="1"/>
    <x v="0"/>
    <x v="3"/>
  </r>
  <r>
    <n v="350"/>
    <s v="Gibraltar"/>
    <s v="WESTERN EUROPE"/>
    <s v="Mastercard"/>
    <n v="5"/>
    <n v="4.09"/>
    <x v="0"/>
    <x v="1"/>
    <x v="2"/>
  </r>
  <r>
    <n v="351"/>
    <s v="Andorra"/>
    <s v="WESTERN EUROPE"/>
    <s v="Mastercard"/>
    <n v="9"/>
    <n v="9.6300000000000008"/>
    <x v="0"/>
    <x v="0"/>
    <x v="58"/>
  </r>
  <r>
    <n v="352"/>
    <s v="Cyprus"/>
    <s v="NEAR EAST"/>
    <s v="Switch"/>
    <n v="2"/>
    <n v="8.6999999999999993"/>
    <x v="1"/>
    <x v="0"/>
    <x v="59"/>
  </r>
  <r>
    <n v="353"/>
    <s v="Hungary"/>
    <s v="EASTERN EUROPE"/>
    <s v="Store Card"/>
    <n v="8"/>
    <n v="8.7899999999999991"/>
    <x v="1"/>
    <x v="0"/>
    <x v="18"/>
  </r>
  <r>
    <n v="354"/>
    <s v="Bulgaria"/>
    <s v="EASTERN EUROPE"/>
    <s v="Mastercard"/>
    <n v="3"/>
    <n v="7.35"/>
    <x v="1"/>
    <x v="0"/>
    <x v="24"/>
  </r>
  <r>
    <n v="355"/>
    <s v="Turkey"/>
    <s v="NEAR EAST"/>
    <s v="Mastercard"/>
    <n v="6"/>
    <n v="6.48"/>
    <x v="0"/>
    <x v="0"/>
    <x v="18"/>
  </r>
  <r>
    <n v="356"/>
    <s v="Luxembourg"/>
    <s v="WESTERN EUROPE"/>
    <s v="Switch"/>
    <n v="9"/>
    <n v="7.95"/>
    <x v="0"/>
    <x v="0"/>
    <x v="57"/>
  </r>
  <r>
    <n v="357"/>
    <s v="Switzerland"/>
    <s v="WESTERN EUROPE"/>
    <s v="Switch"/>
    <n v="5"/>
    <n v="6.82"/>
    <x v="1"/>
    <x v="0"/>
    <x v="24"/>
  </r>
  <r>
    <n v="358"/>
    <s v="Greece"/>
    <s v="WESTERN EUROPE"/>
    <s v="Store Card"/>
    <n v="4"/>
    <n v="7.08"/>
    <x v="1"/>
    <x v="0"/>
    <x v="0"/>
  </r>
  <r>
    <n v="359"/>
    <s v="Estonia"/>
    <s v="BALTICS"/>
    <s v="Mastercard"/>
    <n v="10"/>
    <n v="1.88"/>
    <x v="1"/>
    <x v="0"/>
    <x v="12"/>
  </r>
  <r>
    <n v="360"/>
    <s v="Poland"/>
    <s v="EASTERN EUROPE"/>
    <s v="Mastercard"/>
    <n v="7"/>
    <n v="4.57"/>
    <x v="1"/>
    <x v="0"/>
    <x v="58"/>
  </r>
  <r>
    <n v="361"/>
    <s v="Poland"/>
    <s v="EASTERN EUROPE"/>
    <s v="American Express"/>
    <n v="1"/>
    <n v="3.84"/>
    <x v="1"/>
    <x v="0"/>
    <x v="14"/>
  </r>
  <r>
    <n v="362"/>
    <s v="Germany"/>
    <s v="WESTERN EUROPE"/>
    <s v="Visa"/>
    <n v="2"/>
    <n v="7.86"/>
    <x v="1"/>
    <x v="0"/>
    <x v="48"/>
  </r>
  <r>
    <n v="363"/>
    <s v="Kosovo"/>
    <s v="EASTERN EUROPE"/>
    <s v="Visa"/>
    <n v="8"/>
    <n v="8.24"/>
    <x v="1"/>
    <x v="0"/>
    <x v="48"/>
  </r>
  <r>
    <n v="364"/>
    <s v="Slovakia"/>
    <s v="EASTERN EUROPE"/>
    <s v="Visa"/>
    <n v="5"/>
    <n v="6.16"/>
    <x v="0"/>
    <x v="0"/>
    <x v="2"/>
  </r>
  <r>
    <n v="365"/>
    <s v="Czech Republic"/>
    <s v="EASTERN EUROPE"/>
    <s v="Visa"/>
    <n v="4"/>
    <n v="6.02"/>
    <x v="1"/>
    <x v="0"/>
    <x v="26"/>
  </r>
  <r>
    <n v="366"/>
    <s v="Montenegro"/>
    <s v="EASTERN EUROPE"/>
    <s v="American Express"/>
    <n v="9"/>
    <n v="5.48"/>
    <x v="0"/>
    <x v="1"/>
    <x v="30"/>
  </r>
  <r>
    <n v="367"/>
    <s v="Denmark"/>
    <s v="WESTERN EUROPE"/>
    <s v="Mastercard"/>
    <n v="10"/>
    <n v="4.75"/>
    <x v="1"/>
    <x v="1"/>
    <x v="1"/>
  </r>
  <r>
    <n v="368"/>
    <s v="Albania"/>
    <s v="EASTERN EUROPE"/>
    <s v="Store Card"/>
    <n v="8"/>
    <n v="3.92"/>
    <x v="1"/>
    <x v="1"/>
    <x v="12"/>
  </r>
  <r>
    <n v="369"/>
    <s v="Italy"/>
    <s v="WESTERN EUROPE"/>
    <s v="Mastercard"/>
    <n v="8"/>
    <n v="4.17"/>
    <x v="1"/>
    <x v="0"/>
    <x v="31"/>
  </r>
  <r>
    <n v="370"/>
    <s v="Bulgaria"/>
    <s v="EASTERN EUROPE"/>
    <s v="Visa"/>
    <n v="8"/>
    <n v="1.06"/>
    <x v="0"/>
    <x v="0"/>
    <x v="9"/>
  </r>
  <r>
    <n v="371"/>
    <s v="Italy"/>
    <s v="WESTERN EUROPE"/>
    <s v="Switch"/>
    <n v="2"/>
    <n v="9.9"/>
    <x v="1"/>
    <x v="0"/>
    <x v="24"/>
  </r>
  <r>
    <n v="372"/>
    <s v="Latvia"/>
    <s v="BALTICS"/>
    <s v="Mastercard"/>
    <n v="8"/>
    <n v="4.21"/>
    <x v="0"/>
    <x v="0"/>
    <x v="45"/>
  </r>
  <r>
    <n v="373"/>
    <s v="Iceland"/>
    <s v="WESTERN EUROPE"/>
    <s v="American Express"/>
    <n v="9"/>
    <n v="5.7"/>
    <x v="0"/>
    <x v="0"/>
    <x v="7"/>
  </r>
  <r>
    <n v="374"/>
    <s v="France"/>
    <s v="WESTERN EUROPE"/>
    <s v="Mastercard"/>
    <n v="6"/>
    <n v="8.6199999999999992"/>
    <x v="1"/>
    <x v="0"/>
    <x v="23"/>
  </r>
  <r>
    <n v="375"/>
    <s v="United Kingdom"/>
    <s v="WESTERN EUROPE"/>
    <s v="Mastercard"/>
    <n v="1"/>
    <n v="7.31"/>
    <x v="0"/>
    <x v="0"/>
    <x v="0"/>
  </r>
  <r>
    <n v="376"/>
    <s v="Andorra"/>
    <s v="WESTERN EUROPE"/>
    <s v="Visa"/>
    <n v="9"/>
    <n v="8.9"/>
    <x v="1"/>
    <x v="0"/>
    <x v="38"/>
  </r>
  <r>
    <n v="377"/>
    <s v="Cyprus"/>
    <s v="NEAR EAST"/>
    <s v="Store Card"/>
    <n v="9"/>
    <n v="2.5"/>
    <x v="1"/>
    <x v="0"/>
    <x v="10"/>
  </r>
  <r>
    <n v="378"/>
    <s v="Czech Republic"/>
    <s v="EASTERN EUROPE"/>
    <s v="Switch"/>
    <n v="9"/>
    <n v="8.2100000000000009"/>
    <x v="1"/>
    <x v="1"/>
    <x v="32"/>
  </r>
  <r>
    <n v="379"/>
    <s v="France"/>
    <s v="WESTERN EUROPE"/>
    <s v="Visa"/>
    <n v="9"/>
    <n v="5.29"/>
    <x v="1"/>
    <x v="0"/>
    <x v="37"/>
  </r>
  <r>
    <n v="380"/>
    <s v="Albania"/>
    <s v="EASTERN EUROPE"/>
    <s v="Visa"/>
    <n v="2"/>
    <n v="7.74"/>
    <x v="1"/>
    <x v="0"/>
    <x v="35"/>
  </r>
  <r>
    <n v="381"/>
    <s v="Bosnia and Herzegovina"/>
    <s v="EASTERN EUROPE"/>
    <s v="Switch"/>
    <n v="9"/>
    <n v="7.56"/>
    <x v="0"/>
    <x v="0"/>
    <x v="5"/>
  </r>
  <r>
    <n v="382"/>
    <s v="Ukraine"/>
    <s v="EASTERN EUROPE"/>
    <s v="Visa"/>
    <n v="9"/>
    <n v="6.95"/>
    <x v="1"/>
    <x v="0"/>
    <x v="35"/>
  </r>
  <r>
    <n v="383"/>
    <s v="Cyprus"/>
    <s v="NEAR EAST"/>
    <s v="Visa"/>
    <n v="6"/>
    <n v="3.1"/>
    <x v="1"/>
    <x v="0"/>
    <x v="30"/>
  </r>
  <r>
    <n v="384"/>
    <s v="Cyprus"/>
    <s v="NEAR EAST"/>
    <s v="Mastercard"/>
    <n v="1"/>
    <n v="2.7"/>
    <x v="1"/>
    <x v="0"/>
    <x v="37"/>
  </r>
  <r>
    <n v="385"/>
    <s v="Austria"/>
    <s v="WESTERN EUROPE"/>
    <s v="American Express"/>
    <n v="4"/>
    <n v="6.12"/>
    <x v="1"/>
    <x v="0"/>
    <x v="35"/>
  </r>
  <r>
    <n v="386"/>
    <s v="Netherlands"/>
    <s v="WESTERN EUROPE"/>
    <s v="Mastercard"/>
    <n v="9"/>
    <n v="1.79"/>
    <x v="0"/>
    <x v="0"/>
    <x v="59"/>
  </r>
  <r>
    <n v="387"/>
    <s v="Belgium"/>
    <s v="WESTERN EUROPE"/>
    <s v="Mastercard"/>
    <n v="5"/>
    <n v="9.26"/>
    <x v="0"/>
    <x v="1"/>
    <x v="6"/>
  </r>
  <r>
    <n v="388"/>
    <s v="Luxembourg"/>
    <s v="WESTERN EUROPE"/>
    <s v="Switch"/>
    <n v="10"/>
    <n v="9.41"/>
    <x v="1"/>
    <x v="1"/>
    <x v="7"/>
  </r>
  <r>
    <n v="389"/>
    <s v="Gibraltar"/>
    <s v="WESTERN EUROPE"/>
    <s v="Visa"/>
    <n v="4"/>
    <n v="5.1100000000000003"/>
    <x v="1"/>
    <x v="0"/>
    <x v="8"/>
  </r>
  <r>
    <n v="390"/>
    <s v="Malta"/>
    <s v="WESTERN EUROPE"/>
    <s v="American Express"/>
    <n v="1"/>
    <n v="7.06"/>
    <x v="0"/>
    <x v="0"/>
    <x v="18"/>
  </r>
  <r>
    <n v="391"/>
    <s v="Serbia"/>
    <s v="EASTERN EUROPE"/>
    <s v="Mastercard"/>
    <n v="7"/>
    <n v="7.24"/>
    <x v="1"/>
    <x v="1"/>
    <x v="5"/>
  </r>
  <r>
    <n v="392"/>
    <s v="Romania"/>
    <s v="EASTERN EUROPE"/>
    <s v="Visa"/>
    <n v="9"/>
    <n v="1.03"/>
    <x v="1"/>
    <x v="0"/>
    <x v="32"/>
  </r>
  <r>
    <n v="393"/>
    <s v="France"/>
    <s v="WESTERN EUROPE"/>
    <s v="Visa"/>
    <n v="3"/>
    <n v="2.69"/>
    <x v="1"/>
    <x v="1"/>
    <x v="32"/>
  </r>
  <r>
    <n v="394"/>
    <s v="Netherlands"/>
    <s v="WESTERN EUROPE"/>
    <s v="Store Card"/>
    <n v="10"/>
    <n v="5.68"/>
    <x v="0"/>
    <x v="1"/>
    <x v="39"/>
  </r>
  <r>
    <n v="395"/>
    <s v="Bosnia and Herzegovina"/>
    <s v="EASTERN EUROPE"/>
    <s v="American Express"/>
    <n v="8"/>
    <n v="6.83"/>
    <x v="0"/>
    <x v="0"/>
    <x v="29"/>
  </r>
  <r>
    <n v="396"/>
    <s v="Albania"/>
    <s v="EASTERN EUROPE"/>
    <s v="Mastercard"/>
    <n v="4"/>
    <n v="5.88"/>
    <x v="1"/>
    <x v="0"/>
    <x v="34"/>
  </r>
  <r>
    <n v="397"/>
    <s v="Luxembourg"/>
    <s v="WESTERN EUROPE"/>
    <s v="Visa"/>
    <n v="1"/>
    <n v="5.69"/>
    <x v="1"/>
    <x v="0"/>
    <x v="12"/>
  </r>
  <r>
    <n v="398"/>
    <s v="Serbia"/>
    <s v="EASTERN EUROPE"/>
    <s v="Visa"/>
    <n v="6"/>
    <n v="3.7"/>
    <x v="1"/>
    <x v="1"/>
    <x v="23"/>
  </r>
  <r>
    <n v="399"/>
    <s v="Norway"/>
    <s v="WESTERN EUROPE"/>
    <s v="Visa"/>
    <n v="6"/>
    <n v="8.6999999999999993"/>
    <x v="1"/>
    <x v="1"/>
    <x v="10"/>
  </r>
  <r>
    <n v="400"/>
    <s v="Slovakia"/>
    <s v="EASTERN EUROPE"/>
    <s v="American Express"/>
    <n v="9"/>
    <n v="1.24"/>
    <x v="1"/>
    <x v="1"/>
    <x v="20"/>
  </r>
  <r>
    <n v="401"/>
    <s v="Cyprus"/>
    <s v="NEAR EAST"/>
    <s v="Mastercard"/>
    <n v="3"/>
    <n v="8.33"/>
    <x v="1"/>
    <x v="1"/>
    <x v="14"/>
  </r>
  <r>
    <n v="402"/>
    <s v="Germany"/>
    <s v="WESTERN EUROPE"/>
    <s v="American Express"/>
    <n v="3"/>
    <n v="6.63"/>
    <x v="1"/>
    <x v="0"/>
    <x v="37"/>
  </r>
  <r>
    <n v="403"/>
    <s v="United Kingdom"/>
    <s v="WESTERN EUROPE"/>
    <s v="American Express"/>
    <n v="8"/>
    <n v="2.4700000000000002"/>
    <x v="1"/>
    <x v="0"/>
    <x v="1"/>
  </r>
  <r>
    <n v="404"/>
    <s v="Monaco"/>
    <s v="WESTERN EUROPE"/>
    <s v="American Express"/>
    <n v="5"/>
    <n v="3.5"/>
    <x v="1"/>
    <x v="0"/>
    <x v="3"/>
  </r>
  <r>
    <n v="405"/>
    <s v="San Marino"/>
    <s v="WESTERN EUROPE"/>
    <s v="Switch"/>
    <n v="4"/>
    <n v="9.9600000000000009"/>
    <x v="0"/>
    <x v="0"/>
    <x v="8"/>
  </r>
  <r>
    <n v="406"/>
    <s v="Serbia"/>
    <s v="EASTERN EUROPE"/>
    <s v="Switch"/>
    <n v="5"/>
    <n v="3.68"/>
    <x v="1"/>
    <x v="0"/>
    <x v="42"/>
  </r>
  <r>
    <n v="407"/>
    <s v="Norway"/>
    <s v="WESTERN EUROPE"/>
    <s v="American Express"/>
    <n v="3"/>
    <n v="8.23"/>
    <x v="0"/>
    <x v="1"/>
    <x v="32"/>
  </r>
  <r>
    <n v="408"/>
    <s v="Turkey"/>
    <s v="NEAR EAST"/>
    <s v="Store Card"/>
    <n v="5"/>
    <n v="5.69"/>
    <x v="1"/>
    <x v="0"/>
    <x v="15"/>
  </r>
  <r>
    <n v="409"/>
    <s v="Denmark"/>
    <s v="WESTERN EUROPE"/>
    <s v="Visa"/>
    <n v="7"/>
    <n v="4.7699999999999996"/>
    <x v="1"/>
    <x v="0"/>
    <x v="20"/>
  </r>
  <r>
    <n v="410"/>
    <s v="Luxembourg"/>
    <s v="WESTERN EUROPE"/>
    <s v="American Express"/>
    <n v="3"/>
    <n v="8.75"/>
    <x v="1"/>
    <x v="0"/>
    <x v="3"/>
  </r>
  <r>
    <n v="411"/>
    <s v="Serbia"/>
    <s v="EASTERN EUROPE"/>
    <s v="American Express"/>
    <n v="10"/>
    <n v="6.8"/>
    <x v="1"/>
    <x v="0"/>
    <x v="29"/>
  </r>
  <r>
    <n v="412"/>
    <s v="Lithuania"/>
    <s v="BALTICS"/>
    <s v="Mastercard"/>
    <n v="1"/>
    <n v="5.54"/>
    <x v="0"/>
    <x v="0"/>
    <x v="1"/>
  </r>
  <r>
    <n v="413"/>
    <s v="Hungary"/>
    <s v="EASTERN EUROPE"/>
    <s v="Visa"/>
    <n v="8"/>
    <n v="5.04"/>
    <x v="0"/>
    <x v="0"/>
    <x v="26"/>
  </r>
  <r>
    <n v="414"/>
    <s v="Kosovo"/>
    <s v="EASTERN EUROPE"/>
    <s v="Visa"/>
    <n v="2"/>
    <n v="2.71"/>
    <x v="1"/>
    <x v="0"/>
    <x v="5"/>
  </r>
  <r>
    <n v="415"/>
    <s v="Norway"/>
    <s v="WESTERN EUROPE"/>
    <s v="Switch"/>
    <n v="6"/>
    <n v="1.94"/>
    <x v="1"/>
    <x v="0"/>
    <x v="22"/>
  </r>
  <r>
    <n v="416"/>
    <s v="United Kingdom"/>
    <s v="WESTERN EUROPE"/>
    <s v="Visa"/>
    <n v="5"/>
    <n v="9.84"/>
    <x v="1"/>
    <x v="0"/>
    <x v="4"/>
  </r>
  <r>
    <n v="417"/>
    <s v="Norway"/>
    <s v="WESTERN EUROPE"/>
    <s v="Store Card"/>
    <n v="5"/>
    <n v="1.88"/>
    <x v="1"/>
    <x v="1"/>
    <x v="19"/>
  </r>
  <r>
    <n v="418"/>
    <s v="Iceland"/>
    <s v="WESTERN EUROPE"/>
    <s v="Mastercard"/>
    <n v="10"/>
    <n v="2.81"/>
    <x v="1"/>
    <x v="1"/>
    <x v="44"/>
  </r>
  <r>
    <n v="419"/>
    <s v="Bulgaria"/>
    <s v="EASTERN EUROPE"/>
    <s v="Switch"/>
    <n v="5"/>
    <n v="4.75"/>
    <x v="0"/>
    <x v="0"/>
    <x v="10"/>
  </r>
  <r>
    <n v="420"/>
    <s v="Austria"/>
    <s v="WESTERN EUROPE"/>
    <s v="Mastercard"/>
    <n v="8"/>
    <n v="4.3600000000000003"/>
    <x v="0"/>
    <x v="0"/>
    <x v="8"/>
  </r>
  <r>
    <n v="421"/>
    <s v="Denmark"/>
    <s v="WESTERN EUROPE"/>
    <s v="Visa"/>
    <n v="2"/>
    <n v="7.33"/>
    <x v="1"/>
    <x v="0"/>
    <x v="30"/>
  </r>
  <r>
    <n v="422"/>
    <s v="Latvia"/>
    <s v="BALTICS"/>
    <s v="American Express"/>
    <n v="5"/>
    <n v="4.07"/>
    <x v="1"/>
    <x v="0"/>
    <x v="38"/>
  </r>
  <r>
    <n v="423"/>
    <s v="Malta"/>
    <s v="WESTERN EUROPE"/>
    <s v="Visa"/>
    <n v="5"/>
    <n v="2.27"/>
    <x v="1"/>
    <x v="0"/>
    <x v="35"/>
  </r>
  <r>
    <n v="424"/>
    <s v="Albania"/>
    <s v="EASTERN EUROPE"/>
    <s v="Visa"/>
    <n v="9"/>
    <n v="8.82"/>
    <x v="1"/>
    <x v="0"/>
    <x v="5"/>
  </r>
  <r>
    <n v="425"/>
    <s v="Liechtenstein"/>
    <s v="WESTERN EUROPE"/>
    <s v="Store Card"/>
    <n v="10"/>
    <n v="3.76"/>
    <x v="0"/>
    <x v="0"/>
    <x v="9"/>
  </r>
  <r>
    <n v="426"/>
    <s v="Bosnia and Herzegovina"/>
    <s v="EASTERN EUROPE"/>
    <s v="Mastercard"/>
    <n v="1"/>
    <n v="3.27"/>
    <x v="1"/>
    <x v="0"/>
    <x v="25"/>
  </r>
  <r>
    <n v="427"/>
    <s v="United Kingdom"/>
    <s v="WESTERN EUROPE"/>
    <s v="Switch"/>
    <n v="3"/>
    <n v="1.83"/>
    <x v="0"/>
    <x v="0"/>
    <x v="8"/>
  </r>
  <r>
    <n v="428"/>
    <s v="Latvia"/>
    <s v="BALTICS"/>
    <s v="American Express"/>
    <n v="9"/>
    <n v="3.83"/>
    <x v="1"/>
    <x v="1"/>
    <x v="45"/>
  </r>
  <r>
    <n v="429"/>
    <s v="Bulgaria"/>
    <s v="EASTERN EUROPE"/>
    <s v="American Express"/>
    <n v="6"/>
    <n v="7.78"/>
    <x v="0"/>
    <x v="0"/>
    <x v="50"/>
  </r>
  <r>
    <n v="430"/>
    <s v="Andorra"/>
    <s v="WESTERN EUROPE"/>
    <s v="American Express"/>
    <n v="4"/>
    <n v="1.17"/>
    <x v="1"/>
    <x v="0"/>
    <x v="32"/>
  </r>
  <r>
    <n v="431"/>
    <s v="Norway"/>
    <s v="WESTERN EUROPE"/>
    <s v="Visa"/>
    <n v="3"/>
    <n v="8.8699999999999992"/>
    <x v="1"/>
    <x v="0"/>
    <x v="40"/>
  </r>
  <r>
    <n v="432"/>
    <s v="Norway"/>
    <s v="WESTERN EUROPE"/>
    <s v="Store Card"/>
    <n v="3"/>
    <n v="8.2799999999999994"/>
    <x v="1"/>
    <x v="0"/>
    <x v="36"/>
  </r>
  <r>
    <n v="433"/>
    <s v="Bosnia and Herzegovina"/>
    <s v="EASTERN EUROPE"/>
    <s v="Visa"/>
    <n v="1"/>
    <n v="8.7200000000000006"/>
    <x v="1"/>
    <x v="1"/>
    <x v="29"/>
  </r>
  <r>
    <n v="434"/>
    <s v="Bosnia and Herzegovina"/>
    <s v="EASTERN EUROPE"/>
    <s v="Mastercard"/>
    <n v="10"/>
    <n v="3.86"/>
    <x v="0"/>
    <x v="0"/>
    <x v="35"/>
  </r>
  <r>
    <n v="435"/>
    <s v="Italy"/>
    <s v="WESTERN EUROPE"/>
    <s v="Mastercard"/>
    <n v="8"/>
    <n v="6.86"/>
    <x v="1"/>
    <x v="0"/>
    <x v="14"/>
  </r>
  <r>
    <n v="436"/>
    <s v="Cyprus"/>
    <s v="NEAR EAST"/>
    <s v="Visa"/>
    <n v="4"/>
    <n v="1.98"/>
    <x v="0"/>
    <x v="1"/>
    <x v="23"/>
  </r>
  <r>
    <n v="437"/>
    <s v="Iceland"/>
    <s v="WESTERN EUROPE"/>
    <s v="Mastercard"/>
    <n v="4"/>
    <n v="3.75"/>
    <x v="1"/>
    <x v="0"/>
    <x v="29"/>
  </r>
  <r>
    <n v="438"/>
    <s v="Italy"/>
    <s v="WESTERN EUROPE"/>
    <s v="Visa"/>
    <n v="9"/>
    <n v="9.7799999999999994"/>
    <x v="1"/>
    <x v="0"/>
    <x v="12"/>
  </r>
  <r>
    <n v="439"/>
    <s v="Austria"/>
    <s v="WESTERN EUROPE"/>
    <s v="Visa"/>
    <n v="7"/>
    <n v="9.68"/>
    <x v="1"/>
    <x v="0"/>
    <x v="58"/>
  </r>
  <r>
    <n v="440"/>
    <s v="Albania"/>
    <s v="EASTERN EUROPE"/>
    <s v="American Express"/>
    <n v="6"/>
    <n v="8.0299999999999994"/>
    <x v="1"/>
    <x v="0"/>
    <x v="42"/>
  </r>
  <r>
    <n v="441"/>
    <s v="Lithuania"/>
    <s v="BALTICS"/>
    <s v="Mastercard"/>
    <n v="1"/>
    <n v="9.23"/>
    <x v="0"/>
    <x v="0"/>
    <x v="53"/>
  </r>
  <r>
    <n v="442"/>
    <s v="Belgium"/>
    <s v="WESTERN EUROPE"/>
    <s v="Visa"/>
    <n v="2"/>
    <n v="7.36"/>
    <x v="1"/>
    <x v="0"/>
    <x v="37"/>
  </r>
  <r>
    <n v="443"/>
    <s v="Monaco"/>
    <s v="WESTERN EUROPE"/>
    <s v="Mastercard"/>
    <n v="9"/>
    <n v="8.41"/>
    <x v="1"/>
    <x v="0"/>
    <x v="41"/>
  </r>
  <r>
    <n v="444"/>
    <s v="Andorra"/>
    <s v="WESTERN EUROPE"/>
    <s v="Visa"/>
    <n v="7"/>
    <n v="1.4"/>
    <x v="1"/>
    <x v="0"/>
    <x v="56"/>
  </r>
  <r>
    <n v="445"/>
    <s v="Bosnia and Herzegovina"/>
    <s v="EASTERN EUROPE"/>
    <s v="Visa"/>
    <n v="9"/>
    <n v="9.07"/>
    <x v="1"/>
    <x v="1"/>
    <x v="29"/>
  </r>
  <r>
    <n v="446"/>
    <s v="Andorra"/>
    <s v="WESTERN EUROPE"/>
    <s v="American Express"/>
    <n v="8"/>
    <n v="9.81"/>
    <x v="1"/>
    <x v="0"/>
    <x v="43"/>
  </r>
  <r>
    <n v="447"/>
    <s v="Hungary"/>
    <s v="EASTERN EUROPE"/>
    <s v="Visa"/>
    <n v="7"/>
    <n v="7.2"/>
    <x v="1"/>
    <x v="0"/>
    <x v="13"/>
  </r>
  <r>
    <n v="448"/>
    <s v="Austria"/>
    <s v="WESTERN EUROPE"/>
    <s v="Mastercard"/>
    <n v="2"/>
    <n v="4.17"/>
    <x v="0"/>
    <x v="0"/>
    <x v="30"/>
  </r>
  <r>
    <n v="449"/>
    <s v="Poland"/>
    <s v="EASTERN EUROPE"/>
    <s v="American Express"/>
    <n v="10"/>
    <n v="5.05"/>
    <x v="0"/>
    <x v="0"/>
    <x v="48"/>
  </r>
  <r>
    <n v="450"/>
    <s v="Slovakia"/>
    <s v="EASTERN EUROPE"/>
    <s v="Visa"/>
    <n v="9"/>
    <n v="6.83"/>
    <x v="1"/>
    <x v="0"/>
    <x v="38"/>
  </r>
  <r>
    <n v="451"/>
    <s v="Iceland"/>
    <s v="WESTERN EUROPE"/>
    <s v="Visa"/>
    <n v="8"/>
    <n v="9.85"/>
    <x v="1"/>
    <x v="0"/>
    <x v="36"/>
  </r>
  <r>
    <n v="452"/>
    <s v="Iceland"/>
    <s v="WESTERN EUROPE"/>
    <s v="Mastercard"/>
    <n v="8"/>
    <n v="9.4"/>
    <x v="1"/>
    <x v="0"/>
    <x v="7"/>
  </r>
  <r>
    <n v="453"/>
    <s v="Estonia"/>
    <s v="BALTICS"/>
    <s v="American Express"/>
    <n v="2"/>
    <n v="1.56"/>
    <x v="0"/>
    <x v="0"/>
    <x v="7"/>
  </r>
  <r>
    <n v="454"/>
    <s v="United Kingdom"/>
    <s v="WESTERN EUROPE"/>
    <s v="Visa"/>
    <n v="6"/>
    <n v="4.37"/>
    <x v="1"/>
    <x v="0"/>
    <x v="30"/>
  </r>
  <r>
    <n v="455"/>
    <s v="Liechtenstein"/>
    <s v="WESTERN EUROPE"/>
    <s v="Visa"/>
    <n v="1"/>
    <n v="7.95"/>
    <x v="1"/>
    <x v="0"/>
    <x v="7"/>
  </r>
  <r>
    <n v="456"/>
    <s v="San Marino"/>
    <s v="WESTERN EUROPE"/>
    <s v="Visa"/>
    <n v="6"/>
    <n v="1.62"/>
    <x v="1"/>
    <x v="1"/>
    <x v="25"/>
  </r>
  <r>
    <n v="457"/>
    <s v="Denmark"/>
    <s v="WESTERN EUROPE"/>
    <s v="Switch"/>
    <n v="1"/>
    <n v="5.95"/>
    <x v="1"/>
    <x v="1"/>
    <x v="52"/>
  </r>
  <r>
    <n v="458"/>
    <s v="United Kingdom"/>
    <s v="WESTERN EUROPE"/>
    <s v="Mastercard"/>
    <n v="1"/>
    <n v="5.92"/>
    <x v="1"/>
    <x v="0"/>
    <x v="45"/>
  </r>
  <r>
    <n v="459"/>
    <s v="Bulgaria"/>
    <s v="EASTERN EUROPE"/>
    <s v="Mastercard"/>
    <n v="9"/>
    <n v="8.57"/>
    <x v="1"/>
    <x v="0"/>
    <x v="29"/>
  </r>
  <r>
    <n v="460"/>
    <s v="Andorra"/>
    <s v="WESTERN EUROPE"/>
    <s v="Store Card"/>
    <n v="3"/>
    <n v="2.39"/>
    <x v="0"/>
    <x v="0"/>
    <x v="39"/>
  </r>
  <r>
    <n v="461"/>
    <s v="Serbia"/>
    <s v="EASTERN EUROPE"/>
    <s v="Mastercard"/>
    <n v="8"/>
    <n v="6.22"/>
    <x v="1"/>
    <x v="0"/>
    <x v="30"/>
  </r>
  <r>
    <n v="462"/>
    <s v="Slovakia"/>
    <s v="EASTERN EUROPE"/>
    <s v="Store Card"/>
    <n v="10"/>
    <n v="2.85"/>
    <x v="1"/>
    <x v="0"/>
    <x v="27"/>
  </r>
  <r>
    <n v="463"/>
    <s v="Luxembourg"/>
    <s v="WESTERN EUROPE"/>
    <s v="Mastercard"/>
    <n v="1"/>
    <n v="4.33"/>
    <x v="1"/>
    <x v="0"/>
    <x v="15"/>
  </r>
  <r>
    <n v="464"/>
    <s v="Andorra"/>
    <s v="WESTERN EUROPE"/>
    <s v="American Express"/>
    <n v="2"/>
    <n v="6.9"/>
    <x v="1"/>
    <x v="1"/>
    <x v="9"/>
  </r>
  <r>
    <n v="465"/>
    <s v="Hungary"/>
    <s v="EASTERN EUROPE"/>
    <s v="Mastercard"/>
    <n v="4"/>
    <n v="2.87"/>
    <x v="1"/>
    <x v="0"/>
    <x v="40"/>
  </r>
  <r>
    <n v="466"/>
    <s v="Estonia"/>
    <s v="BALTICS"/>
    <s v="Mastercard"/>
    <n v="8"/>
    <n v="5.04"/>
    <x v="1"/>
    <x v="0"/>
    <x v="32"/>
  </r>
  <r>
    <n v="467"/>
    <s v="Austria"/>
    <s v="WESTERN EUROPE"/>
    <s v="Mastercard"/>
    <n v="9"/>
    <n v="8.14"/>
    <x v="1"/>
    <x v="0"/>
    <x v="19"/>
  </r>
  <r>
    <n v="468"/>
    <s v="Montenegro"/>
    <s v="EASTERN EUROPE"/>
    <s v="Mastercard"/>
    <n v="4"/>
    <n v="7.35"/>
    <x v="1"/>
    <x v="0"/>
    <x v="52"/>
  </r>
  <r>
    <n v="469"/>
    <s v="Poland"/>
    <s v="EASTERN EUROPE"/>
    <s v="Switch"/>
    <n v="6"/>
    <n v="7.94"/>
    <x v="0"/>
    <x v="0"/>
    <x v="34"/>
  </r>
  <r>
    <n v="470"/>
    <s v="Iceland"/>
    <s v="WESTERN EUROPE"/>
    <s v="Store Card"/>
    <n v="5"/>
    <n v="6.33"/>
    <x v="1"/>
    <x v="0"/>
    <x v="10"/>
  </r>
  <r>
    <n v="471"/>
    <s v="Bulgaria"/>
    <s v="EASTERN EUROPE"/>
    <s v="Switch"/>
    <n v="9"/>
    <n v="6.39"/>
    <x v="0"/>
    <x v="0"/>
    <x v="2"/>
  </r>
  <r>
    <n v="472"/>
    <s v="Denmark"/>
    <s v="WESTERN EUROPE"/>
    <s v="Mastercard"/>
    <n v="5"/>
    <n v="8.39"/>
    <x v="1"/>
    <x v="0"/>
    <x v="34"/>
  </r>
  <r>
    <n v="473"/>
    <s v="Czech Republic"/>
    <s v="EASTERN EUROPE"/>
    <s v="Switch"/>
    <n v="1"/>
    <n v="7.67"/>
    <x v="0"/>
    <x v="0"/>
    <x v="15"/>
  </r>
  <r>
    <n v="474"/>
    <s v="Monaco"/>
    <s v="WESTERN EUROPE"/>
    <s v="Switch"/>
    <n v="2"/>
    <n v="9.93"/>
    <x v="0"/>
    <x v="1"/>
    <x v="1"/>
  </r>
  <r>
    <n v="475"/>
    <s v="Cyprus"/>
    <s v="NEAR EAST"/>
    <s v="Mastercard"/>
    <n v="7"/>
    <n v="7.13"/>
    <x v="1"/>
    <x v="0"/>
    <x v="15"/>
  </r>
  <r>
    <n v="476"/>
    <s v="Luxembourg"/>
    <s v="WESTERN EUROPE"/>
    <s v="Mastercard"/>
    <n v="1"/>
    <n v="4.7300000000000004"/>
    <x v="0"/>
    <x v="0"/>
    <x v="6"/>
  </r>
  <r>
    <n v="477"/>
    <s v="San Marino"/>
    <s v="WESTERN EUROPE"/>
    <s v="Store Card"/>
    <n v="5"/>
    <n v="2.6"/>
    <x v="1"/>
    <x v="1"/>
    <x v="58"/>
  </r>
  <r>
    <n v="478"/>
    <s v="Ireland"/>
    <s v="WESTERN EUROPE"/>
    <s v="Visa"/>
    <n v="5"/>
    <n v="9.3000000000000007"/>
    <x v="1"/>
    <x v="0"/>
    <x v="28"/>
  </r>
  <r>
    <n v="479"/>
    <s v="Slovakia"/>
    <s v="EASTERN EUROPE"/>
    <s v="Store Card"/>
    <n v="8"/>
    <n v="3.23"/>
    <x v="1"/>
    <x v="0"/>
    <x v="30"/>
  </r>
  <r>
    <n v="480"/>
    <s v="Lithuania"/>
    <s v="BALTICS"/>
    <s v="Switch"/>
    <n v="7"/>
    <n v="7.28"/>
    <x v="0"/>
    <x v="1"/>
    <x v="0"/>
  </r>
  <r>
    <n v="481"/>
    <s v="Serbia"/>
    <s v="EASTERN EUROPE"/>
    <s v="Mastercard"/>
    <n v="1"/>
    <n v="3.37"/>
    <x v="0"/>
    <x v="0"/>
    <x v="19"/>
  </r>
  <r>
    <n v="482"/>
    <s v="Bulgaria"/>
    <s v="EASTERN EUROPE"/>
    <s v="Visa"/>
    <n v="9"/>
    <n v="2.16"/>
    <x v="0"/>
    <x v="0"/>
    <x v="5"/>
  </r>
  <r>
    <n v="483"/>
    <s v="Estonia"/>
    <s v="BALTICS"/>
    <s v="American Express"/>
    <n v="2"/>
    <n v="3.17"/>
    <x v="0"/>
    <x v="1"/>
    <x v="33"/>
  </r>
  <r>
    <n v="484"/>
    <s v="Ireland"/>
    <s v="WESTERN EUROPE"/>
    <s v="Switch"/>
    <n v="5"/>
    <n v="4.45"/>
    <x v="1"/>
    <x v="0"/>
    <x v="31"/>
  </r>
  <r>
    <n v="485"/>
    <s v="Hungary"/>
    <s v="EASTERN EUROPE"/>
    <s v="Visa"/>
    <n v="8"/>
    <n v="2.34"/>
    <x v="1"/>
    <x v="1"/>
    <x v="40"/>
  </r>
  <r>
    <n v="486"/>
    <s v="Germany"/>
    <s v="WESTERN EUROPE"/>
    <s v="Switch"/>
    <n v="10"/>
    <n v="7.09"/>
    <x v="1"/>
    <x v="0"/>
    <x v="12"/>
  </r>
  <r>
    <n v="487"/>
    <s v="Belgium"/>
    <s v="WESTERN EUROPE"/>
    <s v="Mastercard"/>
    <n v="9"/>
    <n v="3.98"/>
    <x v="0"/>
    <x v="0"/>
    <x v="47"/>
  </r>
  <r>
    <n v="488"/>
    <s v="Bulgaria"/>
    <s v="EASTERN EUROPE"/>
    <s v="American Express"/>
    <n v="7"/>
    <n v="7.92"/>
    <x v="0"/>
    <x v="0"/>
    <x v="30"/>
  </r>
  <r>
    <n v="489"/>
    <s v="Portugal"/>
    <s v="WESTERN EUROPE"/>
    <s v="Switch"/>
    <n v="10"/>
    <n v="1.27"/>
    <x v="1"/>
    <x v="0"/>
    <x v="0"/>
  </r>
  <r>
    <n v="490"/>
    <s v="Bulgaria"/>
    <s v="EASTERN EUROPE"/>
    <s v="Visa"/>
    <n v="5"/>
    <n v="9.07"/>
    <x v="0"/>
    <x v="0"/>
    <x v="6"/>
  </r>
  <r>
    <n v="491"/>
    <s v="Poland"/>
    <s v="EASTERN EUROPE"/>
    <s v="American Express"/>
    <n v="8"/>
    <n v="4.32"/>
    <x v="1"/>
    <x v="0"/>
    <x v="10"/>
  </r>
  <r>
    <n v="492"/>
    <s v="Spain"/>
    <s v="WESTERN EUROPE"/>
    <s v="Visa"/>
    <n v="2"/>
    <n v="8.27"/>
    <x v="1"/>
    <x v="1"/>
    <x v="3"/>
  </r>
  <r>
    <n v="493"/>
    <s v="Slovenia"/>
    <s v="EASTERN EUROPE"/>
    <s v="Visa"/>
    <n v="10"/>
    <n v="2.87"/>
    <x v="1"/>
    <x v="0"/>
    <x v="49"/>
  </r>
  <r>
    <n v="494"/>
    <s v="Greece"/>
    <s v="WESTERN EUROPE"/>
    <s v="American Express"/>
    <n v="8"/>
    <n v="5.66"/>
    <x v="1"/>
    <x v="0"/>
    <x v="20"/>
  </r>
  <r>
    <n v="495"/>
    <s v="Spain"/>
    <s v="WESTERN EUROPE"/>
    <s v="Mastercard"/>
    <n v="5"/>
    <n v="6.25"/>
    <x v="0"/>
    <x v="0"/>
    <x v="49"/>
  </r>
  <r>
    <n v="496"/>
    <s v="Cyprus"/>
    <s v="NEAR EAST"/>
    <s v="Visa"/>
    <n v="4"/>
    <n v="5.28"/>
    <x v="1"/>
    <x v="1"/>
    <x v="46"/>
  </r>
  <r>
    <n v="497"/>
    <s v="Slovakia"/>
    <s v="EASTERN EUROPE"/>
    <s v="Mastercard"/>
    <n v="8"/>
    <n v="1.84"/>
    <x v="1"/>
    <x v="0"/>
    <x v="10"/>
  </r>
  <r>
    <n v="498"/>
    <s v="Poland"/>
    <s v="EASTERN EUROPE"/>
    <s v="Visa"/>
    <n v="1"/>
    <n v="2.46"/>
    <x v="1"/>
    <x v="0"/>
    <x v="22"/>
  </r>
  <r>
    <n v="499"/>
    <s v="Italy"/>
    <s v="WESTERN EUROPE"/>
    <s v="Visa"/>
    <n v="3"/>
    <n v="4.4000000000000004"/>
    <x v="0"/>
    <x v="0"/>
    <x v="53"/>
  </r>
  <r>
    <n v="500"/>
    <s v="Andorra"/>
    <s v="WESTERN EUROPE"/>
    <s v="Switch"/>
    <n v="9"/>
    <n v="4.12"/>
    <x v="1"/>
    <x v="0"/>
    <x v="32"/>
  </r>
  <r>
    <n v="501"/>
    <s v="Spain"/>
    <s v="WESTERN EUROPE"/>
    <s v="Mastercard"/>
    <n v="10"/>
    <n v="7.59"/>
    <x v="0"/>
    <x v="0"/>
    <x v="12"/>
  </r>
  <r>
    <n v="502"/>
    <s v="Iceland"/>
    <s v="WESTERN EUROPE"/>
    <s v="Store Card"/>
    <n v="4"/>
    <n v="7.2"/>
    <x v="1"/>
    <x v="1"/>
    <x v="14"/>
  </r>
  <r>
    <n v="503"/>
    <s v="Portugal"/>
    <s v="WESTERN EUROPE"/>
    <s v="American Express"/>
    <n v="7"/>
    <n v="5.98"/>
    <x v="1"/>
    <x v="0"/>
    <x v="35"/>
  </r>
  <r>
    <n v="504"/>
    <s v="Spain"/>
    <s v="WESTERN EUROPE"/>
    <s v="Store Card"/>
    <n v="4"/>
    <n v="3.2"/>
    <x v="1"/>
    <x v="0"/>
    <x v="52"/>
  </r>
  <r>
    <n v="505"/>
    <s v="Finland"/>
    <s v="WESTERN EUROPE"/>
    <s v="Mastercard"/>
    <n v="2"/>
    <n v="6"/>
    <x v="0"/>
    <x v="0"/>
    <x v="53"/>
  </r>
  <r>
    <n v="506"/>
    <s v="Serbia"/>
    <s v="EASTERN EUROPE"/>
    <s v="American Express"/>
    <n v="8"/>
    <n v="1.22"/>
    <x v="1"/>
    <x v="0"/>
    <x v="32"/>
  </r>
  <r>
    <n v="507"/>
    <s v="Liechtenstein"/>
    <s v="WESTERN EUROPE"/>
    <s v="Switch"/>
    <n v="4"/>
    <n v="4.9800000000000004"/>
    <x v="0"/>
    <x v="0"/>
    <x v="8"/>
  </r>
  <r>
    <n v="508"/>
    <s v="Belgium"/>
    <s v="WESTERN EUROPE"/>
    <s v="Store Card"/>
    <n v="5"/>
    <n v="6.6"/>
    <x v="1"/>
    <x v="0"/>
    <x v="35"/>
  </r>
  <r>
    <n v="509"/>
    <s v="Luxembourg"/>
    <s v="WESTERN EUROPE"/>
    <s v="Visa"/>
    <n v="2"/>
    <n v="5.05"/>
    <x v="0"/>
    <x v="0"/>
    <x v="35"/>
  </r>
  <r>
    <n v="510"/>
    <s v="Latvia"/>
    <s v="BALTICS"/>
    <s v="Mastercard"/>
    <n v="6"/>
    <n v="1.49"/>
    <x v="1"/>
    <x v="0"/>
    <x v="45"/>
  </r>
  <r>
    <n v="511"/>
    <s v="Malta"/>
    <s v="WESTERN EUROPE"/>
    <s v="Mastercard"/>
    <n v="3"/>
    <n v="5.97"/>
    <x v="1"/>
    <x v="0"/>
    <x v="8"/>
  </r>
  <r>
    <n v="512"/>
    <s v="Denmark"/>
    <s v="WESTERN EUROPE"/>
    <s v="American Express"/>
    <n v="6"/>
    <n v="2.64"/>
    <x v="0"/>
    <x v="0"/>
    <x v="27"/>
  </r>
  <r>
    <n v="513"/>
    <s v="Poland"/>
    <s v="EASTERN EUROPE"/>
    <s v="American Express"/>
    <n v="8"/>
    <n v="8.99"/>
    <x v="1"/>
    <x v="0"/>
    <x v="37"/>
  </r>
  <r>
    <n v="514"/>
    <s v="Italy"/>
    <s v="WESTERN EUROPE"/>
    <s v="Mastercard"/>
    <n v="7"/>
    <n v="7.86"/>
    <x v="1"/>
    <x v="0"/>
    <x v="30"/>
  </r>
  <r>
    <n v="515"/>
    <s v="Norway"/>
    <s v="WESTERN EUROPE"/>
    <s v="Visa"/>
    <n v="2"/>
    <n v="8.67"/>
    <x v="1"/>
    <x v="0"/>
    <x v="7"/>
  </r>
  <r>
    <n v="516"/>
    <s v="Bulgaria"/>
    <s v="EASTERN EUROPE"/>
    <s v="Visa"/>
    <n v="10"/>
    <n v="5.85"/>
    <x v="0"/>
    <x v="0"/>
    <x v="23"/>
  </r>
  <r>
    <n v="517"/>
    <s v="Portugal"/>
    <s v="WESTERN EUROPE"/>
    <s v="American Express"/>
    <n v="7"/>
    <n v="4.9000000000000004"/>
    <x v="1"/>
    <x v="0"/>
    <x v="19"/>
  </r>
  <r>
    <n v="518"/>
    <s v="Albania"/>
    <s v="EASTERN EUROPE"/>
    <s v="Visa"/>
    <n v="8"/>
    <n v="3.3"/>
    <x v="0"/>
    <x v="0"/>
    <x v="53"/>
  </r>
  <r>
    <n v="519"/>
    <s v="Kosovo"/>
    <s v="EASTERN EUROPE"/>
    <s v="Mastercard"/>
    <n v="1"/>
    <n v="7.76"/>
    <x v="1"/>
    <x v="1"/>
    <x v="38"/>
  </r>
  <r>
    <n v="520"/>
    <s v="Czech Republic"/>
    <s v="EASTERN EUROPE"/>
    <s v="Mastercard"/>
    <n v="5"/>
    <n v="2.95"/>
    <x v="1"/>
    <x v="0"/>
    <x v="29"/>
  </r>
  <r>
    <n v="521"/>
    <s v="Netherlands"/>
    <s v="WESTERN EUROPE"/>
    <s v="Visa"/>
    <n v="5"/>
    <n v="7.2"/>
    <x v="0"/>
    <x v="1"/>
    <x v="59"/>
  </r>
  <r>
    <n v="522"/>
    <s v="Hungary"/>
    <s v="EASTERN EUROPE"/>
    <s v="Store Card"/>
    <n v="5"/>
    <n v="8.25"/>
    <x v="1"/>
    <x v="1"/>
    <x v="43"/>
  </r>
  <r>
    <n v="523"/>
    <s v="Greece"/>
    <s v="WESTERN EUROPE"/>
    <s v="Mastercard"/>
    <n v="7"/>
    <n v="9.1300000000000008"/>
    <x v="1"/>
    <x v="0"/>
    <x v="14"/>
  </r>
  <r>
    <n v="524"/>
    <s v="Portugal"/>
    <s v="WESTERN EUROPE"/>
    <s v="Mastercard"/>
    <n v="5"/>
    <n v="8.4499999999999993"/>
    <x v="1"/>
    <x v="1"/>
    <x v="47"/>
  </r>
  <r>
    <n v="525"/>
    <s v="Ukraine"/>
    <s v="EASTERN EUROPE"/>
    <s v="Mastercard"/>
    <n v="6"/>
    <n v="5.63"/>
    <x v="1"/>
    <x v="0"/>
    <x v="31"/>
  </r>
  <r>
    <n v="526"/>
    <s v="United Kingdom"/>
    <s v="WESTERN EUROPE"/>
    <s v="Visa"/>
    <n v="3"/>
    <n v="1.21"/>
    <x v="1"/>
    <x v="0"/>
    <x v="4"/>
  </r>
  <r>
    <n v="527"/>
    <s v="Albania"/>
    <s v="EASTERN EUROPE"/>
    <s v="Visa"/>
    <n v="9"/>
    <n v="8.76"/>
    <x v="1"/>
    <x v="0"/>
    <x v="42"/>
  </r>
  <r>
    <n v="528"/>
    <s v="Slovakia"/>
    <s v="EASTERN EUROPE"/>
    <s v="Switch"/>
    <n v="4"/>
    <n v="2.91"/>
    <x v="0"/>
    <x v="1"/>
    <x v="3"/>
  </r>
  <r>
    <n v="529"/>
    <s v="Ireland"/>
    <s v="WESTERN EUROPE"/>
    <s v="Mastercard"/>
    <n v="9"/>
    <n v="6.53"/>
    <x v="1"/>
    <x v="0"/>
    <x v="2"/>
  </r>
  <r>
    <n v="530"/>
    <s v="Hungary"/>
    <s v="EASTERN EUROPE"/>
    <s v="Switch"/>
    <n v="3"/>
    <n v="9.86"/>
    <x v="1"/>
    <x v="0"/>
    <x v="41"/>
  </r>
  <r>
    <n v="531"/>
    <s v="Italy"/>
    <s v="WESTERN EUROPE"/>
    <s v="American Express"/>
    <n v="9"/>
    <n v="4.68"/>
    <x v="1"/>
    <x v="0"/>
    <x v="57"/>
  </r>
  <r>
    <n v="532"/>
    <s v="Belgium"/>
    <s v="WESTERN EUROPE"/>
    <s v="American Express"/>
    <n v="1"/>
    <n v="7.9"/>
    <x v="0"/>
    <x v="0"/>
    <x v="1"/>
  </r>
  <r>
    <n v="533"/>
    <s v="Germany"/>
    <s v="WESTERN EUROPE"/>
    <s v="American Express"/>
    <n v="5"/>
    <n v="2.2000000000000002"/>
    <x v="1"/>
    <x v="1"/>
    <x v="17"/>
  </r>
  <r>
    <n v="534"/>
    <s v="Austria"/>
    <s v="WESTERN EUROPE"/>
    <s v="Mastercard"/>
    <n v="1"/>
    <n v="8.99"/>
    <x v="0"/>
    <x v="0"/>
    <x v="51"/>
  </r>
  <r>
    <n v="535"/>
    <s v="Iceland"/>
    <s v="WESTERN EUROPE"/>
    <s v="Store Card"/>
    <n v="6"/>
    <n v="3.34"/>
    <x v="0"/>
    <x v="0"/>
    <x v="8"/>
  </r>
  <r>
    <n v="536"/>
    <s v="Malta"/>
    <s v="WESTERN EUROPE"/>
    <s v="Visa"/>
    <n v="1"/>
    <n v="9.99"/>
    <x v="1"/>
    <x v="0"/>
    <x v="19"/>
  </r>
  <r>
    <n v="537"/>
    <s v="Albania"/>
    <s v="EASTERN EUROPE"/>
    <s v="Visa"/>
    <n v="1"/>
    <n v="5.93"/>
    <x v="1"/>
    <x v="0"/>
    <x v="34"/>
  </r>
  <r>
    <n v="538"/>
    <s v="Latvia"/>
    <s v="BALTICS"/>
    <s v="Store Card"/>
    <n v="4"/>
    <n v="2.5299999999999998"/>
    <x v="0"/>
    <x v="0"/>
    <x v="5"/>
  </r>
  <r>
    <n v="539"/>
    <s v="Albania"/>
    <s v="EASTERN EUROPE"/>
    <s v="Switch"/>
    <n v="5"/>
    <n v="5.46"/>
    <x v="0"/>
    <x v="1"/>
    <x v="8"/>
  </r>
  <r>
    <n v="540"/>
    <s v="Spain"/>
    <s v="WESTERN EUROPE"/>
    <s v="Switch"/>
    <n v="6"/>
    <n v="4.53"/>
    <x v="1"/>
    <x v="0"/>
    <x v="37"/>
  </r>
  <r>
    <n v="541"/>
    <s v="Poland"/>
    <s v="EASTERN EUROPE"/>
    <s v="Store Card"/>
    <n v="7"/>
    <n v="7.95"/>
    <x v="1"/>
    <x v="0"/>
    <x v="54"/>
  </r>
  <r>
    <n v="542"/>
    <s v="Ireland"/>
    <s v="WESTERN EUROPE"/>
    <s v="Visa"/>
    <n v="9"/>
    <n v="9.7200000000000006"/>
    <x v="1"/>
    <x v="0"/>
    <x v="6"/>
  </r>
  <r>
    <n v="543"/>
    <s v="Monaco"/>
    <s v="WESTERN EUROPE"/>
    <s v="Mastercard"/>
    <n v="10"/>
    <n v="9.89"/>
    <x v="0"/>
    <x v="1"/>
    <x v="8"/>
  </r>
  <r>
    <n v="544"/>
    <s v="Hungary"/>
    <s v="EASTERN EUROPE"/>
    <s v="Visa"/>
    <n v="7"/>
    <n v="3.74"/>
    <x v="1"/>
    <x v="0"/>
    <x v="45"/>
  </r>
  <r>
    <n v="545"/>
    <s v="Sweden"/>
    <s v="WESTERN EUROPE"/>
    <s v="American Express"/>
    <n v="9"/>
    <n v="7.78"/>
    <x v="1"/>
    <x v="0"/>
    <x v="22"/>
  </r>
  <r>
    <n v="546"/>
    <s v="Gibraltar"/>
    <s v="WESTERN EUROPE"/>
    <s v="Visa"/>
    <n v="7"/>
    <n v="8.3800000000000008"/>
    <x v="1"/>
    <x v="1"/>
    <x v="19"/>
  </r>
  <r>
    <n v="547"/>
    <s v="Monaco"/>
    <s v="WESTERN EUROPE"/>
    <s v="Switch"/>
    <n v="2"/>
    <n v="9.92"/>
    <x v="1"/>
    <x v="1"/>
    <x v="0"/>
  </r>
  <r>
    <n v="548"/>
    <s v="Bulgaria"/>
    <s v="EASTERN EUROPE"/>
    <s v="Visa"/>
    <n v="9"/>
    <n v="8.77"/>
    <x v="1"/>
    <x v="1"/>
    <x v="32"/>
  </r>
  <r>
    <n v="549"/>
    <s v="Liechtenstein"/>
    <s v="WESTERN EUROPE"/>
    <s v="American Express"/>
    <n v="1"/>
    <n v="8.0399999999999991"/>
    <x v="1"/>
    <x v="0"/>
    <x v="6"/>
  </r>
  <r>
    <n v="550"/>
    <s v="Czech Republic"/>
    <s v="EASTERN EUROPE"/>
    <s v="Visa"/>
    <n v="1"/>
    <n v="4.38"/>
    <x v="1"/>
    <x v="0"/>
    <x v="36"/>
  </r>
  <r>
    <n v="551"/>
    <s v="Belgium"/>
    <s v="WESTERN EUROPE"/>
    <s v="American Express"/>
    <n v="2"/>
    <n v="5.09"/>
    <x v="1"/>
    <x v="1"/>
    <x v="39"/>
  </r>
  <r>
    <n v="552"/>
    <s v="Luxembourg"/>
    <s v="WESTERN EUROPE"/>
    <s v="Visa"/>
    <n v="7"/>
    <n v="1.55"/>
    <x v="1"/>
    <x v="0"/>
    <x v="0"/>
  </r>
  <r>
    <n v="553"/>
    <s v="Finland"/>
    <s v="WESTERN EUROPE"/>
    <s v="Mastercard"/>
    <n v="1"/>
    <n v="5.98"/>
    <x v="0"/>
    <x v="0"/>
    <x v="22"/>
  </r>
  <r>
    <n v="554"/>
    <s v="Bulgaria"/>
    <s v="EASTERN EUROPE"/>
    <s v="Visa"/>
    <n v="4"/>
    <n v="7.77"/>
    <x v="1"/>
    <x v="0"/>
    <x v="33"/>
  </r>
  <r>
    <n v="555"/>
    <s v="Ukraine"/>
    <s v="EASTERN EUROPE"/>
    <s v="American Express"/>
    <n v="6"/>
    <n v="5.03"/>
    <x v="1"/>
    <x v="1"/>
    <x v="30"/>
  </r>
  <r>
    <n v="556"/>
    <s v="Monaco"/>
    <s v="WESTERN EUROPE"/>
    <s v="Visa"/>
    <n v="5"/>
    <n v="7.92"/>
    <x v="0"/>
    <x v="0"/>
    <x v="39"/>
  </r>
  <r>
    <n v="557"/>
    <s v="Bosnia and Herzegovina"/>
    <s v="EASTERN EUROPE"/>
    <s v="Mastercard"/>
    <n v="9"/>
    <n v="6.63"/>
    <x v="1"/>
    <x v="1"/>
    <x v="26"/>
  </r>
  <r>
    <n v="558"/>
    <s v="Croatia"/>
    <s v="EASTERN EUROPE"/>
    <s v="Mastercard"/>
    <n v="2"/>
    <n v="4.71"/>
    <x v="1"/>
    <x v="0"/>
    <x v="37"/>
  </r>
  <r>
    <n v="559"/>
    <s v="Monaco"/>
    <s v="WESTERN EUROPE"/>
    <s v="Visa"/>
    <n v="3"/>
    <n v="3.59"/>
    <x v="1"/>
    <x v="0"/>
    <x v="45"/>
  </r>
  <r>
    <n v="560"/>
    <s v="Croatia"/>
    <s v="EASTERN EUROPE"/>
    <s v="Visa"/>
    <n v="8"/>
    <n v="4.45"/>
    <x v="1"/>
    <x v="0"/>
    <x v="32"/>
  </r>
  <r>
    <n v="561"/>
    <s v="Denmark"/>
    <s v="WESTERN EUROPE"/>
    <s v="American Express"/>
    <n v="5"/>
    <n v="1.84"/>
    <x v="1"/>
    <x v="1"/>
    <x v="39"/>
  </r>
  <r>
    <n v="562"/>
    <s v="Cyprus"/>
    <s v="NEAR EAST"/>
    <s v="Visa"/>
    <n v="7"/>
    <n v="6.18"/>
    <x v="0"/>
    <x v="0"/>
    <x v="38"/>
  </r>
  <r>
    <n v="563"/>
    <s v="San Marino"/>
    <s v="WESTERN EUROPE"/>
    <s v="Visa"/>
    <n v="3"/>
    <n v="6.7"/>
    <x v="1"/>
    <x v="0"/>
    <x v="47"/>
  </r>
  <r>
    <n v="564"/>
    <s v="Denmark"/>
    <s v="WESTERN EUROPE"/>
    <s v="Visa"/>
    <n v="7"/>
    <n v="4.5"/>
    <x v="1"/>
    <x v="0"/>
    <x v="11"/>
  </r>
  <r>
    <n v="565"/>
    <s v="Hungary"/>
    <s v="EASTERN EUROPE"/>
    <s v="Visa"/>
    <n v="9"/>
    <n v="2.62"/>
    <x v="1"/>
    <x v="0"/>
    <x v="6"/>
  </r>
  <r>
    <n v="566"/>
    <s v="Turkey"/>
    <s v="NEAR EAST"/>
    <s v="Visa"/>
    <n v="1"/>
    <n v="4.0599999999999996"/>
    <x v="1"/>
    <x v="1"/>
    <x v="53"/>
  </r>
  <r>
    <n v="567"/>
    <s v="Gibraltar"/>
    <s v="WESTERN EUROPE"/>
    <s v="Visa"/>
    <n v="6"/>
    <n v="1.02"/>
    <x v="1"/>
    <x v="1"/>
    <x v="46"/>
  </r>
  <r>
    <n v="568"/>
    <s v="Lithuania"/>
    <s v="BALTICS"/>
    <s v="Switch"/>
    <n v="5"/>
    <n v="9.6300000000000008"/>
    <x v="0"/>
    <x v="0"/>
    <x v="34"/>
  </r>
  <r>
    <n v="569"/>
    <s v="Monaco"/>
    <s v="WESTERN EUROPE"/>
    <s v="Visa"/>
    <n v="3"/>
    <n v="1.22"/>
    <x v="1"/>
    <x v="0"/>
    <x v="2"/>
  </r>
  <r>
    <n v="570"/>
    <s v="France"/>
    <s v="WESTERN EUROPE"/>
    <s v="Visa"/>
    <n v="6"/>
    <n v="2"/>
    <x v="1"/>
    <x v="0"/>
    <x v="25"/>
  </r>
  <r>
    <n v="571"/>
    <s v="Cyprus"/>
    <s v="NEAR EAST"/>
    <s v="American Express"/>
    <n v="6"/>
    <n v="3.07"/>
    <x v="1"/>
    <x v="0"/>
    <x v="54"/>
  </r>
  <r>
    <n v="572"/>
    <s v="Slovenia"/>
    <s v="EASTERN EUROPE"/>
    <s v="Visa"/>
    <n v="3"/>
    <n v="9.27"/>
    <x v="1"/>
    <x v="0"/>
    <x v="2"/>
  </r>
  <r>
    <n v="573"/>
    <s v="Liechtenstein"/>
    <s v="WESTERN EUROPE"/>
    <s v="Store Card"/>
    <n v="9"/>
    <n v="7.45"/>
    <x v="0"/>
    <x v="1"/>
    <x v="24"/>
  </r>
  <r>
    <n v="574"/>
    <s v="Belgium"/>
    <s v="WESTERN EUROPE"/>
    <s v="American Express"/>
    <n v="7"/>
    <n v="3.84"/>
    <x v="1"/>
    <x v="0"/>
    <x v="12"/>
  </r>
  <r>
    <n v="575"/>
    <s v="Andorra"/>
    <s v="WESTERN EUROPE"/>
    <s v="Visa"/>
    <n v="6"/>
    <n v="6.04"/>
    <x v="1"/>
    <x v="0"/>
    <x v="1"/>
  </r>
  <r>
    <n v="576"/>
    <s v="Turkey"/>
    <s v="NEAR EAST"/>
    <s v="Store Card"/>
    <n v="7"/>
    <n v="5.0199999999999996"/>
    <x v="0"/>
    <x v="0"/>
    <x v="9"/>
  </r>
  <r>
    <n v="577"/>
    <s v="Luxembourg"/>
    <s v="WESTERN EUROPE"/>
    <s v="Mastercard"/>
    <n v="7"/>
    <n v="7.55"/>
    <x v="1"/>
    <x v="0"/>
    <x v="3"/>
  </r>
  <r>
    <n v="578"/>
    <s v="Bulgaria"/>
    <s v="EASTERN EUROPE"/>
    <s v="Store Card"/>
    <n v="6"/>
    <n v="5.36"/>
    <x v="1"/>
    <x v="1"/>
    <x v="15"/>
  </r>
  <r>
    <n v="579"/>
    <s v="Romania"/>
    <s v="EASTERN EUROPE"/>
    <s v="American Express"/>
    <n v="2"/>
    <n v="6.73"/>
    <x v="1"/>
    <x v="0"/>
    <x v="42"/>
  </r>
  <r>
    <n v="580"/>
    <s v="Bosnia and Herzegovina"/>
    <s v="EASTERN EUROPE"/>
    <s v="Mastercard"/>
    <n v="9"/>
    <n v="3.58"/>
    <x v="1"/>
    <x v="0"/>
    <x v="44"/>
  </r>
  <r>
    <n v="581"/>
    <s v="Albania"/>
    <s v="EASTERN EUROPE"/>
    <s v="Store Card"/>
    <n v="4"/>
    <n v="5.07"/>
    <x v="1"/>
    <x v="0"/>
    <x v="7"/>
  </r>
  <r>
    <n v="582"/>
    <s v="Italy"/>
    <s v="WESTERN EUROPE"/>
    <s v="American Express"/>
    <n v="8"/>
    <n v="7.85"/>
    <x v="1"/>
    <x v="1"/>
    <x v="38"/>
  </r>
  <r>
    <n v="583"/>
    <s v="Norway"/>
    <s v="WESTERN EUROPE"/>
    <s v="American Express"/>
    <n v="10"/>
    <n v="3.92"/>
    <x v="1"/>
    <x v="0"/>
    <x v="56"/>
  </r>
  <r>
    <n v="584"/>
    <s v="Germany"/>
    <s v="WESTERN EUROPE"/>
    <s v="Visa"/>
    <n v="6"/>
    <n v="8.7799999999999994"/>
    <x v="1"/>
    <x v="0"/>
    <x v="23"/>
  </r>
  <r>
    <n v="585"/>
    <s v="France"/>
    <s v="WESTERN EUROPE"/>
    <s v="Mastercard"/>
    <n v="5"/>
    <n v="6.09"/>
    <x v="1"/>
    <x v="0"/>
    <x v="10"/>
  </r>
  <r>
    <n v="586"/>
    <s v="Lithuania"/>
    <s v="BALTICS"/>
    <s v="American Express"/>
    <n v="4"/>
    <n v="1.04"/>
    <x v="1"/>
    <x v="0"/>
    <x v="38"/>
  </r>
  <r>
    <n v="587"/>
    <s v="Belgium"/>
    <s v="WESTERN EUROPE"/>
    <s v="Mastercard"/>
    <n v="7"/>
    <n v="2.81"/>
    <x v="0"/>
    <x v="0"/>
    <x v="1"/>
  </r>
  <r>
    <n v="588"/>
    <s v="Denmark"/>
    <s v="WESTERN EUROPE"/>
    <s v="Mastercard"/>
    <n v="3"/>
    <n v="5.31"/>
    <x v="0"/>
    <x v="0"/>
    <x v="20"/>
  </r>
  <r>
    <n v="589"/>
    <s v="Slovenia"/>
    <s v="EASTERN EUROPE"/>
    <s v="American Express"/>
    <n v="8"/>
    <n v="6.17"/>
    <x v="1"/>
    <x v="0"/>
    <x v="16"/>
  </r>
  <r>
    <n v="590"/>
    <s v="Czech Republic"/>
    <s v="EASTERN EUROPE"/>
    <s v="Visa"/>
    <n v="7"/>
    <n v="4.4000000000000004"/>
    <x v="1"/>
    <x v="0"/>
    <x v="30"/>
  </r>
  <r>
    <n v="591"/>
    <s v="Slovenia"/>
    <s v="EASTERN EUROPE"/>
    <s v="Visa"/>
    <n v="10"/>
    <n v="2.42"/>
    <x v="0"/>
    <x v="0"/>
    <x v="22"/>
  </r>
  <r>
    <n v="592"/>
    <s v="Liechtenstein"/>
    <s v="WESTERN EUROPE"/>
    <s v="Visa"/>
    <n v="5"/>
    <n v="4.21"/>
    <x v="1"/>
    <x v="0"/>
    <x v="41"/>
  </r>
  <r>
    <n v="593"/>
    <s v="Gibraltar"/>
    <s v="WESTERN EUROPE"/>
    <s v="Store Card"/>
    <n v="5"/>
    <n v="8.44"/>
    <x v="0"/>
    <x v="0"/>
    <x v="26"/>
  </r>
  <r>
    <n v="594"/>
    <s v="Latvia"/>
    <s v="BALTICS"/>
    <s v="Store Card"/>
    <n v="5"/>
    <n v="5.93"/>
    <x v="1"/>
    <x v="0"/>
    <x v="2"/>
  </r>
  <r>
    <n v="595"/>
    <s v="Luxembourg"/>
    <s v="WESTERN EUROPE"/>
    <s v="Visa"/>
    <n v="1"/>
    <n v="7.39"/>
    <x v="0"/>
    <x v="0"/>
    <x v="43"/>
  </r>
  <r>
    <n v="596"/>
    <s v="Norway"/>
    <s v="WESTERN EUROPE"/>
    <s v="Mastercard"/>
    <n v="10"/>
    <n v="9.18"/>
    <x v="1"/>
    <x v="1"/>
    <x v="8"/>
  </r>
  <r>
    <n v="597"/>
    <s v="Estonia"/>
    <s v="BALTICS"/>
    <s v="Visa"/>
    <n v="8"/>
    <n v="7.72"/>
    <x v="1"/>
    <x v="0"/>
    <x v="54"/>
  </r>
  <r>
    <n v="598"/>
    <s v="Belgium"/>
    <s v="WESTERN EUROPE"/>
    <s v="Visa"/>
    <n v="8"/>
    <n v="2.64"/>
    <x v="1"/>
    <x v="0"/>
    <x v="28"/>
  </r>
  <r>
    <n v="599"/>
    <s v="Estonia"/>
    <s v="BALTICS"/>
    <s v="Visa"/>
    <n v="3"/>
    <n v="3.64"/>
    <x v="1"/>
    <x v="0"/>
    <x v="42"/>
  </r>
  <r>
    <n v="600"/>
    <s v="Norway"/>
    <s v="WESTERN EUROPE"/>
    <s v="Visa"/>
    <n v="10"/>
    <n v="3.97"/>
    <x v="1"/>
    <x v="0"/>
    <x v="37"/>
  </r>
  <r>
    <n v="601"/>
    <s v="Denmark"/>
    <s v="WESTERN EUROPE"/>
    <s v="Visa"/>
    <n v="4"/>
    <n v="3.35"/>
    <x v="1"/>
    <x v="1"/>
    <x v="9"/>
  </r>
  <r>
    <n v="602"/>
    <s v="Iceland"/>
    <s v="WESTERN EUROPE"/>
    <s v="Mastercard"/>
    <n v="9"/>
    <n v="1.96"/>
    <x v="0"/>
    <x v="0"/>
    <x v="51"/>
  </r>
  <r>
    <n v="603"/>
    <s v="Bosnia and Herzegovina"/>
    <s v="EASTERN EUROPE"/>
    <s v="Mastercard"/>
    <n v="4"/>
    <n v="7.42"/>
    <x v="0"/>
    <x v="0"/>
    <x v="0"/>
  </r>
  <r>
    <n v="604"/>
    <s v="Italy"/>
    <s v="WESTERN EUROPE"/>
    <s v="Visa"/>
    <n v="2"/>
    <n v="9.75"/>
    <x v="1"/>
    <x v="0"/>
    <x v="24"/>
  </r>
  <r>
    <n v="605"/>
    <s v="Spain"/>
    <s v="WESTERN EUROPE"/>
    <s v="American Express"/>
    <n v="9"/>
    <n v="5.12"/>
    <x v="1"/>
    <x v="0"/>
    <x v="7"/>
  </r>
  <r>
    <n v="606"/>
    <s v="Ireland"/>
    <s v="WESTERN EUROPE"/>
    <s v="American Express"/>
    <n v="5"/>
    <n v="6.53"/>
    <x v="0"/>
    <x v="1"/>
    <x v="25"/>
  </r>
  <r>
    <n v="607"/>
    <s v="Gibraltar"/>
    <s v="WESTERN EUROPE"/>
    <s v="Switch"/>
    <n v="1"/>
    <n v="6.43"/>
    <x v="0"/>
    <x v="0"/>
    <x v="52"/>
  </r>
  <r>
    <n v="608"/>
    <s v="Portugal"/>
    <s v="WESTERN EUROPE"/>
    <s v="Switch"/>
    <n v="9"/>
    <n v="3.72"/>
    <x v="1"/>
    <x v="0"/>
    <x v="27"/>
  </r>
  <r>
    <n v="609"/>
    <s v="Switzerland"/>
    <s v="WESTERN EUROPE"/>
    <s v="Switch"/>
    <n v="2"/>
    <n v="2.14"/>
    <x v="1"/>
    <x v="0"/>
    <x v="3"/>
  </r>
  <r>
    <n v="610"/>
    <s v="Turkey"/>
    <s v="NEAR EAST"/>
    <s v="Mastercard"/>
    <n v="2"/>
    <n v="1.65"/>
    <x v="1"/>
    <x v="1"/>
    <x v="5"/>
  </r>
  <r>
    <n v="611"/>
    <s v="Slovakia"/>
    <s v="EASTERN EUROPE"/>
    <s v="Store Card"/>
    <n v="7"/>
    <n v="4.12"/>
    <x v="0"/>
    <x v="0"/>
    <x v="19"/>
  </r>
  <r>
    <n v="612"/>
    <s v="Iceland"/>
    <s v="WESTERN EUROPE"/>
    <s v="Visa"/>
    <n v="3"/>
    <n v="1.83"/>
    <x v="0"/>
    <x v="0"/>
    <x v="34"/>
  </r>
  <r>
    <n v="613"/>
    <s v="Andorra"/>
    <s v="WESTERN EUROPE"/>
    <s v="Visa"/>
    <n v="3"/>
    <n v="7.81"/>
    <x v="1"/>
    <x v="0"/>
    <x v="32"/>
  </r>
  <r>
    <n v="614"/>
    <s v="Montenegro"/>
    <s v="EASTERN EUROPE"/>
    <s v="Switch"/>
    <n v="4"/>
    <n v="6.16"/>
    <x v="1"/>
    <x v="0"/>
    <x v="39"/>
  </r>
  <r>
    <n v="615"/>
    <s v="United Kingdom"/>
    <s v="WESTERN EUROPE"/>
    <s v="American Express"/>
    <n v="3"/>
    <n v="3.91"/>
    <x v="1"/>
    <x v="0"/>
    <x v="57"/>
  </r>
  <r>
    <n v="616"/>
    <s v="Bosnia and Herzegovina"/>
    <s v="EASTERN EUROPE"/>
    <s v="Visa"/>
    <n v="5"/>
    <n v="3.8"/>
    <x v="1"/>
    <x v="1"/>
    <x v="20"/>
  </r>
  <r>
    <n v="617"/>
    <s v="Liechtenstein"/>
    <s v="WESTERN EUROPE"/>
    <s v="Visa"/>
    <n v="10"/>
    <n v="4.08"/>
    <x v="0"/>
    <x v="0"/>
    <x v="54"/>
  </r>
  <r>
    <n v="618"/>
    <s v="Gibraltar"/>
    <s v="WESTERN EUROPE"/>
    <s v="Mastercard"/>
    <n v="7"/>
    <n v="3.45"/>
    <x v="0"/>
    <x v="0"/>
    <x v="4"/>
  </r>
  <r>
    <n v="619"/>
    <s v="Hungary"/>
    <s v="EASTERN EUROPE"/>
    <s v="American Express"/>
    <n v="1"/>
    <n v="6.59"/>
    <x v="0"/>
    <x v="0"/>
    <x v="35"/>
  </r>
  <r>
    <n v="620"/>
    <s v="France"/>
    <s v="WESTERN EUROPE"/>
    <s v="Store Card"/>
    <n v="7"/>
    <n v="4.96"/>
    <x v="1"/>
    <x v="0"/>
    <x v="36"/>
  </r>
  <r>
    <n v="621"/>
    <s v="Cyprus"/>
    <s v="NEAR EAST"/>
    <s v="Mastercard"/>
    <n v="8"/>
    <n v="8.35"/>
    <x v="1"/>
    <x v="1"/>
    <x v="36"/>
  </r>
  <r>
    <n v="622"/>
    <s v="Andorra"/>
    <s v="WESTERN EUROPE"/>
    <s v="Switch"/>
    <n v="10"/>
    <n v="4.33"/>
    <x v="1"/>
    <x v="0"/>
    <x v="20"/>
  </r>
  <r>
    <n v="623"/>
    <s v="Finland"/>
    <s v="WESTERN EUROPE"/>
    <s v="American Express"/>
    <n v="5"/>
    <n v="7.17"/>
    <x v="0"/>
    <x v="0"/>
    <x v="44"/>
  </r>
  <r>
    <n v="624"/>
    <s v="Czech Republic"/>
    <s v="EASTERN EUROPE"/>
    <s v="Visa"/>
    <n v="4"/>
    <n v="4.68"/>
    <x v="1"/>
    <x v="0"/>
    <x v="3"/>
  </r>
  <r>
    <n v="625"/>
    <s v="Andorra"/>
    <s v="WESTERN EUROPE"/>
    <s v="Visa"/>
    <n v="8"/>
    <n v="6.08"/>
    <x v="1"/>
    <x v="1"/>
    <x v="26"/>
  </r>
  <r>
    <n v="626"/>
    <s v="Switzerland"/>
    <s v="WESTERN EUROPE"/>
    <s v="American Express"/>
    <n v="10"/>
    <n v="5.22"/>
    <x v="1"/>
    <x v="0"/>
    <x v="27"/>
  </r>
  <r>
    <n v="627"/>
    <s v="Ireland"/>
    <s v="WESTERN EUROPE"/>
    <s v="Visa"/>
    <n v="10"/>
    <n v="2.2400000000000002"/>
    <x v="0"/>
    <x v="0"/>
    <x v="18"/>
  </r>
  <r>
    <n v="628"/>
    <s v="Sweden"/>
    <s v="WESTERN EUROPE"/>
    <s v="American Express"/>
    <n v="10"/>
    <n v="3.06"/>
    <x v="1"/>
    <x v="0"/>
    <x v="15"/>
  </r>
  <r>
    <n v="629"/>
    <s v="Kosovo"/>
    <s v="EASTERN EUROPE"/>
    <s v="Store Card"/>
    <n v="4"/>
    <n v="8.2200000000000006"/>
    <x v="1"/>
    <x v="0"/>
    <x v="34"/>
  </r>
  <r>
    <n v="630"/>
    <s v="Sweden"/>
    <s v="WESTERN EUROPE"/>
    <s v="American Express"/>
    <n v="6"/>
    <n v="6.19"/>
    <x v="1"/>
    <x v="0"/>
    <x v="44"/>
  </r>
  <r>
    <n v="631"/>
    <s v="Ireland"/>
    <s v="WESTERN EUROPE"/>
    <s v="Switch"/>
    <n v="3"/>
    <n v="8.84"/>
    <x v="0"/>
    <x v="0"/>
    <x v="34"/>
  </r>
  <r>
    <n v="632"/>
    <s v="Serbia"/>
    <s v="EASTERN EUROPE"/>
    <s v="Store Card"/>
    <n v="5"/>
    <n v="5.52"/>
    <x v="1"/>
    <x v="0"/>
    <x v="34"/>
  </r>
  <r>
    <n v="633"/>
    <s v="Bulgaria"/>
    <s v="EASTERN EUROPE"/>
    <s v="Visa"/>
    <n v="1"/>
    <n v="9.5299999999999994"/>
    <x v="0"/>
    <x v="1"/>
    <x v="47"/>
  </r>
  <r>
    <n v="634"/>
    <s v="Netherlands"/>
    <s v="WESTERN EUROPE"/>
    <s v="American Express"/>
    <n v="9"/>
    <n v="6.94"/>
    <x v="1"/>
    <x v="0"/>
    <x v="34"/>
  </r>
  <r>
    <n v="635"/>
    <s v="Latvia"/>
    <s v="BALTICS"/>
    <s v="Mastercard"/>
    <n v="2"/>
    <n v="8.3800000000000008"/>
    <x v="1"/>
    <x v="0"/>
    <x v="39"/>
  </r>
  <r>
    <n v="636"/>
    <s v="Liechtenstein"/>
    <s v="WESTERN EUROPE"/>
    <s v="American Express"/>
    <n v="3"/>
    <n v="8.84"/>
    <x v="1"/>
    <x v="1"/>
    <x v="35"/>
  </r>
  <r>
    <n v="637"/>
    <s v="Turkey"/>
    <s v="NEAR EAST"/>
    <s v="Switch"/>
    <n v="3"/>
    <n v="4.5199999999999996"/>
    <x v="0"/>
    <x v="0"/>
    <x v="2"/>
  </r>
  <r>
    <n v="638"/>
    <s v="Serbia"/>
    <s v="EASTERN EUROPE"/>
    <s v="Mastercard"/>
    <n v="2"/>
    <n v="4.5199999999999996"/>
    <x v="0"/>
    <x v="1"/>
    <x v="46"/>
  </r>
  <r>
    <n v="639"/>
    <s v="Albania"/>
    <s v="EASTERN EUROPE"/>
    <s v="American Express"/>
    <n v="5"/>
    <n v="1.95"/>
    <x v="1"/>
    <x v="0"/>
    <x v="9"/>
  </r>
  <r>
    <n v="640"/>
    <s v="Bosnia and Herzegovina"/>
    <s v="EASTERN EUROPE"/>
    <s v="Switch"/>
    <n v="10"/>
    <n v="9.52"/>
    <x v="0"/>
    <x v="0"/>
    <x v="27"/>
  </r>
  <r>
    <n v="641"/>
    <s v="Latvia"/>
    <s v="BALTICS"/>
    <s v="Mastercard"/>
    <n v="4"/>
    <n v="2.0099999999999998"/>
    <x v="1"/>
    <x v="0"/>
    <x v="21"/>
  </r>
  <r>
    <n v="642"/>
    <s v="Ireland"/>
    <s v="WESTERN EUROPE"/>
    <s v="Store Card"/>
    <n v="5"/>
    <n v="2.31"/>
    <x v="1"/>
    <x v="0"/>
    <x v="29"/>
  </r>
  <r>
    <n v="643"/>
    <s v="Norway"/>
    <s v="WESTERN EUROPE"/>
    <s v="Visa"/>
    <n v="9"/>
    <n v="3.27"/>
    <x v="1"/>
    <x v="0"/>
    <x v="31"/>
  </r>
  <r>
    <n v="644"/>
    <s v="Cyprus"/>
    <s v="NEAR EAST"/>
    <s v="Visa"/>
    <n v="9"/>
    <n v="5.61"/>
    <x v="0"/>
    <x v="0"/>
    <x v="29"/>
  </r>
  <r>
    <n v="645"/>
    <s v="Croatia"/>
    <s v="EASTERN EUROPE"/>
    <s v="American Express"/>
    <n v="5"/>
    <n v="1.33"/>
    <x v="1"/>
    <x v="1"/>
    <x v="20"/>
  </r>
  <r>
    <n v="646"/>
    <s v="Bulgaria"/>
    <s v="EASTERN EUROPE"/>
    <s v="Mastercard"/>
    <n v="4"/>
    <n v="3.08"/>
    <x v="0"/>
    <x v="0"/>
    <x v="17"/>
  </r>
  <r>
    <n v="647"/>
    <s v="Latvia"/>
    <s v="BALTICS"/>
    <s v="Visa"/>
    <n v="8"/>
    <n v="7"/>
    <x v="1"/>
    <x v="0"/>
    <x v="26"/>
  </r>
  <r>
    <n v="648"/>
    <s v="United Kingdom"/>
    <s v="WESTERN EUROPE"/>
    <s v="American Express"/>
    <n v="8"/>
    <n v="3.3"/>
    <x v="1"/>
    <x v="0"/>
    <x v="27"/>
  </r>
  <r>
    <n v="649"/>
    <s v="Spain"/>
    <s v="WESTERN EUROPE"/>
    <s v="Mastercard"/>
    <n v="2"/>
    <n v="9.83"/>
    <x v="1"/>
    <x v="0"/>
    <x v="22"/>
  </r>
  <r>
    <n v="650"/>
    <s v="Portugal"/>
    <s v="WESTERN EUROPE"/>
    <s v="Visa"/>
    <n v="7"/>
    <n v="5.58"/>
    <x v="1"/>
    <x v="0"/>
    <x v="36"/>
  </r>
  <r>
    <n v="651"/>
    <s v="France"/>
    <s v="WESTERN EUROPE"/>
    <s v="Switch"/>
    <n v="3"/>
    <n v="9.2100000000000009"/>
    <x v="1"/>
    <x v="0"/>
    <x v="0"/>
  </r>
  <r>
    <n v="652"/>
    <s v="Germany"/>
    <s v="WESTERN EUROPE"/>
    <s v="Visa"/>
    <n v="2"/>
    <n v="6.39"/>
    <x v="0"/>
    <x v="0"/>
    <x v="30"/>
  </r>
  <r>
    <n v="653"/>
    <s v="Sweden"/>
    <s v="WESTERN EUROPE"/>
    <s v="Visa"/>
    <n v="2"/>
    <n v="3.78"/>
    <x v="1"/>
    <x v="0"/>
    <x v="18"/>
  </r>
  <r>
    <n v="654"/>
    <s v="Croatia"/>
    <s v="EASTERN EUROPE"/>
    <s v="Switch"/>
    <n v="7"/>
    <n v="8.65"/>
    <x v="1"/>
    <x v="1"/>
    <x v="21"/>
  </r>
  <r>
    <n v="655"/>
    <s v="Poland"/>
    <s v="EASTERN EUROPE"/>
    <s v="Switch"/>
    <n v="10"/>
    <n v="6.96"/>
    <x v="1"/>
    <x v="0"/>
    <x v="10"/>
  </r>
  <r>
    <n v="656"/>
    <s v="United Kingdom"/>
    <s v="WESTERN EUROPE"/>
    <s v="American Express"/>
    <n v="2"/>
    <n v="4.97"/>
    <x v="1"/>
    <x v="1"/>
    <x v="35"/>
  </r>
  <r>
    <n v="657"/>
    <s v="Monaco"/>
    <s v="WESTERN EUROPE"/>
    <s v="Visa"/>
    <n v="7"/>
    <n v="3.27"/>
    <x v="0"/>
    <x v="0"/>
    <x v="47"/>
  </r>
  <r>
    <n v="658"/>
    <s v="Poland"/>
    <s v="EASTERN EUROPE"/>
    <s v="Mastercard"/>
    <n v="8"/>
    <n v="8.81"/>
    <x v="1"/>
    <x v="0"/>
    <x v="45"/>
  </r>
  <r>
    <n v="659"/>
    <s v="Liechtenstein"/>
    <s v="WESTERN EUROPE"/>
    <s v="Store Card"/>
    <n v="9"/>
    <n v="6.64"/>
    <x v="1"/>
    <x v="1"/>
    <x v="5"/>
  </r>
  <r>
    <n v="660"/>
    <s v="Luxembourg"/>
    <s v="WESTERN EUROPE"/>
    <s v="American Express"/>
    <n v="7"/>
    <n v="2.2599999999999998"/>
    <x v="0"/>
    <x v="0"/>
    <x v="13"/>
  </r>
  <r>
    <n v="661"/>
    <s v="Bosnia and Herzegovina"/>
    <s v="EASTERN EUROPE"/>
    <s v="Visa"/>
    <n v="3"/>
    <n v="8.6999999999999993"/>
    <x v="1"/>
    <x v="1"/>
    <x v="56"/>
  </r>
  <r>
    <n v="662"/>
    <s v="Austria"/>
    <s v="WESTERN EUROPE"/>
    <s v="Mastercard"/>
    <n v="6"/>
    <n v="6.68"/>
    <x v="1"/>
    <x v="1"/>
    <x v="7"/>
  </r>
  <r>
    <n v="663"/>
    <s v="Albania"/>
    <s v="EASTERN EUROPE"/>
    <s v="Visa"/>
    <n v="2"/>
    <n v="8.5500000000000007"/>
    <x v="1"/>
    <x v="0"/>
    <x v="22"/>
  </r>
  <r>
    <n v="664"/>
    <s v="Latvia"/>
    <s v="BALTICS"/>
    <s v="Mastercard"/>
    <n v="6"/>
    <n v="9.14"/>
    <x v="0"/>
    <x v="1"/>
    <x v="13"/>
  </r>
  <r>
    <n v="665"/>
    <s v="Greece"/>
    <s v="WESTERN EUROPE"/>
    <s v="Store Card"/>
    <n v="4"/>
    <n v="3.64"/>
    <x v="1"/>
    <x v="0"/>
    <x v="36"/>
  </r>
  <r>
    <n v="666"/>
    <s v="Hungary"/>
    <s v="EASTERN EUROPE"/>
    <s v="Mastercard"/>
    <n v="2"/>
    <n v="5.43"/>
    <x v="0"/>
    <x v="0"/>
    <x v="14"/>
  </r>
  <r>
    <n v="667"/>
    <s v="Estonia"/>
    <s v="BALTICS"/>
    <s v="Visa"/>
    <n v="3"/>
    <n v="7.89"/>
    <x v="0"/>
    <x v="0"/>
    <x v="52"/>
  </r>
  <r>
    <n v="668"/>
    <s v="Czech Republic"/>
    <s v="EASTERN EUROPE"/>
    <s v="Visa"/>
    <n v="4"/>
    <n v="1.99"/>
    <x v="1"/>
    <x v="0"/>
    <x v="48"/>
  </r>
  <r>
    <n v="669"/>
    <s v="Hungary"/>
    <s v="EASTERN EUROPE"/>
    <s v="Switch"/>
    <n v="10"/>
    <n v="5.63"/>
    <x v="0"/>
    <x v="0"/>
    <x v="26"/>
  </r>
  <r>
    <n v="670"/>
    <s v="Malta"/>
    <s v="WESTERN EUROPE"/>
    <s v="Visa"/>
    <n v="8"/>
    <n v="9.32"/>
    <x v="0"/>
    <x v="0"/>
    <x v="36"/>
  </r>
  <r>
    <n v="671"/>
    <s v="Croatia"/>
    <s v="EASTERN EUROPE"/>
    <s v="American Express"/>
    <n v="4"/>
    <n v="1.77"/>
    <x v="0"/>
    <x v="1"/>
    <x v="35"/>
  </r>
  <r>
    <n v="672"/>
    <s v="Gibraltar"/>
    <s v="WESTERN EUROPE"/>
    <s v="Visa"/>
    <n v="5"/>
    <n v="6.74"/>
    <x v="1"/>
    <x v="0"/>
    <x v="37"/>
  </r>
  <r>
    <n v="673"/>
    <s v="Ireland"/>
    <s v="WESTERN EUROPE"/>
    <s v="Mastercard"/>
    <n v="10"/>
    <n v="1.36"/>
    <x v="1"/>
    <x v="1"/>
    <x v="27"/>
  </r>
  <r>
    <n v="674"/>
    <s v="Croatia"/>
    <s v="EASTERN EUROPE"/>
    <s v="Mastercard"/>
    <n v="3"/>
    <n v="4.93"/>
    <x v="0"/>
    <x v="0"/>
    <x v="26"/>
  </r>
  <r>
    <n v="675"/>
    <s v="Luxembourg"/>
    <s v="WESTERN EUROPE"/>
    <s v="American Express"/>
    <n v="4"/>
    <n v="3.31"/>
    <x v="1"/>
    <x v="0"/>
    <x v="23"/>
  </r>
  <r>
    <n v="676"/>
    <s v="Denmark"/>
    <s v="WESTERN EUROPE"/>
    <s v="Visa"/>
    <n v="4"/>
    <n v="9.76"/>
    <x v="1"/>
    <x v="0"/>
    <x v="42"/>
  </r>
  <r>
    <n v="677"/>
    <s v="Slovenia"/>
    <s v="EASTERN EUROPE"/>
    <s v="Store Card"/>
    <n v="7"/>
    <n v="5.46"/>
    <x v="1"/>
    <x v="0"/>
    <x v="12"/>
  </r>
  <r>
    <n v="678"/>
    <s v="Germany"/>
    <s v="WESTERN EUROPE"/>
    <s v="Visa"/>
    <n v="3"/>
    <n v="7.61"/>
    <x v="0"/>
    <x v="0"/>
    <x v="56"/>
  </r>
  <r>
    <n v="679"/>
    <s v="Ukraine"/>
    <s v="EASTERN EUROPE"/>
    <s v="Visa"/>
    <n v="2"/>
    <n v="3.28"/>
    <x v="1"/>
    <x v="1"/>
    <x v="15"/>
  </r>
  <r>
    <n v="680"/>
    <s v="Serbia"/>
    <s v="EASTERN EUROPE"/>
    <s v="American Express"/>
    <n v="1"/>
    <n v="6.9"/>
    <x v="1"/>
    <x v="0"/>
    <x v="34"/>
  </r>
  <r>
    <n v="681"/>
    <s v="Bulgaria"/>
    <s v="EASTERN EUROPE"/>
    <s v="American Express"/>
    <n v="8"/>
    <n v="8.91"/>
    <x v="0"/>
    <x v="0"/>
    <x v="13"/>
  </r>
  <r>
    <n v="682"/>
    <s v="Turkey"/>
    <s v="NEAR EAST"/>
    <s v="Switch"/>
    <n v="7"/>
    <n v="9.4"/>
    <x v="0"/>
    <x v="1"/>
    <x v="7"/>
  </r>
  <r>
    <n v="683"/>
    <s v="Monaco"/>
    <s v="WESTERN EUROPE"/>
    <s v="American Express"/>
    <n v="4"/>
    <n v="4.3899999999999997"/>
    <x v="0"/>
    <x v="0"/>
    <x v="18"/>
  </r>
  <r>
    <n v="684"/>
    <s v="Kosovo"/>
    <s v="EASTERN EUROPE"/>
    <s v="American Express"/>
    <n v="3"/>
    <n v="9.51"/>
    <x v="0"/>
    <x v="0"/>
    <x v="34"/>
  </r>
  <r>
    <n v="685"/>
    <s v="Malta"/>
    <s v="WESTERN EUROPE"/>
    <s v="American Express"/>
    <n v="3"/>
    <n v="1.22"/>
    <x v="1"/>
    <x v="0"/>
    <x v="7"/>
  </r>
  <r>
    <n v="686"/>
    <s v="Gibraltar"/>
    <s v="WESTERN EUROPE"/>
    <s v="Mastercard"/>
    <n v="9"/>
    <n v="8.7100000000000009"/>
    <x v="1"/>
    <x v="0"/>
    <x v="48"/>
  </r>
  <r>
    <n v="687"/>
    <s v="Malta"/>
    <s v="WESTERN EUROPE"/>
    <s v="Switch"/>
    <n v="9"/>
    <n v="1.38"/>
    <x v="1"/>
    <x v="0"/>
    <x v="0"/>
  </r>
  <r>
    <n v="688"/>
    <s v="Serbia"/>
    <s v="EASTERN EUROPE"/>
    <s v="Switch"/>
    <n v="2"/>
    <n v="8.8800000000000008"/>
    <x v="1"/>
    <x v="0"/>
    <x v="19"/>
  </r>
  <r>
    <n v="689"/>
    <s v="Hungary"/>
    <s v="EASTERN EUROPE"/>
    <s v="Visa"/>
    <n v="5"/>
    <n v="8.84"/>
    <x v="0"/>
    <x v="0"/>
    <x v="35"/>
  </r>
  <r>
    <n v="690"/>
    <s v="Estonia"/>
    <s v="BALTICS"/>
    <s v="Store Card"/>
    <n v="1"/>
    <n v="5.95"/>
    <x v="1"/>
    <x v="0"/>
    <x v="59"/>
  </r>
  <r>
    <n v="691"/>
    <s v="Austria"/>
    <s v="WESTERN EUROPE"/>
    <s v="Store Card"/>
    <n v="2"/>
    <n v="3.53"/>
    <x v="1"/>
    <x v="0"/>
    <x v="42"/>
  </r>
  <r>
    <n v="692"/>
    <s v="Albania"/>
    <s v="EASTERN EUROPE"/>
    <s v="Switch"/>
    <n v="10"/>
    <n v="4.46"/>
    <x v="1"/>
    <x v="0"/>
    <x v="45"/>
  </r>
  <r>
    <n v="693"/>
    <s v="Kosovo"/>
    <s v="EASTERN EUROPE"/>
    <s v="Store Card"/>
    <n v="8"/>
    <n v="4.97"/>
    <x v="1"/>
    <x v="0"/>
    <x v="37"/>
  </r>
  <r>
    <n v="694"/>
    <s v="Estonia"/>
    <s v="BALTICS"/>
    <s v="Visa"/>
    <n v="7"/>
    <n v="7.09"/>
    <x v="0"/>
    <x v="0"/>
    <x v="19"/>
  </r>
  <r>
    <n v="695"/>
    <s v="Andorra"/>
    <s v="WESTERN EUROPE"/>
    <s v="Mastercard"/>
    <n v="7"/>
    <n v="2.0099999999999998"/>
    <x v="1"/>
    <x v="0"/>
    <x v="5"/>
  </r>
  <r>
    <n v="696"/>
    <s v="Gibraltar"/>
    <s v="WESTERN EUROPE"/>
    <s v="American Express"/>
    <n v="2"/>
    <n v="5.42"/>
    <x v="0"/>
    <x v="0"/>
    <x v="55"/>
  </r>
  <r>
    <n v="697"/>
    <s v="Malta"/>
    <s v="WESTERN EUROPE"/>
    <s v="Mastercard"/>
    <n v="5"/>
    <n v="6.49"/>
    <x v="1"/>
    <x v="1"/>
    <x v="19"/>
  </r>
  <r>
    <n v="698"/>
    <s v="Portugal"/>
    <s v="WESTERN EUROPE"/>
    <s v="Visa"/>
    <n v="7"/>
    <n v="7.28"/>
    <x v="1"/>
    <x v="0"/>
    <x v="45"/>
  </r>
  <r>
    <n v="699"/>
    <s v="Kosovo"/>
    <s v="EASTERN EUROPE"/>
    <s v="Store Card"/>
    <n v="3"/>
    <n v="4.5999999999999996"/>
    <x v="1"/>
    <x v="0"/>
    <x v="49"/>
  </r>
  <r>
    <n v="700"/>
    <s v="Monaco"/>
    <s v="WESTERN EUROPE"/>
    <s v="American Express"/>
    <n v="8"/>
    <n v="4.9400000000000004"/>
    <x v="1"/>
    <x v="0"/>
    <x v="5"/>
  </r>
  <r>
    <n v="701"/>
    <s v="Turkey"/>
    <s v="NEAR EAST"/>
    <s v="Mastercard"/>
    <n v="3"/>
    <n v="3.37"/>
    <x v="1"/>
    <x v="1"/>
    <x v="11"/>
  </r>
  <r>
    <n v="702"/>
    <s v="Cyprus"/>
    <s v="NEAR EAST"/>
    <s v="Mastercard"/>
    <n v="10"/>
    <n v="1.24"/>
    <x v="0"/>
    <x v="0"/>
    <x v="19"/>
  </r>
  <r>
    <n v="703"/>
    <s v="Andorra"/>
    <s v="WESTERN EUROPE"/>
    <s v="Visa"/>
    <n v="6"/>
    <n v="7.26"/>
    <x v="1"/>
    <x v="0"/>
    <x v="36"/>
  </r>
  <r>
    <n v="704"/>
    <s v="Czech Republic"/>
    <s v="EASTERN EUROPE"/>
    <s v="Visa"/>
    <n v="8"/>
    <n v="8.09"/>
    <x v="1"/>
    <x v="0"/>
    <x v="14"/>
  </r>
  <r>
    <n v="705"/>
    <s v="Czech Republic"/>
    <s v="EASTERN EUROPE"/>
    <s v="American Express"/>
    <n v="5"/>
    <n v="4.24"/>
    <x v="1"/>
    <x v="0"/>
    <x v="2"/>
  </r>
  <r>
    <n v="706"/>
    <s v="Iceland"/>
    <s v="WESTERN EUROPE"/>
    <s v="Store Card"/>
    <n v="5"/>
    <n v="8.4700000000000006"/>
    <x v="1"/>
    <x v="0"/>
    <x v="10"/>
  </r>
  <r>
    <n v="707"/>
    <s v="Slovenia"/>
    <s v="EASTERN EUROPE"/>
    <s v="Store Card"/>
    <n v="4"/>
    <n v="3.27"/>
    <x v="1"/>
    <x v="0"/>
    <x v="33"/>
  </r>
  <r>
    <n v="708"/>
    <s v="Montenegro"/>
    <s v="EASTERN EUROPE"/>
    <s v="Visa"/>
    <n v="10"/>
    <n v="7.84"/>
    <x v="1"/>
    <x v="0"/>
    <x v="38"/>
  </r>
  <r>
    <n v="709"/>
    <s v="Kosovo"/>
    <s v="EASTERN EUROPE"/>
    <s v="Mastercard"/>
    <n v="7"/>
    <n v="5.97"/>
    <x v="1"/>
    <x v="0"/>
    <x v="15"/>
  </r>
  <r>
    <n v="710"/>
    <s v="Spain"/>
    <s v="WESTERN EUROPE"/>
    <s v="Visa"/>
    <n v="4"/>
    <n v="9.68"/>
    <x v="1"/>
    <x v="0"/>
    <x v="32"/>
  </r>
  <r>
    <n v="711"/>
    <s v="Greece"/>
    <s v="WESTERN EUROPE"/>
    <s v="Mastercard"/>
    <n v="3"/>
    <n v="3.52"/>
    <x v="1"/>
    <x v="0"/>
    <x v="53"/>
  </r>
  <r>
    <n v="712"/>
    <s v="Albania"/>
    <s v="EASTERN EUROPE"/>
    <s v="Mastercard"/>
    <n v="8"/>
    <n v="7.89"/>
    <x v="0"/>
    <x v="0"/>
    <x v="15"/>
  </r>
  <r>
    <n v="713"/>
    <s v="Monaco"/>
    <s v="WESTERN EUROPE"/>
    <s v="Store Card"/>
    <n v="5"/>
    <n v="2.0499999999999998"/>
    <x v="0"/>
    <x v="1"/>
    <x v="38"/>
  </r>
  <r>
    <n v="714"/>
    <s v="Hungary"/>
    <s v="EASTERN EUROPE"/>
    <s v="Visa"/>
    <n v="6"/>
    <n v="5.0599999999999996"/>
    <x v="1"/>
    <x v="0"/>
    <x v="47"/>
  </r>
  <r>
    <n v="715"/>
    <s v="Italy"/>
    <s v="WESTERN EUROPE"/>
    <s v="Mastercard"/>
    <n v="2"/>
    <n v="5.18"/>
    <x v="0"/>
    <x v="0"/>
    <x v="34"/>
  </r>
  <r>
    <n v="716"/>
    <s v="Turkey"/>
    <s v="NEAR EAST"/>
    <s v="Mastercard"/>
    <n v="1"/>
    <n v="2.38"/>
    <x v="1"/>
    <x v="0"/>
    <x v="14"/>
  </r>
  <r>
    <n v="717"/>
    <s v="Serbia"/>
    <s v="EASTERN EUROPE"/>
    <s v="Visa"/>
    <n v="7"/>
    <n v="3.97"/>
    <x v="1"/>
    <x v="0"/>
    <x v="43"/>
  </r>
  <r>
    <n v="718"/>
    <s v="Malta"/>
    <s v="WESTERN EUROPE"/>
    <s v="Store Card"/>
    <n v="5"/>
    <n v="7.26"/>
    <x v="1"/>
    <x v="0"/>
    <x v="45"/>
  </r>
  <r>
    <n v="719"/>
    <s v="Denmark"/>
    <s v="WESTERN EUROPE"/>
    <s v="American Express"/>
    <n v="8"/>
    <n v="8.27"/>
    <x v="1"/>
    <x v="1"/>
    <x v="41"/>
  </r>
  <r>
    <n v="720"/>
    <s v="Slovakia"/>
    <s v="EASTERN EUROPE"/>
    <s v="Mastercard"/>
    <n v="10"/>
    <n v="8.0399999999999991"/>
    <x v="1"/>
    <x v="0"/>
    <x v="5"/>
  </r>
  <r>
    <n v="721"/>
    <s v="Romania"/>
    <s v="EASTERN EUROPE"/>
    <s v="Switch"/>
    <n v="7"/>
    <n v="5.28"/>
    <x v="0"/>
    <x v="0"/>
    <x v="49"/>
  </r>
  <r>
    <n v="722"/>
    <s v="Lithuania"/>
    <s v="BALTICS"/>
    <s v="Switch"/>
    <n v="10"/>
    <n v="5.93"/>
    <x v="0"/>
    <x v="0"/>
    <x v="45"/>
  </r>
  <r>
    <n v="723"/>
    <s v="Austria"/>
    <s v="WESTERN EUROPE"/>
    <s v="American Express"/>
    <n v="4"/>
    <n v="4"/>
    <x v="1"/>
    <x v="1"/>
    <x v="28"/>
  </r>
  <r>
    <n v="724"/>
    <s v="Portugal"/>
    <s v="WESTERN EUROPE"/>
    <s v="Visa"/>
    <n v="5"/>
    <n v="6.96"/>
    <x v="1"/>
    <x v="0"/>
    <x v="52"/>
  </r>
  <r>
    <n v="725"/>
    <s v="Bulgaria"/>
    <s v="EASTERN EUROPE"/>
    <s v="Visa"/>
    <n v="8"/>
    <n v="2.9"/>
    <x v="1"/>
    <x v="1"/>
    <x v="1"/>
  </r>
  <r>
    <n v="726"/>
    <s v="Czech Republic"/>
    <s v="EASTERN EUROPE"/>
    <s v="Mastercard"/>
    <n v="9"/>
    <n v="1.8"/>
    <x v="1"/>
    <x v="0"/>
    <x v="35"/>
  </r>
  <r>
    <n v="727"/>
    <s v="Germany"/>
    <s v="WESTERN EUROPE"/>
    <s v="American Express"/>
    <n v="9"/>
    <n v="1.65"/>
    <x v="0"/>
    <x v="0"/>
    <x v="0"/>
  </r>
  <r>
    <n v="728"/>
    <s v="Romania"/>
    <s v="EASTERN EUROPE"/>
    <s v="Mastercard"/>
    <n v="10"/>
    <n v="4.34"/>
    <x v="1"/>
    <x v="0"/>
    <x v="58"/>
  </r>
  <r>
    <n v="729"/>
    <s v="Lithuania"/>
    <s v="BALTICS"/>
    <s v="Visa"/>
    <n v="7"/>
    <n v="4.5599999999999996"/>
    <x v="1"/>
    <x v="0"/>
    <x v="43"/>
  </r>
  <r>
    <n v="730"/>
    <s v="Denmark"/>
    <s v="WESTERN EUROPE"/>
    <s v="Mastercard"/>
    <n v="7"/>
    <n v="7.89"/>
    <x v="1"/>
    <x v="0"/>
    <x v="4"/>
  </r>
  <r>
    <n v="731"/>
    <s v="Spain"/>
    <s v="WESTERN EUROPE"/>
    <s v="Mastercard"/>
    <n v="10"/>
    <n v="5.98"/>
    <x v="0"/>
    <x v="0"/>
    <x v="15"/>
  </r>
  <r>
    <n v="732"/>
    <s v="Hungary"/>
    <s v="EASTERN EUROPE"/>
    <s v="Mastercard"/>
    <n v="6"/>
    <n v="1.73"/>
    <x v="1"/>
    <x v="0"/>
    <x v="13"/>
  </r>
  <r>
    <n v="733"/>
    <s v="Belgium"/>
    <s v="WESTERN EUROPE"/>
    <s v="Switch"/>
    <n v="4"/>
    <n v="2.4300000000000002"/>
    <x v="1"/>
    <x v="0"/>
    <x v="0"/>
  </r>
  <r>
    <n v="734"/>
    <s v="Montenegro"/>
    <s v="EASTERN EUROPE"/>
    <s v="Visa"/>
    <n v="3"/>
    <n v="6.99"/>
    <x v="1"/>
    <x v="0"/>
    <x v="48"/>
  </r>
  <r>
    <n v="735"/>
    <s v="Netherlands"/>
    <s v="WESTERN EUROPE"/>
    <s v="American Express"/>
    <n v="1"/>
    <n v="9.33"/>
    <x v="1"/>
    <x v="1"/>
    <x v="37"/>
  </r>
  <r>
    <n v="736"/>
    <s v="Romania"/>
    <s v="EASTERN EUROPE"/>
    <s v="Switch"/>
    <n v="2"/>
    <n v="7.77"/>
    <x v="1"/>
    <x v="0"/>
    <x v="22"/>
  </r>
  <r>
    <n v="737"/>
    <s v="Ireland"/>
    <s v="WESTERN EUROPE"/>
    <s v="Visa"/>
    <n v="10"/>
    <n v="8.77"/>
    <x v="1"/>
    <x v="0"/>
    <x v="28"/>
  </r>
  <r>
    <n v="738"/>
    <s v="Turkey"/>
    <s v="NEAR EAST"/>
    <s v="Switch"/>
    <n v="6"/>
    <n v="5.26"/>
    <x v="0"/>
    <x v="0"/>
    <x v="31"/>
  </r>
  <r>
    <n v="739"/>
    <s v="Albania"/>
    <s v="EASTERN EUROPE"/>
    <s v="American Express"/>
    <n v="8"/>
    <n v="3.36"/>
    <x v="0"/>
    <x v="0"/>
    <x v="1"/>
  </r>
  <r>
    <n v="740"/>
    <s v="Greece"/>
    <s v="WESTERN EUROPE"/>
    <s v="Mastercard"/>
    <n v="10"/>
    <n v="4.08"/>
    <x v="1"/>
    <x v="0"/>
    <x v="26"/>
  </r>
  <r>
    <n v="741"/>
    <s v="Slovenia"/>
    <s v="EASTERN EUROPE"/>
    <s v="Mastercard"/>
    <n v="2"/>
    <n v="8.64"/>
    <x v="1"/>
    <x v="0"/>
    <x v="43"/>
  </r>
  <r>
    <n v="742"/>
    <s v="Croatia"/>
    <s v="EASTERN EUROPE"/>
    <s v="Visa"/>
    <n v="1"/>
    <n v="7.05"/>
    <x v="1"/>
    <x v="1"/>
    <x v="45"/>
  </r>
  <r>
    <n v="743"/>
    <s v="Poland"/>
    <s v="EASTERN EUROPE"/>
    <s v="Visa"/>
    <n v="9"/>
    <n v="7.15"/>
    <x v="0"/>
    <x v="0"/>
    <x v="52"/>
  </r>
  <r>
    <n v="744"/>
    <s v="Slovakia"/>
    <s v="EASTERN EUROPE"/>
    <s v="Store Card"/>
    <n v="3"/>
    <n v="2.86"/>
    <x v="1"/>
    <x v="0"/>
    <x v="42"/>
  </r>
  <r>
    <n v="745"/>
    <s v="Portugal"/>
    <s v="WESTERN EUROPE"/>
    <s v="Mastercard"/>
    <n v="8"/>
    <n v="1.83"/>
    <x v="0"/>
    <x v="0"/>
    <x v="15"/>
  </r>
  <r>
    <n v="746"/>
    <s v="Liechtenstein"/>
    <s v="WESTERN EUROPE"/>
    <s v="Store Card"/>
    <n v="9"/>
    <n v="8.69"/>
    <x v="1"/>
    <x v="1"/>
    <x v="52"/>
  </r>
  <r>
    <n v="747"/>
    <s v="France"/>
    <s v="WESTERN EUROPE"/>
    <s v="Visa"/>
    <n v="2"/>
    <n v="1.17"/>
    <x v="0"/>
    <x v="1"/>
    <x v="4"/>
  </r>
  <r>
    <n v="748"/>
    <s v="Iceland"/>
    <s v="WESTERN EUROPE"/>
    <s v="Store Card"/>
    <n v="4"/>
    <n v="1.55"/>
    <x v="0"/>
    <x v="0"/>
    <x v="29"/>
  </r>
  <r>
    <n v="749"/>
    <s v="Serbia"/>
    <s v="EASTERN EUROPE"/>
    <s v="Store Card"/>
    <n v="9"/>
    <n v="4.2300000000000004"/>
    <x v="1"/>
    <x v="0"/>
    <x v="19"/>
  </r>
  <r>
    <n v="750"/>
    <s v="Greece"/>
    <s v="WESTERN EUROPE"/>
    <s v="Visa"/>
    <n v="3"/>
    <n v="7.08"/>
    <x v="1"/>
    <x v="1"/>
    <x v="35"/>
  </r>
  <r>
    <n v="751"/>
    <s v="Lithuania"/>
    <s v="BALTICS"/>
    <s v="Mastercard"/>
    <n v="3"/>
    <n v="1.55"/>
    <x v="1"/>
    <x v="1"/>
    <x v="18"/>
  </r>
  <r>
    <n v="752"/>
    <s v="Monaco"/>
    <s v="WESTERN EUROPE"/>
    <s v="Visa"/>
    <n v="7"/>
    <n v="2.36"/>
    <x v="0"/>
    <x v="0"/>
    <x v="4"/>
  </r>
  <r>
    <n v="753"/>
    <s v="Belgium"/>
    <s v="WESTERN EUROPE"/>
    <s v="Mastercard"/>
    <n v="8"/>
    <n v="8.82"/>
    <x v="1"/>
    <x v="0"/>
    <x v="33"/>
  </r>
  <r>
    <n v="754"/>
    <s v="Spain"/>
    <s v="WESTERN EUROPE"/>
    <s v="Switch"/>
    <n v="9"/>
    <n v="3.58"/>
    <x v="0"/>
    <x v="0"/>
    <x v="38"/>
  </r>
  <r>
    <n v="755"/>
    <s v="Turkey"/>
    <s v="NEAR EAST"/>
    <s v="American Express"/>
    <n v="6"/>
    <n v="7.39"/>
    <x v="1"/>
    <x v="0"/>
    <x v="32"/>
  </r>
  <r>
    <n v="756"/>
    <s v="Latvia"/>
    <s v="BALTICS"/>
    <s v="Mastercard"/>
    <n v="6"/>
    <n v="5.58"/>
    <x v="0"/>
    <x v="0"/>
    <x v="7"/>
  </r>
  <r>
    <n v="757"/>
    <s v="Estonia"/>
    <s v="BALTICS"/>
    <s v="Mastercard"/>
    <n v="8"/>
    <n v="4.34"/>
    <x v="1"/>
    <x v="0"/>
    <x v="25"/>
  </r>
  <r>
    <n v="758"/>
    <s v="Ireland"/>
    <s v="WESTERN EUROPE"/>
    <s v="American Express"/>
    <n v="1"/>
    <n v="7.54"/>
    <x v="1"/>
    <x v="0"/>
    <x v="2"/>
  </r>
  <r>
    <n v="759"/>
    <s v="Poland"/>
    <s v="EASTERN EUROPE"/>
    <s v="American Express"/>
    <n v="2"/>
    <n v="5.5"/>
    <x v="0"/>
    <x v="1"/>
    <x v="23"/>
  </r>
  <r>
    <n v="760"/>
    <s v="Monaco"/>
    <s v="WESTERN EUROPE"/>
    <s v="Visa"/>
    <n v="3"/>
    <n v="4.99"/>
    <x v="0"/>
    <x v="0"/>
    <x v="5"/>
  </r>
  <r>
    <n v="761"/>
    <s v="Ireland"/>
    <s v="WESTERN EUROPE"/>
    <s v="Mastercard"/>
    <n v="9"/>
    <n v="5.2"/>
    <x v="0"/>
    <x v="0"/>
    <x v="17"/>
  </r>
  <r>
    <n v="762"/>
    <s v="Hungary"/>
    <s v="EASTERN EUROPE"/>
    <s v="Visa"/>
    <n v="7"/>
    <n v="6.6"/>
    <x v="1"/>
    <x v="1"/>
    <x v="7"/>
  </r>
  <r>
    <n v="763"/>
    <s v="Andorra"/>
    <s v="WESTERN EUROPE"/>
    <s v="Switch"/>
    <n v="1"/>
    <n v="1.31"/>
    <x v="1"/>
    <x v="0"/>
    <x v="38"/>
  </r>
  <r>
    <n v="764"/>
    <s v="Turkey"/>
    <s v="NEAR EAST"/>
    <s v="Visa"/>
    <n v="8"/>
    <n v="7.82"/>
    <x v="1"/>
    <x v="0"/>
    <x v="31"/>
  </r>
  <r>
    <n v="765"/>
    <s v="Estonia"/>
    <s v="BALTICS"/>
    <s v="Store Card"/>
    <n v="10"/>
    <n v="8.3000000000000007"/>
    <x v="1"/>
    <x v="1"/>
    <x v="36"/>
  </r>
  <r>
    <n v="766"/>
    <s v="Germany"/>
    <s v="WESTERN EUROPE"/>
    <s v="Mastercard"/>
    <n v="1"/>
    <n v="9.67"/>
    <x v="1"/>
    <x v="1"/>
    <x v="59"/>
  </r>
  <r>
    <n v="767"/>
    <s v="Serbia"/>
    <s v="EASTERN EUROPE"/>
    <s v="Visa"/>
    <n v="2"/>
    <n v="8.33"/>
    <x v="1"/>
    <x v="1"/>
    <x v="1"/>
  </r>
  <r>
    <n v="768"/>
    <s v="Iceland"/>
    <s v="WESTERN EUROPE"/>
    <s v="Mastercard"/>
    <n v="7"/>
    <n v="1.17"/>
    <x v="1"/>
    <x v="0"/>
    <x v="50"/>
  </r>
  <r>
    <n v="769"/>
    <s v="Spain"/>
    <s v="WESTERN EUROPE"/>
    <s v="Store Card"/>
    <n v="7"/>
    <n v="1.49"/>
    <x v="1"/>
    <x v="1"/>
    <x v="30"/>
  </r>
  <r>
    <n v="770"/>
    <s v="Gibraltar"/>
    <s v="WESTERN EUROPE"/>
    <s v="Store Card"/>
    <n v="8"/>
    <n v="8.17"/>
    <x v="1"/>
    <x v="0"/>
    <x v="19"/>
  </r>
  <r>
    <n v="771"/>
    <s v="Serbia"/>
    <s v="EASTERN EUROPE"/>
    <s v="Mastercard"/>
    <n v="1"/>
    <n v="7.81"/>
    <x v="0"/>
    <x v="1"/>
    <x v="14"/>
  </r>
  <r>
    <n v="772"/>
    <s v="Croatia"/>
    <s v="EASTERN EUROPE"/>
    <s v="American Express"/>
    <n v="2"/>
    <n v="3.46"/>
    <x v="1"/>
    <x v="0"/>
    <x v="29"/>
  </r>
  <r>
    <n v="773"/>
    <s v="Greece"/>
    <s v="WESTERN EUROPE"/>
    <s v="Visa"/>
    <n v="7"/>
    <n v="5.4"/>
    <x v="0"/>
    <x v="0"/>
    <x v="14"/>
  </r>
  <r>
    <n v="774"/>
    <s v="Liechtenstein"/>
    <s v="WESTERN EUROPE"/>
    <s v="American Express"/>
    <n v="1"/>
    <n v="3.41"/>
    <x v="1"/>
    <x v="0"/>
    <x v="5"/>
  </r>
  <r>
    <n v="775"/>
    <s v="Poland"/>
    <s v="EASTERN EUROPE"/>
    <s v="Switch"/>
    <n v="5"/>
    <n v="2.2200000000000002"/>
    <x v="1"/>
    <x v="0"/>
    <x v="36"/>
  </r>
  <r>
    <n v="776"/>
    <s v="Switzerland"/>
    <s v="WESTERN EUROPE"/>
    <s v="American Express"/>
    <n v="5"/>
    <n v="3.01"/>
    <x v="0"/>
    <x v="0"/>
    <x v="17"/>
  </r>
  <r>
    <n v="777"/>
    <s v="Ireland"/>
    <s v="WESTERN EUROPE"/>
    <s v="Visa"/>
    <n v="2"/>
    <n v="1.17"/>
    <x v="1"/>
    <x v="0"/>
    <x v="36"/>
  </r>
  <r>
    <n v="778"/>
    <s v="Greece"/>
    <s v="WESTERN EUROPE"/>
    <s v="Visa"/>
    <n v="1"/>
    <n v="8.27"/>
    <x v="1"/>
    <x v="0"/>
    <x v="41"/>
  </r>
  <r>
    <n v="779"/>
    <s v="Finland"/>
    <s v="WESTERN EUROPE"/>
    <s v="American Express"/>
    <n v="8"/>
    <n v="1.37"/>
    <x v="0"/>
    <x v="0"/>
    <x v="52"/>
  </r>
  <r>
    <n v="780"/>
    <s v="Greece"/>
    <s v="WESTERN EUROPE"/>
    <s v="Visa"/>
    <n v="7"/>
    <n v="2.19"/>
    <x v="1"/>
    <x v="0"/>
    <x v="4"/>
  </r>
  <r>
    <n v="781"/>
    <s v="Ireland"/>
    <s v="WESTERN EUROPE"/>
    <s v="Mastercard"/>
    <n v="2"/>
    <n v="4.2699999999999996"/>
    <x v="1"/>
    <x v="0"/>
    <x v="8"/>
  </r>
  <r>
    <n v="782"/>
    <s v="Iceland"/>
    <s v="WESTERN EUROPE"/>
    <s v="Switch"/>
    <n v="5"/>
    <n v="6.81"/>
    <x v="1"/>
    <x v="0"/>
    <x v="35"/>
  </r>
  <r>
    <n v="783"/>
    <s v="Croatia"/>
    <s v="EASTERN EUROPE"/>
    <s v="Mastercard"/>
    <n v="8"/>
    <n v="6.11"/>
    <x v="1"/>
    <x v="0"/>
    <x v="23"/>
  </r>
  <r>
    <n v="784"/>
    <s v="Serbia"/>
    <s v="EASTERN EUROPE"/>
    <s v="Visa"/>
    <n v="8"/>
    <n v="4.53"/>
    <x v="1"/>
    <x v="0"/>
    <x v="7"/>
  </r>
  <r>
    <n v="785"/>
    <s v="Belgium"/>
    <s v="WESTERN EUROPE"/>
    <s v="Visa"/>
    <n v="3"/>
    <n v="8.1999999999999993"/>
    <x v="0"/>
    <x v="0"/>
    <x v="8"/>
  </r>
  <r>
    <n v="786"/>
    <s v="Slovenia"/>
    <s v="EASTERN EUROPE"/>
    <s v="Visa"/>
    <n v="1"/>
    <n v="1.01"/>
    <x v="1"/>
    <x v="0"/>
    <x v="18"/>
  </r>
  <r>
    <n v="787"/>
    <s v="Albania"/>
    <s v="EASTERN EUROPE"/>
    <s v="Switch"/>
    <n v="6"/>
    <n v="1.95"/>
    <x v="1"/>
    <x v="0"/>
    <x v="33"/>
  </r>
  <r>
    <n v="788"/>
    <s v="Monaco"/>
    <s v="WESTERN EUROPE"/>
    <s v="Visa"/>
    <n v="8"/>
    <n v="4.45"/>
    <x v="0"/>
    <x v="0"/>
    <x v="24"/>
  </r>
  <r>
    <n v="789"/>
    <s v="Slovenia"/>
    <s v="EASTERN EUROPE"/>
    <s v="Mastercard"/>
    <n v="2"/>
    <n v="2.68"/>
    <x v="1"/>
    <x v="0"/>
    <x v="22"/>
  </r>
  <r>
    <n v="790"/>
    <s v="Estonia"/>
    <s v="BALTICS"/>
    <s v="Switch"/>
    <n v="8"/>
    <n v="8.65"/>
    <x v="1"/>
    <x v="0"/>
    <x v="20"/>
  </r>
  <r>
    <n v="791"/>
    <s v="Greece"/>
    <s v="WESTERN EUROPE"/>
    <s v="Store Card"/>
    <n v="7"/>
    <n v="9.34"/>
    <x v="0"/>
    <x v="0"/>
    <x v="42"/>
  </r>
  <r>
    <n v="792"/>
    <s v="Portugal"/>
    <s v="WESTERN EUROPE"/>
    <s v="Visa"/>
    <n v="1"/>
    <n v="6.32"/>
    <x v="0"/>
    <x v="0"/>
    <x v="20"/>
  </r>
  <r>
    <n v="793"/>
    <s v="Liechtenstein"/>
    <s v="WESTERN EUROPE"/>
    <s v="Mastercard"/>
    <n v="6"/>
    <n v="3.51"/>
    <x v="1"/>
    <x v="1"/>
    <x v="7"/>
  </r>
  <r>
    <n v="794"/>
    <s v="Switzerland"/>
    <s v="WESTERN EUROPE"/>
    <s v="Visa"/>
    <n v="1"/>
    <n v="9.75"/>
    <x v="0"/>
    <x v="1"/>
    <x v="48"/>
  </r>
  <r>
    <n v="795"/>
    <s v="Slovenia"/>
    <s v="EASTERN EUROPE"/>
    <s v="Mastercard"/>
    <n v="10"/>
    <n v="1.77"/>
    <x v="1"/>
    <x v="1"/>
    <x v="34"/>
  </r>
  <r>
    <n v="796"/>
    <s v="France"/>
    <s v="WESTERN EUROPE"/>
    <s v="American Express"/>
    <n v="5"/>
    <n v="2.48"/>
    <x v="1"/>
    <x v="0"/>
    <x v="18"/>
  </r>
  <r>
    <n v="797"/>
    <s v="Slovakia"/>
    <s v="EASTERN EUROPE"/>
    <s v="Switch"/>
    <n v="9"/>
    <n v="8.15"/>
    <x v="1"/>
    <x v="1"/>
    <x v="20"/>
  </r>
  <r>
    <n v="798"/>
    <s v="Latvia"/>
    <s v="BALTICS"/>
    <s v="Store Card"/>
    <n v="8"/>
    <n v="1.1299999999999999"/>
    <x v="1"/>
    <x v="0"/>
    <x v="22"/>
  </r>
  <r>
    <n v="799"/>
    <s v="Norway"/>
    <s v="WESTERN EUROPE"/>
    <s v="Switch"/>
    <n v="7"/>
    <n v="2.14"/>
    <x v="1"/>
    <x v="1"/>
    <x v="39"/>
  </r>
  <r>
    <n v="800"/>
    <s v="San Marino"/>
    <s v="WESTERN EUROPE"/>
    <s v="Visa"/>
    <n v="3"/>
    <n v="9.98"/>
    <x v="0"/>
    <x v="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A17107-AE8B-4069-8D99-EA67B6D8D43E}" name="PivotTable28" cacheId="2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:G26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</pivotField>
    <pivotField dataField="1" compact="0" numFmtId="172" outline="0" subtotalTop="0" showAll="0" defaultSubtotal="0"/>
  </pivotFields>
  <rowFields count="2">
    <field x="0"/>
    <field x="1"/>
  </rowFields>
  <rowItems count="24">
    <i>
      <x/>
      <x v="2"/>
    </i>
    <i r="1">
      <x v="4"/>
    </i>
    <i>
      <x v="1"/>
      <x v="1"/>
    </i>
    <i r="1">
      <x v="2"/>
    </i>
    <i r="1">
      <x v="3"/>
    </i>
    <i r="1">
      <x v="4"/>
    </i>
    <i r="1">
      <x v="5"/>
    </i>
    <i>
      <x v="2"/>
      <x v="1"/>
    </i>
    <i r="1">
      <x v="2"/>
    </i>
    <i r="1">
      <x v="5"/>
    </i>
    <i>
      <x v="3"/>
      <x v="1"/>
    </i>
    <i r="1">
      <x v="5"/>
    </i>
    <i>
      <x v="4"/>
      <x v="3"/>
    </i>
    <i r="1">
      <x v="4"/>
    </i>
    <i>
      <x v="5"/>
      <x v="1"/>
    </i>
    <i r="1">
      <x v="3"/>
    </i>
    <i r="1">
      <x v="5"/>
    </i>
    <i r="1">
      <x v="6"/>
    </i>
    <i>
      <x v="6"/>
      <x v="3"/>
    </i>
    <i r="1">
      <x v="4"/>
    </i>
    <i>
      <x v="7"/>
      <x v="1"/>
    </i>
    <i r="1">
      <x v="5"/>
    </i>
    <i>
      <x v="8"/>
      <x v="3"/>
    </i>
    <i r="1">
      <x v="4"/>
    </i>
  </rowItems>
  <colItems count="1">
    <i/>
  </colItems>
  <dataFields count="1">
    <dataField name="Összeg / Ár" fld="2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BDF25B-686E-4AC8-824A-421B46CEF1BD}" name="PivotTable29" cacheId="2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compact="0" compactData="0" multipleFieldFilters="0">
  <location ref="E28:G52" firstHeaderRow="1" firstDataRow="1" firstDataCol="2"/>
  <pivotFields count="3">
    <pivotField axis="axisRow" compact="0" outline="0" subtotalTop="0" showAll="0" defaultSubtotal="0">
      <items count="9">
        <item x="1"/>
        <item x="2"/>
        <item x="4"/>
        <item x="8"/>
        <item x="0"/>
        <item x="5"/>
        <item x="3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">
        <item m="1" x="6"/>
        <item x="2"/>
        <item x="3"/>
        <item x="0"/>
        <item x="1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2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0"/>
  </rowFields>
  <rowItems count="24">
    <i>
      <x v="1"/>
      <x v="1"/>
    </i>
    <i r="1">
      <x v="2"/>
    </i>
    <i r="1">
      <x v="3"/>
    </i>
    <i r="1">
      <x v="5"/>
    </i>
    <i r="1">
      <x v="7"/>
    </i>
    <i>
      <x v="2"/>
      <x/>
    </i>
    <i r="1">
      <x v="1"/>
    </i>
    <i r="1">
      <x v="2"/>
    </i>
    <i>
      <x v="3"/>
      <x v="1"/>
    </i>
    <i r="1">
      <x v="4"/>
    </i>
    <i r="1">
      <x v="5"/>
    </i>
    <i r="1">
      <x v="6"/>
    </i>
    <i r="1">
      <x v="8"/>
    </i>
    <i>
      <x v="4"/>
      <x/>
    </i>
    <i r="1">
      <x v="1"/>
    </i>
    <i r="1">
      <x v="4"/>
    </i>
    <i r="1">
      <x v="6"/>
    </i>
    <i r="1">
      <x v="8"/>
    </i>
    <i>
      <x v="5"/>
      <x v="1"/>
    </i>
    <i r="1">
      <x v="2"/>
    </i>
    <i r="1">
      <x v="3"/>
    </i>
    <i r="1">
      <x v="5"/>
    </i>
    <i r="1">
      <x v="7"/>
    </i>
    <i>
      <x v="6"/>
      <x v="5"/>
    </i>
  </rowItems>
  <colItems count="1">
    <i/>
  </colItems>
  <dataFields count="1">
    <dataField name="Összeg / Ár" fld="2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D12EB3-909D-4DB3-9A23-C459EDA5046C}" name="Kimutatás1" cacheId="21" applyNumberFormats="0" applyBorderFormats="0" applyFontFormats="0" applyPatternFormats="0" applyAlignmentFormats="0" applyWidthHeightFormats="1" dataCaption="Értékek" updatedVersion="8" minRefreshableVersion="5" useAutoFormatting="1" itemPrintTitles="1" createdVersion="8" indent="0" compact="0" outline="1" outlineData="1" compactData="0" multipleFieldFilters="0" chartFormat="2">
  <location ref="N5:O19" firstHeaderRow="1" firstDataRow="1" firstDataCol="1"/>
  <pivotFields count="12">
    <pivotField compact="0" showAll="0"/>
    <pivotField axis="axisRow" compact="0" showAll="0">
      <items count="14">
        <item x="10"/>
        <item x="7"/>
        <item x="6"/>
        <item x="8"/>
        <item x="12"/>
        <item x="9"/>
        <item x="11"/>
        <item x="2"/>
        <item x="3"/>
        <item x="5"/>
        <item x="4"/>
        <item x="1"/>
        <item x="0"/>
        <item t="default"/>
      </items>
    </pivotField>
    <pivotField compact="0" showAll="0"/>
    <pivotField compact="0" numFmtId="14" showAll="0">
      <items count="551">
        <item x="471"/>
        <item x="524"/>
        <item x="289"/>
        <item x="352"/>
        <item x="28"/>
        <item x="169"/>
        <item x="420"/>
        <item x="189"/>
        <item x="36"/>
        <item x="161"/>
        <item x="533"/>
        <item x="181"/>
        <item x="247"/>
        <item x="482"/>
        <item x="144"/>
        <item x="296"/>
        <item x="280"/>
        <item x="495"/>
        <item x="514"/>
        <item x="109"/>
        <item x="417"/>
        <item x="208"/>
        <item x="188"/>
        <item x="197"/>
        <item x="441"/>
        <item x="308"/>
        <item x="303"/>
        <item x="507"/>
        <item x="192"/>
        <item x="171"/>
        <item x="55"/>
        <item x="355"/>
        <item x="313"/>
        <item x="199"/>
        <item x="137"/>
        <item x="179"/>
        <item x="206"/>
        <item x="77"/>
        <item x="351"/>
        <item x="522"/>
        <item x="483"/>
        <item x="85"/>
        <item x="344"/>
        <item x="159"/>
        <item x="331"/>
        <item x="365"/>
        <item x="73"/>
        <item x="1"/>
        <item x="513"/>
        <item x="202"/>
        <item x="97"/>
        <item x="122"/>
        <item x="354"/>
        <item x="262"/>
        <item x="407"/>
        <item x="48"/>
        <item x="315"/>
        <item x="113"/>
        <item x="239"/>
        <item x="323"/>
        <item x="146"/>
        <item x="150"/>
        <item x="131"/>
        <item x="288"/>
        <item x="486"/>
        <item x="334"/>
        <item x="30"/>
        <item x="264"/>
        <item x="40"/>
        <item x="330"/>
        <item x="187"/>
        <item x="200"/>
        <item x="454"/>
        <item x="45"/>
        <item x="205"/>
        <item x="46"/>
        <item x="317"/>
        <item x="80"/>
        <item x="130"/>
        <item x="248"/>
        <item x="49"/>
        <item x="272"/>
        <item x="529"/>
        <item x="8"/>
        <item x="385"/>
        <item x="21"/>
        <item x="286"/>
        <item x="271"/>
        <item x="252"/>
        <item x="361"/>
        <item x="311"/>
        <item x="267"/>
        <item x="451"/>
        <item x="525"/>
        <item x="387"/>
        <item x="266"/>
        <item x="125"/>
        <item x="278"/>
        <item x="434"/>
        <item x="472"/>
        <item x="294"/>
        <item x="319"/>
        <item x="511"/>
        <item x="127"/>
        <item x="338"/>
        <item x="9"/>
        <item x="128"/>
        <item x="256"/>
        <item x="301"/>
        <item x="474"/>
        <item x="63"/>
        <item x="52"/>
        <item x="222"/>
        <item x="167"/>
        <item x="216"/>
        <item x="41"/>
        <item x="527"/>
        <item x="462"/>
        <item x="476"/>
        <item x="50"/>
        <item x="504"/>
        <item x="270"/>
        <item x="360"/>
        <item x="190"/>
        <item x="283"/>
        <item x="23"/>
        <item x="211"/>
        <item x="523"/>
        <item x="182"/>
        <item x="43"/>
        <item x="430"/>
        <item x="241"/>
        <item x="461"/>
        <item x="134"/>
        <item x="384"/>
        <item x="437"/>
        <item x="0"/>
        <item x="539"/>
        <item x="392"/>
        <item x="165"/>
        <item x="411"/>
        <item x="44"/>
        <item x="13"/>
        <item x="56"/>
        <item x="115"/>
        <item x="260"/>
        <item x="34"/>
        <item x="410"/>
        <item x="19"/>
        <item x="107"/>
        <item x="500"/>
        <item x="282"/>
        <item x="217"/>
        <item x="369"/>
        <item x="47"/>
        <item x="383"/>
        <item x="394"/>
        <item x="379"/>
        <item x="508"/>
        <item x="287"/>
        <item x="292"/>
        <item x="446"/>
        <item x="484"/>
        <item x="215"/>
        <item x="265"/>
        <item x="419"/>
        <item x="329"/>
        <item x="153"/>
        <item x="58"/>
        <item x="339"/>
        <item x="176"/>
        <item x="173"/>
        <item x="221"/>
        <item x="400"/>
        <item x="10"/>
        <item x="60"/>
        <item x="340"/>
        <item x="259"/>
        <item x="53"/>
        <item x="174"/>
        <item x="273"/>
        <item x="245"/>
        <item x="152"/>
        <item x="163"/>
        <item x="261"/>
        <item x="333"/>
        <item x="223"/>
        <item x="534"/>
        <item x="15"/>
        <item x="343"/>
        <item x="345"/>
        <item x="324"/>
        <item x="175"/>
        <item x="249"/>
        <item x="234"/>
        <item x="81"/>
        <item x="445"/>
        <item x="540"/>
        <item x="31"/>
        <item x="503"/>
        <item x="59"/>
        <item x="356"/>
        <item x="82"/>
        <item x="228"/>
        <item x="184"/>
        <item x="371"/>
        <item x="526"/>
        <item x="457"/>
        <item x="116"/>
        <item x="447"/>
        <item x="237"/>
        <item x="366"/>
        <item x="42"/>
        <item x="166"/>
        <item x="494"/>
        <item x="449"/>
        <item x="499"/>
        <item x="98"/>
        <item x="312"/>
        <item x="310"/>
        <item x="528"/>
        <item x="20"/>
        <item x="421"/>
        <item x="61"/>
        <item x="397"/>
        <item x="99"/>
        <item x="536"/>
        <item x="54"/>
        <item x="229"/>
        <item x="432"/>
        <item x="69"/>
        <item x="515"/>
        <item x="346"/>
        <item x="475"/>
        <item x="62"/>
        <item x="390"/>
        <item x="32"/>
        <item x="140"/>
        <item x="87"/>
        <item x="327"/>
        <item x="7"/>
        <item x="38"/>
        <item x="27"/>
        <item x="438"/>
        <item x="519"/>
        <item x="498"/>
        <item x="26"/>
        <item x="487"/>
        <item x="493"/>
        <item x="157"/>
        <item x="423"/>
        <item x="409"/>
        <item x="428"/>
        <item x="370"/>
        <item x="546"/>
        <item x="244"/>
        <item x="57"/>
        <item x="12"/>
        <item x="469"/>
        <item x="94"/>
        <item x="353"/>
        <item x="381"/>
        <item x="143"/>
        <item x="25"/>
        <item x="440"/>
        <item x="444"/>
        <item x="180"/>
        <item x="95"/>
        <item x="186"/>
        <item x="537"/>
        <item x="203"/>
        <item x="463"/>
        <item x="302"/>
        <item x="74"/>
        <item x="466"/>
        <item x="83"/>
        <item x="193"/>
        <item x="427"/>
        <item x="321"/>
        <item x="110"/>
        <item x="123"/>
        <item x="158"/>
        <item x="509"/>
        <item x="431"/>
        <item x="16"/>
        <item x="520"/>
        <item x="281"/>
        <item x="485"/>
        <item x="145"/>
        <item x="6"/>
        <item x="168"/>
        <item x="231"/>
        <item x="480"/>
        <item x="269"/>
        <item x="35"/>
        <item x="75"/>
        <item x="86"/>
        <item x="382"/>
        <item x="363"/>
        <item x="14"/>
        <item x="70"/>
        <item x="11"/>
        <item x="88"/>
        <item x="374"/>
        <item x="373"/>
        <item x="380"/>
        <item x="170"/>
        <item x="386"/>
        <item x="160"/>
        <item x="104"/>
        <item x="470"/>
        <item x="71"/>
        <item x="395"/>
        <item x="544"/>
        <item x="224"/>
        <item x="450"/>
        <item x="227"/>
        <item x="398"/>
        <item x="349"/>
        <item x="408"/>
        <item x="468"/>
        <item x="204"/>
        <item x="332"/>
        <item x="396"/>
        <item x="24"/>
        <item x="219"/>
        <item x="488"/>
        <item x="297"/>
        <item x="207"/>
        <item x="138"/>
        <item x="263"/>
        <item x="246"/>
        <item x="96"/>
        <item x="531"/>
        <item x="230"/>
        <item x="126"/>
        <item x="306"/>
        <item x="178"/>
        <item x="243"/>
        <item x="489"/>
        <item x="72"/>
        <item x="309"/>
        <item x="542"/>
        <item x="532"/>
        <item x="413"/>
        <item x="326"/>
        <item x="378"/>
        <item x="196"/>
        <item x="314"/>
        <item x="155"/>
        <item x="284"/>
        <item x="376"/>
        <item x="236"/>
        <item x="307"/>
        <item x="198"/>
        <item x="403"/>
        <item x="347"/>
        <item x="490"/>
        <item x="156"/>
        <item x="84"/>
        <item x="111"/>
        <item x="29"/>
        <item x="132"/>
        <item x="364"/>
        <item x="212"/>
        <item x="516"/>
        <item x="405"/>
        <item x="422"/>
        <item x="425"/>
        <item x="481"/>
        <item x="436"/>
        <item x="242"/>
        <item x="185"/>
        <item x="328"/>
        <item x="362"/>
        <item x="64"/>
        <item x="2"/>
        <item x="372"/>
        <item x="547"/>
        <item x="492"/>
        <item x="291"/>
        <item x="412"/>
        <item x="120"/>
        <item x="318"/>
        <item x="358"/>
        <item x="76"/>
        <item x="251"/>
        <item x="350"/>
        <item x="502"/>
        <item x="505"/>
        <item x="149"/>
        <item x="518"/>
        <item x="183"/>
        <item x="250"/>
        <item x="268"/>
        <item x="79"/>
        <item x="393"/>
        <item x="510"/>
        <item x="93"/>
        <item x="491"/>
        <item x="118"/>
        <item x="426"/>
        <item x="101"/>
        <item x="293"/>
        <item x="335"/>
        <item x="195"/>
        <item x="124"/>
        <item x="549"/>
        <item x="322"/>
        <item x="406"/>
        <item x="429"/>
        <item x="136"/>
        <item x="240"/>
        <item x="148"/>
        <item x="4"/>
        <item x="473"/>
        <item x="541"/>
        <item x="535"/>
        <item x="276"/>
        <item x="453"/>
        <item x="100"/>
        <item x="151"/>
        <item x="439"/>
        <item x="90"/>
        <item x="214"/>
        <item x="162"/>
        <item x="497"/>
        <item x="22"/>
        <item x="506"/>
        <item x="442"/>
        <item x="391"/>
        <item x="456"/>
        <item x="37"/>
        <item x="465"/>
        <item x="464"/>
        <item x="17"/>
        <item x="530"/>
        <item x="389"/>
        <item x="517"/>
        <item x="399"/>
        <item x="479"/>
        <item x="103"/>
        <item x="67"/>
        <item x="106"/>
        <item x="279"/>
        <item x="543"/>
        <item x="39"/>
        <item x="135"/>
        <item x="435"/>
        <item x="108"/>
        <item x="402"/>
        <item x="257"/>
        <item x="348"/>
        <item x="521"/>
        <item x="255"/>
        <item x="414"/>
        <item x="172"/>
        <item x="275"/>
        <item x="226"/>
        <item x="254"/>
        <item x="117"/>
        <item x="305"/>
        <item x="448"/>
        <item x="68"/>
        <item x="139"/>
        <item x="258"/>
        <item x="304"/>
        <item x="105"/>
        <item x="201"/>
        <item x="545"/>
        <item x="477"/>
        <item x="404"/>
        <item x="194"/>
        <item x="548"/>
        <item x="238"/>
        <item x="89"/>
        <item x="401"/>
        <item x="18"/>
        <item x="299"/>
        <item x="467"/>
        <item x="210"/>
        <item x="337"/>
        <item x="220"/>
        <item x="209"/>
        <item x="478"/>
        <item x="424"/>
        <item x="433"/>
        <item x="512"/>
        <item x="285"/>
        <item x="147"/>
        <item x="92"/>
        <item x="177"/>
        <item x="298"/>
        <item x="114"/>
        <item x="112"/>
        <item x="213"/>
        <item x="295"/>
        <item x="102"/>
        <item x="501"/>
        <item x="154"/>
        <item x="459"/>
        <item x="415"/>
        <item x="416"/>
        <item x="443"/>
        <item x="233"/>
        <item x="235"/>
        <item x="496"/>
        <item x="133"/>
        <item x="359"/>
        <item x="290"/>
        <item x="3"/>
        <item x="368"/>
        <item x="191"/>
        <item x="33"/>
        <item x="325"/>
        <item x="51"/>
        <item x="377"/>
        <item x="418"/>
        <item x="253"/>
        <item x="460"/>
        <item x="277"/>
        <item x="455"/>
        <item x="142"/>
        <item x="232"/>
        <item x="316"/>
        <item x="341"/>
        <item x="65"/>
        <item x="141"/>
        <item x="367"/>
        <item x="375"/>
        <item x="320"/>
        <item x="78"/>
        <item x="342"/>
        <item x="538"/>
        <item x="5"/>
        <item x="452"/>
        <item x="91"/>
        <item x="336"/>
        <item x="218"/>
        <item x="388"/>
        <item x="274"/>
        <item x="121"/>
        <item x="357"/>
        <item x="225"/>
        <item x="119"/>
        <item x="164"/>
        <item x="300"/>
        <item x="458"/>
        <item x="129"/>
        <item x="66"/>
        <item t="default"/>
      </items>
    </pivotField>
    <pivotField compact="0" showAll="0">
      <items count="3">
        <item x="0"/>
        <item x="1"/>
        <item t="default"/>
      </items>
    </pivotField>
    <pivotField compact="0" multipleItemSelectionAllowed="1" showAll="0">
      <items count="7">
        <item x="0"/>
        <item x="1"/>
        <item x="2"/>
        <item x="3"/>
        <item x="5"/>
        <item x="4"/>
        <item t="default"/>
      </items>
    </pivotField>
    <pivotField dataField="1" compact="0" numFmtId="3" showAll="0"/>
    <pivotField compact="0" showAll="0"/>
    <pivotField compact="0" showAll="0">
      <items count="4">
        <item x="1"/>
        <item x="2"/>
        <item x="0"/>
        <item t="default"/>
      </items>
    </pivotField>
    <pivotField compact="0" showAll="0"/>
    <pivotField compact="0" showAll="0">
      <items count="4">
        <item x="1"/>
        <item x="0"/>
        <item x="2"/>
        <item t="default"/>
      </items>
    </pivotField>
    <pivotField compact="0"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Összeg / Ár" fld="6" baseField="0" baseItem="0" numFmtId="17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A8DE4E-E811-4E60-BB9B-F3958718CD9D}" name="Kimutatás3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K10:L27" firstHeaderRow="1" firstDataRow="1" firstDataCol="1"/>
  <pivotFields count="9">
    <pivotField showAll="0"/>
    <pivotField showAll="0"/>
    <pivotField showAll="0"/>
    <pivotField showAll="0"/>
    <pivotField showAll="0"/>
    <pivotField numFmtId="2" showAll="0"/>
    <pivotField showAll="0">
      <items count="3">
        <item x="0"/>
        <item x="1"/>
        <item t="default"/>
      </items>
    </pivotField>
    <pivotField axis="axisRow" showAll="0">
      <items count="3">
        <item x="1"/>
        <item x="0"/>
        <item t="default"/>
      </items>
    </pivotField>
    <pivotField axis="axisRow" dataField="1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7"/>
    <field x="8"/>
  </rowFields>
  <rowItems count="17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Items count="1">
    <i/>
  </colItems>
  <dataFields count="1">
    <dataField name="Mennyiség / Életkor" fld="8" subtotal="count" baseField="0" baseItem="0"/>
  </dataFields>
  <conditionalFormats count="2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7" count="0" selected="0"/>
          </references>
        </pivotArea>
      </pivotAreas>
    </conditionalFormat>
    <conditionalFormat scope="field" priority="2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8" count="0" selected="0"/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EEF831-2122-4727-8129-06AFBAFD6065}" name="Kimutatás2" cacheId="22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K3:L6" firstHeaderRow="1" firstDataRow="1" firstDataCol="1"/>
  <pivotFields count="9">
    <pivotField showAll="0"/>
    <pivotField showAll="0"/>
    <pivotField showAll="0"/>
    <pivotField showAll="0"/>
    <pivotField showAll="0"/>
    <pivotField numFmtId="2" showAll="0"/>
    <pivotField axis="axisRow" dataField="1" showAll="0">
      <items count="3">
        <item x="0"/>
        <item x="1"/>
        <item t="default"/>
      </items>
    </pivotField>
    <pivotField showAll="0"/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6"/>
  </rowFields>
  <rowItems count="3">
    <i>
      <x/>
    </i>
    <i>
      <x v="1"/>
    </i>
    <i t="grand">
      <x/>
    </i>
  </rowItems>
  <colItems count="1">
    <i/>
  </colItems>
  <dataFields count="1">
    <dataField name="Mennyiség / Nem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7B9407-E678-4C2B-9B74-6B642E74D900}" name="Táblázat1" displayName="Táblázat1" ref="A1:L801" totalsRowShown="0" headerRowDxfId="25" dataDxfId="23" headerRowBorderDxfId="24" tableBorderDxfId="22" totalsRowBorderDxfId="21" headerRowCellStyle="Normal 2" dataCellStyle="Normal 2">
  <autoFilter ref="A1:L801" xr:uid="{0B7B9407-E678-4C2B-9B74-6B642E74D900}"/>
  <tableColumns count="12">
    <tableColumn id="1" xr3:uid="{1D755880-D5FF-4826-9F85-526D949821A7}" name="Azonosító" dataDxfId="20" dataCellStyle="Normal 2"/>
    <tableColumn id="2" xr3:uid="{03EC13C8-933F-4210-A54E-ED4DE97F6C7A}" name="Típus" dataDxfId="19" dataCellStyle="Normal 2"/>
    <tableColumn id="3" xr3:uid="{71C4C8A4-E64D-4596-AF4A-C3B291F5EB9A}" name="Rendszám" dataDxfId="18" dataCellStyle="Normal 2"/>
    <tableColumn id="4" xr3:uid="{35EB9940-4C60-4F94-AC63-BCA1DCAB7B7A}" name="Dátum" dataDxfId="17" dataCellStyle="Normal 2"/>
    <tableColumn id="5" xr3:uid="{69AB1576-5A67-4EEC-82AA-B97E8ED3B757}" name="Használt/Új" dataDxfId="16" dataCellStyle="Normal 2"/>
    <tableColumn id="6" xr3:uid="{4972C53B-C39B-4505-A824-F4EE441A6BED}" name="Szín" dataDxfId="15" dataCellStyle="Normal 2"/>
    <tableColumn id="7" xr3:uid="{61E9F97E-2646-490C-9EB7-305A187DAB3A}" name="Ár" dataDxfId="14" dataCellStyle="Normal 2"/>
    <tableColumn id="8" xr3:uid="{5C3C4423-D2FE-4E12-95F5-981302709926}" name="Fogyasztás" dataDxfId="13" dataCellStyle="Normal 2"/>
    <tableColumn id="9" xr3:uid="{EC8F723B-D67C-491A-A5A3-349F876DC908}" name="Kereskedő" dataDxfId="12" dataCellStyle="Normal 2"/>
    <tableColumn id="10" xr3:uid="{81AC1D2E-9216-4369-8F23-469513D6895A}" name="Megye" dataDxfId="11" dataCellStyle="Normal 2"/>
    <tableColumn id="11" xr3:uid="{360D07B4-8DB6-4252-A69F-A59AF3CFCE92}" name="Országrész" dataDxfId="10" dataCellStyle="Normal 2"/>
    <tableColumn id="12" xr3:uid="{B7AC7D0D-ACDF-49D4-A941-99D31E3BA161}" name="Regió" dataDxfId="9" dataCellStyle="Normal 2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ívIdősor_Dátum" xr10:uid="{3919AFE3-F422-4A90-A91B-9F6132D0D33A}" sourceName="Dátum">
  <pivotTables>
    <pivotTable tabId="24" name="Kimutatás1"/>
  </pivotTables>
  <state minimalRefreshVersion="6" lastRefreshVersion="6" pivotCacheId="1884993713" filterType="unknown">
    <bounds startDate="2018-01-01T00:00:00" endDate="2021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átum" xr10:uid="{D36A6688-4901-4039-B947-03F1B8A2B201}" cache="NatívIdősor_Dátum" caption="Dátum" level="1" selectionLevel="1" scrollPosition="2019-05-19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hu.wikipedia.org/wiki/Alf%C3%B6ld_%C3%A9s_%C3%89szak" TargetMode="External"/><Relationship Id="rId2" Type="http://schemas.openxmlformats.org/officeDocument/2006/relationships/hyperlink" Target="https://hu.wikipedia.org/wiki/Kecskem%C3%A9t" TargetMode="External"/><Relationship Id="rId1" Type="http://schemas.openxmlformats.org/officeDocument/2006/relationships/hyperlink" Target="https://hu.wikipedia.org/wiki/B%C3%A1cs-Kiskun_megye" TargetMode="External"/><Relationship Id="rId5" Type="http://schemas.openxmlformats.org/officeDocument/2006/relationships/drawing" Target="../drawings/drawing17.xml"/><Relationship Id="rId4" Type="http://schemas.openxmlformats.org/officeDocument/2006/relationships/hyperlink" Target="https://hu.wikipedia.org/wiki/D%C3%A9l-Alf%C3%B6ld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0.xml"/><Relationship Id="rId1" Type="http://schemas.openxmlformats.org/officeDocument/2006/relationships/pivotTable" Target="../pivotTables/pivotTable3.xml"/><Relationship Id="rId4" Type="http://schemas.microsoft.com/office/2011/relationships/timeline" Target="../timelines/timeline1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soft.h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B1:O14"/>
  <sheetViews>
    <sheetView showGridLines="0" workbookViewId="0">
      <selection activeCell="H4" sqref="H4"/>
    </sheetView>
  </sheetViews>
  <sheetFormatPr defaultColWidth="9.109375" defaultRowHeight="14.4"/>
  <cols>
    <col min="1" max="1" width="3.44140625" style="1" customWidth="1"/>
    <col min="2" max="2" width="16" style="1" customWidth="1"/>
    <col min="3" max="3" width="1.6640625" style="1" customWidth="1"/>
    <col min="4" max="4" width="13.33203125" style="1" customWidth="1"/>
    <col min="5" max="5" width="12" style="1" customWidth="1"/>
    <col min="6" max="6" width="12.88671875" style="1" customWidth="1"/>
    <col min="7" max="7" width="12.6640625" style="1" customWidth="1"/>
    <col min="8" max="8" width="8.6640625" style="1" customWidth="1"/>
    <col min="9" max="9" width="13" style="1" customWidth="1"/>
    <col min="10" max="10" width="10.6640625" style="1" customWidth="1"/>
    <col min="11" max="11" width="3.44140625" style="1" customWidth="1"/>
    <col min="12" max="16384" width="9.109375" style="1"/>
  </cols>
  <sheetData>
    <row r="1" spans="2:15" ht="18">
      <c r="B1" s="240" t="s">
        <v>0</v>
      </c>
      <c r="C1" s="240"/>
      <c r="D1" s="241"/>
      <c r="E1" s="241"/>
      <c r="F1" s="241"/>
      <c r="G1" s="241"/>
      <c r="H1" s="241"/>
      <c r="I1" s="241"/>
      <c r="J1" s="241"/>
    </row>
    <row r="2" spans="2:15" ht="15.6">
      <c r="B2" s="242"/>
      <c r="C2" s="242"/>
      <c r="D2" s="241"/>
      <c r="E2" s="295" t="s">
        <v>1</v>
      </c>
      <c r="F2" s="295"/>
      <c r="G2" s="295" t="s">
        <v>2</v>
      </c>
      <c r="H2" s="295"/>
      <c r="I2" s="295" t="s">
        <v>3</v>
      </c>
      <c r="J2" s="295"/>
    </row>
    <row r="3" spans="2:15" ht="28.5" customHeight="1">
      <c r="B3" s="237" t="s">
        <v>4</v>
      </c>
      <c r="C3" s="237"/>
      <c r="D3" s="237" t="s">
        <v>5</v>
      </c>
      <c r="E3" s="243" t="s">
        <v>1261</v>
      </c>
      <c r="F3" s="243" t="s">
        <v>1262</v>
      </c>
      <c r="G3" s="243" t="s">
        <v>1263</v>
      </c>
      <c r="H3" s="243" t="s">
        <v>1264</v>
      </c>
      <c r="I3" s="243" t="s">
        <v>6</v>
      </c>
      <c r="J3" s="243" t="s">
        <v>7</v>
      </c>
    </row>
    <row r="4" spans="2:15" ht="15" thickBot="1">
      <c r="B4" s="249" t="s">
        <v>12</v>
      </c>
      <c r="C4" s="256"/>
      <c r="D4" s="249" t="s">
        <v>13</v>
      </c>
      <c r="E4" s="250">
        <v>12180000</v>
      </c>
      <c r="F4" s="251">
        <f t="shared" ref="F4:F13" si="0">E4/$E$14</f>
        <v>0.27349889971707009</v>
      </c>
      <c r="G4" s="252">
        <v>2408000</v>
      </c>
      <c r="H4" s="253">
        <f t="shared" ref="H4:H13" si="1">G4/$G$14</f>
        <v>0.22725556813892034</v>
      </c>
      <c r="I4" s="254">
        <v>177</v>
      </c>
      <c r="J4" s="255">
        <v>35</v>
      </c>
      <c r="K4" s="2"/>
    </row>
    <row r="5" spans="2:15" ht="15" thickBot="1">
      <c r="B5" s="238" t="s">
        <v>12</v>
      </c>
      <c r="C5" s="238"/>
      <c r="D5" s="238" t="s">
        <v>14</v>
      </c>
      <c r="E5" s="233">
        <v>6355000</v>
      </c>
      <c r="F5" s="226">
        <f t="shared" si="0"/>
        <v>0.14269995958144338</v>
      </c>
      <c r="G5" s="230">
        <v>1230000</v>
      </c>
      <c r="H5" s="244">
        <f t="shared" si="1"/>
        <v>0.1160815402038505</v>
      </c>
      <c r="I5" s="227">
        <v>186</v>
      </c>
      <c r="J5" s="246">
        <v>36</v>
      </c>
    </row>
    <row r="6" spans="2:15" ht="15" thickBot="1">
      <c r="B6" s="238" t="s">
        <v>10</v>
      </c>
      <c r="C6" s="238"/>
      <c r="D6" s="238" t="s">
        <v>9</v>
      </c>
      <c r="E6" s="233">
        <v>4674000</v>
      </c>
      <c r="F6" s="226">
        <f t="shared" si="0"/>
        <v>0.1049535186599003</v>
      </c>
      <c r="G6" s="230">
        <v>336000</v>
      </c>
      <c r="H6" s="248">
        <f t="shared" si="1"/>
        <v>3.1710079275198186E-2</v>
      </c>
      <c r="I6" s="227">
        <v>222</v>
      </c>
      <c r="J6" s="246">
        <v>16</v>
      </c>
    </row>
    <row r="7" spans="2:15" ht="15" thickBot="1">
      <c r="B7" s="238" t="s">
        <v>8</v>
      </c>
      <c r="C7" s="238"/>
      <c r="D7" s="238" t="s">
        <v>9</v>
      </c>
      <c r="E7" s="233">
        <v>3602000</v>
      </c>
      <c r="F7" s="226">
        <f t="shared" si="0"/>
        <v>8.0882022724210717E-2</v>
      </c>
      <c r="G7" s="230">
        <v>955000</v>
      </c>
      <c r="H7" s="244">
        <f t="shared" si="1"/>
        <v>9.0128350320875808E-2</v>
      </c>
      <c r="I7" s="227">
        <v>245</v>
      </c>
      <c r="J7" s="246">
        <v>65</v>
      </c>
    </row>
    <row r="8" spans="2:15" ht="15" thickBot="1">
      <c r="B8" s="238" t="s">
        <v>12</v>
      </c>
      <c r="C8" s="238"/>
      <c r="D8" s="238" t="s">
        <v>15</v>
      </c>
      <c r="E8" s="233">
        <v>3582000</v>
      </c>
      <c r="F8" s="226">
        <f t="shared" si="0"/>
        <v>8.0432927650783664E-2</v>
      </c>
      <c r="G8" s="230">
        <v>-716000</v>
      </c>
      <c r="H8" s="248">
        <f t="shared" si="1"/>
        <v>-6.7572668931672325E-2</v>
      </c>
      <c r="I8" s="227">
        <v>125</v>
      </c>
      <c r="J8" s="246">
        <v>-25</v>
      </c>
    </row>
    <row r="9" spans="2:15" ht="15" thickBot="1">
      <c r="B9" s="238" t="s">
        <v>12</v>
      </c>
      <c r="C9" s="238"/>
      <c r="D9" s="238" t="s">
        <v>16</v>
      </c>
      <c r="E9" s="233">
        <v>3221000</v>
      </c>
      <c r="F9" s="226">
        <f t="shared" si="0"/>
        <v>7.2326761575425516E-2</v>
      </c>
      <c r="G9" s="230">
        <v>1856000</v>
      </c>
      <c r="H9" s="244">
        <f t="shared" si="1"/>
        <v>0.17516043790109476</v>
      </c>
      <c r="I9" s="227">
        <v>590</v>
      </c>
      <c r="J9" s="246">
        <v>340</v>
      </c>
    </row>
    <row r="10" spans="2:15" ht="15" thickBot="1">
      <c r="B10" s="238" t="s">
        <v>12</v>
      </c>
      <c r="C10" s="238"/>
      <c r="D10" s="238" t="s">
        <v>17</v>
      </c>
      <c r="E10" s="233">
        <v>2846000</v>
      </c>
      <c r="F10" s="226">
        <f t="shared" si="0"/>
        <v>6.3906228948668431E-2</v>
      </c>
      <c r="G10" s="230">
        <v>1436000</v>
      </c>
      <c r="H10" s="244">
        <f t="shared" si="1"/>
        <v>0.13552283880709701</v>
      </c>
      <c r="I10" s="227">
        <v>555</v>
      </c>
      <c r="J10" s="246">
        <v>280</v>
      </c>
    </row>
    <row r="11" spans="2:15" ht="15" thickBot="1">
      <c r="B11" s="238" t="s">
        <v>12</v>
      </c>
      <c r="C11" s="238"/>
      <c r="D11" s="238" t="s">
        <v>19</v>
      </c>
      <c r="E11" s="233">
        <v>2799000</v>
      </c>
      <c r="F11" s="226">
        <f t="shared" si="0"/>
        <v>6.2850855526114885E-2</v>
      </c>
      <c r="G11" s="230">
        <v>1088000</v>
      </c>
      <c r="H11" s="244">
        <f t="shared" si="1"/>
        <v>0.10268025670064175</v>
      </c>
      <c r="I11" s="227">
        <v>450</v>
      </c>
      <c r="J11" s="246">
        <v>175</v>
      </c>
      <c r="O11" s="1" t="s">
        <v>18</v>
      </c>
    </row>
    <row r="12" spans="2:15" ht="15" thickBot="1">
      <c r="B12" s="238" t="s">
        <v>12</v>
      </c>
      <c r="C12" s="238"/>
      <c r="D12" s="238" t="s">
        <v>20</v>
      </c>
      <c r="E12" s="233">
        <v>2792000</v>
      </c>
      <c r="F12" s="226">
        <f t="shared" si="0"/>
        <v>6.2693672250415416E-2</v>
      </c>
      <c r="G12" s="230">
        <v>467000</v>
      </c>
      <c r="H12" s="248">
        <f t="shared" si="1"/>
        <v>4.4073235183087957E-2</v>
      </c>
      <c r="I12" s="227">
        <v>448.42207883211677</v>
      </c>
      <c r="J12" s="246">
        <v>75</v>
      </c>
    </row>
    <row r="13" spans="2:15" ht="15" thickBot="1">
      <c r="B13" s="239" t="s">
        <v>11</v>
      </c>
      <c r="C13" s="239"/>
      <c r="D13" s="239" t="s">
        <v>9</v>
      </c>
      <c r="E13" s="234">
        <v>2483000</v>
      </c>
      <c r="F13" s="228">
        <f t="shared" si="0"/>
        <v>5.5755153365967577E-2</v>
      </c>
      <c r="G13" s="231">
        <v>1536000</v>
      </c>
      <c r="H13" s="245">
        <f t="shared" si="1"/>
        <v>0.14496036240090601</v>
      </c>
      <c r="I13" s="229">
        <v>202</v>
      </c>
      <c r="J13" s="247">
        <v>125</v>
      </c>
    </row>
    <row r="14" spans="2:15" ht="16.2" thickTop="1">
      <c r="B14" s="223" t="s">
        <v>21</v>
      </c>
      <c r="C14" s="223"/>
      <c r="D14" s="223"/>
      <c r="E14" s="235">
        <f>SUM(E4:E13)</f>
        <v>44534000</v>
      </c>
      <c r="F14" s="224"/>
      <c r="G14" s="232">
        <f>SUM(G4:G13)</f>
        <v>10596000</v>
      </c>
      <c r="H14" s="225"/>
      <c r="I14" s="236">
        <v>271.72236927122623</v>
      </c>
      <c r="J14" s="236">
        <v>52.52599274261717</v>
      </c>
    </row>
  </sheetData>
  <sortState xmlns:xlrd2="http://schemas.microsoft.com/office/spreadsheetml/2017/richdata2" ref="B4:J13">
    <sortCondition descending="1" ref="E4:E13"/>
  </sortState>
  <mergeCells count="3">
    <mergeCell ref="E2:F2"/>
    <mergeCell ref="G2:H2"/>
    <mergeCell ref="I2:J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F0BC-5BB1-4EB6-93D3-95DE08766C43}">
  <sheetPr>
    <tabColor theme="8" tint="0.59999389629810485"/>
  </sheetPr>
  <dimension ref="B2:S25"/>
  <sheetViews>
    <sheetView workbookViewId="0">
      <selection activeCell="G7" sqref="G7"/>
    </sheetView>
  </sheetViews>
  <sheetFormatPr defaultRowHeight="14.4"/>
  <cols>
    <col min="1" max="1" width="2.33203125" customWidth="1"/>
    <col min="2" max="2" width="18.88671875" customWidth="1"/>
    <col min="3" max="8" width="8.88671875" customWidth="1"/>
    <col min="9" max="9" width="22.44140625" customWidth="1"/>
    <col min="10" max="10" width="4.33203125" customWidth="1"/>
  </cols>
  <sheetData>
    <row r="2" spans="2:19">
      <c r="K2" s="301"/>
      <c r="L2" s="301"/>
      <c r="M2" s="301"/>
      <c r="N2" s="301"/>
      <c r="O2" s="301"/>
      <c r="P2" s="301"/>
      <c r="Q2" s="301"/>
      <c r="R2" s="301"/>
      <c r="S2" s="301"/>
    </row>
    <row r="3" spans="2:19">
      <c r="B3" s="203" t="s">
        <v>193</v>
      </c>
      <c r="C3" s="204" t="s">
        <v>52</v>
      </c>
      <c r="D3" s="204" t="s">
        <v>53</v>
      </c>
      <c r="E3" s="204" t="s">
        <v>54</v>
      </c>
      <c r="F3" s="204" t="s">
        <v>55</v>
      </c>
      <c r="G3" s="204" t="s">
        <v>56</v>
      </c>
      <c r="H3" s="205" t="s">
        <v>57</v>
      </c>
      <c r="K3" s="301"/>
      <c r="L3" s="301"/>
      <c r="M3" s="301"/>
      <c r="N3" s="301"/>
      <c r="O3" s="301"/>
      <c r="P3" s="301"/>
      <c r="Q3" s="301"/>
      <c r="R3" s="301"/>
      <c r="S3" s="301"/>
    </row>
    <row r="4" spans="2:19">
      <c r="B4" s="206" t="s">
        <v>194</v>
      </c>
      <c r="C4" s="207">
        <v>87</v>
      </c>
      <c r="D4" s="207">
        <v>92</v>
      </c>
      <c r="E4" s="207">
        <v>101</v>
      </c>
      <c r="F4" s="207">
        <v>121</v>
      </c>
      <c r="G4" s="207">
        <v>89</v>
      </c>
      <c r="H4" s="208">
        <v>88</v>
      </c>
      <c r="K4" s="301"/>
      <c r="L4" s="301"/>
      <c r="M4" s="301"/>
      <c r="N4" s="301"/>
      <c r="O4" s="301"/>
      <c r="P4" s="301"/>
      <c r="Q4" s="301"/>
      <c r="R4" s="301"/>
      <c r="S4" s="301"/>
    </row>
    <row r="5" spans="2:19">
      <c r="B5" s="209" t="s">
        <v>195</v>
      </c>
      <c r="C5" s="210">
        <v>67</v>
      </c>
      <c r="D5" s="210">
        <v>66</v>
      </c>
      <c r="E5" s="210">
        <v>73</v>
      </c>
      <c r="F5" s="210">
        <v>59</v>
      </c>
      <c r="G5" s="210">
        <v>54</v>
      </c>
      <c r="H5" s="211">
        <v>61</v>
      </c>
      <c r="K5" s="301"/>
      <c r="L5" s="301"/>
      <c r="M5" s="301"/>
      <c r="N5" s="301"/>
      <c r="O5" s="301"/>
      <c r="P5" s="301"/>
      <c r="Q5" s="301"/>
      <c r="R5" s="301"/>
      <c r="S5" s="301"/>
    </row>
    <row r="6" spans="2:19">
      <c r="B6" s="206" t="s">
        <v>196</v>
      </c>
      <c r="C6" s="207">
        <v>92</v>
      </c>
      <c r="D6" s="207">
        <v>101</v>
      </c>
      <c r="E6" s="207">
        <v>114</v>
      </c>
      <c r="F6" s="207">
        <v>125</v>
      </c>
      <c r="G6" s="207">
        <v>109</v>
      </c>
      <c r="H6" s="208">
        <v>111</v>
      </c>
      <c r="K6" s="301"/>
      <c r="L6" s="301"/>
      <c r="M6" s="301"/>
      <c r="N6" s="301"/>
      <c r="O6" s="301"/>
      <c r="P6" s="301"/>
      <c r="Q6" s="301"/>
      <c r="R6" s="301"/>
      <c r="S6" s="301"/>
    </row>
    <row r="7" spans="2:19">
      <c r="B7" s="209" t="s">
        <v>197</v>
      </c>
      <c r="C7" s="210">
        <v>76</v>
      </c>
      <c r="D7" s="210">
        <v>71</v>
      </c>
      <c r="E7" s="210">
        <v>65</v>
      </c>
      <c r="F7" s="210">
        <v>73</v>
      </c>
      <c r="G7" s="210">
        <v>65</v>
      </c>
      <c r="H7" s="211">
        <v>51</v>
      </c>
      <c r="K7" s="301"/>
      <c r="L7" s="301"/>
      <c r="M7" s="301"/>
      <c r="N7" s="301"/>
      <c r="O7" s="301"/>
      <c r="P7" s="301"/>
      <c r="Q7" s="301"/>
      <c r="R7" s="301"/>
      <c r="S7" s="301"/>
    </row>
    <row r="8" spans="2:19">
      <c r="B8" s="206" t="s">
        <v>198</v>
      </c>
      <c r="C8" s="207">
        <v>12</v>
      </c>
      <c r="D8" s="207">
        <v>15</v>
      </c>
      <c r="E8" s="207">
        <v>18</v>
      </c>
      <c r="F8" s="207">
        <v>26</v>
      </c>
      <c r="G8" s="207">
        <v>13</v>
      </c>
      <c r="H8" s="208">
        <v>12</v>
      </c>
      <c r="K8" s="301"/>
      <c r="L8" s="301"/>
      <c r="M8" s="301"/>
      <c r="N8" s="301"/>
      <c r="O8" s="301"/>
      <c r="P8" s="301"/>
      <c r="Q8" s="301"/>
      <c r="R8" s="301"/>
      <c r="S8" s="301"/>
    </row>
    <row r="9" spans="2:19">
      <c r="B9" s="202" t="s">
        <v>199</v>
      </c>
      <c r="C9" s="212">
        <v>44</v>
      </c>
      <c r="D9" s="212">
        <v>46</v>
      </c>
      <c r="E9" s="212">
        <v>48</v>
      </c>
      <c r="F9" s="212">
        <v>44</v>
      </c>
      <c r="G9" s="212">
        <v>42</v>
      </c>
      <c r="H9" s="213">
        <v>41</v>
      </c>
      <c r="K9" s="301"/>
      <c r="L9" s="301"/>
      <c r="M9" s="301"/>
      <c r="N9" s="301"/>
      <c r="O9" s="301"/>
      <c r="P9" s="301"/>
      <c r="Q9" s="301"/>
      <c r="R9" s="301"/>
      <c r="S9" s="301"/>
    </row>
    <row r="10" spans="2:19">
      <c r="K10" s="301"/>
      <c r="L10" s="301"/>
      <c r="M10" s="301"/>
      <c r="N10" s="301"/>
      <c r="O10" s="301"/>
      <c r="P10" s="301"/>
      <c r="Q10" s="301"/>
      <c r="R10" s="301"/>
      <c r="S10" s="301"/>
    </row>
    <row r="11" spans="2:19">
      <c r="G11" s="90"/>
      <c r="K11" s="301"/>
      <c r="L11" s="301"/>
      <c r="M11" s="301"/>
      <c r="N11" s="301"/>
      <c r="O11" s="301"/>
      <c r="P11" s="301"/>
      <c r="Q11" s="301"/>
      <c r="R11" s="301"/>
      <c r="S11" s="301"/>
    </row>
    <row r="12" spans="2:19">
      <c r="K12" s="301"/>
      <c r="L12" s="301"/>
      <c r="M12" s="301"/>
      <c r="N12" s="301"/>
      <c r="O12" s="301"/>
      <c r="P12" s="301"/>
      <c r="Q12" s="301"/>
      <c r="R12" s="301"/>
      <c r="S12" s="301"/>
    </row>
    <row r="13" spans="2:19">
      <c r="B13" s="91" t="s">
        <v>193</v>
      </c>
      <c r="C13" s="92" t="s">
        <v>52</v>
      </c>
      <c r="D13" s="92" t="s">
        <v>53</v>
      </c>
      <c r="E13" s="92" t="s">
        <v>54</v>
      </c>
      <c r="F13" s="92" t="s">
        <v>55</v>
      </c>
      <c r="G13" s="92" t="s">
        <v>56</v>
      </c>
      <c r="H13" s="92" t="s">
        <v>57</v>
      </c>
      <c r="I13" s="93" t="s">
        <v>200</v>
      </c>
    </row>
    <row r="14" spans="2:19">
      <c r="B14" s="94" t="s">
        <v>194</v>
      </c>
      <c r="C14" s="95">
        <v>87</v>
      </c>
      <c r="D14" s="95">
        <v>92</v>
      </c>
      <c r="E14" s="95">
        <v>101</v>
      </c>
      <c r="F14" s="95">
        <v>121</v>
      </c>
      <c r="G14" s="95">
        <v>89</v>
      </c>
      <c r="H14" s="95">
        <v>88</v>
      </c>
      <c r="I14" s="302"/>
    </row>
    <row r="15" spans="2:19">
      <c r="B15" s="96" t="s">
        <v>201</v>
      </c>
      <c r="C15" s="97">
        <v>4.2999999999999997E-2</v>
      </c>
      <c r="D15" s="98"/>
      <c r="E15" s="99"/>
      <c r="F15" s="99"/>
      <c r="G15" s="99"/>
      <c r="H15" s="99"/>
      <c r="I15" s="302"/>
    </row>
    <row r="16" spans="2:19">
      <c r="B16" s="100" t="s">
        <v>195</v>
      </c>
      <c r="C16" s="101">
        <v>67</v>
      </c>
      <c r="D16" s="101">
        <v>66</v>
      </c>
      <c r="E16" s="101">
        <v>73</v>
      </c>
      <c r="F16" s="101">
        <v>59</v>
      </c>
      <c r="G16" s="101">
        <v>54</v>
      </c>
      <c r="H16" s="101">
        <v>61</v>
      </c>
      <c r="I16" s="300"/>
    </row>
    <row r="17" spans="2:9">
      <c r="B17" s="102" t="s">
        <v>201</v>
      </c>
      <c r="C17" s="103">
        <v>2.1999999999999999E-2</v>
      </c>
      <c r="D17" s="104"/>
      <c r="E17" s="104"/>
      <c r="F17" s="104"/>
      <c r="G17" s="104"/>
      <c r="H17" s="104"/>
      <c r="I17" s="300"/>
    </row>
    <row r="18" spans="2:9">
      <c r="B18" s="94" t="s">
        <v>196</v>
      </c>
      <c r="C18" s="95">
        <v>92</v>
      </c>
      <c r="D18" s="95">
        <v>101</v>
      </c>
      <c r="E18" s="95">
        <v>114</v>
      </c>
      <c r="F18" s="95">
        <v>125</v>
      </c>
      <c r="G18" s="95">
        <v>109</v>
      </c>
      <c r="H18" s="95">
        <v>111</v>
      </c>
      <c r="I18" s="302"/>
    </row>
    <row r="19" spans="2:9">
      <c r="B19" s="96" t="s">
        <v>201</v>
      </c>
      <c r="C19" s="97">
        <v>0.111</v>
      </c>
      <c r="D19" s="99"/>
      <c r="E19" s="99"/>
      <c r="F19" s="99"/>
      <c r="G19" s="99"/>
      <c r="H19" s="99"/>
      <c r="I19" s="302"/>
    </row>
    <row r="20" spans="2:9">
      <c r="B20" s="100" t="s">
        <v>197</v>
      </c>
      <c r="C20" s="101">
        <v>76</v>
      </c>
      <c r="D20" s="101">
        <v>71</v>
      </c>
      <c r="E20" s="101">
        <v>65</v>
      </c>
      <c r="F20" s="101">
        <v>73</v>
      </c>
      <c r="G20" s="101">
        <v>65</v>
      </c>
      <c r="H20" s="101">
        <v>51</v>
      </c>
      <c r="I20" s="300"/>
    </row>
    <row r="21" spans="2:9">
      <c r="B21" s="102" t="s">
        <v>201</v>
      </c>
      <c r="C21" s="103">
        <v>-4.2000000000000003E-2</v>
      </c>
      <c r="D21" s="104"/>
      <c r="E21" s="104"/>
      <c r="F21" s="104"/>
      <c r="G21" s="104"/>
      <c r="H21" s="104"/>
      <c r="I21" s="300"/>
    </row>
    <row r="22" spans="2:9">
      <c r="B22" s="94" t="s">
        <v>198</v>
      </c>
      <c r="C22" s="95">
        <v>12</v>
      </c>
      <c r="D22" s="95">
        <v>15</v>
      </c>
      <c r="E22" s="95">
        <v>18</v>
      </c>
      <c r="F22" s="95">
        <v>26</v>
      </c>
      <c r="G22" s="95">
        <v>13</v>
      </c>
      <c r="H22" s="95">
        <v>12</v>
      </c>
      <c r="I22" s="302"/>
    </row>
    <row r="23" spans="2:9">
      <c r="B23" s="96" t="s">
        <v>201</v>
      </c>
      <c r="C23" s="97">
        <v>0.18</v>
      </c>
      <c r="D23" s="99"/>
      <c r="E23" s="99"/>
      <c r="F23" s="99"/>
      <c r="G23" s="99"/>
      <c r="H23" s="99"/>
      <c r="I23" s="302"/>
    </row>
    <row r="24" spans="2:9">
      <c r="B24" s="100" t="s">
        <v>199</v>
      </c>
      <c r="C24" s="101">
        <v>44</v>
      </c>
      <c r="D24" s="101">
        <v>46</v>
      </c>
      <c r="E24" s="101">
        <v>48</v>
      </c>
      <c r="F24" s="101">
        <v>44</v>
      </c>
      <c r="G24" s="101">
        <v>42</v>
      </c>
      <c r="H24" s="101">
        <v>41</v>
      </c>
      <c r="I24" s="300"/>
    </row>
    <row r="25" spans="2:9">
      <c r="B25" s="102" t="s">
        <v>201</v>
      </c>
      <c r="C25" s="103">
        <v>4.8000000000000001E-2</v>
      </c>
      <c r="D25" s="104"/>
      <c r="E25" s="104"/>
      <c r="F25" s="104"/>
      <c r="G25" s="104"/>
      <c r="H25" s="104"/>
      <c r="I25" s="300"/>
    </row>
  </sheetData>
  <mergeCells count="7">
    <mergeCell ref="I24:I25"/>
    <mergeCell ref="K2:S12"/>
    <mergeCell ref="I14:I15"/>
    <mergeCell ref="I16:I17"/>
    <mergeCell ref="I18:I19"/>
    <mergeCell ref="I20:I21"/>
    <mergeCell ref="I22:I2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F952-487B-47B2-AFEC-0AD23AAE9970}">
  <sheetPr>
    <tabColor rgb="FFFFC000"/>
  </sheetPr>
  <dimension ref="A2:E45"/>
  <sheetViews>
    <sheetView showGridLines="0" zoomScale="90" zoomScaleNormal="90" workbookViewId="0">
      <selection activeCell="A2" sqref="A2:B11"/>
    </sheetView>
  </sheetViews>
  <sheetFormatPr defaultColWidth="12.6640625" defaultRowHeight="13.2"/>
  <cols>
    <col min="1" max="1" width="22.6640625" style="106" customWidth="1"/>
    <col min="2" max="16384" width="12.6640625" style="106"/>
  </cols>
  <sheetData>
    <row r="2" spans="1:5">
      <c r="A2" s="118" t="s">
        <v>211</v>
      </c>
      <c r="B2" s="105" t="s">
        <v>140</v>
      </c>
      <c r="C2" s="105" t="s">
        <v>141</v>
      </c>
      <c r="D2" s="105" t="s">
        <v>142</v>
      </c>
      <c r="E2" s="105" t="s">
        <v>165</v>
      </c>
    </row>
    <row r="3" spans="1:5">
      <c r="A3" s="83" t="s">
        <v>174</v>
      </c>
      <c r="B3" s="108">
        <v>981</v>
      </c>
      <c r="C3" s="108">
        <v>213</v>
      </c>
      <c r="D3" s="108">
        <v>688</v>
      </c>
      <c r="E3" s="109">
        <f t="shared" ref="E3:E12" si="0">SUM(B3:D3)</f>
        <v>1882</v>
      </c>
    </row>
    <row r="4" spans="1:5">
      <c r="A4" s="83" t="s">
        <v>175</v>
      </c>
      <c r="B4" s="108">
        <v>680</v>
      </c>
      <c r="C4" s="108">
        <v>454</v>
      </c>
      <c r="D4" s="108">
        <v>564</v>
      </c>
      <c r="E4" s="109">
        <f t="shared" si="0"/>
        <v>1698</v>
      </c>
    </row>
    <row r="5" spans="1:5">
      <c r="A5" s="83" t="s">
        <v>176</v>
      </c>
      <c r="B5" s="108">
        <v>854</v>
      </c>
      <c r="C5" s="108">
        <v>500</v>
      </c>
      <c r="D5" s="108">
        <v>380</v>
      </c>
      <c r="E5" s="109">
        <f t="shared" si="0"/>
        <v>1734</v>
      </c>
    </row>
    <row r="6" spans="1:5">
      <c r="A6" s="83" t="s">
        <v>177</v>
      </c>
      <c r="B6" s="108">
        <v>639</v>
      </c>
      <c r="C6" s="108">
        <v>778</v>
      </c>
      <c r="D6" s="108">
        <v>810</v>
      </c>
      <c r="E6" s="109">
        <f t="shared" si="0"/>
        <v>2227</v>
      </c>
    </row>
    <row r="7" spans="1:5">
      <c r="A7" s="83" t="s">
        <v>178</v>
      </c>
      <c r="B7" s="108">
        <v>269</v>
      </c>
      <c r="C7" s="108">
        <v>604</v>
      </c>
      <c r="D7" s="108">
        <v>277</v>
      </c>
      <c r="E7" s="109">
        <f t="shared" si="0"/>
        <v>1150</v>
      </c>
    </row>
    <row r="8" spans="1:5">
      <c r="A8" s="83" t="s">
        <v>179</v>
      </c>
      <c r="B8" s="108">
        <v>387</v>
      </c>
      <c r="C8" s="108">
        <v>895</v>
      </c>
      <c r="D8" s="108">
        <v>948</v>
      </c>
      <c r="E8" s="109">
        <f t="shared" si="0"/>
        <v>2230</v>
      </c>
    </row>
    <row r="9" spans="1:5">
      <c r="A9" s="107" t="s">
        <v>208</v>
      </c>
      <c r="B9" s="108">
        <v>775</v>
      </c>
      <c r="C9" s="108">
        <v>152</v>
      </c>
      <c r="D9" s="108">
        <v>706</v>
      </c>
      <c r="E9" s="109">
        <f t="shared" si="0"/>
        <v>1633</v>
      </c>
    </row>
    <row r="10" spans="1:5">
      <c r="A10" s="107" t="s">
        <v>209</v>
      </c>
      <c r="B10" s="108">
        <v>754</v>
      </c>
      <c r="C10" s="108">
        <v>841</v>
      </c>
      <c r="D10" s="108">
        <v>107</v>
      </c>
      <c r="E10" s="109">
        <f t="shared" si="0"/>
        <v>1702</v>
      </c>
    </row>
    <row r="11" spans="1:5">
      <c r="A11" s="107" t="s">
        <v>210</v>
      </c>
      <c r="B11" s="108">
        <v>308</v>
      </c>
      <c r="C11" s="108">
        <v>926</v>
      </c>
      <c r="D11" s="108">
        <v>764</v>
      </c>
      <c r="E11" s="109">
        <f t="shared" si="0"/>
        <v>1998</v>
      </c>
    </row>
    <row r="12" spans="1:5" ht="13.8" thickBot="1">
      <c r="A12" s="110" t="s">
        <v>37</v>
      </c>
      <c r="B12" s="111">
        <f>SUM(B3:B11)</f>
        <v>5647</v>
      </c>
      <c r="C12" s="111">
        <f>SUM(C3:C11)</f>
        <v>5363</v>
      </c>
      <c r="D12" s="111">
        <f>SUM(D3:D11)</f>
        <v>5244</v>
      </c>
      <c r="E12" s="111">
        <f t="shared" si="0"/>
        <v>16254</v>
      </c>
    </row>
    <row r="13" spans="1:5" ht="13.8" thickTop="1"/>
    <row r="39" spans="1:2">
      <c r="A39" s="107"/>
      <c r="B39" s="107"/>
    </row>
    <row r="40" spans="1:2">
      <c r="A40" s="107"/>
      <c r="B40" s="107"/>
    </row>
    <row r="41" spans="1:2">
      <c r="A41" s="107"/>
      <c r="B41" s="107"/>
    </row>
    <row r="42" spans="1:2">
      <c r="A42" s="107"/>
      <c r="B42" s="107"/>
    </row>
    <row r="43" spans="1:2">
      <c r="A43" s="107"/>
      <c r="B43" s="107"/>
    </row>
    <row r="44" spans="1:2">
      <c r="A44" s="107"/>
      <c r="B44" s="107"/>
    </row>
    <row r="45" spans="1:2">
      <c r="A45" s="107"/>
      <c r="B45" s="107"/>
    </row>
  </sheetData>
  <printOptions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19FE-E884-4F5D-BFAE-B85FE639E432}">
  <sheetPr>
    <tabColor rgb="FFFFC000"/>
  </sheetPr>
  <dimension ref="A1:E12"/>
  <sheetViews>
    <sheetView showGridLines="0" zoomScale="130" zoomScaleNormal="130" workbookViewId="0">
      <selection activeCell="B5" sqref="B5:B6"/>
    </sheetView>
  </sheetViews>
  <sheetFormatPr defaultRowHeight="13.2"/>
  <cols>
    <col min="1" max="1" width="12.6640625" style="112" bestFit="1" customWidth="1"/>
    <col min="2" max="2" width="7" style="112" bestFit="1" customWidth="1"/>
    <col min="3" max="3" width="7.88671875" style="112" bestFit="1" customWidth="1"/>
    <col min="4" max="4" width="7.77734375" style="112" bestFit="1" customWidth="1"/>
    <col min="5" max="5" width="9.5546875" style="112" bestFit="1" customWidth="1"/>
    <col min="6" max="16384" width="8.88671875" style="112"/>
  </cols>
  <sheetData>
    <row r="1" spans="1:5">
      <c r="A1" s="118" t="s">
        <v>211</v>
      </c>
      <c r="B1" s="105" t="s">
        <v>140</v>
      </c>
      <c r="C1" s="105" t="s">
        <v>141</v>
      </c>
      <c r="D1" s="105" t="s">
        <v>142</v>
      </c>
      <c r="E1" s="105" t="s">
        <v>165</v>
      </c>
    </row>
    <row r="2" spans="1:5">
      <c r="A2" s="83" t="s">
        <v>174</v>
      </c>
      <c r="B2" s="108">
        <v>981</v>
      </c>
      <c r="C2" s="108">
        <v>213</v>
      </c>
      <c r="D2" s="108">
        <v>688</v>
      </c>
      <c r="E2" s="109">
        <f t="shared" ref="E2:E11" si="0">SUM(B2:D2)</f>
        <v>1882</v>
      </c>
    </row>
    <row r="3" spans="1:5">
      <c r="A3" s="83" t="s">
        <v>175</v>
      </c>
      <c r="B3" s="108">
        <v>680</v>
      </c>
      <c r="C3" s="108">
        <v>454</v>
      </c>
      <c r="D3" s="108">
        <v>564</v>
      </c>
      <c r="E3" s="109">
        <f t="shared" si="0"/>
        <v>1698</v>
      </c>
    </row>
    <row r="4" spans="1:5">
      <c r="A4" s="83" t="s">
        <v>176</v>
      </c>
      <c r="B4" s="108">
        <v>854</v>
      </c>
      <c r="C4" s="108">
        <v>500</v>
      </c>
      <c r="D4" s="108">
        <v>380</v>
      </c>
      <c r="E4" s="109">
        <f t="shared" si="0"/>
        <v>1734</v>
      </c>
    </row>
    <row r="5" spans="1:5">
      <c r="A5" s="83" t="s">
        <v>177</v>
      </c>
      <c r="B5" s="257">
        <v>10</v>
      </c>
      <c r="C5" s="108">
        <v>778</v>
      </c>
      <c r="D5" s="108">
        <v>810</v>
      </c>
      <c r="E5" s="109">
        <f t="shared" si="0"/>
        <v>1598</v>
      </c>
    </row>
    <row r="6" spans="1:5">
      <c r="A6" s="83" t="s">
        <v>178</v>
      </c>
      <c r="B6" s="257">
        <v>20</v>
      </c>
      <c r="C6" s="108">
        <v>604</v>
      </c>
      <c r="D6" s="108">
        <v>277</v>
      </c>
      <c r="E6" s="109">
        <f t="shared" si="0"/>
        <v>901</v>
      </c>
    </row>
    <row r="7" spans="1:5">
      <c r="A7" s="83" t="s">
        <v>179</v>
      </c>
      <c r="B7" s="108">
        <v>387</v>
      </c>
      <c r="C7" s="108">
        <v>895</v>
      </c>
      <c r="D7" s="108">
        <v>948</v>
      </c>
      <c r="E7" s="109">
        <f t="shared" si="0"/>
        <v>2230</v>
      </c>
    </row>
    <row r="8" spans="1:5">
      <c r="A8" s="107" t="s">
        <v>208</v>
      </c>
      <c r="B8" s="108">
        <v>775</v>
      </c>
      <c r="C8" s="108">
        <v>152</v>
      </c>
      <c r="D8" s="108">
        <v>706</v>
      </c>
      <c r="E8" s="109">
        <f t="shared" si="0"/>
        <v>1633</v>
      </c>
    </row>
    <row r="9" spans="1:5">
      <c r="A9" s="107" t="s">
        <v>209</v>
      </c>
      <c r="B9" s="108">
        <v>754</v>
      </c>
      <c r="C9" s="108">
        <v>841</v>
      </c>
      <c r="D9" s="108">
        <v>107</v>
      </c>
      <c r="E9" s="109">
        <f t="shared" si="0"/>
        <v>1702</v>
      </c>
    </row>
    <row r="10" spans="1:5">
      <c r="A10" s="107" t="s">
        <v>210</v>
      </c>
      <c r="B10" s="108">
        <v>308</v>
      </c>
      <c r="C10" s="108">
        <v>926</v>
      </c>
      <c r="D10" s="108">
        <v>764</v>
      </c>
      <c r="E10" s="109">
        <f t="shared" si="0"/>
        <v>1998</v>
      </c>
    </row>
    <row r="11" spans="1:5" ht="13.8" thickBot="1">
      <c r="A11" s="110" t="s">
        <v>37</v>
      </c>
      <c r="B11" s="111">
        <f>SUM(B2:B10)</f>
        <v>4769</v>
      </c>
      <c r="C11" s="111">
        <f>SUM(C2:C10)</f>
        <v>5363</v>
      </c>
      <c r="D11" s="111">
        <f>SUM(D2:D10)</f>
        <v>5244</v>
      </c>
      <c r="E11" s="111">
        <f t="shared" si="0"/>
        <v>15376</v>
      </c>
    </row>
    <row r="12" spans="1:5" ht="13.8" thickTop="1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23A41-5B0C-413D-AC26-9EEFF9A68C04}">
  <sheetPr>
    <tabColor rgb="FFFFC000"/>
  </sheetPr>
  <dimension ref="B2:S37"/>
  <sheetViews>
    <sheetView showGridLines="0" topLeftCell="A22" workbookViewId="0">
      <selection activeCell="B32" sqref="B32:E37"/>
    </sheetView>
  </sheetViews>
  <sheetFormatPr defaultColWidth="9.109375" defaultRowHeight="14.4"/>
  <cols>
    <col min="1" max="1" width="5.88671875" style="114" customWidth="1"/>
    <col min="2" max="2" width="13.6640625" style="113" bestFit="1" customWidth="1"/>
    <col min="3" max="3" width="9.6640625" style="113" bestFit="1" customWidth="1"/>
    <col min="4" max="4" width="14.6640625" style="113" bestFit="1" customWidth="1"/>
    <col min="5" max="5" width="15.5546875" style="114" bestFit="1" customWidth="1"/>
    <col min="6" max="16384" width="9.109375" style="114"/>
  </cols>
  <sheetData>
    <row r="2" spans="2:19">
      <c r="B2" s="258" t="s">
        <v>213</v>
      </c>
      <c r="C2" s="258" t="s">
        <v>214</v>
      </c>
      <c r="R2" s="112"/>
      <c r="S2" s="112"/>
    </row>
    <row r="3" spans="2:19">
      <c r="B3" s="259">
        <v>1991</v>
      </c>
      <c r="C3" s="259">
        <v>18</v>
      </c>
      <c r="R3" s="112"/>
      <c r="S3" s="112"/>
    </row>
    <row r="4" spans="2:19">
      <c r="B4" s="259">
        <v>1992</v>
      </c>
      <c r="C4" s="259">
        <v>28</v>
      </c>
      <c r="R4" s="112"/>
      <c r="S4" s="112"/>
    </row>
    <row r="5" spans="2:19">
      <c r="B5" s="259">
        <v>1993</v>
      </c>
      <c r="C5" s="259">
        <v>26</v>
      </c>
      <c r="R5" s="112"/>
      <c r="S5" s="112"/>
    </row>
    <row r="6" spans="2:19">
      <c r="B6" s="259">
        <v>1994</v>
      </c>
      <c r="C6" s="259">
        <v>43</v>
      </c>
      <c r="R6" s="112"/>
      <c r="S6" s="112"/>
    </row>
    <row r="7" spans="2:19">
      <c r="B7" s="259">
        <v>1995</v>
      </c>
      <c r="C7" s="259">
        <v>55</v>
      </c>
      <c r="R7" s="112"/>
      <c r="S7" s="112"/>
    </row>
    <row r="8" spans="2:19">
      <c r="B8" s="259">
        <v>1996</v>
      </c>
      <c r="C8" s="259">
        <v>54</v>
      </c>
      <c r="R8" s="112"/>
      <c r="S8" s="112"/>
    </row>
    <row r="9" spans="2:19">
      <c r="B9" s="259">
        <v>1997</v>
      </c>
      <c r="C9" s="259">
        <v>82</v>
      </c>
      <c r="R9" s="112"/>
      <c r="S9" s="112"/>
    </row>
    <row r="10" spans="2:19">
      <c r="B10" s="259">
        <v>1998</v>
      </c>
      <c r="C10" s="259">
        <v>86</v>
      </c>
      <c r="R10" s="112"/>
      <c r="S10" s="112"/>
    </row>
    <row r="11" spans="2:19">
      <c r="B11" s="259">
        <v>1999</v>
      </c>
      <c r="C11" s="259">
        <v>108</v>
      </c>
      <c r="R11" s="112"/>
      <c r="S11" s="112"/>
    </row>
    <row r="12" spans="2:19">
      <c r="B12" s="259">
        <v>2000</v>
      </c>
      <c r="C12" s="259">
        <v>121</v>
      </c>
      <c r="R12" s="112"/>
      <c r="S12" s="112"/>
    </row>
    <row r="13" spans="2:19">
      <c r="B13" s="259">
        <v>2001</v>
      </c>
      <c r="C13" s="259">
        <v>155</v>
      </c>
      <c r="R13" s="112"/>
      <c r="S13" s="112"/>
    </row>
    <row r="14" spans="2:19">
      <c r="B14" s="259">
        <v>2002</v>
      </c>
      <c r="C14" s="259">
        <v>158</v>
      </c>
      <c r="R14" s="112"/>
      <c r="S14" s="112"/>
    </row>
    <row r="31" spans="2:5" ht="15" thickBot="1"/>
    <row r="32" spans="2:5" ht="15" thickBot="1">
      <c r="B32" s="260" t="s">
        <v>1144</v>
      </c>
      <c r="C32" s="261" t="s">
        <v>1149</v>
      </c>
      <c r="D32" s="261" t="s">
        <v>1143</v>
      </c>
      <c r="E32" s="262" t="s">
        <v>202</v>
      </c>
    </row>
    <row r="33" spans="2:5">
      <c r="B33" s="263" t="s">
        <v>1145</v>
      </c>
      <c r="C33" s="264">
        <v>8.39</v>
      </c>
      <c r="D33" s="264">
        <v>83.91</v>
      </c>
      <c r="E33" s="265">
        <v>36200</v>
      </c>
    </row>
    <row r="34" spans="2:5">
      <c r="B34" s="263" t="s">
        <v>1146</v>
      </c>
      <c r="C34" s="264">
        <v>10.4</v>
      </c>
      <c r="D34" s="264">
        <v>81.27</v>
      </c>
      <c r="E34" s="265">
        <v>30400</v>
      </c>
    </row>
    <row r="35" spans="2:5">
      <c r="B35" s="263" t="s">
        <v>1147</v>
      </c>
      <c r="C35" s="264">
        <v>15.2</v>
      </c>
      <c r="D35" s="264">
        <v>72.790000000000006</v>
      </c>
      <c r="E35" s="265">
        <v>36700</v>
      </c>
    </row>
    <row r="36" spans="2:5">
      <c r="B36" s="263" t="s">
        <v>1148</v>
      </c>
      <c r="C36" s="264">
        <v>15.81</v>
      </c>
      <c r="D36" s="264">
        <v>80.319999999999993</v>
      </c>
      <c r="E36" s="265">
        <v>41700</v>
      </c>
    </row>
    <row r="37" spans="2:5" ht="15" thickBot="1">
      <c r="B37" s="266" t="s">
        <v>205</v>
      </c>
      <c r="C37" s="267">
        <v>20.6</v>
      </c>
      <c r="D37" s="267">
        <v>67.14</v>
      </c>
      <c r="E37" s="268">
        <v>3900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EDE3E-D79B-4F06-B5A5-B815AD4BE457}">
  <sheetPr>
    <tabColor rgb="FFFFC000"/>
  </sheetPr>
  <dimension ref="A1:T12"/>
  <sheetViews>
    <sheetView showGridLines="0" topLeftCell="A4" zoomScaleNormal="100" workbookViewId="0">
      <selection activeCell="H3" sqref="H3"/>
    </sheetView>
  </sheetViews>
  <sheetFormatPr defaultRowHeight="13.2"/>
  <cols>
    <col min="1" max="1" width="22.6640625" style="112" customWidth="1"/>
    <col min="2" max="4" width="8.88671875" style="112"/>
    <col min="5" max="5" width="9.88671875" style="112" bestFit="1" customWidth="1"/>
    <col min="6" max="16384" width="8.88671875" style="112"/>
  </cols>
  <sheetData>
    <row r="1" spans="1:20">
      <c r="A1" s="118" t="s">
        <v>211</v>
      </c>
      <c r="B1" s="105" t="s">
        <v>140</v>
      </c>
      <c r="C1" s="105" t="s">
        <v>141</v>
      </c>
      <c r="D1" s="105" t="s">
        <v>142</v>
      </c>
      <c r="E1" s="105" t="s">
        <v>1265</v>
      </c>
      <c r="F1" s="105" t="s">
        <v>165</v>
      </c>
    </row>
    <row r="2" spans="1:20">
      <c r="A2" s="83" t="s">
        <v>174</v>
      </c>
      <c r="B2" s="108">
        <v>981</v>
      </c>
      <c r="C2" s="108">
        <v>213</v>
      </c>
      <c r="D2" s="108">
        <v>688</v>
      </c>
      <c r="E2" s="108">
        <f>$H$2</f>
        <v>800</v>
      </c>
      <c r="F2" s="109">
        <f t="shared" ref="F2:F11" si="0">SUM(B2:D2)</f>
        <v>1882</v>
      </c>
      <c r="H2" s="271">
        <v>800</v>
      </c>
    </row>
    <row r="3" spans="1:20">
      <c r="A3" s="83" t="s">
        <v>175</v>
      </c>
      <c r="B3" s="108">
        <v>680</v>
      </c>
      <c r="C3" s="108">
        <v>454</v>
      </c>
      <c r="D3" s="108">
        <v>564</v>
      </c>
      <c r="E3" s="108">
        <f t="shared" ref="E3:E10" si="1">$H$2</f>
        <v>800</v>
      </c>
      <c r="F3" s="109">
        <f t="shared" si="0"/>
        <v>1698</v>
      </c>
    </row>
    <row r="4" spans="1:20">
      <c r="A4" s="83" t="s">
        <v>176</v>
      </c>
      <c r="B4" s="108">
        <v>854</v>
      </c>
      <c r="C4" s="108">
        <v>500</v>
      </c>
      <c r="D4" s="108">
        <v>380</v>
      </c>
      <c r="E4" s="108">
        <f t="shared" si="1"/>
        <v>800</v>
      </c>
      <c r="F4" s="109">
        <f t="shared" si="0"/>
        <v>1734</v>
      </c>
    </row>
    <row r="5" spans="1:20">
      <c r="A5" s="83" t="s">
        <v>177</v>
      </c>
      <c r="B5" s="108">
        <v>639</v>
      </c>
      <c r="C5" s="108">
        <v>778</v>
      </c>
      <c r="D5" s="108">
        <v>810</v>
      </c>
      <c r="E5" s="108">
        <f t="shared" si="1"/>
        <v>800</v>
      </c>
      <c r="F5" s="109">
        <f t="shared" si="0"/>
        <v>2227</v>
      </c>
    </row>
    <row r="6" spans="1:20">
      <c r="A6" s="83" t="s">
        <v>178</v>
      </c>
      <c r="B6" s="108">
        <v>269</v>
      </c>
      <c r="C6" s="108">
        <v>604</v>
      </c>
      <c r="D6" s="108">
        <v>277</v>
      </c>
      <c r="E6" s="108">
        <f t="shared" si="1"/>
        <v>800</v>
      </c>
      <c r="F6" s="109">
        <f t="shared" si="0"/>
        <v>1150</v>
      </c>
    </row>
    <row r="7" spans="1:20">
      <c r="A7" s="83" t="s">
        <v>179</v>
      </c>
      <c r="B7" s="108">
        <v>387</v>
      </c>
      <c r="C7" s="108">
        <v>895</v>
      </c>
      <c r="D7" s="108">
        <v>948</v>
      </c>
      <c r="E7" s="108">
        <f t="shared" si="1"/>
        <v>800</v>
      </c>
      <c r="F7" s="109">
        <f t="shared" si="0"/>
        <v>2230</v>
      </c>
    </row>
    <row r="8" spans="1:20">
      <c r="A8" s="107" t="s">
        <v>208</v>
      </c>
      <c r="B8" s="108">
        <v>775</v>
      </c>
      <c r="C8" s="108">
        <v>152</v>
      </c>
      <c r="D8" s="108">
        <v>706</v>
      </c>
      <c r="E8" s="108">
        <f t="shared" si="1"/>
        <v>800</v>
      </c>
      <c r="F8" s="109">
        <f t="shared" si="0"/>
        <v>1633</v>
      </c>
    </row>
    <row r="9" spans="1:20">
      <c r="A9" s="107" t="s">
        <v>209</v>
      </c>
      <c r="B9" s="108">
        <v>754</v>
      </c>
      <c r="C9" s="108">
        <v>841</v>
      </c>
      <c r="D9" s="108">
        <v>107</v>
      </c>
      <c r="E9" s="108">
        <f t="shared" si="1"/>
        <v>800</v>
      </c>
      <c r="F9" s="109">
        <f t="shared" si="0"/>
        <v>1702</v>
      </c>
    </row>
    <row r="10" spans="1:20">
      <c r="A10" s="107" t="s">
        <v>210</v>
      </c>
      <c r="B10" s="108">
        <v>308</v>
      </c>
      <c r="C10" s="108">
        <v>926</v>
      </c>
      <c r="D10" s="108">
        <v>764</v>
      </c>
      <c r="E10" s="108">
        <f t="shared" si="1"/>
        <v>800</v>
      </c>
      <c r="F10" s="109">
        <f t="shared" si="0"/>
        <v>1998</v>
      </c>
    </row>
    <row r="11" spans="1:20" ht="13.8" thickBot="1">
      <c r="A11" s="110" t="s">
        <v>37</v>
      </c>
      <c r="B11" s="111">
        <f>SUM(B2:B10)</f>
        <v>5647</v>
      </c>
      <c r="C11" s="111">
        <f>SUM(C2:C10)</f>
        <v>5363</v>
      </c>
      <c r="D11" s="111">
        <f>SUM(D2:D10)</f>
        <v>5244</v>
      </c>
      <c r="E11" s="111"/>
      <c r="F11" s="111">
        <f t="shared" si="0"/>
        <v>16254</v>
      </c>
    </row>
    <row r="12" spans="1:20" ht="13.8" thickTop="1">
      <c r="T12" s="115"/>
    </row>
  </sheetData>
  <printOptions gridLinesSet="0"/>
  <pageMargins left="0.75" right="0.75" top="1" bottom="1" header="0.5" footer="0.5"/>
  <pageSetup orientation="portrait" horizontalDpi="4294967293" verticalDpi="4294967293" r:id="rId1"/>
  <headerFooter alignWithMargins="0">
    <oddHeader>&amp;A</oddHeader>
    <oddFooter>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5445F-0770-4816-A06F-6D0DF59A9CF2}">
  <sheetPr>
    <tabColor rgb="FFFFC000"/>
  </sheetPr>
  <dimension ref="A1:E10"/>
  <sheetViews>
    <sheetView workbookViewId="0">
      <selection activeCell="E9" sqref="E9"/>
    </sheetView>
  </sheetViews>
  <sheetFormatPr defaultRowHeight="13.2"/>
  <cols>
    <col min="1" max="1" width="19.33203125" style="112" bestFit="1" customWidth="1"/>
    <col min="2" max="2" width="16.109375" style="117" customWidth="1"/>
    <col min="3" max="3" width="13.6640625" style="117" bestFit="1" customWidth="1"/>
    <col min="4" max="4" width="8.88671875" style="112"/>
    <col min="5" max="5" width="16" style="112" bestFit="1" customWidth="1"/>
    <col min="6" max="16384" width="8.88671875" style="112"/>
  </cols>
  <sheetData>
    <row r="1" spans="1:5">
      <c r="A1" s="118" t="s">
        <v>211</v>
      </c>
      <c r="B1" s="116" t="s">
        <v>206</v>
      </c>
      <c r="C1" s="116" t="s">
        <v>207</v>
      </c>
      <c r="E1" s="119" t="s">
        <v>212</v>
      </c>
    </row>
    <row r="2" spans="1:5">
      <c r="A2" s="83" t="s">
        <v>174</v>
      </c>
      <c r="B2" s="272">
        <v>750</v>
      </c>
      <c r="C2" s="273">
        <f>B2*$E$2</f>
        <v>270000</v>
      </c>
      <c r="E2" s="274">
        <v>360</v>
      </c>
    </row>
    <row r="3" spans="1:5">
      <c r="A3" s="83" t="s">
        <v>175</v>
      </c>
      <c r="B3" s="272">
        <v>200</v>
      </c>
      <c r="C3" s="273">
        <f t="shared" ref="C3:C10" si="0">B3*$E$2</f>
        <v>72000</v>
      </c>
    </row>
    <row r="4" spans="1:5">
      <c r="A4" s="83" t="s">
        <v>176</v>
      </c>
      <c r="B4" s="272">
        <v>600</v>
      </c>
      <c r="C4" s="273">
        <f t="shared" si="0"/>
        <v>216000</v>
      </c>
    </row>
    <row r="5" spans="1:5">
      <c r="A5" s="83" t="s">
        <v>177</v>
      </c>
      <c r="B5" s="272">
        <v>100</v>
      </c>
      <c r="C5" s="273">
        <f t="shared" si="0"/>
        <v>36000</v>
      </c>
    </row>
    <row r="6" spans="1:5">
      <c r="A6" s="83" t="s">
        <v>178</v>
      </c>
      <c r="B6" s="272">
        <v>200</v>
      </c>
      <c r="C6" s="273">
        <f t="shared" si="0"/>
        <v>72000</v>
      </c>
    </row>
    <row r="7" spans="1:5">
      <c r="A7" s="83" t="s">
        <v>179</v>
      </c>
      <c r="B7" s="272">
        <v>800</v>
      </c>
      <c r="C7" s="273">
        <f t="shared" si="0"/>
        <v>288000</v>
      </c>
    </row>
    <row r="8" spans="1:5">
      <c r="A8" s="107" t="s">
        <v>208</v>
      </c>
      <c r="B8" s="272">
        <v>850</v>
      </c>
      <c r="C8" s="273">
        <f t="shared" si="0"/>
        <v>306000</v>
      </c>
    </row>
    <row r="9" spans="1:5">
      <c r="A9" s="107" t="s">
        <v>209</v>
      </c>
      <c r="B9" s="272">
        <v>325</v>
      </c>
      <c r="C9" s="273">
        <f t="shared" si="0"/>
        <v>117000</v>
      </c>
    </row>
    <row r="10" spans="1:5">
      <c r="A10" s="107" t="s">
        <v>210</v>
      </c>
      <c r="B10" s="272">
        <v>450</v>
      </c>
      <c r="C10" s="273">
        <f t="shared" si="0"/>
        <v>162000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FA55-875D-4EB1-B564-DDAB1AB08108}">
  <sheetPr>
    <tabColor rgb="FFFFC000"/>
  </sheetPr>
  <dimension ref="A1:F56"/>
  <sheetViews>
    <sheetView topLeftCell="A10" workbookViewId="0">
      <selection activeCell="C1" activeCellId="1" sqref="A1:A56 C1:C56"/>
    </sheetView>
  </sheetViews>
  <sheetFormatPr defaultRowHeight="14.4"/>
  <cols>
    <col min="1" max="1" width="22.88671875" bestFit="1" customWidth="1"/>
    <col min="2" max="2" width="26.88671875" style="30" bestFit="1" customWidth="1"/>
    <col min="3" max="3" width="12.6640625" style="30" bestFit="1" customWidth="1"/>
    <col min="5" max="5" width="13.44140625" bestFit="1" customWidth="1"/>
    <col min="6" max="6" width="14" bestFit="1" customWidth="1"/>
  </cols>
  <sheetData>
    <row r="1" spans="1:6">
      <c r="A1" s="160" t="s">
        <v>1168</v>
      </c>
      <c r="B1" s="159" t="s">
        <v>1169</v>
      </c>
      <c r="C1" s="159" t="s">
        <v>1167</v>
      </c>
      <c r="E1" s="269" t="s">
        <v>1166</v>
      </c>
      <c r="F1" s="269" t="s">
        <v>1167</v>
      </c>
    </row>
    <row r="2" spans="1:6">
      <c r="A2" s="76" t="s">
        <v>1122</v>
      </c>
      <c r="B2" s="157">
        <v>83154997</v>
      </c>
      <c r="C2" s="77" t="str">
        <f>VLOOKUP(B2,$E$2:$F$4,2,1)</f>
        <v>Nagy</v>
      </c>
      <c r="E2" s="269">
        <v>0</v>
      </c>
      <c r="F2" s="269" t="s">
        <v>1163</v>
      </c>
    </row>
    <row r="3" spans="1:6">
      <c r="A3" s="76" t="s">
        <v>1113</v>
      </c>
      <c r="B3" s="157">
        <v>82887000</v>
      </c>
      <c r="C3" s="77" t="str">
        <f t="shared" ref="C3:C33" si="0">VLOOKUP(B3,$E$2:$F$4,2,1)</f>
        <v>Nagy</v>
      </c>
      <c r="E3" s="270">
        <v>5000000</v>
      </c>
      <c r="F3" s="269" t="s">
        <v>1164</v>
      </c>
    </row>
    <row r="4" spans="1:6">
      <c r="A4" s="76" t="s">
        <v>1108</v>
      </c>
      <c r="B4" s="157">
        <v>67076000</v>
      </c>
      <c r="C4" s="77" t="str">
        <f t="shared" si="0"/>
        <v>Nagy</v>
      </c>
      <c r="E4" s="270">
        <v>10000000</v>
      </c>
      <c r="F4" s="269" t="s">
        <v>1165</v>
      </c>
    </row>
    <row r="5" spans="1:6">
      <c r="A5" s="76" t="s">
        <v>1129</v>
      </c>
      <c r="B5" s="157">
        <v>66796807</v>
      </c>
      <c r="C5" s="77" t="str">
        <f t="shared" si="0"/>
        <v>Nagy</v>
      </c>
    </row>
    <row r="6" spans="1:6">
      <c r="A6" s="76" t="s">
        <v>1105</v>
      </c>
      <c r="B6" s="157">
        <v>60390560</v>
      </c>
      <c r="C6" s="77" t="str">
        <f t="shared" si="0"/>
        <v>Nagy</v>
      </c>
    </row>
    <row r="7" spans="1:6">
      <c r="A7" s="76" t="s">
        <v>203</v>
      </c>
      <c r="B7" s="157">
        <v>46733038</v>
      </c>
      <c r="C7" s="77" t="str">
        <f t="shared" si="0"/>
        <v>Nagy</v>
      </c>
    </row>
    <row r="8" spans="1:6">
      <c r="A8" s="76" t="s">
        <v>1096</v>
      </c>
      <c r="B8" s="157">
        <v>41660982</v>
      </c>
      <c r="C8" s="77" t="str">
        <f t="shared" si="0"/>
        <v>Nagy</v>
      </c>
    </row>
    <row r="9" spans="1:6">
      <c r="A9" s="76" t="s">
        <v>1137</v>
      </c>
      <c r="B9" s="157">
        <v>38433600</v>
      </c>
      <c r="C9" s="77" t="str">
        <f t="shared" si="0"/>
        <v>Nagy</v>
      </c>
    </row>
    <row r="10" spans="1:6">
      <c r="A10" s="76" t="s">
        <v>1121</v>
      </c>
      <c r="B10" s="157">
        <v>19523621</v>
      </c>
      <c r="C10" s="77" t="str">
        <f t="shared" si="0"/>
        <v>Nagy</v>
      </c>
    </row>
    <row r="11" spans="1:6">
      <c r="A11" s="76" t="s">
        <v>1107</v>
      </c>
      <c r="B11" s="157">
        <v>17417600</v>
      </c>
      <c r="C11" s="77" t="str">
        <f t="shared" si="0"/>
        <v>Nagy</v>
      </c>
    </row>
    <row r="12" spans="1:6">
      <c r="A12" s="76" t="s">
        <v>1136</v>
      </c>
      <c r="B12" s="157">
        <v>11449656</v>
      </c>
      <c r="C12" s="77" t="str">
        <f t="shared" si="0"/>
        <v>Nagy</v>
      </c>
    </row>
    <row r="13" spans="1:6">
      <c r="A13" s="76" t="s">
        <v>1142</v>
      </c>
      <c r="B13" s="157">
        <v>10768193</v>
      </c>
      <c r="C13" s="77" t="str">
        <f t="shared" si="0"/>
        <v>Nagy</v>
      </c>
    </row>
    <row r="14" spans="1:6">
      <c r="A14" s="76" t="s">
        <v>1140</v>
      </c>
      <c r="B14" s="157">
        <v>10627794</v>
      </c>
      <c r="C14" s="77" t="str">
        <f t="shared" si="0"/>
        <v>Nagy</v>
      </c>
    </row>
    <row r="15" spans="1:6">
      <c r="A15" s="76" t="s">
        <v>1131</v>
      </c>
      <c r="B15" s="157">
        <v>10319601</v>
      </c>
      <c r="C15" s="77" t="str">
        <f t="shared" si="0"/>
        <v>Nagy</v>
      </c>
    </row>
    <row r="16" spans="1:6">
      <c r="A16" s="76" t="s">
        <v>1132</v>
      </c>
      <c r="B16" s="157">
        <v>10276617</v>
      </c>
      <c r="C16" s="77" t="str">
        <f t="shared" si="0"/>
        <v>Nagy</v>
      </c>
    </row>
    <row r="17" spans="1:3">
      <c r="A17" s="76" t="s">
        <v>1162</v>
      </c>
      <c r="B17" s="157">
        <v>10127874</v>
      </c>
      <c r="C17" s="77" t="str">
        <f t="shared" si="0"/>
        <v>Nagy</v>
      </c>
    </row>
    <row r="18" spans="1:3">
      <c r="A18" s="76" t="s">
        <v>1102</v>
      </c>
      <c r="B18" s="157">
        <v>9771000</v>
      </c>
      <c r="C18" s="77" t="str">
        <f t="shared" si="0"/>
        <v>Közepes</v>
      </c>
    </row>
    <row r="19" spans="1:3">
      <c r="A19" s="76" t="s">
        <v>1161</v>
      </c>
      <c r="B19" s="157">
        <v>9477100</v>
      </c>
      <c r="C19" s="77" t="str">
        <f t="shared" si="0"/>
        <v>Közepes</v>
      </c>
    </row>
    <row r="20" spans="1:3">
      <c r="A20" s="76" t="s">
        <v>1130</v>
      </c>
      <c r="B20" s="157">
        <v>8857960</v>
      </c>
      <c r="C20" s="77" t="str">
        <f t="shared" si="0"/>
        <v>Közepes</v>
      </c>
    </row>
    <row r="21" spans="1:3">
      <c r="A21" s="76" t="s">
        <v>1112</v>
      </c>
      <c r="B21" s="157">
        <v>8526932</v>
      </c>
      <c r="C21" s="77" t="str">
        <f t="shared" si="0"/>
        <v>Közepes</v>
      </c>
    </row>
    <row r="22" spans="1:3">
      <c r="A22" s="76" t="s">
        <v>1116</v>
      </c>
      <c r="B22" s="157">
        <v>7000039</v>
      </c>
      <c r="C22" s="77" t="str">
        <f t="shared" si="0"/>
        <v>Közepes</v>
      </c>
    </row>
    <row r="23" spans="1:3">
      <c r="A23" s="76" t="s">
        <v>1135</v>
      </c>
      <c r="B23" s="157">
        <v>6963764</v>
      </c>
      <c r="C23" s="77" t="str">
        <f t="shared" si="0"/>
        <v>Közepes</v>
      </c>
    </row>
    <row r="24" spans="1:3">
      <c r="A24" s="76" t="s">
        <v>1139</v>
      </c>
      <c r="B24" s="157">
        <v>5806015</v>
      </c>
      <c r="C24" s="77" t="str">
        <f t="shared" si="0"/>
        <v>Közepes</v>
      </c>
    </row>
    <row r="25" spans="1:3">
      <c r="A25" s="76" t="s">
        <v>1134</v>
      </c>
      <c r="B25" s="157">
        <v>5522015</v>
      </c>
      <c r="C25" s="77" t="str">
        <f t="shared" si="0"/>
        <v>Közepes</v>
      </c>
    </row>
    <row r="26" spans="1:3">
      <c r="A26" s="76" t="s">
        <v>1118</v>
      </c>
      <c r="B26" s="157">
        <v>5445087</v>
      </c>
      <c r="C26" s="77" t="str">
        <f t="shared" si="0"/>
        <v>Közepes</v>
      </c>
    </row>
    <row r="27" spans="1:3">
      <c r="A27" s="76" t="s">
        <v>1127</v>
      </c>
      <c r="B27" s="157">
        <v>5323933</v>
      </c>
      <c r="C27" s="77" t="str">
        <f t="shared" si="0"/>
        <v>Közepes</v>
      </c>
    </row>
    <row r="28" spans="1:3">
      <c r="A28" s="76" t="s">
        <v>204</v>
      </c>
      <c r="B28" s="157">
        <v>4921500</v>
      </c>
      <c r="C28" s="77" t="str">
        <f t="shared" si="0"/>
        <v>Kicsi</v>
      </c>
    </row>
    <row r="29" spans="1:3">
      <c r="A29" s="76" t="s">
        <v>1141</v>
      </c>
      <c r="B29" s="157">
        <v>4105493</v>
      </c>
      <c r="C29" s="77" t="str">
        <f t="shared" si="0"/>
        <v>Kicsi</v>
      </c>
    </row>
    <row r="30" spans="1:3">
      <c r="A30" s="76" t="s">
        <v>1160</v>
      </c>
      <c r="B30" s="157">
        <v>3729600</v>
      </c>
      <c r="C30" s="77" t="str">
        <f t="shared" si="0"/>
        <v>Kicsi</v>
      </c>
    </row>
    <row r="31" spans="1:3">
      <c r="A31" s="76" t="s">
        <v>1119</v>
      </c>
      <c r="B31" s="157">
        <v>3511372</v>
      </c>
      <c r="C31" s="77" t="str">
        <f t="shared" si="0"/>
        <v>Kicsi</v>
      </c>
    </row>
    <row r="32" spans="1:3">
      <c r="A32" s="76" t="s">
        <v>1159</v>
      </c>
      <c r="B32" s="157">
        <v>2956900</v>
      </c>
      <c r="C32" s="77" t="str">
        <f t="shared" si="0"/>
        <v>Kicsi</v>
      </c>
    </row>
    <row r="33" spans="1:3">
      <c r="A33" s="76" t="s">
        <v>1126</v>
      </c>
      <c r="B33" s="157">
        <v>2878549</v>
      </c>
      <c r="C33" s="77" t="str">
        <f t="shared" si="0"/>
        <v>Kicsi</v>
      </c>
    </row>
    <row r="34" spans="1:3">
      <c r="A34" s="76" t="s">
        <v>1138</v>
      </c>
      <c r="B34" s="157">
        <v>2794090</v>
      </c>
      <c r="C34" s="77" t="str">
        <f t="shared" ref="C34:C56" si="1">VLOOKUP(B34,$E$2:$F$4,2,1)</f>
        <v>Kicsi</v>
      </c>
    </row>
    <row r="35" spans="1:3">
      <c r="A35" s="76" t="s">
        <v>1158</v>
      </c>
      <c r="B35" s="157">
        <v>2681735</v>
      </c>
      <c r="C35" s="77" t="str">
        <f t="shared" si="1"/>
        <v>Kicsi</v>
      </c>
    </row>
    <row r="36" spans="1:3">
      <c r="A36" s="76" t="s">
        <v>1157</v>
      </c>
      <c r="B36" s="157">
        <v>2075301</v>
      </c>
      <c r="C36" s="77" t="str">
        <f t="shared" si="1"/>
        <v>Kicsi</v>
      </c>
    </row>
    <row r="37" spans="1:3">
      <c r="A37" s="76" t="s">
        <v>1115</v>
      </c>
      <c r="B37" s="157">
        <v>2070050</v>
      </c>
      <c r="C37" s="77" t="str">
        <f t="shared" si="1"/>
        <v>Kicsi</v>
      </c>
    </row>
    <row r="38" spans="1:3">
      <c r="A38" s="76" t="s">
        <v>1133</v>
      </c>
      <c r="B38" s="157">
        <v>1921300</v>
      </c>
      <c r="C38" s="77" t="str">
        <f t="shared" si="1"/>
        <v>Kicsi</v>
      </c>
    </row>
    <row r="39" spans="1:3">
      <c r="A39" s="76" t="s">
        <v>1128</v>
      </c>
      <c r="B39" s="157">
        <v>1798506</v>
      </c>
      <c r="C39" s="77" t="str">
        <f t="shared" si="1"/>
        <v>Kicsi</v>
      </c>
    </row>
    <row r="40" spans="1:3">
      <c r="A40" s="76" t="s">
        <v>1099</v>
      </c>
      <c r="B40" s="157">
        <v>1328976</v>
      </c>
      <c r="C40" s="77" t="str">
        <f t="shared" si="1"/>
        <v>Kicsi</v>
      </c>
    </row>
    <row r="41" spans="1:3">
      <c r="A41" s="76" t="s">
        <v>1110</v>
      </c>
      <c r="B41" s="157">
        <v>864200</v>
      </c>
      <c r="C41" s="77" t="str">
        <f t="shared" si="1"/>
        <v>Kicsi</v>
      </c>
    </row>
    <row r="42" spans="1:3">
      <c r="A42" s="76" t="s">
        <v>1104</v>
      </c>
      <c r="B42" s="157">
        <v>626108</v>
      </c>
      <c r="C42" s="77" t="str">
        <f t="shared" si="1"/>
        <v>Kicsi</v>
      </c>
    </row>
    <row r="43" spans="1:3">
      <c r="A43" s="76" t="s">
        <v>1124</v>
      </c>
      <c r="B43" s="157">
        <v>622359</v>
      </c>
      <c r="C43" s="77" t="str">
        <f t="shared" si="1"/>
        <v>Kicsi</v>
      </c>
    </row>
    <row r="44" spans="1:3">
      <c r="A44" s="76" t="s">
        <v>1120</v>
      </c>
      <c r="B44" s="157">
        <v>514564</v>
      </c>
      <c r="C44" s="77" t="str">
        <f t="shared" si="1"/>
        <v>Kicsi</v>
      </c>
    </row>
    <row r="45" spans="1:3">
      <c r="A45" s="76" t="s">
        <v>1117</v>
      </c>
      <c r="B45" s="157">
        <v>355620</v>
      </c>
      <c r="C45" s="77" t="str">
        <f t="shared" si="1"/>
        <v>Kicsi</v>
      </c>
    </row>
    <row r="46" spans="1:3">
      <c r="A46" s="76" t="s">
        <v>1156</v>
      </c>
      <c r="B46" s="157">
        <v>105500</v>
      </c>
      <c r="C46" s="77" t="str">
        <f t="shared" si="1"/>
        <v>Kicsi</v>
      </c>
    </row>
    <row r="47" spans="1:3">
      <c r="A47" s="76" t="s">
        <v>1155</v>
      </c>
      <c r="B47" s="157">
        <v>83314</v>
      </c>
      <c r="C47" s="77" t="str">
        <f t="shared" si="1"/>
        <v>Kicsi</v>
      </c>
    </row>
    <row r="48" spans="1:3">
      <c r="A48" s="76" t="s">
        <v>1114</v>
      </c>
      <c r="B48" s="157">
        <v>74794</v>
      </c>
      <c r="C48" s="77" t="str">
        <f t="shared" si="1"/>
        <v>Kicsi</v>
      </c>
    </row>
    <row r="49" spans="1:3">
      <c r="A49" s="76" t="s">
        <v>1154</v>
      </c>
      <c r="B49" s="157">
        <v>62063</v>
      </c>
      <c r="C49" s="77" t="str">
        <f t="shared" si="1"/>
        <v>Kicsi</v>
      </c>
    </row>
    <row r="50" spans="1:3">
      <c r="A50" s="76" t="s">
        <v>1153</v>
      </c>
      <c r="B50" s="157">
        <v>51237</v>
      </c>
      <c r="C50" s="77" t="str">
        <f t="shared" si="1"/>
        <v>Kicsi</v>
      </c>
    </row>
    <row r="51" spans="1:3">
      <c r="A51" s="76" t="s">
        <v>1106</v>
      </c>
      <c r="B51" s="157">
        <v>38300</v>
      </c>
      <c r="C51" s="77" t="str">
        <f t="shared" si="1"/>
        <v>Kicsi</v>
      </c>
    </row>
    <row r="52" spans="1:3">
      <c r="A52" s="76" t="s">
        <v>1123</v>
      </c>
      <c r="B52" s="157">
        <v>38201</v>
      </c>
      <c r="C52" s="77" t="str">
        <f t="shared" si="1"/>
        <v>Kicsi</v>
      </c>
    </row>
    <row r="53" spans="1:3">
      <c r="A53" s="76" t="s">
        <v>1152</v>
      </c>
      <c r="B53" s="157">
        <v>33573</v>
      </c>
      <c r="C53" s="77" t="str">
        <f t="shared" si="1"/>
        <v>Kicsi</v>
      </c>
    </row>
    <row r="54" spans="1:3">
      <c r="A54" s="76" t="s">
        <v>1093</v>
      </c>
      <c r="B54" s="157">
        <v>33407</v>
      </c>
      <c r="C54" s="77" t="str">
        <f t="shared" si="1"/>
        <v>Kicsi</v>
      </c>
    </row>
    <row r="55" spans="1:3">
      <c r="A55" s="76" t="s">
        <v>1151</v>
      </c>
      <c r="B55" s="157">
        <v>29489</v>
      </c>
      <c r="C55" s="77" t="str">
        <f t="shared" si="1"/>
        <v>Kicsi</v>
      </c>
    </row>
    <row r="56" spans="1:3">
      <c r="A56" s="76" t="s">
        <v>1150</v>
      </c>
      <c r="B56" s="157">
        <v>799</v>
      </c>
      <c r="C56" s="77" t="str">
        <f t="shared" si="1"/>
        <v>Kicsi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4E4B-3F4E-4DCD-A71C-C6FF6265BAFB}">
  <sheetPr>
    <tabColor rgb="FFFFC000"/>
  </sheetPr>
  <dimension ref="A1:G23"/>
  <sheetViews>
    <sheetView zoomScale="70" zoomScaleNormal="70" workbookViewId="0">
      <selection activeCell="G3" sqref="G3"/>
    </sheetView>
  </sheetViews>
  <sheetFormatPr defaultColWidth="16.88671875" defaultRowHeight="14.4"/>
  <cols>
    <col min="1" max="1" width="22.44140625" bestFit="1" customWidth="1"/>
  </cols>
  <sheetData>
    <row r="1" spans="1:7">
      <c r="A1" s="162" t="s">
        <v>1178</v>
      </c>
      <c r="B1" s="162" t="s">
        <v>1179</v>
      </c>
      <c r="C1" s="162" t="s">
        <v>1180</v>
      </c>
      <c r="D1" s="162" t="s">
        <v>1181</v>
      </c>
      <c r="E1" s="162" t="s">
        <v>1169</v>
      </c>
      <c r="F1" s="162" t="s">
        <v>1182</v>
      </c>
      <c r="G1" s="162" t="s">
        <v>1183</v>
      </c>
    </row>
    <row r="2" spans="1:7">
      <c r="A2" s="163" t="s">
        <v>317</v>
      </c>
      <c r="B2" s="163" t="s">
        <v>1184</v>
      </c>
      <c r="C2" s="163" t="s">
        <v>277</v>
      </c>
      <c r="D2" s="163" t="s">
        <v>277</v>
      </c>
      <c r="E2" s="164">
        <v>1752286</v>
      </c>
      <c r="F2" s="163">
        <v>525</v>
      </c>
      <c r="G2" s="163">
        <v>3337</v>
      </c>
    </row>
    <row r="3" spans="1:7">
      <c r="A3" s="163" t="s">
        <v>276</v>
      </c>
      <c r="B3" s="163" t="s">
        <v>26</v>
      </c>
      <c r="C3" s="163" t="s">
        <v>277</v>
      </c>
      <c r="D3" s="163" t="s">
        <v>277</v>
      </c>
      <c r="E3" s="164">
        <v>1278874</v>
      </c>
      <c r="F3" s="164">
        <v>6390</v>
      </c>
      <c r="G3" s="163">
        <v>200</v>
      </c>
    </row>
    <row r="4" spans="1:7">
      <c r="A4" s="163" t="s">
        <v>287</v>
      </c>
      <c r="B4" s="163" t="s">
        <v>189</v>
      </c>
      <c r="C4" s="163" t="s">
        <v>255</v>
      </c>
      <c r="D4" s="163" t="s">
        <v>256</v>
      </c>
      <c r="E4" s="164">
        <v>299207</v>
      </c>
      <c r="F4" s="164">
        <v>2264</v>
      </c>
      <c r="G4" s="163">
        <v>132</v>
      </c>
    </row>
    <row r="5" spans="1:7">
      <c r="A5" s="163" t="s">
        <v>284</v>
      </c>
      <c r="B5" s="163" t="s">
        <v>33</v>
      </c>
      <c r="C5" s="163" t="s">
        <v>255</v>
      </c>
      <c r="D5" s="163" t="s">
        <v>272</v>
      </c>
      <c r="E5" s="164">
        <v>467144</v>
      </c>
      <c r="F5" s="164">
        <v>4208</v>
      </c>
      <c r="G5" s="163">
        <v>111</v>
      </c>
    </row>
    <row r="6" spans="1:7">
      <c r="A6" s="163" t="s">
        <v>330</v>
      </c>
      <c r="B6" s="163" t="s">
        <v>1185</v>
      </c>
      <c r="C6" s="163" t="s">
        <v>255</v>
      </c>
      <c r="D6" s="163" t="s">
        <v>256</v>
      </c>
      <c r="E6" s="164">
        <v>417712</v>
      </c>
      <c r="F6" s="164">
        <v>4358</v>
      </c>
      <c r="G6" s="163">
        <v>95</v>
      </c>
    </row>
    <row r="7" spans="1:7">
      <c r="A7" s="163" t="s">
        <v>298</v>
      </c>
      <c r="B7" s="163" t="s">
        <v>30</v>
      </c>
      <c r="C7" s="163" t="s">
        <v>260</v>
      </c>
      <c r="D7" s="163" t="s">
        <v>281</v>
      </c>
      <c r="E7" s="164">
        <v>399012</v>
      </c>
      <c r="F7" s="164">
        <v>4262</v>
      </c>
      <c r="G7" s="163">
        <v>93</v>
      </c>
    </row>
    <row r="8" spans="1:7">
      <c r="A8" s="163" t="s">
        <v>306</v>
      </c>
      <c r="B8" s="163" t="s">
        <v>1186</v>
      </c>
      <c r="C8" s="163" t="s">
        <v>260</v>
      </c>
      <c r="D8" s="163" t="s">
        <v>268</v>
      </c>
      <c r="E8" s="164">
        <v>552964</v>
      </c>
      <c r="F8" s="164">
        <v>5933</v>
      </c>
      <c r="G8" s="163">
        <v>93</v>
      </c>
    </row>
    <row r="9" spans="1:7">
      <c r="A9" s="163" t="s">
        <v>259</v>
      </c>
      <c r="B9" s="163" t="s">
        <v>31</v>
      </c>
      <c r="C9" s="163" t="s">
        <v>260</v>
      </c>
      <c r="D9" s="163" t="s">
        <v>261</v>
      </c>
      <c r="E9" s="164">
        <v>642447</v>
      </c>
      <c r="F9" s="164">
        <v>7247</v>
      </c>
      <c r="G9" s="163">
        <v>88</v>
      </c>
    </row>
    <row r="10" spans="1:7">
      <c r="A10" s="163" t="s">
        <v>293</v>
      </c>
      <c r="B10" s="163" t="s">
        <v>27</v>
      </c>
      <c r="C10" s="163" t="s">
        <v>260</v>
      </c>
      <c r="D10" s="163" t="s">
        <v>268</v>
      </c>
      <c r="E10" s="164">
        <v>527989</v>
      </c>
      <c r="F10" s="164">
        <v>6209</v>
      </c>
      <c r="G10" s="163">
        <v>85</v>
      </c>
    </row>
    <row r="11" spans="1:7">
      <c r="A11" s="163" t="s">
        <v>264</v>
      </c>
      <c r="B11" s="163" t="s">
        <v>28</v>
      </c>
      <c r="C11" s="163" t="s">
        <v>255</v>
      </c>
      <c r="D11" s="163" t="s">
        <v>265</v>
      </c>
      <c r="E11" s="164">
        <v>360704</v>
      </c>
      <c r="F11" s="164">
        <v>4430</v>
      </c>
      <c r="G11" s="163">
        <v>81</v>
      </c>
    </row>
    <row r="12" spans="1:7">
      <c r="A12" s="163" t="s">
        <v>296</v>
      </c>
      <c r="B12" s="163" t="s">
        <v>1187</v>
      </c>
      <c r="C12" s="163" t="s">
        <v>260</v>
      </c>
      <c r="D12" s="163" t="s">
        <v>261</v>
      </c>
      <c r="E12" s="164">
        <v>294609</v>
      </c>
      <c r="F12" s="164">
        <v>3637</v>
      </c>
      <c r="G12" s="163">
        <v>81</v>
      </c>
    </row>
    <row r="13" spans="1:7">
      <c r="A13" s="163" t="s">
        <v>271</v>
      </c>
      <c r="B13" s="163" t="s">
        <v>1188</v>
      </c>
      <c r="C13" s="163" t="s">
        <v>255</v>
      </c>
      <c r="D13" s="163" t="s">
        <v>272</v>
      </c>
      <c r="E13" s="164">
        <v>253551</v>
      </c>
      <c r="F13" s="164">
        <v>3336</v>
      </c>
      <c r="G13" s="163">
        <v>76</v>
      </c>
    </row>
    <row r="14" spans="1:7">
      <c r="A14" s="163" t="s">
        <v>254</v>
      </c>
      <c r="B14" s="163" t="s">
        <v>254</v>
      </c>
      <c r="C14" s="163" t="s">
        <v>255</v>
      </c>
      <c r="D14" s="163" t="s">
        <v>256</v>
      </c>
      <c r="E14" s="164">
        <v>341317</v>
      </c>
      <c r="F14" s="164">
        <v>4463</v>
      </c>
      <c r="G14" s="163">
        <v>76</v>
      </c>
    </row>
    <row r="15" spans="1:7">
      <c r="A15" s="163" t="s">
        <v>274</v>
      </c>
      <c r="B15" s="163" t="s">
        <v>1189</v>
      </c>
      <c r="C15" s="163" t="s">
        <v>260</v>
      </c>
      <c r="D15" s="163" t="s">
        <v>261</v>
      </c>
      <c r="E15" s="164">
        <v>189304</v>
      </c>
      <c r="F15" s="164">
        <v>2544</v>
      </c>
      <c r="G15" s="163">
        <v>74</v>
      </c>
    </row>
    <row r="16" spans="1:7">
      <c r="A16" s="163" t="s">
        <v>327</v>
      </c>
      <c r="B16" s="163" t="s">
        <v>190</v>
      </c>
      <c r="C16" s="163" t="s">
        <v>255</v>
      </c>
      <c r="D16" s="163" t="s">
        <v>272</v>
      </c>
      <c r="E16" s="164">
        <v>268648</v>
      </c>
      <c r="F16" s="164">
        <v>3784</v>
      </c>
      <c r="G16" s="163">
        <v>71</v>
      </c>
    </row>
    <row r="17" spans="1:7">
      <c r="A17" s="163" t="s">
        <v>267</v>
      </c>
      <c r="B17" s="163" t="s">
        <v>1190</v>
      </c>
      <c r="C17" s="163" t="s">
        <v>260</v>
      </c>
      <c r="D17" s="163" t="s">
        <v>268</v>
      </c>
      <c r="E17" s="164">
        <v>370007</v>
      </c>
      <c r="F17" s="164">
        <v>5581</v>
      </c>
      <c r="G17" s="163">
        <v>66</v>
      </c>
    </row>
    <row r="18" spans="1:7">
      <c r="A18" s="163" t="s">
        <v>280</v>
      </c>
      <c r="B18" s="163" t="s">
        <v>32</v>
      </c>
      <c r="C18" s="163" t="s">
        <v>260</v>
      </c>
      <c r="D18" s="163" t="s">
        <v>281</v>
      </c>
      <c r="E18" s="164">
        <v>503825</v>
      </c>
      <c r="F18" s="164">
        <v>8443</v>
      </c>
      <c r="G18" s="163">
        <v>59</v>
      </c>
    </row>
    <row r="19" spans="1:7">
      <c r="A19" s="163" t="s">
        <v>344</v>
      </c>
      <c r="B19" s="163" t="s">
        <v>1191</v>
      </c>
      <c r="C19" s="163" t="s">
        <v>260</v>
      </c>
      <c r="D19" s="163" t="s">
        <v>281</v>
      </c>
      <c r="E19" s="164">
        <v>334264</v>
      </c>
      <c r="F19" s="164">
        <v>5630</v>
      </c>
      <c r="G19" s="163">
        <v>59</v>
      </c>
    </row>
    <row r="20" spans="1:7">
      <c r="A20" s="163" t="s">
        <v>324</v>
      </c>
      <c r="B20" s="163" t="s">
        <v>1192</v>
      </c>
      <c r="C20" s="163" t="s">
        <v>255</v>
      </c>
      <c r="D20" s="163" t="s">
        <v>265</v>
      </c>
      <c r="E20" s="164">
        <v>217463</v>
      </c>
      <c r="F20" s="164">
        <v>3703</v>
      </c>
      <c r="G20" s="163">
        <v>58</v>
      </c>
    </row>
    <row r="21" spans="1:7">
      <c r="A21" s="163" t="s">
        <v>302</v>
      </c>
      <c r="B21" s="163" t="s">
        <v>1193</v>
      </c>
      <c r="C21" s="163" t="s">
        <v>255</v>
      </c>
      <c r="D21" s="163" t="s">
        <v>265</v>
      </c>
      <c r="E21" s="164">
        <v>301429</v>
      </c>
      <c r="F21" s="164">
        <v>6065</v>
      </c>
      <c r="G21" s="163">
        <v>49</v>
      </c>
    </row>
    <row r="23" spans="1:7">
      <c r="A23" t="s">
        <v>1194</v>
      </c>
    </row>
  </sheetData>
  <hyperlinks>
    <hyperlink ref="A18" r:id="rId1" tooltip="Bács-Kiskun megye" display="https://hu.wikipedia.org/wiki/B%C3%A1cs-Kiskun_megye" xr:uid="{12185B54-51B9-463D-8D53-2940D3F4D4FB}"/>
    <hyperlink ref="B18" r:id="rId2" tooltip="Kecskemét" display="https://hu.wikipedia.org/wiki/Kecskem%C3%A9t" xr:uid="{7AA12371-2CDA-4157-95E6-3E1AE869FF75}"/>
    <hyperlink ref="C18" r:id="rId3" tooltip="Alföld és Észak" display="https://hu.wikipedia.org/wiki/Alf%C3%B6ld_%C3%A9s_%C3%89szak" xr:uid="{D97610AA-18CA-40F3-82B3-7FEE2C3ED2FA}"/>
    <hyperlink ref="D18" r:id="rId4" tooltip="Dél-Alföld" display="https://hu.wikipedia.org/wiki/D%C3%A9l-Alf%C3%B6ld" xr:uid="{A4C71A5E-CA4C-450A-B89F-063325990D7F}"/>
  </hyperlinks>
  <pageMargins left="0.7" right="0.7" top="0.75" bottom="0.75" header="0.3" footer="0.3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CFAD-C927-43CB-B62D-F2291B6C8DE8}">
  <sheetPr>
    <tabColor rgb="FFFFC000"/>
  </sheetPr>
  <dimension ref="A1:H492"/>
  <sheetViews>
    <sheetView showGridLines="0" workbookViewId="0">
      <selection activeCell="B2" sqref="B2:B6"/>
    </sheetView>
  </sheetViews>
  <sheetFormatPr defaultRowHeight="14.4"/>
  <cols>
    <col min="1" max="1" width="8.88671875" style="30"/>
    <col min="2" max="2" width="15" style="30" customWidth="1"/>
    <col min="3" max="3" width="17.88671875" style="30" customWidth="1"/>
    <col min="4" max="8" width="8.88671875" style="30"/>
    <col min="9" max="9" width="9.109375" customWidth="1"/>
  </cols>
  <sheetData>
    <row r="1" spans="1:8">
      <c r="A1" s="77" t="s">
        <v>1170</v>
      </c>
      <c r="B1" s="77" t="s">
        <v>1171</v>
      </c>
      <c r="C1" s="77" t="s">
        <v>1171</v>
      </c>
      <c r="D1" s="77" t="s">
        <v>1172</v>
      </c>
      <c r="E1" s="77" t="s">
        <v>1173</v>
      </c>
      <c r="F1" s="77" t="s">
        <v>1174</v>
      </c>
      <c r="G1" s="77" t="s">
        <v>1175</v>
      </c>
      <c r="H1" s="77" t="s">
        <v>1176</v>
      </c>
    </row>
    <row r="2" spans="1:8">
      <c r="A2" s="77" t="s">
        <v>1177</v>
      </c>
      <c r="B2" s="77">
        <v>20130103</v>
      </c>
      <c r="C2" s="161">
        <f>VALUE(LEFT(B2,4)&amp;"."&amp;MID(B2,5,2)&amp;"."&amp;RIGHT(B2,2))</f>
        <v>41277</v>
      </c>
      <c r="D2" s="77">
        <v>5748</v>
      </c>
      <c r="E2" s="77">
        <v>0.81089999999999995</v>
      </c>
      <c r="F2" s="77">
        <v>0.81179999999999997</v>
      </c>
      <c r="G2" s="77">
        <v>0.80830000000000002</v>
      </c>
      <c r="H2" s="77">
        <v>0.80979999999999996</v>
      </c>
    </row>
    <row r="3" spans="1:8">
      <c r="A3" s="77" t="s">
        <v>1177</v>
      </c>
      <c r="B3" s="77">
        <v>20130104</v>
      </c>
      <c r="C3" s="161">
        <f t="shared" ref="C3:C66" si="0">VALUE(LEFT(B3,4)&amp;"."&amp;MID(B3,5,2)&amp;"."&amp;RIGHT(B3,2))</f>
        <v>41278</v>
      </c>
      <c r="D3" s="77">
        <v>5036</v>
      </c>
      <c r="E3" s="77">
        <v>0.80989999999999995</v>
      </c>
      <c r="F3" s="77">
        <v>0.81420000000000003</v>
      </c>
      <c r="G3" s="77">
        <v>0.8095</v>
      </c>
      <c r="H3" s="77">
        <v>0.81340000000000001</v>
      </c>
    </row>
    <row r="4" spans="1:8">
      <c r="A4" s="77" t="s">
        <v>1177</v>
      </c>
      <c r="B4" s="77">
        <v>20130106</v>
      </c>
      <c r="C4" s="161">
        <f t="shared" si="0"/>
        <v>41280</v>
      </c>
      <c r="D4" s="77">
        <v>236</v>
      </c>
      <c r="E4" s="77">
        <v>0.81320000000000003</v>
      </c>
      <c r="F4" s="77">
        <v>0.8135</v>
      </c>
      <c r="G4" s="77">
        <v>0.81299999999999994</v>
      </c>
      <c r="H4" s="77">
        <v>0.81310000000000004</v>
      </c>
    </row>
    <row r="5" spans="1:8">
      <c r="A5" s="77" t="s">
        <v>1177</v>
      </c>
      <c r="B5" s="77">
        <v>20130107</v>
      </c>
      <c r="C5" s="161">
        <f t="shared" si="0"/>
        <v>41281</v>
      </c>
      <c r="D5" s="77">
        <v>5752</v>
      </c>
      <c r="E5" s="77">
        <v>0.81310000000000004</v>
      </c>
      <c r="F5" s="77">
        <v>0.81469999999999998</v>
      </c>
      <c r="G5" s="77">
        <v>0.81030000000000002</v>
      </c>
      <c r="H5" s="77">
        <v>0.81379999999999997</v>
      </c>
    </row>
    <row r="6" spans="1:8">
      <c r="A6" s="77" t="s">
        <v>1177</v>
      </c>
      <c r="B6" s="77">
        <v>20130108</v>
      </c>
      <c r="C6" s="161">
        <f t="shared" si="0"/>
        <v>41282</v>
      </c>
      <c r="D6" s="77">
        <v>5740</v>
      </c>
      <c r="E6" s="77">
        <v>0.81369999999999998</v>
      </c>
      <c r="F6" s="77">
        <v>0.81589999999999996</v>
      </c>
      <c r="G6" s="77">
        <v>0.81340000000000001</v>
      </c>
      <c r="H6" s="77">
        <v>0.81440000000000001</v>
      </c>
    </row>
    <row r="7" spans="1:8">
      <c r="A7" s="77" t="s">
        <v>1177</v>
      </c>
      <c r="B7" s="77">
        <v>20130109</v>
      </c>
      <c r="C7" s="161">
        <f t="shared" si="0"/>
        <v>41283</v>
      </c>
      <c r="D7" s="77">
        <v>5744</v>
      </c>
      <c r="E7" s="77">
        <v>0.81440000000000001</v>
      </c>
      <c r="F7" s="77">
        <v>0.81599999999999995</v>
      </c>
      <c r="G7" s="77">
        <v>0.81310000000000004</v>
      </c>
      <c r="H7" s="77">
        <v>0.81489999999999996</v>
      </c>
    </row>
    <row r="8" spans="1:8">
      <c r="A8" s="77" t="s">
        <v>1177</v>
      </c>
      <c r="B8" s="77">
        <v>20130110</v>
      </c>
      <c r="C8" s="161">
        <f t="shared" si="0"/>
        <v>41284</v>
      </c>
      <c r="D8" s="77">
        <v>5748</v>
      </c>
      <c r="E8" s="77">
        <v>0.81489999999999996</v>
      </c>
      <c r="F8" s="77">
        <v>0.82120000000000004</v>
      </c>
      <c r="G8" s="77">
        <v>0.81420000000000003</v>
      </c>
      <c r="H8" s="77">
        <v>0.82089999999999996</v>
      </c>
    </row>
    <row r="9" spans="1:8">
      <c r="A9" s="77" t="s">
        <v>1177</v>
      </c>
      <c r="B9" s="77">
        <v>20130111</v>
      </c>
      <c r="C9" s="161">
        <f t="shared" si="0"/>
        <v>41285</v>
      </c>
      <c r="D9" s="77">
        <v>5044</v>
      </c>
      <c r="E9" s="77">
        <v>0.82099999999999995</v>
      </c>
      <c r="F9" s="77">
        <v>0.82840000000000003</v>
      </c>
      <c r="G9" s="77">
        <v>0.82020000000000004</v>
      </c>
      <c r="H9" s="77">
        <v>0.82709999999999995</v>
      </c>
    </row>
    <row r="10" spans="1:8">
      <c r="A10" s="77" t="s">
        <v>1177</v>
      </c>
      <c r="B10" s="77">
        <v>20130113</v>
      </c>
      <c r="C10" s="161">
        <f t="shared" si="0"/>
        <v>41287</v>
      </c>
      <c r="D10" s="77">
        <v>240</v>
      </c>
      <c r="E10" s="77">
        <v>0.82850000000000001</v>
      </c>
      <c r="F10" s="77">
        <v>0.82850000000000001</v>
      </c>
      <c r="G10" s="77">
        <v>0.82820000000000005</v>
      </c>
      <c r="H10" s="77">
        <v>0.82840000000000003</v>
      </c>
    </row>
    <row r="11" spans="1:8">
      <c r="A11" s="77" t="s">
        <v>1177</v>
      </c>
      <c r="B11" s="77">
        <v>20130114</v>
      </c>
      <c r="C11" s="161">
        <f t="shared" si="0"/>
        <v>41288</v>
      </c>
      <c r="D11" s="77">
        <v>5752</v>
      </c>
      <c r="E11" s="77">
        <v>0.82830000000000004</v>
      </c>
      <c r="F11" s="77">
        <v>0.83240000000000003</v>
      </c>
      <c r="G11" s="77">
        <v>0.82779999999999998</v>
      </c>
      <c r="H11" s="77">
        <v>0.83189999999999997</v>
      </c>
    </row>
    <row r="12" spans="1:8">
      <c r="A12" s="77" t="s">
        <v>1177</v>
      </c>
      <c r="B12" s="77">
        <v>20130115</v>
      </c>
      <c r="C12" s="161">
        <f t="shared" si="0"/>
        <v>41289</v>
      </c>
      <c r="D12" s="77">
        <v>5744</v>
      </c>
      <c r="E12" s="77">
        <v>0.83189999999999997</v>
      </c>
      <c r="F12" s="77">
        <v>0.83220000000000005</v>
      </c>
      <c r="G12" s="77">
        <v>0.82650000000000001</v>
      </c>
      <c r="H12" s="77">
        <v>0.82769999999999999</v>
      </c>
    </row>
    <row r="13" spans="1:8">
      <c r="A13" s="77" t="s">
        <v>1177</v>
      </c>
      <c r="B13" s="77">
        <v>20130116</v>
      </c>
      <c r="C13" s="161">
        <f t="shared" si="0"/>
        <v>41290</v>
      </c>
      <c r="D13" s="77">
        <v>5744</v>
      </c>
      <c r="E13" s="77">
        <v>0.82769999999999999</v>
      </c>
      <c r="F13" s="77">
        <v>0.83160000000000001</v>
      </c>
      <c r="G13" s="77">
        <v>0.82640000000000002</v>
      </c>
      <c r="H13" s="77">
        <v>0.83040000000000003</v>
      </c>
    </row>
    <row r="14" spans="1:8">
      <c r="A14" s="77" t="s">
        <v>1177</v>
      </c>
      <c r="B14" s="77">
        <v>20130117</v>
      </c>
      <c r="C14" s="161">
        <f t="shared" si="0"/>
        <v>41291</v>
      </c>
      <c r="D14" s="77">
        <v>5748</v>
      </c>
      <c r="E14" s="77">
        <v>0.83050000000000002</v>
      </c>
      <c r="F14" s="77">
        <v>0.83679999999999999</v>
      </c>
      <c r="G14" s="77">
        <v>0.82979999999999998</v>
      </c>
      <c r="H14" s="77">
        <v>0.83679999999999999</v>
      </c>
    </row>
    <row r="15" spans="1:8">
      <c r="A15" s="77" t="s">
        <v>1177</v>
      </c>
      <c r="B15" s="77">
        <v>20130118</v>
      </c>
      <c r="C15" s="161">
        <f t="shared" si="0"/>
        <v>41292</v>
      </c>
      <c r="D15" s="77">
        <v>5040</v>
      </c>
      <c r="E15" s="77">
        <v>0.8367</v>
      </c>
      <c r="F15" s="77">
        <v>0.83940000000000003</v>
      </c>
      <c r="G15" s="77">
        <v>0.83530000000000004</v>
      </c>
      <c r="H15" s="77">
        <v>0.83879999999999999</v>
      </c>
    </row>
    <row r="16" spans="1:8">
      <c r="A16" s="77" t="s">
        <v>1177</v>
      </c>
      <c r="B16" s="77">
        <v>20130120</v>
      </c>
      <c r="C16" s="161">
        <f t="shared" si="0"/>
        <v>41294</v>
      </c>
      <c r="D16" s="77">
        <v>240</v>
      </c>
      <c r="E16" s="77">
        <v>0.83950000000000002</v>
      </c>
      <c r="F16" s="77">
        <v>0.84</v>
      </c>
      <c r="G16" s="77">
        <v>0.83930000000000005</v>
      </c>
      <c r="H16" s="77">
        <v>0.8397</v>
      </c>
    </row>
    <row r="17" spans="1:8">
      <c r="A17" s="77" t="s">
        <v>1177</v>
      </c>
      <c r="B17" s="77">
        <v>20130121</v>
      </c>
      <c r="C17" s="161">
        <f t="shared" si="0"/>
        <v>41295</v>
      </c>
      <c r="D17" s="77">
        <v>5748</v>
      </c>
      <c r="E17" s="77">
        <v>0.8397</v>
      </c>
      <c r="F17" s="77">
        <v>0.84189999999999998</v>
      </c>
      <c r="G17" s="77">
        <v>0.83760000000000001</v>
      </c>
      <c r="H17" s="77">
        <v>0.84030000000000005</v>
      </c>
    </row>
    <row r="18" spans="1:8">
      <c r="A18" s="77" t="s">
        <v>1177</v>
      </c>
      <c r="B18" s="77">
        <v>20130122</v>
      </c>
      <c r="C18" s="161">
        <f t="shared" si="0"/>
        <v>41296</v>
      </c>
      <c r="D18" s="77">
        <v>5760</v>
      </c>
      <c r="E18" s="77">
        <v>0.84030000000000005</v>
      </c>
      <c r="F18" s="77">
        <v>0.84379999999999999</v>
      </c>
      <c r="G18" s="77">
        <v>0.83620000000000005</v>
      </c>
      <c r="H18" s="77">
        <v>0.84040000000000004</v>
      </c>
    </row>
    <row r="19" spans="1:8">
      <c r="A19" s="77" t="s">
        <v>1177</v>
      </c>
      <c r="B19" s="77">
        <v>20130123</v>
      </c>
      <c r="C19" s="161">
        <f t="shared" si="0"/>
        <v>41297</v>
      </c>
      <c r="D19" s="77">
        <v>5748</v>
      </c>
      <c r="E19" s="77">
        <v>0.84050000000000002</v>
      </c>
      <c r="F19" s="77">
        <v>0.84179999999999999</v>
      </c>
      <c r="G19" s="77">
        <v>0.8377</v>
      </c>
      <c r="H19" s="77">
        <v>0.84040000000000004</v>
      </c>
    </row>
    <row r="20" spans="1:8">
      <c r="A20" s="77" t="s">
        <v>1177</v>
      </c>
      <c r="B20" s="77">
        <v>20130124</v>
      </c>
      <c r="C20" s="161">
        <f t="shared" si="0"/>
        <v>41298</v>
      </c>
      <c r="D20" s="77">
        <v>5748</v>
      </c>
      <c r="E20" s="77">
        <v>0.84030000000000005</v>
      </c>
      <c r="F20" s="77">
        <v>0.8478</v>
      </c>
      <c r="G20" s="77">
        <v>0.83889999999999998</v>
      </c>
      <c r="H20" s="77">
        <v>0.84689999999999999</v>
      </c>
    </row>
    <row r="21" spans="1:8">
      <c r="A21" s="77" t="s">
        <v>1177</v>
      </c>
      <c r="B21" s="77">
        <v>20130125</v>
      </c>
      <c r="C21" s="161">
        <f t="shared" si="0"/>
        <v>41299</v>
      </c>
      <c r="D21" s="77">
        <v>5036</v>
      </c>
      <c r="E21" s="77">
        <v>0.84689999999999999</v>
      </c>
      <c r="F21" s="77">
        <v>0.85340000000000005</v>
      </c>
      <c r="G21" s="77">
        <v>0.84599999999999997</v>
      </c>
      <c r="H21" s="77">
        <v>0.85109999999999997</v>
      </c>
    </row>
    <row r="22" spans="1:8">
      <c r="A22" s="77" t="s">
        <v>1177</v>
      </c>
      <c r="B22" s="77">
        <v>20130127</v>
      </c>
      <c r="C22" s="161">
        <f t="shared" si="0"/>
        <v>41301</v>
      </c>
      <c r="D22" s="77">
        <v>240</v>
      </c>
      <c r="E22" s="77">
        <v>0.85350000000000004</v>
      </c>
      <c r="F22" s="77">
        <v>0.85360000000000003</v>
      </c>
      <c r="G22" s="77">
        <v>0.85260000000000002</v>
      </c>
      <c r="H22" s="77">
        <v>0.85340000000000005</v>
      </c>
    </row>
    <row r="23" spans="1:8">
      <c r="A23" s="77" t="s">
        <v>1177</v>
      </c>
      <c r="B23" s="77">
        <v>20130128</v>
      </c>
      <c r="C23" s="161">
        <f t="shared" si="0"/>
        <v>41302</v>
      </c>
      <c r="D23" s="77">
        <v>5752</v>
      </c>
      <c r="E23" s="77">
        <v>0.85329999999999995</v>
      </c>
      <c r="F23" s="77">
        <v>0.85840000000000005</v>
      </c>
      <c r="G23" s="77">
        <v>0.8528</v>
      </c>
      <c r="H23" s="77">
        <v>0.85640000000000005</v>
      </c>
    </row>
    <row r="24" spans="1:8">
      <c r="A24" s="77" t="s">
        <v>1177</v>
      </c>
      <c r="B24" s="77">
        <v>20130129</v>
      </c>
      <c r="C24" s="161">
        <f t="shared" si="0"/>
        <v>41303</v>
      </c>
      <c r="D24" s="77">
        <v>5748</v>
      </c>
      <c r="E24" s="77">
        <v>0.85640000000000005</v>
      </c>
      <c r="F24" s="77">
        <v>0.85680000000000001</v>
      </c>
      <c r="G24" s="77">
        <v>0.85260000000000002</v>
      </c>
      <c r="H24" s="77">
        <v>0.85650000000000004</v>
      </c>
    </row>
    <row r="25" spans="1:8">
      <c r="A25" s="77" t="s">
        <v>1177</v>
      </c>
      <c r="B25" s="77">
        <v>20130130</v>
      </c>
      <c r="C25" s="161">
        <f t="shared" si="0"/>
        <v>41304</v>
      </c>
      <c r="D25" s="77">
        <v>5752</v>
      </c>
      <c r="E25" s="77">
        <v>0.85640000000000005</v>
      </c>
      <c r="F25" s="77">
        <v>0.86029999999999995</v>
      </c>
      <c r="G25" s="77">
        <v>0.85570000000000002</v>
      </c>
      <c r="H25" s="77">
        <v>0.85870000000000002</v>
      </c>
    </row>
    <row r="26" spans="1:8">
      <c r="A26" s="77" t="s">
        <v>1177</v>
      </c>
      <c r="B26" s="77">
        <v>20130131</v>
      </c>
      <c r="C26" s="161">
        <f t="shared" si="0"/>
        <v>41305</v>
      </c>
      <c r="D26" s="77">
        <v>5740</v>
      </c>
      <c r="E26" s="77">
        <v>0.85870000000000002</v>
      </c>
      <c r="F26" s="77">
        <v>0.8589</v>
      </c>
      <c r="G26" s="77">
        <v>0.85509999999999997</v>
      </c>
      <c r="H26" s="77">
        <v>0.85750000000000004</v>
      </c>
    </row>
    <row r="27" spans="1:8">
      <c r="A27" s="77" t="s">
        <v>1177</v>
      </c>
      <c r="B27" s="77">
        <v>20130201</v>
      </c>
      <c r="C27" s="161">
        <f t="shared" si="0"/>
        <v>41306</v>
      </c>
      <c r="D27" s="77">
        <v>5044</v>
      </c>
      <c r="E27" s="77">
        <v>0.85740000000000005</v>
      </c>
      <c r="F27" s="77">
        <v>0.87139999999999995</v>
      </c>
      <c r="G27" s="77">
        <v>0.8569</v>
      </c>
      <c r="H27" s="77">
        <v>0.86939999999999995</v>
      </c>
    </row>
    <row r="28" spans="1:8">
      <c r="A28" s="77" t="s">
        <v>1177</v>
      </c>
      <c r="B28" s="77">
        <v>20130203</v>
      </c>
      <c r="C28" s="161">
        <f t="shared" si="0"/>
        <v>41308</v>
      </c>
      <c r="D28" s="77">
        <v>240</v>
      </c>
      <c r="E28" s="77">
        <v>0.86909999999999998</v>
      </c>
      <c r="F28" s="77">
        <v>0.86909999999999998</v>
      </c>
      <c r="G28" s="77">
        <v>0.86850000000000005</v>
      </c>
      <c r="H28" s="77">
        <v>0.86890000000000001</v>
      </c>
    </row>
    <row r="29" spans="1:8">
      <c r="A29" s="77" t="s">
        <v>1177</v>
      </c>
      <c r="B29" s="77">
        <v>20130204</v>
      </c>
      <c r="C29" s="161">
        <f t="shared" si="0"/>
        <v>41309</v>
      </c>
      <c r="D29" s="77">
        <v>5760</v>
      </c>
      <c r="E29" s="77">
        <v>0.86890000000000001</v>
      </c>
      <c r="F29" s="77">
        <v>0.86909999999999998</v>
      </c>
      <c r="G29" s="77">
        <v>0.85660000000000003</v>
      </c>
      <c r="H29" s="77">
        <v>0.85729999999999995</v>
      </c>
    </row>
    <row r="30" spans="1:8">
      <c r="A30" s="77" t="s">
        <v>1177</v>
      </c>
      <c r="B30" s="77">
        <v>20130205</v>
      </c>
      <c r="C30" s="161">
        <f t="shared" si="0"/>
        <v>41310</v>
      </c>
      <c r="D30" s="77">
        <v>5756</v>
      </c>
      <c r="E30" s="77">
        <v>0.85719999999999996</v>
      </c>
      <c r="F30" s="77">
        <v>0.86850000000000005</v>
      </c>
      <c r="G30" s="77">
        <v>0.85519999999999996</v>
      </c>
      <c r="H30" s="77">
        <v>0.8669</v>
      </c>
    </row>
    <row r="31" spans="1:8">
      <c r="A31" s="77" t="s">
        <v>1177</v>
      </c>
      <c r="B31" s="77">
        <v>20130206</v>
      </c>
      <c r="C31" s="161">
        <f t="shared" si="0"/>
        <v>41311</v>
      </c>
      <c r="D31" s="77">
        <v>5752</v>
      </c>
      <c r="E31" s="77">
        <v>0.8669</v>
      </c>
      <c r="F31" s="77">
        <v>0.8679</v>
      </c>
      <c r="G31" s="77">
        <v>0.86140000000000005</v>
      </c>
      <c r="H31" s="77">
        <v>0.86319999999999997</v>
      </c>
    </row>
    <row r="32" spans="1:8">
      <c r="A32" s="77" t="s">
        <v>1177</v>
      </c>
      <c r="B32" s="77">
        <v>20130207</v>
      </c>
      <c r="C32" s="161">
        <f t="shared" si="0"/>
        <v>41312</v>
      </c>
      <c r="D32" s="77">
        <v>5740</v>
      </c>
      <c r="E32" s="77">
        <v>0.86319999999999997</v>
      </c>
      <c r="F32" s="77">
        <v>0.8659</v>
      </c>
      <c r="G32" s="77">
        <v>0.85150000000000003</v>
      </c>
      <c r="H32" s="77">
        <v>0.85209999999999997</v>
      </c>
    </row>
    <row r="33" spans="1:8">
      <c r="A33" s="77" t="s">
        <v>1177</v>
      </c>
      <c r="B33" s="77">
        <v>20130208</v>
      </c>
      <c r="C33" s="161">
        <f t="shared" si="0"/>
        <v>41313</v>
      </c>
      <c r="D33" s="77">
        <v>5040</v>
      </c>
      <c r="E33" s="77">
        <v>0.85199999999999998</v>
      </c>
      <c r="F33" s="77">
        <v>0.85309999999999997</v>
      </c>
      <c r="G33" s="77">
        <v>0.84440000000000004</v>
      </c>
      <c r="H33" s="77">
        <v>0.84589999999999999</v>
      </c>
    </row>
    <row r="34" spans="1:8">
      <c r="A34" s="77" t="s">
        <v>1177</v>
      </c>
      <c r="B34" s="77">
        <v>20130210</v>
      </c>
      <c r="C34" s="161">
        <f t="shared" si="0"/>
        <v>41315</v>
      </c>
      <c r="D34" s="77">
        <v>240</v>
      </c>
      <c r="E34" s="77">
        <v>0.84660000000000002</v>
      </c>
      <c r="F34" s="77">
        <v>0.84670000000000001</v>
      </c>
      <c r="G34" s="77">
        <v>0.84550000000000003</v>
      </c>
      <c r="H34" s="77">
        <v>0.8458</v>
      </c>
    </row>
    <row r="35" spans="1:8">
      <c r="A35" s="77" t="s">
        <v>1177</v>
      </c>
      <c r="B35" s="77">
        <v>20130211</v>
      </c>
      <c r="C35" s="161">
        <f t="shared" si="0"/>
        <v>41316</v>
      </c>
      <c r="D35" s="77">
        <v>5756</v>
      </c>
      <c r="E35" s="77">
        <v>0.8458</v>
      </c>
      <c r="F35" s="77">
        <v>0.85709999999999997</v>
      </c>
      <c r="G35" s="77">
        <v>0.84550000000000003</v>
      </c>
      <c r="H35" s="77">
        <v>0.85589999999999999</v>
      </c>
    </row>
    <row r="36" spans="1:8">
      <c r="A36" s="77" t="s">
        <v>1177</v>
      </c>
      <c r="B36" s="77">
        <v>20130212</v>
      </c>
      <c r="C36" s="161">
        <f t="shared" si="0"/>
        <v>41317</v>
      </c>
      <c r="D36" s="77">
        <v>5740</v>
      </c>
      <c r="E36" s="77">
        <v>0.85580000000000001</v>
      </c>
      <c r="F36" s="77">
        <v>0.86280000000000001</v>
      </c>
      <c r="G36" s="77">
        <v>0.8538</v>
      </c>
      <c r="H36" s="77">
        <v>0.85799999999999998</v>
      </c>
    </row>
    <row r="37" spans="1:8">
      <c r="A37" s="77" t="s">
        <v>1177</v>
      </c>
      <c r="B37" s="77">
        <v>20130213</v>
      </c>
      <c r="C37" s="161">
        <f t="shared" si="0"/>
        <v>41318</v>
      </c>
      <c r="D37" s="77">
        <v>5760</v>
      </c>
      <c r="E37" s="77">
        <v>0.85799999999999998</v>
      </c>
      <c r="F37" s="77">
        <v>0.86809999999999998</v>
      </c>
      <c r="G37" s="77">
        <v>0.8569</v>
      </c>
      <c r="H37" s="77">
        <v>0.86539999999999995</v>
      </c>
    </row>
    <row r="38" spans="1:8">
      <c r="A38" s="77" t="s">
        <v>1177</v>
      </c>
      <c r="B38" s="77">
        <v>20130214</v>
      </c>
      <c r="C38" s="161">
        <f t="shared" si="0"/>
        <v>41319</v>
      </c>
      <c r="D38" s="77">
        <v>5748</v>
      </c>
      <c r="E38" s="77">
        <v>0.86539999999999995</v>
      </c>
      <c r="F38" s="77">
        <v>0.86639999999999995</v>
      </c>
      <c r="G38" s="77">
        <v>0.85829999999999995</v>
      </c>
      <c r="H38" s="77">
        <v>0.8619</v>
      </c>
    </row>
    <row r="39" spans="1:8">
      <c r="A39" s="77" t="s">
        <v>1177</v>
      </c>
      <c r="B39" s="77">
        <v>20130215</v>
      </c>
      <c r="C39" s="161">
        <f t="shared" si="0"/>
        <v>41320</v>
      </c>
      <c r="D39" s="77">
        <v>5040</v>
      </c>
      <c r="E39" s="77">
        <v>0.86180000000000001</v>
      </c>
      <c r="F39" s="77">
        <v>0.86299999999999999</v>
      </c>
      <c r="G39" s="77">
        <v>0.85719999999999996</v>
      </c>
      <c r="H39" s="77">
        <v>0.8609</v>
      </c>
    </row>
    <row r="40" spans="1:8">
      <c r="A40" s="77" t="s">
        <v>1177</v>
      </c>
      <c r="B40" s="77">
        <v>20130217</v>
      </c>
      <c r="C40" s="161">
        <f t="shared" si="0"/>
        <v>41322</v>
      </c>
      <c r="D40" s="77">
        <v>240</v>
      </c>
      <c r="E40" s="77">
        <v>0.86140000000000005</v>
      </c>
      <c r="F40" s="77">
        <v>0.86229999999999996</v>
      </c>
      <c r="G40" s="77">
        <v>0.86099999999999999</v>
      </c>
      <c r="H40" s="77">
        <v>0.86180000000000001</v>
      </c>
    </row>
    <row r="41" spans="1:8">
      <c r="A41" s="77" t="s">
        <v>1177</v>
      </c>
      <c r="B41" s="77">
        <v>20130218</v>
      </c>
      <c r="C41" s="161">
        <f t="shared" si="0"/>
        <v>41323</v>
      </c>
      <c r="D41" s="77">
        <v>5752</v>
      </c>
      <c r="E41" s="77">
        <v>0.8619</v>
      </c>
      <c r="F41" s="77">
        <v>0.86450000000000005</v>
      </c>
      <c r="G41" s="77">
        <v>0.86019999999999996</v>
      </c>
      <c r="H41" s="77">
        <v>0.86219999999999997</v>
      </c>
    </row>
    <row r="42" spans="1:8">
      <c r="A42" s="77" t="s">
        <v>1177</v>
      </c>
      <c r="B42" s="77">
        <v>20130219</v>
      </c>
      <c r="C42" s="161">
        <f t="shared" si="0"/>
        <v>41324</v>
      </c>
      <c r="D42" s="77">
        <v>5756</v>
      </c>
      <c r="E42" s="77">
        <v>0.86219999999999997</v>
      </c>
      <c r="F42" s="77">
        <v>0.86819999999999997</v>
      </c>
      <c r="G42" s="77">
        <v>0.85980000000000001</v>
      </c>
      <c r="H42" s="77">
        <v>0.86799999999999999</v>
      </c>
    </row>
    <row r="43" spans="1:8">
      <c r="A43" s="77" t="s">
        <v>1177</v>
      </c>
      <c r="B43" s="77">
        <v>20130220</v>
      </c>
      <c r="C43" s="161">
        <f t="shared" si="0"/>
        <v>41325</v>
      </c>
      <c r="D43" s="77">
        <v>5760</v>
      </c>
      <c r="E43" s="77">
        <v>0.86809999999999998</v>
      </c>
      <c r="F43" s="77">
        <v>0.87619999999999998</v>
      </c>
      <c r="G43" s="77">
        <v>0.86799999999999999</v>
      </c>
      <c r="H43" s="77">
        <v>0.87150000000000005</v>
      </c>
    </row>
    <row r="44" spans="1:8">
      <c r="A44" s="77" t="s">
        <v>1177</v>
      </c>
      <c r="B44" s="77">
        <v>20130221</v>
      </c>
      <c r="C44" s="161">
        <f t="shared" si="0"/>
        <v>41326</v>
      </c>
      <c r="D44" s="77">
        <v>5752</v>
      </c>
      <c r="E44" s="77">
        <v>0.87150000000000005</v>
      </c>
      <c r="F44" s="77">
        <v>0.87560000000000004</v>
      </c>
      <c r="G44" s="77">
        <v>0.86270000000000002</v>
      </c>
      <c r="H44" s="77">
        <v>0.86419999999999997</v>
      </c>
    </row>
    <row r="45" spans="1:8">
      <c r="A45" s="77" t="s">
        <v>1177</v>
      </c>
      <c r="B45" s="77">
        <v>20130222</v>
      </c>
      <c r="C45" s="161">
        <f t="shared" si="0"/>
        <v>41327</v>
      </c>
      <c r="D45" s="77">
        <v>5032</v>
      </c>
      <c r="E45" s="77">
        <v>0.86419999999999997</v>
      </c>
      <c r="F45" s="77">
        <v>0.86750000000000005</v>
      </c>
      <c r="G45" s="77">
        <v>0.86029999999999995</v>
      </c>
      <c r="H45" s="77">
        <v>0.86460000000000004</v>
      </c>
    </row>
    <row r="46" spans="1:8">
      <c r="A46" s="77" t="s">
        <v>1177</v>
      </c>
      <c r="B46" s="77">
        <v>20130224</v>
      </c>
      <c r="C46" s="161">
        <f t="shared" si="0"/>
        <v>41329</v>
      </c>
      <c r="D46" s="77">
        <v>240</v>
      </c>
      <c r="E46" s="77">
        <v>0.873</v>
      </c>
      <c r="F46" s="77">
        <v>0.87429999999999997</v>
      </c>
      <c r="G46" s="77">
        <v>0.87239999999999995</v>
      </c>
      <c r="H46" s="77">
        <v>0.87380000000000002</v>
      </c>
    </row>
    <row r="47" spans="1:8">
      <c r="A47" s="77" t="s">
        <v>1177</v>
      </c>
      <c r="B47" s="77">
        <v>20130225</v>
      </c>
      <c r="C47" s="161">
        <f t="shared" si="0"/>
        <v>41330</v>
      </c>
      <c r="D47" s="77">
        <v>5744</v>
      </c>
      <c r="E47" s="77">
        <v>0.87380000000000002</v>
      </c>
      <c r="F47" s="77">
        <v>0.88129999999999997</v>
      </c>
      <c r="G47" s="77">
        <v>0.86009999999999998</v>
      </c>
      <c r="H47" s="77">
        <v>0.86160000000000003</v>
      </c>
    </row>
    <row r="48" spans="1:8">
      <c r="A48" s="77" t="s">
        <v>1177</v>
      </c>
      <c r="B48" s="77">
        <v>20130226</v>
      </c>
      <c r="C48" s="161">
        <f t="shared" si="0"/>
        <v>41331</v>
      </c>
      <c r="D48" s="77">
        <v>5748</v>
      </c>
      <c r="E48" s="77">
        <v>0.86150000000000004</v>
      </c>
      <c r="F48" s="77">
        <v>0.86460000000000004</v>
      </c>
      <c r="G48" s="77">
        <v>0.85740000000000005</v>
      </c>
      <c r="H48" s="77">
        <v>0.86339999999999995</v>
      </c>
    </row>
    <row r="49" spans="1:8">
      <c r="A49" s="77" t="s">
        <v>1177</v>
      </c>
      <c r="B49" s="77">
        <v>20130227</v>
      </c>
      <c r="C49" s="161">
        <f t="shared" si="0"/>
        <v>41332</v>
      </c>
      <c r="D49" s="77">
        <v>5760</v>
      </c>
      <c r="E49" s="77">
        <v>0.86350000000000005</v>
      </c>
      <c r="F49" s="77">
        <v>0.86760000000000004</v>
      </c>
      <c r="G49" s="77">
        <v>0.86209999999999998</v>
      </c>
      <c r="H49" s="77">
        <v>0.86729999999999996</v>
      </c>
    </row>
    <row r="50" spans="1:8">
      <c r="A50" s="77" t="s">
        <v>1177</v>
      </c>
      <c r="B50" s="77">
        <v>20130228</v>
      </c>
      <c r="C50" s="161">
        <f t="shared" si="0"/>
        <v>41333</v>
      </c>
      <c r="D50" s="77">
        <v>5756</v>
      </c>
      <c r="E50" s="77">
        <v>0.86719999999999997</v>
      </c>
      <c r="F50" s="77">
        <v>0.86729999999999996</v>
      </c>
      <c r="G50" s="77">
        <v>0.86</v>
      </c>
      <c r="H50" s="77">
        <v>0.86109999999999998</v>
      </c>
    </row>
    <row r="51" spans="1:8">
      <c r="A51" s="77" t="s">
        <v>1177</v>
      </c>
      <c r="B51" s="77">
        <v>20130301</v>
      </c>
      <c r="C51" s="161">
        <f t="shared" si="0"/>
        <v>41334</v>
      </c>
      <c r="D51" s="77">
        <v>5040</v>
      </c>
      <c r="E51" s="77">
        <v>0.86109999999999998</v>
      </c>
      <c r="F51" s="77">
        <v>0.86809999999999998</v>
      </c>
      <c r="G51" s="77">
        <v>0.86070000000000002</v>
      </c>
      <c r="H51" s="77">
        <v>0.8669</v>
      </c>
    </row>
    <row r="52" spans="1:8">
      <c r="A52" s="77" t="s">
        <v>1177</v>
      </c>
      <c r="B52" s="77">
        <v>20130303</v>
      </c>
      <c r="C52" s="161">
        <f t="shared" si="0"/>
        <v>41336</v>
      </c>
      <c r="D52" s="77">
        <v>236</v>
      </c>
      <c r="E52" s="77">
        <v>0.86570000000000003</v>
      </c>
      <c r="F52" s="77">
        <v>0.86619999999999997</v>
      </c>
      <c r="G52" s="77">
        <v>0.86539999999999995</v>
      </c>
      <c r="H52" s="77">
        <v>0.86550000000000005</v>
      </c>
    </row>
    <row r="53" spans="1:8">
      <c r="A53" s="77" t="s">
        <v>1177</v>
      </c>
      <c r="B53" s="77">
        <v>20130304</v>
      </c>
      <c r="C53" s="161">
        <f t="shared" si="0"/>
        <v>41337</v>
      </c>
      <c r="D53" s="77">
        <v>5748</v>
      </c>
      <c r="E53" s="77">
        <v>0.86560000000000004</v>
      </c>
      <c r="F53" s="77">
        <v>0.86619999999999997</v>
      </c>
      <c r="G53" s="77">
        <v>0.86080000000000001</v>
      </c>
      <c r="H53" s="77">
        <v>0.86129999999999995</v>
      </c>
    </row>
    <row r="54" spans="1:8">
      <c r="A54" s="77" t="s">
        <v>1177</v>
      </c>
      <c r="B54" s="77">
        <v>20130305</v>
      </c>
      <c r="C54" s="161">
        <f t="shared" si="0"/>
        <v>41338</v>
      </c>
      <c r="D54" s="77">
        <v>5752</v>
      </c>
      <c r="E54" s="77">
        <v>0.86140000000000005</v>
      </c>
      <c r="F54" s="77">
        <v>0.86319999999999997</v>
      </c>
      <c r="G54" s="77">
        <v>0.85860000000000003</v>
      </c>
      <c r="H54" s="77">
        <v>0.86180000000000001</v>
      </c>
    </row>
    <row r="55" spans="1:8">
      <c r="A55" s="77" t="s">
        <v>1177</v>
      </c>
      <c r="B55" s="77">
        <v>20130306</v>
      </c>
      <c r="C55" s="161">
        <f t="shared" si="0"/>
        <v>41339</v>
      </c>
      <c r="D55" s="77">
        <v>5744</v>
      </c>
      <c r="E55" s="77">
        <v>0.86170000000000002</v>
      </c>
      <c r="F55" s="77">
        <v>0.86650000000000005</v>
      </c>
      <c r="G55" s="77">
        <v>0.86170000000000002</v>
      </c>
      <c r="H55" s="77">
        <v>0.86519999999999997</v>
      </c>
    </row>
    <row r="56" spans="1:8">
      <c r="A56" s="77" t="s">
        <v>1177</v>
      </c>
      <c r="B56" s="77">
        <v>20130307</v>
      </c>
      <c r="C56" s="161">
        <f t="shared" si="0"/>
        <v>41340</v>
      </c>
      <c r="D56" s="77">
        <v>5756</v>
      </c>
      <c r="E56" s="77">
        <v>0.86529999999999996</v>
      </c>
      <c r="F56" s="77">
        <v>0.87309999999999999</v>
      </c>
      <c r="G56" s="77">
        <v>0.86370000000000002</v>
      </c>
      <c r="H56" s="77">
        <v>0.87219999999999998</v>
      </c>
    </row>
    <row r="57" spans="1:8">
      <c r="A57" s="77" t="s">
        <v>1177</v>
      </c>
      <c r="B57" s="77">
        <v>20130308</v>
      </c>
      <c r="C57" s="161">
        <f t="shared" si="0"/>
        <v>41341</v>
      </c>
      <c r="D57" s="77">
        <v>5044</v>
      </c>
      <c r="E57" s="77">
        <v>0.87219999999999998</v>
      </c>
      <c r="F57" s="77">
        <v>0.87390000000000001</v>
      </c>
      <c r="G57" s="77">
        <v>0.86739999999999995</v>
      </c>
      <c r="H57" s="77">
        <v>0.87090000000000001</v>
      </c>
    </row>
    <row r="58" spans="1:8">
      <c r="A58" s="77" t="s">
        <v>1177</v>
      </c>
      <c r="B58" s="77">
        <v>20130310</v>
      </c>
      <c r="C58" s="161">
        <f t="shared" si="0"/>
        <v>41343</v>
      </c>
      <c r="D58" s="77">
        <v>240</v>
      </c>
      <c r="E58" s="77">
        <v>0.87090000000000001</v>
      </c>
      <c r="F58" s="77">
        <v>0.87139999999999995</v>
      </c>
      <c r="G58" s="77">
        <v>0.87060000000000004</v>
      </c>
      <c r="H58" s="77">
        <v>0.87090000000000001</v>
      </c>
    </row>
    <row r="59" spans="1:8">
      <c r="A59" s="77" t="s">
        <v>1177</v>
      </c>
      <c r="B59" s="77">
        <v>20130311</v>
      </c>
      <c r="C59" s="161">
        <f t="shared" si="0"/>
        <v>41344</v>
      </c>
      <c r="D59" s="77">
        <v>5756</v>
      </c>
      <c r="E59" s="77">
        <v>0.871</v>
      </c>
      <c r="F59" s="77">
        <v>0.87470000000000003</v>
      </c>
      <c r="G59" s="77">
        <v>0.87009999999999998</v>
      </c>
      <c r="H59" s="77">
        <v>0.874</v>
      </c>
    </row>
    <row r="60" spans="1:8">
      <c r="A60" s="77" t="s">
        <v>1177</v>
      </c>
      <c r="B60" s="77">
        <v>20130312</v>
      </c>
      <c r="C60" s="161">
        <f t="shared" si="0"/>
        <v>41345</v>
      </c>
      <c r="D60" s="77">
        <v>5744</v>
      </c>
      <c r="E60" s="77">
        <v>0.87409999999999999</v>
      </c>
      <c r="F60" s="77">
        <v>0.87909999999999999</v>
      </c>
      <c r="G60" s="77">
        <v>0.87170000000000003</v>
      </c>
      <c r="H60" s="77">
        <v>0.87390000000000001</v>
      </c>
    </row>
    <row r="61" spans="1:8">
      <c r="A61" s="77" t="s">
        <v>1177</v>
      </c>
      <c r="B61" s="77">
        <v>20130313</v>
      </c>
      <c r="C61" s="161">
        <f t="shared" si="0"/>
        <v>41346</v>
      </c>
      <c r="D61" s="77">
        <v>5756</v>
      </c>
      <c r="E61" s="77">
        <v>0.87380000000000002</v>
      </c>
      <c r="F61" s="77">
        <v>0.87439999999999996</v>
      </c>
      <c r="G61" s="77">
        <v>0.86619999999999997</v>
      </c>
      <c r="H61" s="77">
        <v>0.86809999999999998</v>
      </c>
    </row>
    <row r="62" spans="1:8">
      <c r="A62" s="77" t="s">
        <v>1177</v>
      </c>
      <c r="B62" s="77">
        <v>20130314</v>
      </c>
      <c r="C62" s="161">
        <f t="shared" si="0"/>
        <v>41347</v>
      </c>
      <c r="D62" s="77">
        <v>5748</v>
      </c>
      <c r="E62" s="77">
        <v>0.86799999999999999</v>
      </c>
      <c r="F62" s="77">
        <v>0.86829999999999996</v>
      </c>
      <c r="G62" s="77">
        <v>0.86099999999999999</v>
      </c>
      <c r="H62" s="77">
        <v>0.86209999999999998</v>
      </c>
    </row>
    <row r="63" spans="1:8">
      <c r="A63" s="77" t="s">
        <v>1177</v>
      </c>
      <c r="B63" s="77">
        <v>20130315</v>
      </c>
      <c r="C63" s="161">
        <f t="shared" si="0"/>
        <v>41348</v>
      </c>
      <c r="D63" s="77">
        <v>5040</v>
      </c>
      <c r="E63" s="77">
        <v>0.86199999999999999</v>
      </c>
      <c r="F63" s="77">
        <v>0.86560000000000004</v>
      </c>
      <c r="G63" s="77">
        <v>0.86</v>
      </c>
      <c r="H63" s="77">
        <v>0.8649</v>
      </c>
    </row>
    <row r="64" spans="1:8">
      <c r="A64" s="77" t="s">
        <v>1177</v>
      </c>
      <c r="B64" s="77">
        <v>20130317</v>
      </c>
      <c r="C64" s="161">
        <f t="shared" si="0"/>
        <v>41350</v>
      </c>
      <c r="D64" s="77">
        <v>240</v>
      </c>
      <c r="E64" s="77">
        <v>0.8538</v>
      </c>
      <c r="F64" s="77">
        <v>0.85429999999999995</v>
      </c>
      <c r="G64" s="77">
        <v>0.85299999999999998</v>
      </c>
      <c r="H64" s="77">
        <v>0.85319999999999996</v>
      </c>
    </row>
    <row r="65" spans="1:8">
      <c r="A65" s="77" t="s">
        <v>1177</v>
      </c>
      <c r="B65" s="77">
        <v>20130318</v>
      </c>
      <c r="C65" s="161">
        <f t="shared" si="0"/>
        <v>41351</v>
      </c>
      <c r="D65" s="77">
        <v>5752</v>
      </c>
      <c r="E65" s="77">
        <v>0.85329999999999995</v>
      </c>
      <c r="F65" s="77">
        <v>0.8589</v>
      </c>
      <c r="G65" s="77">
        <v>0.85299999999999998</v>
      </c>
      <c r="H65" s="77">
        <v>0.85719999999999996</v>
      </c>
    </row>
    <row r="66" spans="1:8">
      <c r="A66" s="77" t="s">
        <v>1177</v>
      </c>
      <c r="B66" s="77">
        <v>20130319</v>
      </c>
      <c r="C66" s="161">
        <f t="shared" si="0"/>
        <v>41352</v>
      </c>
      <c r="D66" s="77">
        <v>5756</v>
      </c>
      <c r="E66" s="77">
        <v>0.85719999999999996</v>
      </c>
      <c r="F66" s="77">
        <v>0.85840000000000005</v>
      </c>
      <c r="G66" s="77">
        <v>0.85029999999999994</v>
      </c>
      <c r="H66" s="77">
        <v>0.85189999999999999</v>
      </c>
    </row>
    <row r="67" spans="1:8">
      <c r="A67" s="77" t="s">
        <v>1177</v>
      </c>
      <c r="B67" s="77">
        <v>20130320</v>
      </c>
      <c r="C67" s="161">
        <f t="shared" ref="C67:C130" si="1">VALUE(LEFT(B67,4)&amp;"."&amp;MID(B67,5,2)&amp;"."&amp;RIGHT(B67,2))</f>
        <v>41353</v>
      </c>
      <c r="D67" s="77">
        <v>5756</v>
      </c>
      <c r="E67" s="77">
        <v>0.85189999999999999</v>
      </c>
      <c r="F67" s="77">
        <v>0.85970000000000002</v>
      </c>
      <c r="G67" s="77">
        <v>0.85160000000000002</v>
      </c>
      <c r="H67" s="77">
        <v>0.85709999999999997</v>
      </c>
    </row>
    <row r="68" spans="1:8">
      <c r="A68" s="77" t="s">
        <v>1177</v>
      </c>
      <c r="B68" s="77">
        <v>20130321</v>
      </c>
      <c r="C68" s="161">
        <f t="shared" si="1"/>
        <v>41354</v>
      </c>
      <c r="D68" s="77">
        <v>5760</v>
      </c>
      <c r="E68" s="77">
        <v>0.85699999999999998</v>
      </c>
      <c r="F68" s="77">
        <v>0.85709999999999997</v>
      </c>
      <c r="G68" s="77">
        <v>0.8488</v>
      </c>
      <c r="H68" s="77">
        <v>0.8498</v>
      </c>
    </row>
    <row r="69" spans="1:8">
      <c r="A69" s="77" t="s">
        <v>1177</v>
      </c>
      <c r="B69" s="77">
        <v>20130322</v>
      </c>
      <c r="C69" s="161">
        <f t="shared" si="1"/>
        <v>41355</v>
      </c>
      <c r="D69" s="77">
        <v>5032</v>
      </c>
      <c r="E69" s="77">
        <v>0.84970000000000001</v>
      </c>
      <c r="F69" s="77">
        <v>0.85429999999999995</v>
      </c>
      <c r="G69" s="77">
        <v>0.84830000000000005</v>
      </c>
      <c r="H69" s="77">
        <v>0.85260000000000002</v>
      </c>
    </row>
    <row r="70" spans="1:8">
      <c r="A70" s="77" t="s">
        <v>1177</v>
      </c>
      <c r="B70" s="77">
        <v>20130324</v>
      </c>
      <c r="C70" s="161">
        <f t="shared" si="1"/>
        <v>41357</v>
      </c>
      <c r="D70" s="77">
        <v>240</v>
      </c>
      <c r="E70" s="77">
        <v>0.85129999999999995</v>
      </c>
      <c r="F70" s="77">
        <v>0.85509999999999997</v>
      </c>
      <c r="G70" s="77">
        <v>0.85109999999999997</v>
      </c>
      <c r="H70" s="77">
        <v>0.85419999999999996</v>
      </c>
    </row>
    <row r="71" spans="1:8">
      <c r="A71" s="77" t="s">
        <v>1177</v>
      </c>
      <c r="B71" s="77">
        <v>20130325</v>
      </c>
      <c r="C71" s="161">
        <f t="shared" si="1"/>
        <v>41358</v>
      </c>
      <c r="D71" s="77">
        <v>5752</v>
      </c>
      <c r="E71" s="77">
        <v>0.85429999999999995</v>
      </c>
      <c r="F71" s="77">
        <v>0.85589999999999999</v>
      </c>
      <c r="G71" s="77">
        <v>0.84560000000000002</v>
      </c>
      <c r="H71" s="77">
        <v>0.84689999999999999</v>
      </c>
    </row>
    <row r="72" spans="1:8">
      <c r="A72" s="77" t="s">
        <v>1177</v>
      </c>
      <c r="B72" s="77">
        <v>20130326</v>
      </c>
      <c r="C72" s="161">
        <f t="shared" si="1"/>
        <v>41359</v>
      </c>
      <c r="D72" s="77">
        <v>5748</v>
      </c>
      <c r="E72" s="77">
        <v>0.8468</v>
      </c>
      <c r="F72" s="77">
        <v>0.84960000000000002</v>
      </c>
      <c r="G72" s="77">
        <v>0.8458</v>
      </c>
      <c r="H72" s="77">
        <v>0.84799999999999998</v>
      </c>
    </row>
    <row r="73" spans="1:8">
      <c r="A73" s="77" t="s">
        <v>1177</v>
      </c>
      <c r="B73" s="77">
        <v>20130327</v>
      </c>
      <c r="C73" s="161">
        <f t="shared" si="1"/>
        <v>41360</v>
      </c>
      <c r="D73" s="77">
        <v>5752</v>
      </c>
      <c r="E73" s="77">
        <v>0.84799999999999998</v>
      </c>
      <c r="F73" s="77">
        <v>0.84830000000000005</v>
      </c>
      <c r="G73" s="77">
        <v>0.84340000000000004</v>
      </c>
      <c r="H73" s="77">
        <v>0.84430000000000005</v>
      </c>
    </row>
    <row r="74" spans="1:8">
      <c r="A74" s="77" t="s">
        <v>1177</v>
      </c>
      <c r="B74" s="77">
        <v>20130328</v>
      </c>
      <c r="C74" s="161">
        <f t="shared" si="1"/>
        <v>41361</v>
      </c>
      <c r="D74" s="77">
        <v>5748</v>
      </c>
      <c r="E74" s="77">
        <v>0.84419999999999995</v>
      </c>
      <c r="F74" s="77">
        <v>0.84740000000000004</v>
      </c>
      <c r="G74" s="77">
        <v>0.84130000000000005</v>
      </c>
      <c r="H74" s="77">
        <v>0.84309999999999996</v>
      </c>
    </row>
    <row r="75" spans="1:8">
      <c r="A75" s="77" t="s">
        <v>1177</v>
      </c>
      <c r="B75" s="77">
        <v>20130329</v>
      </c>
      <c r="C75" s="161">
        <f t="shared" si="1"/>
        <v>41362</v>
      </c>
      <c r="D75" s="77">
        <v>5040</v>
      </c>
      <c r="E75" s="77">
        <v>0.84299999999999997</v>
      </c>
      <c r="F75" s="77">
        <v>0.84399999999999997</v>
      </c>
      <c r="G75" s="77">
        <v>0.84219999999999995</v>
      </c>
      <c r="H75" s="77">
        <v>0.84289999999999998</v>
      </c>
    </row>
    <row r="76" spans="1:8">
      <c r="A76" s="77" t="s">
        <v>1177</v>
      </c>
      <c r="B76" s="77">
        <v>20130331</v>
      </c>
      <c r="C76" s="161">
        <f t="shared" si="1"/>
        <v>41364</v>
      </c>
      <c r="D76" s="77">
        <v>480</v>
      </c>
      <c r="E76" s="77">
        <v>0.8427</v>
      </c>
      <c r="F76" s="77">
        <v>0.84279999999999999</v>
      </c>
      <c r="G76" s="77">
        <v>0.84209999999999996</v>
      </c>
      <c r="H76" s="77">
        <v>0.84250000000000003</v>
      </c>
    </row>
    <row r="77" spans="1:8">
      <c r="A77" s="77" t="s">
        <v>1177</v>
      </c>
      <c r="B77" s="77">
        <v>20130401</v>
      </c>
      <c r="C77" s="161">
        <f t="shared" si="1"/>
        <v>41365</v>
      </c>
      <c r="D77" s="77">
        <v>5744</v>
      </c>
      <c r="E77" s="77">
        <v>0.84250000000000003</v>
      </c>
      <c r="F77" s="77">
        <v>0.84430000000000005</v>
      </c>
      <c r="G77" s="77">
        <v>0.84089999999999998</v>
      </c>
      <c r="H77" s="77">
        <v>0.84379999999999999</v>
      </c>
    </row>
    <row r="78" spans="1:8">
      <c r="A78" s="77" t="s">
        <v>1177</v>
      </c>
      <c r="B78" s="77">
        <v>20130402</v>
      </c>
      <c r="C78" s="161">
        <f t="shared" si="1"/>
        <v>41366</v>
      </c>
      <c r="D78" s="77">
        <v>5748</v>
      </c>
      <c r="E78" s="77">
        <v>0.84389999999999998</v>
      </c>
      <c r="F78" s="77">
        <v>0.84909999999999997</v>
      </c>
      <c r="G78" s="77">
        <v>0.84240000000000004</v>
      </c>
      <c r="H78" s="77">
        <v>0.84830000000000005</v>
      </c>
    </row>
    <row r="79" spans="1:8">
      <c r="A79" s="77" t="s">
        <v>1177</v>
      </c>
      <c r="B79" s="77">
        <v>20130403</v>
      </c>
      <c r="C79" s="161">
        <f t="shared" si="1"/>
        <v>41367</v>
      </c>
      <c r="D79" s="77">
        <v>5748</v>
      </c>
      <c r="E79" s="77">
        <v>0.84830000000000005</v>
      </c>
      <c r="F79" s="77">
        <v>0.84919999999999995</v>
      </c>
      <c r="G79" s="77">
        <v>0.84670000000000001</v>
      </c>
      <c r="H79" s="77">
        <v>0.84860000000000002</v>
      </c>
    </row>
    <row r="80" spans="1:8">
      <c r="A80" s="77" t="s">
        <v>1177</v>
      </c>
      <c r="B80" s="77">
        <v>20130404</v>
      </c>
      <c r="C80" s="161">
        <f t="shared" si="1"/>
        <v>41368</v>
      </c>
      <c r="D80" s="77">
        <v>5752</v>
      </c>
      <c r="E80" s="77">
        <v>0.84860000000000002</v>
      </c>
      <c r="F80" s="77">
        <v>0.85189999999999999</v>
      </c>
      <c r="G80" s="77">
        <v>0.84330000000000005</v>
      </c>
      <c r="H80" s="77">
        <v>0.84889999999999999</v>
      </c>
    </row>
    <row r="81" spans="1:8">
      <c r="A81" s="77" t="s">
        <v>1177</v>
      </c>
      <c r="B81" s="77">
        <v>20130405</v>
      </c>
      <c r="C81" s="161">
        <f t="shared" si="1"/>
        <v>41369</v>
      </c>
      <c r="D81" s="77">
        <v>4800</v>
      </c>
      <c r="E81" s="77">
        <v>0.8488</v>
      </c>
      <c r="F81" s="77">
        <v>0.85129999999999995</v>
      </c>
      <c r="G81" s="77">
        <v>0.84740000000000004</v>
      </c>
      <c r="H81" s="77">
        <v>0.84789999999999999</v>
      </c>
    </row>
    <row r="82" spans="1:8">
      <c r="A82" s="77" t="s">
        <v>1177</v>
      </c>
      <c r="B82" s="77">
        <v>20130407</v>
      </c>
      <c r="C82" s="161">
        <f t="shared" si="1"/>
        <v>41371</v>
      </c>
      <c r="D82" s="77">
        <v>480</v>
      </c>
      <c r="E82" s="77">
        <v>0.84740000000000004</v>
      </c>
      <c r="F82" s="77">
        <v>0.8478</v>
      </c>
      <c r="G82" s="77">
        <v>0.84619999999999995</v>
      </c>
      <c r="H82" s="77">
        <v>0.84630000000000005</v>
      </c>
    </row>
    <row r="83" spans="1:8">
      <c r="A83" s="77" t="s">
        <v>1177</v>
      </c>
      <c r="B83" s="77">
        <v>20130408</v>
      </c>
      <c r="C83" s="161">
        <f t="shared" si="1"/>
        <v>41372</v>
      </c>
      <c r="D83" s="77">
        <v>5744</v>
      </c>
      <c r="E83" s="77">
        <v>0.84640000000000004</v>
      </c>
      <c r="F83" s="77">
        <v>0.85360000000000003</v>
      </c>
      <c r="G83" s="77">
        <v>0.84609999999999996</v>
      </c>
      <c r="H83" s="77">
        <v>0.85350000000000004</v>
      </c>
    </row>
    <row r="84" spans="1:8">
      <c r="A84" s="77" t="s">
        <v>1177</v>
      </c>
      <c r="B84" s="77">
        <v>20130409</v>
      </c>
      <c r="C84" s="161">
        <f t="shared" si="1"/>
        <v>41373</v>
      </c>
      <c r="D84" s="77">
        <v>5752</v>
      </c>
      <c r="E84" s="77">
        <v>0.85340000000000005</v>
      </c>
      <c r="F84" s="77">
        <v>0.85570000000000002</v>
      </c>
      <c r="G84" s="77">
        <v>0.85050000000000003</v>
      </c>
      <c r="H84" s="77">
        <v>0.85350000000000004</v>
      </c>
    </row>
    <row r="85" spans="1:8">
      <c r="A85" s="77" t="s">
        <v>1177</v>
      </c>
      <c r="B85" s="77">
        <v>20130410</v>
      </c>
      <c r="C85" s="161">
        <f t="shared" si="1"/>
        <v>41374</v>
      </c>
      <c r="D85" s="77">
        <v>5756</v>
      </c>
      <c r="E85" s="77">
        <v>0.85350000000000004</v>
      </c>
      <c r="F85" s="77">
        <v>0.85570000000000002</v>
      </c>
      <c r="G85" s="77">
        <v>0.85150000000000003</v>
      </c>
      <c r="H85" s="77">
        <v>0.85150000000000003</v>
      </c>
    </row>
    <row r="86" spans="1:8">
      <c r="A86" s="77" t="s">
        <v>1177</v>
      </c>
      <c r="B86" s="77">
        <v>20130411</v>
      </c>
      <c r="C86" s="161">
        <f t="shared" si="1"/>
        <v>41375</v>
      </c>
      <c r="D86" s="77">
        <v>5756</v>
      </c>
      <c r="E86" s="77">
        <v>0.85160000000000002</v>
      </c>
      <c r="F86" s="77">
        <v>0.85329999999999995</v>
      </c>
      <c r="G86" s="77">
        <v>0.85019999999999996</v>
      </c>
      <c r="H86" s="77">
        <v>0.8518</v>
      </c>
    </row>
    <row r="87" spans="1:8">
      <c r="A87" s="77" t="s">
        <v>1177</v>
      </c>
      <c r="B87" s="77">
        <v>20130412</v>
      </c>
      <c r="C87" s="161">
        <f t="shared" si="1"/>
        <v>41376</v>
      </c>
      <c r="D87" s="77">
        <v>4804</v>
      </c>
      <c r="E87" s="77">
        <v>0.8518</v>
      </c>
      <c r="F87" s="77">
        <v>0.85350000000000004</v>
      </c>
      <c r="G87" s="77">
        <v>0.8488</v>
      </c>
      <c r="H87" s="77">
        <v>0.85319999999999996</v>
      </c>
    </row>
    <row r="88" spans="1:8">
      <c r="A88" s="77" t="s">
        <v>1177</v>
      </c>
      <c r="B88" s="77">
        <v>20130414</v>
      </c>
      <c r="C88" s="161">
        <f t="shared" si="1"/>
        <v>41378</v>
      </c>
      <c r="D88" s="77">
        <v>476</v>
      </c>
      <c r="E88" s="77">
        <v>0.85429999999999995</v>
      </c>
      <c r="F88" s="77">
        <v>0.85440000000000005</v>
      </c>
      <c r="G88" s="77">
        <v>0.8528</v>
      </c>
      <c r="H88" s="77">
        <v>0.85289999999999999</v>
      </c>
    </row>
    <row r="89" spans="1:8">
      <c r="A89" s="77" t="s">
        <v>1177</v>
      </c>
      <c r="B89" s="77">
        <v>20130415</v>
      </c>
      <c r="C89" s="161">
        <f t="shared" si="1"/>
        <v>41379</v>
      </c>
      <c r="D89" s="77">
        <v>5752</v>
      </c>
      <c r="E89" s="77">
        <v>0.8528</v>
      </c>
      <c r="F89" s="77">
        <v>0.85470000000000002</v>
      </c>
      <c r="G89" s="77">
        <v>0.85129999999999995</v>
      </c>
      <c r="H89" s="77">
        <v>0.85319999999999996</v>
      </c>
    </row>
    <row r="90" spans="1:8">
      <c r="A90" s="77" t="s">
        <v>1177</v>
      </c>
      <c r="B90" s="77">
        <v>20130416</v>
      </c>
      <c r="C90" s="161">
        <f t="shared" si="1"/>
        <v>41380</v>
      </c>
      <c r="D90" s="77">
        <v>5756</v>
      </c>
      <c r="E90" s="77">
        <v>0.85309999999999997</v>
      </c>
      <c r="F90" s="77">
        <v>0.85960000000000003</v>
      </c>
      <c r="G90" s="77">
        <v>0.85209999999999997</v>
      </c>
      <c r="H90" s="77">
        <v>0.85780000000000001</v>
      </c>
    </row>
    <row r="91" spans="1:8">
      <c r="A91" s="77" t="s">
        <v>1177</v>
      </c>
      <c r="B91" s="77">
        <v>20130417</v>
      </c>
      <c r="C91" s="161">
        <f t="shared" si="1"/>
        <v>41381</v>
      </c>
      <c r="D91" s="77">
        <v>5756</v>
      </c>
      <c r="E91" s="77">
        <v>0.85780000000000001</v>
      </c>
      <c r="F91" s="77">
        <v>0.86339999999999995</v>
      </c>
      <c r="G91" s="77">
        <v>0.85319999999999996</v>
      </c>
      <c r="H91" s="77">
        <v>0.8548</v>
      </c>
    </row>
    <row r="92" spans="1:8">
      <c r="A92" s="77" t="s">
        <v>1177</v>
      </c>
      <c r="B92" s="77">
        <v>20130418</v>
      </c>
      <c r="C92" s="161">
        <f t="shared" si="1"/>
        <v>41382</v>
      </c>
      <c r="D92" s="77">
        <v>5756</v>
      </c>
      <c r="E92" s="77">
        <v>0.8548</v>
      </c>
      <c r="F92" s="77">
        <v>0.85709999999999997</v>
      </c>
      <c r="G92" s="77">
        <v>0.8528</v>
      </c>
      <c r="H92" s="77">
        <v>0.8538</v>
      </c>
    </row>
    <row r="93" spans="1:8">
      <c r="A93" s="77" t="s">
        <v>1177</v>
      </c>
      <c r="B93" s="77">
        <v>20130419</v>
      </c>
      <c r="C93" s="161">
        <f t="shared" si="1"/>
        <v>41383</v>
      </c>
      <c r="D93" s="77">
        <v>4804</v>
      </c>
      <c r="E93" s="77">
        <v>0.8538</v>
      </c>
      <c r="F93" s="77">
        <v>0.85799999999999998</v>
      </c>
      <c r="G93" s="77">
        <v>0.85009999999999997</v>
      </c>
      <c r="H93" s="77">
        <v>0.85699999999999998</v>
      </c>
    </row>
    <row r="94" spans="1:8">
      <c r="A94" s="77" t="s">
        <v>1177</v>
      </c>
      <c r="B94" s="77">
        <v>20130421</v>
      </c>
      <c r="C94" s="161">
        <f t="shared" si="1"/>
        <v>41385</v>
      </c>
      <c r="D94" s="77">
        <v>476</v>
      </c>
      <c r="E94" s="77">
        <v>0.85760000000000003</v>
      </c>
      <c r="F94" s="77">
        <v>0.85780000000000001</v>
      </c>
      <c r="G94" s="77">
        <v>0.85729999999999995</v>
      </c>
      <c r="H94" s="77">
        <v>0.85740000000000005</v>
      </c>
    </row>
    <row r="95" spans="1:8">
      <c r="A95" s="77" t="s">
        <v>1177</v>
      </c>
      <c r="B95" s="77">
        <v>20130422</v>
      </c>
      <c r="C95" s="161">
        <f t="shared" si="1"/>
        <v>41386</v>
      </c>
      <c r="D95" s="77">
        <v>5752</v>
      </c>
      <c r="E95" s="77">
        <v>0.85750000000000004</v>
      </c>
      <c r="F95" s="77">
        <v>0.85880000000000001</v>
      </c>
      <c r="G95" s="77">
        <v>0.85350000000000004</v>
      </c>
      <c r="H95" s="77">
        <v>0.85350000000000004</v>
      </c>
    </row>
    <row r="96" spans="1:8">
      <c r="A96" s="77" t="s">
        <v>1177</v>
      </c>
      <c r="B96" s="77">
        <v>20130423</v>
      </c>
      <c r="C96" s="161">
        <f t="shared" si="1"/>
        <v>41387</v>
      </c>
      <c r="D96" s="77">
        <v>5756</v>
      </c>
      <c r="E96" s="77">
        <v>0.85340000000000005</v>
      </c>
      <c r="F96" s="77">
        <v>0.85660000000000003</v>
      </c>
      <c r="G96" s="77">
        <v>0.8508</v>
      </c>
      <c r="H96" s="77">
        <v>0.85309999999999997</v>
      </c>
    </row>
    <row r="97" spans="1:8">
      <c r="A97" s="77" t="s">
        <v>1177</v>
      </c>
      <c r="B97" s="77">
        <v>20130424</v>
      </c>
      <c r="C97" s="161">
        <f t="shared" si="1"/>
        <v>41388</v>
      </c>
      <c r="D97" s="77">
        <v>5756</v>
      </c>
      <c r="E97" s="77">
        <v>0.85299999999999998</v>
      </c>
      <c r="F97" s="77">
        <v>0.85360000000000003</v>
      </c>
      <c r="G97" s="77">
        <v>0.84950000000000003</v>
      </c>
      <c r="H97" s="77">
        <v>0.8518</v>
      </c>
    </row>
    <row r="98" spans="1:8">
      <c r="A98" s="77" t="s">
        <v>1177</v>
      </c>
      <c r="B98" s="77">
        <v>20130425</v>
      </c>
      <c r="C98" s="161">
        <f t="shared" si="1"/>
        <v>41389</v>
      </c>
      <c r="D98" s="77">
        <v>5752</v>
      </c>
      <c r="E98" s="77">
        <v>0.85170000000000001</v>
      </c>
      <c r="F98" s="77">
        <v>0.85299999999999998</v>
      </c>
      <c r="G98" s="77">
        <v>0.84079999999999999</v>
      </c>
      <c r="H98" s="77">
        <v>0.84230000000000005</v>
      </c>
    </row>
    <row r="99" spans="1:8">
      <c r="A99" s="77" t="s">
        <v>1177</v>
      </c>
      <c r="B99" s="77">
        <v>20130426</v>
      </c>
      <c r="C99" s="161">
        <f t="shared" si="1"/>
        <v>41390</v>
      </c>
      <c r="D99" s="77">
        <v>4800</v>
      </c>
      <c r="E99" s="77">
        <v>0.84230000000000005</v>
      </c>
      <c r="F99" s="77">
        <v>0.84450000000000003</v>
      </c>
      <c r="G99" s="77">
        <v>0.83960000000000001</v>
      </c>
      <c r="H99" s="77">
        <v>0.84140000000000004</v>
      </c>
    </row>
    <row r="100" spans="1:8">
      <c r="A100" s="77" t="s">
        <v>1177</v>
      </c>
      <c r="B100" s="77">
        <v>20130428</v>
      </c>
      <c r="C100" s="161">
        <f t="shared" si="1"/>
        <v>41392</v>
      </c>
      <c r="D100" s="77">
        <v>480</v>
      </c>
      <c r="E100" s="77">
        <v>0.84319999999999995</v>
      </c>
      <c r="F100" s="77">
        <v>0.84330000000000005</v>
      </c>
      <c r="G100" s="77">
        <v>0.84160000000000001</v>
      </c>
      <c r="H100" s="77">
        <v>0.84160000000000001</v>
      </c>
    </row>
    <row r="101" spans="1:8">
      <c r="A101" s="77" t="s">
        <v>1177</v>
      </c>
      <c r="B101" s="77">
        <v>20130429</v>
      </c>
      <c r="C101" s="161">
        <f t="shared" si="1"/>
        <v>41393</v>
      </c>
      <c r="D101" s="77">
        <v>5752</v>
      </c>
      <c r="E101" s="77">
        <v>0.84150000000000003</v>
      </c>
      <c r="F101" s="77">
        <v>0.84560000000000002</v>
      </c>
      <c r="G101" s="77">
        <v>0.84019999999999995</v>
      </c>
      <c r="H101" s="77">
        <v>0.84509999999999996</v>
      </c>
    </row>
    <row r="102" spans="1:8">
      <c r="A102" s="77" t="s">
        <v>1177</v>
      </c>
      <c r="B102" s="77">
        <v>20130430</v>
      </c>
      <c r="C102" s="161">
        <f t="shared" si="1"/>
        <v>41394</v>
      </c>
      <c r="D102" s="77">
        <v>5744</v>
      </c>
      <c r="E102" s="77">
        <v>0.84509999999999996</v>
      </c>
      <c r="F102" s="77">
        <v>0.84830000000000005</v>
      </c>
      <c r="G102" s="77">
        <v>0.84219999999999995</v>
      </c>
      <c r="H102" s="77">
        <v>0.84730000000000005</v>
      </c>
    </row>
    <row r="103" spans="1:8">
      <c r="A103" s="77" t="s">
        <v>1177</v>
      </c>
      <c r="B103" s="77">
        <v>20130501</v>
      </c>
      <c r="C103" s="161">
        <f t="shared" si="1"/>
        <v>41395</v>
      </c>
      <c r="D103" s="77">
        <v>5748</v>
      </c>
      <c r="E103" s="77">
        <v>0.84730000000000005</v>
      </c>
      <c r="F103" s="77">
        <v>0.84940000000000004</v>
      </c>
      <c r="G103" s="77">
        <v>0.8458</v>
      </c>
      <c r="H103" s="77">
        <v>0.84630000000000005</v>
      </c>
    </row>
    <row r="104" spans="1:8">
      <c r="A104" s="77" t="s">
        <v>1177</v>
      </c>
      <c r="B104" s="77">
        <v>20130502</v>
      </c>
      <c r="C104" s="161">
        <f t="shared" si="1"/>
        <v>41396</v>
      </c>
      <c r="D104" s="77">
        <v>5756</v>
      </c>
      <c r="E104" s="77">
        <v>0.84630000000000005</v>
      </c>
      <c r="F104" s="77">
        <v>0.84789999999999999</v>
      </c>
      <c r="G104" s="77">
        <v>0.84019999999999995</v>
      </c>
      <c r="H104" s="77">
        <v>0.84079999999999999</v>
      </c>
    </row>
    <row r="105" spans="1:8">
      <c r="A105" s="77" t="s">
        <v>1177</v>
      </c>
      <c r="B105" s="77">
        <v>20130503</v>
      </c>
      <c r="C105" s="161">
        <f t="shared" si="1"/>
        <v>41397</v>
      </c>
      <c r="D105" s="77">
        <v>4784</v>
      </c>
      <c r="E105" s="77">
        <v>0.84079999999999999</v>
      </c>
      <c r="F105" s="77">
        <v>0.84489999999999998</v>
      </c>
      <c r="G105" s="77">
        <v>0.84040000000000004</v>
      </c>
      <c r="H105" s="77">
        <v>0.84240000000000004</v>
      </c>
    </row>
    <row r="106" spans="1:8">
      <c r="A106" s="77" t="s">
        <v>1177</v>
      </c>
      <c r="B106" s="77">
        <v>20130505</v>
      </c>
      <c r="C106" s="161">
        <f t="shared" si="1"/>
        <v>41399</v>
      </c>
      <c r="D106" s="77">
        <v>480</v>
      </c>
      <c r="E106" s="77">
        <v>0.84250000000000003</v>
      </c>
      <c r="F106" s="77">
        <v>0.8427</v>
      </c>
      <c r="G106" s="77">
        <v>0.84209999999999996</v>
      </c>
      <c r="H106" s="77">
        <v>0.84219999999999995</v>
      </c>
    </row>
    <row r="107" spans="1:8">
      <c r="A107" s="77" t="s">
        <v>1177</v>
      </c>
      <c r="B107" s="77">
        <v>20130506</v>
      </c>
      <c r="C107" s="161">
        <f t="shared" si="1"/>
        <v>41400</v>
      </c>
      <c r="D107" s="77">
        <v>5760</v>
      </c>
      <c r="E107" s="77">
        <v>0.84219999999999995</v>
      </c>
      <c r="F107" s="77">
        <v>0.84360000000000002</v>
      </c>
      <c r="G107" s="77">
        <v>0.83989999999999998</v>
      </c>
      <c r="H107" s="77">
        <v>0.84109999999999996</v>
      </c>
    </row>
    <row r="108" spans="1:8">
      <c r="A108" s="77" t="s">
        <v>1177</v>
      </c>
      <c r="B108" s="77">
        <v>20130507</v>
      </c>
      <c r="C108" s="161">
        <f t="shared" si="1"/>
        <v>41401</v>
      </c>
      <c r="D108" s="77">
        <v>5756</v>
      </c>
      <c r="E108" s="77">
        <v>0.84109999999999996</v>
      </c>
      <c r="F108" s="77">
        <v>0.84640000000000004</v>
      </c>
      <c r="G108" s="77">
        <v>0.84060000000000001</v>
      </c>
      <c r="H108" s="77">
        <v>0.84450000000000003</v>
      </c>
    </row>
    <row r="109" spans="1:8">
      <c r="A109" s="77" t="s">
        <v>1177</v>
      </c>
      <c r="B109" s="77">
        <v>20130508</v>
      </c>
      <c r="C109" s="161">
        <f t="shared" si="1"/>
        <v>41402</v>
      </c>
      <c r="D109" s="77">
        <v>5752</v>
      </c>
      <c r="E109" s="77">
        <v>0.84460000000000002</v>
      </c>
      <c r="F109" s="77">
        <v>0.84860000000000002</v>
      </c>
      <c r="G109" s="77">
        <v>0.84450000000000003</v>
      </c>
      <c r="H109" s="77">
        <v>0.84650000000000003</v>
      </c>
    </row>
    <row r="110" spans="1:8">
      <c r="A110" s="77" t="s">
        <v>1177</v>
      </c>
      <c r="B110" s="77">
        <v>20130509</v>
      </c>
      <c r="C110" s="161">
        <f t="shared" si="1"/>
        <v>41403</v>
      </c>
      <c r="D110" s="77">
        <v>5748</v>
      </c>
      <c r="E110" s="77">
        <v>0.84650000000000003</v>
      </c>
      <c r="F110" s="77">
        <v>0.84719999999999995</v>
      </c>
      <c r="G110" s="77">
        <v>0.84289999999999998</v>
      </c>
      <c r="H110" s="77">
        <v>0.84360000000000002</v>
      </c>
    </row>
    <row r="111" spans="1:8">
      <c r="A111" s="77" t="s">
        <v>1177</v>
      </c>
      <c r="B111" s="77">
        <v>20130510</v>
      </c>
      <c r="C111" s="161">
        <f t="shared" si="1"/>
        <v>41404</v>
      </c>
      <c r="D111" s="77">
        <v>4796</v>
      </c>
      <c r="E111" s="77">
        <v>0.84370000000000001</v>
      </c>
      <c r="F111" s="77">
        <v>0.8458</v>
      </c>
      <c r="G111" s="77">
        <v>0.84289999999999998</v>
      </c>
      <c r="H111" s="77">
        <v>0.84519999999999995</v>
      </c>
    </row>
    <row r="112" spans="1:8">
      <c r="A112" s="77" t="s">
        <v>1177</v>
      </c>
      <c r="B112" s="77">
        <v>20130512</v>
      </c>
      <c r="C112" s="161">
        <f t="shared" si="1"/>
        <v>41406</v>
      </c>
      <c r="D112" s="77">
        <v>480</v>
      </c>
      <c r="E112" s="77">
        <v>0.84489999999999998</v>
      </c>
      <c r="F112" s="77">
        <v>0.84509999999999996</v>
      </c>
      <c r="G112" s="77">
        <v>0.84399999999999997</v>
      </c>
      <c r="H112" s="77">
        <v>0.84489999999999998</v>
      </c>
    </row>
    <row r="113" spans="1:8">
      <c r="A113" s="77" t="s">
        <v>1177</v>
      </c>
      <c r="B113" s="77">
        <v>20130513</v>
      </c>
      <c r="C113" s="161">
        <f t="shared" si="1"/>
        <v>41407</v>
      </c>
      <c r="D113" s="77">
        <v>5740</v>
      </c>
      <c r="E113" s="77">
        <v>0.84489999999999998</v>
      </c>
      <c r="F113" s="77">
        <v>0.84909999999999997</v>
      </c>
      <c r="G113" s="77">
        <v>0.84299999999999997</v>
      </c>
      <c r="H113" s="77">
        <v>0.84819999999999995</v>
      </c>
    </row>
    <row r="114" spans="1:8">
      <c r="A114" s="77" t="s">
        <v>1177</v>
      </c>
      <c r="B114" s="77">
        <v>20130514</v>
      </c>
      <c r="C114" s="161">
        <f t="shared" si="1"/>
        <v>41408</v>
      </c>
      <c r="D114" s="77">
        <v>5748</v>
      </c>
      <c r="E114" s="77">
        <v>0.84819999999999995</v>
      </c>
      <c r="F114" s="77">
        <v>0.85140000000000005</v>
      </c>
      <c r="G114" s="77">
        <v>0.84719999999999995</v>
      </c>
      <c r="H114" s="77">
        <v>0.84940000000000004</v>
      </c>
    </row>
    <row r="115" spans="1:8">
      <c r="A115" s="77" t="s">
        <v>1177</v>
      </c>
      <c r="B115" s="77">
        <v>20130515</v>
      </c>
      <c r="C115" s="161">
        <f t="shared" si="1"/>
        <v>41409</v>
      </c>
      <c r="D115" s="77">
        <v>5756</v>
      </c>
      <c r="E115" s="77">
        <v>0.84940000000000004</v>
      </c>
      <c r="F115" s="77">
        <v>0.84940000000000004</v>
      </c>
      <c r="G115" s="77">
        <v>0.84330000000000005</v>
      </c>
      <c r="H115" s="77">
        <v>0.84509999999999996</v>
      </c>
    </row>
    <row r="116" spans="1:8">
      <c r="A116" s="77" t="s">
        <v>1177</v>
      </c>
      <c r="B116" s="77">
        <v>20130516</v>
      </c>
      <c r="C116" s="161">
        <f t="shared" si="1"/>
        <v>41410</v>
      </c>
      <c r="D116" s="77">
        <v>5760</v>
      </c>
      <c r="E116" s="77">
        <v>0.84519999999999995</v>
      </c>
      <c r="F116" s="77">
        <v>0.84619999999999995</v>
      </c>
      <c r="G116" s="77">
        <v>0.84189999999999998</v>
      </c>
      <c r="H116" s="77">
        <v>0.84309999999999996</v>
      </c>
    </row>
    <row r="117" spans="1:8">
      <c r="A117" s="77" t="s">
        <v>1177</v>
      </c>
      <c r="B117" s="77">
        <v>20130517</v>
      </c>
      <c r="C117" s="161">
        <f t="shared" si="1"/>
        <v>41411</v>
      </c>
      <c r="D117" s="77">
        <v>4796</v>
      </c>
      <c r="E117" s="77">
        <v>0.84309999999999996</v>
      </c>
      <c r="F117" s="77">
        <v>0.84589999999999999</v>
      </c>
      <c r="G117" s="77">
        <v>0.84279999999999999</v>
      </c>
      <c r="H117" s="77">
        <v>0.84560000000000002</v>
      </c>
    </row>
    <row r="118" spans="1:8">
      <c r="A118" s="77" t="s">
        <v>1177</v>
      </c>
      <c r="B118" s="77">
        <v>20130519</v>
      </c>
      <c r="C118" s="161">
        <f t="shared" si="1"/>
        <v>41413</v>
      </c>
      <c r="D118" s="77">
        <v>480</v>
      </c>
      <c r="E118" s="77">
        <v>0.84540000000000004</v>
      </c>
      <c r="F118" s="77">
        <v>0.84599999999999997</v>
      </c>
      <c r="G118" s="77">
        <v>0.84499999999999997</v>
      </c>
      <c r="H118" s="77">
        <v>0.84519999999999995</v>
      </c>
    </row>
    <row r="119" spans="1:8">
      <c r="A119" s="77" t="s">
        <v>1177</v>
      </c>
      <c r="B119" s="77">
        <v>20130520</v>
      </c>
      <c r="C119" s="161">
        <f t="shared" si="1"/>
        <v>41414</v>
      </c>
      <c r="D119" s="77">
        <v>5760</v>
      </c>
      <c r="E119" s="77">
        <v>0.84530000000000005</v>
      </c>
      <c r="F119" s="77">
        <v>0.8468</v>
      </c>
      <c r="G119" s="77">
        <v>0.84379999999999999</v>
      </c>
      <c r="H119" s="77">
        <v>0.84440000000000004</v>
      </c>
    </row>
    <row r="120" spans="1:8">
      <c r="A120" s="77" t="s">
        <v>1177</v>
      </c>
      <c r="B120" s="77">
        <v>20130521</v>
      </c>
      <c r="C120" s="161">
        <f t="shared" si="1"/>
        <v>41415</v>
      </c>
      <c r="D120" s="77">
        <v>5752</v>
      </c>
      <c r="E120" s="77">
        <v>0.84430000000000005</v>
      </c>
      <c r="F120" s="77">
        <v>0.85209999999999997</v>
      </c>
      <c r="G120" s="77">
        <v>0.84430000000000005</v>
      </c>
      <c r="H120" s="77">
        <v>0.85189999999999999</v>
      </c>
    </row>
    <row r="121" spans="1:8">
      <c r="A121" s="77" t="s">
        <v>1177</v>
      </c>
      <c r="B121" s="77">
        <v>20130522</v>
      </c>
      <c r="C121" s="161">
        <f t="shared" si="1"/>
        <v>41416</v>
      </c>
      <c r="D121" s="77">
        <v>5744</v>
      </c>
      <c r="E121" s="77">
        <v>0.85199999999999998</v>
      </c>
      <c r="F121" s="77">
        <v>0.85880000000000001</v>
      </c>
      <c r="G121" s="77">
        <v>0.85160000000000002</v>
      </c>
      <c r="H121" s="77">
        <v>0.8538</v>
      </c>
    </row>
    <row r="122" spans="1:8">
      <c r="A122" s="77" t="s">
        <v>1177</v>
      </c>
      <c r="B122" s="77">
        <v>20130523</v>
      </c>
      <c r="C122" s="161">
        <f t="shared" si="1"/>
        <v>41417</v>
      </c>
      <c r="D122" s="77">
        <v>5756</v>
      </c>
      <c r="E122" s="77">
        <v>0.85389999999999999</v>
      </c>
      <c r="F122" s="77">
        <v>0.85680000000000001</v>
      </c>
      <c r="G122" s="77">
        <v>0.85299999999999998</v>
      </c>
      <c r="H122" s="77">
        <v>0.85599999999999998</v>
      </c>
    </row>
    <row r="123" spans="1:8">
      <c r="A123" s="77" t="s">
        <v>1177</v>
      </c>
      <c r="B123" s="77">
        <v>20130524</v>
      </c>
      <c r="C123" s="161">
        <f t="shared" si="1"/>
        <v>41418</v>
      </c>
      <c r="D123" s="77">
        <v>4800</v>
      </c>
      <c r="E123" s="77">
        <v>0.85589999999999999</v>
      </c>
      <c r="F123" s="77">
        <v>0.85950000000000004</v>
      </c>
      <c r="G123" s="77">
        <v>0.85329999999999995</v>
      </c>
      <c r="H123" s="77">
        <v>0.85489999999999999</v>
      </c>
    </row>
    <row r="124" spans="1:8">
      <c r="A124" s="77" t="s">
        <v>1177</v>
      </c>
      <c r="B124" s="77">
        <v>20130526</v>
      </c>
      <c r="C124" s="161">
        <f t="shared" si="1"/>
        <v>41420</v>
      </c>
      <c r="D124" s="77">
        <v>480</v>
      </c>
      <c r="E124" s="77">
        <v>0.8548</v>
      </c>
      <c r="F124" s="77">
        <v>0.85509999999999997</v>
      </c>
      <c r="G124" s="77">
        <v>0.85470000000000002</v>
      </c>
      <c r="H124" s="77">
        <v>0.8548</v>
      </c>
    </row>
    <row r="125" spans="1:8">
      <c r="A125" s="77" t="s">
        <v>1177</v>
      </c>
      <c r="B125" s="77">
        <v>20130527</v>
      </c>
      <c r="C125" s="161">
        <f t="shared" si="1"/>
        <v>41421</v>
      </c>
      <c r="D125" s="77">
        <v>5748</v>
      </c>
      <c r="E125" s="77">
        <v>0.8548</v>
      </c>
      <c r="F125" s="77">
        <v>0.85709999999999997</v>
      </c>
      <c r="G125" s="77">
        <v>0.85329999999999995</v>
      </c>
      <c r="H125" s="77">
        <v>0.85589999999999999</v>
      </c>
    </row>
    <row r="126" spans="1:8">
      <c r="A126" s="77" t="s">
        <v>1177</v>
      </c>
      <c r="B126" s="77">
        <v>20130528</v>
      </c>
      <c r="C126" s="161">
        <f t="shared" si="1"/>
        <v>41422</v>
      </c>
      <c r="D126" s="77">
        <v>5752</v>
      </c>
      <c r="E126" s="77">
        <v>0.85589999999999999</v>
      </c>
      <c r="F126" s="77">
        <v>0.85599999999999998</v>
      </c>
      <c r="G126" s="77">
        <v>0.85399999999999998</v>
      </c>
      <c r="H126" s="77">
        <v>0.85470000000000002</v>
      </c>
    </row>
    <row r="127" spans="1:8">
      <c r="A127" s="77" t="s">
        <v>1177</v>
      </c>
      <c r="B127" s="77">
        <v>20130529</v>
      </c>
      <c r="C127" s="161">
        <f t="shared" si="1"/>
        <v>41423</v>
      </c>
      <c r="D127" s="77">
        <v>5756</v>
      </c>
      <c r="E127" s="77">
        <v>0.85470000000000002</v>
      </c>
      <c r="F127" s="77">
        <v>0.85919999999999996</v>
      </c>
      <c r="G127" s="77">
        <v>0.8538</v>
      </c>
      <c r="H127" s="77">
        <v>0.85550000000000004</v>
      </c>
    </row>
    <row r="128" spans="1:8">
      <c r="A128" s="77" t="s">
        <v>1177</v>
      </c>
      <c r="B128" s="77">
        <v>20130530</v>
      </c>
      <c r="C128" s="161">
        <f t="shared" si="1"/>
        <v>41424</v>
      </c>
      <c r="D128" s="77">
        <v>5756</v>
      </c>
      <c r="E128" s="77">
        <v>0.85540000000000005</v>
      </c>
      <c r="F128" s="77">
        <v>0.85950000000000004</v>
      </c>
      <c r="G128" s="77">
        <v>0.85429999999999995</v>
      </c>
      <c r="H128" s="77">
        <v>0.85619999999999996</v>
      </c>
    </row>
    <row r="129" spans="1:8">
      <c r="A129" s="77" t="s">
        <v>1177</v>
      </c>
      <c r="B129" s="77">
        <v>20130531</v>
      </c>
      <c r="C129" s="161">
        <f t="shared" si="1"/>
        <v>41425</v>
      </c>
      <c r="D129" s="77">
        <v>4796</v>
      </c>
      <c r="E129" s="77">
        <v>0.85609999999999997</v>
      </c>
      <c r="F129" s="77">
        <v>0.85760000000000003</v>
      </c>
      <c r="G129" s="77">
        <v>0.85260000000000002</v>
      </c>
      <c r="H129" s="77">
        <v>0.85509999999999997</v>
      </c>
    </row>
    <row r="130" spans="1:8">
      <c r="A130" s="77" t="s">
        <v>1177</v>
      </c>
      <c r="B130" s="77">
        <v>20130602</v>
      </c>
      <c r="C130" s="161">
        <f t="shared" si="1"/>
        <v>41427</v>
      </c>
      <c r="D130" s="77">
        <v>476</v>
      </c>
      <c r="E130" s="77">
        <v>0.85450000000000004</v>
      </c>
      <c r="F130" s="77">
        <v>0.85489999999999999</v>
      </c>
      <c r="G130" s="77">
        <v>0.85419999999999996</v>
      </c>
      <c r="H130" s="77">
        <v>0.85429999999999995</v>
      </c>
    </row>
    <row r="131" spans="1:8">
      <c r="A131" s="77" t="s">
        <v>1177</v>
      </c>
      <c r="B131" s="77">
        <v>20130603</v>
      </c>
      <c r="C131" s="161">
        <f t="shared" ref="C131:C194" si="2">VALUE(LEFT(B131,4)&amp;"."&amp;MID(B131,5,2)&amp;"."&amp;RIGHT(B131,2))</f>
        <v>41428</v>
      </c>
      <c r="D131" s="77">
        <v>5752</v>
      </c>
      <c r="E131" s="77">
        <v>0.85429999999999995</v>
      </c>
      <c r="F131" s="77">
        <v>0.85509999999999997</v>
      </c>
      <c r="G131" s="77">
        <v>0.85</v>
      </c>
      <c r="H131" s="77">
        <v>0.8528</v>
      </c>
    </row>
    <row r="132" spans="1:8">
      <c r="A132" s="77" t="s">
        <v>1177</v>
      </c>
      <c r="B132" s="77">
        <v>20130604</v>
      </c>
      <c r="C132" s="161">
        <f t="shared" si="2"/>
        <v>41429</v>
      </c>
      <c r="D132" s="77">
        <v>5744</v>
      </c>
      <c r="E132" s="77">
        <v>0.8528</v>
      </c>
      <c r="F132" s="77">
        <v>0.85560000000000003</v>
      </c>
      <c r="G132" s="77">
        <v>0.85199999999999998</v>
      </c>
      <c r="H132" s="77">
        <v>0.85399999999999998</v>
      </c>
    </row>
    <row r="133" spans="1:8">
      <c r="A133" s="77" t="s">
        <v>1177</v>
      </c>
      <c r="B133" s="77">
        <v>20130605</v>
      </c>
      <c r="C133" s="161">
        <f t="shared" si="2"/>
        <v>41430</v>
      </c>
      <c r="D133" s="77">
        <v>5756</v>
      </c>
      <c r="E133" s="77">
        <v>0.85409999999999997</v>
      </c>
      <c r="F133" s="77">
        <v>0.85460000000000003</v>
      </c>
      <c r="G133" s="77">
        <v>0.84889999999999999</v>
      </c>
      <c r="H133" s="77">
        <v>0.8498</v>
      </c>
    </row>
    <row r="134" spans="1:8">
      <c r="A134" s="77" t="s">
        <v>1177</v>
      </c>
      <c r="B134" s="77">
        <v>20130606</v>
      </c>
      <c r="C134" s="161">
        <f t="shared" si="2"/>
        <v>41431</v>
      </c>
      <c r="D134" s="77">
        <v>5740</v>
      </c>
      <c r="E134" s="77">
        <v>0.84970000000000001</v>
      </c>
      <c r="F134" s="77">
        <v>0.8518</v>
      </c>
      <c r="G134" s="77">
        <v>0.84750000000000003</v>
      </c>
      <c r="H134" s="77">
        <v>0.84860000000000002</v>
      </c>
    </row>
    <row r="135" spans="1:8">
      <c r="A135" s="77" t="s">
        <v>1177</v>
      </c>
      <c r="B135" s="77">
        <v>20130607</v>
      </c>
      <c r="C135" s="161">
        <f t="shared" si="2"/>
        <v>41432</v>
      </c>
      <c r="D135" s="77">
        <v>4792</v>
      </c>
      <c r="E135" s="77">
        <v>0.84860000000000002</v>
      </c>
      <c r="F135" s="77">
        <v>0.85250000000000004</v>
      </c>
      <c r="G135" s="77">
        <v>0.84799999999999998</v>
      </c>
      <c r="H135" s="77">
        <v>0.84950000000000003</v>
      </c>
    </row>
    <row r="136" spans="1:8">
      <c r="A136" s="77" t="s">
        <v>1177</v>
      </c>
      <c r="B136" s="77">
        <v>20130609</v>
      </c>
      <c r="C136" s="161">
        <f t="shared" si="2"/>
        <v>41434</v>
      </c>
      <c r="D136" s="77">
        <v>480</v>
      </c>
      <c r="E136" s="77">
        <v>0.84930000000000005</v>
      </c>
      <c r="F136" s="77">
        <v>0.85040000000000004</v>
      </c>
      <c r="G136" s="77">
        <v>0.84919999999999995</v>
      </c>
      <c r="H136" s="77">
        <v>0.85009999999999997</v>
      </c>
    </row>
    <row r="137" spans="1:8">
      <c r="A137" s="77" t="s">
        <v>1177</v>
      </c>
      <c r="B137" s="77">
        <v>20130610</v>
      </c>
      <c r="C137" s="161">
        <f t="shared" si="2"/>
        <v>41435</v>
      </c>
      <c r="D137" s="77">
        <v>5752</v>
      </c>
      <c r="E137" s="77">
        <v>0.85019999999999996</v>
      </c>
      <c r="F137" s="77">
        <v>0.85150000000000003</v>
      </c>
      <c r="G137" s="77">
        <v>0.8488</v>
      </c>
      <c r="H137" s="77">
        <v>0.85109999999999997</v>
      </c>
    </row>
    <row r="138" spans="1:8">
      <c r="A138" s="77" t="s">
        <v>1177</v>
      </c>
      <c r="B138" s="77">
        <v>20130611</v>
      </c>
      <c r="C138" s="161">
        <f t="shared" si="2"/>
        <v>41436</v>
      </c>
      <c r="D138" s="77">
        <v>5752</v>
      </c>
      <c r="E138" s="77">
        <v>0.85109999999999997</v>
      </c>
      <c r="F138" s="77">
        <v>0.8548</v>
      </c>
      <c r="G138" s="77">
        <v>0.84989999999999999</v>
      </c>
      <c r="H138" s="77">
        <v>0.8508</v>
      </c>
    </row>
    <row r="139" spans="1:8">
      <c r="A139" s="77" t="s">
        <v>1177</v>
      </c>
      <c r="B139" s="77">
        <v>20130612</v>
      </c>
      <c r="C139" s="161">
        <f t="shared" si="2"/>
        <v>41437</v>
      </c>
      <c r="D139" s="77">
        <v>5732</v>
      </c>
      <c r="E139" s="77">
        <v>0.8508</v>
      </c>
      <c r="F139" s="77">
        <v>0.85109999999999997</v>
      </c>
      <c r="G139" s="77">
        <v>0.8468</v>
      </c>
      <c r="H139" s="77">
        <v>0.85050000000000003</v>
      </c>
    </row>
    <row r="140" spans="1:8">
      <c r="A140" s="77" t="s">
        <v>1177</v>
      </c>
      <c r="B140" s="77">
        <v>20130613</v>
      </c>
      <c r="C140" s="161">
        <f t="shared" si="2"/>
        <v>41438</v>
      </c>
      <c r="D140" s="77">
        <v>5760</v>
      </c>
      <c r="E140" s="77">
        <v>0.85040000000000004</v>
      </c>
      <c r="F140" s="77">
        <v>0.85389999999999999</v>
      </c>
      <c r="G140" s="77">
        <v>0.84730000000000005</v>
      </c>
      <c r="H140" s="77">
        <v>0.85029999999999994</v>
      </c>
    </row>
    <row r="141" spans="1:8">
      <c r="A141" s="77" t="s">
        <v>1177</v>
      </c>
      <c r="B141" s="77">
        <v>20130614</v>
      </c>
      <c r="C141" s="161">
        <f t="shared" si="2"/>
        <v>41439</v>
      </c>
      <c r="D141" s="77">
        <v>4804</v>
      </c>
      <c r="E141" s="77">
        <v>0.85029999999999994</v>
      </c>
      <c r="F141" s="77">
        <v>0.85319999999999996</v>
      </c>
      <c r="G141" s="77">
        <v>0.84870000000000001</v>
      </c>
      <c r="H141" s="77">
        <v>0.84950000000000003</v>
      </c>
    </row>
    <row r="142" spans="1:8">
      <c r="A142" s="77" t="s">
        <v>1177</v>
      </c>
      <c r="B142" s="77">
        <v>20130616</v>
      </c>
      <c r="C142" s="161">
        <f t="shared" si="2"/>
        <v>41441</v>
      </c>
      <c r="D142" s="77">
        <v>476</v>
      </c>
      <c r="E142" s="77">
        <v>0.84940000000000004</v>
      </c>
      <c r="F142" s="77">
        <v>0.84940000000000004</v>
      </c>
      <c r="G142" s="77">
        <v>0.84850000000000003</v>
      </c>
      <c r="H142" s="77">
        <v>0.84860000000000002</v>
      </c>
    </row>
    <row r="143" spans="1:8">
      <c r="A143" s="77" t="s">
        <v>1177</v>
      </c>
      <c r="B143" s="77">
        <v>20130617</v>
      </c>
      <c r="C143" s="161">
        <f t="shared" si="2"/>
        <v>41442</v>
      </c>
      <c r="D143" s="77">
        <v>5748</v>
      </c>
      <c r="E143" s="77">
        <v>0.84870000000000001</v>
      </c>
      <c r="F143" s="77">
        <v>0.85050000000000003</v>
      </c>
      <c r="G143" s="77">
        <v>0.84730000000000005</v>
      </c>
      <c r="H143" s="77">
        <v>0.85</v>
      </c>
    </row>
    <row r="144" spans="1:8">
      <c r="A144" s="77" t="s">
        <v>1177</v>
      </c>
      <c r="B144" s="77">
        <v>20130618</v>
      </c>
      <c r="C144" s="161">
        <f t="shared" si="2"/>
        <v>41443</v>
      </c>
      <c r="D144" s="77">
        <v>5756</v>
      </c>
      <c r="E144" s="77">
        <v>0.84989999999999999</v>
      </c>
      <c r="F144" s="77">
        <v>0.85819999999999996</v>
      </c>
      <c r="G144" s="77">
        <v>0.84970000000000001</v>
      </c>
      <c r="H144" s="77">
        <v>0.85660000000000003</v>
      </c>
    </row>
    <row r="145" spans="1:8">
      <c r="A145" s="77" t="s">
        <v>1177</v>
      </c>
      <c r="B145" s="77">
        <v>20130619</v>
      </c>
      <c r="C145" s="161">
        <f t="shared" si="2"/>
        <v>41444</v>
      </c>
      <c r="D145" s="77">
        <v>5752</v>
      </c>
      <c r="E145" s="77">
        <v>0.85660000000000003</v>
      </c>
      <c r="F145" s="77">
        <v>0.85880000000000001</v>
      </c>
      <c r="G145" s="77">
        <v>0.85409999999999997</v>
      </c>
      <c r="H145" s="77">
        <v>0.85809999999999997</v>
      </c>
    </row>
    <row r="146" spans="1:8">
      <c r="A146" s="77" t="s">
        <v>1177</v>
      </c>
      <c r="B146" s="77">
        <v>20130620</v>
      </c>
      <c r="C146" s="161">
        <f t="shared" si="2"/>
        <v>41445</v>
      </c>
      <c r="D146" s="77">
        <v>5760</v>
      </c>
      <c r="E146" s="77">
        <v>0.85799999999999998</v>
      </c>
      <c r="F146" s="77">
        <v>0.85880000000000001</v>
      </c>
      <c r="G146" s="77">
        <v>0.85150000000000003</v>
      </c>
      <c r="H146" s="77">
        <v>0.85240000000000005</v>
      </c>
    </row>
    <row r="147" spans="1:8">
      <c r="A147" s="77" t="s">
        <v>1177</v>
      </c>
      <c r="B147" s="77">
        <v>20130621</v>
      </c>
      <c r="C147" s="161">
        <f t="shared" si="2"/>
        <v>41446</v>
      </c>
      <c r="D147" s="77">
        <v>4800</v>
      </c>
      <c r="E147" s="77">
        <v>0.85250000000000004</v>
      </c>
      <c r="F147" s="77">
        <v>0.85499999999999998</v>
      </c>
      <c r="G147" s="77">
        <v>0.85070000000000001</v>
      </c>
      <c r="H147" s="77">
        <v>0.85070000000000001</v>
      </c>
    </row>
    <row r="148" spans="1:8">
      <c r="A148" s="77" t="s">
        <v>1177</v>
      </c>
      <c r="B148" s="77">
        <v>20130623</v>
      </c>
      <c r="C148" s="161">
        <f t="shared" si="2"/>
        <v>41448</v>
      </c>
      <c r="D148" s="77">
        <v>480</v>
      </c>
      <c r="E148" s="77">
        <v>0.85089999999999999</v>
      </c>
      <c r="F148" s="77">
        <v>0.8518</v>
      </c>
      <c r="G148" s="77">
        <v>0.85089999999999999</v>
      </c>
      <c r="H148" s="77">
        <v>0.85150000000000003</v>
      </c>
    </row>
    <row r="149" spans="1:8">
      <c r="A149" s="77" t="s">
        <v>1177</v>
      </c>
      <c r="B149" s="77">
        <v>20130624</v>
      </c>
      <c r="C149" s="161">
        <f t="shared" si="2"/>
        <v>41449</v>
      </c>
      <c r="D149" s="77">
        <v>5756</v>
      </c>
      <c r="E149" s="77">
        <v>0.85150000000000003</v>
      </c>
      <c r="F149" s="77">
        <v>0.85399999999999998</v>
      </c>
      <c r="G149" s="77">
        <v>0.84809999999999997</v>
      </c>
      <c r="H149" s="77">
        <v>0.84970000000000001</v>
      </c>
    </row>
    <row r="150" spans="1:8">
      <c r="A150" s="77" t="s">
        <v>1177</v>
      </c>
      <c r="B150" s="77">
        <v>20130625</v>
      </c>
      <c r="C150" s="161">
        <f t="shared" si="2"/>
        <v>41450</v>
      </c>
      <c r="D150" s="77">
        <v>5756</v>
      </c>
      <c r="E150" s="77">
        <v>0.84970000000000001</v>
      </c>
      <c r="F150" s="77">
        <v>0.85099999999999998</v>
      </c>
      <c r="G150" s="77">
        <v>0.84689999999999999</v>
      </c>
      <c r="H150" s="77">
        <v>0.84830000000000005</v>
      </c>
    </row>
    <row r="151" spans="1:8">
      <c r="A151" s="77" t="s">
        <v>1177</v>
      </c>
      <c r="B151" s="77">
        <v>20130626</v>
      </c>
      <c r="C151" s="161">
        <f t="shared" si="2"/>
        <v>41451</v>
      </c>
      <c r="D151" s="77">
        <v>5744</v>
      </c>
      <c r="E151" s="77">
        <v>0.84830000000000005</v>
      </c>
      <c r="F151" s="77">
        <v>0.84960000000000002</v>
      </c>
      <c r="G151" s="77">
        <v>0.84670000000000001</v>
      </c>
      <c r="H151" s="77">
        <v>0.84940000000000004</v>
      </c>
    </row>
    <row r="152" spans="1:8">
      <c r="A152" s="77" t="s">
        <v>1177</v>
      </c>
      <c r="B152" s="77">
        <v>20130627</v>
      </c>
      <c r="C152" s="161">
        <f t="shared" si="2"/>
        <v>41452</v>
      </c>
      <c r="D152" s="77">
        <v>5752</v>
      </c>
      <c r="E152" s="77">
        <v>0.84950000000000003</v>
      </c>
      <c r="F152" s="77">
        <v>0.85580000000000001</v>
      </c>
      <c r="G152" s="77">
        <v>0.84899999999999998</v>
      </c>
      <c r="H152" s="77">
        <v>0.85419999999999996</v>
      </c>
    </row>
    <row r="153" spans="1:8">
      <c r="A153" s="77" t="s">
        <v>1177</v>
      </c>
      <c r="B153" s="77">
        <v>20130628</v>
      </c>
      <c r="C153" s="161">
        <f t="shared" si="2"/>
        <v>41453</v>
      </c>
      <c r="D153" s="77">
        <v>4792</v>
      </c>
      <c r="E153" s="77">
        <v>0.85419999999999996</v>
      </c>
      <c r="F153" s="77">
        <v>0.85880000000000001</v>
      </c>
      <c r="G153" s="77">
        <v>0.85409999999999997</v>
      </c>
      <c r="H153" s="77">
        <v>0.85550000000000004</v>
      </c>
    </row>
    <row r="154" spans="1:8">
      <c r="A154" s="77" t="s">
        <v>1177</v>
      </c>
      <c r="B154" s="77">
        <v>20130630</v>
      </c>
      <c r="C154" s="161">
        <f t="shared" si="2"/>
        <v>41455</v>
      </c>
      <c r="D154" s="77">
        <v>4</v>
      </c>
      <c r="E154" s="77">
        <v>0.85570000000000002</v>
      </c>
      <c r="F154" s="77">
        <v>0.85570000000000002</v>
      </c>
      <c r="G154" s="77">
        <v>0.85550000000000004</v>
      </c>
      <c r="H154" s="77">
        <v>0.85550000000000004</v>
      </c>
    </row>
    <row r="155" spans="1:8">
      <c r="A155" s="77" t="s">
        <v>1177</v>
      </c>
      <c r="B155" s="77">
        <v>20130701</v>
      </c>
      <c r="C155" s="161">
        <f t="shared" si="2"/>
        <v>41456</v>
      </c>
      <c r="D155" s="77">
        <v>5752</v>
      </c>
      <c r="E155" s="77">
        <v>0.85499999999999998</v>
      </c>
      <c r="F155" s="77">
        <v>0.85909999999999997</v>
      </c>
      <c r="G155" s="77">
        <v>0.85450000000000004</v>
      </c>
      <c r="H155" s="77">
        <v>0.85850000000000004</v>
      </c>
    </row>
    <row r="156" spans="1:8">
      <c r="A156" s="77" t="s">
        <v>1177</v>
      </c>
      <c r="B156" s="77">
        <v>20130702</v>
      </c>
      <c r="C156" s="161">
        <f t="shared" si="2"/>
        <v>41457</v>
      </c>
      <c r="D156" s="77">
        <v>5748</v>
      </c>
      <c r="E156" s="77">
        <v>0.85850000000000004</v>
      </c>
      <c r="F156" s="77">
        <v>0.85919999999999996</v>
      </c>
      <c r="G156" s="77">
        <v>0.85519999999999996</v>
      </c>
      <c r="H156" s="77">
        <v>0.85609999999999997</v>
      </c>
    </row>
    <row r="157" spans="1:8">
      <c r="A157" s="77" t="s">
        <v>1177</v>
      </c>
      <c r="B157" s="77">
        <v>20130703</v>
      </c>
      <c r="C157" s="161">
        <f t="shared" si="2"/>
        <v>41458</v>
      </c>
      <c r="D157" s="77">
        <v>5748</v>
      </c>
      <c r="E157" s="77">
        <v>0.85619999999999996</v>
      </c>
      <c r="F157" s="77">
        <v>0.85719999999999996</v>
      </c>
      <c r="G157" s="77">
        <v>0.84799999999999998</v>
      </c>
      <c r="H157" s="77">
        <v>0.8518</v>
      </c>
    </row>
    <row r="158" spans="1:8">
      <c r="A158" s="77" t="s">
        <v>1177</v>
      </c>
      <c r="B158" s="77">
        <v>20130704</v>
      </c>
      <c r="C158" s="161">
        <f t="shared" si="2"/>
        <v>41459</v>
      </c>
      <c r="D158" s="77">
        <v>5752</v>
      </c>
      <c r="E158" s="77">
        <v>0.85189999999999999</v>
      </c>
      <c r="F158" s="77">
        <v>0.86299999999999999</v>
      </c>
      <c r="G158" s="77">
        <v>0.8508</v>
      </c>
      <c r="H158" s="77">
        <v>0.85699999999999998</v>
      </c>
    </row>
    <row r="159" spans="1:8">
      <c r="A159" s="77" t="s">
        <v>1177</v>
      </c>
      <c r="B159" s="77">
        <v>20130705</v>
      </c>
      <c r="C159" s="161">
        <f t="shared" si="2"/>
        <v>41460</v>
      </c>
      <c r="D159" s="77">
        <v>4792</v>
      </c>
      <c r="E159" s="77">
        <v>0.85699999999999998</v>
      </c>
      <c r="F159" s="77">
        <v>0.86270000000000002</v>
      </c>
      <c r="G159" s="77">
        <v>0.85640000000000005</v>
      </c>
      <c r="H159" s="77">
        <v>0.86060000000000003</v>
      </c>
    </row>
    <row r="160" spans="1:8">
      <c r="A160" s="77" t="s">
        <v>1177</v>
      </c>
      <c r="B160" s="77">
        <v>20130707</v>
      </c>
      <c r="C160" s="161">
        <f t="shared" si="2"/>
        <v>41462</v>
      </c>
      <c r="D160" s="77">
        <v>480</v>
      </c>
      <c r="E160" s="77">
        <v>0.86150000000000004</v>
      </c>
      <c r="F160" s="77">
        <v>0.86219999999999997</v>
      </c>
      <c r="G160" s="77">
        <v>0.86119999999999997</v>
      </c>
      <c r="H160" s="77">
        <v>0.86199999999999999</v>
      </c>
    </row>
    <row r="161" spans="1:8">
      <c r="A161" s="77" t="s">
        <v>1177</v>
      </c>
      <c r="B161" s="77">
        <v>20130708</v>
      </c>
      <c r="C161" s="161">
        <f t="shared" si="2"/>
        <v>41463</v>
      </c>
      <c r="D161" s="77">
        <v>5752</v>
      </c>
      <c r="E161" s="77">
        <v>0.86209999999999998</v>
      </c>
      <c r="F161" s="77">
        <v>0.86250000000000004</v>
      </c>
      <c r="G161" s="77">
        <v>0.86019999999999996</v>
      </c>
      <c r="H161" s="77">
        <v>0.8609</v>
      </c>
    </row>
    <row r="162" spans="1:8">
      <c r="A162" s="77" t="s">
        <v>1177</v>
      </c>
      <c r="B162" s="77">
        <v>20130709</v>
      </c>
      <c r="C162" s="161">
        <f t="shared" si="2"/>
        <v>41464</v>
      </c>
      <c r="D162" s="77">
        <v>5756</v>
      </c>
      <c r="E162" s="77">
        <v>0.8609</v>
      </c>
      <c r="F162" s="77">
        <v>0.86660000000000004</v>
      </c>
      <c r="G162" s="77">
        <v>0.85850000000000004</v>
      </c>
      <c r="H162" s="77">
        <v>0.86009999999999998</v>
      </c>
    </row>
    <row r="163" spans="1:8">
      <c r="A163" s="77" t="s">
        <v>1177</v>
      </c>
      <c r="B163" s="77">
        <v>20130710</v>
      </c>
      <c r="C163" s="161">
        <f t="shared" si="2"/>
        <v>41465</v>
      </c>
      <c r="D163" s="77">
        <v>5756</v>
      </c>
      <c r="E163" s="77">
        <v>0.86019999999999996</v>
      </c>
      <c r="F163" s="77">
        <v>0.86909999999999998</v>
      </c>
      <c r="G163" s="77">
        <v>0.85729999999999995</v>
      </c>
      <c r="H163" s="77">
        <v>0.86680000000000001</v>
      </c>
    </row>
    <row r="164" spans="1:8">
      <c r="A164" s="77" t="s">
        <v>1177</v>
      </c>
      <c r="B164" s="77">
        <v>20130711</v>
      </c>
      <c r="C164" s="161">
        <f t="shared" si="2"/>
        <v>41466</v>
      </c>
      <c r="D164" s="77">
        <v>2856</v>
      </c>
      <c r="E164" s="77">
        <v>0.8669</v>
      </c>
      <c r="F164" s="77">
        <v>0.86739999999999995</v>
      </c>
      <c r="G164" s="77">
        <v>0.86260000000000003</v>
      </c>
      <c r="H164" s="77">
        <v>0.86380000000000001</v>
      </c>
    </row>
    <row r="165" spans="1:8">
      <c r="A165" s="77" t="s">
        <v>1177</v>
      </c>
      <c r="B165" s="77">
        <v>20130712</v>
      </c>
      <c r="C165" s="161">
        <f t="shared" si="2"/>
        <v>41467</v>
      </c>
      <c r="D165" s="77">
        <v>4796</v>
      </c>
      <c r="E165" s="77">
        <v>0.86229999999999996</v>
      </c>
      <c r="F165" s="77">
        <v>0.86499999999999999</v>
      </c>
      <c r="G165" s="77">
        <v>0.86109999999999998</v>
      </c>
      <c r="H165" s="77">
        <v>0.86480000000000001</v>
      </c>
    </row>
    <row r="166" spans="1:8">
      <c r="A166" s="77" t="s">
        <v>1177</v>
      </c>
      <c r="B166" s="77">
        <v>20130714</v>
      </c>
      <c r="C166" s="161">
        <f t="shared" si="2"/>
        <v>41469</v>
      </c>
      <c r="D166" s="77">
        <v>480</v>
      </c>
      <c r="E166" s="77">
        <v>0.86450000000000005</v>
      </c>
      <c r="F166" s="77">
        <v>0.86480000000000001</v>
      </c>
      <c r="G166" s="77">
        <v>0.86399999999999999</v>
      </c>
      <c r="H166" s="77">
        <v>0.86419999999999997</v>
      </c>
    </row>
    <row r="167" spans="1:8">
      <c r="A167" s="77" t="s">
        <v>1177</v>
      </c>
      <c r="B167" s="77">
        <v>20130715</v>
      </c>
      <c r="C167" s="161">
        <f t="shared" si="2"/>
        <v>41470</v>
      </c>
      <c r="D167" s="77">
        <v>5740</v>
      </c>
      <c r="E167" s="77">
        <v>0.86409999999999998</v>
      </c>
      <c r="F167" s="77">
        <v>0.86619999999999997</v>
      </c>
      <c r="G167" s="77">
        <v>0.8629</v>
      </c>
      <c r="H167" s="77">
        <v>0.86480000000000001</v>
      </c>
    </row>
    <row r="168" spans="1:8">
      <c r="A168" s="77" t="s">
        <v>1177</v>
      </c>
      <c r="B168" s="77">
        <v>20130716</v>
      </c>
      <c r="C168" s="161">
        <f t="shared" si="2"/>
        <v>41471</v>
      </c>
      <c r="D168" s="77">
        <v>5748</v>
      </c>
      <c r="E168" s="77">
        <v>0.86470000000000002</v>
      </c>
      <c r="F168" s="77">
        <v>0.87050000000000005</v>
      </c>
      <c r="G168" s="77">
        <v>0.86399999999999999</v>
      </c>
      <c r="H168" s="77">
        <v>0.86860000000000004</v>
      </c>
    </row>
    <row r="169" spans="1:8">
      <c r="A169" s="77" t="s">
        <v>1177</v>
      </c>
      <c r="B169" s="77">
        <v>20130717</v>
      </c>
      <c r="C169" s="161">
        <f t="shared" si="2"/>
        <v>41472</v>
      </c>
      <c r="D169" s="77">
        <v>5720</v>
      </c>
      <c r="E169" s="77">
        <v>0.86870000000000003</v>
      </c>
      <c r="F169" s="77">
        <v>0.87080000000000002</v>
      </c>
      <c r="G169" s="77">
        <v>0.86129999999999995</v>
      </c>
      <c r="H169" s="77">
        <v>0.86209999999999998</v>
      </c>
    </row>
    <row r="170" spans="1:8">
      <c r="A170" s="77" t="s">
        <v>1177</v>
      </c>
      <c r="B170" s="77">
        <v>20130718</v>
      </c>
      <c r="C170" s="161">
        <f t="shared" si="2"/>
        <v>41473</v>
      </c>
      <c r="D170" s="77">
        <v>5756</v>
      </c>
      <c r="E170" s="77">
        <v>0.86209999999999998</v>
      </c>
      <c r="F170" s="77">
        <v>0.86439999999999995</v>
      </c>
      <c r="G170" s="77">
        <v>0.85980000000000001</v>
      </c>
      <c r="H170" s="77">
        <v>0.86109999999999998</v>
      </c>
    </row>
    <row r="171" spans="1:8">
      <c r="A171" s="77" t="s">
        <v>1177</v>
      </c>
      <c r="B171" s="77">
        <v>20130719</v>
      </c>
      <c r="C171" s="161">
        <f t="shared" si="2"/>
        <v>41474</v>
      </c>
      <c r="D171" s="77">
        <v>4796</v>
      </c>
      <c r="E171" s="77">
        <v>0.86099999999999999</v>
      </c>
      <c r="F171" s="77">
        <v>0.86270000000000002</v>
      </c>
      <c r="G171" s="77">
        <v>0.85880000000000001</v>
      </c>
      <c r="H171" s="77">
        <v>0.86019999999999996</v>
      </c>
    </row>
    <row r="172" spans="1:8">
      <c r="A172" s="77" t="s">
        <v>1177</v>
      </c>
      <c r="B172" s="77">
        <v>20130721</v>
      </c>
      <c r="C172" s="161">
        <f t="shared" si="2"/>
        <v>41476</v>
      </c>
      <c r="D172" s="77">
        <v>480</v>
      </c>
      <c r="E172" s="77">
        <v>0.86050000000000004</v>
      </c>
      <c r="F172" s="77">
        <v>0.8609</v>
      </c>
      <c r="G172" s="77">
        <v>0.86040000000000005</v>
      </c>
      <c r="H172" s="77">
        <v>0.86060000000000003</v>
      </c>
    </row>
    <row r="173" spans="1:8">
      <c r="A173" s="77" t="s">
        <v>1177</v>
      </c>
      <c r="B173" s="77">
        <v>20130722</v>
      </c>
      <c r="C173" s="161">
        <f t="shared" si="2"/>
        <v>41477</v>
      </c>
      <c r="D173" s="77">
        <v>5748</v>
      </c>
      <c r="E173" s="77">
        <v>0.86060000000000003</v>
      </c>
      <c r="F173" s="77">
        <v>0.86099999999999999</v>
      </c>
      <c r="G173" s="77">
        <v>0.85799999999999998</v>
      </c>
      <c r="H173" s="77">
        <v>0.85829999999999995</v>
      </c>
    </row>
    <row r="174" spans="1:8">
      <c r="A174" s="77" t="s">
        <v>1177</v>
      </c>
      <c r="B174" s="77">
        <v>20130723</v>
      </c>
      <c r="C174" s="161">
        <f t="shared" si="2"/>
        <v>41478</v>
      </c>
      <c r="D174" s="77">
        <v>5752</v>
      </c>
      <c r="E174" s="77">
        <v>0.85829999999999995</v>
      </c>
      <c r="F174" s="77">
        <v>0.86060000000000003</v>
      </c>
      <c r="G174" s="77">
        <v>0.85799999999999998</v>
      </c>
      <c r="H174" s="77">
        <v>0.85980000000000001</v>
      </c>
    </row>
    <row r="175" spans="1:8">
      <c r="A175" s="77" t="s">
        <v>1177</v>
      </c>
      <c r="B175" s="77">
        <v>20130724</v>
      </c>
      <c r="C175" s="161">
        <f t="shared" si="2"/>
        <v>41479</v>
      </c>
      <c r="D175" s="77">
        <v>5728</v>
      </c>
      <c r="E175" s="77">
        <v>0.85980000000000001</v>
      </c>
      <c r="F175" s="77">
        <v>0.86270000000000002</v>
      </c>
      <c r="G175" s="77">
        <v>0.85850000000000004</v>
      </c>
      <c r="H175" s="77">
        <v>0.86140000000000005</v>
      </c>
    </row>
    <row r="176" spans="1:8">
      <c r="A176" s="77" t="s">
        <v>1177</v>
      </c>
      <c r="B176" s="77">
        <v>20130725</v>
      </c>
      <c r="C176" s="161">
        <f t="shared" si="2"/>
        <v>41480</v>
      </c>
      <c r="D176" s="77">
        <v>5744</v>
      </c>
      <c r="E176" s="77">
        <v>0.86150000000000004</v>
      </c>
      <c r="F176" s="77">
        <v>0.86419999999999997</v>
      </c>
      <c r="G176" s="77">
        <v>0.85860000000000003</v>
      </c>
      <c r="H176" s="77">
        <v>0.86280000000000001</v>
      </c>
    </row>
    <row r="177" spans="1:8">
      <c r="A177" s="77" t="s">
        <v>1177</v>
      </c>
      <c r="B177" s="77">
        <v>20130726</v>
      </c>
      <c r="C177" s="161">
        <f t="shared" si="2"/>
        <v>41481</v>
      </c>
      <c r="D177" s="77">
        <v>4792</v>
      </c>
      <c r="E177" s="77">
        <v>0.8629</v>
      </c>
      <c r="F177" s="77">
        <v>0.86360000000000003</v>
      </c>
      <c r="G177" s="77">
        <v>0.86040000000000005</v>
      </c>
      <c r="H177" s="77">
        <v>0.86299999999999999</v>
      </c>
    </row>
    <row r="178" spans="1:8">
      <c r="A178" s="77" t="s">
        <v>1177</v>
      </c>
      <c r="B178" s="77">
        <v>20130728</v>
      </c>
      <c r="C178" s="161">
        <f t="shared" si="2"/>
        <v>41483</v>
      </c>
      <c r="D178" s="77">
        <v>480</v>
      </c>
      <c r="E178" s="77">
        <v>0.8629</v>
      </c>
      <c r="F178" s="77">
        <v>0.86329999999999996</v>
      </c>
      <c r="G178" s="77">
        <v>0.86250000000000004</v>
      </c>
      <c r="H178" s="77">
        <v>0.8629</v>
      </c>
    </row>
    <row r="179" spans="1:8">
      <c r="A179" s="77" t="s">
        <v>1177</v>
      </c>
      <c r="B179" s="77">
        <v>20130729</v>
      </c>
      <c r="C179" s="161">
        <f t="shared" si="2"/>
        <v>41484</v>
      </c>
      <c r="D179" s="77">
        <v>5748</v>
      </c>
      <c r="E179" s="77">
        <v>0.8629</v>
      </c>
      <c r="F179" s="77">
        <v>0.86450000000000005</v>
      </c>
      <c r="G179" s="77">
        <v>0.8619</v>
      </c>
      <c r="H179" s="77">
        <v>0.86439999999999995</v>
      </c>
    </row>
    <row r="180" spans="1:8">
      <c r="A180" s="77" t="s">
        <v>1177</v>
      </c>
      <c r="B180" s="77">
        <v>20130730</v>
      </c>
      <c r="C180" s="161">
        <f t="shared" si="2"/>
        <v>41485</v>
      </c>
      <c r="D180" s="77">
        <v>5748</v>
      </c>
      <c r="E180" s="77">
        <v>0.86439999999999995</v>
      </c>
      <c r="F180" s="77">
        <v>0.87039999999999995</v>
      </c>
      <c r="G180" s="77">
        <v>0.8639</v>
      </c>
      <c r="H180" s="77">
        <v>0.87009999999999998</v>
      </c>
    </row>
    <row r="181" spans="1:8">
      <c r="A181" s="77" t="s">
        <v>1177</v>
      </c>
      <c r="B181" s="77">
        <v>20130731</v>
      </c>
      <c r="C181" s="161">
        <f t="shared" si="2"/>
        <v>41486</v>
      </c>
      <c r="D181" s="77">
        <v>5748</v>
      </c>
      <c r="E181" s="77">
        <v>0.87009999999999998</v>
      </c>
      <c r="F181" s="77">
        <v>0.87639999999999996</v>
      </c>
      <c r="G181" s="77">
        <v>0.87</v>
      </c>
      <c r="H181" s="77">
        <v>0.87629999999999997</v>
      </c>
    </row>
    <row r="182" spans="1:8">
      <c r="A182" s="77" t="s">
        <v>1177</v>
      </c>
      <c r="B182" s="77">
        <v>20130801</v>
      </c>
      <c r="C182" s="161">
        <f t="shared" si="2"/>
        <v>41487</v>
      </c>
      <c r="D182" s="77">
        <v>5744</v>
      </c>
      <c r="E182" s="77">
        <v>0.87629999999999997</v>
      </c>
      <c r="F182" s="77">
        <v>0.87639999999999996</v>
      </c>
      <c r="G182" s="77">
        <v>0.86799999999999999</v>
      </c>
      <c r="H182" s="77">
        <v>0.87360000000000004</v>
      </c>
    </row>
    <row r="183" spans="1:8">
      <c r="A183" s="77" t="s">
        <v>1177</v>
      </c>
      <c r="B183" s="77">
        <v>20130802</v>
      </c>
      <c r="C183" s="161">
        <f t="shared" si="2"/>
        <v>41488</v>
      </c>
      <c r="D183" s="77">
        <v>4792</v>
      </c>
      <c r="E183" s="77">
        <v>0.87370000000000003</v>
      </c>
      <c r="F183" s="77">
        <v>0.87429999999999997</v>
      </c>
      <c r="G183" s="77">
        <v>0.86799999999999999</v>
      </c>
      <c r="H183" s="77">
        <v>0.86870000000000003</v>
      </c>
    </row>
    <row r="184" spans="1:8">
      <c r="A184" s="77" t="s">
        <v>1177</v>
      </c>
      <c r="B184" s="77">
        <v>20130804</v>
      </c>
      <c r="C184" s="161">
        <f t="shared" si="2"/>
        <v>41490</v>
      </c>
      <c r="D184" s="77">
        <v>480</v>
      </c>
      <c r="E184" s="77">
        <v>0.86880000000000002</v>
      </c>
      <c r="F184" s="77">
        <v>0.86890000000000001</v>
      </c>
      <c r="G184" s="77">
        <v>0.86819999999999997</v>
      </c>
      <c r="H184" s="77">
        <v>0.86829999999999996</v>
      </c>
    </row>
    <row r="185" spans="1:8">
      <c r="A185" s="77" t="s">
        <v>1177</v>
      </c>
      <c r="B185" s="77">
        <v>20130805</v>
      </c>
      <c r="C185" s="161">
        <f t="shared" si="2"/>
        <v>41491</v>
      </c>
      <c r="D185" s="77">
        <v>5748</v>
      </c>
      <c r="E185" s="77">
        <v>0.86829999999999996</v>
      </c>
      <c r="F185" s="77">
        <v>0.86939999999999995</v>
      </c>
      <c r="G185" s="77">
        <v>0.8629</v>
      </c>
      <c r="H185" s="77">
        <v>0.86319999999999997</v>
      </c>
    </row>
    <row r="186" spans="1:8">
      <c r="A186" s="77" t="s">
        <v>1177</v>
      </c>
      <c r="B186" s="77">
        <v>20130806</v>
      </c>
      <c r="C186" s="161">
        <f t="shared" si="2"/>
        <v>41492</v>
      </c>
      <c r="D186" s="77">
        <v>5756</v>
      </c>
      <c r="E186" s="77">
        <v>0.86309999999999998</v>
      </c>
      <c r="F186" s="77">
        <v>0.86709999999999998</v>
      </c>
      <c r="G186" s="77">
        <v>0.86160000000000003</v>
      </c>
      <c r="H186" s="77">
        <v>0.86699999999999999</v>
      </c>
    </row>
    <row r="187" spans="1:8">
      <c r="A187" s="77" t="s">
        <v>1177</v>
      </c>
      <c r="B187" s="77">
        <v>20130807</v>
      </c>
      <c r="C187" s="161">
        <f t="shared" si="2"/>
        <v>41493</v>
      </c>
      <c r="D187" s="77">
        <v>5752</v>
      </c>
      <c r="E187" s="77">
        <v>0.86709999999999998</v>
      </c>
      <c r="F187" s="77">
        <v>0.87280000000000002</v>
      </c>
      <c r="G187" s="77">
        <v>0.85770000000000002</v>
      </c>
      <c r="H187" s="77">
        <v>0.86050000000000004</v>
      </c>
    </row>
    <row r="188" spans="1:8">
      <c r="A188" s="77" t="s">
        <v>1177</v>
      </c>
      <c r="B188" s="77">
        <v>20130808</v>
      </c>
      <c r="C188" s="161">
        <f t="shared" si="2"/>
        <v>41494</v>
      </c>
      <c r="D188" s="77">
        <v>5740</v>
      </c>
      <c r="E188" s="77">
        <v>0.86050000000000004</v>
      </c>
      <c r="F188" s="77">
        <v>0.86199999999999999</v>
      </c>
      <c r="G188" s="77">
        <v>0.85909999999999997</v>
      </c>
      <c r="H188" s="77">
        <v>0.86109999999999998</v>
      </c>
    </row>
    <row r="189" spans="1:8">
      <c r="A189" s="77" t="s">
        <v>1177</v>
      </c>
      <c r="B189" s="77">
        <v>20130809</v>
      </c>
      <c r="C189" s="161">
        <f t="shared" si="2"/>
        <v>41495</v>
      </c>
      <c r="D189" s="77">
        <v>4792</v>
      </c>
      <c r="E189" s="77">
        <v>0.86099999999999999</v>
      </c>
      <c r="F189" s="77">
        <v>0.86160000000000003</v>
      </c>
      <c r="G189" s="77">
        <v>0.85940000000000005</v>
      </c>
      <c r="H189" s="77">
        <v>0.86040000000000005</v>
      </c>
    </row>
    <row r="190" spans="1:8">
      <c r="A190" s="77" t="s">
        <v>1177</v>
      </c>
      <c r="B190" s="77">
        <v>20130811</v>
      </c>
      <c r="C190" s="161">
        <f t="shared" si="2"/>
        <v>41497</v>
      </c>
      <c r="D190" s="77">
        <v>480</v>
      </c>
      <c r="E190" s="77">
        <v>0.86</v>
      </c>
      <c r="F190" s="77">
        <v>0.86</v>
      </c>
      <c r="G190" s="77">
        <v>0.85929999999999995</v>
      </c>
      <c r="H190" s="77">
        <v>0.85950000000000004</v>
      </c>
    </row>
    <row r="191" spans="1:8">
      <c r="A191" s="77" t="s">
        <v>1177</v>
      </c>
      <c r="B191" s="77">
        <v>20130812</v>
      </c>
      <c r="C191" s="161">
        <f t="shared" si="2"/>
        <v>41498</v>
      </c>
      <c r="D191" s="77">
        <v>5748</v>
      </c>
      <c r="E191" s="77">
        <v>0.85950000000000004</v>
      </c>
      <c r="F191" s="77">
        <v>0.86070000000000002</v>
      </c>
      <c r="G191" s="77">
        <v>0.85780000000000001</v>
      </c>
      <c r="H191" s="77">
        <v>0.85980000000000001</v>
      </c>
    </row>
    <row r="192" spans="1:8">
      <c r="A192" s="77" t="s">
        <v>1177</v>
      </c>
      <c r="B192" s="77">
        <v>20130813</v>
      </c>
      <c r="C192" s="161">
        <f t="shared" si="2"/>
        <v>41499</v>
      </c>
      <c r="D192" s="77">
        <v>5752</v>
      </c>
      <c r="E192" s="77">
        <v>0.85970000000000002</v>
      </c>
      <c r="F192" s="77">
        <v>0.86080000000000001</v>
      </c>
      <c r="G192" s="77">
        <v>0.85329999999999995</v>
      </c>
      <c r="H192" s="77">
        <v>0.85840000000000005</v>
      </c>
    </row>
    <row r="193" spans="1:8">
      <c r="A193" s="77" t="s">
        <v>1177</v>
      </c>
      <c r="B193" s="77">
        <v>20130814</v>
      </c>
      <c r="C193" s="161">
        <f t="shared" si="2"/>
        <v>41500</v>
      </c>
      <c r="D193" s="77">
        <v>5748</v>
      </c>
      <c r="E193" s="77">
        <v>0.85840000000000005</v>
      </c>
      <c r="F193" s="77">
        <v>0.85960000000000003</v>
      </c>
      <c r="G193" s="77">
        <v>0.85260000000000002</v>
      </c>
      <c r="H193" s="77">
        <v>0.85460000000000003</v>
      </c>
    </row>
    <row r="194" spans="1:8">
      <c r="A194" s="77" t="s">
        <v>1177</v>
      </c>
      <c r="B194" s="77">
        <v>20130815</v>
      </c>
      <c r="C194" s="161">
        <f t="shared" si="2"/>
        <v>41501</v>
      </c>
      <c r="D194" s="77">
        <v>5752</v>
      </c>
      <c r="E194" s="77">
        <v>0.85460000000000003</v>
      </c>
      <c r="F194" s="77">
        <v>0.85660000000000003</v>
      </c>
      <c r="G194" s="77">
        <v>0.85019999999999996</v>
      </c>
      <c r="H194" s="77">
        <v>0.85329999999999995</v>
      </c>
    </row>
    <row r="195" spans="1:8">
      <c r="A195" s="77" t="s">
        <v>1177</v>
      </c>
      <c r="B195" s="77">
        <v>20130816</v>
      </c>
      <c r="C195" s="161">
        <f t="shared" ref="C195:C258" si="3">VALUE(LEFT(B195,4)&amp;"."&amp;MID(B195,5,2)&amp;"."&amp;RIGHT(B195,2))</f>
        <v>41502</v>
      </c>
      <c r="D195" s="77">
        <v>4792</v>
      </c>
      <c r="E195" s="77">
        <v>0.85340000000000005</v>
      </c>
      <c r="F195" s="77">
        <v>0.85519999999999996</v>
      </c>
      <c r="G195" s="77">
        <v>0.85209999999999997</v>
      </c>
      <c r="H195" s="77">
        <v>0.85299999999999998</v>
      </c>
    </row>
    <row r="196" spans="1:8">
      <c r="A196" s="77" t="s">
        <v>1177</v>
      </c>
      <c r="B196" s="77">
        <v>20130818</v>
      </c>
      <c r="C196" s="161">
        <f t="shared" si="3"/>
        <v>41504</v>
      </c>
      <c r="D196" s="77">
        <v>480</v>
      </c>
      <c r="E196" s="77">
        <v>0.85289999999999999</v>
      </c>
      <c r="F196" s="77">
        <v>0.85289999999999999</v>
      </c>
      <c r="G196" s="77">
        <v>0.85229999999999995</v>
      </c>
      <c r="H196" s="77">
        <v>0.8528</v>
      </c>
    </row>
    <row r="197" spans="1:8">
      <c r="A197" s="77" t="s">
        <v>1177</v>
      </c>
      <c r="B197" s="77">
        <v>20130819</v>
      </c>
      <c r="C197" s="161">
        <f t="shared" si="3"/>
        <v>41505</v>
      </c>
      <c r="D197" s="77">
        <v>5736</v>
      </c>
      <c r="E197" s="77">
        <v>0.8528</v>
      </c>
      <c r="F197" s="77">
        <v>0.85360000000000003</v>
      </c>
      <c r="G197" s="77">
        <v>0.85099999999999998</v>
      </c>
      <c r="H197" s="77">
        <v>0.85189999999999999</v>
      </c>
    </row>
    <row r="198" spans="1:8">
      <c r="A198" s="77" t="s">
        <v>1177</v>
      </c>
      <c r="B198" s="77">
        <v>20130820</v>
      </c>
      <c r="C198" s="161">
        <f t="shared" si="3"/>
        <v>41506</v>
      </c>
      <c r="D198" s="77">
        <v>5748</v>
      </c>
      <c r="E198" s="77">
        <v>0.85189999999999999</v>
      </c>
      <c r="F198" s="77">
        <v>0.85709999999999997</v>
      </c>
      <c r="G198" s="77">
        <v>0.85160000000000002</v>
      </c>
      <c r="H198" s="77">
        <v>0.85660000000000003</v>
      </c>
    </row>
    <row r="199" spans="1:8">
      <c r="A199" s="77" t="s">
        <v>1177</v>
      </c>
      <c r="B199" s="77">
        <v>20130821</v>
      </c>
      <c r="C199" s="161">
        <f t="shared" si="3"/>
        <v>41507</v>
      </c>
      <c r="D199" s="77">
        <v>5756</v>
      </c>
      <c r="E199" s="77">
        <v>0.85650000000000004</v>
      </c>
      <c r="F199" s="77">
        <v>0.85750000000000004</v>
      </c>
      <c r="G199" s="77">
        <v>0.85070000000000001</v>
      </c>
      <c r="H199" s="77">
        <v>0.85409999999999997</v>
      </c>
    </row>
    <row r="200" spans="1:8">
      <c r="A200" s="77" t="s">
        <v>1177</v>
      </c>
      <c r="B200" s="77">
        <v>20130822</v>
      </c>
      <c r="C200" s="161">
        <f t="shared" si="3"/>
        <v>41508</v>
      </c>
      <c r="D200" s="77">
        <v>5744</v>
      </c>
      <c r="E200" s="77">
        <v>0.85409999999999997</v>
      </c>
      <c r="F200" s="77">
        <v>0.85750000000000004</v>
      </c>
      <c r="G200" s="77">
        <v>0.85340000000000005</v>
      </c>
      <c r="H200" s="77">
        <v>0.85619999999999996</v>
      </c>
    </row>
    <row r="201" spans="1:8">
      <c r="A201" s="77" t="s">
        <v>1177</v>
      </c>
      <c r="B201" s="77">
        <v>20130823</v>
      </c>
      <c r="C201" s="161">
        <f t="shared" si="3"/>
        <v>41509</v>
      </c>
      <c r="D201" s="77">
        <v>4792</v>
      </c>
      <c r="E201" s="77">
        <v>0.85619999999999996</v>
      </c>
      <c r="F201" s="77">
        <v>0.86009999999999998</v>
      </c>
      <c r="G201" s="77">
        <v>0.85399999999999998</v>
      </c>
      <c r="H201" s="77">
        <v>0.8589</v>
      </c>
    </row>
    <row r="202" spans="1:8">
      <c r="A202" s="77" t="s">
        <v>1177</v>
      </c>
      <c r="B202" s="77">
        <v>20130825</v>
      </c>
      <c r="C202" s="161">
        <f t="shared" si="3"/>
        <v>41511</v>
      </c>
      <c r="D202" s="77">
        <v>476</v>
      </c>
      <c r="E202" s="77">
        <v>0.85909999999999997</v>
      </c>
      <c r="F202" s="77">
        <v>0.85909999999999997</v>
      </c>
      <c r="G202" s="77">
        <v>0.85870000000000002</v>
      </c>
      <c r="H202" s="77">
        <v>0.8589</v>
      </c>
    </row>
    <row r="203" spans="1:8">
      <c r="A203" s="77" t="s">
        <v>1177</v>
      </c>
      <c r="B203" s="77">
        <v>20130826</v>
      </c>
      <c r="C203" s="161">
        <f t="shared" si="3"/>
        <v>41512</v>
      </c>
      <c r="D203" s="77">
        <v>5744</v>
      </c>
      <c r="E203" s="77">
        <v>0.85899999999999999</v>
      </c>
      <c r="F203" s="77">
        <v>0.85940000000000005</v>
      </c>
      <c r="G203" s="77">
        <v>0.85750000000000004</v>
      </c>
      <c r="H203" s="77">
        <v>0.85829999999999995</v>
      </c>
    </row>
    <row r="204" spans="1:8">
      <c r="A204" s="77" t="s">
        <v>1177</v>
      </c>
      <c r="B204" s="77">
        <v>20130827</v>
      </c>
      <c r="C204" s="161">
        <f t="shared" si="3"/>
        <v>41513</v>
      </c>
      <c r="D204" s="77">
        <v>5744</v>
      </c>
      <c r="E204" s="77">
        <v>0.85819999999999996</v>
      </c>
      <c r="F204" s="77">
        <v>0.86209999999999998</v>
      </c>
      <c r="G204" s="77">
        <v>0.8579</v>
      </c>
      <c r="H204" s="77">
        <v>0.86119999999999997</v>
      </c>
    </row>
    <row r="205" spans="1:8">
      <c r="A205" s="77" t="s">
        <v>1177</v>
      </c>
      <c r="B205" s="77">
        <v>20130828</v>
      </c>
      <c r="C205" s="161">
        <f t="shared" si="3"/>
        <v>41514</v>
      </c>
      <c r="D205" s="77">
        <v>5756</v>
      </c>
      <c r="E205" s="77">
        <v>0.86119999999999997</v>
      </c>
      <c r="F205" s="77">
        <v>0.86480000000000001</v>
      </c>
      <c r="G205" s="77">
        <v>0.85699999999999998</v>
      </c>
      <c r="H205" s="77">
        <v>0.85850000000000004</v>
      </c>
    </row>
    <row r="206" spans="1:8">
      <c r="A206" s="77" t="s">
        <v>1177</v>
      </c>
      <c r="B206" s="77">
        <v>20130829</v>
      </c>
      <c r="C206" s="161">
        <f t="shared" si="3"/>
        <v>41515</v>
      </c>
      <c r="D206" s="77">
        <v>5748</v>
      </c>
      <c r="E206" s="77">
        <v>0.85860000000000003</v>
      </c>
      <c r="F206" s="77">
        <v>0.85870000000000002</v>
      </c>
      <c r="G206" s="77">
        <v>0.85270000000000001</v>
      </c>
      <c r="H206" s="77">
        <v>0.85340000000000005</v>
      </c>
    </row>
    <row r="207" spans="1:8">
      <c r="A207" s="77" t="s">
        <v>1177</v>
      </c>
      <c r="B207" s="77">
        <v>20130830</v>
      </c>
      <c r="C207" s="161">
        <f t="shared" si="3"/>
        <v>41516</v>
      </c>
      <c r="D207" s="77">
        <v>4796</v>
      </c>
      <c r="E207" s="77">
        <v>0.85350000000000004</v>
      </c>
      <c r="F207" s="77">
        <v>0.85509999999999997</v>
      </c>
      <c r="G207" s="77">
        <v>0.8518</v>
      </c>
      <c r="H207" s="77">
        <v>0.8528</v>
      </c>
    </row>
    <row r="208" spans="1:8">
      <c r="A208" s="77" t="s">
        <v>1177</v>
      </c>
      <c r="B208" s="77">
        <v>20130901</v>
      </c>
      <c r="C208" s="161">
        <f t="shared" si="3"/>
        <v>41518</v>
      </c>
      <c r="D208" s="77">
        <v>480</v>
      </c>
      <c r="E208" s="77">
        <v>0.85099999999999998</v>
      </c>
      <c r="F208" s="77">
        <v>0.8518</v>
      </c>
      <c r="G208" s="77">
        <v>0.85040000000000004</v>
      </c>
      <c r="H208" s="77">
        <v>0.85089999999999999</v>
      </c>
    </row>
    <row r="209" spans="1:8">
      <c r="A209" s="77" t="s">
        <v>1177</v>
      </c>
      <c r="B209" s="77">
        <v>20130902</v>
      </c>
      <c r="C209" s="161">
        <f t="shared" si="3"/>
        <v>41519</v>
      </c>
      <c r="D209" s="77">
        <v>5756</v>
      </c>
      <c r="E209" s="77">
        <v>0.85089999999999999</v>
      </c>
      <c r="F209" s="77">
        <v>0.85099999999999998</v>
      </c>
      <c r="G209" s="77">
        <v>0.84699999999999998</v>
      </c>
      <c r="H209" s="77">
        <v>0.84809999999999997</v>
      </c>
    </row>
    <row r="210" spans="1:8">
      <c r="A210" s="77" t="s">
        <v>1177</v>
      </c>
      <c r="B210" s="77">
        <v>20130903</v>
      </c>
      <c r="C210" s="161">
        <f t="shared" si="3"/>
        <v>41520</v>
      </c>
      <c r="D210" s="77">
        <v>5748</v>
      </c>
      <c r="E210" s="77">
        <v>0.84819999999999995</v>
      </c>
      <c r="F210" s="77">
        <v>0.84819999999999995</v>
      </c>
      <c r="G210" s="77">
        <v>0.84440000000000004</v>
      </c>
      <c r="H210" s="77">
        <v>0.84609999999999996</v>
      </c>
    </row>
    <row r="211" spans="1:8">
      <c r="A211" s="77" t="s">
        <v>1177</v>
      </c>
      <c r="B211" s="77">
        <v>20130904</v>
      </c>
      <c r="C211" s="161">
        <f t="shared" si="3"/>
        <v>41521</v>
      </c>
      <c r="D211" s="77">
        <v>5748</v>
      </c>
      <c r="E211" s="77">
        <v>0.84619999999999995</v>
      </c>
      <c r="F211" s="77">
        <v>0.84619999999999995</v>
      </c>
      <c r="G211" s="77">
        <v>0.84240000000000004</v>
      </c>
      <c r="H211" s="77">
        <v>0.8448</v>
      </c>
    </row>
    <row r="212" spans="1:8">
      <c r="A212" s="77" t="s">
        <v>1177</v>
      </c>
      <c r="B212" s="77">
        <v>20130905</v>
      </c>
      <c r="C212" s="161">
        <f t="shared" si="3"/>
        <v>41522</v>
      </c>
      <c r="D212" s="77">
        <v>5752</v>
      </c>
      <c r="E212" s="77">
        <v>0.8448</v>
      </c>
      <c r="F212" s="77">
        <v>0.84619999999999995</v>
      </c>
      <c r="G212" s="77">
        <v>0.84060000000000001</v>
      </c>
      <c r="H212" s="77">
        <v>0.84119999999999995</v>
      </c>
    </row>
    <row r="213" spans="1:8">
      <c r="A213" s="77" t="s">
        <v>1177</v>
      </c>
      <c r="B213" s="77">
        <v>20130906</v>
      </c>
      <c r="C213" s="161">
        <f t="shared" si="3"/>
        <v>41523</v>
      </c>
      <c r="D213" s="77">
        <v>4788</v>
      </c>
      <c r="E213" s="77">
        <v>0.84119999999999995</v>
      </c>
      <c r="F213" s="77">
        <v>0.84309999999999996</v>
      </c>
      <c r="G213" s="77">
        <v>0.83899999999999997</v>
      </c>
      <c r="H213" s="77">
        <v>0.8427</v>
      </c>
    </row>
    <row r="214" spans="1:8">
      <c r="A214" s="77" t="s">
        <v>1177</v>
      </c>
      <c r="B214" s="77">
        <v>20130908</v>
      </c>
      <c r="C214" s="161">
        <f t="shared" si="3"/>
        <v>41525</v>
      </c>
      <c r="D214" s="77">
        <v>480</v>
      </c>
      <c r="E214" s="77">
        <v>0.84260000000000002</v>
      </c>
      <c r="F214" s="77">
        <v>0.84279999999999999</v>
      </c>
      <c r="G214" s="77">
        <v>0.84209999999999996</v>
      </c>
      <c r="H214" s="77">
        <v>0.84240000000000004</v>
      </c>
    </row>
    <row r="215" spans="1:8">
      <c r="A215" s="77" t="s">
        <v>1177</v>
      </c>
      <c r="B215" s="77">
        <v>20130909</v>
      </c>
      <c r="C215" s="161">
        <f t="shared" si="3"/>
        <v>41526</v>
      </c>
      <c r="D215" s="77">
        <v>5596</v>
      </c>
      <c r="E215" s="77">
        <v>0.84240000000000004</v>
      </c>
      <c r="F215" s="77">
        <v>0.84470000000000001</v>
      </c>
      <c r="G215" s="77">
        <v>0.84079999999999999</v>
      </c>
      <c r="H215" s="77">
        <v>0.84419999999999995</v>
      </c>
    </row>
    <row r="216" spans="1:8">
      <c r="A216" s="77" t="s">
        <v>1177</v>
      </c>
      <c r="B216" s="77">
        <v>20130910</v>
      </c>
      <c r="C216" s="161">
        <f t="shared" si="3"/>
        <v>41527</v>
      </c>
      <c r="D216" s="77">
        <v>5740</v>
      </c>
      <c r="E216" s="77">
        <v>0.84419999999999995</v>
      </c>
      <c r="F216" s="77">
        <v>0.84509999999999996</v>
      </c>
      <c r="G216" s="77">
        <v>0.84209999999999996</v>
      </c>
      <c r="H216" s="77">
        <v>0.84309999999999996</v>
      </c>
    </row>
    <row r="217" spans="1:8">
      <c r="A217" s="77" t="s">
        <v>1177</v>
      </c>
      <c r="B217" s="77">
        <v>20130911</v>
      </c>
      <c r="C217" s="161">
        <f t="shared" si="3"/>
        <v>41528</v>
      </c>
      <c r="D217" s="77">
        <v>5756</v>
      </c>
      <c r="E217" s="77">
        <v>0.84309999999999996</v>
      </c>
      <c r="F217" s="77">
        <v>0.84370000000000001</v>
      </c>
      <c r="G217" s="77">
        <v>0.83809999999999996</v>
      </c>
      <c r="H217" s="77">
        <v>0.84109999999999996</v>
      </c>
    </row>
    <row r="218" spans="1:8">
      <c r="A218" s="77" t="s">
        <v>1177</v>
      </c>
      <c r="B218" s="77">
        <v>20130912</v>
      </c>
      <c r="C218" s="161">
        <f t="shared" si="3"/>
        <v>41529</v>
      </c>
      <c r="D218" s="77">
        <v>5744</v>
      </c>
      <c r="E218" s="77">
        <v>0.84109999999999996</v>
      </c>
      <c r="F218" s="77">
        <v>0.84230000000000005</v>
      </c>
      <c r="G218" s="77">
        <v>0.83909999999999996</v>
      </c>
      <c r="H218" s="77">
        <v>0.84130000000000005</v>
      </c>
    </row>
    <row r="219" spans="1:8">
      <c r="A219" s="77" t="s">
        <v>1177</v>
      </c>
      <c r="B219" s="77">
        <v>20130913</v>
      </c>
      <c r="C219" s="161">
        <f t="shared" si="3"/>
        <v>41530</v>
      </c>
      <c r="D219" s="77">
        <v>4780</v>
      </c>
      <c r="E219" s="77">
        <v>0.84119999999999995</v>
      </c>
      <c r="F219" s="77">
        <v>0.84150000000000003</v>
      </c>
      <c r="G219" s="77">
        <v>0.83540000000000003</v>
      </c>
      <c r="H219" s="77">
        <v>0.8377</v>
      </c>
    </row>
    <row r="220" spans="1:8">
      <c r="A220" s="77" t="s">
        <v>1177</v>
      </c>
      <c r="B220" s="77">
        <v>20130915</v>
      </c>
      <c r="C220" s="161">
        <f t="shared" si="3"/>
        <v>41532</v>
      </c>
      <c r="D220" s="77">
        <v>476</v>
      </c>
      <c r="E220" s="77">
        <v>0.83799999999999997</v>
      </c>
      <c r="F220" s="77">
        <v>0.83889999999999998</v>
      </c>
      <c r="G220" s="77">
        <v>0.8377</v>
      </c>
      <c r="H220" s="77">
        <v>0.83799999999999997</v>
      </c>
    </row>
    <row r="221" spans="1:8">
      <c r="A221" s="77" t="s">
        <v>1177</v>
      </c>
      <c r="B221" s="77">
        <v>20130916</v>
      </c>
      <c r="C221" s="161">
        <f t="shared" si="3"/>
        <v>41533</v>
      </c>
      <c r="D221" s="77">
        <v>5740</v>
      </c>
      <c r="E221" s="77">
        <v>0.83799999999999997</v>
      </c>
      <c r="F221" s="77">
        <v>0.83889999999999998</v>
      </c>
      <c r="G221" s="77">
        <v>0.83689999999999998</v>
      </c>
      <c r="H221" s="77">
        <v>0.83840000000000003</v>
      </c>
    </row>
    <row r="222" spans="1:8">
      <c r="A222" s="77" t="s">
        <v>1177</v>
      </c>
      <c r="B222" s="77">
        <v>20130917</v>
      </c>
      <c r="C222" s="161">
        <f t="shared" si="3"/>
        <v>41534</v>
      </c>
      <c r="D222" s="77">
        <v>5748</v>
      </c>
      <c r="E222" s="77">
        <v>0.83840000000000003</v>
      </c>
      <c r="F222" s="77">
        <v>0.84089999999999998</v>
      </c>
      <c r="G222" s="77">
        <v>0.8377</v>
      </c>
      <c r="H222" s="77">
        <v>0.83960000000000001</v>
      </c>
    </row>
    <row r="223" spans="1:8">
      <c r="A223" s="77" t="s">
        <v>1177</v>
      </c>
      <c r="B223" s="77">
        <v>20130918</v>
      </c>
      <c r="C223" s="161">
        <f t="shared" si="3"/>
        <v>41535</v>
      </c>
      <c r="D223" s="77">
        <v>5744</v>
      </c>
      <c r="E223" s="77">
        <v>0.83960000000000001</v>
      </c>
      <c r="F223" s="77">
        <v>0.8397</v>
      </c>
      <c r="G223" s="77">
        <v>0.83499999999999996</v>
      </c>
      <c r="H223" s="77">
        <v>0.83799999999999997</v>
      </c>
    </row>
    <row r="224" spans="1:8">
      <c r="A224" s="77" t="s">
        <v>1177</v>
      </c>
      <c r="B224" s="77">
        <v>20130919</v>
      </c>
      <c r="C224" s="161">
        <f t="shared" si="3"/>
        <v>41536</v>
      </c>
      <c r="D224" s="77">
        <v>5752</v>
      </c>
      <c r="E224" s="77">
        <v>0.83799999999999997</v>
      </c>
      <c r="F224" s="77">
        <v>0.84409999999999996</v>
      </c>
      <c r="G224" s="77">
        <v>0.83760000000000001</v>
      </c>
      <c r="H224" s="77">
        <v>0.84370000000000001</v>
      </c>
    </row>
    <row r="225" spans="1:8">
      <c r="A225" s="77" t="s">
        <v>1177</v>
      </c>
      <c r="B225" s="77">
        <v>20130920</v>
      </c>
      <c r="C225" s="161">
        <f t="shared" si="3"/>
        <v>41537</v>
      </c>
      <c r="D225" s="77">
        <v>4776</v>
      </c>
      <c r="E225" s="77">
        <v>0.84370000000000001</v>
      </c>
      <c r="F225" s="77">
        <v>0.84570000000000001</v>
      </c>
      <c r="G225" s="77">
        <v>0.84189999999999998</v>
      </c>
      <c r="H225" s="77">
        <v>0.84409999999999996</v>
      </c>
    </row>
    <row r="226" spans="1:8">
      <c r="A226" s="77" t="s">
        <v>1177</v>
      </c>
      <c r="B226" s="77">
        <v>20130922</v>
      </c>
      <c r="C226" s="161">
        <f t="shared" si="3"/>
        <v>41539</v>
      </c>
      <c r="D226" s="77">
        <v>480</v>
      </c>
      <c r="E226" s="77">
        <v>0.84570000000000001</v>
      </c>
      <c r="F226" s="77">
        <v>0.84570000000000001</v>
      </c>
      <c r="G226" s="77">
        <v>0.84460000000000002</v>
      </c>
      <c r="H226" s="77">
        <v>0.84470000000000001</v>
      </c>
    </row>
    <row r="227" spans="1:8">
      <c r="A227" s="77" t="s">
        <v>1177</v>
      </c>
      <c r="B227" s="77">
        <v>20130923</v>
      </c>
      <c r="C227" s="161">
        <f t="shared" si="3"/>
        <v>41540</v>
      </c>
      <c r="D227" s="77">
        <v>5740</v>
      </c>
      <c r="E227" s="77">
        <v>0.84470000000000001</v>
      </c>
      <c r="F227" s="77">
        <v>0.84489999999999998</v>
      </c>
      <c r="G227" s="77">
        <v>0.84009999999999996</v>
      </c>
      <c r="H227" s="77">
        <v>0.84119999999999995</v>
      </c>
    </row>
    <row r="228" spans="1:8">
      <c r="A228" s="77" t="s">
        <v>1177</v>
      </c>
      <c r="B228" s="77">
        <v>20130924</v>
      </c>
      <c r="C228" s="161">
        <f t="shared" si="3"/>
        <v>41541</v>
      </c>
      <c r="D228" s="77">
        <v>5740</v>
      </c>
      <c r="E228" s="77">
        <v>0.84119999999999995</v>
      </c>
      <c r="F228" s="77">
        <v>0.84460000000000002</v>
      </c>
      <c r="G228" s="77">
        <v>0.84109999999999996</v>
      </c>
      <c r="H228" s="77">
        <v>0.84209999999999996</v>
      </c>
    </row>
    <row r="229" spans="1:8">
      <c r="A229" s="77" t="s">
        <v>1177</v>
      </c>
      <c r="B229" s="77">
        <v>20130925</v>
      </c>
      <c r="C229" s="161">
        <f t="shared" si="3"/>
        <v>41542</v>
      </c>
      <c r="D229" s="77">
        <v>5748</v>
      </c>
      <c r="E229" s="77">
        <v>0.84209999999999996</v>
      </c>
      <c r="F229" s="77">
        <v>0.84440000000000004</v>
      </c>
      <c r="G229" s="77">
        <v>0.8397</v>
      </c>
      <c r="H229" s="77">
        <v>0.8407</v>
      </c>
    </row>
    <row r="230" spans="1:8">
      <c r="A230" s="77" t="s">
        <v>1177</v>
      </c>
      <c r="B230" s="77">
        <v>20130926</v>
      </c>
      <c r="C230" s="161">
        <f t="shared" si="3"/>
        <v>41543</v>
      </c>
      <c r="D230" s="77">
        <v>5744</v>
      </c>
      <c r="E230" s="77">
        <v>0.8407</v>
      </c>
      <c r="F230" s="77">
        <v>0.8427</v>
      </c>
      <c r="G230" s="77">
        <v>0.83919999999999995</v>
      </c>
      <c r="H230" s="77">
        <v>0.8407</v>
      </c>
    </row>
    <row r="231" spans="1:8">
      <c r="A231" s="77" t="s">
        <v>1177</v>
      </c>
      <c r="B231" s="77">
        <v>20130927</v>
      </c>
      <c r="C231" s="161">
        <f t="shared" si="3"/>
        <v>41544</v>
      </c>
      <c r="D231" s="77">
        <v>4780</v>
      </c>
      <c r="E231" s="77">
        <v>0.8407</v>
      </c>
      <c r="F231" s="77">
        <v>0.8417</v>
      </c>
      <c r="G231" s="77">
        <v>0.83609999999999995</v>
      </c>
      <c r="H231" s="77">
        <v>0.83740000000000003</v>
      </c>
    </row>
    <row r="232" spans="1:8">
      <c r="A232" s="77" t="s">
        <v>1177</v>
      </c>
      <c r="B232" s="77">
        <v>20130929</v>
      </c>
      <c r="C232" s="161">
        <f t="shared" si="3"/>
        <v>41546</v>
      </c>
      <c r="D232" s="77">
        <v>476</v>
      </c>
      <c r="E232" s="77">
        <v>0.83499999999999996</v>
      </c>
      <c r="F232" s="77">
        <v>0.83540000000000003</v>
      </c>
      <c r="G232" s="77">
        <v>0.83430000000000004</v>
      </c>
      <c r="H232" s="77">
        <v>0.83440000000000003</v>
      </c>
    </row>
    <row r="233" spans="1:8">
      <c r="A233" s="77" t="s">
        <v>1177</v>
      </c>
      <c r="B233" s="77">
        <v>20130930</v>
      </c>
      <c r="C233" s="161">
        <f t="shared" si="3"/>
        <v>41547</v>
      </c>
      <c r="D233" s="77">
        <v>5740</v>
      </c>
      <c r="E233" s="77">
        <v>0.83440000000000003</v>
      </c>
      <c r="F233" s="77">
        <v>0.83860000000000001</v>
      </c>
      <c r="G233" s="77">
        <v>0.83399999999999996</v>
      </c>
      <c r="H233" s="77">
        <v>0.83530000000000004</v>
      </c>
    </row>
    <row r="234" spans="1:8">
      <c r="A234" s="77" t="s">
        <v>1177</v>
      </c>
      <c r="B234" s="77">
        <v>20131001</v>
      </c>
      <c r="C234" s="161">
        <f t="shared" si="3"/>
        <v>41548</v>
      </c>
      <c r="D234" s="77">
        <v>5748</v>
      </c>
      <c r="E234" s="77">
        <v>0.83530000000000004</v>
      </c>
      <c r="F234" s="77">
        <v>0.83640000000000003</v>
      </c>
      <c r="G234" s="77">
        <v>0.83299999999999996</v>
      </c>
      <c r="H234" s="77">
        <v>0.83489999999999998</v>
      </c>
    </row>
    <row r="235" spans="1:8">
      <c r="A235" s="77" t="s">
        <v>1177</v>
      </c>
      <c r="B235" s="77">
        <v>20131002</v>
      </c>
      <c r="C235" s="161">
        <f t="shared" si="3"/>
        <v>41549</v>
      </c>
      <c r="D235" s="77">
        <v>5752</v>
      </c>
      <c r="E235" s="77">
        <v>0.83489999999999998</v>
      </c>
      <c r="F235" s="77">
        <v>0.83789999999999998</v>
      </c>
      <c r="G235" s="77">
        <v>0.83320000000000005</v>
      </c>
      <c r="H235" s="77">
        <v>0.83679999999999999</v>
      </c>
    </row>
    <row r="236" spans="1:8">
      <c r="A236" s="77" t="s">
        <v>1177</v>
      </c>
      <c r="B236" s="77">
        <v>20131003</v>
      </c>
      <c r="C236" s="161">
        <f t="shared" si="3"/>
        <v>41550</v>
      </c>
      <c r="D236" s="77">
        <v>5748</v>
      </c>
      <c r="E236" s="77">
        <v>0.83679999999999999</v>
      </c>
      <c r="F236" s="77">
        <v>0.84370000000000001</v>
      </c>
      <c r="G236" s="77">
        <v>0.8367</v>
      </c>
      <c r="H236" s="77">
        <v>0.84289999999999998</v>
      </c>
    </row>
    <row r="237" spans="1:8">
      <c r="A237" s="77" t="s">
        <v>1177</v>
      </c>
      <c r="B237" s="77">
        <v>20131004</v>
      </c>
      <c r="C237" s="161">
        <f t="shared" si="3"/>
        <v>41551</v>
      </c>
      <c r="D237" s="77">
        <v>4788</v>
      </c>
      <c r="E237" s="77">
        <v>0.84289999999999998</v>
      </c>
      <c r="F237" s="77">
        <v>0.84730000000000005</v>
      </c>
      <c r="G237" s="77">
        <v>0.84199999999999997</v>
      </c>
      <c r="H237" s="77">
        <v>0.84589999999999999</v>
      </c>
    </row>
    <row r="238" spans="1:8">
      <c r="A238" s="77" t="s">
        <v>1177</v>
      </c>
      <c r="B238" s="77">
        <v>20131006</v>
      </c>
      <c r="C238" s="161">
        <f t="shared" si="3"/>
        <v>41553</v>
      </c>
      <c r="D238" s="77">
        <v>480</v>
      </c>
      <c r="E238" s="77">
        <v>0.84609999999999996</v>
      </c>
      <c r="F238" s="77">
        <v>0.84619999999999995</v>
      </c>
      <c r="G238" s="77">
        <v>0.84550000000000003</v>
      </c>
      <c r="H238" s="77">
        <v>0.8458</v>
      </c>
    </row>
    <row r="239" spans="1:8">
      <c r="A239" s="77" t="s">
        <v>1177</v>
      </c>
      <c r="B239" s="77">
        <v>20131007</v>
      </c>
      <c r="C239" s="161">
        <f t="shared" si="3"/>
        <v>41554</v>
      </c>
      <c r="D239" s="77">
        <v>5732</v>
      </c>
      <c r="E239" s="77">
        <v>0.8458</v>
      </c>
      <c r="F239" s="77">
        <v>0.84630000000000005</v>
      </c>
      <c r="G239" s="77">
        <v>0.8427</v>
      </c>
      <c r="H239" s="77">
        <v>0.84340000000000004</v>
      </c>
    </row>
    <row r="240" spans="1:8">
      <c r="A240" s="77" t="s">
        <v>1177</v>
      </c>
      <c r="B240" s="77">
        <v>20131008</v>
      </c>
      <c r="C240" s="161">
        <f t="shared" si="3"/>
        <v>41555</v>
      </c>
      <c r="D240" s="77">
        <v>5736</v>
      </c>
      <c r="E240" s="77">
        <v>0.84340000000000004</v>
      </c>
      <c r="F240" s="77">
        <v>0.84660000000000002</v>
      </c>
      <c r="G240" s="77">
        <v>0.84230000000000005</v>
      </c>
      <c r="H240" s="77">
        <v>0.84340000000000004</v>
      </c>
    </row>
    <row r="241" spans="1:8">
      <c r="A241" s="77" t="s">
        <v>1177</v>
      </c>
      <c r="B241" s="77">
        <v>20131009</v>
      </c>
      <c r="C241" s="161">
        <f t="shared" si="3"/>
        <v>41556</v>
      </c>
      <c r="D241" s="77">
        <v>5744</v>
      </c>
      <c r="E241" s="77">
        <v>0.84350000000000003</v>
      </c>
      <c r="F241" s="77">
        <v>0.84850000000000003</v>
      </c>
      <c r="G241" s="77">
        <v>0.8427</v>
      </c>
      <c r="H241" s="77">
        <v>0.84699999999999998</v>
      </c>
    </row>
    <row r="242" spans="1:8">
      <c r="A242" s="77" t="s">
        <v>1177</v>
      </c>
      <c r="B242" s="77">
        <v>20131010</v>
      </c>
      <c r="C242" s="161">
        <f t="shared" si="3"/>
        <v>41557</v>
      </c>
      <c r="D242" s="77">
        <v>5756</v>
      </c>
      <c r="E242" s="77">
        <v>0.84699999999999998</v>
      </c>
      <c r="F242" s="77">
        <v>0.84899999999999998</v>
      </c>
      <c r="G242" s="77">
        <v>0.84619999999999995</v>
      </c>
      <c r="H242" s="77">
        <v>0.84640000000000004</v>
      </c>
    </row>
    <row r="243" spans="1:8">
      <c r="A243" s="77" t="s">
        <v>1177</v>
      </c>
      <c r="B243" s="77">
        <v>20131011</v>
      </c>
      <c r="C243" s="161">
        <f t="shared" si="3"/>
        <v>41558</v>
      </c>
      <c r="D243" s="77">
        <v>4788</v>
      </c>
      <c r="E243" s="77">
        <v>0.84640000000000004</v>
      </c>
      <c r="F243" s="77">
        <v>0.85070000000000001</v>
      </c>
      <c r="G243" s="77">
        <v>0.84589999999999999</v>
      </c>
      <c r="H243" s="77">
        <v>0.84889999999999999</v>
      </c>
    </row>
    <row r="244" spans="1:8">
      <c r="A244" s="77" t="s">
        <v>1177</v>
      </c>
      <c r="B244" s="77">
        <v>20131013</v>
      </c>
      <c r="C244" s="161">
        <f t="shared" si="3"/>
        <v>41560</v>
      </c>
      <c r="D244" s="77">
        <v>480</v>
      </c>
      <c r="E244" s="77">
        <v>0.84889999999999999</v>
      </c>
      <c r="F244" s="77">
        <v>0.84899999999999998</v>
      </c>
      <c r="G244" s="77">
        <v>0.84850000000000003</v>
      </c>
      <c r="H244" s="77">
        <v>0.84870000000000001</v>
      </c>
    </row>
    <row r="245" spans="1:8">
      <c r="A245" s="77" t="s">
        <v>1177</v>
      </c>
      <c r="B245" s="77">
        <v>20131014</v>
      </c>
      <c r="C245" s="161">
        <f t="shared" si="3"/>
        <v>41561</v>
      </c>
      <c r="D245" s="77">
        <v>5744</v>
      </c>
      <c r="E245" s="77">
        <v>0.84870000000000001</v>
      </c>
      <c r="F245" s="77">
        <v>0.84940000000000004</v>
      </c>
      <c r="G245" s="77">
        <v>0.84770000000000001</v>
      </c>
      <c r="H245" s="77">
        <v>0.84860000000000002</v>
      </c>
    </row>
    <row r="246" spans="1:8">
      <c r="A246" s="77" t="s">
        <v>1177</v>
      </c>
      <c r="B246" s="77">
        <v>20131015</v>
      </c>
      <c r="C246" s="161">
        <f t="shared" si="3"/>
        <v>41562</v>
      </c>
      <c r="D246" s="77">
        <v>5760</v>
      </c>
      <c r="E246" s="77">
        <v>0.84850000000000003</v>
      </c>
      <c r="F246" s="77">
        <v>0.84930000000000005</v>
      </c>
      <c r="G246" s="77">
        <v>0.84430000000000005</v>
      </c>
      <c r="H246" s="77">
        <v>0.84570000000000001</v>
      </c>
    </row>
    <row r="247" spans="1:8">
      <c r="A247" s="77" t="s">
        <v>1177</v>
      </c>
      <c r="B247" s="77">
        <v>20131016</v>
      </c>
      <c r="C247" s="161">
        <f t="shared" si="3"/>
        <v>41563</v>
      </c>
      <c r="D247" s="77">
        <v>5732</v>
      </c>
      <c r="E247" s="77">
        <v>0.84570000000000001</v>
      </c>
      <c r="F247" s="77">
        <v>0.84870000000000001</v>
      </c>
      <c r="G247" s="77">
        <v>0.84309999999999996</v>
      </c>
      <c r="H247" s="77">
        <v>0.8478</v>
      </c>
    </row>
    <row r="248" spans="1:8">
      <c r="A248" s="77" t="s">
        <v>1177</v>
      </c>
      <c r="B248" s="77">
        <v>20131017</v>
      </c>
      <c r="C248" s="161">
        <f t="shared" si="3"/>
        <v>41564</v>
      </c>
      <c r="D248" s="77">
        <v>5728</v>
      </c>
      <c r="E248" s="77">
        <v>0.84789999999999999</v>
      </c>
      <c r="F248" s="77">
        <v>0.84940000000000004</v>
      </c>
      <c r="G248" s="77">
        <v>0.84470000000000001</v>
      </c>
      <c r="H248" s="77">
        <v>0.84599999999999997</v>
      </c>
    </row>
    <row r="249" spans="1:8">
      <c r="A249" s="77" t="s">
        <v>1177</v>
      </c>
      <c r="B249" s="77">
        <v>20131018</v>
      </c>
      <c r="C249" s="161">
        <f t="shared" si="3"/>
        <v>41565</v>
      </c>
      <c r="D249" s="77">
        <v>4784</v>
      </c>
      <c r="E249" s="77">
        <v>0.84599999999999997</v>
      </c>
      <c r="F249" s="77">
        <v>0.84670000000000001</v>
      </c>
      <c r="G249" s="77">
        <v>0.84389999999999998</v>
      </c>
      <c r="H249" s="77">
        <v>0.84609999999999996</v>
      </c>
    </row>
    <row r="250" spans="1:8">
      <c r="A250" s="77" t="s">
        <v>1177</v>
      </c>
      <c r="B250" s="77">
        <v>20131020</v>
      </c>
      <c r="C250" s="161">
        <f t="shared" si="3"/>
        <v>41567</v>
      </c>
      <c r="D250" s="77">
        <v>480</v>
      </c>
      <c r="E250" s="77">
        <v>0.84570000000000001</v>
      </c>
      <c r="F250" s="77">
        <v>0.84619999999999995</v>
      </c>
      <c r="G250" s="77">
        <v>0.84570000000000001</v>
      </c>
      <c r="H250" s="77">
        <v>0.84589999999999999</v>
      </c>
    </row>
    <row r="251" spans="1:8">
      <c r="A251" s="77" t="s">
        <v>1177</v>
      </c>
      <c r="B251" s="77">
        <v>20131021</v>
      </c>
      <c r="C251" s="161">
        <f t="shared" si="3"/>
        <v>41568</v>
      </c>
      <c r="D251" s="77">
        <v>5744</v>
      </c>
      <c r="E251" s="77">
        <v>0.8458</v>
      </c>
      <c r="F251" s="77">
        <v>0.84760000000000002</v>
      </c>
      <c r="G251" s="77">
        <v>0.8448</v>
      </c>
      <c r="H251" s="77">
        <v>0.84730000000000005</v>
      </c>
    </row>
    <row r="252" spans="1:8">
      <c r="A252" s="77" t="s">
        <v>1177</v>
      </c>
      <c r="B252" s="77">
        <v>20131022</v>
      </c>
      <c r="C252" s="161">
        <f t="shared" si="3"/>
        <v>41569</v>
      </c>
      <c r="D252" s="77">
        <v>5732</v>
      </c>
      <c r="E252" s="77">
        <v>0.84730000000000005</v>
      </c>
      <c r="F252" s="77">
        <v>0.84970000000000001</v>
      </c>
      <c r="G252" s="77">
        <v>0.84699999999999998</v>
      </c>
      <c r="H252" s="77">
        <v>0.84860000000000002</v>
      </c>
    </row>
    <row r="253" spans="1:8">
      <c r="A253" s="77" t="s">
        <v>1177</v>
      </c>
      <c r="B253" s="77">
        <v>20131023</v>
      </c>
      <c r="C253" s="161">
        <f t="shared" si="3"/>
        <v>41570</v>
      </c>
      <c r="D253" s="77">
        <v>5740</v>
      </c>
      <c r="E253" s="77">
        <v>0.84860000000000002</v>
      </c>
      <c r="F253" s="77">
        <v>0.85289999999999999</v>
      </c>
      <c r="G253" s="77">
        <v>0.84819999999999995</v>
      </c>
      <c r="H253" s="77">
        <v>0.85229999999999995</v>
      </c>
    </row>
    <row r="254" spans="1:8">
      <c r="A254" s="77" t="s">
        <v>1177</v>
      </c>
      <c r="B254" s="77">
        <v>20131024</v>
      </c>
      <c r="C254" s="161">
        <f t="shared" si="3"/>
        <v>41571</v>
      </c>
      <c r="D254" s="77">
        <v>5752</v>
      </c>
      <c r="E254" s="77">
        <v>0.85219999999999996</v>
      </c>
      <c r="F254" s="77">
        <v>0.85529999999999995</v>
      </c>
      <c r="G254" s="77">
        <v>0.85050000000000003</v>
      </c>
      <c r="H254" s="77">
        <v>0.85189999999999999</v>
      </c>
    </row>
    <row r="255" spans="1:8">
      <c r="A255" s="77" t="s">
        <v>1177</v>
      </c>
      <c r="B255" s="77">
        <v>20131025</v>
      </c>
      <c r="C255" s="161">
        <f t="shared" si="3"/>
        <v>41572</v>
      </c>
      <c r="D255" s="77">
        <v>4796</v>
      </c>
      <c r="E255" s="77">
        <v>0.8518</v>
      </c>
      <c r="F255" s="77">
        <v>0.85399999999999998</v>
      </c>
      <c r="G255" s="77">
        <v>0.85019999999999996</v>
      </c>
      <c r="H255" s="77">
        <v>0.85329999999999995</v>
      </c>
    </row>
    <row r="256" spans="1:8">
      <c r="A256" s="77" t="s">
        <v>1177</v>
      </c>
      <c r="B256" s="77">
        <v>20131027</v>
      </c>
      <c r="C256" s="161">
        <f t="shared" si="3"/>
        <v>41574</v>
      </c>
      <c r="D256" s="77">
        <v>236</v>
      </c>
      <c r="E256" s="77">
        <v>0.85350000000000004</v>
      </c>
      <c r="F256" s="77">
        <v>0.85360000000000003</v>
      </c>
      <c r="G256" s="77">
        <v>0.85309999999999997</v>
      </c>
      <c r="H256" s="77">
        <v>0.85350000000000004</v>
      </c>
    </row>
    <row r="257" spans="1:8">
      <c r="A257" s="77" t="s">
        <v>1177</v>
      </c>
      <c r="B257" s="77">
        <v>20131028</v>
      </c>
      <c r="C257" s="161">
        <f t="shared" si="3"/>
        <v>41575</v>
      </c>
      <c r="D257" s="77">
        <v>5752</v>
      </c>
      <c r="E257" s="77">
        <v>0.85350000000000004</v>
      </c>
      <c r="F257" s="77">
        <v>0.85450000000000004</v>
      </c>
      <c r="G257" s="77">
        <v>0.85170000000000001</v>
      </c>
      <c r="H257" s="77">
        <v>0.85389999999999999</v>
      </c>
    </row>
    <row r="258" spans="1:8">
      <c r="A258" s="77" t="s">
        <v>1177</v>
      </c>
      <c r="B258" s="77">
        <v>20131029</v>
      </c>
      <c r="C258" s="161">
        <f t="shared" si="3"/>
        <v>41576</v>
      </c>
      <c r="D258" s="77">
        <v>5740</v>
      </c>
      <c r="E258" s="77">
        <v>0.85389999999999999</v>
      </c>
      <c r="F258" s="77">
        <v>0.85819999999999996</v>
      </c>
      <c r="G258" s="77">
        <v>0.85389999999999999</v>
      </c>
      <c r="H258" s="77">
        <v>0.85629999999999995</v>
      </c>
    </row>
    <row r="259" spans="1:8">
      <c r="A259" s="77" t="s">
        <v>1177</v>
      </c>
      <c r="B259" s="77">
        <v>20131030</v>
      </c>
      <c r="C259" s="161">
        <f t="shared" ref="C259:C322" si="4">VALUE(LEFT(B259,4)&amp;"."&amp;MID(B259,5,2)&amp;"."&amp;RIGHT(B259,2))</f>
        <v>41577</v>
      </c>
      <c r="D259" s="77">
        <v>5748</v>
      </c>
      <c r="E259" s="77">
        <v>0.85629999999999995</v>
      </c>
      <c r="F259" s="77">
        <v>0.85750000000000004</v>
      </c>
      <c r="G259" s="77">
        <v>0.85550000000000004</v>
      </c>
      <c r="H259" s="77">
        <v>0.85599999999999998</v>
      </c>
    </row>
    <row r="260" spans="1:8">
      <c r="A260" s="77" t="s">
        <v>1177</v>
      </c>
      <c r="B260" s="77">
        <v>20131031</v>
      </c>
      <c r="C260" s="161">
        <f t="shared" si="4"/>
        <v>41578</v>
      </c>
      <c r="D260" s="77">
        <v>5736</v>
      </c>
      <c r="E260" s="77">
        <v>0.85589999999999999</v>
      </c>
      <c r="F260" s="77">
        <v>0.85650000000000004</v>
      </c>
      <c r="G260" s="77">
        <v>0.8458</v>
      </c>
      <c r="H260" s="77">
        <v>0.84670000000000001</v>
      </c>
    </row>
    <row r="261" spans="1:8">
      <c r="A261" s="77" t="s">
        <v>1177</v>
      </c>
      <c r="B261" s="77">
        <v>20131101</v>
      </c>
      <c r="C261" s="161">
        <f t="shared" si="4"/>
        <v>41579</v>
      </c>
      <c r="D261" s="77">
        <v>5024</v>
      </c>
      <c r="E261" s="77">
        <v>0.84609999999999996</v>
      </c>
      <c r="F261" s="77">
        <v>0.84750000000000003</v>
      </c>
      <c r="G261" s="77">
        <v>0.84419999999999995</v>
      </c>
      <c r="H261" s="77">
        <v>0.8468</v>
      </c>
    </row>
    <row r="262" spans="1:8">
      <c r="A262" s="77" t="s">
        <v>1177</v>
      </c>
      <c r="B262" s="77">
        <v>20131103</v>
      </c>
      <c r="C262" s="161">
        <f t="shared" si="4"/>
        <v>41581</v>
      </c>
      <c r="D262" s="77">
        <v>236</v>
      </c>
      <c r="E262" s="77">
        <v>0.84650000000000003</v>
      </c>
      <c r="F262" s="77">
        <v>0.84719999999999995</v>
      </c>
      <c r="G262" s="77">
        <v>0.84650000000000003</v>
      </c>
      <c r="H262" s="77">
        <v>0.84689999999999999</v>
      </c>
    </row>
    <row r="263" spans="1:8">
      <c r="A263" s="77" t="s">
        <v>1177</v>
      </c>
      <c r="B263" s="77">
        <v>20131104</v>
      </c>
      <c r="C263" s="161">
        <f t="shared" si="4"/>
        <v>41582</v>
      </c>
      <c r="D263" s="77">
        <v>5760</v>
      </c>
      <c r="E263" s="77">
        <v>0.84689999999999999</v>
      </c>
      <c r="F263" s="77">
        <v>0.84740000000000004</v>
      </c>
      <c r="G263" s="77">
        <v>0.84509999999999996</v>
      </c>
      <c r="H263" s="77">
        <v>0.84609999999999996</v>
      </c>
    </row>
    <row r="264" spans="1:8">
      <c r="A264" s="77" t="s">
        <v>1177</v>
      </c>
      <c r="B264" s="77">
        <v>20131105</v>
      </c>
      <c r="C264" s="161">
        <f t="shared" si="4"/>
        <v>41583</v>
      </c>
      <c r="D264" s="77">
        <v>5752</v>
      </c>
      <c r="E264" s="77">
        <v>0.84599999999999997</v>
      </c>
      <c r="F264" s="77">
        <v>0.84619999999999995</v>
      </c>
      <c r="G264" s="77">
        <v>0.83899999999999997</v>
      </c>
      <c r="H264" s="77">
        <v>0.83930000000000005</v>
      </c>
    </row>
    <row r="265" spans="1:8">
      <c r="A265" s="77" t="s">
        <v>1177</v>
      </c>
      <c r="B265" s="77">
        <v>20131106</v>
      </c>
      <c r="C265" s="161">
        <f t="shared" si="4"/>
        <v>41584</v>
      </c>
      <c r="D265" s="77">
        <v>5732</v>
      </c>
      <c r="E265" s="77">
        <v>0.83940000000000003</v>
      </c>
      <c r="F265" s="77">
        <v>0.84140000000000004</v>
      </c>
      <c r="G265" s="77">
        <v>0.83760000000000001</v>
      </c>
      <c r="H265" s="77">
        <v>0.84030000000000005</v>
      </c>
    </row>
    <row r="266" spans="1:8">
      <c r="A266" s="77" t="s">
        <v>1177</v>
      </c>
      <c r="B266" s="77">
        <v>20131107</v>
      </c>
      <c r="C266" s="161">
        <f t="shared" si="4"/>
        <v>41585</v>
      </c>
      <c r="D266" s="77">
        <v>5756</v>
      </c>
      <c r="E266" s="77">
        <v>0.84019999999999995</v>
      </c>
      <c r="F266" s="77">
        <v>0.84089999999999998</v>
      </c>
      <c r="G266" s="77">
        <v>0.82979999999999998</v>
      </c>
      <c r="H266" s="77">
        <v>0.83309999999999995</v>
      </c>
    </row>
    <row r="267" spans="1:8">
      <c r="A267" s="77" t="s">
        <v>1177</v>
      </c>
      <c r="B267" s="77">
        <v>20131108</v>
      </c>
      <c r="C267" s="161">
        <f t="shared" si="4"/>
        <v>41586</v>
      </c>
      <c r="D267" s="77">
        <v>5028</v>
      </c>
      <c r="E267" s="77">
        <v>0.83320000000000005</v>
      </c>
      <c r="F267" s="77">
        <v>0.83589999999999998</v>
      </c>
      <c r="G267" s="77">
        <v>0.83209999999999995</v>
      </c>
      <c r="H267" s="77">
        <v>0.83430000000000004</v>
      </c>
    </row>
    <row r="268" spans="1:8">
      <c r="A268" s="77" t="s">
        <v>1177</v>
      </c>
      <c r="B268" s="77">
        <v>20131110</v>
      </c>
      <c r="C268" s="161">
        <f t="shared" si="4"/>
        <v>41588</v>
      </c>
      <c r="D268" s="77">
        <v>236</v>
      </c>
      <c r="E268" s="77">
        <v>0.83440000000000003</v>
      </c>
      <c r="F268" s="77">
        <v>0.83460000000000001</v>
      </c>
      <c r="G268" s="77">
        <v>0.83409999999999995</v>
      </c>
      <c r="H268" s="77">
        <v>0.83430000000000004</v>
      </c>
    </row>
    <row r="269" spans="1:8">
      <c r="A269" s="77" t="s">
        <v>1177</v>
      </c>
      <c r="B269" s="77">
        <v>20131111</v>
      </c>
      <c r="C269" s="161">
        <f t="shared" si="4"/>
        <v>41589</v>
      </c>
      <c r="D269" s="77">
        <v>5748</v>
      </c>
      <c r="E269" s="77">
        <v>0.83440000000000003</v>
      </c>
      <c r="F269" s="77">
        <v>0.83930000000000005</v>
      </c>
      <c r="G269" s="77">
        <v>0.8337</v>
      </c>
      <c r="H269" s="77">
        <v>0.83819999999999995</v>
      </c>
    </row>
    <row r="270" spans="1:8">
      <c r="A270" s="77" t="s">
        <v>1177</v>
      </c>
      <c r="B270" s="77">
        <v>20131112</v>
      </c>
      <c r="C270" s="161">
        <f t="shared" si="4"/>
        <v>41590</v>
      </c>
      <c r="D270" s="77">
        <v>5672</v>
      </c>
      <c r="E270" s="77">
        <v>0.83819999999999995</v>
      </c>
      <c r="F270" s="77">
        <v>0.84489999999999998</v>
      </c>
      <c r="G270" s="77">
        <v>0.83750000000000002</v>
      </c>
      <c r="H270" s="77">
        <v>0.84489999999999998</v>
      </c>
    </row>
    <row r="271" spans="1:8">
      <c r="A271" s="77" t="s">
        <v>1177</v>
      </c>
      <c r="B271" s="77">
        <v>20131113</v>
      </c>
      <c r="C271" s="161">
        <f t="shared" si="4"/>
        <v>41591</v>
      </c>
      <c r="D271" s="77">
        <v>5740</v>
      </c>
      <c r="E271" s="77">
        <v>0.84499999999999997</v>
      </c>
      <c r="F271" s="77">
        <v>0.84609999999999996</v>
      </c>
      <c r="G271" s="77">
        <v>0.83750000000000002</v>
      </c>
      <c r="H271" s="77">
        <v>0.84019999999999995</v>
      </c>
    </row>
    <row r="272" spans="1:8">
      <c r="A272" s="77" t="s">
        <v>1177</v>
      </c>
      <c r="B272" s="77">
        <v>20131114</v>
      </c>
      <c r="C272" s="161">
        <f t="shared" si="4"/>
        <v>41592</v>
      </c>
      <c r="D272" s="77">
        <v>5756</v>
      </c>
      <c r="E272" s="77">
        <v>0.84019999999999995</v>
      </c>
      <c r="F272" s="77">
        <v>0.84119999999999995</v>
      </c>
      <c r="G272" s="77">
        <v>0.83599999999999997</v>
      </c>
      <c r="H272" s="77">
        <v>0.83750000000000002</v>
      </c>
    </row>
    <row r="273" spans="1:8">
      <c r="A273" s="77" t="s">
        <v>1177</v>
      </c>
      <c r="B273" s="77">
        <v>20131115</v>
      </c>
      <c r="C273" s="161">
        <f t="shared" si="4"/>
        <v>41593</v>
      </c>
      <c r="D273" s="77">
        <v>5032</v>
      </c>
      <c r="E273" s="77">
        <v>0.83740000000000003</v>
      </c>
      <c r="F273" s="77">
        <v>0.83840000000000003</v>
      </c>
      <c r="G273" s="77">
        <v>0.83550000000000002</v>
      </c>
      <c r="H273" s="77">
        <v>0.83699999999999997</v>
      </c>
    </row>
    <row r="274" spans="1:8">
      <c r="A274" s="77" t="s">
        <v>1177</v>
      </c>
      <c r="B274" s="77">
        <v>20131117</v>
      </c>
      <c r="C274" s="161">
        <f t="shared" si="4"/>
        <v>41595</v>
      </c>
      <c r="D274" s="77">
        <v>228</v>
      </c>
      <c r="E274" s="77">
        <v>0.83679999999999999</v>
      </c>
      <c r="F274" s="77">
        <v>0.83699999999999997</v>
      </c>
      <c r="G274" s="77">
        <v>0.83660000000000001</v>
      </c>
      <c r="H274" s="77">
        <v>0.83679999999999999</v>
      </c>
    </row>
    <row r="275" spans="1:8">
      <c r="A275" s="77" t="s">
        <v>1177</v>
      </c>
      <c r="B275" s="77">
        <v>20131118</v>
      </c>
      <c r="C275" s="161">
        <f t="shared" si="4"/>
        <v>41596</v>
      </c>
      <c r="D275" s="77">
        <v>5752</v>
      </c>
      <c r="E275" s="77">
        <v>0.8367</v>
      </c>
      <c r="F275" s="77">
        <v>0.83979999999999999</v>
      </c>
      <c r="G275" s="77">
        <v>0.83589999999999998</v>
      </c>
      <c r="H275" s="77">
        <v>0.83799999999999997</v>
      </c>
    </row>
    <row r="276" spans="1:8">
      <c r="A276" s="77" t="s">
        <v>1177</v>
      </c>
      <c r="B276" s="77">
        <v>20131119</v>
      </c>
      <c r="C276" s="161">
        <f t="shared" si="4"/>
        <v>41597</v>
      </c>
      <c r="D276" s="77">
        <v>5756</v>
      </c>
      <c r="E276" s="77">
        <v>0.83809999999999996</v>
      </c>
      <c r="F276" s="77">
        <v>0.84019999999999995</v>
      </c>
      <c r="G276" s="77">
        <v>0.83760000000000001</v>
      </c>
      <c r="H276" s="77">
        <v>0.83960000000000001</v>
      </c>
    </row>
    <row r="277" spans="1:8">
      <c r="A277" s="77" t="s">
        <v>1177</v>
      </c>
      <c r="B277" s="77">
        <v>20131120</v>
      </c>
      <c r="C277" s="161">
        <f t="shared" si="4"/>
        <v>41598</v>
      </c>
      <c r="D277" s="77">
        <v>5660</v>
      </c>
      <c r="E277" s="77">
        <v>0.83960000000000001</v>
      </c>
      <c r="F277" s="77">
        <v>0.84130000000000005</v>
      </c>
      <c r="G277" s="77">
        <v>0.83230000000000004</v>
      </c>
      <c r="H277" s="77">
        <v>0.83430000000000004</v>
      </c>
    </row>
    <row r="278" spans="1:8">
      <c r="A278" s="77" t="s">
        <v>1177</v>
      </c>
      <c r="B278" s="77">
        <v>20131121</v>
      </c>
      <c r="C278" s="161">
        <f t="shared" si="4"/>
        <v>41599</v>
      </c>
      <c r="D278" s="77">
        <v>5724</v>
      </c>
      <c r="E278" s="77">
        <v>0.83420000000000005</v>
      </c>
      <c r="F278" s="77">
        <v>0.83550000000000002</v>
      </c>
      <c r="G278" s="77">
        <v>0.83179999999999998</v>
      </c>
      <c r="H278" s="77">
        <v>0.83199999999999996</v>
      </c>
    </row>
    <row r="279" spans="1:8">
      <c r="A279" s="77" t="s">
        <v>1177</v>
      </c>
      <c r="B279" s="77">
        <v>20131122</v>
      </c>
      <c r="C279" s="161">
        <f t="shared" si="4"/>
        <v>41600</v>
      </c>
      <c r="D279" s="77">
        <v>5020</v>
      </c>
      <c r="E279" s="77">
        <v>0.83240000000000003</v>
      </c>
      <c r="F279" s="77">
        <v>0.83589999999999998</v>
      </c>
      <c r="G279" s="77">
        <v>0.83140000000000003</v>
      </c>
      <c r="H279" s="77">
        <v>0.83520000000000005</v>
      </c>
    </row>
    <row r="280" spans="1:8">
      <c r="A280" s="77" t="s">
        <v>1177</v>
      </c>
      <c r="B280" s="77">
        <v>20131124</v>
      </c>
      <c r="C280" s="161">
        <f t="shared" si="4"/>
        <v>41602</v>
      </c>
      <c r="D280" s="77">
        <v>236</v>
      </c>
      <c r="E280" s="77">
        <v>0.83479999999999999</v>
      </c>
      <c r="F280" s="77">
        <v>0.83509999999999995</v>
      </c>
      <c r="G280" s="77">
        <v>0.83460000000000001</v>
      </c>
      <c r="H280" s="77">
        <v>0.83460000000000001</v>
      </c>
    </row>
    <row r="281" spans="1:8">
      <c r="A281" s="77" t="s">
        <v>1177</v>
      </c>
      <c r="B281" s="77">
        <v>20131125</v>
      </c>
      <c r="C281" s="161">
        <f t="shared" si="4"/>
        <v>41603</v>
      </c>
      <c r="D281" s="77">
        <v>5748</v>
      </c>
      <c r="E281" s="77">
        <v>0.83450000000000002</v>
      </c>
      <c r="F281" s="77">
        <v>0.83709999999999996</v>
      </c>
      <c r="G281" s="77">
        <v>0.83379999999999999</v>
      </c>
      <c r="H281" s="77">
        <v>0.83640000000000003</v>
      </c>
    </row>
    <row r="282" spans="1:8">
      <c r="A282" s="77" t="s">
        <v>1177</v>
      </c>
      <c r="B282" s="77">
        <v>20131126</v>
      </c>
      <c r="C282" s="161">
        <f t="shared" si="4"/>
        <v>41604</v>
      </c>
      <c r="D282" s="77">
        <v>5740</v>
      </c>
      <c r="E282" s="77">
        <v>0.83650000000000002</v>
      </c>
      <c r="F282" s="77">
        <v>0.83889999999999998</v>
      </c>
      <c r="G282" s="77">
        <v>0.83589999999999998</v>
      </c>
      <c r="H282" s="77">
        <v>0.83679999999999999</v>
      </c>
    </row>
    <row r="283" spans="1:8">
      <c r="A283" s="77" t="s">
        <v>1177</v>
      </c>
      <c r="B283" s="77">
        <v>20131127</v>
      </c>
      <c r="C283" s="161">
        <f t="shared" si="4"/>
        <v>41605</v>
      </c>
      <c r="D283" s="77">
        <v>5724</v>
      </c>
      <c r="E283" s="77">
        <v>0.8367</v>
      </c>
      <c r="F283" s="77">
        <v>0.83840000000000003</v>
      </c>
      <c r="G283" s="77">
        <v>0.83289999999999997</v>
      </c>
      <c r="H283" s="77">
        <v>0.83320000000000005</v>
      </c>
    </row>
    <row r="284" spans="1:8">
      <c r="A284" s="77" t="s">
        <v>1177</v>
      </c>
      <c r="B284" s="77">
        <v>20131128</v>
      </c>
      <c r="C284" s="161">
        <f t="shared" si="4"/>
        <v>41606</v>
      </c>
      <c r="D284" s="77">
        <v>5696</v>
      </c>
      <c r="E284" s="77">
        <v>0.83320000000000005</v>
      </c>
      <c r="F284" s="77">
        <v>0.83499999999999996</v>
      </c>
      <c r="G284" s="77">
        <v>0.83109999999999995</v>
      </c>
      <c r="H284" s="77">
        <v>0.83240000000000003</v>
      </c>
    </row>
    <row r="285" spans="1:8">
      <c r="A285" s="77" t="s">
        <v>1177</v>
      </c>
      <c r="B285" s="77">
        <v>20131129</v>
      </c>
      <c r="C285" s="161">
        <f t="shared" si="4"/>
        <v>41607</v>
      </c>
      <c r="D285" s="77">
        <v>5040</v>
      </c>
      <c r="E285" s="77">
        <v>0.83230000000000004</v>
      </c>
      <c r="F285" s="77">
        <v>0.83430000000000004</v>
      </c>
      <c r="G285" s="77">
        <v>0.82950000000000002</v>
      </c>
      <c r="H285" s="77">
        <v>0.82979999999999998</v>
      </c>
    </row>
    <row r="286" spans="1:8">
      <c r="A286" s="77" t="s">
        <v>1177</v>
      </c>
      <c r="B286" s="77">
        <v>20131201</v>
      </c>
      <c r="C286" s="161">
        <f t="shared" si="4"/>
        <v>41609</v>
      </c>
      <c r="D286" s="77">
        <v>236</v>
      </c>
      <c r="E286" s="77">
        <v>0.82979999999999998</v>
      </c>
      <c r="F286" s="77">
        <v>0.83</v>
      </c>
      <c r="G286" s="77">
        <v>0.82940000000000003</v>
      </c>
      <c r="H286" s="77">
        <v>0.82950000000000002</v>
      </c>
    </row>
    <row r="287" spans="1:8">
      <c r="A287" s="77" t="s">
        <v>1177</v>
      </c>
      <c r="B287" s="77">
        <v>20131202</v>
      </c>
      <c r="C287" s="161">
        <f t="shared" si="4"/>
        <v>41610</v>
      </c>
      <c r="D287" s="77">
        <v>5756</v>
      </c>
      <c r="E287" s="77">
        <v>0.8296</v>
      </c>
      <c r="F287" s="77">
        <v>0.8296</v>
      </c>
      <c r="G287" s="77">
        <v>0.82499999999999996</v>
      </c>
      <c r="H287" s="77">
        <v>0.82769999999999999</v>
      </c>
    </row>
    <row r="288" spans="1:8">
      <c r="A288" s="77" t="s">
        <v>1177</v>
      </c>
      <c r="B288" s="77">
        <v>20131203</v>
      </c>
      <c r="C288" s="161">
        <f t="shared" si="4"/>
        <v>41611</v>
      </c>
      <c r="D288" s="77">
        <v>5748</v>
      </c>
      <c r="E288" s="77">
        <v>0.82769999999999999</v>
      </c>
      <c r="F288" s="77">
        <v>0.82930000000000004</v>
      </c>
      <c r="G288" s="77">
        <v>0.8256</v>
      </c>
      <c r="H288" s="77">
        <v>0.82899999999999996</v>
      </c>
    </row>
    <row r="289" spans="1:8">
      <c r="A289" s="77" t="s">
        <v>1177</v>
      </c>
      <c r="B289" s="77">
        <v>20131204</v>
      </c>
      <c r="C289" s="161">
        <f t="shared" si="4"/>
        <v>41612</v>
      </c>
      <c r="D289" s="77">
        <v>5756</v>
      </c>
      <c r="E289" s="77">
        <v>0.82909999999999995</v>
      </c>
      <c r="F289" s="77">
        <v>0.83150000000000002</v>
      </c>
      <c r="G289" s="77">
        <v>0.82720000000000005</v>
      </c>
      <c r="H289" s="77">
        <v>0.82950000000000002</v>
      </c>
    </row>
    <row r="290" spans="1:8">
      <c r="A290" s="77" t="s">
        <v>1177</v>
      </c>
      <c r="B290" s="77">
        <v>20131205</v>
      </c>
      <c r="C290" s="161">
        <f t="shared" si="4"/>
        <v>41613</v>
      </c>
      <c r="D290" s="77">
        <v>5740</v>
      </c>
      <c r="E290" s="77">
        <v>0.82950000000000002</v>
      </c>
      <c r="F290" s="77">
        <v>0.8377</v>
      </c>
      <c r="G290" s="77">
        <v>0.82899999999999996</v>
      </c>
      <c r="H290" s="77">
        <v>0.8367</v>
      </c>
    </row>
    <row r="291" spans="1:8">
      <c r="A291" s="77" t="s">
        <v>1177</v>
      </c>
      <c r="B291" s="77">
        <v>20131206</v>
      </c>
      <c r="C291" s="161">
        <f t="shared" si="4"/>
        <v>41614</v>
      </c>
      <c r="D291" s="77">
        <v>5036</v>
      </c>
      <c r="E291" s="77">
        <v>0.8367</v>
      </c>
      <c r="F291" s="77">
        <v>0.8387</v>
      </c>
      <c r="G291" s="77">
        <v>0.83450000000000002</v>
      </c>
      <c r="H291" s="77">
        <v>0.83830000000000005</v>
      </c>
    </row>
    <row r="292" spans="1:8">
      <c r="A292" s="77" t="s">
        <v>1177</v>
      </c>
      <c r="B292" s="77">
        <v>20131208</v>
      </c>
      <c r="C292" s="161">
        <f t="shared" si="4"/>
        <v>41616</v>
      </c>
      <c r="D292" s="77">
        <v>236</v>
      </c>
      <c r="E292" s="77">
        <v>0.83860000000000001</v>
      </c>
      <c r="F292" s="77">
        <v>0.83889999999999998</v>
      </c>
      <c r="G292" s="77">
        <v>0.83840000000000003</v>
      </c>
      <c r="H292" s="77">
        <v>0.83850000000000002</v>
      </c>
    </row>
    <row r="293" spans="1:8">
      <c r="A293" s="77" t="s">
        <v>1177</v>
      </c>
      <c r="B293" s="77">
        <v>20131209</v>
      </c>
      <c r="C293" s="161">
        <f t="shared" si="4"/>
        <v>41617</v>
      </c>
      <c r="D293" s="77">
        <v>5748</v>
      </c>
      <c r="E293" s="77">
        <v>0.83850000000000002</v>
      </c>
      <c r="F293" s="77">
        <v>0.83930000000000005</v>
      </c>
      <c r="G293" s="77">
        <v>0.83579999999999999</v>
      </c>
      <c r="H293" s="77">
        <v>0.83620000000000005</v>
      </c>
    </row>
    <row r="294" spans="1:8">
      <c r="A294" s="77" t="s">
        <v>1177</v>
      </c>
      <c r="B294" s="77">
        <v>20131210</v>
      </c>
      <c r="C294" s="161">
        <f t="shared" si="4"/>
        <v>41618</v>
      </c>
      <c r="D294" s="77">
        <v>5748</v>
      </c>
      <c r="E294" s="77">
        <v>0.83620000000000005</v>
      </c>
      <c r="F294" s="77">
        <v>0.83889999999999998</v>
      </c>
      <c r="G294" s="77">
        <v>0.83479999999999999</v>
      </c>
      <c r="H294" s="77">
        <v>0.83630000000000004</v>
      </c>
    </row>
    <row r="295" spans="1:8">
      <c r="A295" s="77" t="s">
        <v>1177</v>
      </c>
      <c r="B295" s="77">
        <v>20131211</v>
      </c>
      <c r="C295" s="161">
        <f t="shared" si="4"/>
        <v>41619</v>
      </c>
      <c r="D295" s="77">
        <v>5748</v>
      </c>
      <c r="E295" s="77">
        <v>0.83630000000000004</v>
      </c>
      <c r="F295" s="77">
        <v>0.84289999999999998</v>
      </c>
      <c r="G295" s="77">
        <v>0.83609999999999995</v>
      </c>
      <c r="H295" s="77">
        <v>0.84160000000000001</v>
      </c>
    </row>
    <row r="296" spans="1:8">
      <c r="A296" s="77" t="s">
        <v>1177</v>
      </c>
      <c r="B296" s="77">
        <v>20131212</v>
      </c>
      <c r="C296" s="161">
        <f t="shared" si="4"/>
        <v>41620</v>
      </c>
      <c r="D296" s="77">
        <v>5756</v>
      </c>
      <c r="E296" s="77">
        <v>0.84160000000000001</v>
      </c>
      <c r="F296" s="77">
        <v>0.84289999999999998</v>
      </c>
      <c r="G296" s="77">
        <v>0.83889999999999998</v>
      </c>
      <c r="H296" s="77">
        <v>0.84079999999999999</v>
      </c>
    </row>
    <row r="297" spans="1:8">
      <c r="A297" s="77" t="s">
        <v>1177</v>
      </c>
      <c r="B297" s="77">
        <v>20131213</v>
      </c>
      <c r="C297" s="161">
        <f t="shared" si="4"/>
        <v>41621</v>
      </c>
      <c r="D297" s="77">
        <v>5024</v>
      </c>
      <c r="E297" s="77">
        <v>0.84130000000000005</v>
      </c>
      <c r="F297" s="77">
        <v>0.84379999999999999</v>
      </c>
      <c r="G297" s="77">
        <v>0.84060000000000001</v>
      </c>
      <c r="H297" s="77">
        <v>0.84250000000000003</v>
      </c>
    </row>
    <row r="298" spans="1:8">
      <c r="A298" s="77" t="s">
        <v>1177</v>
      </c>
      <c r="B298" s="77">
        <v>20131215</v>
      </c>
      <c r="C298" s="161">
        <f t="shared" si="4"/>
        <v>41623</v>
      </c>
      <c r="D298" s="77">
        <v>236</v>
      </c>
      <c r="E298" s="77">
        <v>0.84219999999999995</v>
      </c>
      <c r="F298" s="77">
        <v>0.84279999999999999</v>
      </c>
      <c r="G298" s="77">
        <v>0.84209999999999996</v>
      </c>
      <c r="H298" s="77">
        <v>0.84260000000000002</v>
      </c>
    </row>
    <row r="299" spans="1:8">
      <c r="A299" s="77" t="s">
        <v>1177</v>
      </c>
      <c r="B299" s="77">
        <v>20131216</v>
      </c>
      <c r="C299" s="161">
        <f t="shared" si="4"/>
        <v>41624</v>
      </c>
      <c r="D299" s="77">
        <v>5744</v>
      </c>
      <c r="E299" s="77">
        <v>0.8427</v>
      </c>
      <c r="F299" s="77">
        <v>0.84519999999999995</v>
      </c>
      <c r="G299" s="77">
        <v>0.8417</v>
      </c>
      <c r="H299" s="77">
        <v>0.84399999999999997</v>
      </c>
    </row>
    <row r="300" spans="1:8">
      <c r="A300" s="77" t="s">
        <v>1177</v>
      </c>
      <c r="B300" s="77">
        <v>20131217</v>
      </c>
      <c r="C300" s="161">
        <f t="shared" si="4"/>
        <v>41625</v>
      </c>
      <c r="D300" s="77">
        <v>5752</v>
      </c>
      <c r="E300" s="77">
        <v>0.84399999999999997</v>
      </c>
      <c r="F300" s="77">
        <v>0.84640000000000004</v>
      </c>
      <c r="G300" s="77">
        <v>0.84289999999999998</v>
      </c>
      <c r="H300" s="77">
        <v>0.84619999999999995</v>
      </c>
    </row>
    <row r="301" spans="1:8">
      <c r="A301" s="77" t="s">
        <v>1177</v>
      </c>
      <c r="B301" s="77">
        <v>20131218</v>
      </c>
      <c r="C301" s="161">
        <f t="shared" si="4"/>
        <v>41626</v>
      </c>
      <c r="D301" s="77">
        <v>5752</v>
      </c>
      <c r="E301" s="77">
        <v>0.84609999999999996</v>
      </c>
      <c r="F301" s="77">
        <v>0.84619999999999995</v>
      </c>
      <c r="G301" s="77">
        <v>0.83409999999999995</v>
      </c>
      <c r="H301" s="77">
        <v>0.83460000000000001</v>
      </c>
    </row>
    <row r="302" spans="1:8">
      <c r="A302" s="77" t="s">
        <v>1177</v>
      </c>
      <c r="B302" s="77">
        <v>20131219</v>
      </c>
      <c r="C302" s="161">
        <f t="shared" si="4"/>
        <v>41627</v>
      </c>
      <c r="D302" s="77">
        <v>5752</v>
      </c>
      <c r="E302" s="77">
        <v>0.83450000000000002</v>
      </c>
      <c r="F302" s="77">
        <v>0.83650000000000002</v>
      </c>
      <c r="G302" s="77">
        <v>0.83320000000000005</v>
      </c>
      <c r="H302" s="77">
        <v>0.83430000000000004</v>
      </c>
    </row>
    <row r="303" spans="1:8">
      <c r="A303" s="77" t="s">
        <v>1177</v>
      </c>
      <c r="B303" s="77">
        <v>20131220</v>
      </c>
      <c r="C303" s="161">
        <f t="shared" si="4"/>
        <v>41628</v>
      </c>
      <c r="D303" s="77">
        <v>5028</v>
      </c>
      <c r="E303" s="77">
        <v>0.83420000000000005</v>
      </c>
      <c r="F303" s="77">
        <v>0.83709999999999996</v>
      </c>
      <c r="G303" s="77">
        <v>0.83279999999999998</v>
      </c>
      <c r="H303" s="77">
        <v>0.83679999999999999</v>
      </c>
    </row>
    <row r="304" spans="1:8">
      <c r="A304" s="77" t="s">
        <v>1177</v>
      </c>
      <c r="B304" s="77">
        <v>20131222</v>
      </c>
      <c r="C304" s="161">
        <f t="shared" si="4"/>
        <v>41630</v>
      </c>
      <c r="D304" s="77">
        <v>240</v>
      </c>
      <c r="E304" s="77">
        <v>0.83699999999999997</v>
      </c>
      <c r="F304" s="77">
        <v>0.83750000000000002</v>
      </c>
      <c r="G304" s="77">
        <v>0.83699999999999997</v>
      </c>
      <c r="H304" s="77">
        <v>0.83730000000000004</v>
      </c>
    </row>
    <row r="305" spans="1:8">
      <c r="A305" s="77" t="s">
        <v>1177</v>
      </c>
      <c r="B305" s="77">
        <v>20131223</v>
      </c>
      <c r="C305" s="161">
        <f t="shared" si="4"/>
        <v>41631</v>
      </c>
      <c r="D305" s="77">
        <v>5492</v>
      </c>
      <c r="E305" s="77">
        <v>0.83740000000000003</v>
      </c>
      <c r="F305" s="77">
        <v>0.83860000000000001</v>
      </c>
      <c r="G305" s="77">
        <v>0.83530000000000004</v>
      </c>
      <c r="H305" s="77">
        <v>0.83750000000000002</v>
      </c>
    </row>
    <row r="306" spans="1:8">
      <c r="A306" s="77" t="s">
        <v>1177</v>
      </c>
      <c r="B306" s="77">
        <v>20131226</v>
      </c>
      <c r="C306" s="161">
        <f t="shared" si="4"/>
        <v>41634</v>
      </c>
      <c r="D306" s="77">
        <v>5728</v>
      </c>
      <c r="E306" s="77">
        <v>0.83560000000000001</v>
      </c>
      <c r="F306" s="77">
        <v>0.83630000000000004</v>
      </c>
      <c r="G306" s="77">
        <v>0.8327</v>
      </c>
      <c r="H306" s="77">
        <v>0.83409999999999995</v>
      </c>
    </row>
    <row r="307" spans="1:8">
      <c r="A307" s="77" t="s">
        <v>1177</v>
      </c>
      <c r="B307" s="77">
        <v>20131227</v>
      </c>
      <c r="C307" s="161">
        <f t="shared" si="4"/>
        <v>41635</v>
      </c>
      <c r="D307" s="77">
        <v>5028</v>
      </c>
      <c r="E307" s="77">
        <v>0.83409999999999995</v>
      </c>
      <c r="F307" s="77">
        <v>0.83889999999999998</v>
      </c>
      <c r="G307" s="77">
        <v>0.83360000000000001</v>
      </c>
      <c r="H307" s="77">
        <v>0.83389999999999997</v>
      </c>
    </row>
    <row r="308" spans="1:8">
      <c r="A308" s="77" t="s">
        <v>1177</v>
      </c>
      <c r="B308" s="77">
        <v>20131229</v>
      </c>
      <c r="C308" s="161">
        <f t="shared" si="4"/>
        <v>41637</v>
      </c>
      <c r="D308" s="77">
        <v>240</v>
      </c>
      <c r="E308" s="77">
        <v>0.83440000000000003</v>
      </c>
      <c r="F308" s="77">
        <v>0.83440000000000003</v>
      </c>
      <c r="G308" s="77">
        <v>0.83350000000000002</v>
      </c>
      <c r="H308" s="77">
        <v>0.83420000000000005</v>
      </c>
    </row>
    <row r="309" spans="1:8">
      <c r="A309" s="77" t="s">
        <v>1177</v>
      </c>
      <c r="B309" s="77">
        <v>20131230</v>
      </c>
      <c r="C309" s="161">
        <f t="shared" si="4"/>
        <v>41638</v>
      </c>
      <c r="D309" s="77">
        <v>5744</v>
      </c>
      <c r="E309" s="77">
        <v>0.83420000000000005</v>
      </c>
      <c r="F309" s="77">
        <v>0.83709999999999996</v>
      </c>
      <c r="G309" s="77">
        <v>0.8327</v>
      </c>
      <c r="H309" s="77">
        <v>0.83709999999999996</v>
      </c>
    </row>
    <row r="310" spans="1:8">
      <c r="A310" s="77" t="s">
        <v>1177</v>
      </c>
      <c r="B310" s="77">
        <v>20131231</v>
      </c>
      <c r="C310" s="161">
        <f t="shared" si="4"/>
        <v>41639</v>
      </c>
      <c r="D310" s="77">
        <v>4540</v>
      </c>
      <c r="E310" s="77">
        <v>0.83709999999999996</v>
      </c>
      <c r="F310" s="77">
        <v>0.83709999999999996</v>
      </c>
      <c r="G310" s="77">
        <v>0.83069999999999999</v>
      </c>
      <c r="H310" s="77">
        <v>0.83150000000000002</v>
      </c>
    </row>
    <row r="311" spans="1:8">
      <c r="A311" s="77" t="s">
        <v>1177</v>
      </c>
      <c r="B311" s="77">
        <v>20140101</v>
      </c>
      <c r="C311" s="161">
        <f t="shared" si="4"/>
        <v>41640</v>
      </c>
      <c r="D311" s="77">
        <v>236</v>
      </c>
      <c r="E311" s="77">
        <v>0.83</v>
      </c>
      <c r="F311" s="77">
        <v>0.83040000000000003</v>
      </c>
      <c r="G311" s="77">
        <v>0.82969999999999999</v>
      </c>
      <c r="H311" s="77">
        <v>0.83020000000000005</v>
      </c>
    </row>
    <row r="312" spans="1:8">
      <c r="A312" s="77" t="s">
        <v>1177</v>
      </c>
      <c r="B312" s="77">
        <v>20140102</v>
      </c>
      <c r="C312" s="161">
        <f t="shared" si="4"/>
        <v>41641</v>
      </c>
      <c r="D312" s="77">
        <v>5740</v>
      </c>
      <c r="E312" s="77">
        <v>0.83030000000000004</v>
      </c>
      <c r="F312" s="77">
        <v>0.83179999999999998</v>
      </c>
      <c r="G312" s="77">
        <v>0.82689999999999997</v>
      </c>
      <c r="H312" s="77">
        <v>0.83069999999999999</v>
      </c>
    </row>
    <row r="313" spans="1:8">
      <c r="A313" s="77" t="s">
        <v>1177</v>
      </c>
      <c r="B313" s="77">
        <v>20140103</v>
      </c>
      <c r="C313" s="161">
        <f t="shared" si="4"/>
        <v>41642</v>
      </c>
      <c r="D313" s="77">
        <v>5020</v>
      </c>
      <c r="E313" s="77">
        <v>0.8306</v>
      </c>
      <c r="F313" s="77">
        <v>0.83140000000000003</v>
      </c>
      <c r="G313" s="77">
        <v>0.82750000000000001</v>
      </c>
      <c r="H313" s="77">
        <v>0.82789999999999997</v>
      </c>
    </row>
    <row r="314" spans="1:8">
      <c r="A314" s="77" t="s">
        <v>1177</v>
      </c>
      <c r="B314" s="77">
        <v>20140105</v>
      </c>
      <c r="C314" s="161">
        <f t="shared" si="4"/>
        <v>41644</v>
      </c>
      <c r="D314" s="77">
        <v>240</v>
      </c>
      <c r="E314" s="77">
        <v>0.82850000000000001</v>
      </c>
      <c r="F314" s="77">
        <v>0.82850000000000001</v>
      </c>
      <c r="G314" s="77">
        <v>0.82779999999999998</v>
      </c>
      <c r="H314" s="77">
        <v>0.82830000000000004</v>
      </c>
    </row>
    <row r="315" spans="1:8">
      <c r="A315" s="77" t="s">
        <v>1177</v>
      </c>
      <c r="B315" s="77">
        <v>20140106</v>
      </c>
      <c r="C315" s="161">
        <f t="shared" si="4"/>
        <v>41645</v>
      </c>
      <c r="D315" s="77">
        <v>5744</v>
      </c>
      <c r="E315" s="77">
        <v>0.82830000000000004</v>
      </c>
      <c r="F315" s="77">
        <v>0.83289999999999997</v>
      </c>
      <c r="G315" s="77">
        <v>0.82779999999999998</v>
      </c>
      <c r="H315" s="77">
        <v>0.83009999999999995</v>
      </c>
    </row>
    <row r="316" spans="1:8">
      <c r="A316" s="77" t="s">
        <v>1177</v>
      </c>
      <c r="B316" s="77">
        <v>20140107</v>
      </c>
      <c r="C316" s="161">
        <f t="shared" si="4"/>
        <v>41646</v>
      </c>
      <c r="D316" s="77">
        <v>5752</v>
      </c>
      <c r="E316" s="77">
        <v>0.83020000000000005</v>
      </c>
      <c r="F316" s="77">
        <v>0.83179999999999998</v>
      </c>
      <c r="G316" s="77">
        <v>0.82899999999999996</v>
      </c>
      <c r="H316" s="77">
        <v>0.83009999999999995</v>
      </c>
    </row>
    <row r="317" spans="1:8">
      <c r="A317" s="77" t="s">
        <v>1177</v>
      </c>
      <c r="B317" s="77">
        <v>20140108</v>
      </c>
      <c r="C317" s="161">
        <f t="shared" si="4"/>
        <v>41647</v>
      </c>
      <c r="D317" s="77">
        <v>5752</v>
      </c>
      <c r="E317" s="77">
        <v>0.83020000000000005</v>
      </c>
      <c r="F317" s="77">
        <v>0.83150000000000002</v>
      </c>
      <c r="G317" s="77">
        <v>0.82399999999999995</v>
      </c>
      <c r="H317" s="77">
        <v>0.82509999999999994</v>
      </c>
    </row>
    <row r="318" spans="1:8">
      <c r="A318" s="77" t="s">
        <v>1177</v>
      </c>
      <c r="B318" s="77">
        <v>20140109</v>
      </c>
      <c r="C318" s="161">
        <f t="shared" si="4"/>
        <v>41648</v>
      </c>
      <c r="D318" s="77">
        <v>5744</v>
      </c>
      <c r="E318" s="77">
        <v>0.82509999999999994</v>
      </c>
      <c r="F318" s="77">
        <v>0.82750000000000001</v>
      </c>
      <c r="G318" s="77">
        <v>0.82289999999999996</v>
      </c>
      <c r="H318" s="77">
        <v>0.8256</v>
      </c>
    </row>
    <row r="319" spans="1:8">
      <c r="A319" s="77" t="s">
        <v>1177</v>
      </c>
      <c r="B319" s="77">
        <v>20140110</v>
      </c>
      <c r="C319" s="161">
        <f t="shared" si="4"/>
        <v>41649</v>
      </c>
      <c r="D319" s="77">
        <v>5024</v>
      </c>
      <c r="E319" s="77">
        <v>0.8256</v>
      </c>
      <c r="F319" s="77">
        <v>0.83020000000000005</v>
      </c>
      <c r="G319" s="77">
        <v>0.82540000000000002</v>
      </c>
      <c r="H319" s="77">
        <v>0.82879999999999998</v>
      </c>
    </row>
    <row r="320" spans="1:8">
      <c r="A320" s="77" t="s">
        <v>1177</v>
      </c>
      <c r="B320" s="77">
        <v>20140112</v>
      </c>
      <c r="C320" s="161">
        <f t="shared" si="4"/>
        <v>41651</v>
      </c>
      <c r="D320" s="77">
        <v>240</v>
      </c>
      <c r="E320" s="77">
        <v>0.82879999999999998</v>
      </c>
      <c r="F320" s="77">
        <v>0.82899999999999996</v>
      </c>
      <c r="G320" s="77">
        <v>0.8286</v>
      </c>
      <c r="H320" s="77">
        <v>0.82869999999999999</v>
      </c>
    </row>
    <row r="321" spans="1:8">
      <c r="A321" s="77" t="s">
        <v>1177</v>
      </c>
      <c r="B321" s="77">
        <v>20140113</v>
      </c>
      <c r="C321" s="161">
        <f t="shared" si="4"/>
        <v>41652</v>
      </c>
      <c r="D321" s="77">
        <v>5740</v>
      </c>
      <c r="E321" s="77">
        <v>0.82869999999999999</v>
      </c>
      <c r="F321" s="77">
        <v>0.8347</v>
      </c>
      <c r="G321" s="77">
        <v>0.82820000000000005</v>
      </c>
      <c r="H321" s="77">
        <v>0.83379999999999999</v>
      </c>
    </row>
    <row r="322" spans="1:8">
      <c r="A322" s="77" t="s">
        <v>1177</v>
      </c>
      <c r="B322" s="77">
        <v>20140114</v>
      </c>
      <c r="C322" s="161">
        <f t="shared" si="4"/>
        <v>41653</v>
      </c>
      <c r="D322" s="77">
        <v>5744</v>
      </c>
      <c r="E322" s="77">
        <v>0.83379999999999999</v>
      </c>
      <c r="F322" s="77">
        <v>0.83409999999999995</v>
      </c>
      <c r="G322" s="77">
        <v>0.8306</v>
      </c>
      <c r="H322" s="77">
        <v>0.83150000000000002</v>
      </c>
    </row>
    <row r="323" spans="1:8">
      <c r="A323" s="77" t="s">
        <v>1177</v>
      </c>
      <c r="B323" s="77">
        <v>20140115</v>
      </c>
      <c r="C323" s="161">
        <f t="shared" ref="C323:C386" si="5">VALUE(LEFT(B323,4)&amp;"."&amp;MID(B323,5,2)&amp;"."&amp;RIGHT(B323,2))</f>
        <v>41654</v>
      </c>
      <c r="D323" s="77">
        <v>5744</v>
      </c>
      <c r="E323" s="77">
        <v>0.83150000000000002</v>
      </c>
      <c r="F323" s="77">
        <v>0.83279999999999998</v>
      </c>
      <c r="G323" s="77">
        <v>0.82840000000000003</v>
      </c>
      <c r="H323" s="77">
        <v>0.83099999999999996</v>
      </c>
    </row>
    <row r="324" spans="1:8">
      <c r="A324" s="77" t="s">
        <v>1177</v>
      </c>
      <c r="B324" s="77">
        <v>20140116</v>
      </c>
      <c r="C324" s="161">
        <f t="shared" si="5"/>
        <v>41655</v>
      </c>
      <c r="D324" s="77">
        <v>5756</v>
      </c>
      <c r="E324" s="77">
        <v>0.83099999999999996</v>
      </c>
      <c r="F324" s="77">
        <v>0.83389999999999997</v>
      </c>
      <c r="G324" s="77">
        <v>0.8306</v>
      </c>
      <c r="H324" s="77">
        <v>0.83279999999999998</v>
      </c>
    </row>
    <row r="325" spans="1:8">
      <c r="A325" s="77" t="s">
        <v>1177</v>
      </c>
      <c r="B325" s="77">
        <v>20140117</v>
      </c>
      <c r="C325" s="161">
        <f t="shared" si="5"/>
        <v>41656</v>
      </c>
      <c r="D325" s="77">
        <v>5028</v>
      </c>
      <c r="E325" s="77">
        <v>0.83279999999999998</v>
      </c>
      <c r="F325" s="77">
        <v>0.83379999999999999</v>
      </c>
      <c r="G325" s="77">
        <v>0.82320000000000004</v>
      </c>
      <c r="H325" s="77">
        <v>0.82410000000000005</v>
      </c>
    </row>
    <row r="326" spans="1:8">
      <c r="A326" s="77" t="s">
        <v>1177</v>
      </c>
      <c r="B326" s="77">
        <v>20140119</v>
      </c>
      <c r="C326" s="161">
        <f t="shared" si="5"/>
        <v>41658</v>
      </c>
      <c r="D326" s="77">
        <v>240</v>
      </c>
      <c r="E326" s="77">
        <v>0.82430000000000003</v>
      </c>
      <c r="F326" s="77">
        <v>0.82440000000000002</v>
      </c>
      <c r="G326" s="77">
        <v>0.82350000000000001</v>
      </c>
      <c r="H326" s="77">
        <v>0.82369999999999999</v>
      </c>
    </row>
    <row r="327" spans="1:8">
      <c r="A327" s="77" t="s">
        <v>1177</v>
      </c>
      <c r="B327" s="77">
        <v>20140120</v>
      </c>
      <c r="C327" s="161">
        <f t="shared" si="5"/>
        <v>41659</v>
      </c>
      <c r="D327" s="77">
        <v>5748</v>
      </c>
      <c r="E327" s="77">
        <v>0.82369999999999999</v>
      </c>
      <c r="F327" s="77">
        <v>0.82609999999999995</v>
      </c>
      <c r="G327" s="77">
        <v>0.82310000000000005</v>
      </c>
      <c r="H327" s="77">
        <v>0.82450000000000001</v>
      </c>
    </row>
    <row r="328" spans="1:8">
      <c r="A328" s="77" t="s">
        <v>1177</v>
      </c>
      <c r="B328" s="77">
        <v>20140121</v>
      </c>
      <c r="C328" s="161">
        <f t="shared" si="5"/>
        <v>41660</v>
      </c>
      <c r="D328" s="77">
        <v>5744</v>
      </c>
      <c r="E328" s="77">
        <v>0.82450000000000001</v>
      </c>
      <c r="F328" s="77">
        <v>0.82530000000000003</v>
      </c>
      <c r="G328" s="77">
        <v>0.82120000000000004</v>
      </c>
      <c r="H328" s="77">
        <v>0.82289999999999996</v>
      </c>
    </row>
    <row r="329" spans="1:8">
      <c r="A329" s="77" t="s">
        <v>1177</v>
      </c>
      <c r="B329" s="77">
        <v>20140122</v>
      </c>
      <c r="C329" s="161">
        <f t="shared" si="5"/>
        <v>41661</v>
      </c>
      <c r="D329" s="77">
        <v>5752</v>
      </c>
      <c r="E329" s="77">
        <v>0.82279999999999998</v>
      </c>
      <c r="F329" s="77">
        <v>0.82340000000000002</v>
      </c>
      <c r="G329" s="77">
        <v>0.81659999999999999</v>
      </c>
      <c r="H329" s="77">
        <v>0.81759999999999999</v>
      </c>
    </row>
    <row r="330" spans="1:8">
      <c r="A330" s="77" t="s">
        <v>1177</v>
      </c>
      <c r="B330" s="77">
        <v>20140123</v>
      </c>
      <c r="C330" s="161">
        <f t="shared" si="5"/>
        <v>41662</v>
      </c>
      <c r="D330" s="77">
        <v>5740</v>
      </c>
      <c r="E330" s="77">
        <v>0.81759999999999999</v>
      </c>
      <c r="F330" s="77">
        <v>0.8246</v>
      </c>
      <c r="G330" s="77">
        <v>0.81699999999999995</v>
      </c>
      <c r="H330" s="77">
        <v>0.82279999999999998</v>
      </c>
    </row>
    <row r="331" spans="1:8">
      <c r="A331" s="77" t="s">
        <v>1177</v>
      </c>
      <c r="B331" s="77">
        <v>20140124</v>
      </c>
      <c r="C331" s="161">
        <f t="shared" si="5"/>
        <v>41663</v>
      </c>
      <c r="D331" s="77">
        <v>5028</v>
      </c>
      <c r="E331" s="77">
        <v>0.82269999999999999</v>
      </c>
      <c r="F331" s="77">
        <v>0.82989999999999997</v>
      </c>
      <c r="G331" s="77">
        <v>0.82079999999999997</v>
      </c>
      <c r="H331" s="77">
        <v>0.82889999999999997</v>
      </c>
    </row>
    <row r="332" spans="1:8">
      <c r="A332" s="77" t="s">
        <v>1177</v>
      </c>
      <c r="B332" s="77">
        <v>20140126</v>
      </c>
      <c r="C332" s="161">
        <f t="shared" si="5"/>
        <v>41665</v>
      </c>
      <c r="D332" s="77">
        <v>240</v>
      </c>
      <c r="E332" s="77">
        <v>0.83009999999999995</v>
      </c>
      <c r="F332" s="77">
        <v>0.83040000000000003</v>
      </c>
      <c r="G332" s="77">
        <v>0.82979999999999998</v>
      </c>
      <c r="H332" s="77">
        <v>0.82989999999999997</v>
      </c>
    </row>
    <row r="333" spans="1:8">
      <c r="A333" s="77" t="s">
        <v>1177</v>
      </c>
      <c r="B333" s="77">
        <v>20140127</v>
      </c>
      <c r="C333" s="161">
        <f t="shared" si="5"/>
        <v>41666</v>
      </c>
      <c r="D333" s="77">
        <v>5756</v>
      </c>
      <c r="E333" s="77">
        <v>0.82979999999999998</v>
      </c>
      <c r="F333" s="77">
        <v>0.83009999999999995</v>
      </c>
      <c r="G333" s="77">
        <v>0.8236</v>
      </c>
      <c r="H333" s="77">
        <v>0.82479999999999998</v>
      </c>
    </row>
    <row r="334" spans="1:8">
      <c r="A334" s="77" t="s">
        <v>1177</v>
      </c>
      <c r="B334" s="77">
        <v>20140128</v>
      </c>
      <c r="C334" s="161">
        <f t="shared" si="5"/>
        <v>41667</v>
      </c>
      <c r="D334" s="77">
        <v>5728</v>
      </c>
      <c r="E334" s="77">
        <v>0.82489999999999997</v>
      </c>
      <c r="F334" s="77">
        <v>0.82499999999999996</v>
      </c>
      <c r="G334" s="77">
        <v>0.82210000000000005</v>
      </c>
      <c r="H334" s="77">
        <v>0.82389999999999997</v>
      </c>
    </row>
    <row r="335" spans="1:8">
      <c r="A335" s="77" t="s">
        <v>1177</v>
      </c>
      <c r="B335" s="77">
        <v>20140129</v>
      </c>
      <c r="C335" s="161">
        <f t="shared" si="5"/>
        <v>41668</v>
      </c>
      <c r="D335" s="77">
        <v>5752</v>
      </c>
      <c r="E335" s="77">
        <v>0.82389999999999997</v>
      </c>
      <c r="F335" s="77">
        <v>0.82569999999999999</v>
      </c>
      <c r="G335" s="77">
        <v>0.82189999999999996</v>
      </c>
      <c r="H335" s="77">
        <v>0.8246</v>
      </c>
    </row>
    <row r="336" spans="1:8">
      <c r="A336" s="77" t="s">
        <v>1177</v>
      </c>
      <c r="B336" s="77">
        <v>20140130</v>
      </c>
      <c r="C336" s="161">
        <f t="shared" si="5"/>
        <v>41669</v>
      </c>
      <c r="D336" s="77">
        <v>5736</v>
      </c>
      <c r="E336" s="77">
        <v>0.8246</v>
      </c>
      <c r="F336" s="77">
        <v>0.8266</v>
      </c>
      <c r="G336" s="77">
        <v>0.82130000000000003</v>
      </c>
      <c r="H336" s="77">
        <v>0.8216</v>
      </c>
    </row>
    <row r="337" spans="1:8">
      <c r="A337" s="77" t="s">
        <v>1177</v>
      </c>
      <c r="B337" s="77">
        <v>20140131</v>
      </c>
      <c r="C337" s="161">
        <f t="shared" si="5"/>
        <v>41670</v>
      </c>
      <c r="D337" s="77">
        <v>5020</v>
      </c>
      <c r="E337" s="77">
        <v>0.8216</v>
      </c>
      <c r="F337" s="77">
        <v>0.82389999999999997</v>
      </c>
      <c r="G337" s="77">
        <v>0.81859999999999999</v>
      </c>
      <c r="H337" s="77">
        <v>0.82020000000000004</v>
      </c>
    </row>
    <row r="338" spans="1:8">
      <c r="A338" s="77" t="s">
        <v>1177</v>
      </c>
      <c r="B338" s="77">
        <v>20140202</v>
      </c>
      <c r="C338" s="161">
        <f t="shared" si="5"/>
        <v>41672</v>
      </c>
      <c r="D338" s="77">
        <v>240</v>
      </c>
      <c r="E338" s="77">
        <v>0.8206</v>
      </c>
      <c r="F338" s="77">
        <v>0.82099999999999995</v>
      </c>
      <c r="G338" s="77">
        <v>0.82010000000000005</v>
      </c>
      <c r="H338" s="77">
        <v>0.82040000000000002</v>
      </c>
    </row>
    <row r="339" spans="1:8">
      <c r="A339" s="77" t="s">
        <v>1177</v>
      </c>
      <c r="B339" s="77">
        <v>20140203</v>
      </c>
      <c r="C339" s="161">
        <f t="shared" si="5"/>
        <v>41673</v>
      </c>
      <c r="D339" s="77">
        <v>5748</v>
      </c>
      <c r="E339" s="77">
        <v>0.82040000000000002</v>
      </c>
      <c r="F339" s="77">
        <v>0.83</v>
      </c>
      <c r="G339" s="77">
        <v>0.82010000000000005</v>
      </c>
      <c r="H339" s="77">
        <v>0.82889999999999997</v>
      </c>
    </row>
    <row r="340" spans="1:8">
      <c r="A340" s="77" t="s">
        <v>1177</v>
      </c>
      <c r="B340" s="77">
        <v>20140204</v>
      </c>
      <c r="C340" s="161">
        <f t="shared" si="5"/>
        <v>41674</v>
      </c>
      <c r="D340" s="77">
        <v>5748</v>
      </c>
      <c r="E340" s="77">
        <v>0.82899999999999996</v>
      </c>
      <c r="F340" s="77">
        <v>0.83240000000000003</v>
      </c>
      <c r="G340" s="77">
        <v>0.82650000000000001</v>
      </c>
      <c r="H340" s="77">
        <v>0.82750000000000001</v>
      </c>
    </row>
    <row r="341" spans="1:8">
      <c r="A341" s="77" t="s">
        <v>1177</v>
      </c>
      <c r="B341" s="77">
        <v>20140205</v>
      </c>
      <c r="C341" s="161">
        <f t="shared" si="5"/>
        <v>41675</v>
      </c>
      <c r="D341" s="77">
        <v>5748</v>
      </c>
      <c r="E341" s="77">
        <v>0.82750000000000001</v>
      </c>
      <c r="F341" s="77">
        <v>0.83309999999999995</v>
      </c>
      <c r="G341" s="77">
        <v>0.82640000000000002</v>
      </c>
      <c r="H341" s="77">
        <v>0.82889999999999997</v>
      </c>
    </row>
    <row r="342" spans="1:8">
      <c r="A342" s="77" t="s">
        <v>1177</v>
      </c>
      <c r="B342" s="77">
        <v>20140206</v>
      </c>
      <c r="C342" s="161">
        <f t="shared" si="5"/>
        <v>41676</v>
      </c>
      <c r="D342" s="77">
        <v>5748</v>
      </c>
      <c r="E342" s="77">
        <v>0.82889999999999997</v>
      </c>
      <c r="F342" s="77">
        <v>0.83479999999999999</v>
      </c>
      <c r="G342" s="77">
        <v>0.82789999999999997</v>
      </c>
      <c r="H342" s="77">
        <v>0.83260000000000001</v>
      </c>
    </row>
    <row r="343" spans="1:8">
      <c r="A343" s="77" t="s">
        <v>1177</v>
      </c>
      <c r="B343" s="77">
        <v>20140207</v>
      </c>
      <c r="C343" s="161">
        <f t="shared" si="5"/>
        <v>41677</v>
      </c>
      <c r="D343" s="77">
        <v>5016</v>
      </c>
      <c r="E343" s="77">
        <v>0.83260000000000001</v>
      </c>
      <c r="F343" s="77">
        <v>0.8327</v>
      </c>
      <c r="G343" s="77">
        <v>0.8286</v>
      </c>
      <c r="H343" s="77">
        <v>0.83050000000000002</v>
      </c>
    </row>
    <row r="344" spans="1:8">
      <c r="A344" s="77" t="s">
        <v>1177</v>
      </c>
      <c r="B344" s="77">
        <v>20140209</v>
      </c>
      <c r="C344" s="161">
        <f t="shared" si="5"/>
        <v>41679</v>
      </c>
      <c r="D344" s="77">
        <v>240</v>
      </c>
      <c r="E344" s="77">
        <v>0.82989999999999997</v>
      </c>
      <c r="F344" s="77">
        <v>0.83009999999999995</v>
      </c>
      <c r="G344" s="77">
        <v>0.82969999999999999</v>
      </c>
      <c r="H344" s="77">
        <v>0.82979999999999998</v>
      </c>
    </row>
    <row r="345" spans="1:8">
      <c r="A345" s="77" t="s">
        <v>1177</v>
      </c>
      <c r="B345" s="77">
        <v>20140210</v>
      </c>
      <c r="C345" s="161">
        <f t="shared" si="5"/>
        <v>41680</v>
      </c>
      <c r="D345" s="77">
        <v>5740</v>
      </c>
      <c r="E345" s="77">
        <v>0.82979999999999998</v>
      </c>
      <c r="F345" s="77">
        <v>0.83240000000000003</v>
      </c>
      <c r="G345" s="77">
        <v>0.82940000000000003</v>
      </c>
      <c r="H345" s="77">
        <v>0.83150000000000002</v>
      </c>
    </row>
    <row r="346" spans="1:8">
      <c r="A346" s="77" t="s">
        <v>1177</v>
      </c>
      <c r="B346" s="77">
        <v>20140211</v>
      </c>
      <c r="C346" s="161">
        <f t="shared" si="5"/>
        <v>41681</v>
      </c>
      <c r="D346" s="77">
        <v>5752</v>
      </c>
      <c r="E346" s="77">
        <v>0.83150000000000002</v>
      </c>
      <c r="F346" s="77">
        <v>0.83350000000000002</v>
      </c>
      <c r="G346" s="77">
        <v>0.82840000000000003</v>
      </c>
      <c r="H346" s="77">
        <v>0.82889999999999997</v>
      </c>
    </row>
    <row r="347" spans="1:8">
      <c r="A347" s="77" t="s">
        <v>1177</v>
      </c>
      <c r="B347" s="77">
        <v>20140212</v>
      </c>
      <c r="C347" s="161">
        <f t="shared" si="5"/>
        <v>41682</v>
      </c>
      <c r="D347" s="77">
        <v>5732</v>
      </c>
      <c r="E347" s="77">
        <v>0.82889999999999997</v>
      </c>
      <c r="F347" s="77">
        <v>0.82979999999999998</v>
      </c>
      <c r="G347" s="77">
        <v>0.81789999999999996</v>
      </c>
      <c r="H347" s="77">
        <v>0.81789999999999996</v>
      </c>
    </row>
    <row r="348" spans="1:8">
      <c r="A348" s="77" t="s">
        <v>1177</v>
      </c>
      <c r="B348" s="77">
        <v>20140213</v>
      </c>
      <c r="C348" s="161">
        <f t="shared" si="5"/>
        <v>41683</v>
      </c>
      <c r="D348" s="77">
        <v>5744</v>
      </c>
      <c r="E348" s="77">
        <v>0.81789999999999996</v>
      </c>
      <c r="F348" s="77">
        <v>0.82250000000000001</v>
      </c>
      <c r="G348" s="77">
        <v>0.81779999999999997</v>
      </c>
      <c r="H348" s="77">
        <v>0.82099999999999995</v>
      </c>
    </row>
    <row r="349" spans="1:8">
      <c r="A349" s="77" t="s">
        <v>1177</v>
      </c>
      <c r="B349" s="77">
        <v>20140214</v>
      </c>
      <c r="C349" s="161">
        <f t="shared" si="5"/>
        <v>41684</v>
      </c>
      <c r="D349" s="77">
        <v>5012</v>
      </c>
      <c r="E349" s="77">
        <v>0.82089999999999996</v>
      </c>
      <c r="F349" s="77">
        <v>0.82250000000000001</v>
      </c>
      <c r="G349" s="77">
        <v>0.81740000000000002</v>
      </c>
      <c r="H349" s="77">
        <v>0.81779999999999997</v>
      </c>
    </row>
    <row r="350" spans="1:8">
      <c r="A350" s="77" t="s">
        <v>1177</v>
      </c>
      <c r="B350" s="77">
        <v>20140216</v>
      </c>
      <c r="C350" s="161">
        <f t="shared" si="5"/>
        <v>41686</v>
      </c>
      <c r="D350" s="77">
        <v>236</v>
      </c>
      <c r="E350" s="77">
        <v>0.81730000000000003</v>
      </c>
      <c r="F350" s="77">
        <v>0.81759999999999999</v>
      </c>
      <c r="G350" s="77">
        <v>0.81710000000000005</v>
      </c>
      <c r="H350" s="77">
        <v>0.81710000000000005</v>
      </c>
    </row>
    <row r="351" spans="1:8">
      <c r="A351" s="77" t="s">
        <v>1177</v>
      </c>
      <c r="B351" s="77">
        <v>20140217</v>
      </c>
      <c r="C351" s="161">
        <f t="shared" si="5"/>
        <v>41687</v>
      </c>
      <c r="D351" s="77">
        <v>5740</v>
      </c>
      <c r="E351" s="77">
        <v>0.81720000000000004</v>
      </c>
      <c r="F351" s="77">
        <v>0.82069999999999999</v>
      </c>
      <c r="G351" s="77">
        <v>0.81559999999999999</v>
      </c>
      <c r="H351" s="77">
        <v>0.81940000000000002</v>
      </c>
    </row>
    <row r="352" spans="1:8">
      <c r="A352" s="77" t="s">
        <v>1177</v>
      </c>
      <c r="B352" s="77">
        <v>20140218</v>
      </c>
      <c r="C352" s="161">
        <f t="shared" si="5"/>
        <v>41688</v>
      </c>
      <c r="D352" s="77">
        <v>5740</v>
      </c>
      <c r="E352" s="77">
        <v>0.81950000000000001</v>
      </c>
      <c r="F352" s="77">
        <v>0.82479999999999998</v>
      </c>
      <c r="G352" s="77">
        <v>0.81889999999999996</v>
      </c>
      <c r="H352" s="77">
        <v>0.8246</v>
      </c>
    </row>
    <row r="353" spans="1:8">
      <c r="A353" s="77" t="s">
        <v>1177</v>
      </c>
      <c r="B353" s="77">
        <v>20140219</v>
      </c>
      <c r="C353" s="161">
        <f t="shared" si="5"/>
        <v>41689</v>
      </c>
      <c r="D353" s="77">
        <v>5748</v>
      </c>
      <c r="E353" s="77">
        <v>0.8246</v>
      </c>
      <c r="F353" s="77">
        <v>0.82589999999999997</v>
      </c>
      <c r="G353" s="77">
        <v>0.82199999999999995</v>
      </c>
      <c r="H353" s="77">
        <v>0.82310000000000005</v>
      </c>
    </row>
    <row r="354" spans="1:8">
      <c r="A354" s="77" t="s">
        <v>1177</v>
      </c>
      <c r="B354" s="77">
        <v>20140220</v>
      </c>
      <c r="C354" s="161">
        <f t="shared" si="5"/>
        <v>41690</v>
      </c>
      <c r="D354" s="77">
        <v>5744</v>
      </c>
      <c r="E354" s="77">
        <v>0.82310000000000005</v>
      </c>
      <c r="F354" s="77">
        <v>0.82509999999999994</v>
      </c>
      <c r="G354" s="77">
        <v>0.82130000000000003</v>
      </c>
      <c r="H354" s="77">
        <v>0.82330000000000003</v>
      </c>
    </row>
    <row r="355" spans="1:8">
      <c r="A355" s="77" t="s">
        <v>1177</v>
      </c>
      <c r="B355" s="77">
        <v>20140221</v>
      </c>
      <c r="C355" s="161">
        <f t="shared" si="5"/>
        <v>41691</v>
      </c>
      <c r="D355" s="77">
        <v>5012</v>
      </c>
      <c r="E355" s="77">
        <v>0.82330000000000003</v>
      </c>
      <c r="F355" s="77">
        <v>0.82609999999999995</v>
      </c>
      <c r="G355" s="77">
        <v>0.82140000000000002</v>
      </c>
      <c r="H355" s="77">
        <v>0.8256</v>
      </c>
    </row>
    <row r="356" spans="1:8">
      <c r="A356" s="77" t="s">
        <v>1177</v>
      </c>
      <c r="B356" s="77">
        <v>20140223</v>
      </c>
      <c r="C356" s="161">
        <f t="shared" si="5"/>
        <v>41693</v>
      </c>
      <c r="D356" s="77">
        <v>240</v>
      </c>
      <c r="E356" s="77">
        <v>0.82579999999999998</v>
      </c>
      <c r="F356" s="77">
        <v>0.82609999999999995</v>
      </c>
      <c r="G356" s="77">
        <v>0.82579999999999998</v>
      </c>
      <c r="H356" s="77">
        <v>0.82579999999999998</v>
      </c>
    </row>
    <row r="357" spans="1:8">
      <c r="A357" s="77" t="s">
        <v>1177</v>
      </c>
      <c r="B357" s="77">
        <v>20140224</v>
      </c>
      <c r="C357" s="161">
        <f t="shared" si="5"/>
        <v>41694</v>
      </c>
      <c r="D357" s="77">
        <v>5744</v>
      </c>
      <c r="E357" s="77">
        <v>0.82579999999999998</v>
      </c>
      <c r="F357" s="77">
        <v>0.82830000000000004</v>
      </c>
      <c r="G357" s="77">
        <v>0.82389999999999997</v>
      </c>
      <c r="H357" s="77">
        <v>0.82440000000000002</v>
      </c>
    </row>
    <row r="358" spans="1:8">
      <c r="A358" s="77" t="s">
        <v>1177</v>
      </c>
      <c r="B358" s="77">
        <v>20140225</v>
      </c>
      <c r="C358" s="161">
        <f t="shared" si="5"/>
        <v>41695</v>
      </c>
      <c r="D358" s="77">
        <v>5748</v>
      </c>
      <c r="E358" s="77">
        <v>0.82450000000000001</v>
      </c>
      <c r="F358" s="77">
        <v>0.82550000000000001</v>
      </c>
      <c r="G358" s="77">
        <v>0.82230000000000003</v>
      </c>
      <c r="H358" s="77">
        <v>0.82410000000000005</v>
      </c>
    </row>
    <row r="359" spans="1:8">
      <c r="A359" s="77" t="s">
        <v>1177</v>
      </c>
      <c r="B359" s="77">
        <v>20140226</v>
      </c>
      <c r="C359" s="161">
        <f t="shared" si="5"/>
        <v>41696</v>
      </c>
      <c r="D359" s="77">
        <v>5748</v>
      </c>
      <c r="E359" s="77">
        <v>0.82410000000000005</v>
      </c>
      <c r="F359" s="77">
        <v>0.82479999999999998</v>
      </c>
      <c r="G359" s="77">
        <v>0.8206</v>
      </c>
      <c r="H359" s="77">
        <v>0.82069999999999999</v>
      </c>
    </row>
    <row r="360" spans="1:8">
      <c r="A360" s="77" t="s">
        <v>1177</v>
      </c>
      <c r="B360" s="77">
        <v>20140227</v>
      </c>
      <c r="C360" s="161">
        <f t="shared" si="5"/>
        <v>41697</v>
      </c>
      <c r="D360" s="77">
        <v>5756</v>
      </c>
      <c r="E360" s="77">
        <v>0.8206</v>
      </c>
      <c r="F360" s="77">
        <v>0.82210000000000005</v>
      </c>
      <c r="G360" s="77">
        <v>0.8196</v>
      </c>
      <c r="H360" s="77">
        <v>0.82099999999999995</v>
      </c>
    </row>
    <row r="361" spans="1:8">
      <c r="A361" s="77" t="s">
        <v>1177</v>
      </c>
      <c r="B361" s="77">
        <v>20140228</v>
      </c>
      <c r="C361" s="161">
        <f t="shared" si="5"/>
        <v>41698</v>
      </c>
      <c r="D361" s="77">
        <v>5036</v>
      </c>
      <c r="E361" s="77">
        <v>0.82099999999999995</v>
      </c>
      <c r="F361" s="77">
        <v>0.8266</v>
      </c>
      <c r="G361" s="77">
        <v>0.81889999999999996</v>
      </c>
      <c r="H361" s="77">
        <v>0.82420000000000004</v>
      </c>
    </row>
    <row r="362" spans="1:8">
      <c r="A362" s="77" t="s">
        <v>1177</v>
      </c>
      <c r="B362" s="77">
        <v>20140302</v>
      </c>
      <c r="C362" s="161">
        <f t="shared" si="5"/>
        <v>41700</v>
      </c>
      <c r="D362" s="77">
        <v>240</v>
      </c>
      <c r="E362" s="77">
        <v>0.82269999999999999</v>
      </c>
      <c r="F362" s="77">
        <v>0.82350000000000001</v>
      </c>
      <c r="G362" s="77">
        <v>0.8226</v>
      </c>
      <c r="H362" s="77">
        <v>0.82310000000000005</v>
      </c>
    </row>
    <row r="363" spans="1:8">
      <c r="A363" s="77" t="s">
        <v>1177</v>
      </c>
      <c r="B363" s="77">
        <v>20140303</v>
      </c>
      <c r="C363" s="161">
        <f t="shared" si="5"/>
        <v>41701</v>
      </c>
      <c r="D363" s="77">
        <v>5744</v>
      </c>
      <c r="E363" s="77">
        <v>0.82299999999999995</v>
      </c>
      <c r="F363" s="77">
        <v>0.82469999999999999</v>
      </c>
      <c r="G363" s="77">
        <v>0.82220000000000004</v>
      </c>
      <c r="H363" s="77">
        <v>0.82399999999999995</v>
      </c>
    </row>
    <row r="364" spans="1:8">
      <c r="A364" s="77" t="s">
        <v>1177</v>
      </c>
      <c r="B364" s="77">
        <v>20140304</v>
      </c>
      <c r="C364" s="161">
        <f t="shared" si="5"/>
        <v>41702</v>
      </c>
      <c r="D364" s="77">
        <v>5744</v>
      </c>
      <c r="E364" s="77">
        <v>0.82399999999999995</v>
      </c>
      <c r="F364" s="77">
        <v>0.82589999999999997</v>
      </c>
      <c r="G364" s="77">
        <v>0.8226</v>
      </c>
      <c r="H364" s="77">
        <v>0.82430000000000003</v>
      </c>
    </row>
    <row r="365" spans="1:8">
      <c r="A365" s="77" t="s">
        <v>1177</v>
      </c>
      <c r="B365" s="77">
        <v>20140305</v>
      </c>
      <c r="C365" s="161">
        <f t="shared" si="5"/>
        <v>41703</v>
      </c>
      <c r="D365" s="77">
        <v>5748</v>
      </c>
      <c r="E365" s="77">
        <v>0.82440000000000002</v>
      </c>
      <c r="F365" s="77">
        <v>0.8246</v>
      </c>
      <c r="G365" s="77">
        <v>0.82020000000000004</v>
      </c>
      <c r="H365" s="77">
        <v>0.82140000000000002</v>
      </c>
    </row>
    <row r="366" spans="1:8">
      <c r="A366" s="77" t="s">
        <v>1177</v>
      </c>
      <c r="B366" s="77">
        <v>20140306</v>
      </c>
      <c r="C366" s="161">
        <f t="shared" si="5"/>
        <v>41704</v>
      </c>
      <c r="D366" s="77">
        <v>5748</v>
      </c>
      <c r="E366" s="77">
        <v>0.82140000000000002</v>
      </c>
      <c r="F366" s="77">
        <v>0.82850000000000001</v>
      </c>
      <c r="G366" s="77">
        <v>0.82050000000000001</v>
      </c>
      <c r="H366" s="77">
        <v>0.82799999999999996</v>
      </c>
    </row>
    <row r="367" spans="1:8">
      <c r="A367" s="77" t="s">
        <v>1177</v>
      </c>
      <c r="B367" s="77">
        <v>20140307</v>
      </c>
      <c r="C367" s="161">
        <f t="shared" si="5"/>
        <v>41705</v>
      </c>
      <c r="D367" s="77">
        <v>5020</v>
      </c>
      <c r="E367" s="77">
        <v>0.82799999999999996</v>
      </c>
      <c r="F367" s="77">
        <v>0.82989999999999997</v>
      </c>
      <c r="G367" s="77">
        <v>0.82720000000000005</v>
      </c>
      <c r="H367" s="77">
        <v>0.82930000000000004</v>
      </c>
    </row>
    <row r="368" spans="1:8">
      <c r="A368" s="77" t="s">
        <v>1177</v>
      </c>
      <c r="B368" s="77">
        <v>20140309</v>
      </c>
      <c r="C368" s="161">
        <f t="shared" si="5"/>
        <v>41707</v>
      </c>
      <c r="D368" s="77">
        <v>240</v>
      </c>
      <c r="E368" s="77">
        <v>0.8296</v>
      </c>
      <c r="F368" s="77">
        <v>0.8296</v>
      </c>
      <c r="G368" s="77">
        <v>0.82920000000000005</v>
      </c>
      <c r="H368" s="77">
        <v>0.82930000000000004</v>
      </c>
    </row>
    <row r="369" spans="1:8">
      <c r="A369" s="77" t="s">
        <v>1177</v>
      </c>
      <c r="B369" s="77">
        <v>20140310</v>
      </c>
      <c r="C369" s="161">
        <f t="shared" si="5"/>
        <v>41708</v>
      </c>
      <c r="D369" s="77">
        <v>5748</v>
      </c>
      <c r="E369" s="77">
        <v>0.82930000000000004</v>
      </c>
      <c r="F369" s="77">
        <v>0.83479999999999999</v>
      </c>
      <c r="G369" s="77">
        <v>0.82899999999999996</v>
      </c>
      <c r="H369" s="77">
        <v>0.83379999999999999</v>
      </c>
    </row>
    <row r="370" spans="1:8">
      <c r="A370" s="77" t="s">
        <v>1177</v>
      </c>
      <c r="B370" s="77">
        <v>20140311</v>
      </c>
      <c r="C370" s="161">
        <f t="shared" si="5"/>
        <v>41709</v>
      </c>
      <c r="D370" s="77">
        <v>5740</v>
      </c>
      <c r="E370" s="77">
        <v>0.8337</v>
      </c>
      <c r="F370" s="77">
        <v>0.83450000000000002</v>
      </c>
      <c r="G370" s="77">
        <v>0.83189999999999997</v>
      </c>
      <c r="H370" s="77">
        <v>0.83360000000000001</v>
      </c>
    </row>
    <row r="371" spans="1:8">
      <c r="A371" s="77" t="s">
        <v>1177</v>
      </c>
      <c r="B371" s="77">
        <v>20140312</v>
      </c>
      <c r="C371" s="161">
        <f t="shared" si="5"/>
        <v>41710</v>
      </c>
      <c r="D371" s="77">
        <v>5748</v>
      </c>
      <c r="E371" s="77">
        <v>0.83350000000000002</v>
      </c>
      <c r="F371" s="77">
        <v>0.83720000000000006</v>
      </c>
      <c r="G371" s="77">
        <v>0.83230000000000004</v>
      </c>
      <c r="H371" s="77">
        <v>0.83630000000000004</v>
      </c>
    </row>
    <row r="372" spans="1:8">
      <c r="A372" s="77" t="s">
        <v>1177</v>
      </c>
      <c r="B372" s="77">
        <v>20140313</v>
      </c>
      <c r="C372" s="161">
        <f t="shared" si="5"/>
        <v>41711</v>
      </c>
      <c r="D372" s="77">
        <v>5756</v>
      </c>
      <c r="E372" s="77">
        <v>0.83640000000000003</v>
      </c>
      <c r="F372" s="77">
        <v>0.83760000000000001</v>
      </c>
      <c r="G372" s="77">
        <v>0.83289999999999997</v>
      </c>
      <c r="H372" s="77">
        <v>0.83389999999999997</v>
      </c>
    </row>
    <row r="373" spans="1:8">
      <c r="A373" s="77" t="s">
        <v>1177</v>
      </c>
      <c r="B373" s="77">
        <v>20140314</v>
      </c>
      <c r="C373" s="161">
        <f t="shared" si="5"/>
        <v>41712</v>
      </c>
      <c r="D373" s="77">
        <v>5040</v>
      </c>
      <c r="E373" s="77">
        <v>0.83399999999999996</v>
      </c>
      <c r="F373" s="77">
        <v>0.83789999999999998</v>
      </c>
      <c r="G373" s="77">
        <v>0.83340000000000003</v>
      </c>
      <c r="H373" s="77">
        <v>0.83540000000000003</v>
      </c>
    </row>
    <row r="374" spans="1:8">
      <c r="A374" s="77" t="s">
        <v>1177</v>
      </c>
      <c r="B374" s="77">
        <v>20140316</v>
      </c>
      <c r="C374" s="161">
        <f t="shared" si="5"/>
        <v>41714</v>
      </c>
      <c r="D374" s="77">
        <v>240</v>
      </c>
      <c r="E374" s="77">
        <v>0.8357</v>
      </c>
      <c r="F374" s="77">
        <v>0.83599999999999997</v>
      </c>
      <c r="G374" s="77">
        <v>0.83560000000000001</v>
      </c>
      <c r="H374" s="77">
        <v>0.8357</v>
      </c>
    </row>
    <row r="375" spans="1:8">
      <c r="A375" s="77" t="s">
        <v>1177</v>
      </c>
      <c r="B375" s="77">
        <v>20140317</v>
      </c>
      <c r="C375" s="161">
        <f t="shared" si="5"/>
        <v>41715</v>
      </c>
      <c r="D375" s="77">
        <v>5752</v>
      </c>
      <c r="E375" s="77">
        <v>0.8357</v>
      </c>
      <c r="F375" s="77">
        <v>0.83750000000000002</v>
      </c>
      <c r="G375" s="77">
        <v>0.83399999999999996</v>
      </c>
      <c r="H375" s="77">
        <v>0.83679999999999999</v>
      </c>
    </row>
    <row r="376" spans="1:8">
      <c r="A376" s="77" t="s">
        <v>1177</v>
      </c>
      <c r="B376" s="77">
        <v>20140318</v>
      </c>
      <c r="C376" s="161">
        <f t="shared" si="5"/>
        <v>41716</v>
      </c>
      <c r="D376" s="77">
        <v>5748</v>
      </c>
      <c r="E376" s="77">
        <v>0.8367</v>
      </c>
      <c r="F376" s="77">
        <v>0.83979999999999999</v>
      </c>
      <c r="G376" s="77">
        <v>0.83599999999999997</v>
      </c>
      <c r="H376" s="77">
        <v>0.83919999999999995</v>
      </c>
    </row>
    <row r="377" spans="1:8">
      <c r="A377" s="77" t="s">
        <v>1177</v>
      </c>
      <c r="B377" s="77">
        <v>20140319</v>
      </c>
      <c r="C377" s="161">
        <f t="shared" si="5"/>
        <v>41717</v>
      </c>
      <c r="D377" s="77">
        <v>5744</v>
      </c>
      <c r="E377" s="77">
        <v>0.83909999999999996</v>
      </c>
      <c r="F377" s="77">
        <v>0.83930000000000005</v>
      </c>
      <c r="G377" s="77">
        <v>0.83530000000000004</v>
      </c>
      <c r="H377" s="77">
        <v>0.83550000000000002</v>
      </c>
    </row>
    <row r="378" spans="1:8">
      <c r="A378" s="77" t="s">
        <v>1177</v>
      </c>
      <c r="B378" s="77">
        <v>20140320</v>
      </c>
      <c r="C378" s="161">
        <f t="shared" si="5"/>
        <v>41718</v>
      </c>
      <c r="D378" s="77">
        <v>5756</v>
      </c>
      <c r="E378" s="77">
        <v>0.83560000000000001</v>
      </c>
      <c r="F378" s="77">
        <v>0.8367</v>
      </c>
      <c r="G378" s="77">
        <v>0.8327</v>
      </c>
      <c r="H378" s="77">
        <v>0.83460000000000001</v>
      </c>
    </row>
    <row r="379" spans="1:8">
      <c r="A379" s="77" t="s">
        <v>1177</v>
      </c>
      <c r="B379" s="77">
        <v>20140321</v>
      </c>
      <c r="C379" s="161">
        <f t="shared" si="5"/>
        <v>41719</v>
      </c>
      <c r="D379" s="77">
        <v>5032</v>
      </c>
      <c r="E379" s="77">
        <v>0.83460000000000001</v>
      </c>
      <c r="F379" s="77">
        <v>0.83689999999999998</v>
      </c>
      <c r="G379" s="77">
        <v>0.83420000000000005</v>
      </c>
      <c r="H379" s="77">
        <v>0.83640000000000003</v>
      </c>
    </row>
    <row r="380" spans="1:8">
      <c r="A380" s="77" t="s">
        <v>1177</v>
      </c>
      <c r="B380" s="77">
        <v>20140323</v>
      </c>
      <c r="C380" s="161">
        <f t="shared" si="5"/>
        <v>41721</v>
      </c>
      <c r="D380" s="77">
        <v>240</v>
      </c>
      <c r="E380" s="77">
        <v>0.83640000000000003</v>
      </c>
      <c r="F380" s="77">
        <v>0.83650000000000002</v>
      </c>
      <c r="G380" s="77">
        <v>0.83620000000000005</v>
      </c>
      <c r="H380" s="77">
        <v>0.83630000000000004</v>
      </c>
    </row>
    <row r="381" spans="1:8">
      <c r="A381" s="77" t="s">
        <v>1177</v>
      </c>
      <c r="B381" s="77">
        <v>20140324</v>
      </c>
      <c r="C381" s="161">
        <f t="shared" si="5"/>
        <v>41722</v>
      </c>
      <c r="D381" s="77">
        <v>5740</v>
      </c>
      <c r="E381" s="77">
        <v>0.83620000000000005</v>
      </c>
      <c r="F381" s="77">
        <v>0.83889999999999998</v>
      </c>
      <c r="G381" s="77">
        <v>0.83430000000000004</v>
      </c>
      <c r="H381" s="77">
        <v>0.83850000000000002</v>
      </c>
    </row>
    <row r="382" spans="1:8">
      <c r="A382" s="77" t="s">
        <v>1177</v>
      </c>
      <c r="B382" s="77">
        <v>20140325</v>
      </c>
      <c r="C382" s="161">
        <f t="shared" si="5"/>
        <v>41723</v>
      </c>
      <c r="D382" s="77">
        <v>5744</v>
      </c>
      <c r="E382" s="77">
        <v>0.83860000000000001</v>
      </c>
      <c r="F382" s="77">
        <v>0.83919999999999995</v>
      </c>
      <c r="G382" s="77">
        <v>0.83340000000000003</v>
      </c>
      <c r="H382" s="77">
        <v>0.8357</v>
      </c>
    </row>
    <row r="383" spans="1:8">
      <c r="A383" s="77" t="s">
        <v>1177</v>
      </c>
      <c r="B383" s="77">
        <v>20140326</v>
      </c>
      <c r="C383" s="161">
        <f t="shared" si="5"/>
        <v>41724</v>
      </c>
      <c r="D383" s="77">
        <v>5740</v>
      </c>
      <c r="E383" s="77">
        <v>0.8357</v>
      </c>
      <c r="F383" s="77">
        <v>0.83609999999999995</v>
      </c>
      <c r="G383" s="77">
        <v>0.83079999999999998</v>
      </c>
      <c r="H383" s="77">
        <v>0.83130000000000004</v>
      </c>
    </row>
    <row r="384" spans="1:8">
      <c r="A384" s="77" t="s">
        <v>1177</v>
      </c>
      <c r="B384" s="77">
        <v>20140327</v>
      </c>
      <c r="C384" s="161">
        <f t="shared" si="5"/>
        <v>41725</v>
      </c>
      <c r="D384" s="77">
        <v>5748</v>
      </c>
      <c r="E384" s="77">
        <v>0.83140000000000003</v>
      </c>
      <c r="F384" s="77">
        <v>0.83199999999999996</v>
      </c>
      <c r="G384" s="77">
        <v>0.82609999999999995</v>
      </c>
      <c r="H384" s="77">
        <v>0.82720000000000005</v>
      </c>
    </row>
    <row r="385" spans="1:8">
      <c r="A385" s="77" t="s">
        <v>1177</v>
      </c>
      <c r="B385" s="77">
        <v>20140328</v>
      </c>
      <c r="C385" s="161">
        <f t="shared" si="5"/>
        <v>41726</v>
      </c>
      <c r="D385" s="77">
        <v>5040</v>
      </c>
      <c r="E385" s="77">
        <v>0.82720000000000005</v>
      </c>
      <c r="F385" s="77">
        <v>0.82799999999999996</v>
      </c>
      <c r="G385" s="77">
        <v>0.82450000000000001</v>
      </c>
      <c r="H385" s="77">
        <v>0.82620000000000005</v>
      </c>
    </row>
    <row r="386" spans="1:8">
      <c r="A386" s="77" t="s">
        <v>1177</v>
      </c>
      <c r="B386" s="77">
        <v>20140330</v>
      </c>
      <c r="C386" s="161">
        <f t="shared" si="5"/>
        <v>41728</v>
      </c>
      <c r="D386" s="77">
        <v>480</v>
      </c>
      <c r="E386" s="77">
        <v>0.82609999999999995</v>
      </c>
      <c r="F386" s="77">
        <v>0.82620000000000005</v>
      </c>
      <c r="G386" s="77">
        <v>0.82579999999999998</v>
      </c>
      <c r="H386" s="77">
        <v>0.82609999999999995</v>
      </c>
    </row>
    <row r="387" spans="1:8">
      <c r="A387" s="77" t="s">
        <v>1177</v>
      </c>
      <c r="B387" s="77">
        <v>20140331</v>
      </c>
      <c r="C387" s="161">
        <f t="shared" ref="C387:C450" si="6">VALUE(LEFT(B387,4)&amp;"."&amp;MID(B387,5,2)&amp;"."&amp;RIGHT(B387,2))</f>
        <v>41729</v>
      </c>
      <c r="D387" s="77">
        <v>5732</v>
      </c>
      <c r="E387" s="77">
        <v>0.82609999999999995</v>
      </c>
      <c r="F387" s="77">
        <v>0.8296</v>
      </c>
      <c r="G387" s="77">
        <v>0.82520000000000004</v>
      </c>
      <c r="H387" s="77">
        <v>0.82640000000000002</v>
      </c>
    </row>
    <row r="388" spans="1:8">
      <c r="A388" s="77" t="s">
        <v>1177</v>
      </c>
      <c r="B388" s="77">
        <v>20140401</v>
      </c>
      <c r="C388" s="161">
        <f t="shared" si="6"/>
        <v>41730</v>
      </c>
      <c r="D388" s="77">
        <v>5740</v>
      </c>
      <c r="E388" s="77">
        <v>0.82630000000000003</v>
      </c>
      <c r="F388" s="77">
        <v>0.83040000000000003</v>
      </c>
      <c r="G388" s="77">
        <v>0.82599999999999996</v>
      </c>
      <c r="H388" s="77">
        <v>0.82930000000000004</v>
      </c>
    </row>
    <row r="389" spans="1:8">
      <c r="A389" s="77" t="s">
        <v>1177</v>
      </c>
      <c r="B389" s="77">
        <v>20140402</v>
      </c>
      <c r="C389" s="161">
        <f t="shared" si="6"/>
        <v>41731</v>
      </c>
      <c r="D389" s="77">
        <v>5740</v>
      </c>
      <c r="E389" s="77">
        <v>0.82920000000000005</v>
      </c>
      <c r="F389" s="77">
        <v>0.83069999999999999</v>
      </c>
      <c r="G389" s="77">
        <v>0.82689999999999997</v>
      </c>
      <c r="H389" s="77">
        <v>0.82789999999999997</v>
      </c>
    </row>
    <row r="390" spans="1:8">
      <c r="A390" s="77" t="s">
        <v>1177</v>
      </c>
      <c r="B390" s="77">
        <v>20140403</v>
      </c>
      <c r="C390" s="161">
        <f t="shared" si="6"/>
        <v>41732</v>
      </c>
      <c r="D390" s="77">
        <v>5736</v>
      </c>
      <c r="E390" s="77">
        <v>0.82789999999999997</v>
      </c>
      <c r="F390" s="77">
        <v>0.83109999999999995</v>
      </c>
      <c r="G390" s="77">
        <v>0.82589999999999997</v>
      </c>
      <c r="H390" s="77">
        <v>0.8266</v>
      </c>
    </row>
    <row r="391" spans="1:8">
      <c r="A391" s="77" t="s">
        <v>1177</v>
      </c>
      <c r="B391" s="77">
        <v>20140404</v>
      </c>
      <c r="C391" s="161">
        <f t="shared" si="6"/>
        <v>41733</v>
      </c>
      <c r="D391" s="77">
        <v>4796</v>
      </c>
      <c r="E391" s="77">
        <v>0.8266</v>
      </c>
      <c r="F391" s="77">
        <v>0.82750000000000001</v>
      </c>
      <c r="G391" s="77">
        <v>0.82479999999999998</v>
      </c>
      <c r="H391" s="77">
        <v>0.82650000000000001</v>
      </c>
    </row>
    <row r="392" spans="1:8">
      <c r="A392" s="77" t="s">
        <v>1177</v>
      </c>
      <c r="B392" s="77">
        <v>20140406</v>
      </c>
      <c r="C392" s="161">
        <f t="shared" si="6"/>
        <v>41735</v>
      </c>
      <c r="D392" s="77">
        <v>480</v>
      </c>
      <c r="E392" s="77">
        <v>0.82599999999999996</v>
      </c>
      <c r="F392" s="77">
        <v>0.8266</v>
      </c>
      <c r="G392" s="77">
        <v>0.82589999999999997</v>
      </c>
      <c r="H392" s="77">
        <v>0.82630000000000003</v>
      </c>
    </row>
    <row r="393" spans="1:8">
      <c r="A393" s="77" t="s">
        <v>1177</v>
      </c>
      <c r="B393" s="77">
        <v>20140407</v>
      </c>
      <c r="C393" s="161">
        <f t="shared" si="6"/>
        <v>41736</v>
      </c>
      <c r="D393" s="77">
        <v>5740</v>
      </c>
      <c r="E393" s="77">
        <v>0.82640000000000002</v>
      </c>
      <c r="F393" s="77">
        <v>0.82830000000000004</v>
      </c>
      <c r="G393" s="77">
        <v>0.82599999999999996</v>
      </c>
      <c r="H393" s="77">
        <v>0.82720000000000005</v>
      </c>
    </row>
    <row r="394" spans="1:8">
      <c r="A394" s="77" t="s">
        <v>1177</v>
      </c>
      <c r="B394" s="77">
        <v>20140408</v>
      </c>
      <c r="C394" s="161">
        <f t="shared" si="6"/>
        <v>41737</v>
      </c>
      <c r="D394" s="77">
        <v>5732</v>
      </c>
      <c r="E394" s="77">
        <v>0.82720000000000005</v>
      </c>
      <c r="F394" s="77">
        <v>0.82730000000000004</v>
      </c>
      <c r="G394" s="77">
        <v>0.82310000000000005</v>
      </c>
      <c r="H394" s="77">
        <v>0.82340000000000002</v>
      </c>
    </row>
    <row r="395" spans="1:8">
      <c r="A395" s="77" t="s">
        <v>1177</v>
      </c>
      <c r="B395" s="77">
        <v>20140409</v>
      </c>
      <c r="C395" s="161">
        <f t="shared" si="6"/>
        <v>41738</v>
      </c>
      <c r="D395" s="77">
        <v>5732</v>
      </c>
      <c r="E395" s="77">
        <v>0.82340000000000002</v>
      </c>
      <c r="F395" s="77">
        <v>0.82540000000000002</v>
      </c>
      <c r="G395" s="77">
        <v>0.82289999999999996</v>
      </c>
      <c r="H395" s="77">
        <v>0.82440000000000002</v>
      </c>
    </row>
    <row r="396" spans="1:8">
      <c r="A396" s="77" t="s">
        <v>1177</v>
      </c>
      <c r="B396" s="77">
        <v>20140410</v>
      </c>
      <c r="C396" s="161">
        <f t="shared" si="6"/>
        <v>41739</v>
      </c>
      <c r="D396" s="77">
        <v>5740</v>
      </c>
      <c r="E396" s="77">
        <v>0.82440000000000002</v>
      </c>
      <c r="F396" s="77">
        <v>0.82779999999999998</v>
      </c>
      <c r="G396" s="77">
        <v>0.82389999999999997</v>
      </c>
      <c r="H396" s="77">
        <v>0.82750000000000001</v>
      </c>
    </row>
    <row r="397" spans="1:8">
      <c r="A397" s="77" t="s">
        <v>1177</v>
      </c>
      <c r="B397" s="77">
        <v>20140411</v>
      </c>
      <c r="C397" s="161">
        <f t="shared" si="6"/>
        <v>41740</v>
      </c>
      <c r="D397" s="77">
        <v>4796</v>
      </c>
      <c r="E397" s="77">
        <v>0.82750000000000001</v>
      </c>
      <c r="F397" s="77">
        <v>0.83079999999999998</v>
      </c>
      <c r="G397" s="77">
        <v>0.82750000000000001</v>
      </c>
      <c r="H397" s="77">
        <v>0.82940000000000003</v>
      </c>
    </row>
    <row r="398" spans="1:8">
      <c r="A398" s="77" t="s">
        <v>1177</v>
      </c>
      <c r="B398" s="77">
        <v>20140413</v>
      </c>
      <c r="C398" s="161">
        <f t="shared" si="6"/>
        <v>41742</v>
      </c>
      <c r="D398" s="77">
        <v>480</v>
      </c>
      <c r="E398" s="77">
        <v>0.82709999999999995</v>
      </c>
      <c r="F398" s="77">
        <v>0.82779999999999998</v>
      </c>
      <c r="G398" s="77">
        <v>0.82699999999999996</v>
      </c>
      <c r="H398" s="77">
        <v>0.8276</v>
      </c>
    </row>
    <row r="399" spans="1:8">
      <c r="A399" s="77" t="s">
        <v>1177</v>
      </c>
      <c r="B399" s="77">
        <v>20140414</v>
      </c>
      <c r="C399" s="161">
        <f t="shared" si="6"/>
        <v>41743</v>
      </c>
      <c r="D399" s="77">
        <v>5740</v>
      </c>
      <c r="E399" s="77">
        <v>0.82769999999999999</v>
      </c>
      <c r="F399" s="77">
        <v>0.82820000000000005</v>
      </c>
      <c r="G399" s="77">
        <v>0.82509999999999994</v>
      </c>
      <c r="H399" s="77">
        <v>0.82589999999999997</v>
      </c>
    </row>
    <row r="400" spans="1:8">
      <c r="A400" s="77" t="s">
        <v>1177</v>
      </c>
      <c r="B400" s="77">
        <v>20140415</v>
      </c>
      <c r="C400" s="161">
        <f t="shared" si="6"/>
        <v>41744</v>
      </c>
      <c r="D400" s="77">
        <v>5756</v>
      </c>
      <c r="E400" s="77">
        <v>0.82579999999999998</v>
      </c>
      <c r="F400" s="77">
        <v>0.82789999999999997</v>
      </c>
      <c r="G400" s="77">
        <v>0.82440000000000002</v>
      </c>
      <c r="H400" s="77">
        <v>0.8256</v>
      </c>
    </row>
    <row r="401" spans="1:8">
      <c r="A401" s="77" t="s">
        <v>1177</v>
      </c>
      <c r="B401" s="77">
        <v>20140416</v>
      </c>
      <c r="C401" s="161">
        <f t="shared" si="6"/>
        <v>41745</v>
      </c>
      <c r="D401" s="77">
        <v>5756</v>
      </c>
      <c r="E401" s="77">
        <v>0.8256</v>
      </c>
      <c r="F401" s="77">
        <v>0.8266</v>
      </c>
      <c r="G401" s="77">
        <v>0.82179999999999997</v>
      </c>
      <c r="H401" s="77">
        <v>0.82250000000000001</v>
      </c>
    </row>
    <row r="402" spans="1:8">
      <c r="A402" s="77" t="s">
        <v>1177</v>
      </c>
      <c r="B402" s="77">
        <v>20140417</v>
      </c>
      <c r="C402" s="161">
        <f t="shared" si="6"/>
        <v>41746</v>
      </c>
      <c r="D402" s="77">
        <v>5736</v>
      </c>
      <c r="E402" s="77">
        <v>0.82250000000000001</v>
      </c>
      <c r="F402" s="77">
        <v>0.82450000000000001</v>
      </c>
      <c r="G402" s="77">
        <v>0.82130000000000003</v>
      </c>
      <c r="H402" s="77">
        <v>0.82250000000000001</v>
      </c>
    </row>
    <row r="403" spans="1:8">
      <c r="A403" s="77" t="s">
        <v>1177</v>
      </c>
      <c r="B403" s="77">
        <v>20140418</v>
      </c>
      <c r="C403" s="161">
        <f t="shared" si="6"/>
        <v>41747</v>
      </c>
      <c r="D403" s="77">
        <v>4780</v>
      </c>
      <c r="E403" s="77">
        <v>0.8226</v>
      </c>
      <c r="F403" s="77">
        <v>0.8236</v>
      </c>
      <c r="G403" s="77">
        <v>0.82210000000000005</v>
      </c>
      <c r="H403" s="77">
        <v>0.82240000000000002</v>
      </c>
    </row>
    <row r="404" spans="1:8">
      <c r="A404" s="77" t="s">
        <v>1177</v>
      </c>
      <c r="B404" s="77">
        <v>20140420</v>
      </c>
      <c r="C404" s="161">
        <f t="shared" si="6"/>
        <v>41749</v>
      </c>
      <c r="D404" s="77">
        <v>476</v>
      </c>
      <c r="E404" s="77">
        <v>0.82220000000000004</v>
      </c>
      <c r="F404" s="77">
        <v>0.8226</v>
      </c>
      <c r="G404" s="77">
        <v>0.82199999999999995</v>
      </c>
      <c r="H404" s="77">
        <v>0.8226</v>
      </c>
    </row>
    <row r="405" spans="1:8">
      <c r="A405" s="77" t="s">
        <v>1177</v>
      </c>
      <c r="B405" s="77">
        <v>20140421</v>
      </c>
      <c r="C405" s="161">
        <f t="shared" si="6"/>
        <v>41750</v>
      </c>
      <c r="D405" s="77">
        <v>5744</v>
      </c>
      <c r="E405" s="77">
        <v>0.8226</v>
      </c>
      <c r="F405" s="77">
        <v>0.82289999999999996</v>
      </c>
      <c r="G405" s="77">
        <v>0.82079999999999997</v>
      </c>
      <c r="H405" s="77">
        <v>0.82120000000000004</v>
      </c>
    </row>
    <row r="406" spans="1:8">
      <c r="A406" s="77" t="s">
        <v>1177</v>
      </c>
      <c r="B406" s="77">
        <v>20140422</v>
      </c>
      <c r="C406" s="161">
        <f t="shared" si="6"/>
        <v>41751</v>
      </c>
      <c r="D406" s="77">
        <v>5724</v>
      </c>
      <c r="E406" s="77">
        <v>0.82130000000000003</v>
      </c>
      <c r="F406" s="77">
        <v>0.82150000000000001</v>
      </c>
      <c r="G406" s="77">
        <v>0.8196</v>
      </c>
      <c r="H406" s="77">
        <v>0.8206</v>
      </c>
    </row>
    <row r="407" spans="1:8">
      <c r="A407" s="77" t="s">
        <v>1177</v>
      </c>
      <c r="B407" s="77">
        <v>20140423</v>
      </c>
      <c r="C407" s="161">
        <f t="shared" si="6"/>
        <v>41752</v>
      </c>
      <c r="D407" s="77">
        <v>5720</v>
      </c>
      <c r="E407" s="77">
        <v>0.8206</v>
      </c>
      <c r="F407" s="77">
        <v>0.82440000000000002</v>
      </c>
      <c r="G407" s="77">
        <v>0.82</v>
      </c>
      <c r="H407" s="77">
        <v>0.82310000000000005</v>
      </c>
    </row>
    <row r="408" spans="1:8">
      <c r="A408" s="77" t="s">
        <v>1177</v>
      </c>
      <c r="B408" s="77">
        <v>20140424</v>
      </c>
      <c r="C408" s="161">
        <f t="shared" si="6"/>
        <v>41753</v>
      </c>
      <c r="D408" s="77">
        <v>5736</v>
      </c>
      <c r="E408" s="77">
        <v>0.82310000000000005</v>
      </c>
      <c r="F408" s="77">
        <v>0.82430000000000003</v>
      </c>
      <c r="G408" s="77">
        <v>0.82189999999999996</v>
      </c>
      <c r="H408" s="77">
        <v>0.82269999999999999</v>
      </c>
    </row>
    <row r="409" spans="1:8">
      <c r="A409" s="77" t="s">
        <v>1177</v>
      </c>
      <c r="B409" s="77">
        <v>20140425</v>
      </c>
      <c r="C409" s="161">
        <f t="shared" si="6"/>
        <v>41754</v>
      </c>
      <c r="D409" s="77">
        <v>4784</v>
      </c>
      <c r="E409" s="77">
        <v>0.82269999999999999</v>
      </c>
      <c r="F409" s="77">
        <v>0.82389999999999997</v>
      </c>
      <c r="G409" s="77">
        <v>0.82220000000000004</v>
      </c>
      <c r="H409" s="77">
        <v>0.82320000000000004</v>
      </c>
    </row>
    <row r="410" spans="1:8">
      <c r="A410" s="77" t="s">
        <v>1177</v>
      </c>
      <c r="B410" s="77">
        <v>20140427</v>
      </c>
      <c r="C410" s="161">
        <f t="shared" si="6"/>
        <v>41756</v>
      </c>
      <c r="D410" s="77">
        <v>476</v>
      </c>
      <c r="E410" s="77">
        <v>0.8236</v>
      </c>
      <c r="F410" s="77">
        <v>0.82369999999999999</v>
      </c>
      <c r="G410" s="77">
        <v>0.82330000000000003</v>
      </c>
      <c r="H410" s="77">
        <v>0.82330000000000003</v>
      </c>
    </row>
    <row r="411" spans="1:8">
      <c r="A411" s="77" t="s">
        <v>1177</v>
      </c>
      <c r="B411" s="77">
        <v>20140428</v>
      </c>
      <c r="C411" s="161">
        <f t="shared" si="6"/>
        <v>41757</v>
      </c>
      <c r="D411" s="77">
        <v>5752</v>
      </c>
      <c r="E411" s="77">
        <v>0.82330000000000003</v>
      </c>
      <c r="F411" s="77">
        <v>0.82420000000000004</v>
      </c>
      <c r="G411" s="77">
        <v>0.8216</v>
      </c>
      <c r="H411" s="77">
        <v>0.82389999999999997</v>
      </c>
    </row>
    <row r="412" spans="1:8">
      <c r="A412" s="77" t="s">
        <v>1177</v>
      </c>
      <c r="B412" s="77">
        <v>20140429</v>
      </c>
      <c r="C412" s="161">
        <f t="shared" si="6"/>
        <v>41758</v>
      </c>
      <c r="D412" s="77">
        <v>5732</v>
      </c>
      <c r="E412" s="77">
        <v>0.82389999999999997</v>
      </c>
      <c r="F412" s="77">
        <v>0.82569999999999999</v>
      </c>
      <c r="G412" s="77">
        <v>0.81989999999999996</v>
      </c>
      <c r="H412" s="77">
        <v>0.82079999999999997</v>
      </c>
    </row>
    <row r="413" spans="1:8">
      <c r="A413" s="77" t="s">
        <v>1177</v>
      </c>
      <c r="B413" s="77">
        <v>20140430</v>
      </c>
      <c r="C413" s="161">
        <f t="shared" si="6"/>
        <v>41759</v>
      </c>
      <c r="D413" s="77">
        <v>5756</v>
      </c>
      <c r="E413" s="77">
        <v>0.82079999999999997</v>
      </c>
      <c r="F413" s="77">
        <v>0.82330000000000003</v>
      </c>
      <c r="G413" s="77">
        <v>0.81950000000000001</v>
      </c>
      <c r="H413" s="77">
        <v>0.8216</v>
      </c>
    </row>
    <row r="414" spans="1:8">
      <c r="A414" s="77" t="s">
        <v>1177</v>
      </c>
      <c r="B414" s="77">
        <v>20140501</v>
      </c>
      <c r="C414" s="161">
        <f t="shared" si="6"/>
        <v>41760</v>
      </c>
      <c r="D414" s="77">
        <v>5744</v>
      </c>
      <c r="E414" s="77">
        <v>0.8216</v>
      </c>
      <c r="F414" s="77">
        <v>0.8226</v>
      </c>
      <c r="G414" s="77">
        <v>0.82020000000000004</v>
      </c>
      <c r="H414" s="77">
        <v>0.82079999999999997</v>
      </c>
    </row>
    <row r="415" spans="1:8">
      <c r="A415" s="77" t="s">
        <v>1177</v>
      </c>
      <c r="B415" s="77">
        <v>20140502</v>
      </c>
      <c r="C415" s="161">
        <f t="shared" si="6"/>
        <v>41761</v>
      </c>
      <c r="D415" s="77">
        <v>4784</v>
      </c>
      <c r="E415" s="77">
        <v>0.82079999999999997</v>
      </c>
      <c r="F415" s="77">
        <v>0.82230000000000003</v>
      </c>
      <c r="G415" s="77">
        <v>0.81979999999999997</v>
      </c>
      <c r="H415" s="77">
        <v>0.82179999999999997</v>
      </c>
    </row>
    <row r="416" spans="1:8">
      <c r="A416" s="77" t="s">
        <v>1177</v>
      </c>
      <c r="B416" s="77">
        <v>20140504</v>
      </c>
      <c r="C416" s="161">
        <f t="shared" si="6"/>
        <v>41763</v>
      </c>
      <c r="D416" s="77">
        <v>476</v>
      </c>
      <c r="E416" s="77">
        <v>0.82189999999999996</v>
      </c>
      <c r="F416" s="77">
        <v>0.82210000000000005</v>
      </c>
      <c r="G416" s="77">
        <v>0.8216</v>
      </c>
      <c r="H416" s="77">
        <v>0.82169999999999999</v>
      </c>
    </row>
    <row r="417" spans="1:8">
      <c r="A417" s="77" t="s">
        <v>1177</v>
      </c>
      <c r="B417" s="77">
        <v>20140505</v>
      </c>
      <c r="C417" s="161">
        <f t="shared" si="6"/>
        <v>41764</v>
      </c>
      <c r="D417" s="77">
        <v>5748</v>
      </c>
      <c r="E417" s="77">
        <v>0.82169999999999999</v>
      </c>
      <c r="F417" s="77">
        <v>0.82310000000000005</v>
      </c>
      <c r="G417" s="77">
        <v>0.82130000000000003</v>
      </c>
      <c r="H417" s="77">
        <v>0.82240000000000002</v>
      </c>
    </row>
    <row r="418" spans="1:8">
      <c r="A418" s="77" t="s">
        <v>1177</v>
      </c>
      <c r="B418" s="77">
        <v>20140506</v>
      </c>
      <c r="C418" s="161">
        <f t="shared" si="6"/>
        <v>41765</v>
      </c>
      <c r="D418" s="77">
        <v>5744</v>
      </c>
      <c r="E418" s="77">
        <v>0.82240000000000002</v>
      </c>
      <c r="F418" s="77">
        <v>0.82240000000000002</v>
      </c>
      <c r="G418" s="77">
        <v>0.81930000000000003</v>
      </c>
      <c r="H418" s="77">
        <v>0.82040000000000002</v>
      </c>
    </row>
    <row r="419" spans="1:8">
      <c r="A419" s="77" t="s">
        <v>1177</v>
      </c>
      <c r="B419" s="77">
        <v>20140507</v>
      </c>
      <c r="C419" s="161">
        <f t="shared" si="6"/>
        <v>41766</v>
      </c>
      <c r="D419" s="77">
        <v>5744</v>
      </c>
      <c r="E419" s="77">
        <v>0.82030000000000003</v>
      </c>
      <c r="F419" s="77">
        <v>0.82120000000000004</v>
      </c>
      <c r="G419" s="77">
        <v>0.81910000000000005</v>
      </c>
      <c r="H419" s="77">
        <v>0.82030000000000003</v>
      </c>
    </row>
    <row r="420" spans="1:8">
      <c r="A420" s="77" t="s">
        <v>1177</v>
      </c>
      <c r="B420" s="77">
        <v>20140508</v>
      </c>
      <c r="C420" s="161">
        <f t="shared" si="6"/>
        <v>41767</v>
      </c>
      <c r="D420" s="77">
        <v>5736</v>
      </c>
      <c r="E420" s="77">
        <v>0.82030000000000003</v>
      </c>
      <c r="F420" s="77">
        <v>0.82469999999999999</v>
      </c>
      <c r="G420" s="77">
        <v>0.81669999999999998</v>
      </c>
      <c r="H420" s="77">
        <v>0.81730000000000003</v>
      </c>
    </row>
    <row r="421" spans="1:8">
      <c r="A421" s="77" t="s">
        <v>1177</v>
      </c>
      <c r="B421" s="77">
        <v>20140509</v>
      </c>
      <c r="C421" s="161">
        <f t="shared" si="6"/>
        <v>41768</v>
      </c>
      <c r="D421" s="77">
        <v>4796</v>
      </c>
      <c r="E421" s="77">
        <v>0.81720000000000004</v>
      </c>
      <c r="F421" s="77">
        <v>0.81810000000000005</v>
      </c>
      <c r="G421" s="77">
        <v>0.81589999999999996</v>
      </c>
      <c r="H421" s="77">
        <v>0.81610000000000005</v>
      </c>
    </row>
    <row r="422" spans="1:8">
      <c r="A422" s="77" t="s">
        <v>1177</v>
      </c>
      <c r="B422" s="77">
        <v>20140511</v>
      </c>
      <c r="C422" s="161">
        <f t="shared" si="6"/>
        <v>41770</v>
      </c>
      <c r="D422" s="77">
        <v>480</v>
      </c>
      <c r="E422" s="77">
        <v>0.81599999999999995</v>
      </c>
      <c r="F422" s="77">
        <v>0.81630000000000003</v>
      </c>
      <c r="G422" s="77">
        <v>0.81579999999999997</v>
      </c>
      <c r="H422" s="77">
        <v>0.81599999999999995</v>
      </c>
    </row>
    <row r="423" spans="1:8">
      <c r="A423" s="77" t="s">
        <v>1177</v>
      </c>
      <c r="B423" s="77">
        <v>20140512</v>
      </c>
      <c r="C423" s="161">
        <f t="shared" si="6"/>
        <v>41771</v>
      </c>
      <c r="D423" s="77">
        <v>5752</v>
      </c>
      <c r="E423" s="77">
        <v>0.81599999999999995</v>
      </c>
      <c r="F423" s="77">
        <v>0.81659999999999999</v>
      </c>
      <c r="G423" s="77">
        <v>0.81410000000000005</v>
      </c>
      <c r="H423" s="77">
        <v>0.81510000000000005</v>
      </c>
    </row>
    <row r="424" spans="1:8">
      <c r="A424" s="77" t="s">
        <v>1177</v>
      </c>
      <c r="B424" s="77">
        <v>20140513</v>
      </c>
      <c r="C424" s="161">
        <f t="shared" si="6"/>
        <v>41772</v>
      </c>
      <c r="D424" s="77">
        <v>5744</v>
      </c>
      <c r="E424" s="77">
        <v>0.81510000000000005</v>
      </c>
      <c r="F424" s="77">
        <v>0.81710000000000005</v>
      </c>
      <c r="G424" s="77">
        <v>0.81330000000000002</v>
      </c>
      <c r="H424" s="77">
        <v>0.81420000000000003</v>
      </c>
    </row>
    <row r="425" spans="1:8">
      <c r="A425" s="77" t="s">
        <v>1177</v>
      </c>
      <c r="B425" s="77">
        <v>20140514</v>
      </c>
      <c r="C425" s="161">
        <f t="shared" si="6"/>
        <v>41773</v>
      </c>
      <c r="D425" s="77">
        <v>5748</v>
      </c>
      <c r="E425" s="77">
        <v>0.81420000000000003</v>
      </c>
      <c r="F425" s="77">
        <v>0.81810000000000005</v>
      </c>
      <c r="G425" s="77">
        <v>0.8125</v>
      </c>
      <c r="H425" s="77">
        <v>0.81789999999999996</v>
      </c>
    </row>
    <row r="426" spans="1:8">
      <c r="A426" s="77" t="s">
        <v>1177</v>
      </c>
      <c r="B426" s="77">
        <v>20140515</v>
      </c>
      <c r="C426" s="161">
        <f t="shared" si="6"/>
        <v>41774</v>
      </c>
      <c r="D426" s="77">
        <v>5744</v>
      </c>
      <c r="E426" s="77">
        <v>0.81789999999999996</v>
      </c>
      <c r="F426" s="77">
        <v>0.81810000000000005</v>
      </c>
      <c r="G426" s="77">
        <v>0.81430000000000002</v>
      </c>
      <c r="H426" s="77">
        <v>0.81659999999999999</v>
      </c>
    </row>
    <row r="427" spans="1:8">
      <c r="A427" s="77" t="s">
        <v>1177</v>
      </c>
      <c r="B427" s="77">
        <v>20140516</v>
      </c>
      <c r="C427" s="161">
        <f t="shared" si="6"/>
        <v>41775</v>
      </c>
      <c r="D427" s="77">
        <v>4788</v>
      </c>
      <c r="E427" s="77">
        <v>0.81659999999999999</v>
      </c>
      <c r="F427" s="77">
        <v>0.81699999999999995</v>
      </c>
      <c r="G427" s="77">
        <v>0.81379999999999997</v>
      </c>
      <c r="H427" s="77">
        <v>0.81410000000000005</v>
      </c>
    </row>
    <row r="428" spans="1:8">
      <c r="A428" s="77" t="s">
        <v>1177</v>
      </c>
      <c r="B428" s="77">
        <v>20140518</v>
      </c>
      <c r="C428" s="161">
        <f t="shared" si="6"/>
        <v>41777</v>
      </c>
      <c r="D428" s="77">
        <v>476</v>
      </c>
      <c r="E428" s="77">
        <v>0.81379999999999997</v>
      </c>
      <c r="F428" s="77">
        <v>0.81430000000000002</v>
      </c>
      <c r="G428" s="77">
        <v>0.81379999999999997</v>
      </c>
      <c r="H428" s="77">
        <v>0.81430000000000002</v>
      </c>
    </row>
    <row r="429" spans="1:8">
      <c r="A429" s="77" t="s">
        <v>1177</v>
      </c>
      <c r="B429" s="77">
        <v>20140519</v>
      </c>
      <c r="C429" s="161">
        <f t="shared" si="6"/>
        <v>41778</v>
      </c>
      <c r="D429" s="77">
        <v>5744</v>
      </c>
      <c r="E429" s="77">
        <v>0.81430000000000002</v>
      </c>
      <c r="F429" s="77">
        <v>0.81559999999999999</v>
      </c>
      <c r="G429" s="77">
        <v>0.81389999999999996</v>
      </c>
      <c r="H429" s="77">
        <v>0.81530000000000002</v>
      </c>
    </row>
    <row r="430" spans="1:8">
      <c r="A430" s="77" t="s">
        <v>1177</v>
      </c>
      <c r="B430" s="77">
        <v>20140520</v>
      </c>
      <c r="C430" s="161">
        <f t="shared" si="6"/>
        <v>41779</v>
      </c>
      <c r="D430" s="77">
        <v>5752</v>
      </c>
      <c r="E430" s="77">
        <v>0.81530000000000002</v>
      </c>
      <c r="F430" s="77">
        <v>0.8155</v>
      </c>
      <c r="G430" s="77">
        <v>0.81179999999999997</v>
      </c>
      <c r="H430" s="77">
        <v>0.81399999999999995</v>
      </c>
    </row>
    <row r="431" spans="1:8">
      <c r="A431" s="77" t="s">
        <v>1177</v>
      </c>
      <c r="B431" s="77">
        <v>20140521</v>
      </c>
      <c r="C431" s="161">
        <f t="shared" si="6"/>
        <v>41780</v>
      </c>
      <c r="D431" s="77">
        <v>5740</v>
      </c>
      <c r="E431" s="77">
        <v>0.81399999999999995</v>
      </c>
      <c r="F431" s="77">
        <v>0.81430000000000002</v>
      </c>
      <c r="G431" s="77">
        <v>0.80840000000000001</v>
      </c>
      <c r="H431" s="77">
        <v>0.8095</v>
      </c>
    </row>
    <row r="432" spans="1:8">
      <c r="A432" s="77" t="s">
        <v>1177</v>
      </c>
      <c r="B432" s="77">
        <v>20140522</v>
      </c>
      <c r="C432" s="161">
        <f t="shared" si="6"/>
        <v>41781</v>
      </c>
      <c r="D432" s="77">
        <v>5744</v>
      </c>
      <c r="E432" s="77">
        <v>0.8095</v>
      </c>
      <c r="F432" s="77">
        <v>0.81100000000000005</v>
      </c>
      <c r="G432" s="77">
        <v>0.80840000000000001</v>
      </c>
      <c r="H432" s="77">
        <v>0.80930000000000002</v>
      </c>
    </row>
    <row r="433" spans="1:8">
      <c r="A433" s="77" t="s">
        <v>1177</v>
      </c>
      <c r="B433" s="77">
        <v>20140523</v>
      </c>
      <c r="C433" s="161">
        <f t="shared" si="6"/>
        <v>41782</v>
      </c>
      <c r="D433" s="77">
        <v>4780</v>
      </c>
      <c r="E433" s="77">
        <v>0.80930000000000002</v>
      </c>
      <c r="F433" s="77">
        <v>0.81030000000000002</v>
      </c>
      <c r="G433" s="77">
        <v>0.80800000000000005</v>
      </c>
      <c r="H433" s="77">
        <v>0.80989999999999995</v>
      </c>
    </row>
    <row r="434" spans="1:8">
      <c r="A434" s="77" t="s">
        <v>1177</v>
      </c>
      <c r="B434" s="77">
        <v>20140525</v>
      </c>
      <c r="C434" s="161">
        <f t="shared" si="6"/>
        <v>41784</v>
      </c>
      <c r="D434" s="77">
        <v>476</v>
      </c>
      <c r="E434" s="77">
        <v>0.80910000000000004</v>
      </c>
      <c r="F434" s="77">
        <v>0.8095</v>
      </c>
      <c r="G434" s="77">
        <v>0.80910000000000004</v>
      </c>
      <c r="H434" s="77">
        <v>0.80940000000000001</v>
      </c>
    </row>
    <row r="435" spans="1:8">
      <c r="A435" s="77" t="s">
        <v>1177</v>
      </c>
      <c r="B435" s="77">
        <v>20140526</v>
      </c>
      <c r="C435" s="161">
        <f t="shared" si="6"/>
        <v>41785</v>
      </c>
      <c r="D435" s="77">
        <v>5740</v>
      </c>
      <c r="E435" s="77">
        <v>0.80940000000000001</v>
      </c>
      <c r="F435" s="77">
        <v>0.81040000000000001</v>
      </c>
      <c r="G435" s="77">
        <v>0.80840000000000001</v>
      </c>
      <c r="H435" s="77">
        <v>0.81040000000000001</v>
      </c>
    </row>
    <row r="436" spans="1:8">
      <c r="A436" s="77" t="s">
        <v>1177</v>
      </c>
      <c r="B436" s="77">
        <v>20140527</v>
      </c>
      <c r="C436" s="161">
        <f t="shared" si="6"/>
        <v>41786</v>
      </c>
      <c r="D436" s="77">
        <v>5744</v>
      </c>
      <c r="E436" s="77">
        <v>0.81030000000000002</v>
      </c>
      <c r="F436" s="77">
        <v>0.8115</v>
      </c>
      <c r="G436" s="77">
        <v>0.80840000000000001</v>
      </c>
      <c r="H436" s="77">
        <v>0.81089999999999995</v>
      </c>
    </row>
    <row r="437" spans="1:8">
      <c r="A437" s="77" t="s">
        <v>1177</v>
      </c>
      <c r="B437" s="77">
        <v>20140528</v>
      </c>
      <c r="C437" s="161">
        <f t="shared" si="6"/>
        <v>41787</v>
      </c>
      <c r="D437" s="77">
        <v>5732</v>
      </c>
      <c r="E437" s="77">
        <v>0.81089999999999995</v>
      </c>
      <c r="F437" s="77">
        <v>0.81410000000000005</v>
      </c>
      <c r="G437" s="77">
        <v>0.81040000000000001</v>
      </c>
      <c r="H437" s="77">
        <v>0.81310000000000004</v>
      </c>
    </row>
    <row r="438" spans="1:8">
      <c r="A438" s="77" t="s">
        <v>1177</v>
      </c>
      <c r="B438" s="77">
        <v>20140529</v>
      </c>
      <c r="C438" s="161">
        <f t="shared" si="6"/>
        <v>41788</v>
      </c>
      <c r="D438" s="77">
        <v>5748</v>
      </c>
      <c r="E438" s="77">
        <v>0.81310000000000004</v>
      </c>
      <c r="F438" s="77">
        <v>0.81510000000000005</v>
      </c>
      <c r="G438" s="77">
        <v>0.81269999999999998</v>
      </c>
      <c r="H438" s="77">
        <v>0.81320000000000003</v>
      </c>
    </row>
    <row r="439" spans="1:8">
      <c r="A439" s="77" t="s">
        <v>1177</v>
      </c>
      <c r="B439" s="77">
        <v>20140530</v>
      </c>
      <c r="C439" s="161">
        <f t="shared" si="6"/>
        <v>41789</v>
      </c>
      <c r="D439" s="77">
        <v>4792</v>
      </c>
      <c r="E439" s="77">
        <v>0.81320000000000003</v>
      </c>
      <c r="F439" s="77">
        <v>0.81369999999999998</v>
      </c>
      <c r="G439" s="77">
        <v>0.81179999999999997</v>
      </c>
      <c r="H439" s="77">
        <v>0.81310000000000004</v>
      </c>
    </row>
    <row r="440" spans="1:8">
      <c r="A440" s="77" t="s">
        <v>1177</v>
      </c>
      <c r="B440" s="77">
        <v>20140601</v>
      </c>
      <c r="C440" s="161">
        <f t="shared" si="6"/>
        <v>41791</v>
      </c>
      <c r="D440" s="77">
        <v>480</v>
      </c>
      <c r="E440" s="77">
        <v>0.81310000000000004</v>
      </c>
      <c r="F440" s="77">
        <v>0.81340000000000001</v>
      </c>
      <c r="G440" s="77">
        <v>0.81279999999999997</v>
      </c>
      <c r="H440" s="77">
        <v>0.81310000000000004</v>
      </c>
    </row>
    <row r="441" spans="1:8">
      <c r="A441" s="77" t="s">
        <v>1177</v>
      </c>
      <c r="B441" s="77">
        <v>20140602</v>
      </c>
      <c r="C441" s="161">
        <f t="shared" si="6"/>
        <v>41792</v>
      </c>
      <c r="D441" s="77">
        <v>5736</v>
      </c>
      <c r="E441" s="77">
        <v>0.81310000000000004</v>
      </c>
      <c r="F441" s="77">
        <v>0.81410000000000005</v>
      </c>
      <c r="G441" s="77">
        <v>0.81130000000000002</v>
      </c>
      <c r="H441" s="77">
        <v>0.81189999999999996</v>
      </c>
    </row>
    <row r="442" spans="1:8">
      <c r="A442" s="77" t="s">
        <v>1177</v>
      </c>
      <c r="B442" s="77">
        <v>20140603</v>
      </c>
      <c r="C442" s="161">
        <f t="shared" si="6"/>
        <v>41793</v>
      </c>
      <c r="D442" s="77">
        <v>5744</v>
      </c>
      <c r="E442" s="77">
        <v>0.81189999999999996</v>
      </c>
      <c r="F442" s="77">
        <v>0.8145</v>
      </c>
      <c r="G442" s="77">
        <v>0.81059999999999999</v>
      </c>
      <c r="H442" s="77">
        <v>0.8135</v>
      </c>
    </row>
    <row r="443" spans="1:8">
      <c r="A443" s="77" t="s">
        <v>1177</v>
      </c>
      <c r="B443" s="77">
        <v>20140604</v>
      </c>
      <c r="C443" s="161">
        <f t="shared" si="6"/>
        <v>41794</v>
      </c>
      <c r="D443" s="77">
        <v>5752</v>
      </c>
      <c r="E443" s="77">
        <v>0.8135</v>
      </c>
      <c r="F443" s="77">
        <v>0.81479999999999997</v>
      </c>
      <c r="G443" s="77">
        <v>0.81179999999999997</v>
      </c>
      <c r="H443" s="77">
        <v>0.81240000000000001</v>
      </c>
    </row>
    <row r="444" spans="1:8">
      <c r="A444" s="77" t="s">
        <v>1177</v>
      </c>
      <c r="B444" s="77">
        <v>20140605</v>
      </c>
      <c r="C444" s="161">
        <f t="shared" si="6"/>
        <v>41795</v>
      </c>
      <c r="D444" s="77">
        <v>5752</v>
      </c>
      <c r="E444" s="77">
        <v>0.81240000000000001</v>
      </c>
      <c r="F444" s="77">
        <v>0.81269999999999998</v>
      </c>
      <c r="G444" s="77">
        <v>0.80630000000000002</v>
      </c>
      <c r="H444" s="77">
        <v>0.81259999999999999</v>
      </c>
    </row>
    <row r="445" spans="1:8">
      <c r="A445" s="77" t="s">
        <v>1177</v>
      </c>
      <c r="B445" s="77">
        <v>20140606</v>
      </c>
      <c r="C445" s="161">
        <f t="shared" si="6"/>
        <v>41796</v>
      </c>
      <c r="D445" s="77">
        <v>4784</v>
      </c>
      <c r="E445" s="77">
        <v>0.81259999999999999</v>
      </c>
      <c r="F445" s="77">
        <v>0.81259999999999999</v>
      </c>
      <c r="G445" s="77">
        <v>0.81</v>
      </c>
      <c r="H445" s="77">
        <v>0.81159999999999999</v>
      </c>
    </row>
    <row r="446" spans="1:8">
      <c r="A446" s="77" t="s">
        <v>1177</v>
      </c>
      <c r="B446" s="77">
        <v>20140608</v>
      </c>
      <c r="C446" s="161">
        <f t="shared" si="6"/>
        <v>41798</v>
      </c>
      <c r="D446" s="77">
        <v>476</v>
      </c>
      <c r="E446" s="77">
        <v>0.81169999999999998</v>
      </c>
      <c r="F446" s="77">
        <v>0.81179999999999997</v>
      </c>
      <c r="G446" s="77">
        <v>0.8115</v>
      </c>
      <c r="H446" s="77">
        <v>0.81179999999999997</v>
      </c>
    </row>
    <row r="447" spans="1:8">
      <c r="A447" s="77" t="s">
        <v>1177</v>
      </c>
      <c r="B447" s="77">
        <v>20140609</v>
      </c>
      <c r="C447" s="161">
        <f t="shared" si="6"/>
        <v>41799</v>
      </c>
      <c r="D447" s="77">
        <v>5736</v>
      </c>
      <c r="E447" s="77">
        <v>0.81179999999999997</v>
      </c>
      <c r="F447" s="77">
        <v>0.81200000000000006</v>
      </c>
      <c r="G447" s="77">
        <v>0.80859999999999999</v>
      </c>
      <c r="H447" s="77">
        <v>0.80869999999999997</v>
      </c>
    </row>
    <row r="448" spans="1:8">
      <c r="A448" s="77" t="s">
        <v>1177</v>
      </c>
      <c r="B448" s="77">
        <v>20140610</v>
      </c>
      <c r="C448" s="161">
        <f t="shared" si="6"/>
        <v>41800</v>
      </c>
      <c r="D448" s="77">
        <v>5736</v>
      </c>
      <c r="E448" s="77">
        <v>0.80879999999999996</v>
      </c>
      <c r="F448" s="77">
        <v>0.80920000000000003</v>
      </c>
      <c r="G448" s="77">
        <v>0.80620000000000003</v>
      </c>
      <c r="H448" s="77">
        <v>0.80810000000000004</v>
      </c>
    </row>
    <row r="449" spans="1:8">
      <c r="A449" s="77" t="s">
        <v>1177</v>
      </c>
      <c r="B449" s="77">
        <v>20140611</v>
      </c>
      <c r="C449" s="161">
        <f t="shared" si="6"/>
        <v>41801</v>
      </c>
      <c r="D449" s="77">
        <v>5756</v>
      </c>
      <c r="E449" s="77">
        <v>0.80820000000000003</v>
      </c>
      <c r="F449" s="77">
        <v>0.80830000000000002</v>
      </c>
      <c r="G449" s="77">
        <v>0.80500000000000005</v>
      </c>
      <c r="H449" s="77">
        <v>0.80600000000000005</v>
      </c>
    </row>
    <row r="450" spans="1:8">
      <c r="A450" s="77" t="s">
        <v>1177</v>
      </c>
      <c r="B450" s="77">
        <v>20140612</v>
      </c>
      <c r="C450" s="161">
        <f t="shared" si="6"/>
        <v>41802</v>
      </c>
      <c r="D450" s="77">
        <v>5748</v>
      </c>
      <c r="E450" s="77">
        <v>0.80600000000000005</v>
      </c>
      <c r="F450" s="77">
        <v>0.80630000000000002</v>
      </c>
      <c r="G450" s="77">
        <v>0.79900000000000004</v>
      </c>
      <c r="H450" s="77">
        <v>0.79910000000000003</v>
      </c>
    </row>
    <row r="451" spans="1:8">
      <c r="A451" s="77" t="s">
        <v>1177</v>
      </c>
      <c r="B451" s="77">
        <v>20140613</v>
      </c>
      <c r="C451" s="161">
        <f t="shared" ref="C451:C492" si="7">VALUE(LEFT(B451,4)&amp;"."&amp;MID(B451,5,2)&amp;"."&amp;RIGHT(B451,2))</f>
        <v>41803</v>
      </c>
      <c r="D451" s="77">
        <v>4784</v>
      </c>
      <c r="E451" s="77">
        <v>0.79900000000000004</v>
      </c>
      <c r="F451" s="77">
        <v>0.80020000000000002</v>
      </c>
      <c r="G451" s="77">
        <v>0.79710000000000003</v>
      </c>
      <c r="H451" s="77">
        <v>0.79769999999999996</v>
      </c>
    </row>
    <row r="452" spans="1:8">
      <c r="A452" s="77" t="s">
        <v>1177</v>
      </c>
      <c r="B452" s="77">
        <v>20140615</v>
      </c>
      <c r="C452" s="161">
        <f t="shared" si="7"/>
        <v>41805</v>
      </c>
      <c r="D452" s="77">
        <v>476</v>
      </c>
      <c r="E452" s="77">
        <v>0.79730000000000001</v>
      </c>
      <c r="F452" s="77">
        <v>0.79730000000000001</v>
      </c>
      <c r="G452" s="77">
        <v>0.79690000000000005</v>
      </c>
      <c r="H452" s="77">
        <v>0.79710000000000003</v>
      </c>
    </row>
    <row r="453" spans="1:8">
      <c r="A453" s="77" t="s">
        <v>1177</v>
      </c>
      <c r="B453" s="77">
        <v>20140616</v>
      </c>
      <c r="C453" s="161">
        <f t="shared" si="7"/>
        <v>41806</v>
      </c>
      <c r="D453" s="77">
        <v>5740</v>
      </c>
      <c r="E453" s="77">
        <v>0.79710000000000003</v>
      </c>
      <c r="F453" s="77">
        <v>0.79949999999999999</v>
      </c>
      <c r="G453" s="77">
        <v>0.79579999999999995</v>
      </c>
      <c r="H453" s="77">
        <v>0.7994</v>
      </c>
    </row>
    <row r="454" spans="1:8">
      <c r="A454" s="77" t="s">
        <v>1177</v>
      </c>
      <c r="B454" s="77">
        <v>20140617</v>
      </c>
      <c r="C454" s="161">
        <f t="shared" si="7"/>
        <v>41807</v>
      </c>
      <c r="D454" s="77">
        <v>5748</v>
      </c>
      <c r="E454" s="77">
        <v>0.7994</v>
      </c>
      <c r="F454" s="77">
        <v>0.80059999999999998</v>
      </c>
      <c r="G454" s="77">
        <v>0.79790000000000005</v>
      </c>
      <c r="H454" s="77">
        <v>0.79869999999999997</v>
      </c>
    </row>
    <row r="455" spans="1:8">
      <c r="A455" s="77" t="s">
        <v>1177</v>
      </c>
      <c r="B455" s="77">
        <v>20140618</v>
      </c>
      <c r="C455" s="161">
        <f t="shared" si="7"/>
        <v>41808</v>
      </c>
      <c r="D455" s="77">
        <v>5748</v>
      </c>
      <c r="E455" s="77">
        <v>0.79859999999999998</v>
      </c>
      <c r="F455" s="77">
        <v>0.80169999999999997</v>
      </c>
      <c r="G455" s="77">
        <v>0.79720000000000002</v>
      </c>
      <c r="H455" s="77">
        <v>0.79930000000000001</v>
      </c>
    </row>
    <row r="456" spans="1:8">
      <c r="A456" s="77" t="s">
        <v>1177</v>
      </c>
      <c r="B456" s="77">
        <v>20140619</v>
      </c>
      <c r="C456" s="161">
        <f t="shared" si="7"/>
        <v>41809</v>
      </c>
      <c r="D456" s="77">
        <v>5748</v>
      </c>
      <c r="E456" s="77">
        <v>0.79930000000000001</v>
      </c>
      <c r="F456" s="77">
        <v>0.80220000000000002</v>
      </c>
      <c r="G456" s="77">
        <v>0.79810000000000003</v>
      </c>
      <c r="H456" s="77">
        <v>0.79859999999999998</v>
      </c>
    </row>
    <row r="457" spans="1:8">
      <c r="A457" s="77" t="s">
        <v>1177</v>
      </c>
      <c r="B457" s="77">
        <v>20140620</v>
      </c>
      <c r="C457" s="161">
        <f t="shared" si="7"/>
        <v>41810</v>
      </c>
      <c r="D457" s="77">
        <v>4776</v>
      </c>
      <c r="E457" s="77">
        <v>0.79859999999999998</v>
      </c>
      <c r="F457" s="77">
        <v>0.79949999999999999</v>
      </c>
      <c r="G457" s="77">
        <v>0.79669999999999996</v>
      </c>
      <c r="H457" s="77">
        <v>0.79890000000000005</v>
      </c>
    </row>
    <row r="458" spans="1:8">
      <c r="A458" s="77" t="s">
        <v>1177</v>
      </c>
      <c r="B458" s="77">
        <v>20140622</v>
      </c>
      <c r="C458" s="161">
        <f t="shared" si="7"/>
        <v>41812</v>
      </c>
      <c r="D458" s="77">
        <v>480</v>
      </c>
      <c r="E458" s="77">
        <v>0.79849999999999999</v>
      </c>
      <c r="F458" s="77">
        <v>0.79869999999999997</v>
      </c>
      <c r="G458" s="77">
        <v>0.79830000000000001</v>
      </c>
      <c r="H458" s="77">
        <v>0.79830000000000001</v>
      </c>
    </row>
    <row r="459" spans="1:8">
      <c r="A459" s="77" t="s">
        <v>1177</v>
      </c>
      <c r="B459" s="77">
        <v>20140623</v>
      </c>
      <c r="C459" s="161">
        <f t="shared" si="7"/>
        <v>41813</v>
      </c>
      <c r="D459" s="77">
        <v>5744</v>
      </c>
      <c r="E459" s="77">
        <v>0.79830000000000001</v>
      </c>
      <c r="F459" s="77">
        <v>0.79949999999999999</v>
      </c>
      <c r="G459" s="77">
        <v>0.79749999999999999</v>
      </c>
      <c r="H459" s="77">
        <v>0.79869999999999997</v>
      </c>
    </row>
    <row r="460" spans="1:8">
      <c r="A460" s="77" t="s">
        <v>1177</v>
      </c>
      <c r="B460" s="77">
        <v>20140624</v>
      </c>
      <c r="C460" s="161">
        <f t="shared" si="7"/>
        <v>41814</v>
      </c>
      <c r="D460" s="77">
        <v>5740</v>
      </c>
      <c r="E460" s="77">
        <v>0.79869999999999997</v>
      </c>
      <c r="F460" s="77">
        <v>0.80220000000000002</v>
      </c>
      <c r="G460" s="77">
        <v>0.79820000000000002</v>
      </c>
      <c r="H460" s="77">
        <v>0.80110000000000003</v>
      </c>
    </row>
    <row r="461" spans="1:8">
      <c r="A461" s="77" t="s">
        <v>1177</v>
      </c>
      <c r="B461" s="77">
        <v>20140625</v>
      </c>
      <c r="C461" s="161">
        <f t="shared" si="7"/>
        <v>41815</v>
      </c>
      <c r="D461" s="77">
        <v>5732</v>
      </c>
      <c r="E461" s="77">
        <v>0.80110000000000003</v>
      </c>
      <c r="F461" s="77">
        <v>0.80320000000000003</v>
      </c>
      <c r="G461" s="77">
        <v>0.80089999999999995</v>
      </c>
      <c r="H461" s="77">
        <v>0.80220000000000002</v>
      </c>
    </row>
    <row r="462" spans="1:8">
      <c r="A462" s="77" t="s">
        <v>1177</v>
      </c>
      <c r="B462" s="77">
        <v>20140626</v>
      </c>
      <c r="C462" s="161">
        <f t="shared" si="7"/>
        <v>41816</v>
      </c>
      <c r="D462" s="77">
        <v>5752</v>
      </c>
      <c r="E462" s="77">
        <v>0.80230000000000001</v>
      </c>
      <c r="F462" s="77">
        <v>0.80289999999999995</v>
      </c>
      <c r="G462" s="77">
        <v>0.79820000000000002</v>
      </c>
      <c r="H462" s="77">
        <v>0.79930000000000001</v>
      </c>
    </row>
    <row r="463" spans="1:8">
      <c r="A463" s="77" t="s">
        <v>1177</v>
      </c>
      <c r="B463" s="77">
        <v>20140627</v>
      </c>
      <c r="C463" s="161">
        <f t="shared" si="7"/>
        <v>41817</v>
      </c>
      <c r="D463" s="77">
        <v>4796</v>
      </c>
      <c r="E463" s="77">
        <v>0.7994</v>
      </c>
      <c r="F463" s="77">
        <v>0.80159999999999998</v>
      </c>
      <c r="G463" s="77">
        <v>0.79900000000000004</v>
      </c>
      <c r="H463" s="77">
        <v>0.80100000000000005</v>
      </c>
    </row>
    <row r="464" spans="1:8">
      <c r="A464" s="77" t="s">
        <v>1177</v>
      </c>
      <c r="B464" s="77">
        <v>20140629</v>
      </c>
      <c r="C464" s="161">
        <f t="shared" si="7"/>
        <v>41819</v>
      </c>
      <c r="D464" s="77">
        <v>480</v>
      </c>
      <c r="E464" s="77">
        <v>0.80079999999999996</v>
      </c>
      <c r="F464" s="77">
        <v>0.80089999999999995</v>
      </c>
      <c r="G464" s="77">
        <v>0.80059999999999998</v>
      </c>
      <c r="H464" s="77">
        <v>0.80079999999999996</v>
      </c>
    </row>
    <row r="465" spans="1:8">
      <c r="A465" s="77" t="s">
        <v>1177</v>
      </c>
      <c r="B465" s="77">
        <v>20140630</v>
      </c>
      <c r="C465" s="161">
        <f t="shared" si="7"/>
        <v>41820</v>
      </c>
      <c r="D465" s="77">
        <v>5740</v>
      </c>
      <c r="E465" s="77">
        <v>0.80069999999999997</v>
      </c>
      <c r="F465" s="77">
        <v>0.80249999999999999</v>
      </c>
      <c r="G465" s="77">
        <v>0.79979999999999996</v>
      </c>
      <c r="H465" s="77">
        <v>0.80010000000000003</v>
      </c>
    </row>
    <row r="466" spans="1:8">
      <c r="A466" s="77" t="s">
        <v>1177</v>
      </c>
      <c r="B466" s="77">
        <v>20140701</v>
      </c>
      <c r="C466" s="161">
        <f t="shared" si="7"/>
        <v>41821</v>
      </c>
      <c r="D466" s="77">
        <v>5756</v>
      </c>
      <c r="E466" s="77">
        <v>0.80010000000000003</v>
      </c>
      <c r="F466" s="77">
        <v>0.80059999999999998</v>
      </c>
      <c r="G466" s="77">
        <v>0.79710000000000003</v>
      </c>
      <c r="H466" s="77">
        <v>0.79759999999999998</v>
      </c>
    </row>
    <row r="467" spans="1:8">
      <c r="A467" s="77" t="s">
        <v>1177</v>
      </c>
      <c r="B467" s="77">
        <v>20140702</v>
      </c>
      <c r="C467" s="161">
        <f t="shared" si="7"/>
        <v>41822</v>
      </c>
      <c r="D467" s="77">
        <v>5752</v>
      </c>
      <c r="E467" s="77">
        <v>0.79759999999999998</v>
      </c>
      <c r="F467" s="77">
        <v>0.79779999999999995</v>
      </c>
      <c r="G467" s="77">
        <v>0.79490000000000005</v>
      </c>
      <c r="H467" s="77">
        <v>0.79549999999999998</v>
      </c>
    </row>
    <row r="468" spans="1:8">
      <c r="A468" s="77" t="s">
        <v>1177</v>
      </c>
      <c r="B468" s="77">
        <v>20140703</v>
      </c>
      <c r="C468" s="161">
        <f t="shared" si="7"/>
        <v>41823</v>
      </c>
      <c r="D468" s="77">
        <v>5748</v>
      </c>
      <c r="E468" s="77">
        <v>0.7954</v>
      </c>
      <c r="F468" s="77">
        <v>0.79690000000000005</v>
      </c>
      <c r="G468" s="77">
        <v>0.79290000000000005</v>
      </c>
      <c r="H468" s="77">
        <v>0.79330000000000001</v>
      </c>
    </row>
    <row r="469" spans="1:8">
      <c r="A469" s="77" t="s">
        <v>1177</v>
      </c>
      <c r="B469" s="77">
        <v>20140704</v>
      </c>
      <c r="C469" s="161">
        <f t="shared" si="7"/>
        <v>41824</v>
      </c>
      <c r="D469" s="77">
        <v>4780</v>
      </c>
      <c r="E469" s="77">
        <v>0.79330000000000001</v>
      </c>
      <c r="F469" s="77">
        <v>0.79330000000000001</v>
      </c>
      <c r="G469" s="77">
        <v>0.79179999999999995</v>
      </c>
      <c r="H469" s="77">
        <v>0.79210000000000003</v>
      </c>
    </row>
    <row r="470" spans="1:8">
      <c r="A470" s="77" t="s">
        <v>1177</v>
      </c>
      <c r="B470" s="77">
        <v>20140706</v>
      </c>
      <c r="C470" s="161">
        <f t="shared" si="7"/>
        <v>41826</v>
      </c>
      <c r="D470" s="77">
        <v>480</v>
      </c>
      <c r="E470" s="77">
        <v>0.79179999999999995</v>
      </c>
      <c r="F470" s="77">
        <v>0.79210000000000003</v>
      </c>
      <c r="G470" s="77">
        <v>0.79179999999999995</v>
      </c>
      <c r="H470" s="77">
        <v>0.79200000000000004</v>
      </c>
    </row>
    <row r="471" spans="1:8">
      <c r="A471" s="77" t="s">
        <v>1177</v>
      </c>
      <c r="B471" s="77">
        <v>20140707</v>
      </c>
      <c r="C471" s="161">
        <f t="shared" si="7"/>
        <v>41827</v>
      </c>
      <c r="D471" s="77">
        <v>5748</v>
      </c>
      <c r="E471" s="77">
        <v>0.79200000000000004</v>
      </c>
      <c r="F471" s="77">
        <v>0.79449999999999998</v>
      </c>
      <c r="G471" s="77">
        <v>0.7913</v>
      </c>
      <c r="H471" s="77">
        <v>0.79390000000000005</v>
      </c>
    </row>
    <row r="472" spans="1:8">
      <c r="A472" s="77" t="s">
        <v>1177</v>
      </c>
      <c r="B472" s="77">
        <v>20140708</v>
      </c>
      <c r="C472" s="161">
        <f t="shared" si="7"/>
        <v>41828</v>
      </c>
      <c r="D472" s="77">
        <v>5748</v>
      </c>
      <c r="E472" s="77">
        <v>0.79390000000000005</v>
      </c>
      <c r="F472" s="77">
        <v>0.79579999999999995</v>
      </c>
      <c r="G472" s="77">
        <v>0.79249999999999998</v>
      </c>
      <c r="H472" s="77">
        <v>0.79430000000000001</v>
      </c>
    </row>
    <row r="473" spans="1:8">
      <c r="A473" s="77" t="s">
        <v>1177</v>
      </c>
      <c r="B473" s="77">
        <v>20140709</v>
      </c>
      <c r="C473" s="161">
        <f t="shared" si="7"/>
        <v>41829</v>
      </c>
      <c r="D473" s="77">
        <v>5736</v>
      </c>
      <c r="E473" s="77">
        <v>0.79430000000000001</v>
      </c>
      <c r="F473" s="77">
        <v>0.79610000000000003</v>
      </c>
      <c r="G473" s="77">
        <v>0.79420000000000002</v>
      </c>
      <c r="H473" s="77">
        <v>0.79500000000000004</v>
      </c>
    </row>
    <row r="474" spans="1:8">
      <c r="A474" s="77" t="s">
        <v>1177</v>
      </c>
      <c r="B474" s="77">
        <v>20140710</v>
      </c>
      <c r="C474" s="161">
        <f t="shared" si="7"/>
        <v>41830</v>
      </c>
      <c r="D474" s="77">
        <v>5756</v>
      </c>
      <c r="E474" s="77">
        <v>0.79500000000000004</v>
      </c>
      <c r="F474" s="77">
        <v>0.79659999999999997</v>
      </c>
      <c r="G474" s="77">
        <v>0.79320000000000002</v>
      </c>
      <c r="H474" s="77">
        <v>0.79400000000000004</v>
      </c>
    </row>
    <row r="475" spans="1:8">
      <c r="A475" s="77" t="s">
        <v>1177</v>
      </c>
      <c r="B475" s="77">
        <v>20140711</v>
      </c>
      <c r="C475" s="161">
        <f t="shared" si="7"/>
        <v>41831</v>
      </c>
      <c r="D475" s="77">
        <v>4788</v>
      </c>
      <c r="E475" s="77">
        <v>0.79410000000000003</v>
      </c>
      <c r="F475" s="77">
        <v>0.79510000000000003</v>
      </c>
      <c r="G475" s="77">
        <v>0.79349999999999998</v>
      </c>
      <c r="H475" s="77">
        <v>0.79469999999999996</v>
      </c>
    </row>
    <row r="476" spans="1:8">
      <c r="A476" s="77" t="s">
        <v>1177</v>
      </c>
      <c r="B476" s="77">
        <v>20140713</v>
      </c>
      <c r="C476" s="161">
        <f t="shared" si="7"/>
        <v>41833</v>
      </c>
      <c r="D476" s="77">
        <v>476</v>
      </c>
      <c r="E476" s="77">
        <v>0.79449999999999998</v>
      </c>
      <c r="F476" s="77">
        <v>0.79459999999999997</v>
      </c>
      <c r="G476" s="77">
        <v>0.79420000000000002</v>
      </c>
      <c r="H476" s="77">
        <v>0.79420000000000002</v>
      </c>
    </row>
    <row r="477" spans="1:8">
      <c r="A477" s="77" t="s">
        <v>1177</v>
      </c>
      <c r="B477" s="77">
        <v>20140714</v>
      </c>
      <c r="C477" s="161">
        <f t="shared" si="7"/>
        <v>41834</v>
      </c>
      <c r="D477" s="77">
        <v>5740</v>
      </c>
      <c r="E477" s="77">
        <v>0.79430000000000001</v>
      </c>
      <c r="F477" s="77">
        <v>0.79779999999999995</v>
      </c>
      <c r="G477" s="77">
        <v>0.79410000000000003</v>
      </c>
      <c r="H477" s="77">
        <v>0.79700000000000004</v>
      </c>
    </row>
    <row r="478" spans="1:8">
      <c r="A478" s="77" t="s">
        <v>1177</v>
      </c>
      <c r="B478" s="77">
        <v>20140715</v>
      </c>
      <c r="C478" s="161">
        <f t="shared" si="7"/>
        <v>41835</v>
      </c>
      <c r="D478" s="77">
        <v>5744</v>
      </c>
      <c r="E478" s="77">
        <v>0.79700000000000004</v>
      </c>
      <c r="F478" s="77">
        <v>0.79790000000000005</v>
      </c>
      <c r="G478" s="77">
        <v>0.79090000000000005</v>
      </c>
      <c r="H478" s="77">
        <v>0.79139999999999999</v>
      </c>
    </row>
    <row r="479" spans="1:8">
      <c r="A479" s="77" t="s">
        <v>1177</v>
      </c>
      <c r="B479" s="77">
        <v>20140716</v>
      </c>
      <c r="C479" s="161">
        <f t="shared" si="7"/>
        <v>41836</v>
      </c>
      <c r="D479" s="77">
        <v>5732</v>
      </c>
      <c r="E479" s="77">
        <v>0.79139999999999999</v>
      </c>
      <c r="F479" s="77">
        <v>0.79159999999999997</v>
      </c>
      <c r="G479" s="77">
        <v>0.78879999999999995</v>
      </c>
      <c r="H479" s="77">
        <v>0.78910000000000002</v>
      </c>
    </row>
    <row r="480" spans="1:8">
      <c r="A480" s="77" t="s">
        <v>1177</v>
      </c>
      <c r="B480" s="77">
        <v>20140717</v>
      </c>
      <c r="C480" s="161">
        <f t="shared" si="7"/>
        <v>41837</v>
      </c>
      <c r="D480" s="77">
        <v>5752</v>
      </c>
      <c r="E480" s="77">
        <v>0.78920000000000001</v>
      </c>
      <c r="F480" s="77">
        <v>0.7913</v>
      </c>
      <c r="G480" s="77">
        <v>0.78869999999999996</v>
      </c>
      <c r="H480" s="77">
        <v>0.79069999999999996</v>
      </c>
    </row>
    <row r="481" spans="1:8">
      <c r="A481" s="77" t="s">
        <v>1177</v>
      </c>
      <c r="B481" s="77">
        <v>20140718</v>
      </c>
      <c r="C481" s="161">
        <f t="shared" si="7"/>
        <v>41838</v>
      </c>
      <c r="D481" s="77">
        <v>4796</v>
      </c>
      <c r="E481" s="77">
        <v>0.79069999999999996</v>
      </c>
      <c r="F481" s="77">
        <v>0.79320000000000002</v>
      </c>
      <c r="G481" s="77">
        <v>0.79020000000000001</v>
      </c>
      <c r="H481" s="77">
        <v>0.79139999999999999</v>
      </c>
    </row>
    <row r="482" spans="1:8">
      <c r="A482" s="77" t="s">
        <v>1177</v>
      </c>
      <c r="B482" s="77">
        <v>20140720</v>
      </c>
      <c r="C482" s="161">
        <f t="shared" si="7"/>
        <v>41840</v>
      </c>
      <c r="D482" s="77">
        <v>480</v>
      </c>
      <c r="E482" s="77">
        <v>0.79190000000000005</v>
      </c>
      <c r="F482" s="77">
        <v>0.79190000000000005</v>
      </c>
      <c r="G482" s="77">
        <v>0.79149999999999998</v>
      </c>
      <c r="H482" s="77">
        <v>0.79159999999999997</v>
      </c>
    </row>
    <row r="483" spans="1:8">
      <c r="A483" s="77" t="s">
        <v>1177</v>
      </c>
      <c r="B483" s="77">
        <v>20140721</v>
      </c>
      <c r="C483" s="161">
        <f t="shared" si="7"/>
        <v>41841</v>
      </c>
      <c r="D483" s="77">
        <v>5740</v>
      </c>
      <c r="E483" s="77">
        <v>0.79159999999999997</v>
      </c>
      <c r="F483" s="77">
        <v>0.79259999999999997</v>
      </c>
      <c r="G483" s="77">
        <v>0.79110000000000003</v>
      </c>
      <c r="H483" s="77">
        <v>0.79200000000000004</v>
      </c>
    </row>
    <row r="484" spans="1:8">
      <c r="A484" s="77" t="s">
        <v>1177</v>
      </c>
      <c r="B484" s="77">
        <v>20140722</v>
      </c>
      <c r="C484" s="161">
        <f t="shared" si="7"/>
        <v>41842</v>
      </c>
      <c r="D484" s="77">
        <v>5752</v>
      </c>
      <c r="E484" s="77">
        <v>0.79200000000000004</v>
      </c>
      <c r="F484" s="77">
        <v>0.79210000000000003</v>
      </c>
      <c r="G484" s="77">
        <v>0.78879999999999995</v>
      </c>
      <c r="H484" s="77">
        <v>0.78900000000000003</v>
      </c>
    </row>
    <row r="485" spans="1:8">
      <c r="A485" s="77" t="s">
        <v>1177</v>
      </c>
      <c r="B485" s="77">
        <v>20140723</v>
      </c>
      <c r="C485" s="161">
        <f t="shared" si="7"/>
        <v>41843</v>
      </c>
      <c r="D485" s="77">
        <v>5752</v>
      </c>
      <c r="E485" s="77">
        <v>0.78900000000000003</v>
      </c>
      <c r="F485" s="77">
        <v>0.79079999999999995</v>
      </c>
      <c r="G485" s="77">
        <v>0.78720000000000001</v>
      </c>
      <c r="H485" s="77">
        <v>0.78990000000000005</v>
      </c>
    </row>
    <row r="486" spans="1:8">
      <c r="A486" s="77" t="s">
        <v>1177</v>
      </c>
      <c r="B486" s="77">
        <v>20140724</v>
      </c>
      <c r="C486" s="161">
        <f t="shared" si="7"/>
        <v>41844</v>
      </c>
      <c r="D486" s="77">
        <v>5744</v>
      </c>
      <c r="E486" s="77">
        <v>0.78979999999999995</v>
      </c>
      <c r="F486" s="77">
        <v>0.79369999999999996</v>
      </c>
      <c r="G486" s="77">
        <v>0.78890000000000005</v>
      </c>
      <c r="H486" s="77">
        <v>0.79220000000000002</v>
      </c>
    </row>
    <row r="487" spans="1:8">
      <c r="A487" s="77" t="s">
        <v>1177</v>
      </c>
      <c r="B487" s="77">
        <v>20140725</v>
      </c>
      <c r="C487" s="161">
        <f t="shared" si="7"/>
        <v>41845</v>
      </c>
      <c r="D487" s="77">
        <v>4796</v>
      </c>
      <c r="E487" s="77">
        <v>0.79220000000000002</v>
      </c>
      <c r="F487" s="77">
        <v>0.79320000000000002</v>
      </c>
      <c r="G487" s="77">
        <v>0.79039999999999999</v>
      </c>
      <c r="H487" s="77">
        <v>0.79090000000000005</v>
      </c>
    </row>
    <row r="488" spans="1:8">
      <c r="A488" s="77" t="s">
        <v>1177</v>
      </c>
      <c r="B488" s="77">
        <v>20140727</v>
      </c>
      <c r="C488" s="161">
        <f t="shared" si="7"/>
        <v>41847</v>
      </c>
      <c r="D488" s="77">
        <v>480</v>
      </c>
      <c r="E488" s="77">
        <v>0.79090000000000005</v>
      </c>
      <c r="F488" s="77">
        <v>0.79110000000000003</v>
      </c>
      <c r="G488" s="77">
        <v>0.79049999999999998</v>
      </c>
      <c r="H488" s="77">
        <v>0.79059999999999997</v>
      </c>
    </row>
    <row r="489" spans="1:8">
      <c r="A489" s="77" t="s">
        <v>1177</v>
      </c>
      <c r="B489" s="77">
        <v>20140728</v>
      </c>
      <c r="C489" s="161">
        <f t="shared" si="7"/>
        <v>41848</v>
      </c>
      <c r="D489" s="77">
        <v>5752</v>
      </c>
      <c r="E489" s="77">
        <v>0.79059999999999997</v>
      </c>
      <c r="F489" s="77">
        <v>0.79139999999999999</v>
      </c>
      <c r="G489" s="77">
        <v>0.7903</v>
      </c>
      <c r="H489" s="77">
        <v>0.79100000000000004</v>
      </c>
    </row>
    <row r="490" spans="1:8">
      <c r="A490" s="77" t="s">
        <v>1177</v>
      </c>
      <c r="B490" s="77">
        <v>20140729</v>
      </c>
      <c r="C490" s="161">
        <f t="shared" si="7"/>
        <v>41849</v>
      </c>
      <c r="D490" s="77">
        <v>5744</v>
      </c>
      <c r="E490" s="77">
        <v>0.79100000000000004</v>
      </c>
      <c r="F490" s="77">
        <v>0.79239999999999999</v>
      </c>
      <c r="G490" s="77">
        <v>0.79059999999999997</v>
      </c>
      <c r="H490" s="77">
        <v>0.79110000000000003</v>
      </c>
    </row>
    <row r="491" spans="1:8">
      <c r="A491" s="77" t="s">
        <v>1177</v>
      </c>
      <c r="B491" s="77">
        <v>20140730</v>
      </c>
      <c r="C491" s="161">
        <f t="shared" si="7"/>
        <v>41850</v>
      </c>
      <c r="D491" s="77">
        <v>5736</v>
      </c>
      <c r="E491" s="77">
        <v>0.79110000000000003</v>
      </c>
      <c r="F491" s="77">
        <v>0.79210000000000003</v>
      </c>
      <c r="G491" s="77">
        <v>0.79069999999999996</v>
      </c>
      <c r="H491" s="77">
        <v>0.79200000000000004</v>
      </c>
    </row>
    <row r="492" spans="1:8">
      <c r="A492" s="77" t="s">
        <v>1177</v>
      </c>
      <c r="B492" s="77">
        <v>20140731</v>
      </c>
      <c r="C492" s="161">
        <f t="shared" si="7"/>
        <v>41851</v>
      </c>
      <c r="D492" s="77">
        <v>5752</v>
      </c>
      <c r="E492" s="77">
        <v>0.79200000000000004</v>
      </c>
      <c r="F492" s="77">
        <v>0.79390000000000005</v>
      </c>
      <c r="G492" s="77">
        <v>0.7913</v>
      </c>
      <c r="H492" s="77">
        <v>0.79249999999999998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40BFE-7773-464D-AD7B-7786C8F4B0AE}">
  <sheetPr>
    <tabColor rgb="FFFFC000"/>
  </sheetPr>
  <dimension ref="A1:K24"/>
  <sheetViews>
    <sheetView workbookViewId="0">
      <selection activeCell="P35" sqref="P35"/>
    </sheetView>
  </sheetViews>
  <sheetFormatPr defaultRowHeight="14.4"/>
  <sheetData>
    <row r="1" spans="1:11" ht="15" thickBot="1">
      <c r="A1" s="165"/>
      <c r="B1" s="166">
        <v>1</v>
      </c>
      <c r="C1" s="166">
        <v>2</v>
      </c>
      <c r="D1" s="166">
        <v>3</v>
      </c>
      <c r="E1" s="166">
        <v>4</v>
      </c>
      <c r="F1" s="166">
        <v>5</v>
      </c>
      <c r="G1" s="166">
        <v>6</v>
      </c>
      <c r="H1" s="166">
        <v>7</v>
      </c>
      <c r="I1" s="166">
        <v>8</v>
      </c>
      <c r="J1" s="167">
        <v>9</v>
      </c>
      <c r="K1" s="168">
        <v>10</v>
      </c>
    </row>
    <row r="2" spans="1:11">
      <c r="A2" s="169">
        <v>1</v>
      </c>
      <c r="B2" s="30">
        <f>SIN(B1)*COS(A2)</f>
        <v>0.45464871341284091</v>
      </c>
      <c r="C2" s="30">
        <f t="shared" ref="C2:K11" si="0">SIN(C1)*COS(B2)</f>
        <v>0.81692676594665592</v>
      </c>
      <c r="D2" s="30">
        <f t="shared" si="0"/>
        <v>9.659170127936631E-2</v>
      </c>
      <c r="E2" s="30">
        <f t="shared" si="0"/>
        <v>-0.7532747721029438</v>
      </c>
      <c r="F2" s="30">
        <f t="shared" si="0"/>
        <v>-0.69948993759884137</v>
      </c>
      <c r="G2" s="30">
        <f t="shared" si="0"/>
        <v>-0.21380054647960287</v>
      </c>
      <c r="H2" s="30">
        <f t="shared" si="0"/>
        <v>0.64202805958302811</v>
      </c>
      <c r="I2" s="30">
        <f t="shared" si="0"/>
        <v>0.79236016229985362</v>
      </c>
      <c r="J2" s="132">
        <f t="shared" si="0"/>
        <v>0.28937592124167222</v>
      </c>
      <c r="K2" s="170">
        <f t="shared" si="0"/>
        <v>-0.52140188035301838</v>
      </c>
    </row>
    <row r="3" spans="1:11">
      <c r="A3" s="169">
        <v>2</v>
      </c>
      <c r="B3" s="30">
        <f t="shared" ref="B3:B11" si="1">SIN(B2)*COS(A3)</f>
        <v>-0.18274952648369686</v>
      </c>
      <c r="C3" s="30">
        <f t="shared" si="0"/>
        <v>0.71690548660756692</v>
      </c>
      <c r="D3" s="30">
        <f t="shared" si="0"/>
        <v>7.2701765423571485E-2</v>
      </c>
      <c r="E3" s="30">
        <f t="shared" si="0"/>
        <v>-0.68222427168403399</v>
      </c>
      <c r="F3" s="30">
        <f t="shared" si="0"/>
        <v>-0.49972098989725461</v>
      </c>
      <c r="G3" s="30">
        <f t="shared" si="0"/>
        <v>-0.18622983817559233</v>
      </c>
      <c r="H3" s="30">
        <f t="shared" si="0"/>
        <v>0.58846686712889396</v>
      </c>
      <c r="I3" s="30">
        <f t="shared" si="0"/>
        <v>0.59224676853116542</v>
      </c>
      <c r="J3" s="132">
        <f t="shared" si="0"/>
        <v>0.23675507605242424</v>
      </c>
      <c r="K3" s="170">
        <f t="shared" si="0"/>
        <v>-0.48420142841494934</v>
      </c>
    </row>
    <row r="4" spans="1:11">
      <c r="A4" s="169">
        <v>3</v>
      </c>
      <c r="B4" s="30">
        <f t="shared" si="1"/>
        <v>0.17991529398589678</v>
      </c>
      <c r="C4" s="30">
        <f t="shared" si="0"/>
        <v>0.64644942432171493</v>
      </c>
      <c r="D4" s="30">
        <f t="shared" si="0"/>
        <v>5.7981442308736052E-2</v>
      </c>
      <c r="E4" s="30">
        <f t="shared" si="0"/>
        <v>-0.62946143925126752</v>
      </c>
      <c r="F4" s="30">
        <f t="shared" si="0"/>
        <v>-0.38734314240233159</v>
      </c>
      <c r="G4" s="30">
        <f t="shared" si="0"/>
        <v>-0.17143818696706367</v>
      </c>
      <c r="H4" s="30">
        <f t="shared" si="0"/>
        <v>0.54694909977999462</v>
      </c>
      <c r="I4" s="30">
        <f t="shared" si="0"/>
        <v>0.47678979042862546</v>
      </c>
      <c r="J4" s="132">
        <f t="shared" si="0"/>
        <v>0.20839080790870793</v>
      </c>
      <c r="K4" s="170">
        <f t="shared" si="0"/>
        <v>-0.45543065125337412</v>
      </c>
    </row>
    <row r="5" spans="1:11">
      <c r="A5" s="169">
        <v>4</v>
      </c>
      <c r="B5" s="30">
        <f t="shared" si="1"/>
        <v>-0.11696706518527923</v>
      </c>
      <c r="C5" s="30">
        <f t="shared" si="0"/>
        <v>0.59824023176835961</v>
      </c>
      <c r="D5" s="30">
        <f t="shared" si="0"/>
        <v>4.7884847101194603E-2</v>
      </c>
      <c r="E5" s="30">
        <f t="shared" si="0"/>
        <v>-0.58803468633076827</v>
      </c>
      <c r="F5" s="30">
        <f>SIN(F4)*COS(E5)</f>
        <v>-0.31428340608527011</v>
      </c>
      <c r="G5" s="30">
        <f t="shared" si="0"/>
        <v>-0.16224334290318029</v>
      </c>
      <c r="H5" s="30">
        <f t="shared" si="0"/>
        <v>0.51325377714415821</v>
      </c>
      <c r="I5" s="30">
        <f t="shared" si="0"/>
        <v>0.3997969880974655</v>
      </c>
      <c r="J5" s="132">
        <f t="shared" si="0"/>
        <v>0.19057078406363734</v>
      </c>
      <c r="K5" s="170">
        <f t="shared" si="0"/>
        <v>-0.43188620405003192</v>
      </c>
    </row>
    <row r="6" spans="1:11">
      <c r="A6" s="169">
        <v>5</v>
      </c>
      <c r="B6" s="30">
        <f t="shared" si="1"/>
        <v>-3.3103529492622318E-2</v>
      </c>
      <c r="C6" s="30">
        <f t="shared" si="0"/>
        <v>0.56288064498157653</v>
      </c>
      <c r="D6" s="30">
        <f t="shared" si="0"/>
        <v>4.0481767152996347E-2</v>
      </c>
      <c r="E6" s="30">
        <f t="shared" si="0"/>
        <v>-0.55427241664293059</v>
      </c>
      <c r="F6" s="30">
        <f t="shared" si="0"/>
        <v>-0.26285247224745178</v>
      </c>
      <c r="G6" s="30">
        <f t="shared" si="0"/>
        <v>-0.15598429342049414</v>
      </c>
      <c r="H6" s="30">
        <f t="shared" si="0"/>
        <v>0.48505301587752619</v>
      </c>
      <c r="I6" s="30">
        <f t="shared" si="0"/>
        <v>0.34433360203145841</v>
      </c>
      <c r="J6" s="132">
        <f t="shared" si="0"/>
        <v>0.17830057605724145</v>
      </c>
      <c r="K6" s="170">
        <f t="shared" si="0"/>
        <v>-0.41194853248125329</v>
      </c>
    </row>
    <row r="7" spans="1:11">
      <c r="A7" s="171">
        <v>6</v>
      </c>
      <c r="B7" s="132">
        <f t="shared" si="1"/>
        <v>-3.1779220483689197E-2</v>
      </c>
      <c r="C7" s="132">
        <f t="shared" si="0"/>
        <v>0.53335519569680157</v>
      </c>
      <c r="D7" s="132">
        <f t="shared" si="0"/>
        <v>3.4849574523733419E-2</v>
      </c>
      <c r="E7" s="132">
        <f t="shared" si="0"/>
        <v>-0.5260052108678982</v>
      </c>
      <c r="F7" s="132">
        <f t="shared" si="0"/>
        <v>-0.22471137527292792</v>
      </c>
      <c r="G7" s="132">
        <f t="shared" si="0"/>
        <v>-0.15144671613797503</v>
      </c>
      <c r="H7" s="132">
        <f t="shared" si="0"/>
        <v>0.46091843235994528</v>
      </c>
      <c r="I7" s="132">
        <f t="shared" si="0"/>
        <v>0.30234220107919418</v>
      </c>
      <c r="J7" s="30">
        <f t="shared" si="0"/>
        <v>0.16931272065317807</v>
      </c>
      <c r="K7" s="172">
        <f t="shared" si="0"/>
        <v>-0.39467027681518607</v>
      </c>
    </row>
    <row r="8" spans="1:11">
      <c r="A8" s="169">
        <v>7</v>
      </c>
      <c r="B8" s="30">
        <f t="shared" si="1"/>
        <v>-2.3954393489870784E-2</v>
      </c>
      <c r="C8" s="30">
        <f t="shared" si="0"/>
        <v>0.50827951330428944</v>
      </c>
      <c r="D8" s="30">
        <f t="shared" si="0"/>
        <v>3.0437838010775667E-2</v>
      </c>
      <c r="E8" s="30">
        <f t="shared" si="0"/>
        <v>-0.50185002207518392</v>
      </c>
      <c r="F8" s="30">
        <f t="shared" si="0"/>
        <v>-0.1953493684475979</v>
      </c>
      <c r="G8" s="30">
        <f t="shared" si="0"/>
        <v>-0.14799891579807231</v>
      </c>
      <c r="H8" s="30">
        <f t="shared" si="0"/>
        <v>0.43990870856375336</v>
      </c>
      <c r="I8" s="30">
        <f t="shared" si="0"/>
        <v>0.26940770371268369</v>
      </c>
      <c r="J8" s="132">
        <f t="shared" si="0"/>
        <v>0.16242674688214695</v>
      </c>
      <c r="K8" s="170">
        <f t="shared" si="0"/>
        <v>-0.37944289964655797</v>
      </c>
    </row>
    <row r="9" spans="1:11">
      <c r="A9" s="169">
        <v>8</v>
      </c>
      <c r="B9" s="30">
        <f t="shared" si="1"/>
        <v>3.4850317475926492E-3</v>
      </c>
      <c r="C9" s="30">
        <f t="shared" si="0"/>
        <v>0.48667202434978435</v>
      </c>
      <c r="D9" s="30">
        <f t="shared" si="0"/>
        <v>2.6899674475594857E-2</v>
      </c>
      <c r="E9" s="30">
        <f t="shared" si="0"/>
        <v>-0.48087423339345586</v>
      </c>
      <c r="F9" s="30">
        <f t="shared" si="0"/>
        <v>-0.17209550892353573</v>
      </c>
      <c r="G9" s="30">
        <f t="shared" si="0"/>
        <v>-0.14528096462075235</v>
      </c>
      <c r="H9" s="30">
        <f t="shared" si="0"/>
        <v>0.4213705799085482</v>
      </c>
      <c r="I9" s="30">
        <f t="shared" si="0"/>
        <v>0.24287927948190582</v>
      </c>
      <c r="J9" s="132">
        <f t="shared" si="0"/>
        <v>0.1569671202210797</v>
      </c>
      <c r="K9" s="170">
        <f t="shared" si="0"/>
        <v>-0.36584929334289246</v>
      </c>
    </row>
    <row r="10" spans="1:11">
      <c r="A10" s="169">
        <v>9</v>
      </c>
      <c r="B10" s="30">
        <f t="shared" si="1"/>
        <v>-3.1753114612555994E-3</v>
      </c>
      <c r="C10" s="30">
        <f t="shared" si="0"/>
        <v>0.46768454738617216</v>
      </c>
      <c r="D10" s="30">
        <f t="shared" si="0"/>
        <v>2.4008144800164961E-2</v>
      </c>
      <c r="E10" s="30">
        <f t="shared" si="0"/>
        <v>-0.46242113984986905</v>
      </c>
      <c r="F10" s="30">
        <f t="shared" si="0"/>
        <v>-0.15326203445390274</v>
      </c>
      <c r="G10" s="30">
        <f t="shared" si="0"/>
        <v>-0.14307349111399634</v>
      </c>
      <c r="H10" s="30">
        <f t="shared" si="0"/>
        <v>0.40483242929941188</v>
      </c>
      <c r="I10" s="30">
        <f t="shared" si="0"/>
        <v>0.22105852350278196</v>
      </c>
      <c r="J10" s="132">
        <f t="shared" si="0"/>
        <v>0.15251934932435873</v>
      </c>
      <c r="K10" s="170">
        <f t="shared" si="0"/>
        <v>-0.35358964018775074</v>
      </c>
    </row>
    <row r="11" spans="1:11" ht="15" thickBot="1">
      <c r="A11" s="173">
        <v>10</v>
      </c>
      <c r="B11" s="174">
        <f t="shared" si="1"/>
        <v>2.6643089658895799E-3</v>
      </c>
      <c r="C11" s="174">
        <f t="shared" si="0"/>
        <v>0.45081908898269613</v>
      </c>
      <c r="D11" s="174">
        <f t="shared" si="0"/>
        <v>2.1607427793235132E-2</v>
      </c>
      <c r="E11" s="174">
        <f t="shared" si="0"/>
        <v>-0.44601213452266109</v>
      </c>
      <c r="F11" s="174">
        <f t="shared" si="0"/>
        <v>-0.13772843176098612</v>
      </c>
      <c r="G11" s="174">
        <f t="shared" si="0"/>
        <v>-0.141235642932073</v>
      </c>
      <c r="H11" s="174">
        <f t="shared" si="0"/>
        <v>0.38994295606684359</v>
      </c>
      <c r="I11" s="174">
        <f t="shared" si="0"/>
        <v>0.20280263783734326</v>
      </c>
      <c r="J11" s="175">
        <f t="shared" si="0"/>
        <v>0.14881507780315456</v>
      </c>
      <c r="K11" s="176">
        <f t="shared" si="0"/>
        <v>-0.34244046326332678</v>
      </c>
    </row>
    <row r="12" spans="1:11">
      <c r="A12" s="177"/>
      <c r="B12" s="30"/>
      <c r="C12" s="30"/>
      <c r="D12" s="30"/>
      <c r="E12" s="30"/>
    </row>
    <row r="13" spans="1:11">
      <c r="A13" s="177"/>
      <c r="B13" s="30"/>
      <c r="C13" s="30"/>
      <c r="D13" s="30"/>
      <c r="E13" s="30"/>
    </row>
    <row r="17" spans="1:9" ht="15" thickBot="1"/>
    <row r="18" spans="1:9" ht="15" thickBot="1">
      <c r="A18" s="303" t="s">
        <v>1195</v>
      </c>
      <c r="B18" s="304"/>
      <c r="C18" s="304"/>
      <c r="D18" s="304"/>
      <c r="E18" s="304"/>
      <c r="F18" s="304"/>
      <c r="G18" s="304"/>
      <c r="H18" s="304"/>
      <c r="I18" s="305"/>
    </row>
    <row r="19" spans="1:9" ht="15" thickBot="1">
      <c r="A19" s="165"/>
      <c r="B19" s="166">
        <v>1</v>
      </c>
      <c r="C19" s="166">
        <v>2</v>
      </c>
      <c r="D19" s="166">
        <v>3</v>
      </c>
      <c r="E19" s="166">
        <v>4</v>
      </c>
      <c r="F19" s="166">
        <v>5</v>
      </c>
      <c r="G19" s="166">
        <v>6</v>
      </c>
      <c r="H19" s="166">
        <v>7</v>
      </c>
      <c r="I19" s="168">
        <v>8</v>
      </c>
    </row>
    <row r="20" spans="1:9">
      <c r="A20" s="169">
        <v>1</v>
      </c>
      <c r="B20" s="30">
        <v>300</v>
      </c>
      <c r="C20" s="30">
        <v>230</v>
      </c>
      <c r="D20" s="30">
        <v>190</v>
      </c>
      <c r="E20" s="30">
        <v>150</v>
      </c>
      <c r="F20" s="30">
        <v>160</v>
      </c>
      <c r="G20" s="30">
        <v>15</v>
      </c>
      <c r="H20" s="30">
        <v>150</v>
      </c>
      <c r="I20" s="170">
        <v>150</v>
      </c>
    </row>
    <row r="21" spans="1:9">
      <c r="A21" s="169">
        <v>2</v>
      </c>
      <c r="B21" s="30">
        <v>400</v>
      </c>
      <c r="C21" s="30">
        <v>310</v>
      </c>
      <c r="D21" s="30">
        <v>200</v>
      </c>
      <c r="E21" s="30">
        <v>160</v>
      </c>
      <c r="F21" s="30">
        <v>200</v>
      </c>
      <c r="G21" s="30">
        <v>200</v>
      </c>
      <c r="H21" s="30">
        <v>190</v>
      </c>
      <c r="I21" s="170">
        <v>170</v>
      </c>
    </row>
    <row r="22" spans="1:9">
      <c r="A22" s="169">
        <v>3</v>
      </c>
      <c r="B22" s="30">
        <v>430</v>
      </c>
      <c r="C22" s="30">
        <v>410</v>
      </c>
      <c r="D22" s="30">
        <v>250</v>
      </c>
      <c r="E22" s="30">
        <v>220</v>
      </c>
      <c r="F22" s="30">
        <v>250</v>
      </c>
      <c r="G22" s="30">
        <v>340</v>
      </c>
      <c r="H22" s="30">
        <v>540</v>
      </c>
      <c r="I22" s="170">
        <v>450</v>
      </c>
    </row>
    <row r="23" spans="1:9">
      <c r="A23" s="169">
        <v>4</v>
      </c>
      <c r="B23" s="30">
        <v>400</v>
      </c>
      <c r="C23" s="30">
        <v>340</v>
      </c>
      <c r="D23" s="30">
        <v>340</v>
      </c>
      <c r="E23" s="30">
        <v>400</v>
      </c>
      <c r="F23" s="30">
        <v>510</v>
      </c>
      <c r="G23" s="30">
        <v>520</v>
      </c>
      <c r="H23" s="30">
        <v>480</v>
      </c>
      <c r="I23" s="170">
        <v>430</v>
      </c>
    </row>
    <row r="24" spans="1:9" ht="15" thickBot="1">
      <c r="A24" s="173">
        <v>5</v>
      </c>
      <c r="B24" s="174">
        <v>380</v>
      </c>
      <c r="C24" s="174">
        <v>390</v>
      </c>
      <c r="D24" s="174">
        <v>340</v>
      </c>
      <c r="E24" s="174">
        <v>520</v>
      </c>
      <c r="F24" s="174">
        <v>570</v>
      </c>
      <c r="G24" s="174">
        <v>410</v>
      </c>
      <c r="H24" s="174">
        <v>430</v>
      </c>
      <c r="I24" s="176">
        <v>200</v>
      </c>
    </row>
  </sheetData>
  <mergeCells count="1">
    <mergeCell ref="A18:I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9" tint="0.39997558519241921"/>
  </sheetPr>
  <dimension ref="A4:G89"/>
  <sheetViews>
    <sheetView showGridLines="0" workbookViewId="0">
      <selection activeCell="F11" sqref="F11"/>
    </sheetView>
  </sheetViews>
  <sheetFormatPr defaultColWidth="22.88671875" defaultRowHeight="14.4"/>
  <cols>
    <col min="1" max="1" width="8.109375" style="1" customWidth="1"/>
    <col min="2" max="2" width="19.5546875" style="1" customWidth="1"/>
    <col min="3" max="5" width="11.88671875" style="1" bestFit="1" customWidth="1"/>
    <col min="6" max="6" width="11.109375" style="1" bestFit="1" customWidth="1"/>
    <col min="7" max="7" width="22.88671875" style="1"/>
    <col min="8" max="8" width="13.109375" style="1" customWidth="1"/>
    <col min="9" max="16384" width="22.88671875" style="1"/>
  </cols>
  <sheetData>
    <row r="4" spans="2:6" ht="15.6">
      <c r="B4" s="3" t="s">
        <v>51</v>
      </c>
    </row>
    <row r="5" spans="2:6">
      <c r="B5" s="4"/>
      <c r="C5" s="4" t="s">
        <v>34</v>
      </c>
      <c r="D5" s="4" t="s">
        <v>35</v>
      </c>
      <c r="E5" s="4" t="s">
        <v>36</v>
      </c>
    </row>
    <row r="6" spans="2:6">
      <c r="B6" s="5" t="s">
        <v>26</v>
      </c>
      <c r="C6" s="220">
        <v>117943.60578700402</v>
      </c>
      <c r="D6" s="220">
        <v>380439.21576375351</v>
      </c>
      <c r="E6" s="220">
        <v>462846.08073880128</v>
      </c>
      <c r="F6" s="222">
        <f>SUM(C6:E6)</f>
        <v>961228.90228955878</v>
      </c>
    </row>
    <row r="7" spans="2:6">
      <c r="B7" s="5" t="s">
        <v>27</v>
      </c>
      <c r="C7" s="220">
        <v>24304.53443570757</v>
      </c>
      <c r="D7" s="220">
        <v>802648.42567966401</v>
      </c>
      <c r="E7" s="220">
        <v>327504.5375963985</v>
      </c>
      <c r="F7" s="222">
        <f t="shared" ref="F7:F12" si="0">SUM(C7:E7)</f>
        <v>1154457.4977117702</v>
      </c>
    </row>
    <row r="8" spans="2:6">
      <c r="B8" s="5" t="s">
        <v>28</v>
      </c>
      <c r="C8" s="220">
        <v>313415.70027856267</v>
      </c>
      <c r="D8" s="220">
        <v>779825.60647898749</v>
      </c>
      <c r="E8" s="220">
        <v>904132.33973732626</v>
      </c>
      <c r="F8" s="222">
        <f t="shared" si="0"/>
        <v>1997373.6464948766</v>
      </c>
    </row>
    <row r="9" spans="2:6">
      <c r="B9" s="5" t="s">
        <v>29</v>
      </c>
      <c r="C9" s="220">
        <v>397459.21065891429</v>
      </c>
      <c r="D9" s="220">
        <v>466308.9009030523</v>
      </c>
      <c r="E9" s="220">
        <v>831589.07524858019</v>
      </c>
      <c r="F9" s="222">
        <f t="shared" si="0"/>
        <v>1695357.1868105468</v>
      </c>
    </row>
    <row r="10" spans="2:6">
      <c r="B10" s="5" t="s">
        <v>30</v>
      </c>
      <c r="C10" s="220">
        <v>839626.35878236778</v>
      </c>
      <c r="D10" s="220">
        <v>117786.13518216119</v>
      </c>
      <c r="E10" s="220">
        <v>800466.20991392748</v>
      </c>
      <c r="F10" s="222">
        <f t="shared" si="0"/>
        <v>1757878.7038784565</v>
      </c>
    </row>
    <row r="11" spans="2:6">
      <c r="B11" s="5" t="s">
        <v>31</v>
      </c>
      <c r="C11" s="220">
        <v>622572.23449242779</v>
      </c>
      <c r="D11" s="220">
        <v>976698.81478578469</v>
      </c>
      <c r="E11" s="220">
        <v>807868.28671820567</v>
      </c>
      <c r="F11" s="222">
        <f t="shared" si="0"/>
        <v>2407139.3359964183</v>
      </c>
    </row>
    <row r="12" spans="2:6">
      <c r="B12" s="5" t="s">
        <v>32</v>
      </c>
      <c r="C12" s="220">
        <v>474499.15037473734</v>
      </c>
      <c r="D12" s="220">
        <v>78914.154736285273</v>
      </c>
      <c r="E12" s="220">
        <v>876094.8015246077</v>
      </c>
      <c r="F12" s="222">
        <f t="shared" si="0"/>
        <v>1429508.1066356304</v>
      </c>
    </row>
    <row r="13" spans="2:6">
      <c r="B13" s="5" t="s">
        <v>33</v>
      </c>
      <c r="C13" s="220">
        <v>840582.68213645346</v>
      </c>
      <c r="D13" s="220">
        <v>101804.602845748</v>
      </c>
      <c r="E13" s="220">
        <v>615611.24312289013</v>
      </c>
      <c r="F13" s="222">
        <f>SUM(C13:E13)</f>
        <v>1557998.5281050915</v>
      </c>
    </row>
    <row r="14" spans="2:6">
      <c r="B14" s="1" t="s">
        <v>37</v>
      </c>
      <c r="C14" s="221">
        <f>SUM(C6:C13)</f>
        <v>3630403.4769461751</v>
      </c>
      <c r="D14" s="221">
        <f t="shared" ref="D14:F14" si="1">SUM(D6:D13)</f>
        <v>3704425.8563754363</v>
      </c>
      <c r="E14" s="221">
        <f t="shared" si="1"/>
        <v>5626112.5746007375</v>
      </c>
      <c r="F14" s="221">
        <f t="shared" si="1"/>
        <v>12960941.90792235</v>
      </c>
    </row>
    <row r="36" spans="1:2" ht="15.6">
      <c r="B36" s="6" t="s">
        <v>38</v>
      </c>
    </row>
    <row r="37" spans="1:2">
      <c r="B37" s="8">
        <v>-1890</v>
      </c>
    </row>
    <row r="38" spans="1:2">
      <c r="B38" s="8">
        <v>-525</v>
      </c>
    </row>
    <row r="39" spans="1:2">
      <c r="B39" s="8">
        <v>1982</v>
      </c>
    </row>
    <row r="40" spans="1:2">
      <c r="B40" s="8">
        <v>2744</v>
      </c>
    </row>
    <row r="41" spans="1:2">
      <c r="B41" s="8">
        <v>526</v>
      </c>
    </row>
    <row r="42" spans="1:2">
      <c r="B42" s="8">
        <v>7419</v>
      </c>
    </row>
    <row r="47" spans="1:2" ht="15.6">
      <c r="B47" s="3" t="s">
        <v>22</v>
      </c>
    </row>
    <row r="48" spans="1:2">
      <c r="A48" s="1" t="s">
        <v>39</v>
      </c>
      <c r="B48" s="9">
        <v>0.47</v>
      </c>
    </row>
    <row r="49" spans="1:7">
      <c r="A49" s="1" t="s">
        <v>40</v>
      </c>
      <c r="B49" s="9">
        <v>0.5</v>
      </c>
    </row>
    <row r="50" spans="1:7">
      <c r="A50" s="1" t="s">
        <v>41</v>
      </c>
      <c r="B50" s="9">
        <v>-0.23</v>
      </c>
    </row>
    <row r="51" spans="1:7">
      <c r="A51" s="1" t="s">
        <v>42</v>
      </c>
      <c r="B51" s="9">
        <v>-0.43</v>
      </c>
    </row>
    <row r="56" spans="1:7" ht="15.6">
      <c r="B56" s="3" t="s">
        <v>43</v>
      </c>
    </row>
    <row r="57" spans="1:7">
      <c r="C57" s="7" t="s">
        <v>23</v>
      </c>
      <c r="D57" s="7" t="s">
        <v>24</v>
      </c>
      <c r="E57" s="7" t="s">
        <v>25</v>
      </c>
    </row>
    <row r="58" spans="1:7">
      <c r="B58" s="1" t="s">
        <v>44</v>
      </c>
      <c r="C58" s="10">
        <v>37000</v>
      </c>
      <c r="D58" s="10">
        <v>64000</v>
      </c>
      <c r="E58" s="10">
        <v>24000</v>
      </c>
    </row>
    <row r="59" spans="1:7">
      <c r="B59" s="1" t="s">
        <v>45</v>
      </c>
      <c r="C59" s="10">
        <v>18000</v>
      </c>
      <c r="D59" s="10">
        <v>29000</v>
      </c>
      <c r="E59" s="10">
        <v>58000</v>
      </c>
    </row>
    <row r="60" spans="1:7">
      <c r="B60" s="1" t="s">
        <v>46</v>
      </c>
      <c r="C60" s="11">
        <v>0</v>
      </c>
      <c r="D60" s="10">
        <v>77000</v>
      </c>
      <c r="E60" s="10">
        <v>88000</v>
      </c>
    </row>
    <row r="61" spans="1:7">
      <c r="B61" s="1" t="s">
        <v>47</v>
      </c>
      <c r="C61" s="10">
        <v>16000</v>
      </c>
      <c r="D61" s="10">
        <v>12000</v>
      </c>
      <c r="E61" s="11">
        <v>0</v>
      </c>
      <c r="G61" s="1" t="s">
        <v>44</v>
      </c>
    </row>
    <row r="62" spans="1:7">
      <c r="B62" s="1" t="s">
        <v>48</v>
      </c>
      <c r="C62" s="10">
        <v>65000</v>
      </c>
      <c r="D62" s="10">
        <v>88000</v>
      </c>
      <c r="E62" s="10">
        <v>16000</v>
      </c>
      <c r="G62" s="1" t="s">
        <v>45</v>
      </c>
    </row>
    <row r="63" spans="1:7">
      <c r="G63" s="1" t="s">
        <v>46</v>
      </c>
    </row>
    <row r="64" spans="1:7">
      <c r="G64" s="1" t="s">
        <v>47</v>
      </c>
    </row>
    <row r="65" spans="2:7">
      <c r="G65" s="1" t="s">
        <v>48</v>
      </c>
    </row>
    <row r="70" spans="2:7" ht="15.6">
      <c r="B70" s="3" t="s">
        <v>49</v>
      </c>
    </row>
    <row r="71" spans="2:7">
      <c r="B71" s="8">
        <v>733</v>
      </c>
    </row>
    <row r="72" spans="2:7">
      <c r="B72" s="8">
        <v>309</v>
      </c>
    </row>
    <row r="73" spans="2:7">
      <c r="B73" s="8">
        <v>281</v>
      </c>
    </row>
    <row r="74" spans="2:7">
      <c r="B74" s="8">
        <v>790</v>
      </c>
    </row>
    <row r="75" spans="2:7">
      <c r="B75" s="8">
        <v>709</v>
      </c>
    </row>
    <row r="76" spans="2:7">
      <c r="B76" s="8">
        <v>500</v>
      </c>
    </row>
    <row r="77" spans="2:7">
      <c r="B77" s="8">
        <v>624</v>
      </c>
    </row>
    <row r="78" spans="2:7">
      <c r="B78" s="8">
        <v>341</v>
      </c>
    </row>
    <row r="82" spans="2:2" ht="15.6">
      <c r="B82" s="3" t="s">
        <v>50</v>
      </c>
    </row>
    <row r="83" spans="2:2">
      <c r="B83" s="12">
        <v>41275</v>
      </c>
    </row>
    <row r="84" spans="2:2">
      <c r="B84" s="12">
        <v>41275</v>
      </c>
    </row>
    <row r="85" spans="2:2">
      <c r="B85" s="12">
        <v>41306</v>
      </c>
    </row>
    <row r="86" spans="2:2">
      <c r="B86" s="12">
        <v>41334</v>
      </c>
    </row>
    <row r="87" spans="2:2">
      <c r="B87" s="12">
        <v>41365</v>
      </c>
    </row>
    <row r="88" spans="2:2">
      <c r="B88" s="12">
        <v>41305.819435185185</v>
      </c>
    </row>
    <row r="89" spans="2:2">
      <c r="B89" s="12">
        <v>41305.821446759262</v>
      </c>
    </row>
  </sheetData>
  <phoneticPr fontId="10" type="noConversion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8F9A-98C2-4F2C-8E6C-9BD2010EB405}">
  <sheetPr>
    <tabColor rgb="FFFFC000"/>
  </sheetPr>
  <dimension ref="A2:F27"/>
  <sheetViews>
    <sheetView showGridLines="0" workbookViewId="0">
      <selection activeCell="F17" sqref="F17"/>
    </sheetView>
  </sheetViews>
  <sheetFormatPr defaultRowHeight="14.4"/>
  <cols>
    <col min="1" max="1" width="11" bestFit="1" customWidth="1"/>
    <col min="2" max="5" width="8.88671875" style="30"/>
    <col min="6" max="6" width="10.88671875" style="30" bestFit="1" customWidth="1"/>
    <col min="17" max="17" width="11.88671875" bestFit="1" customWidth="1"/>
    <col min="18" max="18" width="5.88671875" bestFit="1" customWidth="1"/>
    <col min="19" max="19" width="12.6640625" bestFit="1" customWidth="1"/>
    <col min="20" max="20" width="11.33203125" bestFit="1" customWidth="1"/>
    <col min="21" max="21" width="4.33203125" bestFit="1" customWidth="1"/>
  </cols>
  <sheetData>
    <row r="2" spans="1:6">
      <c r="A2" s="126" t="s">
        <v>1213</v>
      </c>
      <c r="B2" s="131" t="s">
        <v>1203</v>
      </c>
      <c r="C2" s="131" t="s">
        <v>1204</v>
      </c>
      <c r="D2" s="131" t="s">
        <v>1205</v>
      </c>
      <c r="E2" s="131" t="s">
        <v>1206</v>
      </c>
      <c r="F2" s="131" t="s">
        <v>1207</v>
      </c>
    </row>
    <row r="3" spans="1:6">
      <c r="A3" s="126" t="s">
        <v>1208</v>
      </c>
      <c r="B3" s="77">
        <v>3</v>
      </c>
      <c r="C3" s="77">
        <v>5</v>
      </c>
      <c r="D3" s="77">
        <v>1</v>
      </c>
      <c r="E3" s="77">
        <v>4</v>
      </c>
      <c r="F3" s="77">
        <v>5</v>
      </c>
    </row>
    <row r="4" spans="1:6">
      <c r="A4" s="126" t="s">
        <v>1209</v>
      </c>
      <c r="B4" s="77">
        <v>3</v>
      </c>
      <c r="C4" s="77">
        <v>5</v>
      </c>
      <c r="D4" s="77">
        <v>1</v>
      </c>
      <c r="E4" s="77">
        <v>2</v>
      </c>
      <c r="F4" s="77">
        <v>3</v>
      </c>
    </row>
    <row r="5" spans="1:6">
      <c r="A5" s="126" t="s">
        <v>1210</v>
      </c>
      <c r="B5" s="77">
        <v>4</v>
      </c>
      <c r="C5" s="77">
        <v>3</v>
      </c>
      <c r="D5" s="77">
        <v>2</v>
      </c>
      <c r="E5" s="77">
        <v>4</v>
      </c>
      <c r="F5" s="77">
        <v>5</v>
      </c>
    </row>
    <row r="6" spans="1:6">
      <c r="A6" s="126" t="s">
        <v>1211</v>
      </c>
      <c r="B6" s="77">
        <v>2</v>
      </c>
      <c r="C6" s="77">
        <v>4</v>
      </c>
      <c r="D6" s="77">
        <v>1</v>
      </c>
      <c r="E6" s="77">
        <v>4</v>
      </c>
      <c r="F6" s="77">
        <v>2</v>
      </c>
    </row>
    <row r="7" spans="1:6">
      <c r="A7" s="126" t="s">
        <v>1212</v>
      </c>
      <c r="B7" s="77">
        <v>3</v>
      </c>
      <c r="C7" s="77">
        <v>5</v>
      </c>
      <c r="D7" s="77">
        <v>4</v>
      </c>
      <c r="E7" s="77">
        <v>3</v>
      </c>
      <c r="F7" s="77">
        <v>3</v>
      </c>
    </row>
    <row r="25" spans="1:6">
      <c r="A25" s="178" t="s">
        <v>1200</v>
      </c>
      <c r="B25" s="179">
        <f>AVERAGE(B3:B7)</f>
        <v>3</v>
      </c>
      <c r="C25" s="179">
        <f>AVERAGE(C3:C7)</f>
        <v>4.4000000000000004</v>
      </c>
      <c r="D25" s="179">
        <f>AVERAGE(D3:D7)</f>
        <v>1.8</v>
      </c>
      <c r="E25" s="179">
        <f>AVERAGE(E3:E7)</f>
        <v>3.4</v>
      </c>
      <c r="F25" s="179">
        <f>AVERAGE(F3:F7)</f>
        <v>3.6</v>
      </c>
    </row>
    <row r="26" spans="1:6">
      <c r="A26" s="178" t="s">
        <v>1201</v>
      </c>
      <c r="B26" s="179">
        <v>4.5</v>
      </c>
      <c r="C26" s="179">
        <v>4.5</v>
      </c>
      <c r="D26" s="179">
        <v>4.5</v>
      </c>
      <c r="E26" s="179">
        <v>4.5</v>
      </c>
      <c r="F26" s="179">
        <v>4.5</v>
      </c>
    </row>
    <row r="27" spans="1:6">
      <c r="A27" s="178" t="s">
        <v>1202</v>
      </c>
      <c r="B27" s="179">
        <v>1.5</v>
      </c>
      <c r="C27" s="179">
        <v>1.5</v>
      </c>
      <c r="D27" s="179">
        <v>1.5</v>
      </c>
      <c r="E27" s="179">
        <v>1.5</v>
      </c>
      <c r="F27" s="179">
        <v>1.5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5F59E-47D0-4569-9D7F-D30C1B2A31F2}">
  <sheetPr>
    <tabColor rgb="FFFFC000"/>
  </sheetPr>
  <dimension ref="A2:K52"/>
  <sheetViews>
    <sheetView showGridLines="0" topLeftCell="D33" zoomScale="80" zoomScaleNormal="80" workbookViewId="0">
      <selection activeCell="I28" sqref="I28:K52"/>
    </sheetView>
  </sheetViews>
  <sheetFormatPr defaultRowHeight="14.4"/>
  <cols>
    <col min="1" max="1" width="11" bestFit="1" customWidth="1"/>
    <col min="2" max="2" width="12.88671875" bestFit="1" customWidth="1"/>
    <col min="3" max="3" width="14.77734375" bestFit="1" customWidth="1"/>
    <col min="5" max="5" width="16.109375" bestFit="1" customWidth="1"/>
    <col min="6" max="6" width="12" bestFit="1" customWidth="1"/>
    <col min="7" max="7" width="11.21875" bestFit="1" customWidth="1"/>
    <col min="8" max="8" width="12.5546875" bestFit="1" customWidth="1"/>
    <col min="9" max="9" width="12" bestFit="1" customWidth="1"/>
    <col min="10" max="10" width="12.5546875" bestFit="1" customWidth="1"/>
    <col min="11" max="11" width="12.5546875" customWidth="1"/>
    <col min="13" max="13" width="11" bestFit="1" customWidth="1"/>
    <col min="14" max="14" width="7.44140625" bestFit="1" customWidth="1"/>
    <col min="15" max="15" width="12.44140625" bestFit="1" customWidth="1"/>
  </cols>
  <sheetData>
    <row r="2" spans="1:11">
      <c r="A2" s="180" t="s">
        <v>1214</v>
      </c>
      <c r="B2" s="180" t="s">
        <v>1215</v>
      </c>
      <c r="C2" s="180" t="s">
        <v>1203</v>
      </c>
      <c r="E2" s="189" t="s">
        <v>1214</v>
      </c>
      <c r="F2" s="189" t="s">
        <v>1215</v>
      </c>
      <c r="G2" t="s">
        <v>1221</v>
      </c>
      <c r="I2" s="75" t="s">
        <v>1196</v>
      </c>
      <c r="J2" s="75" t="s">
        <v>1197</v>
      </c>
      <c r="K2" s="75" t="s">
        <v>214</v>
      </c>
    </row>
    <row r="3" spans="1:11">
      <c r="A3" s="181" t="s">
        <v>288</v>
      </c>
      <c r="B3" s="181" t="s">
        <v>1216</v>
      </c>
      <c r="C3" s="188">
        <v>4200000</v>
      </c>
      <c r="E3" t="s">
        <v>245</v>
      </c>
      <c r="F3" t="s">
        <v>1218</v>
      </c>
      <c r="G3" s="183">
        <v>2400000</v>
      </c>
      <c r="I3" s="77" t="s">
        <v>245</v>
      </c>
      <c r="J3" s="77" t="s">
        <v>1218</v>
      </c>
      <c r="K3" s="182">
        <v>2400000</v>
      </c>
    </row>
    <row r="4" spans="1:11">
      <c r="A4" s="181" t="s">
        <v>245</v>
      </c>
      <c r="B4" s="181" t="s">
        <v>1217</v>
      </c>
      <c r="C4" s="188">
        <v>1900000</v>
      </c>
      <c r="F4" t="s">
        <v>1217</v>
      </c>
      <c r="G4" s="183">
        <v>3800000</v>
      </c>
      <c r="I4" s="77"/>
      <c r="J4" s="77" t="s">
        <v>1217</v>
      </c>
      <c r="K4" s="182">
        <v>3800000</v>
      </c>
    </row>
    <row r="5" spans="1:11">
      <c r="A5" s="181" t="s">
        <v>282</v>
      </c>
      <c r="B5" s="181" t="s">
        <v>1217</v>
      </c>
      <c r="C5" s="188">
        <v>1300000</v>
      </c>
      <c r="E5" t="s">
        <v>282</v>
      </c>
      <c r="F5" t="s">
        <v>1219</v>
      </c>
      <c r="G5" s="183">
        <v>1540000</v>
      </c>
      <c r="I5" s="77" t="s">
        <v>282</v>
      </c>
      <c r="J5" s="77" t="s">
        <v>1219</v>
      </c>
      <c r="K5" s="182">
        <v>1540000</v>
      </c>
    </row>
    <row r="6" spans="1:11">
      <c r="A6" s="181" t="s">
        <v>285</v>
      </c>
      <c r="B6" s="181" t="s">
        <v>1217</v>
      </c>
      <c r="C6" s="188">
        <v>1400000</v>
      </c>
      <c r="F6" t="s">
        <v>1218</v>
      </c>
      <c r="G6" s="183">
        <v>3650000</v>
      </c>
      <c r="I6" s="77"/>
      <c r="J6" s="77" t="s">
        <v>1218</v>
      </c>
      <c r="K6" s="182">
        <v>3650000</v>
      </c>
    </row>
    <row r="7" spans="1:11">
      <c r="A7" s="181" t="s">
        <v>299</v>
      </c>
      <c r="B7" s="181" t="s">
        <v>1219</v>
      </c>
      <c r="C7" s="188">
        <v>2300000</v>
      </c>
      <c r="F7" t="s">
        <v>1216</v>
      </c>
      <c r="G7" s="183">
        <v>9716000</v>
      </c>
      <c r="I7" s="77"/>
      <c r="J7" s="77" t="s">
        <v>1216</v>
      </c>
      <c r="K7" s="182">
        <v>9716000</v>
      </c>
    </row>
    <row r="8" spans="1:11">
      <c r="A8" s="181" t="s">
        <v>304</v>
      </c>
      <c r="B8" s="181" t="s">
        <v>1216</v>
      </c>
      <c r="C8" s="188">
        <v>2000000</v>
      </c>
      <c r="F8" t="s">
        <v>1217</v>
      </c>
      <c r="G8" s="183">
        <v>11020000</v>
      </c>
      <c r="I8" s="77"/>
      <c r="J8" s="77" t="s">
        <v>1217</v>
      </c>
      <c r="K8" s="182">
        <v>11020000</v>
      </c>
    </row>
    <row r="9" spans="1:11">
      <c r="A9" s="181" t="s">
        <v>282</v>
      </c>
      <c r="B9" s="181" t="s">
        <v>1218</v>
      </c>
      <c r="C9" s="188">
        <v>2300000</v>
      </c>
      <c r="F9" t="s">
        <v>1220</v>
      </c>
      <c r="G9" s="183">
        <v>1995000</v>
      </c>
      <c r="I9" s="77"/>
      <c r="J9" s="77" t="s">
        <v>1220</v>
      </c>
      <c r="K9" s="182">
        <v>1995000</v>
      </c>
    </row>
    <row r="10" spans="1:11">
      <c r="A10" s="181" t="s">
        <v>282</v>
      </c>
      <c r="B10" s="181" t="s">
        <v>1216</v>
      </c>
      <c r="C10" s="188">
        <v>1440000</v>
      </c>
      <c r="E10" t="s">
        <v>299</v>
      </c>
      <c r="F10" t="s">
        <v>1219</v>
      </c>
      <c r="G10" s="183">
        <v>4080000</v>
      </c>
      <c r="I10" s="77" t="s">
        <v>299</v>
      </c>
      <c r="J10" s="77" t="s">
        <v>1219</v>
      </c>
      <c r="K10" s="182">
        <v>4080000</v>
      </c>
    </row>
    <row r="11" spans="1:11">
      <c r="A11" s="181" t="s">
        <v>282</v>
      </c>
      <c r="B11" s="181" t="s">
        <v>1219</v>
      </c>
      <c r="C11" s="188">
        <v>1540000</v>
      </c>
      <c r="F11" t="s">
        <v>1218</v>
      </c>
      <c r="G11" s="183">
        <v>2200000</v>
      </c>
      <c r="I11" s="77"/>
      <c r="J11" s="77" t="s">
        <v>1218</v>
      </c>
      <c r="K11" s="182">
        <v>2200000</v>
      </c>
    </row>
    <row r="12" spans="1:11">
      <c r="A12" s="181" t="s">
        <v>282</v>
      </c>
      <c r="B12" s="181" t="s">
        <v>1217</v>
      </c>
      <c r="C12" s="188">
        <v>2100000</v>
      </c>
      <c r="F12" t="s">
        <v>1220</v>
      </c>
      <c r="G12" s="183">
        <v>6370000</v>
      </c>
      <c r="I12" s="77"/>
      <c r="J12" s="77" t="s">
        <v>1220</v>
      </c>
      <c r="K12" s="182">
        <v>6370000</v>
      </c>
    </row>
    <row r="13" spans="1:11">
      <c r="A13" s="181" t="s">
        <v>282</v>
      </c>
      <c r="B13" s="181" t="s">
        <v>1217</v>
      </c>
      <c r="C13" s="188">
        <v>1580000</v>
      </c>
      <c r="E13" t="s">
        <v>294</v>
      </c>
      <c r="F13" t="s">
        <v>1219</v>
      </c>
      <c r="G13" s="183">
        <v>1870000</v>
      </c>
      <c r="I13" s="77" t="s">
        <v>294</v>
      </c>
      <c r="J13" s="77" t="s">
        <v>1219</v>
      </c>
      <c r="K13" s="182">
        <v>1870000</v>
      </c>
    </row>
    <row r="14" spans="1:11" ht="15.6">
      <c r="A14" s="181" t="s">
        <v>288</v>
      </c>
      <c r="B14" s="184" t="s">
        <v>1216</v>
      </c>
      <c r="C14" s="188">
        <v>5000000</v>
      </c>
      <c r="F14" t="s">
        <v>1220</v>
      </c>
      <c r="G14" s="183">
        <v>1900000</v>
      </c>
      <c r="I14" s="77"/>
      <c r="J14" s="77" t="s">
        <v>1220</v>
      </c>
      <c r="K14" s="182">
        <v>1900000</v>
      </c>
    </row>
    <row r="15" spans="1:11">
      <c r="A15" s="181" t="s">
        <v>304</v>
      </c>
      <c r="B15" s="181" t="s">
        <v>1222</v>
      </c>
      <c r="C15" s="188">
        <v>2600000</v>
      </c>
      <c r="E15" t="s">
        <v>288</v>
      </c>
      <c r="F15" t="s">
        <v>1216</v>
      </c>
      <c r="G15" s="183">
        <v>13400000</v>
      </c>
      <c r="I15" s="77" t="s">
        <v>288</v>
      </c>
      <c r="J15" s="77" t="s">
        <v>1216</v>
      </c>
      <c r="K15" s="182">
        <v>13400000</v>
      </c>
    </row>
    <row r="16" spans="1:11">
      <c r="A16" s="181" t="s">
        <v>285</v>
      </c>
      <c r="B16" s="181" t="s">
        <v>1216</v>
      </c>
      <c r="C16" s="188">
        <v>2200000</v>
      </c>
      <c r="F16" t="s">
        <v>1217</v>
      </c>
      <c r="G16" s="183">
        <v>3420000</v>
      </c>
      <c r="I16" s="77"/>
      <c r="J16" s="77" t="s">
        <v>1217</v>
      </c>
      <c r="K16" s="182">
        <v>3420000</v>
      </c>
    </row>
    <row r="17" spans="1:11">
      <c r="A17" s="181" t="s">
        <v>285</v>
      </c>
      <c r="B17" s="181" t="s">
        <v>1217</v>
      </c>
      <c r="C17" s="188">
        <v>1600000</v>
      </c>
      <c r="E17" t="s">
        <v>304</v>
      </c>
      <c r="F17" t="s">
        <v>1219</v>
      </c>
      <c r="G17" s="183">
        <v>2300000</v>
      </c>
      <c r="I17" s="77" t="s">
        <v>304</v>
      </c>
      <c r="J17" s="77" t="s">
        <v>1219</v>
      </c>
      <c r="K17" s="182">
        <v>2300000</v>
      </c>
    </row>
    <row r="18" spans="1:11">
      <c r="A18" s="181" t="s">
        <v>304</v>
      </c>
      <c r="B18" s="181" t="s">
        <v>1216</v>
      </c>
      <c r="C18" s="188">
        <v>1750000</v>
      </c>
      <c r="F18" t="s">
        <v>1216</v>
      </c>
      <c r="G18" s="183">
        <v>5070000</v>
      </c>
      <c r="I18" s="77"/>
      <c r="J18" s="77" t="s">
        <v>1216</v>
      </c>
      <c r="K18" s="182">
        <v>5070000</v>
      </c>
    </row>
    <row r="19" spans="1:11">
      <c r="A19" s="181" t="s">
        <v>282</v>
      </c>
      <c r="B19" s="181" t="s">
        <v>1216</v>
      </c>
      <c r="C19" s="188">
        <v>1980000</v>
      </c>
      <c r="F19" t="s">
        <v>1220</v>
      </c>
      <c r="G19" s="183">
        <v>3800000</v>
      </c>
      <c r="I19" s="77"/>
      <c r="J19" s="77" t="s">
        <v>1220</v>
      </c>
      <c r="K19" s="182">
        <v>3800000</v>
      </c>
    </row>
    <row r="20" spans="1:11">
      <c r="A20" s="181" t="s">
        <v>304</v>
      </c>
      <c r="B20" s="181" t="s">
        <v>1219</v>
      </c>
      <c r="C20" s="188">
        <v>2300000</v>
      </c>
      <c r="F20" t="s">
        <v>1222</v>
      </c>
      <c r="G20" s="183">
        <v>2600000</v>
      </c>
      <c r="I20" s="77"/>
      <c r="J20" s="77" t="s">
        <v>1222</v>
      </c>
      <c r="K20" s="182">
        <v>2600000</v>
      </c>
    </row>
    <row r="21" spans="1:11">
      <c r="A21" s="181" t="s">
        <v>304</v>
      </c>
      <c r="B21" s="181" t="s">
        <v>1216</v>
      </c>
      <c r="C21" s="188">
        <v>1320000</v>
      </c>
      <c r="E21" t="s">
        <v>285</v>
      </c>
      <c r="F21" t="s">
        <v>1216</v>
      </c>
      <c r="G21" s="183">
        <v>2200000</v>
      </c>
      <c r="I21" s="77" t="s">
        <v>285</v>
      </c>
      <c r="J21" s="77" t="s">
        <v>1216</v>
      </c>
      <c r="K21" s="182">
        <v>2200000</v>
      </c>
    </row>
    <row r="22" spans="1:11">
      <c r="A22" s="181" t="s">
        <v>285</v>
      </c>
      <c r="B22" s="181" t="s">
        <v>1217</v>
      </c>
      <c r="C22" s="188">
        <v>2200000</v>
      </c>
      <c r="F22" t="s">
        <v>1217</v>
      </c>
      <c r="G22" s="183">
        <v>5200000</v>
      </c>
      <c r="I22" s="77"/>
      <c r="J22" s="77" t="s">
        <v>1217</v>
      </c>
      <c r="K22" s="182">
        <v>5200000</v>
      </c>
    </row>
    <row r="23" spans="1:11">
      <c r="A23" s="181" t="s">
        <v>291</v>
      </c>
      <c r="B23" s="181" t="s">
        <v>1216</v>
      </c>
      <c r="C23" s="188">
        <v>1460000</v>
      </c>
      <c r="E23" t="s">
        <v>309</v>
      </c>
      <c r="F23" t="s">
        <v>1219</v>
      </c>
      <c r="G23" s="183">
        <v>3320000</v>
      </c>
      <c r="I23" s="77" t="s">
        <v>309</v>
      </c>
      <c r="J23" s="77" t="s">
        <v>1219</v>
      </c>
      <c r="K23" s="182">
        <v>3320000</v>
      </c>
    </row>
    <row r="24" spans="1:11">
      <c r="A24" s="181" t="s">
        <v>282</v>
      </c>
      <c r="B24" s="181" t="s">
        <v>1218</v>
      </c>
      <c r="C24" s="188">
        <v>1350000</v>
      </c>
      <c r="F24" t="s">
        <v>1220</v>
      </c>
      <c r="G24" s="183">
        <v>1800000</v>
      </c>
      <c r="I24" s="77"/>
      <c r="J24" s="77" t="s">
        <v>1220</v>
      </c>
      <c r="K24" s="182">
        <v>1800000</v>
      </c>
    </row>
    <row r="25" spans="1:11">
      <c r="A25" s="181" t="s">
        <v>282</v>
      </c>
      <c r="B25" s="181" t="s">
        <v>1216</v>
      </c>
      <c r="C25" s="188">
        <v>2656000</v>
      </c>
      <c r="E25" t="s">
        <v>291</v>
      </c>
      <c r="F25" t="s">
        <v>1216</v>
      </c>
      <c r="G25" s="183">
        <v>1460000</v>
      </c>
      <c r="I25" s="77" t="s">
        <v>291</v>
      </c>
      <c r="J25" s="77" t="s">
        <v>1216</v>
      </c>
      <c r="K25" s="182">
        <v>1460000</v>
      </c>
    </row>
    <row r="26" spans="1:11">
      <c r="A26" s="181" t="s">
        <v>282</v>
      </c>
      <c r="B26" s="181" t="s">
        <v>1216</v>
      </c>
      <c r="C26" s="188">
        <v>1450000</v>
      </c>
      <c r="F26" t="s">
        <v>1217</v>
      </c>
      <c r="G26" s="183">
        <v>1400000</v>
      </c>
      <c r="I26" s="77"/>
      <c r="J26" s="77" t="s">
        <v>1217</v>
      </c>
      <c r="K26" s="182">
        <v>1400000</v>
      </c>
    </row>
    <row r="27" spans="1:11">
      <c r="A27" s="181" t="s">
        <v>282</v>
      </c>
      <c r="B27" s="181" t="s">
        <v>1217</v>
      </c>
      <c r="C27" s="188">
        <v>2400000</v>
      </c>
    </row>
    <row r="28" spans="1:11">
      <c r="A28" s="181" t="s">
        <v>299</v>
      </c>
      <c r="B28" s="181" t="s">
        <v>1218</v>
      </c>
      <c r="C28" s="188">
        <v>2200000</v>
      </c>
      <c r="E28" s="189" t="s">
        <v>1215</v>
      </c>
      <c r="F28" s="189" t="s">
        <v>1214</v>
      </c>
      <c r="G28" t="s">
        <v>1221</v>
      </c>
      <c r="I28" s="75" t="s">
        <v>1197</v>
      </c>
      <c r="J28" s="75" t="s">
        <v>1196</v>
      </c>
      <c r="K28" s="75" t="s">
        <v>214</v>
      </c>
    </row>
    <row r="29" spans="1:11">
      <c r="A29" s="181" t="s">
        <v>245</v>
      </c>
      <c r="B29" s="181" t="s">
        <v>1218</v>
      </c>
      <c r="C29" s="188">
        <v>2400000</v>
      </c>
      <c r="E29" t="s">
        <v>1219</v>
      </c>
      <c r="F29" t="s">
        <v>282</v>
      </c>
      <c r="G29" s="183">
        <v>1540000</v>
      </c>
      <c r="I29" s="77" t="s">
        <v>1219</v>
      </c>
      <c r="J29" s="77" t="s">
        <v>282</v>
      </c>
      <c r="K29" s="182">
        <v>1540000</v>
      </c>
    </row>
    <row r="30" spans="1:11">
      <c r="A30" s="181" t="s">
        <v>309</v>
      </c>
      <c r="B30" s="181" t="s">
        <v>1220</v>
      </c>
      <c r="C30" s="188">
        <v>1800000</v>
      </c>
      <c r="E30" t="s">
        <v>1219</v>
      </c>
      <c r="F30" t="s">
        <v>299</v>
      </c>
      <c r="G30" s="183">
        <v>4080000</v>
      </c>
      <c r="I30" s="77" t="s">
        <v>1219</v>
      </c>
      <c r="J30" s="77" t="s">
        <v>299</v>
      </c>
      <c r="K30" s="182">
        <v>4080000</v>
      </c>
    </row>
    <row r="31" spans="1:11">
      <c r="A31" s="181" t="s">
        <v>282</v>
      </c>
      <c r="B31" s="181" t="s">
        <v>1216</v>
      </c>
      <c r="C31" s="188">
        <v>2190000</v>
      </c>
      <c r="E31" t="s">
        <v>1219</v>
      </c>
      <c r="F31" t="s">
        <v>294</v>
      </c>
      <c r="G31" s="183">
        <v>1870000</v>
      </c>
      <c r="I31" s="77" t="s">
        <v>1219</v>
      </c>
      <c r="J31" s="77" t="s">
        <v>294</v>
      </c>
      <c r="K31" s="182">
        <v>1870000</v>
      </c>
    </row>
    <row r="32" spans="1:11">
      <c r="A32" s="181" t="s">
        <v>299</v>
      </c>
      <c r="B32" s="181" t="s">
        <v>1219</v>
      </c>
      <c r="C32" s="188">
        <v>1780000</v>
      </c>
      <c r="E32" t="s">
        <v>1219</v>
      </c>
      <c r="F32" t="s">
        <v>304</v>
      </c>
      <c r="G32" s="183">
        <v>2300000</v>
      </c>
      <c r="I32" s="77" t="s">
        <v>1219</v>
      </c>
      <c r="J32" s="77" t="s">
        <v>304</v>
      </c>
      <c r="K32" s="182">
        <v>2300000</v>
      </c>
    </row>
    <row r="33" spans="1:11">
      <c r="A33" s="181" t="s">
        <v>299</v>
      </c>
      <c r="B33" s="181" t="s">
        <v>1220</v>
      </c>
      <c r="C33" s="188">
        <v>4500000</v>
      </c>
      <c r="E33" t="s">
        <v>1219</v>
      </c>
      <c r="F33" t="s">
        <v>309</v>
      </c>
      <c r="G33" s="183">
        <v>3320000</v>
      </c>
      <c r="I33" s="77" t="s">
        <v>1219</v>
      </c>
      <c r="J33" s="77" t="s">
        <v>309</v>
      </c>
      <c r="K33" s="182">
        <v>3320000</v>
      </c>
    </row>
    <row r="34" spans="1:11">
      <c r="A34" s="181" t="s">
        <v>294</v>
      </c>
      <c r="B34" s="181" t="s">
        <v>1219</v>
      </c>
      <c r="C34" s="188">
        <v>1870000</v>
      </c>
      <c r="E34" t="s">
        <v>1218</v>
      </c>
      <c r="F34" t="s">
        <v>245</v>
      </c>
      <c r="G34" s="183">
        <v>2400000</v>
      </c>
      <c r="I34" s="77" t="s">
        <v>1218</v>
      </c>
      <c r="J34" s="77" t="s">
        <v>245</v>
      </c>
      <c r="K34" s="182">
        <v>2400000</v>
      </c>
    </row>
    <row r="35" spans="1:11">
      <c r="A35" s="181" t="s">
        <v>294</v>
      </c>
      <c r="B35" s="181" t="s">
        <v>1220</v>
      </c>
      <c r="C35" s="188">
        <v>1900000</v>
      </c>
      <c r="E35" t="s">
        <v>1218</v>
      </c>
      <c r="F35" t="s">
        <v>282</v>
      </c>
      <c r="G35" s="183">
        <v>3650000</v>
      </c>
      <c r="I35" s="77" t="s">
        <v>1218</v>
      </c>
      <c r="J35" s="77" t="s">
        <v>282</v>
      </c>
      <c r="K35" s="182">
        <v>3650000</v>
      </c>
    </row>
    <row r="36" spans="1:11">
      <c r="A36" s="181" t="s">
        <v>309</v>
      </c>
      <c r="B36" s="181" t="s">
        <v>1219</v>
      </c>
      <c r="C36" s="188">
        <v>3320000</v>
      </c>
      <c r="E36" t="s">
        <v>1218</v>
      </c>
      <c r="F36" t="s">
        <v>299</v>
      </c>
      <c r="G36" s="183">
        <v>2200000</v>
      </c>
      <c r="I36" s="77" t="s">
        <v>1218</v>
      </c>
      <c r="J36" s="77" t="s">
        <v>299</v>
      </c>
      <c r="K36" s="182">
        <v>2200000</v>
      </c>
    </row>
    <row r="37" spans="1:11">
      <c r="A37" s="181" t="s">
        <v>291</v>
      </c>
      <c r="B37" s="181" t="s">
        <v>1217</v>
      </c>
      <c r="C37" s="188">
        <v>1400000</v>
      </c>
      <c r="E37" t="s">
        <v>1216</v>
      </c>
      <c r="F37" t="s">
        <v>282</v>
      </c>
      <c r="G37" s="183">
        <v>9716000</v>
      </c>
      <c r="I37" s="77" t="s">
        <v>1216</v>
      </c>
      <c r="J37" s="77" t="s">
        <v>282</v>
      </c>
      <c r="K37" s="182">
        <v>9716000</v>
      </c>
    </row>
    <row r="38" spans="1:11">
      <c r="A38" s="181" t="s">
        <v>282</v>
      </c>
      <c r="B38" s="181" t="s">
        <v>1220</v>
      </c>
      <c r="C38" s="188">
        <v>1995000</v>
      </c>
      <c r="E38" t="s">
        <v>1216</v>
      </c>
      <c r="F38" t="s">
        <v>288</v>
      </c>
      <c r="G38" s="183">
        <v>13400000</v>
      </c>
      <c r="I38" s="77" t="s">
        <v>1216</v>
      </c>
      <c r="J38" s="77" t="s">
        <v>288</v>
      </c>
      <c r="K38" s="182">
        <v>13400000</v>
      </c>
    </row>
    <row r="39" spans="1:11">
      <c r="A39" s="181" t="s">
        <v>282</v>
      </c>
      <c r="B39" s="181" t="s">
        <v>1217</v>
      </c>
      <c r="C39" s="188">
        <v>2340000</v>
      </c>
      <c r="E39" t="s">
        <v>1216</v>
      </c>
      <c r="F39" t="s">
        <v>304</v>
      </c>
      <c r="G39" s="183">
        <v>5070000</v>
      </c>
      <c r="I39" s="77" t="s">
        <v>1216</v>
      </c>
      <c r="J39" s="77" t="s">
        <v>304</v>
      </c>
      <c r="K39" s="182">
        <v>5070000</v>
      </c>
    </row>
    <row r="40" spans="1:11">
      <c r="A40" s="181" t="s">
        <v>299</v>
      </c>
      <c r="B40" s="181" t="s">
        <v>1220</v>
      </c>
      <c r="C40" s="188">
        <v>1870000</v>
      </c>
      <c r="E40" t="s">
        <v>1216</v>
      </c>
      <c r="F40" t="s">
        <v>285</v>
      </c>
      <c r="G40" s="183">
        <v>2200000</v>
      </c>
      <c r="I40" s="77" t="s">
        <v>1216</v>
      </c>
      <c r="J40" s="77" t="s">
        <v>285</v>
      </c>
      <c r="K40" s="182">
        <v>2200000</v>
      </c>
    </row>
    <row r="41" spans="1:11">
      <c r="A41" s="181" t="s">
        <v>288</v>
      </c>
      <c r="B41" s="181" t="s">
        <v>1217</v>
      </c>
      <c r="C41" s="188">
        <v>3420000</v>
      </c>
      <c r="E41" t="s">
        <v>1216</v>
      </c>
      <c r="F41" t="s">
        <v>291</v>
      </c>
      <c r="G41" s="183">
        <v>1460000</v>
      </c>
      <c r="I41" s="77" t="s">
        <v>1216</v>
      </c>
      <c r="J41" s="77" t="s">
        <v>291</v>
      </c>
      <c r="K41" s="182">
        <v>1460000</v>
      </c>
    </row>
    <row r="42" spans="1:11">
      <c r="A42" s="181" t="s">
        <v>304</v>
      </c>
      <c r="B42" s="181" t="s">
        <v>1220</v>
      </c>
      <c r="C42" s="188">
        <v>3800000</v>
      </c>
      <c r="E42" t="s">
        <v>1217</v>
      </c>
      <c r="F42" t="s">
        <v>245</v>
      </c>
      <c r="G42" s="183">
        <v>3800000</v>
      </c>
      <c r="I42" s="77" t="s">
        <v>1217</v>
      </c>
      <c r="J42" s="77" t="s">
        <v>245</v>
      </c>
      <c r="K42" s="182">
        <v>3800000</v>
      </c>
    </row>
    <row r="43" spans="1:11">
      <c r="A43" s="181" t="s">
        <v>288</v>
      </c>
      <c r="B43" s="181" t="s">
        <v>1216</v>
      </c>
      <c r="C43" s="188">
        <v>4200000</v>
      </c>
      <c r="E43" t="s">
        <v>1217</v>
      </c>
      <c r="F43" t="s">
        <v>282</v>
      </c>
      <c r="G43" s="183">
        <v>11020000</v>
      </c>
      <c r="I43" s="77" t="s">
        <v>1217</v>
      </c>
      <c r="J43" s="77" t="s">
        <v>282</v>
      </c>
      <c r="K43" s="182">
        <v>11020000</v>
      </c>
    </row>
    <row r="44" spans="1:11">
      <c r="A44" s="181" t="s">
        <v>245</v>
      </c>
      <c r="B44" s="181" t="s">
        <v>1217</v>
      </c>
      <c r="C44" s="188">
        <v>1900000</v>
      </c>
      <c r="E44" t="s">
        <v>1217</v>
      </c>
      <c r="F44" t="s">
        <v>288</v>
      </c>
      <c r="G44" s="183">
        <v>3420000</v>
      </c>
      <c r="I44" s="77" t="s">
        <v>1217</v>
      </c>
      <c r="J44" s="77" t="s">
        <v>288</v>
      </c>
      <c r="K44" s="182">
        <v>3420000</v>
      </c>
    </row>
    <row r="45" spans="1:11">
      <c r="A45" s="181" t="s">
        <v>282</v>
      </c>
      <c r="B45" s="181" t="s">
        <v>1217</v>
      </c>
      <c r="C45" s="188">
        <v>1300000</v>
      </c>
      <c r="E45" t="s">
        <v>1217</v>
      </c>
      <c r="F45" t="s">
        <v>285</v>
      </c>
      <c r="G45" s="183">
        <v>5200000</v>
      </c>
      <c r="I45" s="77" t="s">
        <v>1217</v>
      </c>
      <c r="J45" s="77" t="s">
        <v>285</v>
      </c>
      <c r="K45" s="182">
        <v>5200000</v>
      </c>
    </row>
    <row r="46" spans="1:11">
      <c r="E46" t="s">
        <v>1217</v>
      </c>
      <c r="F46" t="s">
        <v>291</v>
      </c>
      <c r="G46" s="183">
        <v>1400000</v>
      </c>
      <c r="I46" s="77" t="s">
        <v>1217</v>
      </c>
      <c r="J46" s="77" t="s">
        <v>291</v>
      </c>
      <c r="K46" s="182">
        <v>1400000</v>
      </c>
    </row>
    <row r="47" spans="1:11">
      <c r="E47" t="s">
        <v>1220</v>
      </c>
      <c r="F47" t="s">
        <v>282</v>
      </c>
      <c r="G47" s="183">
        <v>1995000</v>
      </c>
      <c r="I47" s="77" t="s">
        <v>1220</v>
      </c>
      <c r="J47" s="77" t="s">
        <v>282</v>
      </c>
      <c r="K47" s="182">
        <v>1995000</v>
      </c>
    </row>
    <row r="48" spans="1:11">
      <c r="E48" t="s">
        <v>1220</v>
      </c>
      <c r="F48" t="s">
        <v>299</v>
      </c>
      <c r="G48" s="183">
        <v>6370000</v>
      </c>
      <c r="I48" s="77" t="s">
        <v>1220</v>
      </c>
      <c r="J48" s="77" t="s">
        <v>299</v>
      </c>
      <c r="K48" s="182">
        <v>6370000</v>
      </c>
    </row>
    <row r="49" spans="5:11">
      <c r="E49" t="s">
        <v>1220</v>
      </c>
      <c r="F49" t="s">
        <v>294</v>
      </c>
      <c r="G49" s="183">
        <v>1900000</v>
      </c>
      <c r="I49" s="77" t="s">
        <v>1220</v>
      </c>
      <c r="J49" s="77" t="s">
        <v>294</v>
      </c>
      <c r="K49" s="182">
        <v>1900000</v>
      </c>
    </row>
    <row r="50" spans="5:11">
      <c r="E50" t="s">
        <v>1220</v>
      </c>
      <c r="F50" t="s">
        <v>304</v>
      </c>
      <c r="G50" s="183">
        <v>3800000</v>
      </c>
      <c r="I50" s="77" t="s">
        <v>1220</v>
      </c>
      <c r="J50" s="77" t="s">
        <v>304</v>
      </c>
      <c r="K50" s="182">
        <v>3800000</v>
      </c>
    </row>
    <row r="51" spans="5:11">
      <c r="E51" t="s">
        <v>1220</v>
      </c>
      <c r="F51" t="s">
        <v>309</v>
      </c>
      <c r="G51" s="183">
        <v>1800000</v>
      </c>
      <c r="I51" s="77" t="s">
        <v>1220</v>
      </c>
      <c r="J51" s="77" t="s">
        <v>309</v>
      </c>
      <c r="K51" s="182">
        <v>1800000</v>
      </c>
    </row>
    <row r="52" spans="5:11">
      <c r="E52" t="s">
        <v>1222</v>
      </c>
      <c r="F52" t="s">
        <v>304</v>
      </c>
      <c r="G52" s="183">
        <v>2600000</v>
      </c>
      <c r="I52" s="77" t="s">
        <v>1222</v>
      </c>
      <c r="J52" s="77" t="s">
        <v>304</v>
      </c>
      <c r="K52" s="182">
        <v>2600000</v>
      </c>
    </row>
  </sheetData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A3047-030A-4F25-8D62-00D35415C978}">
  <sheetPr>
    <tabColor rgb="FFFFC000"/>
  </sheetPr>
  <dimension ref="A1:D46"/>
  <sheetViews>
    <sheetView workbookViewId="0">
      <selection activeCell="F5" sqref="F5"/>
    </sheetView>
  </sheetViews>
  <sheetFormatPr defaultColWidth="15.109375" defaultRowHeight="14.4"/>
  <cols>
    <col min="1" max="1" width="11.5546875" bestFit="1" customWidth="1"/>
    <col min="2" max="2" width="15.6640625" bestFit="1" customWidth="1"/>
    <col min="3" max="3" width="12.21875" bestFit="1" customWidth="1"/>
    <col min="4" max="4" width="15.6640625" bestFit="1" customWidth="1"/>
    <col min="5" max="5" width="9.88671875" customWidth="1"/>
    <col min="6" max="6" width="12" bestFit="1" customWidth="1"/>
    <col min="7" max="7" width="10" bestFit="1" customWidth="1"/>
    <col min="8" max="8" width="10.33203125" bestFit="1" customWidth="1"/>
    <col min="9" max="9" width="16.6640625" bestFit="1" customWidth="1"/>
    <col min="10" max="10" width="6.5546875" customWidth="1"/>
  </cols>
  <sheetData>
    <row r="1" spans="1:4">
      <c r="A1" s="185" t="s">
        <v>1215</v>
      </c>
      <c r="B1" s="185" t="s">
        <v>1214</v>
      </c>
      <c r="C1" s="185" t="s">
        <v>1223</v>
      </c>
      <c r="D1" s="185" t="s">
        <v>1203</v>
      </c>
    </row>
    <row r="2" spans="1:4">
      <c r="A2" s="77" t="s">
        <v>1217</v>
      </c>
      <c r="B2" s="77" t="s">
        <v>282</v>
      </c>
      <c r="C2" s="77" t="s">
        <v>1224</v>
      </c>
      <c r="D2" s="186">
        <v>1900000</v>
      </c>
    </row>
    <row r="3" spans="1:4">
      <c r="A3" s="77"/>
      <c r="B3" s="77"/>
      <c r="C3" s="77"/>
      <c r="D3" s="186">
        <v>4200000</v>
      </c>
    </row>
    <row r="4" spans="1:4">
      <c r="A4" s="77"/>
      <c r="B4" s="77" t="s">
        <v>285</v>
      </c>
      <c r="C4" s="77" t="s">
        <v>1225</v>
      </c>
      <c r="D4" s="182">
        <v>1400000</v>
      </c>
    </row>
    <row r="5" spans="1:4">
      <c r="A5" s="77" t="s">
        <v>1220</v>
      </c>
      <c r="B5" s="77" t="s">
        <v>282</v>
      </c>
      <c r="C5" s="77" t="s">
        <v>1224</v>
      </c>
      <c r="D5" s="186">
        <v>1300000</v>
      </c>
    </row>
    <row r="6" spans="1:4">
      <c r="A6" s="77"/>
      <c r="B6" s="77" t="s">
        <v>1198</v>
      </c>
      <c r="C6" s="77"/>
      <c r="D6" s="186">
        <v>1400000</v>
      </c>
    </row>
    <row r="7" spans="1:4">
      <c r="A7" s="77"/>
      <c r="B7" s="77" t="s">
        <v>1199</v>
      </c>
      <c r="C7" s="77" t="s">
        <v>1225</v>
      </c>
      <c r="D7" s="186">
        <v>2300000</v>
      </c>
    </row>
    <row r="8" spans="1:4">
      <c r="A8" s="77" t="s">
        <v>1226</v>
      </c>
      <c r="B8" s="77" t="s">
        <v>285</v>
      </c>
      <c r="C8" s="77" t="s">
        <v>1224</v>
      </c>
      <c r="D8" s="186">
        <v>2000000</v>
      </c>
    </row>
    <row r="9" spans="1:4">
      <c r="A9" s="77"/>
      <c r="B9" s="77"/>
      <c r="C9" s="77" t="s">
        <v>1225</v>
      </c>
      <c r="D9" s="186">
        <v>2300000</v>
      </c>
    </row>
    <row r="10" spans="1:4">
      <c r="A10" s="77"/>
      <c r="B10" s="77" t="s">
        <v>304</v>
      </c>
      <c r="C10" s="77" t="s">
        <v>1225</v>
      </c>
      <c r="D10" s="186">
        <v>1440000</v>
      </c>
    </row>
    <row r="11" spans="1:4">
      <c r="A11" s="77" t="s">
        <v>1219</v>
      </c>
      <c r="B11" s="77" t="s">
        <v>1199</v>
      </c>
      <c r="C11" s="77" t="s">
        <v>1225</v>
      </c>
      <c r="D11" s="186">
        <v>9000000</v>
      </c>
    </row>
    <row r="12" spans="1:4">
      <c r="A12" s="30"/>
      <c r="B12" s="30"/>
      <c r="C12" s="30"/>
      <c r="D12" s="187"/>
    </row>
    <row r="13" spans="1:4">
      <c r="A13" s="30"/>
      <c r="B13" s="30"/>
      <c r="C13" s="30"/>
      <c r="D13" s="187"/>
    </row>
    <row r="14" spans="1:4">
      <c r="A14" s="30"/>
      <c r="B14" s="30"/>
      <c r="C14" s="30"/>
      <c r="D14" s="187"/>
    </row>
    <row r="15" spans="1:4">
      <c r="A15" s="30"/>
      <c r="B15" s="30"/>
      <c r="C15" s="30"/>
      <c r="D15" s="187"/>
    </row>
    <row r="16" spans="1:4">
      <c r="A16" s="30"/>
      <c r="B16" s="30"/>
      <c r="C16" s="30"/>
      <c r="D16" s="187"/>
    </row>
    <row r="17" spans="1:4">
      <c r="A17" s="30"/>
      <c r="B17" s="30"/>
      <c r="C17" s="30"/>
      <c r="D17" s="187"/>
    </row>
    <row r="18" spans="1:4">
      <c r="A18" s="30"/>
      <c r="B18" s="30"/>
      <c r="C18" s="30"/>
      <c r="D18" s="187"/>
    </row>
    <row r="19" spans="1:4">
      <c r="A19" s="30"/>
      <c r="B19" s="30"/>
      <c r="C19" s="30"/>
      <c r="D19" s="187"/>
    </row>
    <row r="20" spans="1:4">
      <c r="A20" s="30"/>
      <c r="B20" s="30"/>
      <c r="C20" s="30"/>
      <c r="D20" s="187"/>
    </row>
    <row r="21" spans="1:4">
      <c r="A21" s="30"/>
      <c r="B21" s="30"/>
      <c r="C21" s="30"/>
      <c r="D21" s="187"/>
    </row>
    <row r="24" spans="1:4">
      <c r="A24" s="185" t="s">
        <v>1215</v>
      </c>
      <c r="B24" s="185" t="s">
        <v>1214</v>
      </c>
      <c r="C24" s="185" t="s">
        <v>1223</v>
      </c>
      <c r="D24" s="185" t="s">
        <v>1203</v>
      </c>
    </row>
    <row r="25" spans="1:4">
      <c r="A25" s="77" t="s">
        <v>1222</v>
      </c>
      <c r="B25" s="77" t="s">
        <v>304</v>
      </c>
      <c r="C25" s="77" t="s">
        <v>1225</v>
      </c>
      <c r="D25" s="158">
        <v>2600000</v>
      </c>
    </row>
    <row r="26" spans="1:4">
      <c r="A26" s="77" t="s">
        <v>1219</v>
      </c>
      <c r="B26" s="77" t="s">
        <v>282</v>
      </c>
      <c r="C26" s="77" t="s">
        <v>1224</v>
      </c>
      <c r="D26" s="158">
        <v>1540000</v>
      </c>
    </row>
    <row r="27" spans="1:4">
      <c r="A27" s="77"/>
      <c r="B27" s="77" t="s">
        <v>299</v>
      </c>
      <c r="C27" s="77" t="s">
        <v>1225</v>
      </c>
      <c r="D27" s="158">
        <v>5100000</v>
      </c>
    </row>
    <row r="28" spans="1:4">
      <c r="A28" s="77"/>
      <c r="B28" s="77"/>
      <c r="C28" s="77" t="s">
        <v>1224</v>
      </c>
      <c r="D28" s="158">
        <v>4170000</v>
      </c>
    </row>
    <row r="29" spans="1:4">
      <c r="A29" s="77"/>
      <c r="B29" s="77" t="s">
        <v>304</v>
      </c>
      <c r="C29" s="77" t="s">
        <v>1224</v>
      </c>
      <c r="D29" s="158">
        <v>2300000</v>
      </c>
    </row>
    <row r="30" spans="1:4">
      <c r="A30" s="77" t="s">
        <v>1220</v>
      </c>
      <c r="B30" s="77" t="s">
        <v>282</v>
      </c>
      <c r="C30" s="77" t="s">
        <v>1225</v>
      </c>
      <c r="D30" s="158">
        <v>1995000</v>
      </c>
    </row>
    <row r="31" spans="1:4">
      <c r="A31" s="77"/>
      <c r="B31" s="77" t="s">
        <v>299</v>
      </c>
      <c r="C31" s="77" t="s">
        <v>1225</v>
      </c>
      <c r="D31" s="158">
        <v>10070000</v>
      </c>
    </row>
    <row r="32" spans="1:4">
      <c r="A32" s="77"/>
      <c r="B32" s="77" t="s">
        <v>304</v>
      </c>
      <c r="C32" s="77" t="s">
        <v>1225</v>
      </c>
      <c r="D32" s="158">
        <v>3800000</v>
      </c>
    </row>
    <row r="33" spans="1:4">
      <c r="A33" s="77" t="s">
        <v>1216</v>
      </c>
      <c r="B33" s="77" t="s">
        <v>282</v>
      </c>
      <c r="C33" s="77" t="s">
        <v>1225</v>
      </c>
      <c r="D33" s="158">
        <v>4870000</v>
      </c>
    </row>
    <row r="34" spans="1:4">
      <c r="A34" s="77"/>
      <c r="B34" s="77"/>
      <c r="C34" s="77" t="s">
        <v>1224</v>
      </c>
      <c r="D34" s="158">
        <v>4846000</v>
      </c>
    </row>
    <row r="35" spans="1:4">
      <c r="A35" s="77"/>
      <c r="B35" s="77" t="s">
        <v>288</v>
      </c>
      <c r="C35" s="77" t="s">
        <v>1225</v>
      </c>
      <c r="D35" s="158">
        <v>1460000</v>
      </c>
    </row>
    <row r="36" spans="1:4">
      <c r="A36" s="77"/>
      <c r="B36" s="77"/>
      <c r="C36" s="77" t="s">
        <v>1224</v>
      </c>
      <c r="D36" s="158">
        <v>9200000</v>
      </c>
    </row>
    <row r="37" spans="1:4">
      <c r="A37" s="77"/>
      <c r="B37" s="77" t="s">
        <v>304</v>
      </c>
      <c r="C37" s="77" t="s">
        <v>1225</v>
      </c>
      <c r="D37" s="158">
        <v>3070000</v>
      </c>
    </row>
    <row r="38" spans="1:4">
      <c r="A38" s="77"/>
      <c r="B38" s="77"/>
      <c r="C38" s="77" t="s">
        <v>1224</v>
      </c>
      <c r="D38" s="158">
        <v>4200000</v>
      </c>
    </row>
    <row r="39" spans="1:4">
      <c r="A39" s="77" t="s">
        <v>1218</v>
      </c>
      <c r="B39" s="77" t="s">
        <v>282</v>
      </c>
      <c r="C39" s="77" t="s">
        <v>1225</v>
      </c>
      <c r="D39" s="158">
        <v>1350000</v>
      </c>
    </row>
    <row r="40" spans="1:4">
      <c r="A40" s="77"/>
      <c r="B40" s="77"/>
      <c r="C40" s="77" t="s">
        <v>1224</v>
      </c>
      <c r="D40" s="158">
        <v>2300000</v>
      </c>
    </row>
    <row r="41" spans="1:4">
      <c r="A41" s="77"/>
      <c r="B41" s="77" t="s">
        <v>299</v>
      </c>
      <c r="C41" s="77" t="s">
        <v>1224</v>
      </c>
      <c r="D41" s="158">
        <v>2200000</v>
      </c>
    </row>
    <row r="42" spans="1:4">
      <c r="A42" s="77"/>
      <c r="B42" s="77" t="s">
        <v>304</v>
      </c>
      <c r="C42" s="77" t="s">
        <v>1225</v>
      </c>
      <c r="D42" s="158">
        <v>2400000</v>
      </c>
    </row>
    <row r="43" spans="1:4">
      <c r="A43" s="77" t="s">
        <v>1217</v>
      </c>
      <c r="B43" s="77" t="s">
        <v>282</v>
      </c>
      <c r="C43" s="77" t="s">
        <v>1225</v>
      </c>
      <c r="D43" s="158">
        <v>6840000</v>
      </c>
    </row>
    <row r="44" spans="1:4">
      <c r="A44" s="77"/>
      <c r="B44" s="77"/>
      <c r="C44" s="77" t="s">
        <v>1224</v>
      </c>
      <c r="D44" s="158">
        <v>4780000</v>
      </c>
    </row>
    <row r="45" spans="1:4">
      <c r="A45" s="77"/>
      <c r="B45" s="77" t="s">
        <v>288</v>
      </c>
      <c r="C45" s="77" t="s">
        <v>1225</v>
      </c>
      <c r="D45" s="158">
        <v>4820000</v>
      </c>
    </row>
    <row r="46" spans="1:4">
      <c r="A46" s="77"/>
      <c r="B46" s="77"/>
      <c r="C46" s="77" t="s">
        <v>1224</v>
      </c>
      <c r="D46" s="158">
        <v>5200000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F9F3-DFD2-4002-AD7A-7E3C4E51A1EC}">
  <sheetPr>
    <tabColor rgb="FFFFC000"/>
  </sheetPr>
  <dimension ref="A1:C101"/>
  <sheetViews>
    <sheetView topLeftCell="A12" workbookViewId="0">
      <selection activeCell="K32" sqref="K32"/>
    </sheetView>
  </sheetViews>
  <sheetFormatPr defaultRowHeight="14.4"/>
  <cols>
    <col min="1" max="1" width="13.44140625" customWidth="1"/>
    <col min="5" max="5" width="30.33203125" customWidth="1"/>
    <col min="18" max="18" width="13.109375" bestFit="1" customWidth="1"/>
    <col min="19" max="19" width="12.44140625" bestFit="1" customWidth="1"/>
  </cols>
  <sheetData>
    <row r="1" spans="1:3" ht="19.5" customHeight="1">
      <c r="A1" s="190" t="s">
        <v>1227</v>
      </c>
      <c r="B1" s="190" t="s">
        <v>214</v>
      </c>
      <c r="C1" s="190" t="s">
        <v>1228</v>
      </c>
    </row>
    <row r="2" spans="1:3">
      <c r="A2" s="77">
        <v>1</v>
      </c>
      <c r="B2" s="199">
        <v>39.229999999999997</v>
      </c>
      <c r="C2" s="77">
        <v>32</v>
      </c>
    </row>
    <row r="3" spans="1:3">
      <c r="A3" s="77">
        <v>2</v>
      </c>
      <c r="B3" s="199">
        <v>102.4</v>
      </c>
      <c r="C3" s="77">
        <v>36</v>
      </c>
    </row>
    <row r="4" spans="1:3">
      <c r="A4" s="77">
        <v>3</v>
      </c>
      <c r="B4" s="199">
        <v>22.5</v>
      </c>
      <c r="C4" s="77">
        <v>32</v>
      </c>
    </row>
    <row r="5" spans="1:3">
      <c r="A5" s="77">
        <v>4</v>
      </c>
      <c r="B5" s="199">
        <v>100.4</v>
      </c>
      <c r="C5" s="77">
        <v>28</v>
      </c>
    </row>
    <row r="6" spans="1:3">
      <c r="A6" s="77">
        <v>5</v>
      </c>
      <c r="B6" s="199">
        <v>54</v>
      </c>
      <c r="C6" s="77">
        <v>34</v>
      </c>
    </row>
    <row r="7" spans="1:3">
      <c r="A7" s="77">
        <v>6</v>
      </c>
      <c r="B7" s="199">
        <v>44.5</v>
      </c>
      <c r="C7" s="77">
        <v>44</v>
      </c>
    </row>
    <row r="8" spans="1:3">
      <c r="A8" s="77">
        <v>7</v>
      </c>
      <c r="B8" s="199">
        <v>78</v>
      </c>
      <c r="C8" s="77">
        <v>30</v>
      </c>
    </row>
    <row r="9" spans="1:3">
      <c r="A9" s="77">
        <v>8</v>
      </c>
      <c r="B9" s="199">
        <v>22.5</v>
      </c>
      <c r="C9" s="77">
        <v>40</v>
      </c>
    </row>
    <row r="10" spans="1:3">
      <c r="A10" s="77">
        <v>9</v>
      </c>
      <c r="B10" s="199">
        <v>56.52</v>
      </c>
      <c r="C10" s="77">
        <v>46</v>
      </c>
    </row>
    <row r="11" spans="1:3">
      <c r="A11" s="77">
        <v>10</v>
      </c>
      <c r="B11" s="199">
        <v>44.5</v>
      </c>
      <c r="C11" s="77">
        <v>36</v>
      </c>
    </row>
    <row r="12" spans="1:3">
      <c r="A12" s="77">
        <v>11</v>
      </c>
      <c r="B12" s="199">
        <v>29.5</v>
      </c>
      <c r="C12" s="77">
        <v>48</v>
      </c>
    </row>
    <row r="13" spans="1:3">
      <c r="A13" s="77">
        <v>12</v>
      </c>
      <c r="B13" s="199">
        <v>31.6</v>
      </c>
      <c r="C13" s="77">
        <v>40</v>
      </c>
    </row>
    <row r="14" spans="1:3">
      <c r="A14" s="77">
        <v>13</v>
      </c>
      <c r="B14" s="199">
        <v>160.4</v>
      </c>
      <c r="C14" s="77">
        <v>40</v>
      </c>
    </row>
    <row r="15" spans="1:3">
      <c r="A15" s="77">
        <v>14</v>
      </c>
      <c r="B15" s="199">
        <v>64.5</v>
      </c>
      <c r="C15" s="77">
        <v>46</v>
      </c>
    </row>
    <row r="16" spans="1:3">
      <c r="A16" s="77">
        <v>15</v>
      </c>
      <c r="B16" s="199">
        <v>49.5</v>
      </c>
      <c r="C16" s="77">
        <v>24</v>
      </c>
    </row>
    <row r="17" spans="1:3">
      <c r="A17" s="77">
        <v>16</v>
      </c>
      <c r="B17" s="199">
        <v>71.400000000000006</v>
      </c>
      <c r="C17" s="77">
        <v>36</v>
      </c>
    </row>
    <row r="18" spans="1:3">
      <c r="A18" s="77">
        <v>17</v>
      </c>
      <c r="B18" s="199">
        <v>94</v>
      </c>
      <c r="C18" s="77">
        <v>22</v>
      </c>
    </row>
    <row r="19" spans="1:3">
      <c r="A19" s="77">
        <v>18</v>
      </c>
      <c r="B19" s="199">
        <v>54.5</v>
      </c>
      <c r="C19" s="77">
        <v>40</v>
      </c>
    </row>
    <row r="20" spans="1:3">
      <c r="A20" s="77">
        <v>19</v>
      </c>
      <c r="B20" s="199">
        <v>38.5</v>
      </c>
      <c r="C20" s="77">
        <v>32</v>
      </c>
    </row>
    <row r="21" spans="1:3">
      <c r="A21" s="77">
        <v>20</v>
      </c>
      <c r="B21" s="199">
        <v>44.8</v>
      </c>
      <c r="C21" s="77">
        <v>56</v>
      </c>
    </row>
    <row r="22" spans="1:3">
      <c r="A22" s="77">
        <v>21</v>
      </c>
      <c r="B22" s="199">
        <v>31.6</v>
      </c>
      <c r="C22" s="77">
        <v>28</v>
      </c>
    </row>
    <row r="23" spans="1:3">
      <c r="A23" s="77">
        <v>22</v>
      </c>
      <c r="B23" s="199">
        <v>70.819999999999993</v>
      </c>
      <c r="C23" s="77">
        <v>38</v>
      </c>
    </row>
    <row r="24" spans="1:3">
      <c r="A24" s="77">
        <v>23</v>
      </c>
      <c r="B24" s="199">
        <v>266</v>
      </c>
      <c r="C24" s="77">
        <v>50</v>
      </c>
    </row>
    <row r="25" spans="1:3">
      <c r="A25" s="77">
        <v>24</v>
      </c>
      <c r="B25" s="199">
        <v>74</v>
      </c>
      <c r="C25" s="77">
        <v>42</v>
      </c>
    </row>
    <row r="26" spans="1:3">
      <c r="A26" s="77">
        <v>25</v>
      </c>
      <c r="B26" s="199">
        <v>39.5</v>
      </c>
      <c r="C26" s="77">
        <v>48</v>
      </c>
    </row>
    <row r="27" spans="1:3">
      <c r="A27" s="77">
        <v>26</v>
      </c>
      <c r="B27" s="199">
        <v>30.02</v>
      </c>
      <c r="C27" s="77">
        <v>60</v>
      </c>
    </row>
    <row r="28" spans="1:3">
      <c r="A28" s="77">
        <v>27</v>
      </c>
      <c r="B28" s="199">
        <v>44.5</v>
      </c>
      <c r="C28" s="77">
        <v>54</v>
      </c>
    </row>
    <row r="29" spans="1:3">
      <c r="A29" s="77">
        <v>28</v>
      </c>
      <c r="B29" s="199">
        <v>192.8</v>
      </c>
      <c r="C29" s="77">
        <v>42</v>
      </c>
    </row>
    <row r="30" spans="1:3">
      <c r="A30" s="77">
        <v>29</v>
      </c>
      <c r="B30" s="199">
        <v>71.2</v>
      </c>
      <c r="C30" s="77">
        <v>32</v>
      </c>
    </row>
    <row r="31" spans="1:3">
      <c r="A31" s="77">
        <v>30</v>
      </c>
      <c r="B31" s="199">
        <v>18</v>
      </c>
      <c r="C31" s="77">
        <v>70</v>
      </c>
    </row>
    <row r="32" spans="1:3">
      <c r="A32" s="77">
        <v>31</v>
      </c>
      <c r="B32" s="199">
        <v>63.2</v>
      </c>
      <c r="C32" s="77">
        <v>28</v>
      </c>
    </row>
    <row r="33" spans="1:3">
      <c r="A33" s="77">
        <v>32</v>
      </c>
      <c r="B33" s="199">
        <v>75</v>
      </c>
      <c r="C33" s="77">
        <v>52</v>
      </c>
    </row>
    <row r="34" spans="1:3">
      <c r="A34" s="77">
        <v>33</v>
      </c>
      <c r="B34" s="199">
        <v>63.2</v>
      </c>
      <c r="C34" s="77">
        <v>44</v>
      </c>
    </row>
    <row r="35" spans="1:3">
      <c r="A35" s="77">
        <v>34</v>
      </c>
      <c r="B35" s="199">
        <v>40</v>
      </c>
      <c r="C35" s="77">
        <v>34</v>
      </c>
    </row>
    <row r="36" spans="1:3">
      <c r="A36" s="77">
        <v>35</v>
      </c>
      <c r="B36" s="199">
        <v>105.5</v>
      </c>
      <c r="C36" s="77">
        <v>56</v>
      </c>
    </row>
    <row r="37" spans="1:3">
      <c r="A37" s="77">
        <v>36</v>
      </c>
      <c r="B37" s="199">
        <v>29.5</v>
      </c>
      <c r="C37" s="77">
        <v>36</v>
      </c>
    </row>
    <row r="38" spans="1:3">
      <c r="A38" s="77">
        <v>37</v>
      </c>
      <c r="B38" s="199">
        <v>102.5</v>
      </c>
      <c r="C38" s="77">
        <v>42</v>
      </c>
    </row>
    <row r="39" spans="1:3">
      <c r="A39" s="77">
        <v>38</v>
      </c>
      <c r="B39" s="199">
        <v>117.5</v>
      </c>
      <c r="C39" s="77">
        <v>50</v>
      </c>
    </row>
    <row r="40" spans="1:3">
      <c r="A40" s="77">
        <v>39</v>
      </c>
      <c r="B40" s="199">
        <v>13.23</v>
      </c>
      <c r="C40" s="77">
        <v>44</v>
      </c>
    </row>
    <row r="41" spans="1:3">
      <c r="A41" s="77">
        <v>40</v>
      </c>
      <c r="B41" s="199">
        <v>52.5</v>
      </c>
      <c r="C41" s="77">
        <v>58</v>
      </c>
    </row>
    <row r="42" spans="1:3">
      <c r="A42" s="77">
        <v>41</v>
      </c>
      <c r="B42" s="199">
        <v>198.8</v>
      </c>
      <c r="C42" s="77">
        <v>42</v>
      </c>
    </row>
    <row r="43" spans="1:3">
      <c r="A43" s="77">
        <v>42</v>
      </c>
      <c r="B43" s="199">
        <v>19.5</v>
      </c>
      <c r="C43" s="77">
        <v>46</v>
      </c>
    </row>
    <row r="44" spans="1:3">
      <c r="A44" s="77">
        <v>43</v>
      </c>
      <c r="B44" s="199">
        <v>123.5</v>
      </c>
      <c r="C44" s="77">
        <v>48</v>
      </c>
    </row>
    <row r="45" spans="1:3">
      <c r="A45" s="77">
        <v>44</v>
      </c>
      <c r="B45" s="199">
        <v>62.4</v>
      </c>
      <c r="C45" s="77">
        <v>54</v>
      </c>
    </row>
    <row r="46" spans="1:3">
      <c r="A46" s="77">
        <v>45</v>
      </c>
      <c r="B46" s="199">
        <v>23.8</v>
      </c>
      <c r="C46" s="77">
        <v>38</v>
      </c>
    </row>
    <row r="47" spans="1:3">
      <c r="A47" s="77">
        <v>46</v>
      </c>
      <c r="B47" s="199">
        <v>39.6</v>
      </c>
      <c r="C47" s="77">
        <v>60</v>
      </c>
    </row>
    <row r="48" spans="1:3">
      <c r="A48" s="77">
        <v>47</v>
      </c>
      <c r="B48" s="199">
        <v>25</v>
      </c>
      <c r="C48" s="77">
        <v>46</v>
      </c>
    </row>
    <row r="49" spans="1:3">
      <c r="A49" s="77">
        <v>48</v>
      </c>
      <c r="B49" s="199">
        <v>63.64</v>
      </c>
      <c r="C49" s="77">
        <v>30</v>
      </c>
    </row>
    <row r="50" spans="1:3">
      <c r="A50" s="77">
        <v>49</v>
      </c>
      <c r="B50" s="199">
        <v>14.82</v>
      </c>
      <c r="C50" s="77">
        <v>32</v>
      </c>
    </row>
    <row r="51" spans="1:3">
      <c r="A51" s="77">
        <v>50</v>
      </c>
      <c r="B51" s="199">
        <v>145.19999999999999</v>
      </c>
      <c r="C51" s="77">
        <v>46</v>
      </c>
    </row>
    <row r="52" spans="1:3">
      <c r="A52" s="77">
        <v>51</v>
      </c>
      <c r="B52" s="199">
        <v>176.62</v>
      </c>
      <c r="C52" s="77">
        <v>38</v>
      </c>
    </row>
    <row r="53" spans="1:3">
      <c r="A53" s="77">
        <v>52</v>
      </c>
      <c r="B53" s="199">
        <v>118.8</v>
      </c>
      <c r="C53" s="77">
        <v>68</v>
      </c>
    </row>
    <row r="54" spans="1:3">
      <c r="A54" s="77">
        <v>53</v>
      </c>
      <c r="B54" s="199">
        <v>58</v>
      </c>
      <c r="C54" s="77">
        <v>78</v>
      </c>
    </row>
    <row r="55" spans="1:3">
      <c r="A55" s="77">
        <v>54</v>
      </c>
      <c r="B55" s="199">
        <v>74</v>
      </c>
      <c r="C55" s="77">
        <v>20</v>
      </c>
    </row>
    <row r="56" spans="1:3">
      <c r="A56" s="77">
        <v>55</v>
      </c>
      <c r="B56" s="199">
        <v>49.5</v>
      </c>
      <c r="C56" s="77">
        <v>32</v>
      </c>
    </row>
    <row r="57" spans="1:3">
      <c r="A57" s="77">
        <v>56</v>
      </c>
      <c r="B57" s="199">
        <v>141.6</v>
      </c>
      <c r="C57" s="77">
        <v>38</v>
      </c>
    </row>
    <row r="58" spans="1:3">
      <c r="A58" s="77">
        <v>57</v>
      </c>
      <c r="B58" s="199">
        <v>123.1</v>
      </c>
      <c r="C58" s="77">
        <v>54</v>
      </c>
    </row>
    <row r="59" spans="1:3">
      <c r="A59" s="77">
        <v>58</v>
      </c>
      <c r="B59" s="199">
        <v>80.400000000000006</v>
      </c>
      <c r="C59" s="77">
        <v>48</v>
      </c>
    </row>
    <row r="60" spans="1:3">
      <c r="A60" s="77">
        <v>59</v>
      </c>
      <c r="B60" s="199">
        <v>65.2</v>
      </c>
      <c r="C60" s="77">
        <v>46</v>
      </c>
    </row>
    <row r="61" spans="1:3">
      <c r="A61" s="77">
        <v>60</v>
      </c>
      <c r="B61" s="199">
        <v>113</v>
      </c>
      <c r="C61" s="77">
        <v>50</v>
      </c>
    </row>
    <row r="62" spans="1:3">
      <c r="A62" s="77">
        <v>61</v>
      </c>
      <c r="B62" s="199">
        <v>108.8</v>
      </c>
      <c r="C62" s="77">
        <v>46</v>
      </c>
    </row>
    <row r="63" spans="1:3">
      <c r="A63" s="77">
        <v>62</v>
      </c>
      <c r="B63" s="199">
        <v>59.91</v>
      </c>
      <c r="C63" s="77">
        <v>30</v>
      </c>
    </row>
    <row r="64" spans="1:3">
      <c r="A64" s="77">
        <v>63</v>
      </c>
      <c r="B64" s="199">
        <v>53.6</v>
      </c>
      <c r="C64" s="77">
        <v>54</v>
      </c>
    </row>
    <row r="65" spans="1:3">
      <c r="A65" s="77">
        <v>64</v>
      </c>
      <c r="B65" s="199">
        <v>31.6</v>
      </c>
      <c r="C65" s="77">
        <v>42</v>
      </c>
    </row>
    <row r="66" spans="1:3">
      <c r="A66" s="77">
        <v>65</v>
      </c>
      <c r="B66" s="199">
        <v>49.5</v>
      </c>
      <c r="C66" s="77">
        <v>48</v>
      </c>
    </row>
    <row r="67" spans="1:3">
      <c r="A67" s="77">
        <v>66</v>
      </c>
      <c r="B67" s="199">
        <v>39.6</v>
      </c>
      <c r="C67" s="77">
        <v>62</v>
      </c>
    </row>
    <row r="68" spans="1:3">
      <c r="A68" s="77">
        <v>67</v>
      </c>
      <c r="B68" s="199">
        <v>59.5</v>
      </c>
      <c r="C68" s="77">
        <v>34</v>
      </c>
    </row>
    <row r="69" spans="1:3">
      <c r="A69" s="77">
        <v>68</v>
      </c>
      <c r="B69" s="199">
        <v>146.80000000000001</v>
      </c>
      <c r="C69" s="77">
        <v>28</v>
      </c>
    </row>
    <row r="70" spans="1:3">
      <c r="A70" s="77">
        <v>69</v>
      </c>
      <c r="B70" s="199">
        <v>47.2</v>
      </c>
      <c r="C70" s="77">
        <v>46</v>
      </c>
    </row>
    <row r="71" spans="1:3">
      <c r="A71" s="77">
        <v>70</v>
      </c>
      <c r="B71" s="199">
        <v>95.05</v>
      </c>
      <c r="C71" s="77">
        <v>54</v>
      </c>
    </row>
    <row r="72" spans="1:3">
      <c r="A72" s="77">
        <v>71</v>
      </c>
      <c r="B72" s="199">
        <v>155.32</v>
      </c>
      <c r="C72" s="77">
        <v>30</v>
      </c>
    </row>
    <row r="73" spans="1:3">
      <c r="A73" s="77">
        <v>72</v>
      </c>
      <c r="B73" s="199">
        <v>58</v>
      </c>
      <c r="C73" s="77">
        <v>32</v>
      </c>
    </row>
    <row r="74" spans="1:3">
      <c r="A74" s="77">
        <v>73</v>
      </c>
      <c r="B74" s="199">
        <v>69</v>
      </c>
      <c r="C74" s="77">
        <v>22</v>
      </c>
    </row>
    <row r="75" spans="1:3">
      <c r="A75" s="77">
        <v>74</v>
      </c>
      <c r="B75" s="199">
        <v>46.5</v>
      </c>
      <c r="C75" s="77">
        <v>32</v>
      </c>
    </row>
    <row r="76" spans="1:3">
      <c r="A76" s="77">
        <v>75</v>
      </c>
      <c r="B76" s="199">
        <v>45.22</v>
      </c>
      <c r="C76" s="77">
        <v>74</v>
      </c>
    </row>
    <row r="77" spans="1:3">
      <c r="A77" s="77">
        <v>76</v>
      </c>
      <c r="B77" s="199">
        <v>84.74</v>
      </c>
      <c r="C77" s="77">
        <v>62</v>
      </c>
    </row>
    <row r="78" spans="1:3">
      <c r="A78" s="77">
        <v>77</v>
      </c>
      <c r="B78" s="199">
        <v>39</v>
      </c>
      <c r="C78" s="77">
        <v>42</v>
      </c>
    </row>
    <row r="79" spans="1:3">
      <c r="A79" s="77">
        <v>78</v>
      </c>
      <c r="B79" s="199">
        <v>111.14</v>
      </c>
      <c r="C79" s="77">
        <v>28</v>
      </c>
    </row>
    <row r="80" spans="1:3">
      <c r="A80" s="77">
        <v>79</v>
      </c>
      <c r="B80" s="199">
        <v>86.8</v>
      </c>
      <c r="C80" s="77">
        <v>38</v>
      </c>
    </row>
    <row r="81" spans="1:3">
      <c r="A81" s="77">
        <v>80</v>
      </c>
      <c r="B81" s="199">
        <v>89</v>
      </c>
      <c r="C81" s="77">
        <v>54</v>
      </c>
    </row>
    <row r="82" spans="1:3">
      <c r="A82" s="77">
        <v>81</v>
      </c>
      <c r="B82" s="199">
        <v>78</v>
      </c>
      <c r="C82" s="77">
        <v>68</v>
      </c>
    </row>
    <row r="83" spans="1:3">
      <c r="A83" s="77">
        <v>82</v>
      </c>
      <c r="B83" s="199">
        <v>53.2</v>
      </c>
      <c r="C83" s="77">
        <v>30</v>
      </c>
    </row>
    <row r="84" spans="1:3">
      <c r="A84" s="77">
        <v>83</v>
      </c>
      <c r="B84" s="199">
        <v>58.5</v>
      </c>
      <c r="C84" s="77">
        <v>36</v>
      </c>
    </row>
    <row r="85" spans="1:3">
      <c r="A85" s="77">
        <v>84</v>
      </c>
      <c r="B85" s="199">
        <v>46</v>
      </c>
      <c r="C85" s="77">
        <v>44</v>
      </c>
    </row>
    <row r="86" spans="1:3">
      <c r="A86" s="77">
        <v>85</v>
      </c>
      <c r="B86" s="199">
        <v>37.5</v>
      </c>
      <c r="C86" s="77">
        <v>44</v>
      </c>
    </row>
    <row r="87" spans="1:3">
      <c r="A87" s="77">
        <v>86</v>
      </c>
      <c r="B87" s="199">
        <v>20.8</v>
      </c>
      <c r="C87" s="77">
        <v>62</v>
      </c>
    </row>
    <row r="88" spans="1:3">
      <c r="A88" s="77">
        <v>87</v>
      </c>
      <c r="B88" s="199">
        <v>144</v>
      </c>
      <c r="C88" s="77">
        <v>48</v>
      </c>
    </row>
    <row r="89" spans="1:3">
      <c r="A89" s="77">
        <v>88</v>
      </c>
      <c r="B89" s="199">
        <v>107</v>
      </c>
      <c r="C89" s="77">
        <v>36</v>
      </c>
    </row>
    <row r="90" spans="1:3">
      <c r="A90" s="77">
        <v>89</v>
      </c>
      <c r="B90" s="199">
        <v>31.6</v>
      </c>
      <c r="C90" s="77">
        <v>20</v>
      </c>
    </row>
    <row r="91" spans="1:3">
      <c r="A91" s="77">
        <v>90</v>
      </c>
      <c r="B91" s="199">
        <v>57.6</v>
      </c>
      <c r="C91" s="77">
        <v>42</v>
      </c>
    </row>
    <row r="92" spans="1:3">
      <c r="A92" s="77">
        <v>91</v>
      </c>
      <c r="B92" s="199">
        <v>95.2</v>
      </c>
      <c r="C92" s="77">
        <v>54</v>
      </c>
    </row>
    <row r="93" spans="1:3">
      <c r="A93" s="77">
        <v>92</v>
      </c>
      <c r="B93" s="199">
        <v>22.42</v>
      </c>
      <c r="C93" s="77">
        <v>54</v>
      </c>
    </row>
    <row r="94" spans="1:3">
      <c r="A94" s="77">
        <v>93</v>
      </c>
      <c r="B94" s="199">
        <v>159.75</v>
      </c>
      <c r="C94" s="77">
        <v>72</v>
      </c>
    </row>
    <row r="95" spans="1:3">
      <c r="A95" s="77">
        <v>94</v>
      </c>
      <c r="B95" s="199">
        <v>229.5</v>
      </c>
      <c r="C95" s="77">
        <v>30</v>
      </c>
    </row>
    <row r="96" spans="1:3">
      <c r="A96" s="77">
        <v>95</v>
      </c>
      <c r="B96" s="199">
        <v>66</v>
      </c>
      <c r="C96" s="77">
        <v>46</v>
      </c>
    </row>
    <row r="97" spans="1:3">
      <c r="A97" s="77">
        <v>96</v>
      </c>
      <c r="B97" s="199">
        <v>39.5</v>
      </c>
      <c r="C97" s="77">
        <v>44</v>
      </c>
    </row>
    <row r="98" spans="1:3">
      <c r="A98" s="77">
        <v>97</v>
      </c>
      <c r="B98" s="199">
        <v>253</v>
      </c>
      <c r="C98" s="77">
        <v>30</v>
      </c>
    </row>
    <row r="99" spans="1:3">
      <c r="A99" s="77">
        <v>98</v>
      </c>
      <c r="B99" s="199">
        <v>287.58999999999997</v>
      </c>
      <c r="C99" s="77">
        <v>52</v>
      </c>
    </row>
    <row r="100" spans="1:3">
      <c r="A100" s="77">
        <v>99</v>
      </c>
      <c r="B100" s="199">
        <v>47.6</v>
      </c>
      <c r="C100" s="77">
        <v>30</v>
      </c>
    </row>
    <row r="101" spans="1:3">
      <c r="A101" s="77">
        <v>100</v>
      </c>
      <c r="B101" s="199">
        <v>28.44</v>
      </c>
      <c r="C101" s="77">
        <v>44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B35B-3871-4D4E-A05A-6B0986413576}">
  <sheetPr>
    <tabColor rgb="FFFFC000"/>
  </sheetPr>
  <dimension ref="B3:U103"/>
  <sheetViews>
    <sheetView zoomScale="90" zoomScaleNormal="90" workbookViewId="0">
      <selection activeCell="I12" sqref="I12"/>
    </sheetView>
  </sheetViews>
  <sheetFormatPr defaultRowHeight="14.4"/>
  <cols>
    <col min="2" max="2" width="10" bestFit="1" customWidth="1"/>
    <col min="4" max="4" width="11.44140625" bestFit="1" customWidth="1"/>
    <col min="11" max="11" width="12.88671875" bestFit="1" customWidth="1"/>
    <col min="12" max="12" width="10" style="30" bestFit="1" customWidth="1"/>
    <col min="13" max="15" width="8.88671875" style="30"/>
    <col min="17" max="17" width="9.88671875" bestFit="1" customWidth="1"/>
    <col min="18" max="21" width="8.88671875" style="30"/>
  </cols>
  <sheetData>
    <row r="3" spans="2:3" ht="15.6">
      <c r="B3" s="190" t="s">
        <v>1229</v>
      </c>
      <c r="C3" s="190" t="s">
        <v>1230</v>
      </c>
    </row>
    <row r="4" spans="2:3">
      <c r="B4" s="77">
        <v>78</v>
      </c>
      <c r="C4" s="77">
        <v>31</v>
      </c>
    </row>
    <row r="5" spans="2:3">
      <c r="B5" s="77">
        <v>15</v>
      </c>
      <c r="C5" s="77">
        <v>16</v>
      </c>
    </row>
    <row r="6" spans="2:3">
      <c r="B6" s="77">
        <v>13</v>
      </c>
      <c r="C6" s="77">
        <v>42</v>
      </c>
    </row>
    <row r="7" spans="2:3">
      <c r="B7" s="77">
        <v>70</v>
      </c>
      <c r="C7" s="77">
        <v>46</v>
      </c>
    </row>
    <row r="8" spans="2:3">
      <c r="B8" s="77">
        <v>68</v>
      </c>
      <c r="C8" s="77">
        <v>60</v>
      </c>
    </row>
    <row r="9" spans="2:3">
      <c r="B9" s="77">
        <v>68</v>
      </c>
      <c r="C9" s="77">
        <v>27</v>
      </c>
    </row>
    <row r="10" spans="2:3">
      <c r="B10" s="77">
        <v>62</v>
      </c>
      <c r="C10" s="77">
        <v>41</v>
      </c>
    </row>
    <row r="11" spans="2:3">
      <c r="B11" s="77">
        <v>62</v>
      </c>
      <c r="C11" s="77">
        <v>59</v>
      </c>
    </row>
    <row r="12" spans="2:3">
      <c r="B12" s="77">
        <v>62</v>
      </c>
      <c r="C12" s="77">
        <v>48</v>
      </c>
    </row>
    <row r="13" spans="2:3">
      <c r="B13" s="77">
        <v>60</v>
      </c>
      <c r="C13" s="77">
        <v>49</v>
      </c>
    </row>
    <row r="14" spans="2:3">
      <c r="B14" s="77">
        <v>60</v>
      </c>
      <c r="C14" s="77">
        <v>15</v>
      </c>
    </row>
    <row r="15" spans="2:3">
      <c r="B15" s="77">
        <v>58</v>
      </c>
      <c r="C15" s="77">
        <v>53</v>
      </c>
    </row>
    <row r="16" spans="2:3">
      <c r="B16" s="77">
        <v>56</v>
      </c>
      <c r="C16" s="77">
        <v>59</v>
      </c>
    </row>
    <row r="17" spans="2:3">
      <c r="B17" s="77">
        <v>56</v>
      </c>
      <c r="C17" s="77">
        <v>33</v>
      </c>
    </row>
    <row r="18" spans="2:3">
      <c r="B18" s="77">
        <v>54</v>
      </c>
      <c r="C18" s="77">
        <v>50</v>
      </c>
    </row>
    <row r="19" spans="2:3">
      <c r="B19" s="77">
        <v>54</v>
      </c>
      <c r="C19" s="77">
        <v>51</v>
      </c>
    </row>
    <row r="20" spans="2:3">
      <c r="B20" s="77">
        <v>54</v>
      </c>
      <c r="C20" s="77">
        <v>43</v>
      </c>
    </row>
    <row r="21" spans="2:3">
      <c r="B21" s="77">
        <v>54</v>
      </c>
      <c r="C21" s="77">
        <v>59</v>
      </c>
    </row>
    <row r="22" spans="2:3">
      <c r="B22" s="77">
        <v>54</v>
      </c>
      <c r="C22" s="77">
        <v>53</v>
      </c>
    </row>
    <row r="23" spans="2:3">
      <c r="B23" s="77">
        <v>54</v>
      </c>
      <c r="C23" s="77">
        <v>17</v>
      </c>
    </row>
    <row r="24" spans="2:3">
      <c r="B24" s="77">
        <v>54</v>
      </c>
      <c r="C24" s="77">
        <v>13</v>
      </c>
    </row>
    <row r="25" spans="2:3">
      <c r="B25" s="77">
        <v>54</v>
      </c>
      <c r="C25" s="77">
        <v>50</v>
      </c>
    </row>
    <row r="26" spans="2:3">
      <c r="B26" s="77">
        <v>52</v>
      </c>
      <c r="C26" s="77">
        <v>12</v>
      </c>
    </row>
    <row r="27" spans="2:3">
      <c r="B27" s="77">
        <v>52</v>
      </c>
      <c r="C27" s="77">
        <v>13</v>
      </c>
    </row>
    <row r="28" spans="2:3">
      <c r="B28" s="77">
        <v>50</v>
      </c>
      <c r="C28" s="77">
        <v>36</v>
      </c>
    </row>
    <row r="29" spans="2:3">
      <c r="B29" s="77">
        <v>50</v>
      </c>
      <c r="C29" s="77">
        <v>20</v>
      </c>
    </row>
    <row r="30" spans="2:3">
      <c r="B30" s="77">
        <v>50</v>
      </c>
      <c r="C30" s="77">
        <v>35</v>
      </c>
    </row>
    <row r="31" spans="2:3">
      <c r="B31" s="77">
        <v>48</v>
      </c>
      <c r="C31" s="77">
        <v>24</v>
      </c>
    </row>
    <row r="32" spans="2:3">
      <c r="B32" s="77">
        <v>48</v>
      </c>
      <c r="C32" s="77">
        <v>29</v>
      </c>
    </row>
    <row r="33" spans="2:3">
      <c r="B33" s="77">
        <v>48</v>
      </c>
      <c r="C33" s="77">
        <v>47</v>
      </c>
    </row>
    <row r="34" spans="2:3">
      <c r="B34" s="77">
        <v>48</v>
      </c>
      <c r="C34" s="77">
        <v>10</v>
      </c>
    </row>
    <row r="35" spans="2:3">
      <c r="B35" s="77">
        <v>48</v>
      </c>
      <c r="C35" s="77">
        <v>49</v>
      </c>
    </row>
    <row r="36" spans="2:3">
      <c r="B36" s="77">
        <v>48</v>
      </c>
      <c r="C36" s="77">
        <v>60</v>
      </c>
    </row>
    <row r="37" spans="2:3">
      <c r="B37" s="77">
        <v>46</v>
      </c>
      <c r="C37" s="77">
        <v>25</v>
      </c>
    </row>
    <row r="38" spans="2:3">
      <c r="B38" s="77">
        <v>46</v>
      </c>
      <c r="C38" s="77">
        <v>25</v>
      </c>
    </row>
    <row r="39" spans="2:3">
      <c r="B39" s="77">
        <v>46</v>
      </c>
      <c r="C39" s="77">
        <v>59</v>
      </c>
    </row>
    <row r="40" spans="2:3">
      <c r="B40" s="77">
        <v>46</v>
      </c>
      <c r="C40" s="77">
        <v>20</v>
      </c>
    </row>
    <row r="41" spans="2:3">
      <c r="B41" s="77">
        <v>46</v>
      </c>
      <c r="C41" s="77">
        <v>52</v>
      </c>
    </row>
    <row r="42" spans="2:3">
      <c r="B42" s="77">
        <v>46</v>
      </c>
      <c r="C42" s="77">
        <v>38</v>
      </c>
    </row>
    <row r="43" spans="2:3">
      <c r="B43" s="77">
        <v>46</v>
      </c>
      <c r="C43" s="77">
        <v>37</v>
      </c>
    </row>
    <row r="44" spans="2:3">
      <c r="B44" s="77">
        <v>46</v>
      </c>
      <c r="C44" s="77">
        <v>38</v>
      </c>
    </row>
    <row r="45" spans="2:3">
      <c r="B45" s="77">
        <v>46</v>
      </c>
      <c r="C45" s="77">
        <v>48</v>
      </c>
    </row>
    <row r="46" spans="2:3">
      <c r="B46" s="77">
        <v>44</v>
      </c>
      <c r="C46" s="77">
        <v>19</v>
      </c>
    </row>
    <row r="47" spans="2:3">
      <c r="B47" s="77">
        <v>44</v>
      </c>
      <c r="C47" s="77">
        <v>53</v>
      </c>
    </row>
    <row r="48" spans="2:3">
      <c r="B48" s="77">
        <v>44</v>
      </c>
      <c r="C48" s="77">
        <v>55</v>
      </c>
    </row>
    <row r="49" spans="2:3">
      <c r="B49" s="77">
        <v>44</v>
      </c>
      <c r="C49" s="77">
        <v>20</v>
      </c>
    </row>
    <row r="50" spans="2:3">
      <c r="B50" s="77">
        <v>44</v>
      </c>
      <c r="C50" s="77">
        <v>14</v>
      </c>
    </row>
    <row r="51" spans="2:3">
      <c r="B51" s="77">
        <v>44</v>
      </c>
      <c r="C51" s="77">
        <v>47</v>
      </c>
    </row>
    <row r="52" spans="2:3">
      <c r="B52" s="77">
        <v>44</v>
      </c>
      <c r="C52" s="77">
        <v>23</v>
      </c>
    </row>
    <row r="53" spans="2:3">
      <c r="B53" s="77">
        <v>42</v>
      </c>
      <c r="C53" s="77">
        <v>44</v>
      </c>
    </row>
    <row r="54" spans="2:3">
      <c r="B54" s="77">
        <v>42</v>
      </c>
      <c r="C54" s="77">
        <v>25</v>
      </c>
    </row>
    <row r="55" spans="2:3">
      <c r="B55" s="77">
        <v>42</v>
      </c>
      <c r="C55" s="77">
        <v>26</v>
      </c>
    </row>
    <row r="56" spans="2:3">
      <c r="B56" s="77">
        <v>42</v>
      </c>
      <c r="C56" s="77">
        <v>59</v>
      </c>
    </row>
    <row r="57" spans="2:3">
      <c r="B57" s="77">
        <v>42</v>
      </c>
      <c r="C57" s="77">
        <v>33</v>
      </c>
    </row>
    <row r="58" spans="2:3">
      <c r="B58" s="77">
        <v>42</v>
      </c>
      <c r="C58" s="77">
        <v>21</v>
      </c>
    </row>
    <row r="59" spans="2:3">
      <c r="B59" s="77">
        <v>42</v>
      </c>
      <c r="C59" s="77">
        <v>36</v>
      </c>
    </row>
    <row r="60" spans="2:3">
      <c r="B60" s="77">
        <v>40</v>
      </c>
      <c r="C60" s="77">
        <v>33</v>
      </c>
    </row>
    <row r="61" spans="2:3">
      <c r="B61" s="77">
        <v>40</v>
      </c>
      <c r="C61" s="77">
        <v>26</v>
      </c>
    </row>
    <row r="62" spans="2:3">
      <c r="B62" s="77">
        <v>40</v>
      </c>
      <c r="C62" s="77">
        <v>11</v>
      </c>
    </row>
    <row r="63" spans="2:3">
      <c r="B63" s="77">
        <v>40</v>
      </c>
      <c r="C63" s="77">
        <v>25</v>
      </c>
    </row>
    <row r="64" spans="2:3">
      <c r="B64" s="77">
        <v>38</v>
      </c>
      <c r="C64" s="77">
        <v>30</v>
      </c>
    </row>
    <row r="65" spans="2:3">
      <c r="B65" s="77">
        <v>38</v>
      </c>
      <c r="C65" s="77">
        <v>13</v>
      </c>
    </row>
    <row r="66" spans="2:3">
      <c r="B66" s="77">
        <v>38</v>
      </c>
      <c r="C66" s="77">
        <v>49</v>
      </c>
    </row>
    <row r="67" spans="2:3">
      <c r="B67" s="77">
        <v>38</v>
      </c>
      <c r="C67" s="77">
        <v>13</v>
      </c>
    </row>
    <row r="68" spans="2:3">
      <c r="B68" s="77">
        <v>38</v>
      </c>
      <c r="C68" s="77">
        <v>22</v>
      </c>
    </row>
    <row r="69" spans="2:3">
      <c r="B69" s="77">
        <v>36</v>
      </c>
      <c r="C69" s="77">
        <v>55</v>
      </c>
    </row>
    <row r="70" spans="2:3">
      <c r="B70" s="77">
        <v>36</v>
      </c>
      <c r="C70" s="77">
        <v>45</v>
      </c>
    </row>
    <row r="71" spans="2:3">
      <c r="B71" s="77">
        <v>36</v>
      </c>
      <c r="C71" s="77">
        <v>38</v>
      </c>
    </row>
    <row r="72" spans="2:3">
      <c r="B72" s="77">
        <v>36</v>
      </c>
      <c r="C72" s="77">
        <v>36</v>
      </c>
    </row>
    <row r="73" spans="2:3">
      <c r="B73" s="77">
        <v>36</v>
      </c>
      <c r="C73" s="77">
        <v>30</v>
      </c>
    </row>
    <row r="74" spans="2:3">
      <c r="B74" s="77">
        <v>36</v>
      </c>
      <c r="C74" s="77">
        <v>49</v>
      </c>
    </row>
    <row r="75" spans="2:3">
      <c r="B75" s="77">
        <v>34</v>
      </c>
      <c r="C75" s="77">
        <v>37</v>
      </c>
    </row>
    <row r="76" spans="2:3">
      <c r="B76" s="77">
        <v>34</v>
      </c>
      <c r="C76" s="77">
        <v>10</v>
      </c>
    </row>
    <row r="77" spans="2:3">
      <c r="B77" s="77">
        <v>34</v>
      </c>
      <c r="C77" s="77">
        <v>45</v>
      </c>
    </row>
    <row r="78" spans="2:3">
      <c r="B78" s="77">
        <v>32</v>
      </c>
      <c r="C78" s="77">
        <v>22</v>
      </c>
    </row>
    <row r="79" spans="2:3">
      <c r="B79" s="77">
        <v>32</v>
      </c>
      <c r="C79" s="77">
        <v>29</v>
      </c>
    </row>
    <row r="80" spans="2:3">
      <c r="B80" s="77">
        <v>32</v>
      </c>
      <c r="C80" s="77">
        <v>16</v>
      </c>
    </row>
    <row r="81" spans="2:3">
      <c r="B81" s="77">
        <v>32</v>
      </c>
      <c r="C81" s="77">
        <v>43</v>
      </c>
    </row>
    <row r="82" spans="2:3">
      <c r="B82" s="77">
        <v>32</v>
      </c>
      <c r="C82" s="77">
        <v>13</v>
      </c>
    </row>
    <row r="83" spans="2:3">
      <c r="B83" s="77">
        <v>32</v>
      </c>
      <c r="C83" s="77">
        <v>12</v>
      </c>
    </row>
    <row r="84" spans="2:3">
      <c r="B84" s="77">
        <v>32</v>
      </c>
      <c r="C84" s="77">
        <v>26</v>
      </c>
    </row>
    <row r="85" spans="2:3">
      <c r="B85" s="77">
        <v>32</v>
      </c>
      <c r="C85" s="77">
        <v>59</v>
      </c>
    </row>
    <row r="86" spans="2:3">
      <c r="B86" s="77">
        <v>30</v>
      </c>
      <c r="C86" s="77">
        <v>58</v>
      </c>
    </row>
    <row r="87" spans="2:3">
      <c r="B87" s="77">
        <v>30</v>
      </c>
      <c r="C87" s="77">
        <v>25</v>
      </c>
    </row>
    <row r="88" spans="2:3">
      <c r="B88" s="77">
        <v>30</v>
      </c>
      <c r="C88" s="77">
        <v>40</v>
      </c>
    </row>
    <row r="89" spans="2:3">
      <c r="B89" s="77">
        <v>30</v>
      </c>
      <c r="C89" s="77">
        <v>19</v>
      </c>
    </row>
    <row r="90" spans="2:3">
      <c r="B90" s="77">
        <v>30</v>
      </c>
      <c r="C90" s="77">
        <v>38</v>
      </c>
    </row>
    <row r="91" spans="2:3">
      <c r="B91" s="77">
        <v>30</v>
      </c>
      <c r="C91" s="77">
        <v>60</v>
      </c>
    </row>
    <row r="92" spans="2:3">
      <c r="B92" s="77">
        <v>30</v>
      </c>
      <c r="C92" s="77">
        <v>47</v>
      </c>
    </row>
    <row r="93" spans="2:3">
      <c r="B93" s="77">
        <v>30</v>
      </c>
      <c r="C93" s="77">
        <v>24</v>
      </c>
    </row>
    <row r="94" spans="2:3">
      <c r="B94" s="77">
        <v>28</v>
      </c>
      <c r="C94" s="77">
        <v>35</v>
      </c>
    </row>
    <row r="95" spans="2:3">
      <c r="B95" s="77">
        <v>28</v>
      </c>
      <c r="C95" s="77">
        <v>53</v>
      </c>
    </row>
    <row r="96" spans="2:3">
      <c r="B96" s="77">
        <v>28</v>
      </c>
      <c r="C96" s="77">
        <v>51</v>
      </c>
    </row>
    <row r="97" spans="2:3">
      <c r="B97" s="77">
        <v>28</v>
      </c>
      <c r="C97" s="77">
        <v>26</v>
      </c>
    </row>
    <row r="98" spans="2:3">
      <c r="B98" s="77">
        <v>28</v>
      </c>
      <c r="C98" s="77">
        <v>14</v>
      </c>
    </row>
    <row r="99" spans="2:3">
      <c r="B99" s="77">
        <v>24</v>
      </c>
      <c r="C99" s="77">
        <v>17</v>
      </c>
    </row>
    <row r="100" spans="2:3">
      <c r="B100" s="77">
        <v>22</v>
      </c>
      <c r="C100" s="77">
        <v>21</v>
      </c>
    </row>
    <row r="101" spans="2:3">
      <c r="B101" s="77">
        <v>22</v>
      </c>
      <c r="C101" s="77">
        <v>36</v>
      </c>
    </row>
    <row r="102" spans="2:3">
      <c r="B102" s="77">
        <v>20</v>
      </c>
      <c r="C102" s="77">
        <v>59</v>
      </c>
    </row>
    <row r="103" spans="2:3">
      <c r="B103" s="77">
        <v>20</v>
      </c>
      <c r="C103" s="77">
        <v>47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08D6-7786-4262-BFC7-31F136098296}">
  <sheetPr>
    <tabColor rgb="FFFFC000"/>
  </sheetPr>
  <dimension ref="B2:C17"/>
  <sheetViews>
    <sheetView workbookViewId="0">
      <selection activeCell="B3" sqref="B3:C17"/>
    </sheetView>
  </sheetViews>
  <sheetFormatPr defaultRowHeight="14.4"/>
  <cols>
    <col min="2" max="2" width="11.6640625" bestFit="1" customWidth="1"/>
    <col min="3" max="7" width="11.6640625" customWidth="1"/>
  </cols>
  <sheetData>
    <row r="2" spans="2:3" ht="15" thickBot="1"/>
    <row r="3" spans="2:3" ht="15" thickBot="1">
      <c r="B3" s="191"/>
      <c r="C3" s="193" t="s">
        <v>1239</v>
      </c>
    </row>
    <row r="4" spans="2:3">
      <c r="B4" s="275" t="s">
        <v>1231</v>
      </c>
      <c r="C4" s="276">
        <v>100</v>
      </c>
    </row>
    <row r="5" spans="2:3">
      <c r="B5" s="192" t="s">
        <v>140</v>
      </c>
      <c r="C5" s="194">
        <v>-20</v>
      </c>
    </row>
    <row r="6" spans="2:3">
      <c r="B6" s="192" t="s">
        <v>141</v>
      </c>
      <c r="C6" s="194">
        <v>40</v>
      </c>
    </row>
    <row r="7" spans="2:3">
      <c r="B7" s="192" t="s">
        <v>142</v>
      </c>
      <c r="C7" s="194">
        <v>30</v>
      </c>
    </row>
    <row r="8" spans="2:3">
      <c r="B8" s="192" t="s">
        <v>143</v>
      </c>
      <c r="C8" s="194">
        <v>22</v>
      </c>
    </row>
    <row r="9" spans="2:3">
      <c r="B9" s="192" t="s">
        <v>144</v>
      </c>
      <c r="C9" s="194">
        <v>-80</v>
      </c>
    </row>
    <row r="10" spans="2:3">
      <c r="B10" s="192" t="s">
        <v>145</v>
      </c>
      <c r="C10" s="194">
        <v>5</v>
      </c>
    </row>
    <row r="11" spans="2:3">
      <c r="B11" s="192" t="s">
        <v>146</v>
      </c>
      <c r="C11" s="194">
        <v>12</v>
      </c>
    </row>
    <row r="12" spans="2:3">
      <c r="B12" s="192" t="s">
        <v>147</v>
      </c>
      <c r="C12" s="194">
        <v>-40</v>
      </c>
    </row>
    <row r="13" spans="2:3">
      <c r="B13" s="192" t="s">
        <v>148</v>
      </c>
      <c r="C13" s="194">
        <v>10</v>
      </c>
    </row>
    <row r="14" spans="2:3">
      <c r="B14" s="192" t="s">
        <v>149</v>
      </c>
      <c r="C14" s="194">
        <v>15</v>
      </c>
    </row>
    <row r="15" spans="2:3">
      <c r="B15" s="192" t="s">
        <v>89</v>
      </c>
      <c r="C15" s="194">
        <v>20</v>
      </c>
    </row>
    <row r="16" spans="2:3">
      <c r="B16" s="192" t="s">
        <v>90</v>
      </c>
      <c r="C16" s="194">
        <v>20</v>
      </c>
    </row>
    <row r="17" spans="2:3" ht="15" thickBot="1">
      <c r="B17" s="277" t="s">
        <v>1232</v>
      </c>
      <c r="C17" s="278">
        <f>SUM(C4:C16)</f>
        <v>134</v>
      </c>
    </row>
  </sheetData>
  <phoneticPr fontId="10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C051-1E2C-41E3-AD90-186D8E48BD8A}">
  <sheetPr>
    <tabColor rgb="FFFFC000"/>
  </sheetPr>
  <dimension ref="A2:B27"/>
  <sheetViews>
    <sheetView workbookViewId="0">
      <selection activeCell="D15" sqref="D15"/>
    </sheetView>
  </sheetViews>
  <sheetFormatPr defaultRowHeight="14.4"/>
  <cols>
    <col min="1" max="1" width="18.44140625" bestFit="1" customWidth="1"/>
  </cols>
  <sheetData>
    <row r="2" spans="1:2">
      <c r="A2" s="195" t="s">
        <v>1233</v>
      </c>
      <c r="B2" s="196" t="s">
        <v>1238</v>
      </c>
    </row>
    <row r="3" spans="1:2">
      <c r="A3" s="197" t="s">
        <v>214</v>
      </c>
      <c r="B3" s="200">
        <v>850</v>
      </c>
    </row>
    <row r="4" spans="1:2">
      <c r="A4" s="197" t="s">
        <v>1234</v>
      </c>
      <c r="B4" s="200">
        <v>600</v>
      </c>
    </row>
    <row r="5" spans="1:2">
      <c r="A5" s="197" t="s">
        <v>1235</v>
      </c>
      <c r="B5" s="200">
        <v>325</v>
      </c>
    </row>
    <row r="6" spans="1:2">
      <c r="A6" s="197" t="s">
        <v>1236</v>
      </c>
      <c r="B6" s="200">
        <v>200</v>
      </c>
    </row>
    <row r="20" spans="1:2">
      <c r="A20" s="195" t="s">
        <v>1233</v>
      </c>
      <c r="B20" s="196" t="s">
        <v>1238</v>
      </c>
    </row>
    <row r="21" spans="1:2">
      <c r="A21" s="197" t="s">
        <v>214</v>
      </c>
      <c r="B21" s="200">
        <v>850</v>
      </c>
    </row>
    <row r="22" spans="1:2">
      <c r="A22" s="197" t="s">
        <v>1237</v>
      </c>
      <c r="B22" s="198">
        <v>80</v>
      </c>
    </row>
    <row r="23" spans="1:2">
      <c r="A23" s="197" t="s">
        <v>1234</v>
      </c>
      <c r="B23" s="200">
        <v>600</v>
      </c>
    </row>
    <row r="24" spans="1:2">
      <c r="A24" s="197" t="s">
        <v>1237</v>
      </c>
      <c r="B24" s="198">
        <v>80</v>
      </c>
    </row>
    <row r="25" spans="1:2">
      <c r="A25" s="197" t="s">
        <v>1235</v>
      </c>
      <c r="B25" s="200">
        <v>325</v>
      </c>
    </row>
    <row r="26" spans="1:2">
      <c r="A26" s="197" t="s">
        <v>1237</v>
      </c>
      <c r="B26" s="198">
        <v>80</v>
      </c>
    </row>
    <row r="27" spans="1:2">
      <c r="A27" s="197" t="s">
        <v>1236</v>
      </c>
      <c r="B27" s="200">
        <v>200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730D-4D12-4B30-BB49-CCE5396324D5}">
  <sheetPr>
    <tabColor rgb="FFFFC000"/>
  </sheetPr>
  <dimension ref="A1:D10"/>
  <sheetViews>
    <sheetView workbookViewId="0">
      <selection activeCell="P4" sqref="P4"/>
    </sheetView>
  </sheetViews>
  <sheetFormatPr defaultRowHeight="14.4"/>
  <cols>
    <col min="1" max="1" width="13.44140625" bestFit="1" customWidth="1"/>
    <col min="2" max="2" width="7" bestFit="1" customWidth="1"/>
    <col min="3" max="3" width="7.88671875" bestFit="1" customWidth="1"/>
    <col min="4" max="4" width="7.77734375" bestFit="1" customWidth="1"/>
  </cols>
  <sheetData>
    <row r="1" spans="1:4">
      <c r="A1" s="118" t="s">
        <v>211</v>
      </c>
      <c r="B1" s="105" t="s">
        <v>140</v>
      </c>
      <c r="C1" s="105" t="s">
        <v>141</v>
      </c>
      <c r="D1" s="105" t="s">
        <v>142</v>
      </c>
    </row>
    <row r="2" spans="1:4">
      <c r="A2" s="83" t="s">
        <v>174</v>
      </c>
      <c r="B2" s="201">
        <v>981</v>
      </c>
      <c r="C2" s="201">
        <v>213</v>
      </c>
      <c r="D2" s="201">
        <v>688</v>
      </c>
    </row>
    <row r="3" spans="1:4">
      <c r="A3" s="83" t="s">
        <v>175</v>
      </c>
      <c r="B3" s="201">
        <v>680</v>
      </c>
      <c r="C3" s="201">
        <v>454</v>
      </c>
      <c r="D3" s="201">
        <v>564</v>
      </c>
    </row>
    <row r="4" spans="1:4">
      <c r="A4" s="83" t="s">
        <v>176</v>
      </c>
      <c r="B4" s="201">
        <v>854</v>
      </c>
      <c r="C4" s="201">
        <v>500</v>
      </c>
      <c r="D4" s="201">
        <v>380</v>
      </c>
    </row>
    <row r="5" spans="1:4">
      <c r="A5" s="83" t="s">
        <v>177</v>
      </c>
      <c r="B5" s="201">
        <v>639</v>
      </c>
      <c r="C5" s="201">
        <v>778</v>
      </c>
      <c r="D5" s="201">
        <v>810</v>
      </c>
    </row>
    <row r="6" spans="1:4">
      <c r="A6" s="83" t="s">
        <v>178</v>
      </c>
      <c r="B6" s="201">
        <v>269</v>
      </c>
      <c r="C6" s="201">
        <v>604</v>
      </c>
      <c r="D6" s="201">
        <v>277</v>
      </c>
    </row>
    <row r="7" spans="1:4">
      <c r="A7" s="83" t="s">
        <v>179</v>
      </c>
      <c r="B7" s="201">
        <v>387</v>
      </c>
      <c r="C7" s="201">
        <v>895</v>
      </c>
      <c r="D7" s="201">
        <v>948</v>
      </c>
    </row>
    <row r="8" spans="1:4">
      <c r="A8" s="107" t="s">
        <v>208</v>
      </c>
      <c r="B8" s="201">
        <v>775</v>
      </c>
      <c r="C8" s="201">
        <v>152</v>
      </c>
      <c r="D8" s="201">
        <v>706</v>
      </c>
    </row>
    <row r="9" spans="1:4">
      <c r="A9" s="107" t="s">
        <v>209</v>
      </c>
      <c r="B9" s="201">
        <v>754</v>
      </c>
      <c r="C9" s="201">
        <v>841</v>
      </c>
      <c r="D9" s="201">
        <v>107</v>
      </c>
    </row>
    <row r="10" spans="1:4">
      <c r="A10" s="107" t="s">
        <v>210</v>
      </c>
      <c r="B10" s="201">
        <v>308</v>
      </c>
      <c r="C10" s="201">
        <v>926</v>
      </c>
      <c r="D10" s="201">
        <v>764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70F1-64EE-43CE-884E-591D0C9DD76F}">
  <sheetPr>
    <tabColor theme="5" tint="-0.249977111117893"/>
  </sheetPr>
  <dimension ref="B2:Q660"/>
  <sheetViews>
    <sheetView showGridLines="0" topLeftCell="B1" zoomScale="110" zoomScaleNormal="110" workbookViewId="0">
      <selection activeCell="I7" sqref="I7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0"/>
    <col min="11" max="11" width="19.109375" customWidth="1"/>
    <col min="12" max="12" width="16.77734375" customWidth="1"/>
    <col min="13" max="13" width="18.33203125" customWidth="1"/>
    <col min="15" max="15" width="22.109375" customWidth="1"/>
    <col min="16" max="16" width="9.88671875" customWidth="1"/>
    <col min="17" max="17" width="12.109375" customWidth="1"/>
    <col min="18" max="18" width="11.109375" bestFit="1" customWidth="1"/>
    <col min="20" max="20" width="12.109375" bestFit="1" customWidth="1"/>
    <col min="21" max="21" width="9.77734375" bestFit="1" customWidth="1"/>
  </cols>
  <sheetData>
    <row r="2" spans="2:17" ht="15" thickBot="1">
      <c r="O2" s="76" t="s">
        <v>216</v>
      </c>
      <c r="P2" s="120">
        <v>1</v>
      </c>
    </row>
    <row r="3" spans="2:17" ht="18">
      <c r="B3" s="121"/>
      <c r="C3" s="306" t="s">
        <v>233</v>
      </c>
      <c r="D3" s="306"/>
      <c r="E3" s="306"/>
      <c r="F3" s="306"/>
      <c r="G3" s="122"/>
      <c r="J3" s="30" t="s">
        <v>229</v>
      </c>
      <c r="K3" s="30" t="s">
        <v>230</v>
      </c>
      <c r="L3" s="30" t="s">
        <v>231</v>
      </c>
      <c r="M3" s="30" t="s">
        <v>232</v>
      </c>
      <c r="O3" s="76" t="s">
        <v>217</v>
      </c>
      <c r="P3" s="120">
        <v>2</v>
      </c>
    </row>
    <row r="4" spans="2:17">
      <c r="B4" s="123"/>
      <c r="G4" s="124"/>
      <c r="J4"/>
    </row>
    <row r="5" spans="2:17">
      <c r="B5" s="123"/>
      <c r="C5" s="126" t="s">
        <v>235</v>
      </c>
      <c r="D5" s="127">
        <v>1000000</v>
      </c>
      <c r="F5" s="128" t="s">
        <v>234</v>
      </c>
      <c r="G5" s="124"/>
      <c r="J5"/>
    </row>
    <row r="6" spans="2:17">
      <c r="B6" s="123"/>
      <c r="G6" s="124"/>
      <c r="J6"/>
      <c r="O6" s="76" t="s">
        <v>218</v>
      </c>
      <c r="P6" s="120">
        <v>90</v>
      </c>
    </row>
    <row r="7" spans="2:17">
      <c r="B7" s="123"/>
      <c r="C7" s="126" t="s">
        <v>236</v>
      </c>
      <c r="D7" s="127">
        <v>0</v>
      </c>
      <c r="F7" s="129">
        <f>D5-D7</f>
        <v>1000000</v>
      </c>
      <c r="G7" s="124"/>
      <c r="J7"/>
    </row>
    <row r="8" spans="2:17">
      <c r="B8" s="123"/>
      <c r="G8" s="124"/>
      <c r="J8"/>
      <c r="O8" s="76" t="s">
        <v>219</v>
      </c>
      <c r="P8" s="130">
        <f>E16/VLOOKUP(P2,O16:P19,2,0)</f>
        <v>0.09</v>
      </c>
    </row>
    <row r="9" spans="2:17" ht="15" customHeight="1">
      <c r="B9" s="123"/>
      <c r="G9" s="124"/>
      <c r="J9"/>
      <c r="O9" s="76" t="s">
        <v>220</v>
      </c>
      <c r="P9" s="76" t="b">
        <v>1</v>
      </c>
    </row>
    <row r="10" spans="2:17">
      <c r="B10" s="123"/>
      <c r="C10" s="131" t="s">
        <v>237</v>
      </c>
      <c r="E10" s="307" t="s">
        <v>238</v>
      </c>
      <c r="F10" s="307"/>
      <c r="G10" s="124"/>
      <c r="J10"/>
    </row>
    <row r="11" spans="2:17">
      <c r="B11" s="123"/>
      <c r="C11" s="133">
        <v>10</v>
      </c>
      <c r="G11" s="124"/>
      <c r="J11"/>
      <c r="O11" s="76" t="s">
        <v>221</v>
      </c>
    </row>
    <row r="12" spans="2:17">
      <c r="B12" s="123"/>
      <c r="G12" s="124"/>
      <c r="J12"/>
      <c r="O12" s="76" t="s">
        <v>222</v>
      </c>
    </row>
    <row r="13" spans="2:17">
      <c r="B13" s="123"/>
      <c r="C13" s="134" t="s">
        <v>216</v>
      </c>
      <c r="E13" s="307" t="s">
        <v>239</v>
      </c>
      <c r="F13" s="307"/>
      <c r="G13" s="124"/>
      <c r="J13"/>
    </row>
    <row r="14" spans="2:17">
      <c r="B14" s="123"/>
      <c r="E14" s="135"/>
      <c r="F14" s="136"/>
      <c r="G14" s="124"/>
      <c r="J14"/>
    </row>
    <row r="15" spans="2:17">
      <c r="B15" s="123"/>
      <c r="E15" s="137"/>
      <c r="F15" s="138"/>
      <c r="G15" s="124"/>
      <c r="J15"/>
      <c r="O15" s="77" t="s">
        <v>216</v>
      </c>
      <c r="P15" s="77" t="s">
        <v>223</v>
      </c>
    </row>
    <row r="16" spans="2:17">
      <c r="B16" s="123"/>
      <c r="E16" s="308">
        <f>P6/1000</f>
        <v>0.09</v>
      </c>
      <c r="F16" s="308"/>
      <c r="G16" s="124"/>
      <c r="J16"/>
      <c r="O16" s="77">
        <v>1</v>
      </c>
      <c r="P16" s="77">
        <v>1</v>
      </c>
      <c r="Q16" s="76" t="s">
        <v>224</v>
      </c>
    </row>
    <row r="17" spans="2:17">
      <c r="B17" s="123"/>
      <c r="G17" s="124"/>
      <c r="J17"/>
      <c r="O17" s="77">
        <v>2</v>
      </c>
      <c r="P17" s="77">
        <v>2</v>
      </c>
      <c r="Q17" s="76" t="s">
        <v>225</v>
      </c>
    </row>
    <row r="18" spans="2:17">
      <c r="B18" s="123"/>
      <c r="E18" s="132" t="s">
        <v>240</v>
      </c>
      <c r="G18" s="124"/>
      <c r="J18"/>
      <c r="O18" s="77">
        <v>3</v>
      </c>
      <c r="P18" s="77">
        <v>4</v>
      </c>
      <c r="Q18" s="76" t="s">
        <v>226</v>
      </c>
    </row>
    <row r="19" spans="2:17">
      <c r="B19" s="123"/>
      <c r="G19" s="124"/>
      <c r="J19"/>
      <c r="O19" s="77">
        <v>4</v>
      </c>
      <c r="P19" s="77">
        <v>12</v>
      </c>
      <c r="Q19" s="76" t="s">
        <v>227</v>
      </c>
    </row>
    <row r="20" spans="2:17" ht="16.5" customHeight="1">
      <c r="B20" s="123"/>
      <c r="C20" s="309" t="str">
        <f>CONCATENATE(VLOOKUP(P2,O16:Q19,3,0)," ","törlesztés:")</f>
        <v>Éves törlesztés:</v>
      </c>
      <c r="D20" s="309"/>
      <c r="E20" s="310">
        <f>PMT(E16/VLOOKUP(P2,O16:P19,2,0),C11*VLOOKUP(P2,O16:P19,2,0),-F7,,VLOOKUP(P3,O22:P23,2,0))</f>
        <v>155820.08990903376</v>
      </c>
      <c r="F20" s="310"/>
      <c r="G20" s="124"/>
      <c r="J20"/>
    </row>
    <row r="21" spans="2:17" ht="15" thickBot="1">
      <c r="B21" s="139"/>
      <c r="C21" s="140"/>
      <c r="D21" s="140"/>
      <c r="E21" s="140"/>
      <c r="F21" s="140"/>
      <c r="G21" s="141"/>
      <c r="J21"/>
      <c r="O21" s="77" t="s">
        <v>228</v>
      </c>
      <c r="P21" s="77" t="s">
        <v>215</v>
      </c>
    </row>
    <row r="22" spans="2:17">
      <c r="J22"/>
      <c r="O22" s="77">
        <v>1</v>
      </c>
      <c r="P22" s="77">
        <v>1</v>
      </c>
    </row>
    <row r="23" spans="2:17">
      <c r="J23"/>
      <c r="O23" s="77">
        <v>2</v>
      </c>
      <c r="P23" s="77">
        <v>0</v>
      </c>
    </row>
    <row r="24" spans="2:17">
      <c r="J24"/>
    </row>
    <row r="25" spans="2:17">
      <c r="J25"/>
    </row>
    <row r="26" spans="2:17">
      <c r="J26"/>
    </row>
    <row r="27" spans="2:17">
      <c r="J27"/>
    </row>
    <row r="28" spans="2:17">
      <c r="J28"/>
    </row>
    <row r="29" spans="2:17">
      <c r="J29"/>
    </row>
    <row r="30" spans="2:17">
      <c r="J30"/>
    </row>
    <row r="31" spans="2:17">
      <c r="J31"/>
    </row>
    <row r="32" spans="2:17">
      <c r="J32"/>
    </row>
    <row r="33" spans="10:10">
      <c r="J33"/>
    </row>
    <row r="34" spans="10:10">
      <c r="J34"/>
    </row>
    <row r="35" spans="10:10">
      <c r="J35"/>
    </row>
    <row r="36" spans="10:10">
      <c r="J36"/>
    </row>
    <row r="37" spans="10:10">
      <c r="J37"/>
    </row>
    <row r="38" spans="10:10">
      <c r="J38"/>
    </row>
    <row r="39" spans="10:10">
      <c r="J39"/>
    </row>
    <row r="40" spans="10:10">
      <c r="J40"/>
    </row>
    <row r="41" spans="10:10">
      <c r="J41"/>
    </row>
    <row r="42" spans="10:10">
      <c r="J42"/>
    </row>
    <row r="43" spans="10:10">
      <c r="J43"/>
    </row>
    <row r="44" spans="10:10">
      <c r="J44"/>
    </row>
    <row r="45" spans="10:10">
      <c r="J45"/>
    </row>
    <row r="46" spans="10:10">
      <c r="J46"/>
    </row>
    <row r="47" spans="10:10">
      <c r="J47"/>
    </row>
    <row r="48" spans="10:10">
      <c r="J48"/>
    </row>
    <row r="49" spans="10:10">
      <c r="J49"/>
    </row>
    <row r="50" spans="10:10">
      <c r="J50"/>
    </row>
    <row r="51" spans="10:10">
      <c r="J51"/>
    </row>
    <row r="52" spans="10:10">
      <c r="J52"/>
    </row>
    <row r="53" spans="10:10">
      <c r="J53"/>
    </row>
    <row r="54" spans="10:10">
      <c r="J54"/>
    </row>
    <row r="55" spans="10:10">
      <c r="J55"/>
    </row>
    <row r="56" spans="10:10">
      <c r="J56"/>
    </row>
    <row r="57" spans="10:10">
      <c r="J57"/>
    </row>
    <row r="58" spans="10:10">
      <c r="J58"/>
    </row>
    <row r="59" spans="10:10">
      <c r="J59"/>
    </row>
    <row r="60" spans="10:10">
      <c r="J60"/>
    </row>
    <row r="61" spans="10:10">
      <c r="J61"/>
    </row>
    <row r="62" spans="10:10">
      <c r="J62"/>
    </row>
    <row r="63" spans="10:10">
      <c r="J63"/>
    </row>
    <row r="64" spans="10:10">
      <c r="J64"/>
    </row>
    <row r="65" spans="10:10">
      <c r="J65"/>
    </row>
    <row r="66" spans="10:10">
      <c r="J66"/>
    </row>
    <row r="67" spans="10:10">
      <c r="J67"/>
    </row>
    <row r="68" spans="10:10">
      <c r="J68"/>
    </row>
    <row r="69" spans="10:10">
      <c r="J69"/>
    </row>
    <row r="70" spans="10:10">
      <c r="J70"/>
    </row>
    <row r="71" spans="10:10">
      <c r="J71"/>
    </row>
    <row r="72" spans="10:10">
      <c r="J72"/>
    </row>
    <row r="73" spans="10:10">
      <c r="J73"/>
    </row>
    <row r="74" spans="10:10">
      <c r="J74"/>
    </row>
    <row r="75" spans="10:10">
      <c r="J75"/>
    </row>
    <row r="76" spans="10:10">
      <c r="J76"/>
    </row>
    <row r="77" spans="10:10">
      <c r="J77"/>
    </row>
    <row r="78" spans="10:10">
      <c r="J78"/>
    </row>
    <row r="79" spans="10:10">
      <c r="J79"/>
    </row>
    <row r="80" spans="10:10">
      <c r="J80"/>
    </row>
    <row r="81" spans="10:10">
      <c r="J81"/>
    </row>
    <row r="82" spans="10:10">
      <c r="J82"/>
    </row>
    <row r="83" spans="10:10">
      <c r="J83"/>
    </row>
    <row r="84" spans="10:10">
      <c r="J84"/>
    </row>
    <row r="85" spans="10:10">
      <c r="J85"/>
    </row>
    <row r="86" spans="10:10">
      <c r="J86"/>
    </row>
    <row r="87" spans="10:10">
      <c r="J87"/>
    </row>
    <row r="88" spans="10:10">
      <c r="J88"/>
    </row>
    <row r="89" spans="10:10">
      <c r="J89"/>
    </row>
    <row r="90" spans="10:10">
      <c r="J90"/>
    </row>
    <row r="91" spans="10:10">
      <c r="J91"/>
    </row>
    <row r="92" spans="10:10">
      <c r="J92"/>
    </row>
    <row r="93" spans="10:10">
      <c r="J93"/>
    </row>
    <row r="94" spans="10:10">
      <c r="J94"/>
    </row>
    <row r="95" spans="10:10">
      <c r="J95"/>
    </row>
    <row r="96" spans="10:10">
      <c r="J96"/>
    </row>
    <row r="97" spans="10:10">
      <c r="J97"/>
    </row>
    <row r="98" spans="10:10">
      <c r="J98"/>
    </row>
    <row r="99" spans="10:10">
      <c r="J99"/>
    </row>
    <row r="100" spans="10:10">
      <c r="J100"/>
    </row>
    <row r="101" spans="10:10">
      <c r="J101"/>
    </row>
    <row r="102" spans="10:10">
      <c r="J102"/>
    </row>
    <row r="103" spans="10:10">
      <c r="J103"/>
    </row>
    <row r="104" spans="10:10">
      <c r="J104"/>
    </row>
    <row r="105" spans="10:10">
      <c r="J105"/>
    </row>
    <row r="106" spans="10:10">
      <c r="J106"/>
    </row>
    <row r="107" spans="10:10">
      <c r="J107"/>
    </row>
    <row r="108" spans="10:10">
      <c r="J108"/>
    </row>
    <row r="109" spans="10:10">
      <c r="J109"/>
    </row>
    <row r="110" spans="10:10">
      <c r="J110"/>
    </row>
    <row r="111" spans="10:10">
      <c r="J111"/>
    </row>
    <row r="112" spans="10:10">
      <c r="J112"/>
    </row>
    <row r="113" spans="10:10">
      <c r="J113"/>
    </row>
    <row r="114" spans="10:10">
      <c r="J114"/>
    </row>
    <row r="115" spans="10:10">
      <c r="J115"/>
    </row>
    <row r="116" spans="10:10">
      <c r="J116"/>
    </row>
    <row r="117" spans="10:10">
      <c r="J117"/>
    </row>
    <row r="118" spans="10:10">
      <c r="J118"/>
    </row>
    <row r="119" spans="10:10">
      <c r="J119"/>
    </row>
    <row r="120" spans="10:10">
      <c r="J120"/>
    </row>
    <row r="121" spans="10:10">
      <c r="J121"/>
    </row>
    <row r="122" spans="10:10">
      <c r="J122"/>
    </row>
    <row r="123" spans="10:10">
      <c r="J123"/>
    </row>
    <row r="128" spans="10:10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M3">
    <cfRule type="cellIs" dxfId="2" priority="5" operator="notEqual">
      <formula>""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4" name="Spinner 10">
              <controlPr defaultSize="0" autoPict="0">
                <anchor moveWithCells="1" sizeWithCells="1">
                  <from>
                    <xdr:col>3</xdr:col>
                    <xdr:colOff>91440</xdr:colOff>
                    <xdr:row>9</xdr:row>
                    <xdr:rowOff>0</xdr:rowOff>
                  </from>
                  <to>
                    <xdr:col>3</xdr:col>
                    <xdr:colOff>487680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5" name="Option Button 11">
              <controlPr defaultSize="0" autoFill="0" autoLine="0" autoPict="0">
                <anchor moveWithCells="1">
                  <from>
                    <xdr:col>2</xdr:col>
                    <xdr:colOff>114300</xdr:colOff>
                    <xdr:row>13</xdr:row>
                    <xdr:rowOff>15240</xdr:rowOff>
                  </from>
                  <to>
                    <xdr:col>2</xdr:col>
                    <xdr:colOff>861060</xdr:colOff>
                    <xdr:row>14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6" name="Option Button 12">
              <controlPr defaultSize="0" autoFill="0" autoLine="0" autoPict="0">
                <anchor moveWithCells="1">
                  <from>
                    <xdr:col>2</xdr:col>
                    <xdr:colOff>114300</xdr:colOff>
                    <xdr:row>14</xdr:row>
                    <xdr:rowOff>76200</xdr:rowOff>
                  </from>
                  <to>
                    <xdr:col>2</xdr:col>
                    <xdr:colOff>853440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7" name="Option Button 13">
              <controlPr defaultSize="0" autoFill="0" autoLine="0" autoPict="0">
                <anchor moveWithCells="1">
                  <from>
                    <xdr:col>2</xdr:col>
                    <xdr:colOff>114300</xdr:colOff>
                    <xdr:row>15</xdr:row>
                    <xdr:rowOff>137160</xdr:rowOff>
                  </from>
                  <to>
                    <xdr:col>2</xdr:col>
                    <xdr:colOff>853440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8" name="Option Button 14">
              <controlPr defaultSize="0" autoFill="0" autoLine="0" autoPict="0">
                <anchor moveWithCells="1">
                  <from>
                    <xdr:col>2</xdr:col>
                    <xdr:colOff>114300</xdr:colOff>
                    <xdr:row>17</xdr:row>
                    <xdr:rowOff>15240</xdr:rowOff>
                  </from>
                  <to>
                    <xdr:col>2</xdr:col>
                    <xdr:colOff>853440</xdr:colOff>
                    <xdr:row>18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9" name="Group Box 22">
              <controlPr defaultSize="0" autoFill="0" autoPict="0">
                <anchor moveWithCells="1">
                  <from>
                    <xdr:col>2</xdr:col>
                    <xdr:colOff>0</xdr:colOff>
                    <xdr:row>13</xdr:row>
                    <xdr:rowOff>7620</xdr:rowOff>
                  </from>
                  <to>
                    <xdr:col>3</xdr:col>
                    <xdr:colOff>0</xdr:colOff>
                    <xdr:row>18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10" name="Drop Down 23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175260</xdr:rowOff>
                  </from>
                  <to>
                    <xdr:col>5</xdr:col>
                    <xdr:colOff>822960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11" name="Scroll Bar 30">
              <controlPr defaultSize="0" autoPict="0">
                <anchor moveWithCells="1">
                  <from>
                    <xdr:col>4</xdr:col>
                    <xdr:colOff>22860</xdr:colOff>
                    <xdr:row>13</xdr:row>
                    <xdr:rowOff>0</xdr:rowOff>
                  </from>
                  <to>
                    <xdr:col>5</xdr:col>
                    <xdr:colOff>807720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12" name="Check Box 32">
              <controlPr defaultSize="0" autoFill="0" autoLine="0" autoPict="0">
                <anchor moveWithCells="1">
                  <from>
                    <xdr:col>5</xdr:col>
                    <xdr:colOff>106680</xdr:colOff>
                    <xdr:row>17</xdr:row>
                    <xdr:rowOff>15240</xdr:rowOff>
                  </from>
                  <to>
                    <xdr:col>5</xdr:col>
                    <xdr:colOff>754380</xdr:colOff>
                    <xdr:row>18</xdr:row>
                    <xdr:rowOff>91440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18E7-31B0-4254-AF1D-2F6C9E677822}">
  <sheetPr>
    <tabColor theme="5" tint="-0.249977111117893"/>
  </sheetPr>
  <dimension ref="B1:S660"/>
  <sheetViews>
    <sheetView showGridLines="0" zoomScale="120" zoomScaleNormal="120" workbookViewId="0">
      <selection activeCell="D5" sqref="D5"/>
    </sheetView>
  </sheetViews>
  <sheetFormatPr defaultRowHeight="14.4"/>
  <cols>
    <col min="1" max="1" width="10" customWidth="1"/>
    <col min="2" max="2" width="4.88671875" customWidth="1"/>
    <col min="3" max="3" width="15.33203125" bestFit="1" customWidth="1"/>
    <col min="4" max="4" width="12.109375" bestFit="1" customWidth="1"/>
    <col min="6" max="6" width="12.109375" bestFit="1" customWidth="1"/>
    <col min="7" max="7" width="4.33203125" customWidth="1"/>
    <col min="10" max="10" width="8.88671875" style="30"/>
    <col min="11" max="11" width="19.109375" customWidth="1"/>
    <col min="12" max="12" width="16.77734375" customWidth="1"/>
    <col min="13" max="15" width="18.33203125" customWidth="1"/>
    <col min="17" max="17" width="22.109375" customWidth="1"/>
    <col min="18" max="18" width="9.88671875" customWidth="1"/>
    <col min="19" max="19" width="12.109375" customWidth="1"/>
    <col min="20" max="20" width="11.109375" bestFit="1" customWidth="1"/>
    <col min="22" max="22" width="12.109375" bestFit="1" customWidth="1"/>
    <col min="23" max="23" width="9.77734375" bestFit="1" customWidth="1"/>
  </cols>
  <sheetData>
    <row r="1" spans="2:19">
      <c r="C1" s="142" t="s">
        <v>1259</v>
      </c>
      <c r="D1" s="142"/>
      <c r="E1" s="142"/>
      <c r="F1" s="142"/>
      <c r="G1" s="142"/>
      <c r="H1" s="142"/>
      <c r="I1" s="142"/>
      <c r="J1" s="215"/>
    </row>
    <row r="2" spans="2:19" ht="15" thickBot="1">
      <c r="Q2" s="76" t="s">
        <v>216</v>
      </c>
      <c r="R2" s="120">
        <v>1</v>
      </c>
    </row>
    <row r="3" spans="2:19" ht="18">
      <c r="B3" s="121"/>
      <c r="C3" s="306" t="s">
        <v>233</v>
      </c>
      <c r="D3" s="306"/>
      <c r="E3" s="306"/>
      <c r="F3" s="306"/>
      <c r="G3" s="122"/>
      <c r="J3" s="30" t="s">
        <v>229</v>
      </c>
      <c r="K3" s="30" t="s">
        <v>230</v>
      </c>
      <c r="L3" s="30" t="s">
        <v>231</v>
      </c>
      <c r="M3" s="30" t="s">
        <v>232</v>
      </c>
      <c r="N3" s="30"/>
      <c r="O3" s="30"/>
      <c r="Q3" s="76" t="s">
        <v>217</v>
      </c>
      <c r="R3" s="120">
        <v>1</v>
      </c>
    </row>
    <row r="4" spans="2:19">
      <c r="B4" s="123"/>
      <c r="G4" s="124"/>
      <c r="J4" s="30">
        <f>IF(R9,1,"")</f>
        <v>1</v>
      </c>
      <c r="K4" s="125">
        <f>IF(R9,F7,"")</f>
        <v>1000000</v>
      </c>
      <c r="L4" s="125">
        <f>IF(J4="","",$E$20)</f>
        <v>174792.15029768055</v>
      </c>
      <c r="M4" s="125">
        <f>IF(J4="","",IF($R$3=1,(K4-L4)*(1+$R$8),K4*(1+$R$8)-L4))</f>
        <v>951464.65070677432</v>
      </c>
      <c r="N4" s="125"/>
      <c r="O4" s="125"/>
    </row>
    <row r="5" spans="2:19">
      <c r="B5" s="123"/>
      <c r="C5" s="126" t="s">
        <v>235</v>
      </c>
      <c r="D5" s="214">
        <v>1000000</v>
      </c>
      <c r="F5" s="128" t="s">
        <v>234</v>
      </c>
      <c r="G5" s="124"/>
      <c r="J5" s="30">
        <f>IF(J4&lt;&gt;"",IF(J4+1&lt;=$C$11*VLOOKUP($R$2,$Q$16:R19,2,0),J4+1,""),"")</f>
        <v>2</v>
      </c>
      <c r="K5" s="125">
        <f>IF(J5="","",M4)</f>
        <v>951464.65070677432</v>
      </c>
      <c r="L5" s="125">
        <f t="shared" ref="L5:L68" si="0">IF(J5="","",$E$20)</f>
        <v>174792.15029768055</v>
      </c>
      <c r="M5" s="125">
        <f t="shared" ref="M5:M68" si="1">IF(J5="","",IF($R$3=1,(K5-L5)*(1+$R$8),K5*(1+$R$8)-L5))</f>
        <v>895503.39297168516</v>
      </c>
      <c r="N5" s="125"/>
      <c r="O5" s="125"/>
    </row>
    <row r="6" spans="2:19">
      <c r="B6" s="123"/>
      <c r="G6" s="124"/>
      <c r="J6" s="30">
        <f>IF(J5&lt;&gt;"",IF(J5+1&lt;=$C$11*VLOOKUP($R$2,$Q$16:R20,2,0),J5+1,""),"")</f>
        <v>3</v>
      </c>
      <c r="K6" s="125">
        <f t="shared" ref="K6:K69" si="2">IF(J6="","",M5)</f>
        <v>895503.39297168516</v>
      </c>
      <c r="L6" s="125">
        <f t="shared" si="0"/>
        <v>174792.15029768055</v>
      </c>
      <c r="M6" s="125">
        <f t="shared" si="1"/>
        <v>830980.06280312734</v>
      </c>
      <c r="N6" s="125"/>
      <c r="O6" s="125"/>
      <c r="Q6" s="76" t="s">
        <v>218</v>
      </c>
      <c r="R6" s="120">
        <v>153</v>
      </c>
    </row>
    <row r="7" spans="2:19">
      <c r="B7" s="123"/>
      <c r="C7" s="126" t="s">
        <v>236</v>
      </c>
      <c r="D7" s="214">
        <v>0</v>
      </c>
      <c r="F7" s="129">
        <f>D5-D7</f>
        <v>1000000</v>
      </c>
      <c r="G7" s="124"/>
      <c r="J7" s="30">
        <f>IF(J6&lt;&gt;"",IF(J6+1&lt;=$C$11*VLOOKUP($R$2,$Q$16:R21,2,0),J6+1,""),"")</f>
        <v>4</v>
      </c>
      <c r="K7" s="125">
        <f t="shared" si="2"/>
        <v>830980.06280312734</v>
      </c>
      <c r="L7" s="125">
        <f t="shared" si="0"/>
        <v>174792.15029768055</v>
      </c>
      <c r="M7" s="125">
        <f t="shared" si="1"/>
        <v>756584.66311878024</v>
      </c>
      <c r="N7" s="125"/>
      <c r="O7" s="125"/>
    </row>
    <row r="8" spans="2:19">
      <c r="B8" s="123"/>
      <c r="G8" s="124"/>
      <c r="J8" s="30">
        <f>IF(J7&lt;&gt;"",IF(J7+1&lt;=$C$11*VLOOKUP($R$2,$Q$16:R22,2,0),J7+1,""),"")</f>
        <v>5</v>
      </c>
      <c r="K8" s="125">
        <f t="shared" si="2"/>
        <v>756584.66311878024</v>
      </c>
      <c r="L8" s="125">
        <f t="shared" si="0"/>
        <v>174792.15029768055</v>
      </c>
      <c r="M8" s="125">
        <f t="shared" si="1"/>
        <v>670806.76728272799</v>
      </c>
      <c r="N8" s="125"/>
      <c r="O8" s="125"/>
      <c r="Q8" s="76" t="s">
        <v>219</v>
      </c>
      <c r="R8" s="130">
        <f>E16/VLOOKUP(R2,Q16:R19,2,0)</f>
        <v>0.153</v>
      </c>
    </row>
    <row r="9" spans="2:19" ht="15" customHeight="1">
      <c r="B9" s="123"/>
      <c r="G9" s="124"/>
      <c r="J9" s="30">
        <f>IF(J8&lt;&gt;"",IF(J8+1&lt;=$C$11*VLOOKUP($R$2,$Q$16:R23,2,0),J8+1,""),"")</f>
        <v>6</v>
      </c>
      <c r="K9" s="125">
        <f t="shared" si="2"/>
        <v>670806.76728272799</v>
      </c>
      <c r="L9" s="125">
        <f t="shared" si="0"/>
        <v>174792.15029768055</v>
      </c>
      <c r="M9" s="125">
        <f t="shared" si="1"/>
        <v>571904.85338375974</v>
      </c>
      <c r="N9" s="125"/>
      <c r="O9" s="125"/>
      <c r="Q9" s="76" t="s">
        <v>220</v>
      </c>
      <c r="R9" s="120" t="b">
        <v>1</v>
      </c>
    </row>
    <row r="10" spans="2:19">
      <c r="B10" s="123"/>
      <c r="C10" s="131" t="s">
        <v>237</v>
      </c>
      <c r="E10" s="307" t="s">
        <v>238</v>
      </c>
      <c r="F10" s="307"/>
      <c r="G10" s="124"/>
      <c r="J10" s="30">
        <f>IF(J9&lt;&gt;"",IF(J9+1&lt;=$C$11*VLOOKUP($R$2,$Q$16:R23,2,0),J9+1,""),"")</f>
        <v>7</v>
      </c>
      <c r="K10" s="125">
        <f t="shared" si="2"/>
        <v>571904.85338375974</v>
      </c>
      <c r="L10" s="125">
        <f t="shared" si="0"/>
        <v>174792.15029768055</v>
      </c>
      <c r="M10" s="125">
        <f t="shared" si="1"/>
        <v>457870.94665824936</v>
      </c>
      <c r="N10" s="125"/>
      <c r="O10" s="125"/>
    </row>
    <row r="11" spans="2:19">
      <c r="B11" s="123"/>
      <c r="C11" s="133">
        <v>10</v>
      </c>
      <c r="G11" s="124"/>
      <c r="J11" s="30">
        <f>IF(J10&lt;&gt;"",IF(J10+1&lt;=$C$11*VLOOKUP($R$2,$Q$16:R23,2,0),J10+1,""),"")</f>
        <v>8</v>
      </c>
      <c r="K11" s="125">
        <f t="shared" si="2"/>
        <v>457870.94665824936</v>
      </c>
      <c r="L11" s="125">
        <f t="shared" si="0"/>
        <v>174792.15029768055</v>
      </c>
      <c r="M11" s="125">
        <f t="shared" si="1"/>
        <v>326389.85220373591</v>
      </c>
      <c r="N11" s="125"/>
      <c r="O11" s="125"/>
      <c r="Q11" s="76" t="s">
        <v>221</v>
      </c>
    </row>
    <row r="12" spans="2:19">
      <c r="B12" s="123"/>
      <c r="G12" s="124"/>
      <c r="J12" s="30">
        <f>IF(J11&lt;&gt;"",IF(J11+1&lt;=$C$11*VLOOKUP($R$2,$Q$16:R23,2,0),J11+1,""),"")</f>
        <v>9</v>
      </c>
      <c r="K12" s="125">
        <f t="shared" si="2"/>
        <v>326389.85220373591</v>
      </c>
      <c r="L12" s="125">
        <f t="shared" si="0"/>
        <v>174792.15029768055</v>
      </c>
      <c r="M12" s="125">
        <f t="shared" si="1"/>
        <v>174792.15029768183</v>
      </c>
      <c r="N12" s="125"/>
      <c r="O12" s="125"/>
      <c r="Q12" s="76" t="s">
        <v>222</v>
      </c>
    </row>
    <row r="13" spans="2:19">
      <c r="B13" s="123"/>
      <c r="C13" s="134" t="s">
        <v>216</v>
      </c>
      <c r="E13" s="307" t="s">
        <v>239</v>
      </c>
      <c r="F13" s="307"/>
      <c r="G13" s="124"/>
      <c r="J13" s="30">
        <f>IF(J12&lt;&gt;"",IF(J12+1&lt;=$C$11*VLOOKUP($R$2,$Q$16:R23,2,0),J12+1,""),"")</f>
        <v>10</v>
      </c>
      <c r="K13" s="125">
        <f t="shared" si="2"/>
        <v>174792.15029768183</v>
      </c>
      <c r="L13" s="125">
        <f t="shared" si="0"/>
        <v>174792.15029768055</v>
      </c>
      <c r="M13" s="125">
        <f t="shared" si="1"/>
        <v>1.4764955267310142E-9</v>
      </c>
      <c r="N13" s="125"/>
      <c r="O13" s="125"/>
    </row>
    <row r="14" spans="2:19">
      <c r="B14" s="123"/>
      <c r="E14" s="135"/>
      <c r="F14" s="136"/>
      <c r="G14" s="124"/>
      <c r="J14" s="30" t="str">
        <f>IF(J13&lt;&gt;"",IF(J13+1&lt;=$C$11*VLOOKUP($R$2,$Q$16:R23,2,0),J13+1,""),"")</f>
        <v/>
      </c>
      <c r="K14" s="125" t="str">
        <f t="shared" si="2"/>
        <v/>
      </c>
      <c r="L14" s="125" t="str">
        <f t="shared" si="0"/>
        <v/>
      </c>
      <c r="M14" s="125" t="str">
        <f t="shared" si="1"/>
        <v/>
      </c>
      <c r="N14" s="125"/>
      <c r="O14" s="125"/>
    </row>
    <row r="15" spans="2:19">
      <c r="B15" s="123"/>
      <c r="E15" s="137"/>
      <c r="F15" s="138"/>
      <c r="G15" s="124"/>
      <c r="J15" s="30" t="str">
        <f>IF(J14&lt;&gt;"",IF(J14+1&lt;=$C$11*VLOOKUP($R$2,$Q$16:R24,2,0),J14+1,""),"")</f>
        <v/>
      </c>
      <c r="K15" s="125" t="str">
        <f t="shared" si="2"/>
        <v/>
      </c>
      <c r="L15" s="125" t="str">
        <f t="shared" si="0"/>
        <v/>
      </c>
      <c r="M15" s="125" t="str">
        <f t="shared" si="1"/>
        <v/>
      </c>
      <c r="N15" s="125"/>
      <c r="O15" s="125"/>
      <c r="Q15" s="77" t="s">
        <v>216</v>
      </c>
      <c r="R15" s="77" t="s">
        <v>223</v>
      </c>
    </row>
    <row r="16" spans="2:19">
      <c r="B16" s="123"/>
      <c r="E16" s="308">
        <f>R6/1000</f>
        <v>0.153</v>
      </c>
      <c r="F16" s="308"/>
      <c r="G16" s="124"/>
      <c r="J16" s="30" t="str">
        <f>IF(J15&lt;&gt;"",IF(J15+1&lt;=$C$11*VLOOKUP($R$2,$Q$16:R25,2,0),J15+1,""),"")</f>
        <v/>
      </c>
      <c r="K16" s="125" t="str">
        <f t="shared" si="2"/>
        <v/>
      </c>
      <c r="L16" s="125" t="str">
        <f t="shared" si="0"/>
        <v/>
      </c>
      <c r="M16" s="125" t="str">
        <f t="shared" si="1"/>
        <v/>
      </c>
      <c r="N16" s="125"/>
      <c r="O16" s="125"/>
      <c r="Q16" s="77">
        <v>1</v>
      </c>
      <c r="R16" s="77">
        <v>1</v>
      </c>
      <c r="S16" s="76" t="s">
        <v>224</v>
      </c>
    </row>
    <row r="17" spans="2:19">
      <c r="B17" s="123"/>
      <c r="G17" s="124"/>
      <c r="J17" s="30" t="str">
        <f>IF(J16&lt;&gt;"",IF(J16+1&lt;=$C$11*VLOOKUP($R$2,$Q$16:R26,2,0),J16+1,""),"")</f>
        <v/>
      </c>
      <c r="K17" s="125" t="str">
        <f t="shared" si="2"/>
        <v/>
      </c>
      <c r="L17" s="125" t="str">
        <f t="shared" si="0"/>
        <v/>
      </c>
      <c r="M17" s="125" t="str">
        <f t="shared" si="1"/>
        <v/>
      </c>
      <c r="N17" s="125"/>
      <c r="O17" s="125"/>
      <c r="Q17" s="77">
        <v>2</v>
      </c>
      <c r="R17" s="77">
        <v>2</v>
      </c>
      <c r="S17" s="76" t="s">
        <v>225</v>
      </c>
    </row>
    <row r="18" spans="2:19">
      <c r="B18" s="123"/>
      <c r="E18" s="132" t="s">
        <v>240</v>
      </c>
      <c r="G18" s="124"/>
      <c r="J18" s="30" t="str">
        <f>IF(J17&lt;&gt;"",IF(J17+1&lt;=$C$11*VLOOKUP($R$2,$Q$16:R27,2,0),J17+1,""),"")</f>
        <v/>
      </c>
      <c r="K18" s="125" t="str">
        <f t="shared" si="2"/>
        <v/>
      </c>
      <c r="L18" s="125" t="str">
        <f t="shared" si="0"/>
        <v/>
      </c>
      <c r="M18" s="125" t="str">
        <f t="shared" si="1"/>
        <v/>
      </c>
      <c r="N18" s="125"/>
      <c r="O18" s="125"/>
      <c r="Q18" s="77">
        <v>3</v>
      </c>
      <c r="R18" s="77">
        <v>4</v>
      </c>
      <c r="S18" s="76" t="s">
        <v>226</v>
      </c>
    </row>
    <row r="19" spans="2:19">
      <c r="B19" s="123"/>
      <c r="G19" s="124"/>
      <c r="J19" s="30" t="str">
        <f>IF(J18&lt;&gt;"",IF(J18+1&lt;=$C$11*VLOOKUP($R$2,$Q$16:R28,2,0),J18+1,""),"")</f>
        <v/>
      </c>
      <c r="K19" s="125" t="str">
        <f t="shared" si="2"/>
        <v/>
      </c>
      <c r="L19" s="125" t="str">
        <f t="shared" si="0"/>
        <v/>
      </c>
      <c r="M19" s="125" t="str">
        <f t="shared" si="1"/>
        <v/>
      </c>
      <c r="N19" s="125"/>
      <c r="O19" s="125"/>
      <c r="Q19" s="77">
        <v>4</v>
      </c>
      <c r="R19" s="77">
        <v>12</v>
      </c>
      <c r="S19" s="76" t="s">
        <v>227</v>
      </c>
    </row>
    <row r="20" spans="2:19" ht="16.5" customHeight="1">
      <c r="B20" s="123"/>
      <c r="C20" s="309" t="str">
        <f>CONCATENATE(VLOOKUP(R2,Q16:S19,3,0)," ","törlesztés:")</f>
        <v>Éves törlesztés:</v>
      </c>
      <c r="D20" s="309"/>
      <c r="E20" s="310">
        <f>PMT(E16/VLOOKUP(R2,Q16:R19,2,0),C11*VLOOKUP(R2,Q16:R19,2,0),-F7,,VLOOKUP(R3,Q22:R23,2,0))</f>
        <v>174792.15029768055</v>
      </c>
      <c r="F20" s="310"/>
      <c r="G20" s="124"/>
      <c r="J20" s="30" t="str">
        <f>IF(J19&lt;&gt;"",IF(J19+1&lt;=$C$11*VLOOKUP($R$2,$Q$16:R29,2,0),J19+1,""),"")</f>
        <v/>
      </c>
      <c r="K20" s="125" t="str">
        <f t="shared" si="2"/>
        <v/>
      </c>
      <c r="L20" s="125" t="str">
        <f t="shared" si="0"/>
        <v/>
      </c>
      <c r="M20" s="125" t="str">
        <f t="shared" si="1"/>
        <v/>
      </c>
      <c r="N20" s="125"/>
      <c r="O20" s="125"/>
    </row>
    <row r="21" spans="2:19" ht="15" thickBot="1">
      <c r="B21" s="139"/>
      <c r="C21" s="140"/>
      <c r="D21" s="140"/>
      <c r="E21" s="140"/>
      <c r="F21" s="140"/>
      <c r="G21" s="141"/>
      <c r="J21" s="30" t="str">
        <f>IF(J20&lt;&gt;"",IF(J20+1&lt;=$C$11*VLOOKUP($R$2,$Q$16:R30,2,0),J20+1,""),"")</f>
        <v/>
      </c>
      <c r="K21" s="125" t="str">
        <f t="shared" si="2"/>
        <v/>
      </c>
      <c r="L21" s="125" t="str">
        <f t="shared" si="0"/>
        <v/>
      </c>
      <c r="M21" s="125" t="str">
        <f t="shared" si="1"/>
        <v/>
      </c>
      <c r="N21" s="125"/>
      <c r="O21" s="125"/>
      <c r="Q21" s="77" t="s">
        <v>228</v>
      </c>
      <c r="R21" s="77" t="s">
        <v>215</v>
      </c>
    </row>
    <row r="22" spans="2:19">
      <c r="J22" s="30" t="str">
        <f>IF(J21&lt;&gt;"",IF(J21+1&lt;=$C$11*VLOOKUP($R$2,$Q$16:R31,2,0),J21+1,""),"")</f>
        <v/>
      </c>
      <c r="K22" s="125" t="str">
        <f t="shared" si="2"/>
        <v/>
      </c>
      <c r="L22" s="125" t="str">
        <f t="shared" si="0"/>
        <v/>
      </c>
      <c r="M22" s="125" t="str">
        <f t="shared" si="1"/>
        <v/>
      </c>
      <c r="N22" s="125"/>
      <c r="O22" s="125"/>
      <c r="Q22" s="77">
        <v>1</v>
      </c>
      <c r="R22" s="77">
        <v>1</v>
      </c>
    </row>
    <row r="23" spans="2:19">
      <c r="J23" s="30" t="str">
        <f>IF(J22&lt;&gt;"",IF(J22+1&lt;=$C$11*VLOOKUP($R$2,$Q$16:R32,2,0),J22+1,""),"")</f>
        <v/>
      </c>
      <c r="K23" s="125" t="str">
        <f t="shared" si="2"/>
        <v/>
      </c>
      <c r="L23" s="125" t="str">
        <f t="shared" si="0"/>
        <v/>
      </c>
      <c r="M23" s="125" t="str">
        <f t="shared" si="1"/>
        <v/>
      </c>
      <c r="N23" s="125"/>
      <c r="O23" s="125"/>
      <c r="Q23" s="77">
        <v>2</v>
      </c>
      <c r="R23" s="77">
        <v>0</v>
      </c>
    </row>
    <row r="24" spans="2:19">
      <c r="J24" s="30" t="str">
        <f>IF(J23&lt;&gt;"",IF(J23+1&lt;=$C$11*VLOOKUP($R$2,$Q$16:R33,2,0),J23+1,""),"")</f>
        <v/>
      </c>
      <c r="K24" s="125" t="str">
        <f t="shared" si="2"/>
        <v/>
      </c>
      <c r="L24" s="125" t="str">
        <f t="shared" si="0"/>
        <v/>
      </c>
      <c r="M24" s="125" t="str">
        <f t="shared" si="1"/>
        <v/>
      </c>
      <c r="N24" s="125"/>
      <c r="O24" s="125"/>
    </row>
    <row r="25" spans="2:19">
      <c r="J25" s="30" t="str">
        <f>IF(J24&lt;&gt;"",IF(J24+1&lt;=$C$11*VLOOKUP($R$2,$Q$16:R34,2,0),J24+1,""),"")</f>
        <v/>
      </c>
      <c r="K25" s="125" t="str">
        <f t="shared" si="2"/>
        <v/>
      </c>
      <c r="L25" s="125" t="str">
        <f t="shared" si="0"/>
        <v/>
      </c>
      <c r="M25" s="125" t="str">
        <f t="shared" si="1"/>
        <v/>
      </c>
      <c r="N25" s="125"/>
      <c r="O25" s="125"/>
    </row>
    <row r="26" spans="2:19">
      <c r="J26" s="30" t="str">
        <f>IF(J25&lt;&gt;"",IF(J25+1&lt;=$C$11*VLOOKUP($R$2,$Q$16:R35,2,0),J25+1,""),"")</f>
        <v/>
      </c>
      <c r="K26" s="125" t="str">
        <f t="shared" si="2"/>
        <v/>
      </c>
      <c r="L26" s="125" t="str">
        <f t="shared" si="0"/>
        <v/>
      </c>
      <c r="M26" s="125" t="str">
        <f t="shared" si="1"/>
        <v/>
      </c>
      <c r="N26" s="125"/>
      <c r="O26" s="125"/>
    </row>
    <row r="27" spans="2:19">
      <c r="J27" s="30" t="str">
        <f>IF(J26&lt;&gt;"",IF(J26+1&lt;=$C$11*VLOOKUP($R$2,$Q$16:R36,2,0),J26+1,""),"")</f>
        <v/>
      </c>
      <c r="K27" s="125" t="str">
        <f t="shared" si="2"/>
        <v/>
      </c>
      <c r="L27" s="125" t="str">
        <f t="shared" si="0"/>
        <v/>
      </c>
      <c r="M27" s="125" t="str">
        <f t="shared" si="1"/>
        <v/>
      </c>
      <c r="N27" s="125"/>
      <c r="O27" s="125"/>
    </row>
    <row r="28" spans="2:19">
      <c r="J28" s="30" t="str">
        <f>IF(J27&lt;&gt;"",IF(J27+1&lt;=$C$11*VLOOKUP($R$2,$Q$16:R37,2,0),J27+1,""),"")</f>
        <v/>
      </c>
      <c r="K28" s="125" t="str">
        <f t="shared" si="2"/>
        <v/>
      </c>
      <c r="L28" s="125" t="str">
        <f t="shared" si="0"/>
        <v/>
      </c>
      <c r="M28" s="125" t="str">
        <f t="shared" si="1"/>
        <v/>
      </c>
      <c r="N28" s="125"/>
      <c r="O28" s="125"/>
    </row>
    <row r="29" spans="2:19">
      <c r="J29" s="30" t="str">
        <f>IF(J28&lt;&gt;"",IF(J28+1&lt;=$C$11*VLOOKUP($R$2,$Q$16:R38,2,0),J28+1,""),"")</f>
        <v/>
      </c>
      <c r="K29" s="125" t="str">
        <f t="shared" si="2"/>
        <v/>
      </c>
      <c r="L29" s="125" t="str">
        <f t="shared" si="0"/>
        <v/>
      </c>
      <c r="M29" s="125" t="str">
        <f t="shared" si="1"/>
        <v/>
      </c>
      <c r="N29" s="125"/>
      <c r="O29" s="125"/>
    </row>
    <row r="30" spans="2:19">
      <c r="J30" s="30" t="str">
        <f>IF(J29&lt;&gt;"",IF(J29+1&lt;=$C$11*VLOOKUP($R$2,$Q$16:R39,2,0),J29+1,""),"")</f>
        <v/>
      </c>
      <c r="K30" s="125" t="str">
        <f t="shared" si="2"/>
        <v/>
      </c>
      <c r="L30" s="125" t="str">
        <f t="shared" si="0"/>
        <v/>
      </c>
      <c r="M30" s="125" t="str">
        <f t="shared" si="1"/>
        <v/>
      </c>
      <c r="N30" s="125"/>
      <c r="O30" s="125"/>
    </row>
    <row r="31" spans="2:19">
      <c r="J31" s="30" t="str">
        <f>IF(J30&lt;&gt;"",IF(J30+1&lt;=$C$11*VLOOKUP($R$2,$Q$16:R40,2,0),J30+1,""),"")</f>
        <v/>
      </c>
      <c r="K31" s="125" t="str">
        <f t="shared" si="2"/>
        <v/>
      </c>
      <c r="L31" s="125" t="str">
        <f t="shared" si="0"/>
        <v/>
      </c>
      <c r="M31" s="125" t="str">
        <f t="shared" si="1"/>
        <v/>
      </c>
      <c r="N31" s="125"/>
      <c r="O31" s="125"/>
    </row>
    <row r="32" spans="2:19">
      <c r="J32" s="30" t="str">
        <f>IF(J31&lt;&gt;"",IF(J31+1&lt;=$C$11*VLOOKUP($R$2,$Q$16:R41,2,0),J31+1,""),"")</f>
        <v/>
      </c>
      <c r="K32" s="125" t="str">
        <f t="shared" si="2"/>
        <v/>
      </c>
      <c r="L32" s="125" t="str">
        <f t="shared" si="0"/>
        <v/>
      </c>
      <c r="M32" s="125" t="str">
        <f t="shared" si="1"/>
        <v/>
      </c>
      <c r="N32" s="125"/>
      <c r="O32" s="125"/>
    </row>
    <row r="33" spans="10:15">
      <c r="J33" s="30" t="str">
        <f>IF(J32&lt;&gt;"",IF(J32+1&lt;=$C$11*VLOOKUP($R$2,$Q$16:R42,2,0),J32+1,""),"")</f>
        <v/>
      </c>
      <c r="K33" s="125" t="str">
        <f t="shared" si="2"/>
        <v/>
      </c>
      <c r="L33" s="125" t="str">
        <f t="shared" si="0"/>
        <v/>
      </c>
      <c r="M33" s="125" t="str">
        <f t="shared" si="1"/>
        <v/>
      </c>
      <c r="N33" s="125"/>
      <c r="O33" s="125"/>
    </row>
    <row r="34" spans="10:15">
      <c r="J34" s="30" t="str">
        <f>IF(J33&lt;&gt;"",IF(J33+1&lt;=$C$11*VLOOKUP($R$2,$Q$16:R43,2,0),J33+1,""),"")</f>
        <v/>
      </c>
      <c r="K34" s="125" t="str">
        <f t="shared" si="2"/>
        <v/>
      </c>
      <c r="L34" s="125" t="str">
        <f t="shared" si="0"/>
        <v/>
      </c>
      <c r="M34" s="125" t="str">
        <f t="shared" si="1"/>
        <v/>
      </c>
      <c r="N34" s="125"/>
      <c r="O34" s="125"/>
    </row>
    <row r="35" spans="10:15">
      <c r="J35" s="30" t="str">
        <f>IF(J34&lt;&gt;"",IF(J34+1&lt;=$C$11*VLOOKUP($R$2,$Q$16:R44,2,0),J34+1,""),"")</f>
        <v/>
      </c>
      <c r="K35" s="125" t="str">
        <f t="shared" si="2"/>
        <v/>
      </c>
      <c r="L35" s="125" t="str">
        <f t="shared" si="0"/>
        <v/>
      </c>
      <c r="M35" s="125" t="str">
        <f t="shared" si="1"/>
        <v/>
      </c>
      <c r="N35" s="125"/>
      <c r="O35" s="125"/>
    </row>
    <row r="36" spans="10:15">
      <c r="J36" s="30" t="str">
        <f>IF(J35&lt;&gt;"",IF(J35+1&lt;=$C$11*VLOOKUP($R$2,$Q$16:R45,2,0),J35+1,""),"")</f>
        <v/>
      </c>
      <c r="K36" s="125" t="str">
        <f t="shared" si="2"/>
        <v/>
      </c>
      <c r="L36" s="125" t="str">
        <f t="shared" si="0"/>
        <v/>
      </c>
      <c r="M36" s="125" t="str">
        <f t="shared" si="1"/>
        <v/>
      </c>
      <c r="N36" s="125"/>
      <c r="O36" s="125"/>
    </row>
    <row r="37" spans="10:15">
      <c r="J37" s="30" t="str">
        <f>IF(J36&lt;&gt;"",IF(J36+1&lt;=$C$11*VLOOKUP($R$2,$Q$16:R46,2,0),J36+1,""),"")</f>
        <v/>
      </c>
      <c r="K37" s="125" t="str">
        <f t="shared" si="2"/>
        <v/>
      </c>
      <c r="L37" s="125" t="str">
        <f t="shared" si="0"/>
        <v/>
      </c>
      <c r="M37" s="125" t="str">
        <f t="shared" si="1"/>
        <v/>
      </c>
      <c r="N37" s="125"/>
      <c r="O37" s="125"/>
    </row>
    <row r="38" spans="10:15">
      <c r="J38" s="30" t="str">
        <f>IF(J37&lt;&gt;"",IF(J37+1&lt;=$C$11*VLOOKUP($R$2,$Q$16:R47,2,0),J37+1,""),"")</f>
        <v/>
      </c>
      <c r="K38" s="125" t="str">
        <f t="shared" si="2"/>
        <v/>
      </c>
      <c r="L38" s="125" t="str">
        <f t="shared" si="0"/>
        <v/>
      </c>
      <c r="M38" s="125" t="str">
        <f t="shared" si="1"/>
        <v/>
      </c>
      <c r="N38" s="125"/>
      <c r="O38" s="125"/>
    </row>
    <row r="39" spans="10:15">
      <c r="J39" s="30" t="str">
        <f>IF(J38&lt;&gt;"",IF(J38+1&lt;=$C$11*VLOOKUP($R$2,$Q$16:R48,2,0),J38+1,""),"")</f>
        <v/>
      </c>
      <c r="K39" s="125" t="str">
        <f t="shared" si="2"/>
        <v/>
      </c>
      <c r="L39" s="125" t="str">
        <f t="shared" si="0"/>
        <v/>
      </c>
      <c r="M39" s="125" t="str">
        <f t="shared" si="1"/>
        <v/>
      </c>
      <c r="N39" s="125"/>
      <c r="O39" s="125"/>
    </row>
    <row r="40" spans="10:15">
      <c r="J40" s="30" t="str">
        <f>IF(J39&lt;&gt;"",IF(J39+1&lt;=$C$11*VLOOKUP($R$2,$Q$16:R49,2,0),J39+1,""),"")</f>
        <v/>
      </c>
      <c r="K40" s="125" t="str">
        <f t="shared" si="2"/>
        <v/>
      </c>
      <c r="L40" s="125" t="str">
        <f t="shared" si="0"/>
        <v/>
      </c>
      <c r="M40" s="125" t="str">
        <f t="shared" si="1"/>
        <v/>
      </c>
      <c r="N40" s="125"/>
      <c r="O40" s="125"/>
    </row>
    <row r="41" spans="10:15">
      <c r="J41" s="30" t="str">
        <f>IF(J40&lt;&gt;"",IF(J40+1&lt;=$C$11*VLOOKUP($R$2,$Q$16:R50,2,0),J40+1,""),"")</f>
        <v/>
      </c>
      <c r="K41" s="125" t="str">
        <f t="shared" si="2"/>
        <v/>
      </c>
      <c r="L41" s="125" t="str">
        <f t="shared" si="0"/>
        <v/>
      </c>
      <c r="M41" s="125" t="str">
        <f t="shared" si="1"/>
        <v/>
      </c>
      <c r="N41" s="125"/>
      <c r="O41" s="125"/>
    </row>
    <row r="42" spans="10:15">
      <c r="J42" s="30" t="str">
        <f>IF(J41&lt;&gt;"",IF(J41+1&lt;=$C$11*VLOOKUP($R$2,$Q$16:R51,2,0),J41+1,""),"")</f>
        <v/>
      </c>
      <c r="K42" s="125" t="str">
        <f t="shared" si="2"/>
        <v/>
      </c>
      <c r="L42" s="125" t="str">
        <f t="shared" si="0"/>
        <v/>
      </c>
      <c r="M42" s="125" t="str">
        <f t="shared" si="1"/>
        <v/>
      </c>
      <c r="N42" s="125"/>
      <c r="O42" s="125"/>
    </row>
    <row r="43" spans="10:15">
      <c r="J43" s="30" t="str">
        <f>IF(J42&lt;&gt;"",IF(J42+1&lt;=$C$11*VLOOKUP($R$2,$Q$16:R52,2,0),J42+1,""),"")</f>
        <v/>
      </c>
      <c r="K43" s="125" t="str">
        <f t="shared" si="2"/>
        <v/>
      </c>
      <c r="L43" s="125" t="str">
        <f t="shared" si="0"/>
        <v/>
      </c>
      <c r="M43" s="125" t="str">
        <f t="shared" si="1"/>
        <v/>
      </c>
      <c r="N43" s="125"/>
      <c r="O43" s="125"/>
    </row>
    <row r="44" spans="10:15">
      <c r="J44" s="30" t="str">
        <f>IF(J43&lt;&gt;"",IF(J43+1&lt;=$C$11*VLOOKUP($R$2,$Q$16:R53,2,0),J43+1,""),"")</f>
        <v/>
      </c>
      <c r="K44" s="125" t="str">
        <f t="shared" si="2"/>
        <v/>
      </c>
      <c r="L44" s="125" t="str">
        <f t="shared" si="0"/>
        <v/>
      </c>
      <c r="M44" s="125" t="str">
        <f t="shared" si="1"/>
        <v/>
      </c>
      <c r="N44" s="125"/>
      <c r="O44" s="125"/>
    </row>
    <row r="45" spans="10:15">
      <c r="J45" s="30" t="str">
        <f>IF(J44&lt;&gt;"",IF(J44+1&lt;=$C$11*VLOOKUP($R$2,$Q$16:R54,2,0),J44+1,""),"")</f>
        <v/>
      </c>
      <c r="K45" s="125" t="str">
        <f t="shared" si="2"/>
        <v/>
      </c>
      <c r="L45" s="125" t="str">
        <f t="shared" si="0"/>
        <v/>
      </c>
      <c r="M45" s="125" t="str">
        <f t="shared" si="1"/>
        <v/>
      </c>
      <c r="N45" s="125"/>
      <c r="O45" s="125"/>
    </row>
    <row r="46" spans="10:15">
      <c r="J46" s="30" t="str">
        <f>IF(J45&lt;&gt;"",IF(J45+1&lt;=$C$11*VLOOKUP($R$2,$Q$16:R55,2,0),J45+1,""),"")</f>
        <v/>
      </c>
      <c r="K46" s="125" t="str">
        <f t="shared" si="2"/>
        <v/>
      </c>
      <c r="L46" s="125" t="str">
        <f t="shared" si="0"/>
        <v/>
      </c>
      <c r="M46" s="125" t="str">
        <f t="shared" si="1"/>
        <v/>
      </c>
      <c r="N46" s="125"/>
      <c r="O46" s="125"/>
    </row>
    <row r="47" spans="10:15">
      <c r="J47" s="30" t="str">
        <f>IF(J46&lt;&gt;"",IF(J46+1&lt;=$C$11*VLOOKUP($R$2,$Q$16:R56,2,0),J46+1,""),"")</f>
        <v/>
      </c>
      <c r="K47" s="125" t="str">
        <f t="shared" si="2"/>
        <v/>
      </c>
      <c r="L47" s="125" t="str">
        <f t="shared" si="0"/>
        <v/>
      </c>
      <c r="M47" s="125" t="str">
        <f t="shared" si="1"/>
        <v/>
      </c>
      <c r="N47" s="125"/>
      <c r="O47" s="125"/>
    </row>
    <row r="48" spans="10:15">
      <c r="J48" s="30" t="str">
        <f>IF(J47&lt;&gt;"",IF(J47+1&lt;=$C$11*VLOOKUP($R$2,$Q$16:R57,2,0),J47+1,""),"")</f>
        <v/>
      </c>
      <c r="K48" s="125" t="str">
        <f t="shared" si="2"/>
        <v/>
      </c>
      <c r="L48" s="125" t="str">
        <f t="shared" si="0"/>
        <v/>
      </c>
      <c r="M48" s="125" t="str">
        <f t="shared" si="1"/>
        <v/>
      </c>
      <c r="N48" s="125"/>
      <c r="O48" s="125"/>
    </row>
    <row r="49" spans="10:15">
      <c r="J49" s="30" t="str">
        <f>IF(J48&lt;&gt;"",IF(J48+1&lt;=$C$11*VLOOKUP($R$2,$Q$16:R58,2,0),J48+1,""),"")</f>
        <v/>
      </c>
      <c r="K49" s="125" t="str">
        <f t="shared" si="2"/>
        <v/>
      </c>
      <c r="L49" s="125" t="str">
        <f t="shared" si="0"/>
        <v/>
      </c>
      <c r="M49" s="125" t="str">
        <f t="shared" si="1"/>
        <v/>
      </c>
      <c r="N49" s="125"/>
      <c r="O49" s="125"/>
    </row>
    <row r="50" spans="10:15">
      <c r="J50" s="30" t="str">
        <f>IF(J49&lt;&gt;"",IF(J49+1&lt;=$C$11*VLOOKUP($R$2,$Q$16:R59,2,0),J49+1,""),"")</f>
        <v/>
      </c>
      <c r="K50" s="125" t="str">
        <f t="shared" si="2"/>
        <v/>
      </c>
      <c r="L50" s="125" t="str">
        <f t="shared" si="0"/>
        <v/>
      </c>
      <c r="M50" s="125" t="str">
        <f t="shared" si="1"/>
        <v/>
      </c>
      <c r="N50" s="125"/>
      <c r="O50" s="125"/>
    </row>
    <row r="51" spans="10:15">
      <c r="J51" s="30" t="str">
        <f>IF(J50&lt;&gt;"",IF(J50+1&lt;=$C$11*VLOOKUP($R$2,$Q$16:R60,2,0),J50+1,""),"")</f>
        <v/>
      </c>
      <c r="K51" s="125" t="str">
        <f t="shared" si="2"/>
        <v/>
      </c>
      <c r="L51" s="125" t="str">
        <f t="shared" si="0"/>
        <v/>
      </c>
      <c r="M51" s="125" t="str">
        <f t="shared" si="1"/>
        <v/>
      </c>
      <c r="N51" s="125"/>
      <c r="O51" s="125"/>
    </row>
    <row r="52" spans="10:15">
      <c r="J52" s="30" t="str">
        <f>IF(J51&lt;&gt;"",IF(J51+1&lt;=$C$11*VLOOKUP($R$2,$Q$16:R61,2,0),J51+1,""),"")</f>
        <v/>
      </c>
      <c r="K52" s="125" t="str">
        <f t="shared" si="2"/>
        <v/>
      </c>
      <c r="L52" s="125" t="str">
        <f t="shared" si="0"/>
        <v/>
      </c>
      <c r="M52" s="125" t="str">
        <f t="shared" si="1"/>
        <v/>
      </c>
      <c r="N52" s="125"/>
      <c r="O52" s="125"/>
    </row>
    <row r="53" spans="10:15">
      <c r="J53" s="30" t="str">
        <f>IF(J52&lt;&gt;"",IF(J52+1&lt;=$C$11*VLOOKUP($R$2,$Q$16:R62,2,0),J52+1,""),"")</f>
        <v/>
      </c>
      <c r="K53" s="125" t="str">
        <f t="shared" si="2"/>
        <v/>
      </c>
      <c r="L53" s="125" t="str">
        <f t="shared" si="0"/>
        <v/>
      </c>
      <c r="M53" s="125" t="str">
        <f t="shared" si="1"/>
        <v/>
      </c>
      <c r="N53" s="125"/>
      <c r="O53" s="125"/>
    </row>
    <row r="54" spans="10:15">
      <c r="J54" s="30" t="str">
        <f>IF(J53&lt;&gt;"",IF(J53+1&lt;=$C$11*VLOOKUP($R$2,$Q$16:R63,2,0),J53+1,""),"")</f>
        <v/>
      </c>
      <c r="K54" s="125" t="str">
        <f t="shared" si="2"/>
        <v/>
      </c>
      <c r="L54" s="125" t="str">
        <f t="shared" si="0"/>
        <v/>
      </c>
      <c r="M54" s="125" t="str">
        <f t="shared" si="1"/>
        <v/>
      </c>
      <c r="N54" s="125"/>
      <c r="O54" s="125"/>
    </row>
    <row r="55" spans="10:15">
      <c r="J55" s="30" t="str">
        <f>IF(J54&lt;&gt;"",IF(J54+1&lt;=$C$11*VLOOKUP($R$2,$Q$16:R64,2,0),J54+1,""),"")</f>
        <v/>
      </c>
      <c r="K55" s="125" t="str">
        <f t="shared" si="2"/>
        <v/>
      </c>
      <c r="L55" s="125" t="str">
        <f t="shared" si="0"/>
        <v/>
      </c>
      <c r="M55" s="125" t="str">
        <f t="shared" si="1"/>
        <v/>
      </c>
      <c r="N55" s="125"/>
      <c r="O55" s="125"/>
    </row>
    <row r="56" spans="10:15">
      <c r="J56" s="30" t="str">
        <f>IF(J55&lt;&gt;"",IF(J55+1&lt;=$C$11*VLOOKUP($R$2,$Q$16:R65,2,0),J55+1,""),"")</f>
        <v/>
      </c>
      <c r="K56" s="125" t="str">
        <f t="shared" si="2"/>
        <v/>
      </c>
      <c r="L56" s="125" t="str">
        <f t="shared" si="0"/>
        <v/>
      </c>
      <c r="M56" s="125" t="str">
        <f t="shared" si="1"/>
        <v/>
      </c>
      <c r="N56" s="125"/>
      <c r="O56" s="125"/>
    </row>
    <row r="57" spans="10:15">
      <c r="J57" s="30" t="str">
        <f>IF(J56&lt;&gt;"",IF(J56+1&lt;=$C$11*VLOOKUP($R$2,$Q$16:R66,2,0),J56+1,""),"")</f>
        <v/>
      </c>
      <c r="K57" s="125" t="str">
        <f t="shared" si="2"/>
        <v/>
      </c>
      <c r="L57" s="125" t="str">
        <f t="shared" si="0"/>
        <v/>
      </c>
      <c r="M57" s="125" t="str">
        <f t="shared" si="1"/>
        <v/>
      </c>
      <c r="N57" s="125"/>
      <c r="O57" s="125"/>
    </row>
    <row r="58" spans="10:15">
      <c r="J58" s="30" t="str">
        <f>IF(J57&lt;&gt;"",IF(J57+1&lt;=$C$11*VLOOKUP($R$2,$Q$16:R67,2,0),J57+1,""),"")</f>
        <v/>
      </c>
      <c r="K58" s="125" t="str">
        <f t="shared" si="2"/>
        <v/>
      </c>
      <c r="L58" s="125" t="str">
        <f t="shared" si="0"/>
        <v/>
      </c>
      <c r="M58" s="125" t="str">
        <f t="shared" si="1"/>
        <v/>
      </c>
      <c r="N58" s="125"/>
      <c r="O58" s="125"/>
    </row>
    <row r="59" spans="10:15">
      <c r="J59" s="30" t="str">
        <f>IF(J58&lt;&gt;"",IF(J58+1&lt;=$C$11*VLOOKUP($R$2,$Q$16:R68,2,0),J58+1,""),"")</f>
        <v/>
      </c>
      <c r="K59" s="125" t="str">
        <f t="shared" si="2"/>
        <v/>
      </c>
      <c r="L59" s="125" t="str">
        <f t="shared" si="0"/>
        <v/>
      </c>
      <c r="M59" s="125" t="str">
        <f t="shared" si="1"/>
        <v/>
      </c>
      <c r="N59" s="125"/>
      <c r="O59" s="125"/>
    </row>
    <row r="60" spans="10:15">
      <c r="J60" s="30" t="str">
        <f>IF(J59&lt;&gt;"",IF(J59+1&lt;=$C$11*VLOOKUP($R$2,$Q$16:R69,2,0),J59+1,""),"")</f>
        <v/>
      </c>
      <c r="K60" s="125" t="str">
        <f t="shared" si="2"/>
        <v/>
      </c>
      <c r="L60" s="125" t="str">
        <f t="shared" si="0"/>
        <v/>
      </c>
      <c r="M60" s="125" t="str">
        <f t="shared" si="1"/>
        <v/>
      </c>
      <c r="N60" s="125"/>
      <c r="O60" s="125"/>
    </row>
    <row r="61" spans="10:15">
      <c r="J61" s="30" t="str">
        <f>IF(J60&lt;&gt;"",IF(J60+1&lt;=$C$11*VLOOKUP($R$2,$Q$16:R70,2,0),J60+1,""),"")</f>
        <v/>
      </c>
      <c r="K61" s="125" t="str">
        <f t="shared" si="2"/>
        <v/>
      </c>
      <c r="L61" s="125" t="str">
        <f t="shared" si="0"/>
        <v/>
      </c>
      <c r="M61" s="125" t="str">
        <f t="shared" si="1"/>
        <v/>
      </c>
      <c r="N61" s="125"/>
      <c r="O61" s="125"/>
    </row>
    <row r="62" spans="10:15">
      <c r="J62" s="30" t="str">
        <f>IF(J61&lt;&gt;"",IF(J61+1&lt;=$C$11*VLOOKUP($R$2,$Q$16:R71,2,0),J61+1,""),"")</f>
        <v/>
      </c>
      <c r="K62" s="125" t="str">
        <f t="shared" si="2"/>
        <v/>
      </c>
      <c r="L62" s="125" t="str">
        <f t="shared" si="0"/>
        <v/>
      </c>
      <c r="M62" s="125" t="str">
        <f t="shared" si="1"/>
        <v/>
      </c>
      <c r="N62" s="125"/>
      <c r="O62" s="125"/>
    </row>
    <row r="63" spans="10:15">
      <c r="J63" s="30" t="str">
        <f>IF(J62&lt;&gt;"",IF(J62+1&lt;=$C$11*VLOOKUP($R$2,$Q$16:R72,2,0),J62+1,""),"")</f>
        <v/>
      </c>
      <c r="K63" s="125" t="str">
        <f t="shared" si="2"/>
        <v/>
      </c>
      <c r="L63" s="125" t="str">
        <f t="shared" si="0"/>
        <v/>
      </c>
      <c r="M63" s="125" t="str">
        <f t="shared" si="1"/>
        <v/>
      </c>
      <c r="N63" s="125"/>
      <c r="O63" s="125"/>
    </row>
    <row r="64" spans="10:15">
      <c r="J64" s="30" t="str">
        <f>IF(J63&lt;&gt;"",IF(J63+1&lt;=$C$11*VLOOKUP($R$2,$Q$16:R73,2,0),J63+1,""),"")</f>
        <v/>
      </c>
      <c r="K64" s="125" t="str">
        <f t="shared" si="2"/>
        <v/>
      </c>
      <c r="L64" s="125" t="str">
        <f t="shared" si="0"/>
        <v/>
      </c>
      <c r="M64" s="125" t="str">
        <f t="shared" si="1"/>
        <v/>
      </c>
      <c r="N64" s="125"/>
      <c r="O64" s="125"/>
    </row>
    <row r="65" spans="10:15">
      <c r="J65" s="30" t="str">
        <f>IF(J64&lt;&gt;"",IF(J64+1&lt;=$C$11*VLOOKUP($R$2,$Q$16:R74,2,0),J64+1,""),"")</f>
        <v/>
      </c>
      <c r="K65" s="125" t="str">
        <f t="shared" si="2"/>
        <v/>
      </c>
      <c r="L65" s="125" t="str">
        <f t="shared" si="0"/>
        <v/>
      </c>
      <c r="M65" s="125" t="str">
        <f t="shared" si="1"/>
        <v/>
      </c>
      <c r="N65" s="125"/>
      <c r="O65" s="125"/>
    </row>
    <row r="66" spans="10:15">
      <c r="J66" s="30" t="str">
        <f>IF(J65&lt;&gt;"",IF(J65+1&lt;=$C$11*VLOOKUP($R$2,$Q$16:R75,2,0),J65+1,""),"")</f>
        <v/>
      </c>
      <c r="K66" s="125" t="str">
        <f t="shared" si="2"/>
        <v/>
      </c>
      <c r="L66" s="125" t="str">
        <f t="shared" si="0"/>
        <v/>
      </c>
      <c r="M66" s="125" t="str">
        <f t="shared" si="1"/>
        <v/>
      </c>
      <c r="N66" s="125"/>
      <c r="O66" s="125"/>
    </row>
    <row r="67" spans="10:15">
      <c r="J67" s="30" t="str">
        <f>IF(J66&lt;&gt;"",IF(J66+1&lt;=$C$11*VLOOKUP($R$2,$Q$16:R76,2,0),J66+1,""),"")</f>
        <v/>
      </c>
      <c r="K67" s="125" t="str">
        <f t="shared" si="2"/>
        <v/>
      </c>
      <c r="L67" s="125" t="str">
        <f t="shared" si="0"/>
        <v/>
      </c>
      <c r="M67" s="125" t="str">
        <f t="shared" si="1"/>
        <v/>
      </c>
      <c r="N67" s="125"/>
      <c r="O67" s="125"/>
    </row>
    <row r="68" spans="10:15">
      <c r="J68" s="30" t="str">
        <f>IF(J67&lt;&gt;"",IF(J67+1&lt;=$C$11*VLOOKUP($R$2,$Q$16:R77,2,0),J67+1,""),"")</f>
        <v/>
      </c>
      <c r="K68" s="125" t="str">
        <f t="shared" si="2"/>
        <v/>
      </c>
      <c r="L68" s="125" t="str">
        <f t="shared" si="0"/>
        <v/>
      </c>
      <c r="M68" s="125" t="str">
        <f t="shared" si="1"/>
        <v/>
      </c>
      <c r="N68" s="125"/>
      <c r="O68" s="125"/>
    </row>
    <row r="69" spans="10:15">
      <c r="J69" s="30" t="str">
        <f>IF(J68&lt;&gt;"",IF(J68+1&lt;=$C$11*VLOOKUP($R$2,$Q$16:R78,2,0),J68+1,""),"")</f>
        <v/>
      </c>
      <c r="K69" s="125" t="str">
        <f t="shared" si="2"/>
        <v/>
      </c>
      <c r="L69" s="125" t="str">
        <f t="shared" ref="L69:L123" si="3">IF(J69="","",$E$20)</f>
        <v/>
      </c>
      <c r="M69" s="125" t="str">
        <f t="shared" ref="M69:M123" si="4">IF(J69="","",IF($R$3=1,(K69-L69)*(1+$R$8),K69*(1+$R$8)-L69))</f>
        <v/>
      </c>
      <c r="N69" s="125"/>
      <c r="O69" s="125"/>
    </row>
    <row r="70" spans="10:15">
      <c r="J70" s="30" t="str">
        <f>IF(J69&lt;&gt;"",IF(J69+1&lt;=$C$11*VLOOKUP($R$2,$Q$16:R79,2,0),J69+1,""),"")</f>
        <v/>
      </c>
      <c r="K70" s="125" t="str">
        <f t="shared" ref="K70:K123" si="5">IF(J70="","",M69)</f>
        <v/>
      </c>
      <c r="L70" s="125" t="str">
        <f t="shared" si="3"/>
        <v/>
      </c>
      <c r="M70" s="125" t="str">
        <f t="shared" si="4"/>
        <v/>
      </c>
      <c r="N70" s="125"/>
      <c r="O70" s="125"/>
    </row>
    <row r="71" spans="10:15">
      <c r="J71" s="30" t="str">
        <f>IF(J70&lt;&gt;"",IF(J70+1&lt;=$C$11*VLOOKUP($R$2,$Q$16:R80,2,0),J70+1,""),"")</f>
        <v/>
      </c>
      <c r="K71" s="125" t="str">
        <f t="shared" si="5"/>
        <v/>
      </c>
      <c r="L71" s="125" t="str">
        <f t="shared" si="3"/>
        <v/>
      </c>
      <c r="M71" s="125" t="str">
        <f t="shared" si="4"/>
        <v/>
      </c>
      <c r="N71" s="125"/>
      <c r="O71" s="125"/>
    </row>
    <row r="72" spans="10:15">
      <c r="J72" s="30" t="str">
        <f>IF(J71&lt;&gt;"",IF(J71+1&lt;=$C$11*VLOOKUP($R$2,$Q$16:R81,2,0),J71+1,""),"")</f>
        <v/>
      </c>
      <c r="K72" s="125" t="str">
        <f t="shared" si="5"/>
        <v/>
      </c>
      <c r="L72" s="125" t="str">
        <f t="shared" si="3"/>
        <v/>
      </c>
      <c r="M72" s="125" t="str">
        <f t="shared" si="4"/>
        <v/>
      </c>
      <c r="N72" s="125"/>
      <c r="O72" s="125"/>
    </row>
    <row r="73" spans="10:15">
      <c r="J73" s="30" t="str">
        <f>IF(J72&lt;&gt;"",IF(J72+1&lt;=$C$11*VLOOKUP($R$2,$Q$16:R82,2,0),J72+1,""),"")</f>
        <v/>
      </c>
      <c r="K73" s="125" t="str">
        <f t="shared" si="5"/>
        <v/>
      </c>
      <c r="L73" s="125" t="str">
        <f t="shared" si="3"/>
        <v/>
      </c>
      <c r="M73" s="125" t="str">
        <f t="shared" si="4"/>
        <v/>
      </c>
      <c r="N73" s="125"/>
      <c r="O73" s="125"/>
    </row>
    <row r="74" spans="10:15">
      <c r="J74" s="30" t="str">
        <f>IF(J73&lt;&gt;"",IF(J73+1&lt;=$C$11*VLOOKUP($R$2,$Q$16:R83,2,0),J73+1,""),"")</f>
        <v/>
      </c>
      <c r="K74" s="125" t="str">
        <f t="shared" si="5"/>
        <v/>
      </c>
      <c r="L74" s="125" t="str">
        <f t="shared" si="3"/>
        <v/>
      </c>
      <c r="M74" s="125" t="str">
        <f t="shared" si="4"/>
        <v/>
      </c>
      <c r="N74" s="125"/>
      <c r="O74" s="125"/>
    </row>
    <row r="75" spans="10:15">
      <c r="J75" s="30" t="str">
        <f>IF(J74&lt;&gt;"",IF(J74+1&lt;=$C$11*VLOOKUP($R$2,$Q$16:R84,2,0),J74+1,""),"")</f>
        <v/>
      </c>
      <c r="K75" s="125" t="str">
        <f t="shared" si="5"/>
        <v/>
      </c>
      <c r="L75" s="125" t="str">
        <f t="shared" si="3"/>
        <v/>
      </c>
      <c r="M75" s="125" t="str">
        <f t="shared" si="4"/>
        <v/>
      </c>
      <c r="N75" s="125"/>
      <c r="O75" s="125"/>
    </row>
    <row r="76" spans="10:15">
      <c r="J76" s="30" t="str">
        <f>IF(J75&lt;&gt;"",IF(J75+1&lt;=$C$11*VLOOKUP($R$2,$Q$16:R85,2,0),J75+1,""),"")</f>
        <v/>
      </c>
      <c r="K76" s="125" t="str">
        <f t="shared" si="5"/>
        <v/>
      </c>
      <c r="L76" s="125" t="str">
        <f t="shared" si="3"/>
        <v/>
      </c>
      <c r="M76" s="125" t="str">
        <f t="shared" si="4"/>
        <v/>
      </c>
      <c r="N76" s="125"/>
      <c r="O76" s="125"/>
    </row>
    <row r="77" spans="10:15">
      <c r="J77" s="30" t="str">
        <f>IF(J76&lt;&gt;"",IF(J76+1&lt;=$C$11*VLOOKUP($R$2,$Q$16:R86,2,0),J76+1,""),"")</f>
        <v/>
      </c>
      <c r="K77" s="125" t="str">
        <f t="shared" si="5"/>
        <v/>
      </c>
      <c r="L77" s="125" t="str">
        <f t="shared" si="3"/>
        <v/>
      </c>
      <c r="M77" s="125" t="str">
        <f t="shared" si="4"/>
        <v/>
      </c>
      <c r="N77" s="125"/>
      <c r="O77" s="125"/>
    </row>
    <row r="78" spans="10:15">
      <c r="J78" s="30" t="str">
        <f>IF(J77&lt;&gt;"",IF(J77+1&lt;=$C$11*VLOOKUP($R$2,$Q$16:R87,2,0),J77+1,""),"")</f>
        <v/>
      </c>
      <c r="K78" s="125" t="str">
        <f t="shared" si="5"/>
        <v/>
      </c>
      <c r="L78" s="125" t="str">
        <f t="shared" si="3"/>
        <v/>
      </c>
      <c r="M78" s="125" t="str">
        <f t="shared" si="4"/>
        <v/>
      </c>
      <c r="N78" s="125"/>
      <c r="O78" s="125"/>
    </row>
    <row r="79" spans="10:15">
      <c r="J79" s="30" t="str">
        <f>IF(J78&lt;&gt;"",IF(J78+1&lt;=$C$11*VLOOKUP($R$2,$Q$16:R88,2,0),J78+1,""),"")</f>
        <v/>
      </c>
      <c r="K79" s="125" t="str">
        <f t="shared" si="5"/>
        <v/>
      </c>
      <c r="L79" s="125" t="str">
        <f t="shared" si="3"/>
        <v/>
      </c>
      <c r="M79" s="125" t="str">
        <f t="shared" si="4"/>
        <v/>
      </c>
      <c r="N79" s="125"/>
      <c r="O79" s="125"/>
    </row>
    <row r="80" spans="10:15">
      <c r="J80" s="30" t="str">
        <f>IF(J79&lt;&gt;"",IF(J79+1&lt;=$C$11*VLOOKUP($R$2,$Q$16:R89,2,0),J79+1,""),"")</f>
        <v/>
      </c>
      <c r="K80" s="125" t="str">
        <f t="shared" si="5"/>
        <v/>
      </c>
      <c r="L80" s="125" t="str">
        <f t="shared" si="3"/>
        <v/>
      </c>
      <c r="M80" s="125" t="str">
        <f t="shared" si="4"/>
        <v/>
      </c>
      <c r="N80" s="125"/>
      <c r="O80" s="125"/>
    </row>
    <row r="81" spans="10:15">
      <c r="J81" s="30" t="str">
        <f>IF(J80&lt;&gt;"",IF(J80+1&lt;=$C$11*VLOOKUP($R$2,$Q$16:R90,2,0),J80+1,""),"")</f>
        <v/>
      </c>
      <c r="K81" s="125" t="str">
        <f t="shared" si="5"/>
        <v/>
      </c>
      <c r="L81" s="125" t="str">
        <f t="shared" si="3"/>
        <v/>
      </c>
      <c r="M81" s="125" t="str">
        <f t="shared" si="4"/>
        <v/>
      </c>
      <c r="N81" s="125"/>
      <c r="O81" s="125"/>
    </row>
    <row r="82" spans="10:15">
      <c r="J82" s="30" t="str">
        <f>IF(J81&lt;&gt;"",IF(J81+1&lt;=$C$11*VLOOKUP($R$2,$Q$16:R91,2,0),J81+1,""),"")</f>
        <v/>
      </c>
      <c r="K82" s="125" t="str">
        <f t="shared" si="5"/>
        <v/>
      </c>
      <c r="L82" s="125" t="str">
        <f t="shared" si="3"/>
        <v/>
      </c>
      <c r="M82" s="125" t="str">
        <f t="shared" si="4"/>
        <v/>
      </c>
      <c r="N82" s="125"/>
      <c r="O82" s="125"/>
    </row>
    <row r="83" spans="10:15">
      <c r="J83" s="30" t="str">
        <f>IF(J82&lt;&gt;"",IF(J82+1&lt;=$C$11*VLOOKUP($R$2,$Q$16:R92,2,0),J82+1,""),"")</f>
        <v/>
      </c>
      <c r="K83" s="125" t="str">
        <f t="shared" si="5"/>
        <v/>
      </c>
      <c r="L83" s="125" t="str">
        <f t="shared" si="3"/>
        <v/>
      </c>
      <c r="M83" s="125" t="str">
        <f t="shared" si="4"/>
        <v/>
      </c>
      <c r="N83" s="125"/>
      <c r="O83" s="125"/>
    </row>
    <row r="84" spans="10:15">
      <c r="J84" s="30" t="str">
        <f>IF(J83&lt;&gt;"",IF(J83+1&lt;=$C$11*VLOOKUP($R$2,$Q$16:R93,2,0),J83+1,""),"")</f>
        <v/>
      </c>
      <c r="K84" s="125" t="str">
        <f t="shared" si="5"/>
        <v/>
      </c>
      <c r="L84" s="125" t="str">
        <f t="shared" si="3"/>
        <v/>
      </c>
      <c r="M84" s="125" t="str">
        <f t="shared" si="4"/>
        <v/>
      </c>
      <c r="N84" s="125"/>
      <c r="O84" s="125"/>
    </row>
    <row r="85" spans="10:15">
      <c r="J85" s="30" t="str">
        <f>IF(J84&lt;&gt;"",IF(J84+1&lt;=$C$11*VLOOKUP($R$2,$Q$16:R94,2,0),J84+1,""),"")</f>
        <v/>
      </c>
      <c r="K85" s="125" t="str">
        <f t="shared" si="5"/>
        <v/>
      </c>
      <c r="L85" s="125" t="str">
        <f t="shared" si="3"/>
        <v/>
      </c>
      <c r="M85" s="125" t="str">
        <f t="shared" si="4"/>
        <v/>
      </c>
      <c r="N85" s="125"/>
      <c r="O85" s="125"/>
    </row>
    <row r="86" spans="10:15">
      <c r="J86" s="30" t="str">
        <f>IF(J85&lt;&gt;"",IF(J85+1&lt;=$C$11*VLOOKUP($R$2,$Q$16:R95,2,0),J85+1,""),"")</f>
        <v/>
      </c>
      <c r="K86" s="125" t="str">
        <f t="shared" si="5"/>
        <v/>
      </c>
      <c r="L86" s="125" t="str">
        <f t="shared" si="3"/>
        <v/>
      </c>
      <c r="M86" s="125" t="str">
        <f t="shared" si="4"/>
        <v/>
      </c>
      <c r="N86" s="125"/>
      <c r="O86" s="125"/>
    </row>
    <row r="87" spans="10:15">
      <c r="J87" s="30" t="str">
        <f>IF(J86&lt;&gt;"",IF(J86+1&lt;=$C$11*VLOOKUP($R$2,$Q$16:R96,2,0),J86+1,""),"")</f>
        <v/>
      </c>
      <c r="K87" s="125" t="str">
        <f t="shared" si="5"/>
        <v/>
      </c>
      <c r="L87" s="125" t="str">
        <f t="shared" si="3"/>
        <v/>
      </c>
      <c r="M87" s="125" t="str">
        <f t="shared" si="4"/>
        <v/>
      </c>
      <c r="N87" s="125"/>
      <c r="O87" s="125"/>
    </row>
    <row r="88" spans="10:15">
      <c r="J88" s="30" t="str">
        <f>IF(J87&lt;&gt;"",IF(J87+1&lt;=$C$11*VLOOKUP($R$2,$Q$16:R97,2,0),J87+1,""),"")</f>
        <v/>
      </c>
      <c r="K88" s="125" t="str">
        <f t="shared" si="5"/>
        <v/>
      </c>
      <c r="L88" s="125" t="str">
        <f t="shared" si="3"/>
        <v/>
      </c>
      <c r="M88" s="125" t="str">
        <f t="shared" si="4"/>
        <v/>
      </c>
      <c r="N88" s="125"/>
      <c r="O88" s="125"/>
    </row>
    <row r="89" spans="10:15">
      <c r="J89" s="30" t="str">
        <f>IF(J88&lt;&gt;"",IF(J88+1&lt;=$C$11*VLOOKUP($R$2,$Q$16:R98,2,0),J88+1,""),"")</f>
        <v/>
      </c>
      <c r="K89" s="125" t="str">
        <f t="shared" si="5"/>
        <v/>
      </c>
      <c r="L89" s="125" t="str">
        <f t="shared" si="3"/>
        <v/>
      </c>
      <c r="M89" s="125" t="str">
        <f t="shared" si="4"/>
        <v/>
      </c>
      <c r="N89" s="125"/>
      <c r="O89" s="125"/>
    </row>
    <row r="90" spans="10:15">
      <c r="J90" s="30" t="str">
        <f>IF(J89&lt;&gt;"",IF(J89+1&lt;=$C$11*VLOOKUP($R$2,$Q$16:R99,2,0),J89+1,""),"")</f>
        <v/>
      </c>
      <c r="K90" s="125" t="str">
        <f t="shared" si="5"/>
        <v/>
      </c>
      <c r="L90" s="125" t="str">
        <f t="shared" si="3"/>
        <v/>
      </c>
      <c r="M90" s="125" t="str">
        <f t="shared" si="4"/>
        <v/>
      </c>
      <c r="N90" s="125"/>
      <c r="O90" s="125"/>
    </row>
    <row r="91" spans="10:15">
      <c r="J91" s="30" t="str">
        <f>IF(J90&lt;&gt;"",IF(J90+1&lt;=$C$11*VLOOKUP($R$2,$Q$16:R100,2,0),J90+1,""),"")</f>
        <v/>
      </c>
      <c r="K91" s="125" t="str">
        <f t="shared" si="5"/>
        <v/>
      </c>
      <c r="L91" s="125" t="str">
        <f t="shared" si="3"/>
        <v/>
      </c>
      <c r="M91" s="125" t="str">
        <f t="shared" si="4"/>
        <v/>
      </c>
      <c r="N91" s="125"/>
      <c r="O91" s="125"/>
    </row>
    <row r="92" spans="10:15">
      <c r="J92" s="30" t="str">
        <f>IF(J91&lt;&gt;"",IF(J91+1&lt;=$C$11*VLOOKUP($R$2,$Q$16:R101,2,0),J91+1,""),"")</f>
        <v/>
      </c>
      <c r="K92" s="125" t="str">
        <f t="shared" si="5"/>
        <v/>
      </c>
      <c r="L92" s="125" t="str">
        <f t="shared" si="3"/>
        <v/>
      </c>
      <c r="M92" s="125" t="str">
        <f t="shared" si="4"/>
        <v/>
      </c>
      <c r="N92" s="125"/>
      <c r="O92" s="125"/>
    </row>
    <row r="93" spans="10:15">
      <c r="J93" s="30" t="str">
        <f>IF(J92&lt;&gt;"",IF(J92+1&lt;=$C$11*VLOOKUP($R$2,$Q$16:R102,2,0),J92+1,""),"")</f>
        <v/>
      </c>
      <c r="K93" s="125" t="str">
        <f t="shared" si="5"/>
        <v/>
      </c>
      <c r="L93" s="125" t="str">
        <f t="shared" si="3"/>
        <v/>
      </c>
      <c r="M93" s="125" t="str">
        <f t="shared" si="4"/>
        <v/>
      </c>
      <c r="N93" s="125"/>
      <c r="O93" s="125"/>
    </row>
    <row r="94" spans="10:15">
      <c r="J94" s="30" t="str">
        <f>IF(J93&lt;&gt;"",IF(J93+1&lt;=$C$11*VLOOKUP($R$2,$Q$16:R103,2,0),J93+1,""),"")</f>
        <v/>
      </c>
      <c r="K94" s="125" t="str">
        <f t="shared" si="5"/>
        <v/>
      </c>
      <c r="L94" s="125" t="str">
        <f t="shared" si="3"/>
        <v/>
      </c>
      <c r="M94" s="125" t="str">
        <f t="shared" si="4"/>
        <v/>
      </c>
      <c r="N94" s="125"/>
      <c r="O94" s="125"/>
    </row>
    <row r="95" spans="10:15">
      <c r="J95" s="30" t="str">
        <f>IF(J94&lt;&gt;"",IF(J94+1&lt;=$C$11*VLOOKUP($R$2,$Q$16:R104,2,0),J94+1,""),"")</f>
        <v/>
      </c>
      <c r="K95" s="125" t="str">
        <f t="shared" si="5"/>
        <v/>
      </c>
      <c r="L95" s="125" t="str">
        <f t="shared" si="3"/>
        <v/>
      </c>
      <c r="M95" s="125" t="str">
        <f t="shared" si="4"/>
        <v/>
      </c>
      <c r="N95" s="125"/>
      <c r="O95" s="125"/>
    </row>
    <row r="96" spans="10:15">
      <c r="J96" s="30" t="str">
        <f>IF(J95&lt;&gt;"",IF(J95+1&lt;=$C$11*VLOOKUP($R$2,$Q$16:R105,2,0),J95+1,""),"")</f>
        <v/>
      </c>
      <c r="K96" s="125" t="str">
        <f t="shared" si="5"/>
        <v/>
      </c>
      <c r="L96" s="125" t="str">
        <f t="shared" si="3"/>
        <v/>
      </c>
      <c r="M96" s="125" t="str">
        <f t="shared" si="4"/>
        <v/>
      </c>
      <c r="N96" s="125"/>
      <c r="O96" s="125"/>
    </row>
    <row r="97" spans="10:15">
      <c r="J97" s="30" t="str">
        <f>IF(J96&lt;&gt;"",IF(J96+1&lt;=$C$11*VLOOKUP($R$2,$Q$16:R106,2,0),J96+1,""),"")</f>
        <v/>
      </c>
      <c r="K97" s="125" t="str">
        <f t="shared" si="5"/>
        <v/>
      </c>
      <c r="L97" s="125" t="str">
        <f t="shared" si="3"/>
        <v/>
      </c>
      <c r="M97" s="125" t="str">
        <f t="shared" si="4"/>
        <v/>
      </c>
      <c r="N97" s="125"/>
      <c r="O97" s="125"/>
    </row>
    <row r="98" spans="10:15">
      <c r="J98" s="30" t="str">
        <f>IF(J97&lt;&gt;"",IF(J97+1&lt;=$C$11*VLOOKUP($R$2,$Q$16:R107,2,0),J97+1,""),"")</f>
        <v/>
      </c>
      <c r="K98" s="125" t="str">
        <f t="shared" si="5"/>
        <v/>
      </c>
      <c r="L98" s="125" t="str">
        <f t="shared" si="3"/>
        <v/>
      </c>
      <c r="M98" s="125" t="str">
        <f t="shared" si="4"/>
        <v/>
      </c>
      <c r="N98" s="125"/>
      <c r="O98" s="125"/>
    </row>
    <row r="99" spans="10:15">
      <c r="J99" s="30" t="str">
        <f>IF(J98&lt;&gt;"",IF(J98+1&lt;=$C$11*VLOOKUP($R$2,$Q$16:R108,2,0),J98+1,""),"")</f>
        <v/>
      </c>
      <c r="K99" s="125" t="str">
        <f t="shared" si="5"/>
        <v/>
      </c>
      <c r="L99" s="125" t="str">
        <f t="shared" si="3"/>
        <v/>
      </c>
      <c r="M99" s="125" t="str">
        <f t="shared" si="4"/>
        <v/>
      </c>
      <c r="N99" s="125"/>
      <c r="O99" s="125"/>
    </row>
    <row r="100" spans="10:15">
      <c r="J100" s="30" t="str">
        <f>IF(J99&lt;&gt;"",IF(J99+1&lt;=$C$11*VLOOKUP($R$2,$Q$16:R109,2,0),J99+1,""),"")</f>
        <v/>
      </c>
      <c r="K100" s="125" t="str">
        <f t="shared" si="5"/>
        <v/>
      </c>
      <c r="L100" s="125" t="str">
        <f t="shared" si="3"/>
        <v/>
      </c>
      <c r="M100" s="125" t="str">
        <f t="shared" si="4"/>
        <v/>
      </c>
      <c r="N100" s="125"/>
      <c r="O100" s="125"/>
    </row>
    <row r="101" spans="10:15">
      <c r="J101" s="30" t="str">
        <f>IF(J100&lt;&gt;"",IF(J100+1&lt;=$C$11*VLOOKUP($R$2,$Q$16:R110,2,0),J100+1,""),"")</f>
        <v/>
      </c>
      <c r="K101" s="125" t="str">
        <f t="shared" si="5"/>
        <v/>
      </c>
      <c r="L101" s="125" t="str">
        <f t="shared" si="3"/>
        <v/>
      </c>
      <c r="M101" s="125" t="str">
        <f t="shared" si="4"/>
        <v/>
      </c>
      <c r="N101" s="125"/>
      <c r="O101" s="125"/>
    </row>
    <row r="102" spans="10:15">
      <c r="J102" s="30" t="str">
        <f>IF(J101&lt;&gt;"",IF(J101+1&lt;=$C$11*VLOOKUP($R$2,$Q$16:R111,2,0),J101+1,""),"")</f>
        <v/>
      </c>
      <c r="K102" s="125" t="str">
        <f t="shared" si="5"/>
        <v/>
      </c>
      <c r="L102" s="125" t="str">
        <f t="shared" si="3"/>
        <v/>
      </c>
      <c r="M102" s="125" t="str">
        <f t="shared" si="4"/>
        <v/>
      </c>
      <c r="N102" s="125"/>
      <c r="O102" s="125"/>
    </row>
    <row r="103" spans="10:15">
      <c r="J103" s="30" t="str">
        <f>IF(J102&lt;&gt;"",IF(J102+1&lt;=$C$11*VLOOKUP($R$2,$Q$16:R112,2,0),J102+1,""),"")</f>
        <v/>
      </c>
      <c r="K103" s="125" t="str">
        <f t="shared" si="5"/>
        <v/>
      </c>
      <c r="L103" s="125" t="str">
        <f t="shared" si="3"/>
        <v/>
      </c>
      <c r="M103" s="125" t="str">
        <f t="shared" si="4"/>
        <v/>
      </c>
      <c r="N103" s="125"/>
      <c r="O103" s="125"/>
    </row>
    <row r="104" spans="10:15">
      <c r="J104" s="30" t="str">
        <f>IF(J103&lt;&gt;"",IF(J103+1&lt;=$C$11*VLOOKUP($R$2,$Q$16:R113,2,0),J103+1,""),"")</f>
        <v/>
      </c>
      <c r="K104" s="125" t="str">
        <f t="shared" si="5"/>
        <v/>
      </c>
      <c r="L104" s="125" t="str">
        <f t="shared" si="3"/>
        <v/>
      </c>
      <c r="M104" s="125" t="str">
        <f t="shared" si="4"/>
        <v/>
      </c>
      <c r="N104" s="125"/>
      <c r="O104" s="125"/>
    </row>
    <row r="105" spans="10:15">
      <c r="J105" s="30" t="str">
        <f>IF(J104&lt;&gt;"",IF(J104+1&lt;=$C$11*VLOOKUP($R$2,$Q$16:R114,2,0),J104+1,""),"")</f>
        <v/>
      </c>
      <c r="K105" s="125" t="str">
        <f t="shared" si="5"/>
        <v/>
      </c>
      <c r="L105" s="125" t="str">
        <f t="shared" si="3"/>
        <v/>
      </c>
      <c r="M105" s="125" t="str">
        <f t="shared" si="4"/>
        <v/>
      </c>
      <c r="N105" s="125"/>
      <c r="O105" s="125"/>
    </row>
    <row r="106" spans="10:15">
      <c r="J106" s="30" t="str">
        <f>IF(J105&lt;&gt;"",IF(J105+1&lt;=$C$11*VLOOKUP($R$2,$Q$16:R115,2,0),J105+1,""),"")</f>
        <v/>
      </c>
      <c r="K106" s="125" t="str">
        <f t="shared" si="5"/>
        <v/>
      </c>
      <c r="L106" s="125" t="str">
        <f t="shared" si="3"/>
        <v/>
      </c>
      <c r="M106" s="125" t="str">
        <f t="shared" si="4"/>
        <v/>
      </c>
      <c r="N106" s="125"/>
      <c r="O106" s="125"/>
    </row>
    <row r="107" spans="10:15">
      <c r="J107" s="30" t="str">
        <f>IF(J106&lt;&gt;"",IF(J106+1&lt;=$C$11*VLOOKUP($R$2,$Q$16:R116,2,0),J106+1,""),"")</f>
        <v/>
      </c>
      <c r="K107" s="125" t="str">
        <f t="shared" si="5"/>
        <v/>
      </c>
      <c r="L107" s="125" t="str">
        <f t="shared" si="3"/>
        <v/>
      </c>
      <c r="M107" s="125" t="str">
        <f t="shared" si="4"/>
        <v/>
      </c>
      <c r="N107" s="125"/>
      <c r="O107" s="125"/>
    </row>
    <row r="108" spans="10:15">
      <c r="J108" s="30" t="str">
        <f>IF(J107&lt;&gt;"",IF(J107+1&lt;=$C$11*VLOOKUP($R$2,$Q$16:R117,2,0),J107+1,""),"")</f>
        <v/>
      </c>
      <c r="K108" s="125" t="str">
        <f t="shared" si="5"/>
        <v/>
      </c>
      <c r="L108" s="125" t="str">
        <f t="shared" si="3"/>
        <v/>
      </c>
      <c r="M108" s="125" t="str">
        <f t="shared" si="4"/>
        <v/>
      </c>
      <c r="N108" s="125"/>
      <c r="O108" s="125"/>
    </row>
    <row r="109" spans="10:15">
      <c r="J109" s="30" t="str">
        <f>IF(J108&lt;&gt;"",IF(J108+1&lt;=$C$11*VLOOKUP($R$2,$Q$16:R118,2,0),J108+1,""),"")</f>
        <v/>
      </c>
      <c r="K109" s="125" t="str">
        <f t="shared" si="5"/>
        <v/>
      </c>
      <c r="L109" s="125" t="str">
        <f t="shared" si="3"/>
        <v/>
      </c>
      <c r="M109" s="125" t="str">
        <f t="shared" si="4"/>
        <v/>
      </c>
      <c r="N109" s="125"/>
      <c r="O109" s="125"/>
    </row>
    <row r="110" spans="10:15">
      <c r="J110" s="30" t="str">
        <f>IF(J109&lt;&gt;"",IF(J109+1&lt;=$C$11*VLOOKUP($R$2,$Q$16:R119,2,0),J109+1,""),"")</f>
        <v/>
      </c>
      <c r="K110" s="125" t="str">
        <f t="shared" si="5"/>
        <v/>
      </c>
      <c r="L110" s="125" t="str">
        <f t="shared" si="3"/>
        <v/>
      </c>
      <c r="M110" s="125" t="str">
        <f t="shared" si="4"/>
        <v/>
      </c>
      <c r="N110" s="125"/>
      <c r="O110" s="125"/>
    </row>
    <row r="111" spans="10:15">
      <c r="J111" s="30" t="str">
        <f>IF(J110&lt;&gt;"",IF(J110+1&lt;=$C$11*VLOOKUP($R$2,$Q$16:R120,2,0),J110+1,""),"")</f>
        <v/>
      </c>
      <c r="K111" s="125" t="str">
        <f t="shared" si="5"/>
        <v/>
      </c>
      <c r="L111" s="125" t="str">
        <f t="shared" si="3"/>
        <v/>
      </c>
      <c r="M111" s="125" t="str">
        <f t="shared" si="4"/>
        <v/>
      </c>
      <c r="N111" s="125"/>
      <c r="O111" s="125"/>
    </row>
    <row r="112" spans="10:15">
      <c r="J112" s="30" t="str">
        <f>IF(J111&lt;&gt;"",IF(J111+1&lt;=$C$11*VLOOKUP($R$2,$Q$16:R121,2,0),J111+1,""),"")</f>
        <v/>
      </c>
      <c r="K112" s="125" t="str">
        <f t="shared" si="5"/>
        <v/>
      </c>
      <c r="L112" s="125" t="str">
        <f t="shared" si="3"/>
        <v/>
      </c>
      <c r="M112" s="125" t="str">
        <f t="shared" si="4"/>
        <v/>
      </c>
      <c r="N112" s="125"/>
      <c r="O112" s="125"/>
    </row>
    <row r="113" spans="10:15">
      <c r="J113" s="30" t="str">
        <f>IF(J112&lt;&gt;"",IF(J112+1&lt;=$C$11*VLOOKUP($R$2,$Q$16:R122,2,0),J112+1,""),"")</f>
        <v/>
      </c>
      <c r="K113" s="125" t="str">
        <f t="shared" si="5"/>
        <v/>
      </c>
      <c r="L113" s="125" t="str">
        <f t="shared" si="3"/>
        <v/>
      </c>
      <c r="M113" s="125" t="str">
        <f t="shared" si="4"/>
        <v/>
      </c>
      <c r="N113" s="125"/>
      <c r="O113" s="125"/>
    </row>
    <row r="114" spans="10:15">
      <c r="J114" s="30" t="str">
        <f>IF(J113&lt;&gt;"",IF(J113+1&lt;=$C$11*VLOOKUP($R$2,$Q$16:R123,2,0),J113+1,""),"")</f>
        <v/>
      </c>
      <c r="K114" s="125" t="str">
        <f t="shared" si="5"/>
        <v/>
      </c>
      <c r="L114" s="125" t="str">
        <f t="shared" si="3"/>
        <v/>
      </c>
      <c r="M114" s="125" t="str">
        <f t="shared" si="4"/>
        <v/>
      </c>
      <c r="N114" s="125"/>
      <c r="O114" s="125"/>
    </row>
    <row r="115" spans="10:15">
      <c r="J115" s="30" t="str">
        <f>IF(J114&lt;&gt;"",IF(J114+1&lt;=$C$11*VLOOKUP($R$2,$Q$16:R124,2,0),J114+1,""),"")</f>
        <v/>
      </c>
      <c r="K115" s="125" t="str">
        <f t="shared" si="5"/>
        <v/>
      </c>
      <c r="L115" s="125" t="str">
        <f t="shared" si="3"/>
        <v/>
      </c>
      <c r="M115" s="125" t="str">
        <f t="shared" si="4"/>
        <v/>
      </c>
      <c r="N115" s="125"/>
      <c r="O115" s="125"/>
    </row>
    <row r="116" spans="10:15">
      <c r="J116" s="30" t="str">
        <f>IF(J115&lt;&gt;"",IF(J115+1&lt;=$C$11*VLOOKUP($R$2,$Q$16:R125,2,0),J115+1,""),"")</f>
        <v/>
      </c>
      <c r="K116" s="125" t="str">
        <f t="shared" si="5"/>
        <v/>
      </c>
      <c r="L116" s="125" t="str">
        <f t="shared" si="3"/>
        <v/>
      </c>
      <c r="M116" s="125" t="str">
        <f t="shared" si="4"/>
        <v/>
      </c>
      <c r="N116" s="125"/>
      <c r="O116" s="125"/>
    </row>
    <row r="117" spans="10:15">
      <c r="J117" s="30" t="str">
        <f>IF(J116&lt;&gt;"",IF(J116+1&lt;=$C$11*VLOOKUP($R$2,$Q$16:R126,2,0),J116+1,""),"")</f>
        <v/>
      </c>
      <c r="K117" s="125" t="str">
        <f t="shared" si="5"/>
        <v/>
      </c>
      <c r="L117" s="125" t="str">
        <f t="shared" si="3"/>
        <v/>
      </c>
      <c r="M117" s="125" t="str">
        <f t="shared" si="4"/>
        <v/>
      </c>
      <c r="N117" s="125"/>
      <c r="O117" s="125"/>
    </row>
    <row r="118" spans="10:15">
      <c r="J118" s="30" t="str">
        <f>IF(J117&lt;&gt;"",IF(J117+1&lt;=$C$11*VLOOKUP($R$2,$Q$16:R127,2,0),J117+1,""),"")</f>
        <v/>
      </c>
      <c r="K118" s="125" t="str">
        <f t="shared" si="5"/>
        <v/>
      </c>
      <c r="L118" s="125" t="str">
        <f t="shared" si="3"/>
        <v/>
      </c>
      <c r="M118" s="125" t="str">
        <f t="shared" si="4"/>
        <v/>
      </c>
      <c r="N118" s="125"/>
      <c r="O118" s="125"/>
    </row>
    <row r="119" spans="10:15">
      <c r="J119" s="30" t="str">
        <f>IF(J118&lt;&gt;"",IF(J118+1&lt;=$C$11*VLOOKUP($R$2,$Q$16:R128,2,0),J118+1,""),"")</f>
        <v/>
      </c>
      <c r="K119" s="125" t="str">
        <f t="shared" si="5"/>
        <v/>
      </c>
      <c r="L119" s="125" t="str">
        <f t="shared" si="3"/>
        <v/>
      </c>
      <c r="M119" s="125" t="str">
        <f t="shared" si="4"/>
        <v/>
      </c>
      <c r="N119" s="125"/>
      <c r="O119" s="125"/>
    </row>
    <row r="120" spans="10:15">
      <c r="J120" s="30" t="str">
        <f>IF(J119&lt;&gt;"",IF(J119+1&lt;=$C$11*VLOOKUP($R$2,$Q$16:R129,2,0),J119+1,""),"")</f>
        <v/>
      </c>
      <c r="K120" s="125" t="str">
        <f t="shared" si="5"/>
        <v/>
      </c>
      <c r="L120" s="125" t="str">
        <f t="shared" si="3"/>
        <v/>
      </c>
      <c r="M120" s="125" t="str">
        <f t="shared" si="4"/>
        <v/>
      </c>
      <c r="N120" s="125"/>
      <c r="O120" s="125"/>
    </row>
    <row r="121" spans="10:15">
      <c r="J121" s="30" t="str">
        <f>IF(J120&lt;&gt;"",IF(J120+1&lt;=$C$11*VLOOKUP($R$2,$Q$16:R130,2,0),J120+1,""),"")</f>
        <v/>
      </c>
      <c r="K121" s="125" t="str">
        <f t="shared" si="5"/>
        <v/>
      </c>
      <c r="L121" s="125" t="str">
        <f t="shared" si="3"/>
        <v/>
      </c>
      <c r="M121" s="125" t="str">
        <f t="shared" si="4"/>
        <v/>
      </c>
      <c r="N121" s="125"/>
      <c r="O121" s="125"/>
    </row>
    <row r="122" spans="10:15">
      <c r="J122" s="30" t="str">
        <f>IF(J121&lt;&gt;"",IF(J121+1&lt;=$C$11*VLOOKUP($R$2,$Q$16:R131,2,0),J121+1,""),"")</f>
        <v/>
      </c>
      <c r="K122" s="125" t="str">
        <f t="shared" si="5"/>
        <v/>
      </c>
      <c r="L122" s="125" t="str">
        <f t="shared" si="3"/>
        <v/>
      </c>
      <c r="M122" s="125" t="str">
        <f t="shared" si="4"/>
        <v/>
      </c>
      <c r="N122" s="125"/>
      <c r="O122" s="125"/>
    </row>
    <row r="123" spans="10:15">
      <c r="J123" s="30" t="str">
        <f>IF(J122&lt;&gt;"",IF(J122+1&lt;=$C$11*VLOOKUP($R$2,$Q$16:R132,2,0),J122+1,""),"")</f>
        <v/>
      </c>
      <c r="K123" s="125" t="str">
        <f t="shared" si="5"/>
        <v/>
      </c>
      <c r="L123" s="125" t="str">
        <f t="shared" si="3"/>
        <v/>
      </c>
      <c r="M123" s="125" t="str">
        <f t="shared" si="4"/>
        <v/>
      </c>
      <c r="N123" s="125"/>
      <c r="O123" s="125"/>
    </row>
    <row r="128" spans="10:15">
      <c r="J128"/>
    </row>
    <row r="129" spans="10:10">
      <c r="J129"/>
    </row>
    <row r="130" spans="10:10">
      <c r="J130"/>
    </row>
    <row r="131" spans="10:10">
      <c r="J131"/>
    </row>
    <row r="132" spans="10:10">
      <c r="J132"/>
    </row>
    <row r="133" spans="10:10">
      <c r="J133"/>
    </row>
    <row r="134" spans="10:10">
      <c r="J134"/>
    </row>
    <row r="135" spans="10:10">
      <c r="J135"/>
    </row>
    <row r="136" spans="10:10">
      <c r="J136"/>
    </row>
    <row r="137" spans="10:10">
      <c r="J137"/>
    </row>
    <row r="138" spans="10:10">
      <c r="J138"/>
    </row>
    <row r="139" spans="10:10">
      <c r="J139"/>
    </row>
    <row r="140" spans="10:10">
      <c r="J140"/>
    </row>
    <row r="141" spans="10:10">
      <c r="J141"/>
    </row>
    <row r="142" spans="10:10">
      <c r="J142"/>
    </row>
    <row r="143" spans="10:10">
      <c r="J143"/>
    </row>
    <row r="144" spans="10:10">
      <c r="J144"/>
    </row>
    <row r="145" spans="10:10">
      <c r="J145"/>
    </row>
    <row r="146" spans="10:10">
      <c r="J146"/>
    </row>
    <row r="147" spans="10:10">
      <c r="J147"/>
    </row>
    <row r="148" spans="10:10">
      <c r="J148"/>
    </row>
    <row r="149" spans="10:10">
      <c r="J149"/>
    </row>
    <row r="150" spans="10:10">
      <c r="J150"/>
    </row>
    <row r="151" spans="10:10">
      <c r="J151"/>
    </row>
    <row r="152" spans="10:10">
      <c r="J152"/>
    </row>
    <row r="153" spans="10:10">
      <c r="J153"/>
    </row>
    <row r="154" spans="10:10">
      <c r="J154"/>
    </row>
    <row r="155" spans="10:10">
      <c r="J155"/>
    </row>
    <row r="156" spans="10:10">
      <c r="J156"/>
    </row>
    <row r="157" spans="10:10">
      <c r="J157"/>
    </row>
    <row r="158" spans="10:10">
      <c r="J158"/>
    </row>
    <row r="159" spans="10:10">
      <c r="J159"/>
    </row>
    <row r="160" spans="10:10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  <row r="444" spans="10:10">
      <c r="J444"/>
    </row>
    <row r="445" spans="10:10">
      <c r="J445"/>
    </row>
    <row r="446" spans="10:10">
      <c r="J446"/>
    </row>
    <row r="447" spans="10:10">
      <c r="J447"/>
    </row>
    <row r="448" spans="10:10">
      <c r="J448"/>
    </row>
    <row r="449" spans="10:10">
      <c r="J449"/>
    </row>
    <row r="450" spans="10:10">
      <c r="J450"/>
    </row>
    <row r="451" spans="10:10">
      <c r="J451"/>
    </row>
    <row r="452" spans="10:10">
      <c r="J452"/>
    </row>
    <row r="453" spans="10:10">
      <c r="J453"/>
    </row>
    <row r="454" spans="10:10">
      <c r="J454"/>
    </row>
    <row r="455" spans="10:10">
      <c r="J455"/>
    </row>
    <row r="456" spans="10:10">
      <c r="J456"/>
    </row>
    <row r="457" spans="10:10">
      <c r="J457"/>
    </row>
    <row r="458" spans="10:10">
      <c r="J458"/>
    </row>
    <row r="459" spans="10:10">
      <c r="J459"/>
    </row>
    <row r="460" spans="10:10">
      <c r="J460"/>
    </row>
    <row r="461" spans="10:10">
      <c r="J461"/>
    </row>
    <row r="462" spans="10:10">
      <c r="J462"/>
    </row>
    <row r="463" spans="10:10">
      <c r="J463"/>
    </row>
    <row r="464" spans="10:10">
      <c r="J464"/>
    </row>
    <row r="465" spans="10:10">
      <c r="J465"/>
    </row>
    <row r="466" spans="10:10">
      <c r="J466"/>
    </row>
    <row r="467" spans="10:10">
      <c r="J467"/>
    </row>
    <row r="468" spans="10:10">
      <c r="J468"/>
    </row>
    <row r="469" spans="10:10">
      <c r="J469"/>
    </row>
    <row r="470" spans="10:10">
      <c r="J470"/>
    </row>
    <row r="471" spans="10:10">
      <c r="J471"/>
    </row>
    <row r="472" spans="10:10">
      <c r="J472"/>
    </row>
    <row r="473" spans="10:10">
      <c r="J473"/>
    </row>
    <row r="474" spans="10:10">
      <c r="J474"/>
    </row>
    <row r="475" spans="10:10">
      <c r="J475"/>
    </row>
    <row r="476" spans="10:10">
      <c r="J476"/>
    </row>
    <row r="477" spans="10:10">
      <c r="J477"/>
    </row>
    <row r="478" spans="10:10">
      <c r="J478"/>
    </row>
    <row r="479" spans="10:10">
      <c r="J479"/>
    </row>
    <row r="480" spans="10:10">
      <c r="J480"/>
    </row>
    <row r="481" spans="10:10">
      <c r="J481"/>
    </row>
    <row r="482" spans="10:10">
      <c r="J482"/>
    </row>
    <row r="483" spans="10:10">
      <c r="J483"/>
    </row>
    <row r="484" spans="10:10">
      <c r="J484"/>
    </row>
    <row r="485" spans="10:10">
      <c r="J485"/>
    </row>
    <row r="486" spans="10:10">
      <c r="J486"/>
    </row>
    <row r="487" spans="10:10">
      <c r="J487"/>
    </row>
    <row r="488" spans="10:10">
      <c r="J488"/>
    </row>
    <row r="489" spans="10:10">
      <c r="J489"/>
    </row>
    <row r="490" spans="10:10">
      <c r="J490"/>
    </row>
    <row r="491" spans="10:10">
      <c r="J491"/>
    </row>
    <row r="492" spans="10:10">
      <c r="J492"/>
    </row>
    <row r="493" spans="10:10">
      <c r="J493"/>
    </row>
    <row r="494" spans="10:10">
      <c r="J494"/>
    </row>
    <row r="495" spans="10:10">
      <c r="J495"/>
    </row>
    <row r="496" spans="10:10">
      <c r="J496"/>
    </row>
    <row r="497" spans="10:10">
      <c r="J497"/>
    </row>
    <row r="498" spans="10:10">
      <c r="J498"/>
    </row>
    <row r="499" spans="10:10">
      <c r="J499"/>
    </row>
    <row r="500" spans="10:10">
      <c r="J500"/>
    </row>
    <row r="501" spans="10:10">
      <c r="J501"/>
    </row>
    <row r="502" spans="10:10">
      <c r="J502"/>
    </row>
    <row r="503" spans="10:10">
      <c r="J503"/>
    </row>
    <row r="504" spans="10:10">
      <c r="J504"/>
    </row>
    <row r="505" spans="10:10">
      <c r="J505"/>
    </row>
    <row r="506" spans="10:10">
      <c r="J506"/>
    </row>
    <row r="507" spans="10:10">
      <c r="J507"/>
    </row>
    <row r="508" spans="10:10">
      <c r="J508"/>
    </row>
    <row r="509" spans="10:10">
      <c r="J509"/>
    </row>
    <row r="510" spans="10:10">
      <c r="J510"/>
    </row>
    <row r="511" spans="10:10">
      <c r="J511"/>
    </row>
    <row r="512" spans="10:10">
      <c r="J512"/>
    </row>
    <row r="513" spans="10:10">
      <c r="J513"/>
    </row>
    <row r="514" spans="10:10">
      <c r="J514"/>
    </row>
    <row r="515" spans="10:10">
      <c r="J515"/>
    </row>
    <row r="516" spans="10:10">
      <c r="J516"/>
    </row>
    <row r="517" spans="10:10">
      <c r="J517"/>
    </row>
    <row r="518" spans="10:10">
      <c r="J518"/>
    </row>
    <row r="519" spans="10:10">
      <c r="J519"/>
    </row>
    <row r="520" spans="10:10">
      <c r="J520"/>
    </row>
    <row r="521" spans="10:10">
      <c r="J521"/>
    </row>
    <row r="522" spans="10:10">
      <c r="J522"/>
    </row>
    <row r="523" spans="10:10">
      <c r="J523"/>
    </row>
    <row r="524" spans="10:10">
      <c r="J524"/>
    </row>
    <row r="525" spans="10:10">
      <c r="J525"/>
    </row>
    <row r="526" spans="10:10">
      <c r="J526"/>
    </row>
    <row r="527" spans="10:10">
      <c r="J527"/>
    </row>
    <row r="528" spans="10:10">
      <c r="J528"/>
    </row>
    <row r="529" spans="10:10">
      <c r="J529"/>
    </row>
    <row r="530" spans="10:10">
      <c r="J530"/>
    </row>
    <row r="531" spans="10:10">
      <c r="J531"/>
    </row>
    <row r="532" spans="10:10">
      <c r="J532"/>
    </row>
    <row r="533" spans="10:10">
      <c r="J533"/>
    </row>
    <row r="534" spans="10:10">
      <c r="J534"/>
    </row>
    <row r="535" spans="10:10">
      <c r="J535"/>
    </row>
    <row r="536" spans="10:10">
      <c r="J536"/>
    </row>
    <row r="537" spans="10:10">
      <c r="J537"/>
    </row>
    <row r="538" spans="10:10">
      <c r="J538"/>
    </row>
    <row r="539" spans="10:10">
      <c r="J539"/>
    </row>
    <row r="540" spans="10:10">
      <c r="J540"/>
    </row>
    <row r="541" spans="10:10">
      <c r="J541"/>
    </row>
    <row r="542" spans="10:10">
      <c r="J542"/>
    </row>
    <row r="543" spans="10:10">
      <c r="J543"/>
    </row>
    <row r="544" spans="10:10">
      <c r="J544"/>
    </row>
    <row r="545" spans="10:10">
      <c r="J545"/>
    </row>
    <row r="546" spans="10:10">
      <c r="J546"/>
    </row>
    <row r="547" spans="10:10">
      <c r="J547"/>
    </row>
    <row r="548" spans="10:10">
      <c r="J548"/>
    </row>
    <row r="549" spans="10:10">
      <c r="J549"/>
    </row>
    <row r="550" spans="10:10">
      <c r="J550"/>
    </row>
    <row r="551" spans="10:10">
      <c r="J551"/>
    </row>
    <row r="552" spans="10:10">
      <c r="J552"/>
    </row>
    <row r="553" spans="10:10">
      <c r="J553"/>
    </row>
    <row r="554" spans="10:10">
      <c r="J554"/>
    </row>
    <row r="555" spans="10:10">
      <c r="J555"/>
    </row>
    <row r="556" spans="10:10">
      <c r="J556"/>
    </row>
    <row r="557" spans="10:10">
      <c r="J557"/>
    </row>
    <row r="558" spans="10:10">
      <c r="J558"/>
    </row>
    <row r="559" spans="10:10">
      <c r="J559"/>
    </row>
    <row r="560" spans="10:10">
      <c r="J560"/>
    </row>
    <row r="561" spans="10:10">
      <c r="J561"/>
    </row>
    <row r="562" spans="10:10">
      <c r="J562"/>
    </row>
    <row r="563" spans="10:10">
      <c r="J563"/>
    </row>
    <row r="564" spans="10:10">
      <c r="J564"/>
    </row>
    <row r="565" spans="10:10">
      <c r="J565"/>
    </row>
    <row r="566" spans="10:10">
      <c r="J566"/>
    </row>
    <row r="567" spans="10:10">
      <c r="J567"/>
    </row>
    <row r="568" spans="10:10">
      <c r="J568"/>
    </row>
    <row r="569" spans="10:10">
      <c r="J569"/>
    </row>
    <row r="570" spans="10:10">
      <c r="J570"/>
    </row>
    <row r="571" spans="10:10">
      <c r="J571"/>
    </row>
    <row r="572" spans="10:10">
      <c r="J572"/>
    </row>
    <row r="573" spans="10:10">
      <c r="J573"/>
    </row>
    <row r="574" spans="10:10">
      <c r="J574"/>
    </row>
    <row r="575" spans="10:10">
      <c r="J575"/>
    </row>
    <row r="576" spans="10:10">
      <c r="J576"/>
    </row>
    <row r="577" spans="10:10">
      <c r="J577"/>
    </row>
    <row r="578" spans="10:10">
      <c r="J578"/>
    </row>
    <row r="579" spans="10:10">
      <c r="J579"/>
    </row>
    <row r="580" spans="10:10">
      <c r="J580"/>
    </row>
    <row r="581" spans="10:10">
      <c r="J581"/>
    </row>
    <row r="582" spans="10:10">
      <c r="J582"/>
    </row>
    <row r="583" spans="10:10">
      <c r="J583"/>
    </row>
    <row r="584" spans="10:10">
      <c r="J584"/>
    </row>
    <row r="585" spans="10:10">
      <c r="J585"/>
    </row>
    <row r="586" spans="10:10">
      <c r="J586"/>
    </row>
    <row r="587" spans="10:10">
      <c r="J587"/>
    </row>
    <row r="588" spans="10:10">
      <c r="J588"/>
    </row>
    <row r="589" spans="10:10">
      <c r="J589"/>
    </row>
    <row r="590" spans="10:10">
      <c r="J590"/>
    </row>
    <row r="591" spans="10:10">
      <c r="J591"/>
    </row>
    <row r="592" spans="10:10">
      <c r="J592"/>
    </row>
    <row r="593" spans="10:10">
      <c r="J593"/>
    </row>
    <row r="594" spans="10:10">
      <c r="J594"/>
    </row>
    <row r="595" spans="10:10">
      <c r="J595"/>
    </row>
    <row r="596" spans="10:10">
      <c r="J596"/>
    </row>
    <row r="597" spans="10:10">
      <c r="J597"/>
    </row>
    <row r="598" spans="10:10">
      <c r="J598"/>
    </row>
    <row r="599" spans="10:10">
      <c r="J599"/>
    </row>
    <row r="600" spans="10:10">
      <c r="J600"/>
    </row>
    <row r="601" spans="10:10">
      <c r="J601"/>
    </row>
    <row r="602" spans="10:10">
      <c r="J602"/>
    </row>
    <row r="603" spans="10:10">
      <c r="J603"/>
    </row>
    <row r="604" spans="10:10">
      <c r="J604"/>
    </row>
    <row r="605" spans="10:10">
      <c r="J605"/>
    </row>
    <row r="606" spans="10:10">
      <c r="J606"/>
    </row>
    <row r="607" spans="10:10">
      <c r="J607"/>
    </row>
    <row r="608" spans="10:10">
      <c r="J608"/>
    </row>
    <row r="609" spans="10:10">
      <c r="J609"/>
    </row>
    <row r="610" spans="10:10">
      <c r="J610"/>
    </row>
    <row r="611" spans="10:10">
      <c r="J611"/>
    </row>
    <row r="612" spans="10:10">
      <c r="J612"/>
    </row>
    <row r="613" spans="10:10">
      <c r="J613"/>
    </row>
    <row r="614" spans="10:10">
      <c r="J614"/>
    </row>
    <row r="615" spans="10:10">
      <c r="J615"/>
    </row>
    <row r="616" spans="10:10">
      <c r="J616"/>
    </row>
    <row r="617" spans="10:10">
      <c r="J617"/>
    </row>
    <row r="618" spans="10:10">
      <c r="J618"/>
    </row>
    <row r="619" spans="10:10">
      <c r="J619"/>
    </row>
    <row r="620" spans="10:10">
      <c r="J620"/>
    </row>
    <row r="621" spans="10:10">
      <c r="J621"/>
    </row>
    <row r="622" spans="10:10">
      <c r="J622"/>
    </row>
    <row r="623" spans="10:10">
      <c r="J623"/>
    </row>
    <row r="624" spans="10:10">
      <c r="J624"/>
    </row>
    <row r="625" spans="10:10">
      <c r="J625"/>
    </row>
    <row r="626" spans="10:10">
      <c r="J626"/>
    </row>
    <row r="627" spans="10:10">
      <c r="J627"/>
    </row>
    <row r="628" spans="10:10">
      <c r="J628"/>
    </row>
    <row r="629" spans="10:10">
      <c r="J629"/>
    </row>
    <row r="630" spans="10:10">
      <c r="J630"/>
    </row>
    <row r="631" spans="10:10">
      <c r="J631"/>
    </row>
    <row r="632" spans="10:10">
      <c r="J632"/>
    </row>
    <row r="633" spans="10:10">
      <c r="J633"/>
    </row>
    <row r="634" spans="10:10">
      <c r="J634"/>
    </row>
    <row r="635" spans="10:10">
      <c r="J635"/>
    </row>
    <row r="636" spans="10:10">
      <c r="J636"/>
    </row>
    <row r="637" spans="10:10">
      <c r="J637"/>
    </row>
    <row r="638" spans="10:10">
      <c r="J638"/>
    </row>
    <row r="639" spans="10:10">
      <c r="J639"/>
    </row>
    <row r="640" spans="10:10">
      <c r="J640"/>
    </row>
    <row r="641" spans="10:10">
      <c r="J641"/>
    </row>
    <row r="642" spans="10:10">
      <c r="J642"/>
    </row>
    <row r="643" spans="10:10">
      <c r="J643"/>
    </row>
    <row r="644" spans="10:10">
      <c r="J644"/>
    </row>
    <row r="645" spans="10:10">
      <c r="J645"/>
    </row>
    <row r="646" spans="10:10">
      <c r="J646"/>
    </row>
    <row r="647" spans="10:10">
      <c r="J647"/>
    </row>
    <row r="648" spans="10:10">
      <c r="J648"/>
    </row>
    <row r="649" spans="10:10">
      <c r="J649"/>
    </row>
    <row r="650" spans="10:10">
      <c r="J650"/>
    </row>
    <row r="651" spans="10:10">
      <c r="J651"/>
    </row>
    <row r="652" spans="10:10">
      <c r="J652"/>
    </row>
    <row r="653" spans="10:10">
      <c r="J653"/>
    </row>
    <row r="654" spans="10:10">
      <c r="J654"/>
    </row>
    <row r="655" spans="10:10">
      <c r="J655"/>
    </row>
    <row r="656" spans="10:10">
      <c r="J656"/>
    </row>
    <row r="657" spans="10:10">
      <c r="J657"/>
    </row>
    <row r="658" spans="10:10">
      <c r="J658"/>
    </row>
    <row r="659" spans="10:10">
      <c r="J659"/>
    </row>
    <row r="660" spans="10:10">
      <c r="J660"/>
    </row>
  </sheetData>
  <sheetProtection algorithmName="SHA-512" hashValue="7O19pqH0QmRFoLAC3C7YZH8SzWHmO9IZH4/LNByRmeufzFwR9IhWmhX95wnHV0fPkJ1KduA4u9bT7Ekhf2+YjQ==" saltValue="8lObjhEwLcHya48EsXCvyA==" spinCount="100000" sheet="1" selectLockedCells="1"/>
  <mergeCells count="6">
    <mergeCell ref="C3:F3"/>
    <mergeCell ref="E10:F10"/>
    <mergeCell ref="E13:F13"/>
    <mergeCell ref="E16:F16"/>
    <mergeCell ref="C20:D20"/>
    <mergeCell ref="E20:F20"/>
  </mergeCells>
  <conditionalFormatting sqref="J3:O3">
    <cfRule type="cellIs" dxfId="1" priority="5" operator="notEqual">
      <formula>""</formula>
    </cfRule>
  </conditionalFormatting>
  <conditionalFormatting sqref="J4:O123">
    <cfRule type="cellIs" dxfId="0" priority="6" operator="notEqual">
      <formula>""</formula>
    </cfRule>
  </conditionalFormatting>
  <conditionalFormatting sqref="K4:K12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{276177E6-3C36-40F7-B9D2-186FBE01E8C1}</x14:id>
        </ext>
      </extLst>
    </cfRule>
  </conditionalFormatting>
  <conditionalFormatting sqref="M4:O12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{F03A1E7A-4869-46AA-AE25-18E840334FC6}</x14:id>
        </ext>
      </extLst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autoLine="0" autoPict="0">
                <anchor moveWithCells="1">
                  <from>
                    <xdr:col>4</xdr:col>
                    <xdr:colOff>175260</xdr:colOff>
                    <xdr:row>10</xdr:row>
                    <xdr:rowOff>53340</xdr:rowOff>
                  </from>
                  <to>
                    <xdr:col>5</xdr:col>
                    <xdr:colOff>601980</xdr:colOff>
                    <xdr:row>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Option Button 2">
              <controlPr defaultSize="0" autoFill="0" autoLine="0" autoPict="0">
                <anchor moveWithCells="1">
                  <from>
                    <xdr:col>2</xdr:col>
                    <xdr:colOff>129540</xdr:colOff>
                    <xdr:row>13</xdr:row>
                    <xdr:rowOff>7620</xdr:rowOff>
                  </from>
                  <to>
                    <xdr:col>3</xdr:col>
                    <xdr:colOff>388620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Option Button 3">
              <controlPr defaultSize="0" autoFill="0" autoLine="0" autoPict="0">
                <anchor>
                  <from>
                    <xdr:col>2</xdr:col>
                    <xdr:colOff>129540</xdr:colOff>
                    <xdr:row>14</xdr:row>
                    <xdr:rowOff>68580</xdr:rowOff>
                  </from>
                  <to>
                    <xdr:col>3</xdr:col>
                    <xdr:colOff>388620</xdr:colOff>
                    <xdr:row>15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Option Button 4">
              <controlPr defaultSize="0" autoFill="0" autoLine="0" autoPict="0">
                <anchor moveWithCells="1">
                  <from>
                    <xdr:col>2</xdr:col>
                    <xdr:colOff>129540</xdr:colOff>
                    <xdr:row>15</xdr:row>
                    <xdr:rowOff>129540</xdr:rowOff>
                  </from>
                  <to>
                    <xdr:col>3</xdr:col>
                    <xdr:colOff>388620</xdr:colOff>
                    <xdr:row>16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Option Button 5">
              <controlPr defaultSize="0" autoFill="0" autoLine="0" autoPict="0">
                <anchor moveWithCells="1">
                  <from>
                    <xdr:col>2</xdr:col>
                    <xdr:colOff>129540</xdr:colOff>
                    <xdr:row>17</xdr:row>
                    <xdr:rowOff>15240</xdr:rowOff>
                  </from>
                  <to>
                    <xdr:col>3</xdr:col>
                    <xdr:colOff>388620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Group Box 6">
              <controlPr defaultSize="0" autoFill="0" autoPict="0">
                <anchor moveWithCells="1">
                  <from>
                    <xdr:col>2</xdr:col>
                    <xdr:colOff>0</xdr:colOff>
                    <xdr:row>11</xdr:row>
                    <xdr:rowOff>175260</xdr:rowOff>
                  </from>
                  <to>
                    <xdr:col>3</xdr:col>
                    <xdr:colOff>342900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Spinner 7">
              <controlPr defaultSize="0" autoPict="0">
                <anchor moveWithCells="1" sizeWithCells="1">
                  <from>
                    <xdr:col>3</xdr:col>
                    <xdr:colOff>38100</xdr:colOff>
                    <xdr:row>9</xdr:row>
                    <xdr:rowOff>7620</xdr:rowOff>
                  </from>
                  <to>
                    <xdr:col>3</xdr:col>
                    <xdr:colOff>312420</xdr:colOff>
                    <xdr:row>10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Scroll Bar 8">
              <controlPr defaultSize="0" autoPict="0">
                <anchor moveWithCells="1">
                  <from>
                    <xdr:col>4</xdr:col>
                    <xdr:colOff>53340</xdr:colOff>
                    <xdr:row>13</xdr:row>
                    <xdr:rowOff>7620</xdr:rowOff>
                  </from>
                  <to>
                    <xdr:col>5</xdr:col>
                    <xdr:colOff>716280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autoFill="0" autoLine="0" autoPict="0">
                <anchor moveWithCells="1">
                  <from>
                    <xdr:col>5</xdr:col>
                    <xdr:colOff>83820</xdr:colOff>
                    <xdr:row>16</xdr:row>
                    <xdr:rowOff>167640</xdr:rowOff>
                  </from>
                  <to>
                    <xdr:col>5</xdr:col>
                    <xdr:colOff>449580</xdr:colOff>
                    <xdr:row>18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6177E6-3C36-40F7-B9D2-186FBE01E8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K4:K123</xm:sqref>
        </x14:conditionalFormatting>
        <x14:conditionalFormatting xmlns:xm="http://schemas.microsoft.com/office/excel/2006/main">
          <x14:cfRule type="dataBar" id="{F03A1E7A-4869-46AA-AE25-18E840334FC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M4:O123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983A1-2414-44D4-A195-7DF1A6E33D3F}">
  <sheetPr>
    <tabColor theme="8" tint="0.59999389629810485"/>
  </sheetPr>
  <dimension ref="A1:S29"/>
  <sheetViews>
    <sheetView topLeftCell="A4" zoomScale="90" zoomScaleNormal="90" workbookViewId="0">
      <selection activeCell="E25" sqref="E25"/>
    </sheetView>
  </sheetViews>
  <sheetFormatPr defaultColWidth="9.109375" defaultRowHeight="14.4"/>
  <cols>
    <col min="1" max="1" width="11.33203125" style="13" customWidth="1"/>
    <col min="2" max="2" width="15.6640625" style="14" customWidth="1"/>
    <col min="3" max="3" width="4.88671875" style="13" customWidth="1"/>
    <col min="4" max="4" width="11.33203125" style="13" customWidth="1"/>
    <col min="5" max="5" width="21.44140625" style="13" bestFit="1" customWidth="1"/>
    <col min="6" max="6" width="6.88671875" style="13" customWidth="1"/>
    <col min="7" max="7" width="11.33203125" style="13" customWidth="1"/>
    <col min="8" max="8" width="12.5546875" style="13" customWidth="1"/>
    <col min="9" max="11" width="9.109375" style="13"/>
    <col min="12" max="12" width="9.33203125" style="13" customWidth="1"/>
    <col min="13" max="18" width="9.109375" style="13"/>
    <col min="19" max="19" width="12.5546875" style="13" customWidth="1"/>
    <col min="20" max="16384" width="9.109375" style="13"/>
  </cols>
  <sheetData>
    <row r="1" spans="1:19">
      <c r="J1" s="296"/>
      <c r="K1" s="296"/>
      <c r="L1" s="296"/>
      <c r="M1" s="296"/>
      <c r="N1" s="296"/>
      <c r="O1" s="296"/>
      <c r="P1" s="296"/>
      <c r="Q1" s="296"/>
      <c r="R1" s="296"/>
      <c r="S1" s="296"/>
    </row>
    <row r="2" spans="1:19">
      <c r="B2" s="14" t="s">
        <v>167</v>
      </c>
      <c r="E2" s="13" t="s">
        <v>168</v>
      </c>
      <c r="H2" s="13" t="s">
        <v>169</v>
      </c>
      <c r="J2" s="296"/>
      <c r="K2" s="296"/>
      <c r="L2" s="296"/>
      <c r="M2" s="296"/>
      <c r="N2" s="296"/>
      <c r="O2" s="296"/>
      <c r="P2" s="296"/>
      <c r="Q2" s="296"/>
      <c r="R2" s="296"/>
      <c r="S2" s="296"/>
    </row>
    <row r="3" spans="1:19">
      <c r="A3" s="15" t="s">
        <v>52</v>
      </c>
      <c r="B3" s="16">
        <v>100</v>
      </c>
      <c r="D3" s="15" t="s">
        <v>52</v>
      </c>
      <c r="E3" s="16">
        <v>-100</v>
      </c>
      <c r="G3" s="15" t="s">
        <v>52</v>
      </c>
      <c r="H3" s="16">
        <v>100</v>
      </c>
      <c r="J3" s="296"/>
      <c r="K3" s="296"/>
      <c r="L3" s="296"/>
      <c r="M3" s="296"/>
      <c r="N3" s="296"/>
      <c r="O3" s="296"/>
      <c r="P3" s="296"/>
      <c r="Q3" s="296"/>
      <c r="R3" s="296"/>
      <c r="S3" s="296"/>
    </row>
    <row r="4" spans="1:19">
      <c r="A4" s="17" t="s">
        <v>53</v>
      </c>
      <c r="B4" s="18">
        <v>-100</v>
      </c>
      <c r="D4" s="17" t="s">
        <v>53</v>
      </c>
      <c r="E4" s="18">
        <v>100</v>
      </c>
      <c r="G4" s="17" t="s">
        <v>53</v>
      </c>
      <c r="H4" s="18">
        <v>-100</v>
      </c>
      <c r="J4" s="296"/>
      <c r="K4" s="296"/>
      <c r="L4" s="296"/>
      <c r="M4" s="296"/>
      <c r="N4" s="296"/>
      <c r="O4" s="296"/>
      <c r="P4" s="296"/>
      <c r="Q4" s="296"/>
      <c r="R4" s="296"/>
      <c r="S4" s="296"/>
    </row>
    <row r="5" spans="1:19">
      <c r="A5" s="17" t="s">
        <v>54</v>
      </c>
      <c r="B5" s="18">
        <v>200</v>
      </c>
      <c r="D5" s="17" t="s">
        <v>54</v>
      </c>
      <c r="E5" s="18">
        <v>200</v>
      </c>
      <c r="G5" s="17" t="s">
        <v>54</v>
      </c>
      <c r="H5" s="18">
        <v>200</v>
      </c>
      <c r="J5" s="296"/>
      <c r="K5" s="296"/>
      <c r="L5" s="296"/>
      <c r="M5" s="296"/>
      <c r="N5" s="296"/>
      <c r="O5" s="296"/>
      <c r="P5" s="296"/>
      <c r="Q5" s="296"/>
      <c r="R5" s="296"/>
      <c r="S5" s="296"/>
    </row>
    <row r="6" spans="1:19">
      <c r="A6" s="17" t="s">
        <v>55</v>
      </c>
      <c r="B6" s="18">
        <v>250</v>
      </c>
      <c r="D6" s="17" t="s">
        <v>55</v>
      </c>
      <c r="E6" s="18">
        <v>250</v>
      </c>
      <c r="G6" s="17" t="s">
        <v>55</v>
      </c>
      <c r="H6" s="18">
        <v>250</v>
      </c>
      <c r="J6" s="296"/>
      <c r="K6" s="296"/>
      <c r="L6" s="296"/>
      <c r="M6" s="296"/>
      <c r="N6" s="296"/>
      <c r="O6" s="296"/>
      <c r="P6" s="296"/>
      <c r="Q6" s="296"/>
      <c r="R6" s="296"/>
      <c r="S6" s="296"/>
    </row>
    <row r="7" spans="1:19">
      <c r="A7" s="17" t="s">
        <v>56</v>
      </c>
      <c r="B7" s="18">
        <v>-500</v>
      </c>
      <c r="D7" s="17" t="s">
        <v>56</v>
      </c>
      <c r="E7" s="18">
        <v>300</v>
      </c>
      <c r="G7" s="17" t="s">
        <v>56</v>
      </c>
      <c r="H7" s="18">
        <v>-50</v>
      </c>
      <c r="J7" s="296"/>
      <c r="K7" s="296"/>
      <c r="L7" s="296"/>
      <c r="M7" s="296"/>
      <c r="N7" s="296"/>
      <c r="O7" s="296"/>
      <c r="P7" s="296"/>
      <c r="Q7" s="296"/>
      <c r="R7" s="296"/>
      <c r="S7" s="296"/>
    </row>
    <row r="8" spans="1:19">
      <c r="A8" s="17" t="s">
        <v>57</v>
      </c>
      <c r="B8" s="18">
        <v>350</v>
      </c>
      <c r="D8" s="17" t="s">
        <v>57</v>
      </c>
      <c r="E8" s="18">
        <v>350</v>
      </c>
      <c r="G8" s="17" t="s">
        <v>57</v>
      </c>
      <c r="H8" s="18">
        <v>350</v>
      </c>
      <c r="J8" s="296"/>
      <c r="K8" s="296"/>
      <c r="L8" s="296"/>
      <c r="M8" s="296"/>
      <c r="N8" s="296"/>
      <c r="O8" s="296"/>
      <c r="P8" s="296"/>
      <c r="Q8" s="296"/>
      <c r="R8" s="296"/>
      <c r="S8" s="296"/>
    </row>
    <row r="9" spans="1:19">
      <c r="A9" s="17" t="s">
        <v>58</v>
      </c>
      <c r="B9" s="18">
        <v>400</v>
      </c>
      <c r="D9" s="17" t="s">
        <v>58</v>
      </c>
      <c r="E9" s="18">
        <v>400</v>
      </c>
      <c r="G9" s="17" t="s">
        <v>58</v>
      </c>
      <c r="H9" s="18">
        <v>400</v>
      </c>
      <c r="J9" s="296"/>
      <c r="K9" s="296"/>
      <c r="L9" s="296"/>
      <c r="M9" s="296"/>
      <c r="N9" s="296"/>
      <c r="O9" s="296"/>
      <c r="P9" s="296"/>
      <c r="Q9" s="296"/>
      <c r="R9" s="296"/>
      <c r="S9" s="296"/>
    </row>
    <row r="10" spans="1:19">
      <c r="A10" s="17" t="s">
        <v>59</v>
      </c>
      <c r="B10" s="18">
        <v>450</v>
      </c>
      <c r="D10" s="17" t="s">
        <v>59</v>
      </c>
      <c r="E10" s="18">
        <v>450</v>
      </c>
      <c r="G10" s="17" t="s">
        <v>59</v>
      </c>
      <c r="H10" s="18">
        <v>450</v>
      </c>
      <c r="J10" s="296"/>
      <c r="K10" s="296"/>
      <c r="L10" s="296"/>
      <c r="M10" s="296"/>
      <c r="N10" s="296"/>
      <c r="O10" s="296"/>
      <c r="P10" s="296"/>
      <c r="Q10" s="296"/>
      <c r="R10" s="296"/>
      <c r="S10" s="296"/>
    </row>
    <row r="11" spans="1:19">
      <c r="A11" s="17" t="s">
        <v>60</v>
      </c>
      <c r="B11" s="18">
        <v>500</v>
      </c>
      <c r="D11" s="17" t="s">
        <v>60</v>
      </c>
      <c r="E11" s="18">
        <v>500</v>
      </c>
      <c r="G11" s="17" t="s">
        <v>60</v>
      </c>
      <c r="H11" s="18">
        <v>500</v>
      </c>
      <c r="J11" s="296"/>
      <c r="K11" s="296"/>
      <c r="L11" s="296"/>
      <c r="M11" s="296"/>
      <c r="N11" s="296"/>
      <c r="O11" s="296"/>
      <c r="P11" s="296"/>
      <c r="Q11" s="296"/>
      <c r="R11" s="296"/>
      <c r="S11" s="296"/>
    </row>
    <row r="12" spans="1:19">
      <c r="A12" s="17" t="s">
        <v>61</v>
      </c>
      <c r="B12" s="18">
        <v>550</v>
      </c>
      <c r="D12" s="17" t="s">
        <v>61</v>
      </c>
      <c r="E12" s="18">
        <v>550</v>
      </c>
      <c r="G12" s="17" t="s">
        <v>61</v>
      </c>
      <c r="H12" s="18">
        <v>550</v>
      </c>
      <c r="J12" s="296"/>
      <c r="K12" s="296"/>
      <c r="L12" s="296"/>
      <c r="M12" s="296"/>
      <c r="N12" s="296"/>
      <c r="O12" s="296"/>
      <c r="P12" s="296"/>
      <c r="Q12" s="296"/>
      <c r="R12" s="296"/>
      <c r="S12" s="296"/>
    </row>
    <row r="13" spans="1:19">
      <c r="A13" s="17" t="s">
        <v>62</v>
      </c>
      <c r="B13" s="18">
        <v>600</v>
      </c>
      <c r="D13" s="17" t="s">
        <v>62</v>
      </c>
      <c r="E13" s="18">
        <v>600</v>
      </c>
      <c r="G13" s="17" t="s">
        <v>62</v>
      </c>
      <c r="H13" s="18">
        <v>600</v>
      </c>
      <c r="J13" s="296"/>
      <c r="K13" s="296"/>
      <c r="L13" s="296"/>
      <c r="M13" s="296"/>
      <c r="N13" s="296"/>
      <c r="O13" s="296"/>
      <c r="P13" s="296"/>
      <c r="Q13" s="296"/>
      <c r="R13" s="296"/>
      <c r="S13" s="296"/>
    </row>
    <row r="14" spans="1:19">
      <c r="A14" s="19" t="s">
        <v>63</v>
      </c>
      <c r="B14" s="20">
        <v>650</v>
      </c>
      <c r="D14" s="19" t="s">
        <v>63</v>
      </c>
      <c r="E14" s="20">
        <v>100</v>
      </c>
      <c r="G14" s="19" t="s">
        <v>63</v>
      </c>
      <c r="H14" s="20">
        <v>100</v>
      </c>
      <c r="J14" s="296"/>
      <c r="K14" s="296"/>
      <c r="L14" s="296"/>
      <c r="M14" s="296"/>
      <c r="N14" s="296"/>
      <c r="O14" s="296"/>
      <c r="P14" s="296"/>
      <c r="Q14" s="296"/>
      <c r="R14" s="296"/>
      <c r="S14" s="296"/>
    </row>
    <row r="15" spans="1:19">
      <c r="C15" s="14"/>
      <c r="J15" s="296"/>
      <c r="K15" s="296"/>
      <c r="L15" s="296"/>
      <c r="M15" s="296"/>
      <c r="N15" s="296"/>
      <c r="O15" s="296"/>
      <c r="P15" s="296"/>
      <c r="Q15" s="296"/>
      <c r="R15" s="296"/>
      <c r="S15" s="296"/>
    </row>
    <row r="16" spans="1:19">
      <c r="J16" s="296"/>
      <c r="K16" s="296"/>
      <c r="L16" s="296"/>
      <c r="M16" s="296"/>
      <c r="N16" s="296"/>
      <c r="O16" s="296"/>
      <c r="P16" s="296"/>
      <c r="Q16" s="296"/>
      <c r="R16" s="296"/>
      <c r="S16" s="296"/>
    </row>
    <row r="17" spans="1:19">
      <c r="B17" s="14" t="s">
        <v>170</v>
      </c>
      <c r="E17" s="14" t="s">
        <v>64</v>
      </c>
      <c r="J17" s="296"/>
      <c r="K17" s="296"/>
      <c r="L17" s="296"/>
      <c r="M17" s="296"/>
      <c r="N17" s="296"/>
      <c r="O17" s="296"/>
      <c r="P17" s="296"/>
      <c r="Q17" s="296"/>
      <c r="R17" s="296"/>
      <c r="S17" s="296"/>
    </row>
    <row r="18" spans="1:19">
      <c r="A18" s="15" t="s">
        <v>52</v>
      </c>
      <c r="B18" s="16">
        <v>100</v>
      </c>
      <c r="D18" s="15" t="s">
        <v>52</v>
      </c>
      <c r="E18" s="16">
        <v>100</v>
      </c>
      <c r="J18" s="296"/>
      <c r="K18" s="296"/>
      <c r="L18" s="296"/>
      <c r="M18" s="296"/>
      <c r="N18" s="296"/>
      <c r="O18" s="296"/>
      <c r="P18" s="296"/>
      <c r="Q18" s="296"/>
      <c r="R18" s="296"/>
      <c r="S18" s="296"/>
    </row>
    <row r="19" spans="1:19">
      <c r="A19" s="17" t="s">
        <v>53</v>
      </c>
      <c r="B19" s="18">
        <v>-100</v>
      </c>
      <c r="D19" s="17" t="s">
        <v>53</v>
      </c>
      <c r="E19" s="18">
        <v>-100</v>
      </c>
      <c r="J19" s="296"/>
      <c r="K19" s="296"/>
      <c r="L19" s="296"/>
      <c r="M19" s="296"/>
      <c r="N19" s="296"/>
      <c r="O19" s="296"/>
      <c r="P19" s="296"/>
      <c r="Q19" s="296"/>
      <c r="R19" s="296"/>
      <c r="S19" s="296"/>
    </row>
    <row r="20" spans="1:19">
      <c r="A20" s="17" t="s">
        <v>54</v>
      </c>
      <c r="B20" s="18">
        <v>200</v>
      </c>
      <c r="D20" s="17" t="s">
        <v>54</v>
      </c>
      <c r="E20" s="18">
        <v>1000</v>
      </c>
      <c r="J20" s="296"/>
      <c r="K20" s="296"/>
      <c r="L20" s="296"/>
      <c r="M20" s="296"/>
      <c r="N20" s="296"/>
      <c r="O20" s="296"/>
      <c r="P20" s="296"/>
      <c r="Q20" s="296"/>
      <c r="R20" s="296"/>
      <c r="S20" s="296"/>
    </row>
    <row r="21" spans="1:19">
      <c r="A21" s="17" t="s">
        <v>55</v>
      </c>
      <c r="B21" s="18">
        <v>500</v>
      </c>
      <c r="D21" s="17" t="s">
        <v>55</v>
      </c>
      <c r="E21" s="18">
        <v>250</v>
      </c>
      <c r="J21" s="296"/>
      <c r="K21" s="296"/>
      <c r="L21" s="296"/>
      <c r="M21" s="296"/>
      <c r="N21" s="296"/>
      <c r="O21" s="296"/>
      <c r="P21" s="296"/>
      <c r="Q21" s="296"/>
      <c r="R21" s="296"/>
      <c r="S21" s="296"/>
    </row>
    <row r="22" spans="1:19">
      <c r="A22" s="17" t="s">
        <v>56</v>
      </c>
      <c r="B22" s="18">
        <v>-50</v>
      </c>
      <c r="D22" s="17" t="s">
        <v>56</v>
      </c>
      <c r="E22" s="18">
        <v>-50</v>
      </c>
      <c r="J22" s="296"/>
      <c r="K22" s="296"/>
      <c r="L22" s="296"/>
      <c r="M22" s="296"/>
      <c r="N22" s="296"/>
      <c r="O22" s="296"/>
      <c r="P22" s="296"/>
      <c r="Q22" s="296"/>
      <c r="R22" s="296"/>
      <c r="S22" s="296"/>
    </row>
    <row r="23" spans="1:19">
      <c r="A23" s="17" t="s">
        <v>57</v>
      </c>
      <c r="B23" s="18">
        <v>350</v>
      </c>
      <c r="D23" s="17" t="s">
        <v>57</v>
      </c>
      <c r="E23" s="18">
        <v>350</v>
      </c>
      <c r="J23" s="296"/>
      <c r="K23" s="296"/>
      <c r="L23" s="296"/>
      <c r="M23" s="296"/>
      <c r="N23" s="296"/>
      <c r="O23" s="296"/>
      <c r="P23" s="296"/>
      <c r="Q23" s="296"/>
      <c r="R23" s="296"/>
      <c r="S23" s="296"/>
    </row>
    <row r="24" spans="1:19">
      <c r="A24" s="17" t="s">
        <v>58</v>
      </c>
      <c r="B24" s="18">
        <v>400</v>
      </c>
      <c r="D24" s="17" t="s">
        <v>58</v>
      </c>
      <c r="E24" s="18">
        <v>800</v>
      </c>
      <c r="J24" s="296"/>
      <c r="K24" s="296"/>
      <c r="L24" s="296"/>
      <c r="M24" s="296"/>
      <c r="N24" s="296"/>
      <c r="O24" s="296"/>
      <c r="P24" s="296"/>
      <c r="Q24" s="296"/>
      <c r="R24" s="296"/>
      <c r="S24" s="296"/>
    </row>
    <row r="25" spans="1:19">
      <c r="A25" s="17" t="s">
        <v>59</v>
      </c>
      <c r="B25" s="18">
        <v>450</v>
      </c>
      <c r="D25" s="17" t="s">
        <v>59</v>
      </c>
      <c r="E25" s="18">
        <v>450</v>
      </c>
      <c r="J25" s="296"/>
      <c r="K25" s="296"/>
      <c r="L25" s="296"/>
      <c r="M25" s="296"/>
      <c r="N25" s="296"/>
      <c r="O25" s="296"/>
      <c r="P25" s="296"/>
      <c r="Q25" s="296"/>
      <c r="R25" s="296"/>
      <c r="S25" s="296"/>
    </row>
    <row r="26" spans="1:19">
      <c r="A26" s="17" t="s">
        <v>60</v>
      </c>
      <c r="B26" s="18">
        <v>500</v>
      </c>
      <c r="D26" s="17" t="s">
        <v>60</v>
      </c>
      <c r="E26" s="18">
        <v>500</v>
      </c>
      <c r="J26" s="296"/>
      <c r="K26" s="296"/>
      <c r="L26" s="296"/>
      <c r="M26" s="296"/>
      <c r="N26" s="296"/>
      <c r="O26" s="296"/>
      <c r="P26" s="296"/>
      <c r="Q26" s="296"/>
      <c r="R26" s="296"/>
      <c r="S26" s="296"/>
    </row>
    <row r="27" spans="1:19">
      <c r="A27" s="17" t="s">
        <v>61</v>
      </c>
      <c r="B27" s="18">
        <v>550</v>
      </c>
      <c r="D27" s="17" t="s">
        <v>61</v>
      </c>
      <c r="E27" s="18">
        <v>550</v>
      </c>
      <c r="J27" s="296"/>
      <c r="K27" s="296"/>
      <c r="L27" s="296"/>
      <c r="M27" s="296"/>
      <c r="N27" s="296"/>
      <c r="O27" s="296"/>
      <c r="P27" s="296"/>
      <c r="Q27" s="296"/>
      <c r="R27" s="296"/>
      <c r="S27" s="296"/>
    </row>
    <row r="28" spans="1:19">
      <c r="A28" s="17" t="s">
        <v>62</v>
      </c>
      <c r="B28" s="18">
        <v>600</v>
      </c>
      <c r="D28" s="17" t="s">
        <v>62</v>
      </c>
      <c r="E28" s="18">
        <v>600</v>
      </c>
      <c r="J28" s="296"/>
      <c r="K28" s="296"/>
      <c r="L28" s="296"/>
      <c r="M28" s="296"/>
      <c r="N28" s="296"/>
      <c r="O28" s="296"/>
      <c r="P28" s="296"/>
      <c r="Q28" s="296"/>
      <c r="R28" s="296"/>
      <c r="S28" s="296"/>
    </row>
    <row r="29" spans="1:19">
      <c r="A29" s="19" t="s">
        <v>63</v>
      </c>
      <c r="B29" s="20">
        <v>650</v>
      </c>
      <c r="D29" s="19" t="s">
        <v>63</v>
      </c>
      <c r="E29" s="20">
        <v>650</v>
      </c>
      <c r="J29" s="296"/>
      <c r="K29" s="296"/>
      <c r="L29" s="296"/>
      <c r="M29" s="296"/>
      <c r="N29" s="296"/>
      <c r="O29" s="296"/>
      <c r="P29" s="296"/>
      <c r="Q29" s="296"/>
      <c r="R29" s="296"/>
      <c r="S29" s="296"/>
    </row>
  </sheetData>
  <mergeCells count="1">
    <mergeCell ref="J1:S29"/>
  </mergeCells>
  <conditionalFormatting sqref="B3:B14">
    <cfRule type="dataBar" priority="7">
      <dataBar>
        <cfvo type="min"/>
        <cfvo type="max"/>
        <color rgb="FF00B050"/>
      </dataBar>
      <extLst>
        <ext xmlns:x14="http://schemas.microsoft.com/office/spreadsheetml/2009/9/main" uri="{B025F937-C7B1-47D3-B67F-A62EFF666E3E}">
          <x14:id>{B64E2AB4-0009-4DAA-A228-451E168EEDDE}</x14:id>
        </ext>
      </extLst>
    </cfRule>
  </conditionalFormatting>
  <conditionalFormatting sqref="B18:B29">
    <cfRule type="cellIs" dxfId="8" priority="4" operator="greaterThan">
      <formula>400</formula>
    </cfRule>
  </conditionalFormatting>
  <conditionalFormatting sqref="E3:E14">
    <cfRule type="colorScale" priority="6">
      <colorScale>
        <cfvo type="num" val="200"/>
        <cfvo type="num" val="350"/>
        <cfvo type="num" val="500"/>
        <color rgb="FFF8696B"/>
        <color rgb="FFFFEB84"/>
        <color rgb="FF63BE7B"/>
      </colorScale>
    </cfRule>
  </conditionalFormatting>
  <conditionalFormatting sqref="E18:E29">
    <cfRule type="top10" dxfId="7" priority="1" bottom="1" rank="3"/>
    <cfRule type="top10" dxfId="6" priority="2" rank="3"/>
    <cfRule type="duplicateValues" dxfId="5" priority="3"/>
  </conditionalFormatting>
  <conditionalFormatting sqref="H3:H14">
    <cfRule type="iconSet" priority="5">
      <iconSet iconSet="3Arrows">
        <cfvo type="percent" val="0"/>
        <cfvo type="num" val="200"/>
        <cfvo type="num" val="500"/>
      </iconSe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4E2AB4-0009-4DAA-A228-451E168EEDDE}">
            <x14:dataBar minLength="0" maxLength="100" border="1" negativeBarBorderColorSameAsPositive="0" axisPosition="middle">
              <x14:cfvo type="autoMin"/>
              <x14:cfvo type="autoMax"/>
              <x14:borderColor rgb="FF00B050"/>
              <x14:negativeFillColor rgb="FFFF0000"/>
              <x14:negativeBorderColor rgb="FFFF0000"/>
              <x14:axisColor rgb="FF000000"/>
            </x14:dataBar>
          </x14:cfRule>
          <xm:sqref>B3:B14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87E0-F7F3-4BEF-9F06-519CAB3B0618}">
  <sheetPr>
    <tabColor rgb="FFFF5050"/>
  </sheetPr>
  <dimension ref="A1:O801"/>
  <sheetViews>
    <sheetView topLeftCell="H1" workbookViewId="0">
      <selection activeCell="O9" sqref="O9"/>
    </sheetView>
  </sheetViews>
  <sheetFormatPr defaultRowHeight="14.4"/>
  <cols>
    <col min="1" max="1" width="11.6640625" customWidth="1"/>
    <col min="2" max="2" width="10" bestFit="1" customWidth="1"/>
    <col min="3" max="3" width="12" customWidth="1"/>
    <col min="4" max="4" width="15.33203125" customWidth="1"/>
    <col min="5" max="5" width="12.77734375" customWidth="1"/>
    <col min="6" max="6" width="6.6640625" customWidth="1"/>
    <col min="7" max="7" width="8.88671875" bestFit="1" customWidth="1"/>
    <col min="8" max="8" width="12.88671875" customWidth="1"/>
    <col min="9" max="9" width="12.21875" customWidth="1"/>
    <col min="10" max="10" width="20.6640625" bestFit="1" customWidth="1"/>
    <col min="11" max="11" width="13" customWidth="1"/>
    <col min="12" max="12" width="7.88671875" customWidth="1"/>
    <col min="14" max="14" width="10" bestFit="1" customWidth="1"/>
    <col min="15" max="15" width="15.77734375" bestFit="1" customWidth="1"/>
    <col min="16" max="16" width="11.33203125" bestFit="1" customWidth="1"/>
    <col min="17" max="17" width="15.77734375" bestFit="1" customWidth="1"/>
    <col min="18" max="19" width="14.33203125" bestFit="1" customWidth="1"/>
    <col min="20" max="21" width="13.33203125" bestFit="1" customWidth="1"/>
    <col min="22" max="27" width="14.33203125" bestFit="1" customWidth="1"/>
    <col min="28" max="28" width="15.77734375" bestFit="1" customWidth="1"/>
  </cols>
  <sheetData>
    <row r="1" spans="1:15">
      <c r="A1" s="284" t="s">
        <v>1227</v>
      </c>
      <c r="B1" s="285" t="s">
        <v>1214</v>
      </c>
      <c r="C1" s="285" t="s">
        <v>1240</v>
      </c>
      <c r="D1" s="286" t="s">
        <v>1241</v>
      </c>
      <c r="E1" s="285" t="s">
        <v>1223</v>
      </c>
      <c r="F1" s="285" t="s">
        <v>1215</v>
      </c>
      <c r="G1" s="285" t="s">
        <v>1203</v>
      </c>
      <c r="H1" s="287" t="s">
        <v>1242</v>
      </c>
      <c r="I1" s="287" t="s">
        <v>1243</v>
      </c>
      <c r="J1" s="287" t="s">
        <v>1178</v>
      </c>
      <c r="K1" s="287" t="s">
        <v>1180</v>
      </c>
      <c r="L1" s="288" t="s">
        <v>1244</v>
      </c>
    </row>
    <row r="2" spans="1:15">
      <c r="A2" s="282">
        <v>1</v>
      </c>
      <c r="B2" s="144" t="s">
        <v>291</v>
      </c>
      <c r="C2" s="144" t="s">
        <v>252</v>
      </c>
      <c r="D2" s="145">
        <v>43353</v>
      </c>
      <c r="E2" s="143" t="s">
        <v>1224</v>
      </c>
      <c r="F2" s="144" t="s">
        <v>1247</v>
      </c>
      <c r="G2" s="146">
        <v>4200000</v>
      </c>
      <c r="H2" s="147">
        <v>6.7</v>
      </c>
      <c r="I2" s="143" t="s">
        <v>253</v>
      </c>
      <c r="J2" s="143" t="s">
        <v>254</v>
      </c>
      <c r="K2" s="143" t="s">
        <v>255</v>
      </c>
      <c r="L2" s="283" t="s">
        <v>256</v>
      </c>
    </row>
    <row r="3" spans="1:15">
      <c r="A3" s="282">
        <v>2</v>
      </c>
      <c r="B3" s="144" t="s">
        <v>309</v>
      </c>
      <c r="C3" s="144" t="s">
        <v>257</v>
      </c>
      <c r="D3" s="145">
        <v>43190</v>
      </c>
      <c r="E3" s="143" t="s">
        <v>1225</v>
      </c>
      <c r="F3" s="144" t="s">
        <v>1245</v>
      </c>
      <c r="G3" s="146">
        <v>1900000</v>
      </c>
      <c r="H3" s="147">
        <v>7.2</v>
      </c>
      <c r="I3" s="143" t="s">
        <v>258</v>
      </c>
      <c r="J3" s="143" t="s">
        <v>259</v>
      </c>
      <c r="K3" s="143" t="s">
        <v>260</v>
      </c>
      <c r="L3" s="283" t="s">
        <v>261</v>
      </c>
    </row>
    <row r="4" spans="1:15">
      <c r="A4" s="282">
        <v>3</v>
      </c>
      <c r="B4" s="144" t="s">
        <v>304</v>
      </c>
      <c r="C4" s="144" t="s">
        <v>263</v>
      </c>
      <c r="D4" s="145">
        <v>43795</v>
      </c>
      <c r="E4" s="143" t="s">
        <v>1225</v>
      </c>
      <c r="F4" s="144" t="s">
        <v>1249</v>
      </c>
      <c r="G4" s="146">
        <v>1300000</v>
      </c>
      <c r="H4" s="147">
        <v>7.8</v>
      </c>
      <c r="I4" s="143" t="s">
        <v>253</v>
      </c>
      <c r="J4" s="143" t="s">
        <v>264</v>
      </c>
      <c r="K4" s="143" t="s">
        <v>255</v>
      </c>
      <c r="L4" s="283" t="s">
        <v>265</v>
      </c>
    </row>
    <row r="5" spans="1:15">
      <c r="A5" s="282">
        <v>4</v>
      </c>
      <c r="B5" s="144" t="s">
        <v>262</v>
      </c>
      <c r="C5" s="144" t="s">
        <v>266</v>
      </c>
      <c r="D5" s="145">
        <v>44064</v>
      </c>
      <c r="E5" s="143" t="s">
        <v>1225</v>
      </c>
      <c r="F5" s="144" t="s">
        <v>1248</v>
      </c>
      <c r="G5" s="146">
        <v>1400000</v>
      </c>
      <c r="H5" s="147">
        <v>11.1</v>
      </c>
      <c r="I5" s="143" t="s">
        <v>253</v>
      </c>
      <c r="J5" s="143" t="s">
        <v>267</v>
      </c>
      <c r="K5" s="143" t="s">
        <v>260</v>
      </c>
      <c r="L5" s="283" t="s">
        <v>268</v>
      </c>
      <c r="N5" s="189" t="s">
        <v>1214</v>
      </c>
      <c r="O5" t="s">
        <v>1221</v>
      </c>
    </row>
    <row r="6" spans="1:15">
      <c r="A6" s="282">
        <v>5</v>
      </c>
      <c r="B6" s="144" t="s">
        <v>269</v>
      </c>
      <c r="C6" s="144" t="s">
        <v>270</v>
      </c>
      <c r="D6" s="145">
        <v>43868</v>
      </c>
      <c r="E6" s="143" t="s">
        <v>1224</v>
      </c>
      <c r="F6" s="144" t="s">
        <v>1245</v>
      </c>
      <c r="G6" s="146">
        <v>2300000</v>
      </c>
      <c r="H6" s="147">
        <v>6.9</v>
      </c>
      <c r="I6" s="143" t="s">
        <v>253</v>
      </c>
      <c r="J6" s="143" t="s">
        <v>271</v>
      </c>
      <c r="K6" s="143" t="s">
        <v>255</v>
      </c>
      <c r="L6" s="283" t="s">
        <v>272</v>
      </c>
      <c r="N6" t="s">
        <v>251</v>
      </c>
      <c r="O6" s="280">
        <v>111120000</v>
      </c>
    </row>
    <row r="7" spans="1:15">
      <c r="A7" s="282">
        <v>6</v>
      </c>
      <c r="B7" s="144" t="s">
        <v>285</v>
      </c>
      <c r="C7" s="144" t="s">
        <v>273</v>
      </c>
      <c r="D7" s="145">
        <v>44097</v>
      </c>
      <c r="E7" s="143" t="s">
        <v>1224</v>
      </c>
      <c r="F7" s="144" t="s">
        <v>1246</v>
      </c>
      <c r="G7" s="146">
        <v>2000000</v>
      </c>
      <c r="H7" s="147">
        <v>7.7</v>
      </c>
      <c r="I7" s="143" t="s">
        <v>253</v>
      </c>
      <c r="J7" s="143" t="s">
        <v>274</v>
      </c>
      <c r="K7" s="143" t="s">
        <v>260</v>
      </c>
      <c r="L7" s="283" t="s">
        <v>261</v>
      </c>
      <c r="N7" t="s">
        <v>245</v>
      </c>
      <c r="O7" s="280">
        <v>68690000</v>
      </c>
    </row>
    <row r="8" spans="1:15">
      <c r="A8" s="282">
        <v>7</v>
      </c>
      <c r="B8" s="144" t="s">
        <v>282</v>
      </c>
      <c r="C8" s="144" t="s">
        <v>275</v>
      </c>
      <c r="D8" s="145">
        <v>43641</v>
      </c>
      <c r="E8" s="143" t="s">
        <v>1224</v>
      </c>
      <c r="F8" s="144" t="s">
        <v>1247</v>
      </c>
      <c r="G8" s="146">
        <v>2300000</v>
      </c>
      <c r="H8" s="147">
        <v>8.3000000000000007</v>
      </c>
      <c r="I8" s="143" t="s">
        <v>23</v>
      </c>
      <c r="J8" s="143" t="s">
        <v>276</v>
      </c>
      <c r="K8" s="143" t="s">
        <v>277</v>
      </c>
      <c r="L8" s="283" t="s">
        <v>277</v>
      </c>
      <c r="N8" t="s">
        <v>282</v>
      </c>
      <c r="O8" s="280">
        <v>279096000</v>
      </c>
    </row>
    <row r="9" spans="1:15">
      <c r="A9" s="282">
        <v>8</v>
      </c>
      <c r="B9" s="144" t="s">
        <v>291</v>
      </c>
      <c r="C9" s="144" t="s">
        <v>279</v>
      </c>
      <c r="D9" s="145">
        <v>43557</v>
      </c>
      <c r="E9" s="143" t="s">
        <v>1224</v>
      </c>
      <c r="F9" s="144" t="s">
        <v>1245</v>
      </c>
      <c r="G9" s="146">
        <v>1440000</v>
      </c>
      <c r="H9" s="147">
        <v>7.5</v>
      </c>
      <c r="I9" s="143" t="s">
        <v>23</v>
      </c>
      <c r="J9" s="143" t="s">
        <v>280</v>
      </c>
      <c r="K9" s="143" t="s">
        <v>260</v>
      </c>
      <c r="L9" s="283" t="s">
        <v>281</v>
      </c>
      <c r="N9" t="s">
        <v>299</v>
      </c>
      <c r="O9" s="280">
        <v>108425000</v>
      </c>
    </row>
    <row r="10" spans="1:15">
      <c r="A10" s="282">
        <v>9</v>
      </c>
      <c r="B10" s="144" t="s">
        <v>291</v>
      </c>
      <c r="C10" s="144" t="s">
        <v>283</v>
      </c>
      <c r="D10" s="145">
        <v>43255</v>
      </c>
      <c r="E10" s="143" t="s">
        <v>1224</v>
      </c>
      <c r="F10" s="144" t="s">
        <v>1248</v>
      </c>
      <c r="G10" s="146">
        <v>1540000</v>
      </c>
      <c r="H10" s="147">
        <v>7</v>
      </c>
      <c r="I10" s="143" t="s">
        <v>258</v>
      </c>
      <c r="J10" s="143" t="s">
        <v>284</v>
      </c>
      <c r="K10" s="143" t="s">
        <v>255</v>
      </c>
      <c r="L10" s="283" t="s">
        <v>272</v>
      </c>
      <c r="N10" t="s">
        <v>294</v>
      </c>
      <c r="O10" s="280">
        <v>151750000</v>
      </c>
    </row>
    <row r="11" spans="1:15">
      <c r="A11" s="282">
        <v>10</v>
      </c>
      <c r="B11" s="144" t="s">
        <v>309</v>
      </c>
      <c r="C11" s="144" t="s">
        <v>286</v>
      </c>
      <c r="D11" s="145">
        <v>43293</v>
      </c>
      <c r="E11" s="143" t="s">
        <v>1224</v>
      </c>
      <c r="F11" s="144" t="s">
        <v>1247</v>
      </c>
      <c r="G11" s="146">
        <v>2100000</v>
      </c>
      <c r="H11" s="147">
        <v>7.2</v>
      </c>
      <c r="I11" s="143" t="s">
        <v>23</v>
      </c>
      <c r="J11" s="143" t="s">
        <v>287</v>
      </c>
      <c r="K11" s="143" t="s">
        <v>255</v>
      </c>
      <c r="L11" s="283" t="s">
        <v>256</v>
      </c>
      <c r="N11" t="s">
        <v>288</v>
      </c>
      <c r="O11" s="280">
        <v>68420000</v>
      </c>
    </row>
    <row r="12" spans="1:15">
      <c r="A12" s="282">
        <v>11</v>
      </c>
      <c r="B12" s="144" t="s">
        <v>269</v>
      </c>
      <c r="C12" s="144" t="s">
        <v>289</v>
      </c>
      <c r="D12" s="145">
        <v>43441</v>
      </c>
      <c r="E12" s="143" t="s">
        <v>1224</v>
      </c>
      <c r="F12" s="144" t="s">
        <v>1247</v>
      </c>
      <c r="G12" s="146">
        <v>1580000</v>
      </c>
      <c r="H12" s="147">
        <v>7.2</v>
      </c>
      <c r="I12" s="143" t="s">
        <v>253</v>
      </c>
      <c r="J12" s="143" t="s">
        <v>284</v>
      </c>
      <c r="K12" s="143" t="s">
        <v>255</v>
      </c>
      <c r="L12" s="283" t="s">
        <v>272</v>
      </c>
      <c r="N12" t="s">
        <v>278</v>
      </c>
      <c r="O12" s="280">
        <v>98600000</v>
      </c>
    </row>
    <row r="13" spans="1:15">
      <c r="A13" s="282">
        <v>12</v>
      </c>
      <c r="B13" s="144" t="s">
        <v>282</v>
      </c>
      <c r="C13" s="144" t="s">
        <v>290</v>
      </c>
      <c r="D13" s="145">
        <v>43663</v>
      </c>
      <c r="E13" s="143" t="s">
        <v>1225</v>
      </c>
      <c r="F13" s="144" t="s">
        <v>1249</v>
      </c>
      <c r="G13" s="146">
        <v>5000000</v>
      </c>
      <c r="H13" s="147">
        <v>7.4</v>
      </c>
      <c r="I13" s="143" t="s">
        <v>253</v>
      </c>
      <c r="J13" s="143" t="s">
        <v>271</v>
      </c>
      <c r="K13" s="143" t="s">
        <v>255</v>
      </c>
      <c r="L13" s="283" t="s">
        <v>272</v>
      </c>
      <c r="N13" t="s">
        <v>304</v>
      </c>
      <c r="O13" s="280">
        <v>150380000</v>
      </c>
    </row>
    <row r="14" spans="1:15">
      <c r="A14" s="282">
        <v>13</v>
      </c>
      <c r="B14" s="144" t="s">
        <v>304</v>
      </c>
      <c r="C14" s="144" t="s">
        <v>292</v>
      </c>
      <c r="D14" s="145">
        <v>43586</v>
      </c>
      <c r="E14" s="143" t="s">
        <v>1224</v>
      </c>
      <c r="F14" s="144" t="s">
        <v>1248</v>
      </c>
      <c r="G14" s="146">
        <v>2600000</v>
      </c>
      <c r="H14" s="147">
        <v>8.1</v>
      </c>
      <c r="I14" s="143" t="s">
        <v>23</v>
      </c>
      <c r="J14" s="143" t="s">
        <v>293</v>
      </c>
      <c r="K14" s="143" t="s">
        <v>260</v>
      </c>
      <c r="L14" s="283" t="s">
        <v>268</v>
      </c>
      <c r="N14" t="s">
        <v>262</v>
      </c>
      <c r="O14" s="280">
        <v>246380000</v>
      </c>
    </row>
    <row r="15" spans="1:15">
      <c r="A15" s="282">
        <v>14</v>
      </c>
      <c r="B15" s="144" t="s">
        <v>245</v>
      </c>
      <c r="C15" s="144" t="s">
        <v>295</v>
      </c>
      <c r="D15" s="145">
        <v>43365</v>
      </c>
      <c r="E15" s="143" t="s">
        <v>1225</v>
      </c>
      <c r="F15" s="144" t="s">
        <v>1249</v>
      </c>
      <c r="G15" s="146">
        <v>2200000</v>
      </c>
      <c r="H15" s="147">
        <v>7.9</v>
      </c>
      <c r="I15" s="143" t="s">
        <v>23</v>
      </c>
      <c r="J15" s="143" t="s">
        <v>296</v>
      </c>
      <c r="K15" s="143" t="s">
        <v>260</v>
      </c>
      <c r="L15" s="283" t="s">
        <v>261</v>
      </c>
      <c r="N15" t="s">
        <v>285</v>
      </c>
      <c r="O15" s="280">
        <v>153150000</v>
      </c>
    </row>
    <row r="16" spans="1:15">
      <c r="A16" s="282">
        <v>15</v>
      </c>
      <c r="B16" s="144" t="s">
        <v>299</v>
      </c>
      <c r="C16" s="144" t="s">
        <v>297</v>
      </c>
      <c r="D16" s="145">
        <v>43660</v>
      </c>
      <c r="E16" s="143" t="s">
        <v>1224</v>
      </c>
      <c r="F16" s="144" t="s">
        <v>1256</v>
      </c>
      <c r="G16" s="146">
        <v>1600000</v>
      </c>
      <c r="H16" s="147">
        <v>6.8</v>
      </c>
      <c r="I16" s="143" t="s">
        <v>258</v>
      </c>
      <c r="J16" s="143" t="s">
        <v>298</v>
      </c>
      <c r="K16" s="143" t="s">
        <v>260</v>
      </c>
      <c r="L16" s="283" t="s">
        <v>281</v>
      </c>
      <c r="N16" t="s">
        <v>269</v>
      </c>
      <c r="O16" s="280">
        <v>206290000</v>
      </c>
    </row>
    <row r="17" spans="1:15">
      <c r="A17" s="282">
        <v>16</v>
      </c>
      <c r="B17" s="144" t="s">
        <v>285</v>
      </c>
      <c r="C17" s="144" t="s">
        <v>300</v>
      </c>
      <c r="D17" s="145">
        <v>43465</v>
      </c>
      <c r="E17" s="143" t="s">
        <v>1224</v>
      </c>
      <c r="F17" s="144" t="s">
        <v>1246</v>
      </c>
      <c r="G17" s="146">
        <v>1750000</v>
      </c>
      <c r="H17" s="147">
        <v>6.2</v>
      </c>
      <c r="I17" s="143" t="s">
        <v>23</v>
      </c>
      <c r="J17" s="143" t="s">
        <v>296</v>
      </c>
      <c r="K17" s="143" t="s">
        <v>260</v>
      </c>
      <c r="L17" s="283" t="s">
        <v>261</v>
      </c>
      <c r="N17" t="s">
        <v>309</v>
      </c>
      <c r="O17" s="280">
        <v>554470000</v>
      </c>
    </row>
    <row r="18" spans="1:15">
      <c r="A18" s="282">
        <v>17</v>
      </c>
      <c r="B18" s="144" t="s">
        <v>309</v>
      </c>
      <c r="C18" s="144" t="s">
        <v>301</v>
      </c>
      <c r="D18" s="145">
        <v>43255</v>
      </c>
      <c r="E18" s="143" t="s">
        <v>1225</v>
      </c>
      <c r="F18" s="144" t="s">
        <v>1245</v>
      </c>
      <c r="G18" s="146">
        <v>1980000</v>
      </c>
      <c r="H18" s="147">
        <v>6.5</v>
      </c>
      <c r="I18" s="143" t="s">
        <v>258</v>
      </c>
      <c r="J18" s="143" t="s">
        <v>302</v>
      </c>
      <c r="K18" s="143" t="s">
        <v>255</v>
      </c>
      <c r="L18" s="283" t="s">
        <v>265</v>
      </c>
      <c r="N18" t="s">
        <v>291</v>
      </c>
      <c r="O18" s="280">
        <v>317200000</v>
      </c>
    </row>
    <row r="19" spans="1:15">
      <c r="A19" s="282">
        <v>18</v>
      </c>
      <c r="B19" s="144" t="s">
        <v>309</v>
      </c>
      <c r="C19" s="144" t="s">
        <v>303</v>
      </c>
      <c r="D19" s="145">
        <v>43631</v>
      </c>
      <c r="E19" s="143" t="s">
        <v>1224</v>
      </c>
      <c r="F19" s="144" t="s">
        <v>1248</v>
      </c>
      <c r="G19" s="146">
        <v>2300000</v>
      </c>
      <c r="H19" s="147">
        <v>7.8</v>
      </c>
      <c r="I19" s="143" t="s">
        <v>253</v>
      </c>
      <c r="J19" s="143" t="s">
        <v>274</v>
      </c>
      <c r="K19" s="143" t="s">
        <v>260</v>
      </c>
      <c r="L19" s="283" t="s">
        <v>261</v>
      </c>
      <c r="N19" t="s">
        <v>1267</v>
      </c>
      <c r="O19" s="280">
        <v>2513971000</v>
      </c>
    </row>
    <row r="20" spans="1:15">
      <c r="A20" s="282">
        <v>19</v>
      </c>
      <c r="B20" s="144" t="s">
        <v>282</v>
      </c>
      <c r="C20" s="144" t="s">
        <v>305</v>
      </c>
      <c r="D20" s="145">
        <v>43906</v>
      </c>
      <c r="E20" s="143" t="s">
        <v>1224</v>
      </c>
      <c r="F20" s="144" t="s">
        <v>1248</v>
      </c>
      <c r="G20" s="146">
        <v>1320000</v>
      </c>
      <c r="H20" s="147">
        <v>5.3</v>
      </c>
      <c r="I20" s="143" t="s">
        <v>253</v>
      </c>
      <c r="J20" s="143" t="s">
        <v>306</v>
      </c>
      <c r="K20" s="143" t="s">
        <v>260</v>
      </c>
      <c r="L20" s="283" t="s">
        <v>268</v>
      </c>
    </row>
    <row r="21" spans="1:15">
      <c r="A21" s="282">
        <v>20</v>
      </c>
      <c r="B21" s="144" t="s">
        <v>291</v>
      </c>
      <c r="C21" s="144" t="s">
        <v>307</v>
      </c>
      <c r="D21" s="145">
        <v>44005</v>
      </c>
      <c r="E21" s="143" t="s">
        <v>1224</v>
      </c>
      <c r="F21" s="144" t="s">
        <v>1246</v>
      </c>
      <c r="G21" s="146">
        <v>2200000</v>
      </c>
      <c r="H21" s="147">
        <v>6.8</v>
      </c>
      <c r="I21" s="143" t="s">
        <v>258</v>
      </c>
      <c r="J21" s="143" t="s">
        <v>293</v>
      </c>
      <c r="K21" s="143" t="s">
        <v>260</v>
      </c>
      <c r="L21" s="283" t="s">
        <v>268</v>
      </c>
    </row>
    <row r="22" spans="1:15">
      <c r="A22" s="282">
        <v>21</v>
      </c>
      <c r="B22" s="144" t="s">
        <v>288</v>
      </c>
      <c r="C22" s="144" t="s">
        <v>308</v>
      </c>
      <c r="D22" s="145">
        <v>43378</v>
      </c>
      <c r="E22" s="143" t="s">
        <v>1224</v>
      </c>
      <c r="F22" s="144" t="s">
        <v>1245</v>
      </c>
      <c r="G22" s="146">
        <v>1460000</v>
      </c>
      <c r="H22" s="147">
        <v>6</v>
      </c>
      <c r="I22" s="143" t="s">
        <v>253</v>
      </c>
      <c r="J22" s="143" t="s">
        <v>254</v>
      </c>
      <c r="K22" s="143" t="s">
        <v>255</v>
      </c>
      <c r="L22" s="283" t="s">
        <v>256</v>
      </c>
    </row>
    <row r="23" spans="1:15">
      <c r="A23" s="282">
        <v>22</v>
      </c>
      <c r="B23" s="144" t="s">
        <v>282</v>
      </c>
      <c r="C23" s="144" t="s">
        <v>310</v>
      </c>
      <c r="D23" s="145">
        <v>43527</v>
      </c>
      <c r="E23" s="143" t="s">
        <v>1224</v>
      </c>
      <c r="F23" s="144" t="s">
        <v>1256</v>
      </c>
      <c r="G23" s="146">
        <v>1350000</v>
      </c>
      <c r="H23" s="147">
        <v>7.2</v>
      </c>
      <c r="I23" s="143" t="s">
        <v>23</v>
      </c>
      <c r="J23" s="143" t="s">
        <v>267</v>
      </c>
      <c r="K23" s="143" t="s">
        <v>260</v>
      </c>
      <c r="L23" s="283" t="s">
        <v>268</v>
      </c>
    </row>
    <row r="24" spans="1:15">
      <c r="A24" s="282">
        <v>23</v>
      </c>
      <c r="B24" s="144" t="s">
        <v>282</v>
      </c>
      <c r="C24" s="144" t="s">
        <v>311</v>
      </c>
      <c r="D24" s="145">
        <v>43257</v>
      </c>
      <c r="E24" s="143" t="s">
        <v>1225</v>
      </c>
      <c r="F24" s="144" t="s">
        <v>1247</v>
      </c>
      <c r="G24" s="146">
        <v>2656000</v>
      </c>
      <c r="H24" s="147">
        <v>9.1999999999999993</v>
      </c>
      <c r="I24" s="143" t="s">
        <v>253</v>
      </c>
      <c r="J24" s="143" t="s">
        <v>259</v>
      </c>
      <c r="K24" s="143" t="s">
        <v>260</v>
      </c>
      <c r="L24" s="283" t="s">
        <v>261</v>
      </c>
    </row>
    <row r="25" spans="1:15">
      <c r="A25" s="282">
        <v>24</v>
      </c>
      <c r="B25" s="144" t="s">
        <v>251</v>
      </c>
      <c r="C25" s="144" t="s">
        <v>312</v>
      </c>
      <c r="D25" s="145">
        <v>43894</v>
      </c>
      <c r="E25" s="143" t="s">
        <v>1225</v>
      </c>
      <c r="F25" s="144" t="s">
        <v>1247</v>
      </c>
      <c r="G25" s="146">
        <v>1450000</v>
      </c>
      <c r="H25" s="147">
        <v>4</v>
      </c>
      <c r="I25" s="143" t="s">
        <v>23</v>
      </c>
      <c r="J25" s="143" t="s">
        <v>293</v>
      </c>
      <c r="K25" s="143" t="s">
        <v>260</v>
      </c>
      <c r="L25" s="283" t="s">
        <v>268</v>
      </c>
    </row>
    <row r="26" spans="1:15">
      <c r="A26" s="282">
        <v>25</v>
      </c>
      <c r="B26" s="144" t="s">
        <v>269</v>
      </c>
      <c r="C26" s="144" t="s">
        <v>313</v>
      </c>
      <c r="D26" s="145">
        <v>43331</v>
      </c>
      <c r="E26" s="143" t="s">
        <v>1225</v>
      </c>
      <c r="F26" s="144" t="s">
        <v>1247</v>
      </c>
      <c r="G26" s="146">
        <v>2400000</v>
      </c>
      <c r="H26" s="147">
        <v>8.3000000000000007</v>
      </c>
      <c r="I26" s="143" t="s">
        <v>253</v>
      </c>
      <c r="J26" s="143" t="s">
        <v>274</v>
      </c>
      <c r="K26" s="143" t="s">
        <v>260</v>
      </c>
      <c r="L26" s="283" t="s">
        <v>261</v>
      </c>
    </row>
    <row r="27" spans="1:15">
      <c r="A27" s="282">
        <v>26</v>
      </c>
      <c r="B27" s="144" t="s">
        <v>262</v>
      </c>
      <c r="C27" s="144" t="s">
        <v>314</v>
      </c>
      <c r="D27" s="145">
        <v>43694</v>
      </c>
      <c r="E27" s="143" t="s">
        <v>1224</v>
      </c>
      <c r="F27" s="144" t="s">
        <v>1248</v>
      </c>
      <c r="G27" s="146">
        <v>2200000</v>
      </c>
      <c r="H27" s="147">
        <v>6</v>
      </c>
      <c r="I27" s="143" t="s">
        <v>258</v>
      </c>
      <c r="J27" s="143" t="s">
        <v>298</v>
      </c>
      <c r="K27" s="143" t="s">
        <v>260</v>
      </c>
      <c r="L27" s="283" t="s">
        <v>281</v>
      </c>
    </row>
    <row r="28" spans="1:15">
      <c r="A28" s="282">
        <v>27</v>
      </c>
      <c r="B28" s="144" t="s">
        <v>285</v>
      </c>
      <c r="C28" s="144" t="s">
        <v>315</v>
      </c>
      <c r="D28" s="145">
        <v>43596</v>
      </c>
      <c r="E28" s="143" t="s">
        <v>1224</v>
      </c>
      <c r="F28" s="144" t="s">
        <v>1246</v>
      </c>
      <c r="G28" s="146">
        <v>2400000</v>
      </c>
      <c r="H28" s="147">
        <v>6.2</v>
      </c>
      <c r="I28" s="143" t="s">
        <v>23</v>
      </c>
      <c r="J28" s="143" t="s">
        <v>264</v>
      </c>
      <c r="K28" s="143" t="s">
        <v>255</v>
      </c>
      <c r="L28" s="283" t="s">
        <v>265</v>
      </c>
    </row>
    <row r="29" spans="1:15">
      <c r="A29" s="282">
        <v>28</v>
      </c>
      <c r="B29" s="144" t="s">
        <v>304</v>
      </c>
      <c r="C29" s="144" t="s">
        <v>316</v>
      </c>
      <c r="D29" s="145">
        <v>43564</v>
      </c>
      <c r="E29" s="143" t="s">
        <v>1224</v>
      </c>
      <c r="F29" s="144" t="s">
        <v>1249</v>
      </c>
      <c r="G29" s="146">
        <v>1800000</v>
      </c>
      <c r="H29" s="147">
        <v>5.8</v>
      </c>
      <c r="I29" s="143" t="s">
        <v>23</v>
      </c>
      <c r="J29" s="143" t="s">
        <v>317</v>
      </c>
      <c r="K29" s="143" t="s">
        <v>277</v>
      </c>
      <c r="L29" s="283" t="s">
        <v>277</v>
      </c>
    </row>
    <row r="30" spans="1:15">
      <c r="A30" s="282">
        <v>29</v>
      </c>
      <c r="B30" s="144" t="s">
        <v>269</v>
      </c>
      <c r="C30" s="144" t="s">
        <v>318</v>
      </c>
      <c r="D30" s="145">
        <v>43795</v>
      </c>
      <c r="E30" s="143" t="s">
        <v>1224</v>
      </c>
      <c r="F30" s="144" t="s">
        <v>1247</v>
      </c>
      <c r="G30" s="146">
        <v>2190000</v>
      </c>
      <c r="H30" s="147">
        <v>6.9</v>
      </c>
      <c r="I30" s="143" t="s">
        <v>258</v>
      </c>
      <c r="J30" s="143" t="s">
        <v>306</v>
      </c>
      <c r="K30" s="143" t="s">
        <v>260</v>
      </c>
      <c r="L30" s="283" t="s">
        <v>268</v>
      </c>
    </row>
    <row r="31" spans="1:15">
      <c r="A31" s="282">
        <v>30</v>
      </c>
      <c r="B31" s="144" t="s">
        <v>262</v>
      </c>
      <c r="C31" s="144" t="s">
        <v>319</v>
      </c>
      <c r="D31" s="145">
        <v>43560</v>
      </c>
      <c r="E31" s="143" t="s">
        <v>1225</v>
      </c>
      <c r="F31" s="144" t="s">
        <v>1248</v>
      </c>
      <c r="G31" s="146">
        <v>1780000</v>
      </c>
      <c r="H31" s="147">
        <v>4.9000000000000004</v>
      </c>
      <c r="I31" s="143" t="s">
        <v>253</v>
      </c>
      <c r="J31" s="143" t="s">
        <v>264</v>
      </c>
      <c r="K31" s="143" t="s">
        <v>255</v>
      </c>
      <c r="L31" s="283" t="s">
        <v>265</v>
      </c>
    </row>
    <row r="32" spans="1:15">
      <c r="A32" s="282">
        <v>31</v>
      </c>
      <c r="B32" s="144" t="s">
        <v>262</v>
      </c>
      <c r="C32" s="144" t="s">
        <v>320</v>
      </c>
      <c r="D32" s="145">
        <v>43108</v>
      </c>
      <c r="E32" s="143" t="s">
        <v>1224</v>
      </c>
      <c r="F32" s="144" t="s">
        <v>1246</v>
      </c>
      <c r="G32" s="146">
        <v>4500000</v>
      </c>
      <c r="H32" s="147">
        <v>8.9</v>
      </c>
      <c r="I32" s="143" t="s">
        <v>258</v>
      </c>
      <c r="J32" s="143" t="s">
        <v>264</v>
      </c>
      <c r="K32" s="143" t="s">
        <v>255</v>
      </c>
      <c r="L32" s="283" t="s">
        <v>265</v>
      </c>
    </row>
    <row r="33" spans="1:12">
      <c r="A33" s="282">
        <v>32</v>
      </c>
      <c r="B33" s="144" t="s">
        <v>262</v>
      </c>
      <c r="C33" s="144" t="s">
        <v>321</v>
      </c>
      <c r="D33" s="145">
        <v>43760</v>
      </c>
      <c r="E33" s="143" t="s">
        <v>1224</v>
      </c>
      <c r="F33" s="144" t="s">
        <v>1248</v>
      </c>
      <c r="G33" s="146">
        <v>1870000</v>
      </c>
      <c r="H33" s="147">
        <v>5</v>
      </c>
      <c r="I33" s="143" t="s">
        <v>253</v>
      </c>
      <c r="J33" s="143" t="s">
        <v>274</v>
      </c>
      <c r="K33" s="143" t="s">
        <v>260</v>
      </c>
      <c r="L33" s="283" t="s">
        <v>261</v>
      </c>
    </row>
    <row r="34" spans="1:12">
      <c r="A34" s="282">
        <v>33</v>
      </c>
      <c r="B34" s="144" t="s">
        <v>251</v>
      </c>
      <c r="C34" s="144" t="s">
        <v>322</v>
      </c>
      <c r="D34" s="145">
        <v>43226</v>
      </c>
      <c r="E34" s="143" t="s">
        <v>1224</v>
      </c>
      <c r="F34" s="144" t="s">
        <v>1247</v>
      </c>
      <c r="G34" s="146">
        <v>1900000</v>
      </c>
      <c r="H34" s="147">
        <v>5</v>
      </c>
      <c r="I34" s="143" t="s">
        <v>253</v>
      </c>
      <c r="J34" s="143" t="s">
        <v>296</v>
      </c>
      <c r="K34" s="143" t="s">
        <v>260</v>
      </c>
      <c r="L34" s="283" t="s">
        <v>261</v>
      </c>
    </row>
    <row r="35" spans="1:12">
      <c r="A35" s="282">
        <v>34</v>
      </c>
      <c r="B35" s="144" t="s">
        <v>262</v>
      </c>
      <c r="C35" s="144" t="s">
        <v>323</v>
      </c>
      <c r="D35" s="145">
        <v>43483</v>
      </c>
      <c r="E35" s="143" t="s">
        <v>1224</v>
      </c>
      <c r="F35" s="144" t="s">
        <v>1248</v>
      </c>
      <c r="G35" s="146">
        <v>3320000</v>
      </c>
      <c r="H35" s="147">
        <v>6</v>
      </c>
      <c r="I35" s="143" t="s">
        <v>253</v>
      </c>
      <c r="J35" s="143" t="s">
        <v>324</v>
      </c>
      <c r="K35" s="143" t="s">
        <v>255</v>
      </c>
      <c r="L35" s="283" t="s">
        <v>265</v>
      </c>
    </row>
    <row r="36" spans="1:12">
      <c r="A36" s="282">
        <v>35</v>
      </c>
      <c r="B36" s="144" t="s">
        <v>251</v>
      </c>
      <c r="C36" s="144" t="s">
        <v>325</v>
      </c>
      <c r="D36" s="145">
        <v>43549</v>
      </c>
      <c r="E36" s="143" t="s">
        <v>1224</v>
      </c>
      <c r="F36" s="144" t="s">
        <v>1247</v>
      </c>
      <c r="G36" s="146">
        <v>1400000</v>
      </c>
      <c r="H36" s="147">
        <v>5.9</v>
      </c>
      <c r="I36" s="143" t="s">
        <v>23</v>
      </c>
      <c r="J36" s="143" t="s">
        <v>259</v>
      </c>
      <c r="K36" s="143" t="s">
        <v>260</v>
      </c>
      <c r="L36" s="283" t="s">
        <v>261</v>
      </c>
    </row>
    <row r="37" spans="1:12">
      <c r="A37" s="282">
        <v>36</v>
      </c>
      <c r="B37" s="144" t="s">
        <v>299</v>
      </c>
      <c r="C37" s="144" t="s">
        <v>326</v>
      </c>
      <c r="D37" s="145">
        <v>44067</v>
      </c>
      <c r="E37" s="143" t="s">
        <v>1224</v>
      </c>
      <c r="F37" s="144" t="s">
        <v>1246</v>
      </c>
      <c r="G37" s="146">
        <v>1995000</v>
      </c>
      <c r="H37" s="147">
        <v>5</v>
      </c>
      <c r="I37" s="143" t="s">
        <v>23</v>
      </c>
      <c r="J37" s="143" t="s">
        <v>327</v>
      </c>
      <c r="K37" s="143" t="s">
        <v>255</v>
      </c>
      <c r="L37" s="283" t="s">
        <v>272</v>
      </c>
    </row>
    <row r="38" spans="1:12">
      <c r="A38" s="282">
        <v>37</v>
      </c>
      <c r="B38" s="144" t="s">
        <v>299</v>
      </c>
      <c r="C38" s="144" t="s">
        <v>328</v>
      </c>
      <c r="D38" s="145">
        <v>43372</v>
      </c>
      <c r="E38" s="143" t="s">
        <v>1224</v>
      </c>
      <c r="F38" s="144" t="s">
        <v>1247</v>
      </c>
      <c r="G38" s="146">
        <v>2340000</v>
      </c>
      <c r="H38" s="147">
        <v>5.9</v>
      </c>
      <c r="I38" s="143" t="s">
        <v>253</v>
      </c>
      <c r="J38" s="143" t="s">
        <v>324</v>
      </c>
      <c r="K38" s="143" t="s">
        <v>255</v>
      </c>
      <c r="L38" s="283" t="s">
        <v>265</v>
      </c>
    </row>
    <row r="39" spans="1:12">
      <c r="A39" s="282">
        <v>38</v>
      </c>
      <c r="B39" s="144" t="s">
        <v>278</v>
      </c>
      <c r="C39" s="144" t="s">
        <v>329</v>
      </c>
      <c r="D39" s="145">
        <v>43652</v>
      </c>
      <c r="E39" s="143" t="s">
        <v>1225</v>
      </c>
      <c r="F39" s="144" t="s">
        <v>1245</v>
      </c>
      <c r="G39" s="146">
        <v>1870000</v>
      </c>
      <c r="H39" s="147">
        <v>5.2</v>
      </c>
      <c r="I39" s="143" t="s">
        <v>258</v>
      </c>
      <c r="J39" s="143" t="s">
        <v>330</v>
      </c>
      <c r="K39" s="143" t="s">
        <v>255</v>
      </c>
      <c r="L39" s="283" t="s">
        <v>256</v>
      </c>
    </row>
    <row r="40" spans="1:12">
      <c r="A40" s="282">
        <v>39</v>
      </c>
      <c r="B40" s="144" t="s">
        <v>282</v>
      </c>
      <c r="C40" s="144" t="s">
        <v>331</v>
      </c>
      <c r="D40" s="145">
        <v>43113</v>
      </c>
      <c r="E40" s="143" t="s">
        <v>1225</v>
      </c>
      <c r="F40" s="144" t="s">
        <v>1245</v>
      </c>
      <c r="G40" s="146">
        <v>3420000</v>
      </c>
      <c r="H40" s="147">
        <v>8.6</v>
      </c>
      <c r="I40" s="143" t="s">
        <v>23</v>
      </c>
      <c r="J40" s="143" t="s">
        <v>274</v>
      </c>
      <c r="K40" s="143" t="s">
        <v>260</v>
      </c>
      <c r="L40" s="283" t="s">
        <v>261</v>
      </c>
    </row>
    <row r="41" spans="1:12">
      <c r="A41" s="282">
        <v>40</v>
      </c>
      <c r="B41" s="144" t="s">
        <v>251</v>
      </c>
      <c r="C41" s="144" t="s">
        <v>332</v>
      </c>
      <c r="D41" s="145">
        <v>43902</v>
      </c>
      <c r="E41" s="143" t="s">
        <v>1224</v>
      </c>
      <c r="F41" s="144" t="s">
        <v>1248</v>
      </c>
      <c r="G41" s="146">
        <v>3800000</v>
      </c>
      <c r="H41" s="147">
        <v>9.5</v>
      </c>
      <c r="I41" s="143" t="s">
        <v>258</v>
      </c>
      <c r="J41" s="143" t="s">
        <v>293</v>
      </c>
      <c r="K41" s="143" t="s">
        <v>260</v>
      </c>
      <c r="L41" s="283" t="s">
        <v>268</v>
      </c>
    </row>
    <row r="42" spans="1:12">
      <c r="A42" s="282">
        <v>41</v>
      </c>
      <c r="B42" s="144" t="s">
        <v>262</v>
      </c>
      <c r="C42" s="144" t="s">
        <v>333</v>
      </c>
      <c r="D42" s="145">
        <v>43559</v>
      </c>
      <c r="E42" s="143" t="s">
        <v>1224</v>
      </c>
      <c r="F42" s="144" t="s">
        <v>1245</v>
      </c>
      <c r="G42" s="146">
        <v>3990000</v>
      </c>
      <c r="H42" s="143">
        <v>5.14</v>
      </c>
      <c r="I42" s="143" t="s">
        <v>23</v>
      </c>
      <c r="J42" s="143" t="s">
        <v>259</v>
      </c>
      <c r="K42" s="143" t="s">
        <v>260</v>
      </c>
      <c r="L42" s="283" t="s">
        <v>261</v>
      </c>
    </row>
    <row r="43" spans="1:12">
      <c r="A43" s="282">
        <v>42</v>
      </c>
      <c r="B43" s="144" t="s">
        <v>251</v>
      </c>
      <c r="C43" s="144" t="s">
        <v>334</v>
      </c>
      <c r="D43" s="145">
        <v>43549</v>
      </c>
      <c r="E43" s="143" t="s">
        <v>1224</v>
      </c>
      <c r="F43" s="144" t="s">
        <v>1248</v>
      </c>
      <c r="G43" s="146">
        <v>3470000</v>
      </c>
      <c r="H43" s="143">
        <v>5.32</v>
      </c>
      <c r="I43" s="143" t="s">
        <v>23</v>
      </c>
      <c r="J43" s="143" t="s">
        <v>280</v>
      </c>
      <c r="K43" s="143" t="s">
        <v>260</v>
      </c>
      <c r="L43" s="283" t="s">
        <v>281</v>
      </c>
    </row>
    <row r="44" spans="1:12">
      <c r="A44" s="282">
        <v>43</v>
      </c>
      <c r="B44" s="144" t="s">
        <v>309</v>
      </c>
      <c r="C44" s="144" t="s">
        <v>335</v>
      </c>
      <c r="D44" s="145">
        <v>43930</v>
      </c>
      <c r="E44" s="143" t="s">
        <v>1224</v>
      </c>
      <c r="F44" s="144" t="s">
        <v>1246</v>
      </c>
      <c r="G44" s="146">
        <v>4010000</v>
      </c>
      <c r="H44" s="143">
        <v>7.02</v>
      </c>
      <c r="I44" s="143" t="s">
        <v>258</v>
      </c>
      <c r="J44" s="143" t="s">
        <v>296</v>
      </c>
      <c r="K44" s="143" t="s">
        <v>260</v>
      </c>
      <c r="L44" s="283" t="s">
        <v>261</v>
      </c>
    </row>
    <row r="45" spans="1:12">
      <c r="A45" s="282">
        <v>44</v>
      </c>
      <c r="B45" s="144" t="s">
        <v>291</v>
      </c>
      <c r="C45" s="144" t="s">
        <v>336</v>
      </c>
      <c r="D45" s="145">
        <v>43230</v>
      </c>
      <c r="E45" s="143" t="s">
        <v>1224</v>
      </c>
      <c r="F45" s="144" t="s">
        <v>1248</v>
      </c>
      <c r="G45" s="146">
        <v>4870000</v>
      </c>
      <c r="H45" s="143">
        <v>9.66</v>
      </c>
      <c r="I45" s="143" t="s">
        <v>258</v>
      </c>
      <c r="J45" s="143" t="s">
        <v>296</v>
      </c>
      <c r="K45" s="143" t="s">
        <v>260</v>
      </c>
      <c r="L45" s="283" t="s">
        <v>261</v>
      </c>
    </row>
    <row r="46" spans="1:12">
      <c r="A46" s="282">
        <v>45</v>
      </c>
      <c r="B46" s="144" t="s">
        <v>269</v>
      </c>
      <c r="C46" s="144" t="s">
        <v>337</v>
      </c>
      <c r="D46" s="145">
        <v>43308</v>
      </c>
      <c r="E46" s="143" t="s">
        <v>1224</v>
      </c>
      <c r="F46" s="144" t="s">
        <v>1246</v>
      </c>
      <c r="G46" s="146">
        <v>4760000</v>
      </c>
      <c r="H46" s="143">
        <v>4.4000000000000004</v>
      </c>
      <c r="I46" s="143" t="s">
        <v>253</v>
      </c>
      <c r="J46" s="143" t="s">
        <v>284</v>
      </c>
      <c r="K46" s="143" t="s">
        <v>255</v>
      </c>
      <c r="L46" s="283" t="s">
        <v>272</v>
      </c>
    </row>
    <row r="47" spans="1:12">
      <c r="A47" s="282">
        <v>46</v>
      </c>
      <c r="B47" s="144" t="s">
        <v>269</v>
      </c>
      <c r="C47" s="144" t="s">
        <v>338</v>
      </c>
      <c r="D47" s="145">
        <v>43514</v>
      </c>
      <c r="E47" s="143" t="s">
        <v>1224</v>
      </c>
      <c r="F47" s="144" t="s">
        <v>1246</v>
      </c>
      <c r="G47" s="146">
        <v>3740000</v>
      </c>
      <c r="H47" s="143">
        <v>9.0500000000000007</v>
      </c>
      <c r="I47" s="143" t="s">
        <v>258</v>
      </c>
      <c r="J47" s="143" t="s">
        <v>296</v>
      </c>
      <c r="K47" s="143" t="s">
        <v>260</v>
      </c>
      <c r="L47" s="283" t="s">
        <v>261</v>
      </c>
    </row>
    <row r="48" spans="1:12">
      <c r="A48" s="282">
        <v>47</v>
      </c>
      <c r="B48" s="144" t="s">
        <v>299</v>
      </c>
      <c r="C48" s="144" t="s">
        <v>339</v>
      </c>
      <c r="D48" s="145">
        <v>43344</v>
      </c>
      <c r="E48" s="143" t="s">
        <v>1224</v>
      </c>
      <c r="F48" s="144" t="s">
        <v>1245</v>
      </c>
      <c r="G48" s="146">
        <v>2570000</v>
      </c>
      <c r="H48" s="143">
        <v>9.5</v>
      </c>
      <c r="I48" s="143" t="s">
        <v>258</v>
      </c>
      <c r="J48" s="143" t="s">
        <v>293</v>
      </c>
      <c r="K48" s="143" t="s">
        <v>260</v>
      </c>
      <c r="L48" s="283" t="s">
        <v>268</v>
      </c>
    </row>
    <row r="49" spans="1:12">
      <c r="A49" s="282">
        <v>48</v>
      </c>
      <c r="B49" s="144" t="s">
        <v>269</v>
      </c>
      <c r="C49" s="144" t="s">
        <v>340</v>
      </c>
      <c r="D49" s="145">
        <v>43362</v>
      </c>
      <c r="E49" s="143" t="s">
        <v>1225</v>
      </c>
      <c r="F49" s="144" t="s">
        <v>1245</v>
      </c>
      <c r="G49" s="146">
        <v>3080000</v>
      </c>
      <c r="H49" s="143">
        <v>6.23</v>
      </c>
      <c r="I49" s="143" t="s">
        <v>253</v>
      </c>
      <c r="J49" s="143" t="s">
        <v>330</v>
      </c>
      <c r="K49" s="143" t="s">
        <v>255</v>
      </c>
      <c r="L49" s="283" t="s">
        <v>256</v>
      </c>
    </row>
    <row r="50" spans="1:12">
      <c r="A50" s="282">
        <v>49</v>
      </c>
      <c r="B50" s="144" t="s">
        <v>309</v>
      </c>
      <c r="C50" s="144" t="s">
        <v>341</v>
      </c>
      <c r="D50" s="145">
        <v>43238</v>
      </c>
      <c r="E50" s="143" t="s">
        <v>1224</v>
      </c>
      <c r="F50" s="144" t="s">
        <v>1246</v>
      </c>
      <c r="G50" s="146">
        <v>2720000</v>
      </c>
      <c r="H50" s="143">
        <v>9.7799999999999994</v>
      </c>
      <c r="I50" s="143" t="s">
        <v>23</v>
      </c>
      <c r="J50" s="143" t="s">
        <v>306</v>
      </c>
      <c r="K50" s="143" t="s">
        <v>260</v>
      </c>
      <c r="L50" s="283" t="s">
        <v>268</v>
      </c>
    </row>
    <row r="51" spans="1:12">
      <c r="A51" s="282">
        <v>50</v>
      </c>
      <c r="B51" s="144" t="s">
        <v>309</v>
      </c>
      <c r="C51" s="144" t="s">
        <v>342</v>
      </c>
      <c r="D51" s="145">
        <v>43243</v>
      </c>
      <c r="E51" s="143" t="s">
        <v>1224</v>
      </c>
      <c r="F51" s="144" t="s">
        <v>1247</v>
      </c>
      <c r="G51" s="146">
        <v>2150000</v>
      </c>
      <c r="H51" s="143">
        <v>7.66</v>
      </c>
      <c r="I51" s="143" t="s">
        <v>23</v>
      </c>
      <c r="J51" s="143" t="s">
        <v>306</v>
      </c>
      <c r="K51" s="143" t="s">
        <v>260</v>
      </c>
      <c r="L51" s="283" t="s">
        <v>268</v>
      </c>
    </row>
    <row r="52" spans="1:12">
      <c r="A52" s="282">
        <v>51</v>
      </c>
      <c r="B52" s="144" t="s">
        <v>309</v>
      </c>
      <c r="C52" s="144" t="s">
        <v>343</v>
      </c>
      <c r="D52" s="145">
        <v>43394</v>
      </c>
      <c r="E52" s="143" t="s">
        <v>1224</v>
      </c>
      <c r="F52" s="144" t="s">
        <v>1245</v>
      </c>
      <c r="G52" s="146">
        <v>4630000</v>
      </c>
      <c r="H52" s="143">
        <v>10.88</v>
      </c>
      <c r="I52" s="143" t="s">
        <v>253</v>
      </c>
      <c r="J52" s="143" t="s">
        <v>344</v>
      </c>
      <c r="K52" s="143" t="s">
        <v>260</v>
      </c>
      <c r="L52" s="283" t="s">
        <v>281</v>
      </c>
    </row>
    <row r="53" spans="1:12">
      <c r="A53" s="282">
        <v>52</v>
      </c>
      <c r="B53" s="144" t="s">
        <v>309</v>
      </c>
      <c r="C53" s="144" t="s">
        <v>345</v>
      </c>
      <c r="D53" s="145">
        <v>43202</v>
      </c>
      <c r="E53" s="143" t="s">
        <v>1225</v>
      </c>
      <c r="F53" s="144" t="s">
        <v>1256</v>
      </c>
      <c r="G53" s="146">
        <v>2390000</v>
      </c>
      <c r="H53" s="143">
        <v>8.42</v>
      </c>
      <c r="I53" s="143" t="s">
        <v>258</v>
      </c>
      <c r="J53" s="143" t="s">
        <v>287</v>
      </c>
      <c r="K53" s="143" t="s">
        <v>255</v>
      </c>
      <c r="L53" s="283" t="s">
        <v>256</v>
      </c>
    </row>
    <row r="54" spans="1:12">
      <c r="A54" s="282">
        <v>53</v>
      </c>
      <c r="B54" s="144" t="s">
        <v>309</v>
      </c>
      <c r="C54" s="144" t="s">
        <v>346</v>
      </c>
      <c r="D54" s="145">
        <v>43252</v>
      </c>
      <c r="E54" s="143" t="s">
        <v>1224</v>
      </c>
      <c r="F54" s="144" t="s">
        <v>1247</v>
      </c>
      <c r="G54" s="146">
        <v>1600000</v>
      </c>
      <c r="H54" s="143">
        <v>5.27</v>
      </c>
      <c r="I54" s="143" t="s">
        <v>23</v>
      </c>
      <c r="J54" s="143" t="s">
        <v>287</v>
      </c>
      <c r="K54" s="143" t="s">
        <v>255</v>
      </c>
      <c r="L54" s="283" t="s">
        <v>256</v>
      </c>
    </row>
    <row r="55" spans="1:12">
      <c r="A55" s="282">
        <v>54</v>
      </c>
      <c r="B55" s="144" t="s">
        <v>294</v>
      </c>
      <c r="C55" s="144" t="s">
        <v>347</v>
      </c>
      <c r="D55" s="145">
        <v>43317</v>
      </c>
      <c r="E55" s="143" t="s">
        <v>1224</v>
      </c>
      <c r="F55" s="144" t="s">
        <v>1247</v>
      </c>
      <c r="G55" s="146">
        <v>2950000</v>
      </c>
      <c r="H55" s="143">
        <v>9.5500000000000007</v>
      </c>
      <c r="I55" s="143" t="s">
        <v>258</v>
      </c>
      <c r="J55" s="143" t="s">
        <v>276</v>
      </c>
      <c r="K55" s="143" t="s">
        <v>277</v>
      </c>
      <c r="L55" s="283" t="s">
        <v>277</v>
      </c>
    </row>
    <row r="56" spans="1:12">
      <c r="A56" s="282">
        <v>55</v>
      </c>
      <c r="B56" s="144" t="s">
        <v>309</v>
      </c>
      <c r="C56" s="144" t="s">
        <v>348</v>
      </c>
      <c r="D56" s="145">
        <v>44070</v>
      </c>
      <c r="E56" s="143" t="s">
        <v>1224</v>
      </c>
      <c r="F56" s="144" t="s">
        <v>1246</v>
      </c>
      <c r="G56" s="146">
        <v>3450000</v>
      </c>
      <c r="H56" s="143">
        <v>7.83</v>
      </c>
      <c r="I56" s="143" t="s">
        <v>23</v>
      </c>
      <c r="J56" s="143" t="s">
        <v>254</v>
      </c>
      <c r="K56" s="143" t="s">
        <v>255</v>
      </c>
      <c r="L56" s="283" t="s">
        <v>256</v>
      </c>
    </row>
    <row r="57" spans="1:12">
      <c r="A57" s="282">
        <v>56</v>
      </c>
      <c r="B57" s="144" t="s">
        <v>285</v>
      </c>
      <c r="C57" s="144" t="s">
        <v>349</v>
      </c>
      <c r="D57" s="145">
        <v>43303</v>
      </c>
      <c r="E57" s="143" t="s">
        <v>1224</v>
      </c>
      <c r="F57" s="144" t="s">
        <v>1245</v>
      </c>
      <c r="G57" s="146">
        <v>4280000</v>
      </c>
      <c r="H57" s="143">
        <v>4.3600000000000003</v>
      </c>
      <c r="I57" s="143" t="s">
        <v>23</v>
      </c>
      <c r="J57" s="143" t="s">
        <v>271</v>
      </c>
      <c r="K57" s="143" t="s">
        <v>255</v>
      </c>
      <c r="L57" s="283" t="s">
        <v>272</v>
      </c>
    </row>
    <row r="58" spans="1:12">
      <c r="A58" s="282">
        <v>57</v>
      </c>
      <c r="B58" s="144" t="s">
        <v>291</v>
      </c>
      <c r="C58" s="144" t="s">
        <v>350</v>
      </c>
      <c r="D58" s="145">
        <v>43447</v>
      </c>
      <c r="E58" s="143" t="s">
        <v>1224</v>
      </c>
      <c r="F58" s="144" t="s">
        <v>1247</v>
      </c>
      <c r="G58" s="146">
        <v>3660000</v>
      </c>
      <c r="H58" s="143">
        <v>8.51</v>
      </c>
      <c r="I58" s="143" t="s">
        <v>258</v>
      </c>
      <c r="J58" s="143" t="s">
        <v>302</v>
      </c>
      <c r="K58" s="143" t="s">
        <v>255</v>
      </c>
      <c r="L58" s="283" t="s">
        <v>265</v>
      </c>
    </row>
    <row r="59" spans="1:12">
      <c r="A59" s="282">
        <v>58</v>
      </c>
      <c r="B59" s="144" t="s">
        <v>309</v>
      </c>
      <c r="C59" s="144" t="s">
        <v>351</v>
      </c>
      <c r="D59" s="145">
        <v>43537</v>
      </c>
      <c r="E59" s="143" t="s">
        <v>1224</v>
      </c>
      <c r="F59" s="144" t="s">
        <v>1247</v>
      </c>
      <c r="G59" s="146">
        <v>1480000</v>
      </c>
      <c r="H59" s="143">
        <v>10.71</v>
      </c>
      <c r="I59" s="143" t="s">
        <v>258</v>
      </c>
      <c r="J59" s="143" t="s">
        <v>344</v>
      </c>
      <c r="K59" s="143" t="s">
        <v>260</v>
      </c>
      <c r="L59" s="283" t="s">
        <v>281</v>
      </c>
    </row>
    <row r="60" spans="1:12">
      <c r="A60" s="282">
        <v>59</v>
      </c>
      <c r="B60" s="144" t="s">
        <v>291</v>
      </c>
      <c r="C60" s="144" t="s">
        <v>352</v>
      </c>
      <c r="D60" s="145">
        <v>43151</v>
      </c>
      <c r="E60" s="143" t="s">
        <v>1225</v>
      </c>
      <c r="F60" s="144" t="s">
        <v>1245</v>
      </c>
      <c r="G60" s="146">
        <v>4010000</v>
      </c>
      <c r="H60" s="143">
        <v>9.01</v>
      </c>
      <c r="I60" s="143" t="s">
        <v>253</v>
      </c>
      <c r="J60" s="143" t="s">
        <v>327</v>
      </c>
      <c r="K60" s="143" t="s">
        <v>255</v>
      </c>
      <c r="L60" s="283" t="s">
        <v>272</v>
      </c>
    </row>
    <row r="61" spans="1:12">
      <c r="A61" s="282">
        <v>60</v>
      </c>
      <c r="B61" s="144" t="s">
        <v>309</v>
      </c>
      <c r="C61" s="144" t="s">
        <v>353</v>
      </c>
      <c r="D61" s="145">
        <v>43367</v>
      </c>
      <c r="E61" s="143" t="s">
        <v>1224</v>
      </c>
      <c r="F61" s="144" t="s">
        <v>1245</v>
      </c>
      <c r="G61" s="146">
        <v>2650000</v>
      </c>
      <c r="H61" s="143">
        <v>4.21</v>
      </c>
      <c r="I61" s="143" t="s">
        <v>258</v>
      </c>
      <c r="J61" s="143" t="s">
        <v>327</v>
      </c>
      <c r="K61" s="143" t="s">
        <v>255</v>
      </c>
      <c r="L61" s="283" t="s">
        <v>272</v>
      </c>
    </row>
    <row r="62" spans="1:12">
      <c r="A62" s="282">
        <v>61</v>
      </c>
      <c r="B62" s="144" t="s">
        <v>245</v>
      </c>
      <c r="C62" s="144" t="s">
        <v>354</v>
      </c>
      <c r="D62" s="145">
        <v>43585</v>
      </c>
      <c r="E62" s="143" t="s">
        <v>1224</v>
      </c>
      <c r="F62" s="144" t="s">
        <v>1246</v>
      </c>
      <c r="G62" s="146">
        <v>1970000</v>
      </c>
      <c r="H62" s="143">
        <v>4.6399999999999997</v>
      </c>
      <c r="I62" s="143" t="s">
        <v>253</v>
      </c>
      <c r="J62" s="143" t="s">
        <v>276</v>
      </c>
      <c r="K62" s="143" t="s">
        <v>277</v>
      </c>
      <c r="L62" s="283" t="s">
        <v>277</v>
      </c>
    </row>
    <row r="63" spans="1:12">
      <c r="A63" s="282">
        <v>62</v>
      </c>
      <c r="B63" s="144" t="s">
        <v>309</v>
      </c>
      <c r="C63" s="144" t="s">
        <v>355</v>
      </c>
      <c r="D63" s="145">
        <v>43425</v>
      </c>
      <c r="E63" s="143" t="s">
        <v>1224</v>
      </c>
      <c r="F63" s="144" t="s">
        <v>1248</v>
      </c>
      <c r="G63" s="146">
        <v>2880000</v>
      </c>
      <c r="H63" s="143">
        <v>10.36</v>
      </c>
      <c r="I63" s="143" t="s">
        <v>258</v>
      </c>
      <c r="J63" s="143" t="s">
        <v>264</v>
      </c>
      <c r="K63" s="143" t="s">
        <v>255</v>
      </c>
      <c r="L63" s="283" t="s">
        <v>265</v>
      </c>
    </row>
    <row r="64" spans="1:12">
      <c r="A64" s="282">
        <v>63</v>
      </c>
      <c r="B64" s="144" t="s">
        <v>291</v>
      </c>
      <c r="C64" s="144" t="s">
        <v>356</v>
      </c>
      <c r="D64" s="145">
        <v>43489</v>
      </c>
      <c r="E64" s="143" t="s">
        <v>1224</v>
      </c>
      <c r="F64" s="144" t="s">
        <v>1247</v>
      </c>
      <c r="G64" s="146">
        <v>1920000</v>
      </c>
      <c r="H64" s="143">
        <v>6.78</v>
      </c>
      <c r="I64" s="143" t="s">
        <v>23</v>
      </c>
      <c r="J64" s="143" t="s">
        <v>327</v>
      </c>
      <c r="K64" s="143" t="s">
        <v>255</v>
      </c>
      <c r="L64" s="283" t="s">
        <v>272</v>
      </c>
    </row>
    <row r="65" spans="1:12">
      <c r="A65" s="282">
        <v>64</v>
      </c>
      <c r="B65" s="144" t="s">
        <v>269</v>
      </c>
      <c r="C65" s="144" t="s">
        <v>357</v>
      </c>
      <c r="D65" s="145">
        <v>43443</v>
      </c>
      <c r="E65" s="143" t="s">
        <v>1225</v>
      </c>
      <c r="F65" s="144" t="s">
        <v>1245</v>
      </c>
      <c r="G65" s="146">
        <v>1840000</v>
      </c>
      <c r="H65" s="143">
        <v>7.05</v>
      </c>
      <c r="I65" s="143" t="s">
        <v>253</v>
      </c>
      <c r="J65" s="143" t="s">
        <v>296</v>
      </c>
      <c r="K65" s="143" t="s">
        <v>260</v>
      </c>
      <c r="L65" s="283" t="s">
        <v>261</v>
      </c>
    </row>
    <row r="66" spans="1:12">
      <c r="A66" s="282">
        <v>65</v>
      </c>
      <c r="B66" s="144" t="s">
        <v>251</v>
      </c>
      <c r="C66" s="144" t="s">
        <v>358</v>
      </c>
      <c r="D66" s="145">
        <v>43531</v>
      </c>
      <c r="E66" s="143" t="s">
        <v>1224</v>
      </c>
      <c r="F66" s="144" t="s">
        <v>1248</v>
      </c>
      <c r="G66" s="146">
        <v>2620000</v>
      </c>
      <c r="H66" s="143">
        <v>7</v>
      </c>
      <c r="I66" s="143" t="s">
        <v>23</v>
      </c>
      <c r="J66" s="143" t="s">
        <v>327</v>
      </c>
      <c r="K66" s="143" t="s">
        <v>255</v>
      </c>
      <c r="L66" s="283" t="s">
        <v>272</v>
      </c>
    </row>
    <row r="67" spans="1:12">
      <c r="A67" s="282">
        <v>66</v>
      </c>
      <c r="B67" s="144" t="s">
        <v>309</v>
      </c>
      <c r="C67" s="144" t="s">
        <v>359</v>
      </c>
      <c r="D67" s="145">
        <v>43547</v>
      </c>
      <c r="E67" s="143" t="s">
        <v>1224</v>
      </c>
      <c r="F67" s="144" t="s">
        <v>1247</v>
      </c>
      <c r="G67" s="146">
        <v>2920000</v>
      </c>
      <c r="H67" s="143">
        <v>4.76</v>
      </c>
      <c r="I67" s="143" t="s">
        <v>23</v>
      </c>
      <c r="J67" s="143" t="s">
        <v>280</v>
      </c>
      <c r="K67" s="143" t="s">
        <v>260</v>
      </c>
      <c r="L67" s="283" t="s">
        <v>281</v>
      </c>
    </row>
    <row r="68" spans="1:12">
      <c r="A68" s="282">
        <v>67</v>
      </c>
      <c r="B68" s="144" t="s">
        <v>309</v>
      </c>
      <c r="C68" s="144" t="s">
        <v>360</v>
      </c>
      <c r="D68" s="145">
        <v>43301</v>
      </c>
      <c r="E68" s="143" t="s">
        <v>1224</v>
      </c>
      <c r="F68" s="144" t="s">
        <v>1245</v>
      </c>
      <c r="G68" s="146">
        <v>4700000</v>
      </c>
      <c r="H68" s="143">
        <v>9.49</v>
      </c>
      <c r="I68" s="143" t="s">
        <v>258</v>
      </c>
      <c r="J68" s="143" t="s">
        <v>302</v>
      </c>
      <c r="K68" s="143" t="s">
        <v>255</v>
      </c>
      <c r="L68" s="283" t="s">
        <v>265</v>
      </c>
    </row>
    <row r="69" spans="1:12">
      <c r="A69" s="282">
        <v>68</v>
      </c>
      <c r="B69" s="144" t="s">
        <v>309</v>
      </c>
      <c r="C69" s="144" t="s">
        <v>361</v>
      </c>
      <c r="D69" s="145">
        <v>43792</v>
      </c>
      <c r="E69" s="143" t="s">
        <v>1224</v>
      </c>
      <c r="F69" s="144" t="s">
        <v>1245</v>
      </c>
      <c r="G69" s="146">
        <v>4400000</v>
      </c>
      <c r="H69" s="143">
        <v>8.52</v>
      </c>
      <c r="I69" s="143" t="s">
        <v>253</v>
      </c>
      <c r="J69" s="143" t="s">
        <v>274</v>
      </c>
      <c r="K69" s="143" t="s">
        <v>260</v>
      </c>
      <c r="L69" s="283" t="s">
        <v>261</v>
      </c>
    </row>
    <row r="70" spans="1:12">
      <c r="A70" s="282">
        <v>69</v>
      </c>
      <c r="B70" s="144" t="s">
        <v>291</v>
      </c>
      <c r="C70" s="144" t="s">
        <v>362</v>
      </c>
      <c r="D70" s="145">
        <v>44084</v>
      </c>
      <c r="E70" s="143" t="s">
        <v>1224</v>
      </c>
      <c r="F70" s="144" t="s">
        <v>1247</v>
      </c>
      <c r="G70" s="146">
        <v>3840000</v>
      </c>
      <c r="H70" s="143">
        <v>8.16</v>
      </c>
      <c r="I70" s="143" t="s">
        <v>253</v>
      </c>
      <c r="J70" s="143" t="s">
        <v>276</v>
      </c>
      <c r="K70" s="143" t="s">
        <v>277</v>
      </c>
      <c r="L70" s="283" t="s">
        <v>277</v>
      </c>
    </row>
    <row r="71" spans="1:12">
      <c r="A71" s="282">
        <v>70</v>
      </c>
      <c r="B71" s="144" t="s">
        <v>245</v>
      </c>
      <c r="C71" s="144" t="s">
        <v>363</v>
      </c>
      <c r="D71" s="145">
        <v>44127</v>
      </c>
      <c r="E71" s="143" t="s">
        <v>1225</v>
      </c>
      <c r="F71" s="144" t="s">
        <v>1245</v>
      </c>
      <c r="G71" s="146">
        <v>2040000</v>
      </c>
      <c r="H71" s="143">
        <v>8.33</v>
      </c>
      <c r="I71" s="143" t="s">
        <v>253</v>
      </c>
      <c r="J71" s="143" t="s">
        <v>302</v>
      </c>
      <c r="K71" s="143" t="s">
        <v>255</v>
      </c>
      <c r="L71" s="283" t="s">
        <v>265</v>
      </c>
    </row>
    <row r="72" spans="1:12">
      <c r="A72" s="282">
        <v>71</v>
      </c>
      <c r="B72" s="144" t="s">
        <v>262</v>
      </c>
      <c r="C72" s="144" t="s">
        <v>364</v>
      </c>
      <c r="D72" s="145">
        <v>43924</v>
      </c>
      <c r="E72" s="143" t="s">
        <v>1224</v>
      </c>
      <c r="F72" s="144" t="s">
        <v>1245</v>
      </c>
      <c r="G72" s="146">
        <v>2360000</v>
      </c>
      <c r="H72" s="143">
        <v>4.25</v>
      </c>
      <c r="I72" s="143" t="s">
        <v>258</v>
      </c>
      <c r="J72" s="143" t="s">
        <v>327</v>
      </c>
      <c r="K72" s="143" t="s">
        <v>255</v>
      </c>
      <c r="L72" s="283" t="s">
        <v>272</v>
      </c>
    </row>
    <row r="73" spans="1:12">
      <c r="A73" s="282">
        <v>72</v>
      </c>
      <c r="B73" s="144" t="s">
        <v>282</v>
      </c>
      <c r="C73" s="144" t="s">
        <v>365</v>
      </c>
      <c r="D73" s="145">
        <v>43973</v>
      </c>
      <c r="E73" s="143" t="s">
        <v>1225</v>
      </c>
      <c r="F73" s="144" t="s">
        <v>1247</v>
      </c>
      <c r="G73" s="146">
        <v>4080000</v>
      </c>
      <c r="H73" s="143">
        <v>6.8</v>
      </c>
      <c r="I73" s="143" t="s">
        <v>258</v>
      </c>
      <c r="J73" s="143" t="s">
        <v>298</v>
      </c>
      <c r="K73" s="143" t="s">
        <v>260</v>
      </c>
      <c r="L73" s="283" t="s">
        <v>281</v>
      </c>
    </row>
    <row r="74" spans="1:12">
      <c r="A74" s="282">
        <v>73</v>
      </c>
      <c r="B74" s="144" t="s">
        <v>282</v>
      </c>
      <c r="C74" s="144" t="s">
        <v>366</v>
      </c>
      <c r="D74" s="145">
        <v>43541</v>
      </c>
      <c r="E74" s="143" t="s">
        <v>1224</v>
      </c>
      <c r="F74" s="144" t="s">
        <v>1246</v>
      </c>
      <c r="G74" s="146">
        <v>2740000</v>
      </c>
      <c r="H74" s="143">
        <v>8.06</v>
      </c>
      <c r="I74" s="143" t="s">
        <v>253</v>
      </c>
      <c r="J74" s="143" t="s">
        <v>274</v>
      </c>
      <c r="K74" s="143" t="s">
        <v>260</v>
      </c>
      <c r="L74" s="283" t="s">
        <v>261</v>
      </c>
    </row>
    <row r="75" spans="1:12">
      <c r="A75" s="282">
        <v>74</v>
      </c>
      <c r="B75" s="144" t="s">
        <v>269</v>
      </c>
      <c r="C75" s="144" t="s">
        <v>367</v>
      </c>
      <c r="D75" s="145">
        <v>43661</v>
      </c>
      <c r="E75" s="143" t="s">
        <v>1225</v>
      </c>
      <c r="F75" s="144" t="s">
        <v>1246</v>
      </c>
      <c r="G75" s="146">
        <v>4170000</v>
      </c>
      <c r="H75" s="143">
        <v>7.1</v>
      </c>
      <c r="I75" s="143" t="s">
        <v>258</v>
      </c>
      <c r="J75" s="143" t="s">
        <v>327</v>
      </c>
      <c r="K75" s="143" t="s">
        <v>255</v>
      </c>
      <c r="L75" s="283" t="s">
        <v>272</v>
      </c>
    </row>
    <row r="76" spans="1:12">
      <c r="A76" s="282">
        <v>75</v>
      </c>
      <c r="B76" s="144" t="s">
        <v>291</v>
      </c>
      <c r="C76" s="144" t="s">
        <v>368</v>
      </c>
      <c r="D76" s="145">
        <v>43676</v>
      </c>
      <c r="E76" s="143" t="s">
        <v>1225</v>
      </c>
      <c r="F76" s="144" t="s">
        <v>1246</v>
      </c>
      <c r="G76" s="146">
        <v>1380000</v>
      </c>
      <c r="H76" s="143">
        <v>8.7100000000000009</v>
      </c>
      <c r="I76" s="143" t="s">
        <v>253</v>
      </c>
      <c r="J76" s="143" t="s">
        <v>293</v>
      </c>
      <c r="K76" s="143" t="s">
        <v>260</v>
      </c>
      <c r="L76" s="283" t="s">
        <v>268</v>
      </c>
    </row>
    <row r="77" spans="1:12">
      <c r="A77" s="282">
        <v>76</v>
      </c>
      <c r="B77" s="144" t="s">
        <v>282</v>
      </c>
      <c r="C77" s="144" t="s">
        <v>369</v>
      </c>
      <c r="D77" s="145">
        <v>43724</v>
      </c>
      <c r="E77" s="143" t="s">
        <v>1225</v>
      </c>
      <c r="F77" s="144" t="s">
        <v>1248</v>
      </c>
      <c r="G77" s="146">
        <v>4440000</v>
      </c>
      <c r="H77" s="143">
        <v>7.21</v>
      </c>
      <c r="I77" s="143" t="s">
        <v>23</v>
      </c>
      <c r="J77" s="143" t="s">
        <v>330</v>
      </c>
      <c r="K77" s="143" t="s">
        <v>255</v>
      </c>
      <c r="L77" s="283" t="s">
        <v>256</v>
      </c>
    </row>
    <row r="78" spans="1:12">
      <c r="A78" s="282">
        <v>77</v>
      </c>
      <c r="B78" s="144" t="s">
        <v>294</v>
      </c>
      <c r="C78" s="144" t="s">
        <v>370</v>
      </c>
      <c r="D78" s="145">
        <v>43188</v>
      </c>
      <c r="E78" s="143" t="s">
        <v>1224</v>
      </c>
      <c r="F78" s="144" t="s">
        <v>1247</v>
      </c>
      <c r="G78" s="146">
        <v>1870000</v>
      </c>
      <c r="H78" s="143">
        <v>4.07</v>
      </c>
      <c r="I78" s="143" t="s">
        <v>23</v>
      </c>
      <c r="J78" s="143" t="s">
        <v>267</v>
      </c>
      <c r="K78" s="143" t="s">
        <v>260</v>
      </c>
      <c r="L78" s="283" t="s">
        <v>268</v>
      </c>
    </row>
    <row r="79" spans="1:12">
      <c r="A79" s="282">
        <v>78</v>
      </c>
      <c r="B79" s="144" t="s">
        <v>282</v>
      </c>
      <c r="C79" s="144" t="s">
        <v>371</v>
      </c>
      <c r="D79" s="145">
        <v>43609</v>
      </c>
      <c r="E79" s="143" t="s">
        <v>1224</v>
      </c>
      <c r="F79" s="144" t="s">
        <v>1248</v>
      </c>
      <c r="G79" s="146">
        <v>2250000</v>
      </c>
      <c r="H79" s="143">
        <v>5.03</v>
      </c>
      <c r="I79" s="143" t="s">
        <v>23</v>
      </c>
      <c r="J79" s="143" t="s">
        <v>330</v>
      </c>
      <c r="K79" s="143" t="s">
        <v>255</v>
      </c>
      <c r="L79" s="283" t="s">
        <v>256</v>
      </c>
    </row>
    <row r="80" spans="1:12">
      <c r="A80" s="282">
        <v>79</v>
      </c>
      <c r="B80" s="144" t="s">
        <v>262</v>
      </c>
      <c r="C80" s="144" t="s">
        <v>372</v>
      </c>
      <c r="D80" s="145">
        <v>43653</v>
      </c>
      <c r="E80" s="143" t="s">
        <v>1224</v>
      </c>
      <c r="F80" s="144" t="s">
        <v>1247</v>
      </c>
      <c r="G80" s="146">
        <v>1540000</v>
      </c>
      <c r="H80" s="143">
        <v>7.2</v>
      </c>
      <c r="I80" s="143" t="s">
        <v>253</v>
      </c>
      <c r="J80" s="143" t="s">
        <v>284</v>
      </c>
      <c r="K80" s="143" t="s">
        <v>255</v>
      </c>
      <c r="L80" s="283" t="s">
        <v>272</v>
      </c>
    </row>
    <row r="81" spans="1:12">
      <c r="A81" s="282">
        <v>80</v>
      </c>
      <c r="B81" s="144" t="s">
        <v>282</v>
      </c>
      <c r="C81" s="144" t="s">
        <v>373</v>
      </c>
      <c r="D81" s="145">
        <v>43818</v>
      </c>
      <c r="E81" s="143" t="s">
        <v>1225</v>
      </c>
      <c r="F81" s="144" t="s">
        <v>1248</v>
      </c>
      <c r="G81" s="146">
        <v>3300000</v>
      </c>
      <c r="H81" s="143">
        <v>4.92</v>
      </c>
      <c r="I81" s="143" t="s">
        <v>253</v>
      </c>
      <c r="J81" s="143" t="s">
        <v>267</v>
      </c>
      <c r="K81" s="143" t="s">
        <v>260</v>
      </c>
      <c r="L81" s="283" t="s">
        <v>268</v>
      </c>
    </row>
    <row r="82" spans="1:12">
      <c r="A82" s="282">
        <v>81</v>
      </c>
      <c r="B82" s="144" t="s">
        <v>285</v>
      </c>
      <c r="C82" s="144" t="s">
        <v>374</v>
      </c>
      <c r="D82" s="145">
        <v>43162</v>
      </c>
      <c r="E82" s="143" t="s">
        <v>1224</v>
      </c>
      <c r="F82" s="144" t="s">
        <v>1245</v>
      </c>
      <c r="G82" s="146">
        <v>3610000</v>
      </c>
      <c r="H82" s="143">
        <v>6.39</v>
      </c>
      <c r="I82" s="143" t="s">
        <v>253</v>
      </c>
      <c r="J82" s="143" t="s">
        <v>287</v>
      </c>
      <c r="K82" s="143" t="s">
        <v>255</v>
      </c>
      <c r="L82" s="283" t="s">
        <v>256</v>
      </c>
    </row>
    <row r="83" spans="1:12">
      <c r="A83" s="282">
        <v>82</v>
      </c>
      <c r="B83" s="144" t="s">
        <v>262</v>
      </c>
      <c r="C83" s="144" t="s">
        <v>375</v>
      </c>
      <c r="D83" s="145">
        <v>44091</v>
      </c>
      <c r="E83" s="143" t="s">
        <v>1224</v>
      </c>
      <c r="F83" s="144" t="s">
        <v>1247</v>
      </c>
      <c r="G83" s="146">
        <v>3080000</v>
      </c>
      <c r="H83" s="143">
        <v>8.59</v>
      </c>
      <c r="I83" s="143" t="s">
        <v>23</v>
      </c>
      <c r="J83" s="143" t="s">
        <v>254</v>
      </c>
      <c r="K83" s="143" t="s">
        <v>255</v>
      </c>
      <c r="L83" s="283" t="s">
        <v>256</v>
      </c>
    </row>
    <row r="84" spans="1:12">
      <c r="A84" s="282">
        <v>83</v>
      </c>
      <c r="B84" s="144" t="s">
        <v>294</v>
      </c>
      <c r="C84" s="144" t="s">
        <v>376</v>
      </c>
      <c r="D84" s="145">
        <v>43839</v>
      </c>
      <c r="E84" s="143" t="s">
        <v>1224</v>
      </c>
      <c r="F84" s="144" t="s">
        <v>1245</v>
      </c>
      <c r="G84" s="146">
        <v>2790000</v>
      </c>
      <c r="H84" s="143">
        <v>9.98</v>
      </c>
      <c r="I84" s="143" t="s">
        <v>253</v>
      </c>
      <c r="J84" s="143" t="s">
        <v>287</v>
      </c>
      <c r="K84" s="143" t="s">
        <v>255</v>
      </c>
      <c r="L84" s="283" t="s">
        <v>256</v>
      </c>
    </row>
    <row r="85" spans="1:12">
      <c r="A85" s="282">
        <v>84</v>
      </c>
      <c r="B85" s="144" t="s">
        <v>285</v>
      </c>
      <c r="C85" s="144" t="s">
        <v>377</v>
      </c>
      <c r="D85" s="145">
        <v>43246</v>
      </c>
      <c r="E85" s="143" t="s">
        <v>1224</v>
      </c>
      <c r="F85" s="144" t="s">
        <v>1246</v>
      </c>
      <c r="G85" s="146">
        <v>1690000</v>
      </c>
      <c r="H85" s="143">
        <v>7.99</v>
      </c>
      <c r="I85" s="143" t="s">
        <v>253</v>
      </c>
      <c r="J85" s="143" t="s">
        <v>267</v>
      </c>
      <c r="K85" s="143" t="s">
        <v>260</v>
      </c>
      <c r="L85" s="283" t="s">
        <v>268</v>
      </c>
    </row>
    <row r="86" spans="1:12">
      <c r="A86" s="282">
        <v>85</v>
      </c>
      <c r="B86" s="144" t="s">
        <v>291</v>
      </c>
      <c r="C86" s="144" t="s">
        <v>378</v>
      </c>
      <c r="D86" s="145">
        <v>43477</v>
      </c>
      <c r="E86" s="143" t="s">
        <v>1224</v>
      </c>
      <c r="F86" s="144" t="s">
        <v>1246</v>
      </c>
      <c r="G86" s="146">
        <v>2630000</v>
      </c>
      <c r="H86" s="143">
        <v>8.59</v>
      </c>
      <c r="I86" s="143" t="s">
        <v>23</v>
      </c>
      <c r="J86" s="143" t="s">
        <v>274</v>
      </c>
      <c r="K86" s="143" t="s">
        <v>260</v>
      </c>
      <c r="L86" s="283" t="s">
        <v>261</v>
      </c>
    </row>
    <row r="87" spans="1:12">
      <c r="A87" s="282">
        <v>86</v>
      </c>
      <c r="B87" s="144" t="s">
        <v>291</v>
      </c>
      <c r="C87" s="144" t="s">
        <v>379</v>
      </c>
      <c r="D87" s="145">
        <v>43495</v>
      </c>
      <c r="E87" s="143" t="s">
        <v>1224</v>
      </c>
      <c r="F87" s="144" t="s">
        <v>1256</v>
      </c>
      <c r="G87" s="146">
        <v>2990000</v>
      </c>
      <c r="H87" s="143">
        <v>10.61</v>
      </c>
      <c r="I87" s="143" t="s">
        <v>23</v>
      </c>
      <c r="J87" s="143" t="s">
        <v>254</v>
      </c>
      <c r="K87" s="143" t="s">
        <v>255</v>
      </c>
      <c r="L87" s="283" t="s">
        <v>256</v>
      </c>
    </row>
    <row r="88" spans="1:12">
      <c r="A88" s="282">
        <v>87</v>
      </c>
      <c r="B88" s="144" t="s">
        <v>294</v>
      </c>
      <c r="C88" s="144" t="s">
        <v>380</v>
      </c>
      <c r="D88" s="145">
        <v>43531</v>
      </c>
      <c r="E88" s="143" t="s">
        <v>1224</v>
      </c>
      <c r="F88" s="144" t="s">
        <v>1247</v>
      </c>
      <c r="G88" s="146">
        <v>3220000</v>
      </c>
      <c r="H88" s="143">
        <v>6.56</v>
      </c>
      <c r="I88" s="143" t="s">
        <v>23</v>
      </c>
      <c r="J88" s="143" t="s">
        <v>324</v>
      </c>
      <c r="K88" s="143" t="s">
        <v>255</v>
      </c>
      <c r="L88" s="283" t="s">
        <v>265</v>
      </c>
    </row>
    <row r="89" spans="1:12">
      <c r="A89" s="282">
        <v>88</v>
      </c>
      <c r="B89" s="144" t="s">
        <v>262</v>
      </c>
      <c r="C89" s="144" t="s">
        <v>381</v>
      </c>
      <c r="D89" s="145">
        <v>43614</v>
      </c>
      <c r="E89" s="143" t="s">
        <v>1225</v>
      </c>
      <c r="F89" s="144" t="s">
        <v>1246</v>
      </c>
      <c r="G89" s="146">
        <v>4200000</v>
      </c>
      <c r="H89" s="143">
        <v>10.65</v>
      </c>
      <c r="I89" s="143" t="s">
        <v>23</v>
      </c>
      <c r="J89" s="143" t="s">
        <v>280</v>
      </c>
      <c r="K89" s="143" t="s">
        <v>260</v>
      </c>
      <c r="L89" s="283" t="s">
        <v>281</v>
      </c>
    </row>
    <row r="90" spans="1:12">
      <c r="A90" s="282">
        <v>89</v>
      </c>
      <c r="B90" s="144" t="s">
        <v>285</v>
      </c>
      <c r="C90" s="144" t="s">
        <v>382</v>
      </c>
      <c r="D90" s="145">
        <v>43754</v>
      </c>
      <c r="E90" s="143" t="s">
        <v>1224</v>
      </c>
      <c r="F90" s="144" t="s">
        <v>1246</v>
      </c>
      <c r="G90" s="146">
        <v>4120000</v>
      </c>
      <c r="H90" s="143">
        <v>5.35</v>
      </c>
      <c r="I90" s="143" t="s">
        <v>253</v>
      </c>
      <c r="J90" s="143" t="s">
        <v>306</v>
      </c>
      <c r="K90" s="143" t="s">
        <v>260</v>
      </c>
      <c r="L90" s="283" t="s">
        <v>268</v>
      </c>
    </row>
    <row r="91" spans="1:12">
      <c r="A91" s="282">
        <v>90</v>
      </c>
      <c r="B91" s="144" t="s">
        <v>278</v>
      </c>
      <c r="C91" s="144" t="s">
        <v>383</v>
      </c>
      <c r="D91" s="145">
        <v>43175</v>
      </c>
      <c r="E91" s="143" t="s">
        <v>1224</v>
      </c>
      <c r="F91" s="144" t="s">
        <v>1249</v>
      </c>
      <c r="G91" s="146">
        <v>4020000</v>
      </c>
      <c r="H91" s="143">
        <v>10.93</v>
      </c>
      <c r="I91" s="143" t="s">
        <v>253</v>
      </c>
      <c r="J91" s="143" t="s">
        <v>274</v>
      </c>
      <c r="K91" s="143" t="s">
        <v>260</v>
      </c>
      <c r="L91" s="283" t="s">
        <v>261</v>
      </c>
    </row>
    <row r="92" spans="1:12">
      <c r="A92" s="282">
        <v>91</v>
      </c>
      <c r="B92" s="144" t="s">
        <v>269</v>
      </c>
      <c r="C92" s="144" t="s">
        <v>384</v>
      </c>
      <c r="D92" s="145">
        <v>43654</v>
      </c>
      <c r="E92" s="143" t="s">
        <v>1224</v>
      </c>
      <c r="F92" s="144" t="s">
        <v>1248</v>
      </c>
      <c r="G92" s="146">
        <v>4050000</v>
      </c>
      <c r="H92" s="143">
        <v>5.09</v>
      </c>
      <c r="I92" s="143" t="s">
        <v>23</v>
      </c>
      <c r="J92" s="143" t="s">
        <v>264</v>
      </c>
      <c r="K92" s="143" t="s">
        <v>255</v>
      </c>
      <c r="L92" s="283" t="s">
        <v>265</v>
      </c>
    </row>
    <row r="93" spans="1:12">
      <c r="A93" s="282">
        <v>92</v>
      </c>
      <c r="B93" s="144" t="s">
        <v>269</v>
      </c>
      <c r="C93" s="144" t="s">
        <v>385</v>
      </c>
      <c r="D93" s="145">
        <v>43555</v>
      </c>
      <c r="E93" s="143" t="s">
        <v>1225</v>
      </c>
      <c r="F93" s="144" t="s">
        <v>1246</v>
      </c>
      <c r="G93" s="146">
        <v>3530000</v>
      </c>
      <c r="H93" s="143">
        <v>4.7300000000000004</v>
      </c>
      <c r="I93" s="143" t="s">
        <v>23</v>
      </c>
      <c r="J93" s="143" t="s">
        <v>254</v>
      </c>
      <c r="K93" s="143" t="s">
        <v>255</v>
      </c>
      <c r="L93" s="283" t="s">
        <v>256</v>
      </c>
    </row>
    <row r="94" spans="1:12">
      <c r="A94" s="282">
        <v>93</v>
      </c>
      <c r="B94" s="144" t="s">
        <v>278</v>
      </c>
      <c r="C94" s="144" t="s">
        <v>386</v>
      </c>
      <c r="D94" s="145">
        <v>43664</v>
      </c>
      <c r="E94" s="143" t="s">
        <v>1225</v>
      </c>
      <c r="F94" s="144" t="s">
        <v>1246</v>
      </c>
      <c r="G94" s="146">
        <v>1870000</v>
      </c>
      <c r="H94" s="143">
        <v>7.6</v>
      </c>
      <c r="I94" s="143" t="s">
        <v>258</v>
      </c>
      <c r="J94" s="143" t="s">
        <v>302</v>
      </c>
      <c r="K94" s="143" t="s">
        <v>255</v>
      </c>
      <c r="L94" s="283" t="s">
        <v>265</v>
      </c>
    </row>
    <row r="95" spans="1:12">
      <c r="A95" s="282">
        <v>94</v>
      </c>
      <c r="B95" s="144" t="s">
        <v>309</v>
      </c>
      <c r="C95" s="144" t="s">
        <v>387</v>
      </c>
      <c r="D95" s="145">
        <v>43996</v>
      </c>
      <c r="E95" s="143" t="s">
        <v>1224</v>
      </c>
      <c r="F95" s="144" t="s">
        <v>1248</v>
      </c>
      <c r="G95" s="146">
        <v>4900000</v>
      </c>
      <c r="H95" s="143">
        <v>10.78</v>
      </c>
      <c r="I95" s="143" t="s">
        <v>23</v>
      </c>
      <c r="J95" s="143" t="s">
        <v>306</v>
      </c>
      <c r="K95" s="143" t="s">
        <v>260</v>
      </c>
      <c r="L95" s="283" t="s">
        <v>268</v>
      </c>
    </row>
    <row r="96" spans="1:12">
      <c r="A96" s="282">
        <v>95</v>
      </c>
      <c r="B96" s="144" t="s">
        <v>251</v>
      </c>
      <c r="C96" s="144" t="s">
        <v>388</v>
      </c>
      <c r="D96" s="145">
        <v>43885</v>
      </c>
      <c r="E96" s="143" t="s">
        <v>1224</v>
      </c>
      <c r="F96" s="144" t="s">
        <v>1256</v>
      </c>
      <c r="G96" s="146">
        <v>2470000</v>
      </c>
      <c r="H96" s="143">
        <v>9.39</v>
      </c>
      <c r="I96" s="143" t="s">
        <v>253</v>
      </c>
      <c r="J96" s="143" t="s">
        <v>317</v>
      </c>
      <c r="K96" s="143" t="s">
        <v>277</v>
      </c>
      <c r="L96" s="283" t="s">
        <v>277</v>
      </c>
    </row>
    <row r="97" spans="1:12">
      <c r="A97" s="282">
        <v>96</v>
      </c>
      <c r="B97" s="144" t="s">
        <v>282</v>
      </c>
      <c r="C97" s="144" t="s">
        <v>389</v>
      </c>
      <c r="D97" s="145">
        <v>44100</v>
      </c>
      <c r="E97" s="143" t="s">
        <v>1225</v>
      </c>
      <c r="F97" s="144" t="s">
        <v>1248</v>
      </c>
      <c r="G97" s="146">
        <v>2970000</v>
      </c>
      <c r="H97" s="143">
        <v>4.68</v>
      </c>
      <c r="I97" s="143" t="s">
        <v>258</v>
      </c>
      <c r="J97" s="143" t="s">
        <v>296</v>
      </c>
      <c r="K97" s="143" t="s">
        <v>260</v>
      </c>
      <c r="L97" s="283" t="s">
        <v>261</v>
      </c>
    </row>
    <row r="98" spans="1:12">
      <c r="A98" s="282">
        <v>97</v>
      </c>
      <c r="B98" s="144" t="s">
        <v>282</v>
      </c>
      <c r="C98" s="144" t="s">
        <v>390</v>
      </c>
      <c r="D98" s="145">
        <v>44026</v>
      </c>
      <c r="E98" s="143" t="s">
        <v>1224</v>
      </c>
      <c r="F98" s="144" t="s">
        <v>1246</v>
      </c>
      <c r="G98" s="146">
        <v>3980000</v>
      </c>
      <c r="H98" s="143">
        <v>10.4</v>
      </c>
      <c r="I98" s="143" t="s">
        <v>253</v>
      </c>
      <c r="J98" s="143" t="s">
        <v>324</v>
      </c>
      <c r="K98" s="143" t="s">
        <v>255</v>
      </c>
      <c r="L98" s="283" t="s">
        <v>265</v>
      </c>
    </row>
    <row r="99" spans="1:12">
      <c r="A99" s="282">
        <v>98</v>
      </c>
      <c r="B99" s="144" t="s">
        <v>282</v>
      </c>
      <c r="C99" s="144" t="s">
        <v>391</v>
      </c>
      <c r="D99" s="145">
        <v>43847</v>
      </c>
      <c r="E99" s="143" t="s">
        <v>1224</v>
      </c>
      <c r="F99" s="144" t="s">
        <v>1246</v>
      </c>
      <c r="G99" s="146">
        <v>4420000</v>
      </c>
      <c r="H99" s="143">
        <v>7.43</v>
      </c>
      <c r="I99" s="143" t="s">
        <v>258</v>
      </c>
      <c r="J99" s="143" t="s">
        <v>254</v>
      </c>
      <c r="K99" s="143" t="s">
        <v>255</v>
      </c>
      <c r="L99" s="283" t="s">
        <v>256</v>
      </c>
    </row>
    <row r="100" spans="1:12">
      <c r="A100" s="282">
        <v>99</v>
      </c>
      <c r="B100" s="144" t="s">
        <v>282</v>
      </c>
      <c r="C100" s="144" t="s">
        <v>392</v>
      </c>
      <c r="D100" s="145">
        <v>43592</v>
      </c>
      <c r="E100" s="143" t="s">
        <v>1224</v>
      </c>
      <c r="F100" s="144" t="s">
        <v>1245</v>
      </c>
      <c r="G100" s="146">
        <v>2850000</v>
      </c>
      <c r="H100" s="143">
        <v>5.8</v>
      </c>
      <c r="I100" s="143" t="s">
        <v>258</v>
      </c>
      <c r="J100" s="143" t="s">
        <v>298</v>
      </c>
      <c r="K100" s="143" t="s">
        <v>260</v>
      </c>
      <c r="L100" s="283" t="s">
        <v>281</v>
      </c>
    </row>
    <row r="101" spans="1:12">
      <c r="A101" s="282">
        <v>100</v>
      </c>
      <c r="B101" s="144" t="s">
        <v>285</v>
      </c>
      <c r="C101" s="144" t="s">
        <v>393</v>
      </c>
      <c r="D101" s="145">
        <v>43600</v>
      </c>
      <c r="E101" s="143" t="s">
        <v>1225</v>
      </c>
      <c r="F101" s="144" t="s">
        <v>1245</v>
      </c>
      <c r="G101" s="146">
        <v>4490000</v>
      </c>
      <c r="H101" s="143">
        <v>5.39</v>
      </c>
      <c r="I101" s="143" t="s">
        <v>23</v>
      </c>
      <c r="J101" s="143" t="s">
        <v>254</v>
      </c>
      <c r="K101" s="143" t="s">
        <v>255</v>
      </c>
      <c r="L101" s="283" t="s">
        <v>256</v>
      </c>
    </row>
    <row r="102" spans="1:12">
      <c r="A102" s="282">
        <v>101</v>
      </c>
      <c r="B102" s="144" t="s">
        <v>262</v>
      </c>
      <c r="C102" s="144" t="s">
        <v>394</v>
      </c>
      <c r="D102" s="145">
        <v>43712</v>
      </c>
      <c r="E102" s="143" t="s">
        <v>1224</v>
      </c>
      <c r="F102" s="144" t="s">
        <v>1246</v>
      </c>
      <c r="G102" s="146">
        <v>4240000</v>
      </c>
      <c r="H102" s="143">
        <v>8.6999999999999993</v>
      </c>
      <c r="I102" s="143" t="s">
        <v>253</v>
      </c>
      <c r="J102" s="143" t="s">
        <v>344</v>
      </c>
      <c r="K102" s="143" t="s">
        <v>260</v>
      </c>
      <c r="L102" s="283" t="s">
        <v>281</v>
      </c>
    </row>
    <row r="103" spans="1:12">
      <c r="A103" s="282">
        <v>102</v>
      </c>
      <c r="B103" s="144" t="s">
        <v>278</v>
      </c>
      <c r="C103" s="144" t="s">
        <v>395</v>
      </c>
      <c r="D103" s="145">
        <v>43195</v>
      </c>
      <c r="E103" s="143" t="s">
        <v>1224</v>
      </c>
      <c r="F103" s="144" t="s">
        <v>1248</v>
      </c>
      <c r="G103" s="146">
        <v>1550000</v>
      </c>
      <c r="H103" s="143">
        <v>9.81</v>
      </c>
      <c r="I103" s="143" t="s">
        <v>253</v>
      </c>
      <c r="J103" s="143" t="s">
        <v>327</v>
      </c>
      <c r="K103" s="143" t="s">
        <v>255</v>
      </c>
      <c r="L103" s="283" t="s">
        <v>272</v>
      </c>
    </row>
    <row r="104" spans="1:12">
      <c r="A104" s="282">
        <v>103</v>
      </c>
      <c r="B104" s="144" t="s">
        <v>282</v>
      </c>
      <c r="C104" s="144" t="s">
        <v>396</v>
      </c>
      <c r="D104" s="145">
        <v>43523</v>
      </c>
      <c r="E104" s="143" t="s">
        <v>1225</v>
      </c>
      <c r="F104" s="144" t="s">
        <v>1246</v>
      </c>
      <c r="G104" s="146">
        <v>3870000</v>
      </c>
      <c r="H104" s="143">
        <v>8.75</v>
      </c>
      <c r="I104" s="143" t="s">
        <v>23</v>
      </c>
      <c r="J104" s="143" t="s">
        <v>276</v>
      </c>
      <c r="K104" s="143" t="s">
        <v>277</v>
      </c>
      <c r="L104" s="283" t="s">
        <v>277</v>
      </c>
    </row>
    <row r="105" spans="1:12">
      <c r="A105" s="282">
        <v>104</v>
      </c>
      <c r="B105" s="144" t="s">
        <v>304</v>
      </c>
      <c r="C105" s="144" t="s">
        <v>397</v>
      </c>
      <c r="D105" s="145">
        <v>43534</v>
      </c>
      <c r="E105" s="143" t="s">
        <v>1224</v>
      </c>
      <c r="F105" s="144" t="s">
        <v>1246</v>
      </c>
      <c r="G105" s="146">
        <v>4600000</v>
      </c>
      <c r="H105" s="143">
        <v>9.33</v>
      </c>
      <c r="I105" s="143" t="s">
        <v>23</v>
      </c>
      <c r="J105" s="143" t="s">
        <v>293</v>
      </c>
      <c r="K105" s="143" t="s">
        <v>260</v>
      </c>
      <c r="L105" s="283" t="s">
        <v>268</v>
      </c>
    </row>
    <row r="106" spans="1:12">
      <c r="A106" s="282">
        <v>105</v>
      </c>
      <c r="B106" s="144" t="s">
        <v>291</v>
      </c>
      <c r="C106" s="144" t="s">
        <v>398</v>
      </c>
      <c r="D106" s="145">
        <v>43880</v>
      </c>
      <c r="E106" s="143" t="s">
        <v>1224</v>
      </c>
      <c r="F106" s="144" t="s">
        <v>1246</v>
      </c>
      <c r="G106" s="146">
        <v>1840000</v>
      </c>
      <c r="H106" s="143">
        <v>5.46</v>
      </c>
      <c r="I106" s="143" t="s">
        <v>258</v>
      </c>
      <c r="J106" s="143" t="s">
        <v>276</v>
      </c>
      <c r="K106" s="143" t="s">
        <v>277</v>
      </c>
      <c r="L106" s="283" t="s">
        <v>277</v>
      </c>
    </row>
    <row r="107" spans="1:12">
      <c r="A107" s="282">
        <v>106</v>
      </c>
      <c r="B107" s="144" t="s">
        <v>299</v>
      </c>
      <c r="C107" s="144" t="s">
        <v>399</v>
      </c>
      <c r="D107" s="145">
        <v>43586</v>
      </c>
      <c r="E107" s="143" t="s">
        <v>1224</v>
      </c>
      <c r="F107" s="144" t="s">
        <v>1246</v>
      </c>
      <c r="G107" s="146">
        <v>4100000</v>
      </c>
      <c r="H107" s="143">
        <v>6.28</v>
      </c>
      <c r="I107" s="143" t="s">
        <v>253</v>
      </c>
      <c r="J107" s="143" t="s">
        <v>302</v>
      </c>
      <c r="K107" s="143" t="s">
        <v>255</v>
      </c>
      <c r="L107" s="283" t="s">
        <v>265</v>
      </c>
    </row>
    <row r="108" spans="1:12">
      <c r="A108" s="282">
        <v>107</v>
      </c>
      <c r="B108" s="144" t="s">
        <v>269</v>
      </c>
      <c r="C108" s="144" t="s">
        <v>400</v>
      </c>
      <c r="D108" s="145">
        <v>43853</v>
      </c>
      <c r="E108" s="143" t="s">
        <v>1225</v>
      </c>
      <c r="F108" s="144" t="s">
        <v>1247</v>
      </c>
      <c r="G108" s="146">
        <v>1960000</v>
      </c>
      <c r="H108" s="143">
        <v>10.56</v>
      </c>
      <c r="I108" s="143" t="s">
        <v>258</v>
      </c>
      <c r="J108" s="143" t="s">
        <v>306</v>
      </c>
      <c r="K108" s="143" t="s">
        <v>260</v>
      </c>
      <c r="L108" s="283" t="s">
        <v>268</v>
      </c>
    </row>
    <row r="109" spans="1:12">
      <c r="A109" s="282">
        <v>108</v>
      </c>
      <c r="B109" s="144" t="s">
        <v>309</v>
      </c>
      <c r="C109" s="144" t="s">
        <v>401</v>
      </c>
      <c r="D109" s="145">
        <v>44041</v>
      </c>
      <c r="E109" s="143" t="s">
        <v>1224</v>
      </c>
      <c r="F109" s="144" t="s">
        <v>1245</v>
      </c>
      <c r="G109" s="146">
        <v>4670000</v>
      </c>
      <c r="H109" s="143">
        <v>4.9000000000000004</v>
      </c>
      <c r="I109" s="143" t="s">
        <v>253</v>
      </c>
      <c r="J109" s="143" t="s">
        <v>324</v>
      </c>
      <c r="K109" s="143" t="s">
        <v>255</v>
      </c>
      <c r="L109" s="283" t="s">
        <v>265</v>
      </c>
    </row>
    <row r="110" spans="1:12">
      <c r="A110" s="282">
        <v>109</v>
      </c>
      <c r="B110" s="144" t="s">
        <v>251</v>
      </c>
      <c r="C110" s="144" t="s">
        <v>402</v>
      </c>
      <c r="D110" s="145">
        <v>43973</v>
      </c>
      <c r="E110" s="143" t="s">
        <v>1224</v>
      </c>
      <c r="F110" s="144" t="s">
        <v>1247</v>
      </c>
      <c r="G110" s="146">
        <v>3290000</v>
      </c>
      <c r="H110" s="143">
        <v>7.56</v>
      </c>
      <c r="I110" s="143" t="s">
        <v>253</v>
      </c>
      <c r="J110" s="143" t="s">
        <v>293</v>
      </c>
      <c r="K110" s="143" t="s">
        <v>260</v>
      </c>
      <c r="L110" s="283" t="s">
        <v>268</v>
      </c>
    </row>
    <row r="111" spans="1:12">
      <c r="A111" s="282">
        <v>110</v>
      </c>
      <c r="B111" s="144" t="s">
        <v>304</v>
      </c>
      <c r="C111" s="144" t="s">
        <v>403</v>
      </c>
      <c r="D111" s="145">
        <v>43923</v>
      </c>
      <c r="E111" s="143" t="s">
        <v>1224</v>
      </c>
      <c r="F111" s="144" t="s">
        <v>1247</v>
      </c>
      <c r="G111" s="146">
        <v>3510000</v>
      </c>
      <c r="H111" s="143">
        <v>4.09</v>
      </c>
      <c r="I111" s="143" t="s">
        <v>258</v>
      </c>
      <c r="J111" s="143" t="s">
        <v>264</v>
      </c>
      <c r="K111" s="143" t="s">
        <v>255</v>
      </c>
      <c r="L111" s="283" t="s">
        <v>265</v>
      </c>
    </row>
    <row r="112" spans="1:12">
      <c r="A112" s="282">
        <v>111</v>
      </c>
      <c r="B112" s="144" t="s">
        <v>309</v>
      </c>
      <c r="C112" s="144" t="s">
        <v>404</v>
      </c>
      <c r="D112" s="145">
        <v>43673</v>
      </c>
      <c r="E112" s="143" t="s">
        <v>1225</v>
      </c>
      <c r="F112" s="144" t="s">
        <v>1245</v>
      </c>
      <c r="G112" s="146">
        <v>2670000</v>
      </c>
      <c r="H112" s="143">
        <v>10.07</v>
      </c>
      <c r="I112" s="143" t="s">
        <v>23</v>
      </c>
      <c r="J112" s="143" t="s">
        <v>327</v>
      </c>
      <c r="K112" s="143" t="s">
        <v>255</v>
      </c>
      <c r="L112" s="283" t="s">
        <v>272</v>
      </c>
    </row>
    <row r="113" spans="1:12">
      <c r="A113" s="282">
        <v>112</v>
      </c>
      <c r="B113" s="144" t="s">
        <v>304</v>
      </c>
      <c r="C113" s="144" t="s">
        <v>405</v>
      </c>
      <c r="D113" s="145">
        <v>43984</v>
      </c>
      <c r="E113" s="143" t="s">
        <v>1224</v>
      </c>
      <c r="F113" s="144" t="s">
        <v>1245</v>
      </c>
      <c r="G113" s="146">
        <v>3410000</v>
      </c>
      <c r="H113" s="143">
        <v>10.42</v>
      </c>
      <c r="I113" s="143" t="s">
        <v>23</v>
      </c>
      <c r="J113" s="143" t="s">
        <v>296</v>
      </c>
      <c r="K113" s="143" t="s">
        <v>260</v>
      </c>
      <c r="L113" s="283" t="s">
        <v>261</v>
      </c>
    </row>
    <row r="114" spans="1:12">
      <c r="A114" s="282">
        <v>113</v>
      </c>
      <c r="B114" s="144" t="s">
        <v>262</v>
      </c>
      <c r="C114" s="144" t="s">
        <v>406</v>
      </c>
      <c r="D114" s="145">
        <v>43926</v>
      </c>
      <c r="E114" s="143" t="s">
        <v>1224</v>
      </c>
      <c r="F114" s="144" t="s">
        <v>1248</v>
      </c>
      <c r="G114" s="146">
        <v>1760000</v>
      </c>
      <c r="H114" s="143">
        <v>9.35</v>
      </c>
      <c r="I114" s="143" t="s">
        <v>258</v>
      </c>
      <c r="J114" s="143" t="s">
        <v>296</v>
      </c>
      <c r="K114" s="143" t="s">
        <v>260</v>
      </c>
      <c r="L114" s="283" t="s">
        <v>261</v>
      </c>
    </row>
    <row r="115" spans="1:12">
      <c r="A115" s="282">
        <v>114</v>
      </c>
      <c r="B115" s="144" t="s">
        <v>304</v>
      </c>
      <c r="C115" s="144" t="s">
        <v>407</v>
      </c>
      <c r="D115" s="145">
        <v>43383</v>
      </c>
      <c r="E115" s="143" t="s">
        <v>1224</v>
      </c>
      <c r="F115" s="144" t="s">
        <v>1247</v>
      </c>
      <c r="G115" s="146">
        <v>4230000</v>
      </c>
      <c r="H115" s="143">
        <v>7.68</v>
      </c>
      <c r="I115" s="143" t="s">
        <v>23</v>
      </c>
      <c r="J115" s="143" t="s">
        <v>324</v>
      </c>
      <c r="K115" s="143" t="s">
        <v>255</v>
      </c>
      <c r="L115" s="283" t="s">
        <v>265</v>
      </c>
    </row>
    <row r="116" spans="1:12">
      <c r="A116" s="282">
        <v>115</v>
      </c>
      <c r="B116" s="144" t="s">
        <v>291</v>
      </c>
      <c r="C116" s="144" t="s">
        <v>408</v>
      </c>
      <c r="D116" s="145">
        <v>43938</v>
      </c>
      <c r="E116" s="143" t="s">
        <v>1224</v>
      </c>
      <c r="F116" s="144" t="s">
        <v>1248</v>
      </c>
      <c r="G116" s="146">
        <v>2690000</v>
      </c>
      <c r="H116" s="143">
        <v>5.32</v>
      </c>
      <c r="I116" s="143" t="s">
        <v>258</v>
      </c>
      <c r="J116" s="143" t="s">
        <v>298</v>
      </c>
      <c r="K116" s="143" t="s">
        <v>260</v>
      </c>
      <c r="L116" s="283" t="s">
        <v>281</v>
      </c>
    </row>
    <row r="117" spans="1:12">
      <c r="A117" s="282">
        <v>116</v>
      </c>
      <c r="B117" s="144" t="s">
        <v>309</v>
      </c>
      <c r="C117" s="144" t="s">
        <v>409</v>
      </c>
      <c r="D117" s="145">
        <v>43133</v>
      </c>
      <c r="E117" s="143" t="s">
        <v>1225</v>
      </c>
      <c r="F117" s="144" t="s">
        <v>1247</v>
      </c>
      <c r="G117" s="146">
        <v>3240000</v>
      </c>
      <c r="H117" s="143">
        <v>4.9000000000000004</v>
      </c>
      <c r="I117" s="143" t="s">
        <v>23</v>
      </c>
      <c r="J117" s="143" t="s">
        <v>276</v>
      </c>
      <c r="K117" s="143" t="s">
        <v>277</v>
      </c>
      <c r="L117" s="283" t="s">
        <v>277</v>
      </c>
    </row>
    <row r="118" spans="1:12">
      <c r="A118" s="282">
        <v>117</v>
      </c>
      <c r="B118" s="144" t="s">
        <v>309</v>
      </c>
      <c r="C118" s="144" t="s">
        <v>410</v>
      </c>
      <c r="D118" s="145">
        <v>43623</v>
      </c>
      <c r="E118" s="143" t="s">
        <v>1224</v>
      </c>
      <c r="F118" s="144" t="s">
        <v>1245</v>
      </c>
      <c r="G118" s="146">
        <v>4340000</v>
      </c>
      <c r="H118" s="143">
        <v>10.74</v>
      </c>
      <c r="I118" s="143" t="s">
        <v>253</v>
      </c>
      <c r="J118" s="143" t="s">
        <v>274</v>
      </c>
      <c r="K118" s="143" t="s">
        <v>260</v>
      </c>
      <c r="L118" s="283" t="s">
        <v>261</v>
      </c>
    </row>
    <row r="119" spans="1:12">
      <c r="A119" s="282">
        <v>118</v>
      </c>
      <c r="B119" s="144" t="s">
        <v>294</v>
      </c>
      <c r="C119" s="144" t="s">
        <v>411</v>
      </c>
      <c r="D119" s="145">
        <v>43756</v>
      </c>
      <c r="E119" s="143" t="s">
        <v>1224</v>
      </c>
      <c r="F119" s="144" t="s">
        <v>1247</v>
      </c>
      <c r="G119" s="146">
        <v>2670000</v>
      </c>
      <c r="H119" s="143">
        <v>7.08</v>
      </c>
      <c r="I119" s="143" t="s">
        <v>23</v>
      </c>
      <c r="J119" s="143" t="s">
        <v>296</v>
      </c>
      <c r="K119" s="143" t="s">
        <v>260</v>
      </c>
      <c r="L119" s="283" t="s">
        <v>261</v>
      </c>
    </row>
    <row r="120" spans="1:12">
      <c r="A120" s="282">
        <v>119</v>
      </c>
      <c r="B120" s="144" t="s">
        <v>304</v>
      </c>
      <c r="C120" s="144" t="s">
        <v>412</v>
      </c>
      <c r="D120" s="145">
        <v>44034</v>
      </c>
      <c r="E120" s="143" t="s">
        <v>1224</v>
      </c>
      <c r="F120" s="144" t="s">
        <v>1247</v>
      </c>
      <c r="G120" s="146">
        <v>3780000</v>
      </c>
      <c r="H120" s="143">
        <v>6.69</v>
      </c>
      <c r="I120" s="143" t="s">
        <v>23</v>
      </c>
      <c r="J120" s="143" t="s">
        <v>344</v>
      </c>
      <c r="K120" s="143" t="s">
        <v>260</v>
      </c>
      <c r="L120" s="283" t="s">
        <v>281</v>
      </c>
    </row>
    <row r="121" spans="1:12">
      <c r="A121" s="282">
        <v>120</v>
      </c>
      <c r="B121" s="144" t="s">
        <v>262</v>
      </c>
      <c r="C121" s="144" t="s">
        <v>413</v>
      </c>
      <c r="D121" s="145">
        <v>43204</v>
      </c>
      <c r="E121" s="143" t="s">
        <v>1224</v>
      </c>
      <c r="F121" s="144" t="s">
        <v>1245</v>
      </c>
      <c r="G121" s="146">
        <v>3420000</v>
      </c>
      <c r="H121" s="143">
        <v>5.21</v>
      </c>
      <c r="I121" s="143" t="s">
        <v>258</v>
      </c>
      <c r="J121" s="143" t="s">
        <v>293</v>
      </c>
      <c r="K121" s="143" t="s">
        <v>260</v>
      </c>
      <c r="L121" s="283" t="s">
        <v>268</v>
      </c>
    </row>
    <row r="122" spans="1:12">
      <c r="A122" s="282">
        <v>121</v>
      </c>
      <c r="B122" s="144" t="s">
        <v>294</v>
      </c>
      <c r="C122" s="144" t="s">
        <v>414</v>
      </c>
      <c r="D122" s="145">
        <v>44031</v>
      </c>
      <c r="E122" s="143" t="s">
        <v>1224</v>
      </c>
      <c r="F122" s="144" t="s">
        <v>1249</v>
      </c>
      <c r="G122" s="146">
        <v>4600000</v>
      </c>
      <c r="H122" s="143">
        <v>6.23</v>
      </c>
      <c r="I122" s="143" t="s">
        <v>253</v>
      </c>
      <c r="J122" s="143" t="s">
        <v>271</v>
      </c>
      <c r="K122" s="143" t="s">
        <v>255</v>
      </c>
      <c r="L122" s="283" t="s">
        <v>272</v>
      </c>
    </row>
    <row r="123" spans="1:12">
      <c r="A123" s="282">
        <v>122</v>
      </c>
      <c r="B123" s="144" t="s">
        <v>282</v>
      </c>
      <c r="C123" s="144" t="s">
        <v>415</v>
      </c>
      <c r="D123" s="145">
        <v>43592</v>
      </c>
      <c r="E123" s="143" t="s">
        <v>1224</v>
      </c>
      <c r="F123" s="144" t="s">
        <v>1245</v>
      </c>
      <c r="G123" s="146">
        <v>3250000</v>
      </c>
      <c r="H123" s="143">
        <v>4.25</v>
      </c>
      <c r="I123" s="143" t="s">
        <v>258</v>
      </c>
      <c r="J123" s="143" t="s">
        <v>274</v>
      </c>
      <c r="K123" s="143" t="s">
        <v>260</v>
      </c>
      <c r="L123" s="283" t="s">
        <v>261</v>
      </c>
    </row>
    <row r="124" spans="1:12">
      <c r="A124" s="282">
        <v>123</v>
      </c>
      <c r="B124" s="144" t="s">
        <v>269</v>
      </c>
      <c r="C124" s="144" t="s">
        <v>416</v>
      </c>
      <c r="D124" s="145">
        <v>43370</v>
      </c>
      <c r="E124" s="143" t="s">
        <v>1224</v>
      </c>
      <c r="F124" s="144" t="s">
        <v>1245</v>
      </c>
      <c r="G124" s="146">
        <v>3340000</v>
      </c>
      <c r="H124" s="143">
        <v>7.62</v>
      </c>
      <c r="I124" s="143" t="s">
        <v>23</v>
      </c>
      <c r="J124" s="143" t="s">
        <v>324</v>
      </c>
      <c r="K124" s="143" t="s">
        <v>255</v>
      </c>
      <c r="L124" s="283" t="s">
        <v>265</v>
      </c>
    </row>
    <row r="125" spans="1:12">
      <c r="A125" s="282">
        <v>124</v>
      </c>
      <c r="B125" s="144" t="s">
        <v>309</v>
      </c>
      <c r="C125" s="144" t="s">
        <v>417</v>
      </c>
      <c r="D125" s="145">
        <v>43508</v>
      </c>
      <c r="E125" s="143" t="s">
        <v>1225</v>
      </c>
      <c r="F125" s="144" t="s">
        <v>1256</v>
      </c>
      <c r="G125" s="146">
        <v>3050000</v>
      </c>
      <c r="H125" s="143">
        <v>7.41</v>
      </c>
      <c r="I125" s="143" t="s">
        <v>258</v>
      </c>
      <c r="J125" s="143" t="s">
        <v>271</v>
      </c>
      <c r="K125" s="143" t="s">
        <v>255</v>
      </c>
      <c r="L125" s="283" t="s">
        <v>272</v>
      </c>
    </row>
    <row r="126" spans="1:12">
      <c r="A126" s="282">
        <v>125</v>
      </c>
      <c r="B126" s="144" t="s">
        <v>278</v>
      </c>
      <c r="C126" s="144" t="s">
        <v>418</v>
      </c>
      <c r="D126" s="145">
        <v>43965</v>
      </c>
      <c r="E126" s="143" t="s">
        <v>1224</v>
      </c>
      <c r="F126" s="144" t="s">
        <v>1247</v>
      </c>
      <c r="G126" s="146">
        <v>3670000</v>
      </c>
      <c r="H126" s="143">
        <v>8.3000000000000007</v>
      </c>
      <c r="I126" s="143" t="s">
        <v>258</v>
      </c>
      <c r="J126" s="143" t="s">
        <v>293</v>
      </c>
      <c r="K126" s="143" t="s">
        <v>260</v>
      </c>
      <c r="L126" s="283" t="s">
        <v>268</v>
      </c>
    </row>
    <row r="127" spans="1:12">
      <c r="A127" s="282">
        <v>126</v>
      </c>
      <c r="B127" s="144" t="s">
        <v>291</v>
      </c>
      <c r="C127" s="144" t="s">
        <v>419</v>
      </c>
      <c r="D127" s="145">
        <v>43850</v>
      </c>
      <c r="E127" s="143" t="s">
        <v>1224</v>
      </c>
      <c r="F127" s="144" t="s">
        <v>1248</v>
      </c>
      <c r="G127" s="146">
        <v>1740000</v>
      </c>
      <c r="H127" s="143">
        <v>10.48</v>
      </c>
      <c r="I127" s="143" t="s">
        <v>253</v>
      </c>
      <c r="J127" s="143" t="s">
        <v>317</v>
      </c>
      <c r="K127" s="143" t="s">
        <v>277</v>
      </c>
      <c r="L127" s="283" t="s">
        <v>277</v>
      </c>
    </row>
    <row r="128" spans="1:12">
      <c r="A128" s="282">
        <v>127</v>
      </c>
      <c r="B128" s="144" t="s">
        <v>245</v>
      </c>
      <c r="C128" s="144" t="s">
        <v>420</v>
      </c>
      <c r="D128" s="145">
        <v>44116</v>
      </c>
      <c r="E128" s="143" t="s">
        <v>1224</v>
      </c>
      <c r="F128" s="144" t="s">
        <v>1248</v>
      </c>
      <c r="G128" s="146">
        <v>4570000</v>
      </c>
      <c r="H128" s="143">
        <v>8.18</v>
      </c>
      <c r="I128" s="143" t="s">
        <v>253</v>
      </c>
      <c r="J128" s="143" t="s">
        <v>284</v>
      </c>
      <c r="K128" s="143" t="s">
        <v>255</v>
      </c>
      <c r="L128" s="283" t="s">
        <v>272</v>
      </c>
    </row>
    <row r="129" spans="1:12">
      <c r="A129" s="282">
        <v>128</v>
      </c>
      <c r="B129" s="144" t="s">
        <v>309</v>
      </c>
      <c r="C129" s="144" t="s">
        <v>421</v>
      </c>
      <c r="D129" s="145">
        <v>43812</v>
      </c>
      <c r="E129" s="143" t="s">
        <v>1224</v>
      </c>
      <c r="F129" s="144" t="s">
        <v>1246</v>
      </c>
      <c r="G129" s="146">
        <v>3450000</v>
      </c>
      <c r="H129" s="143">
        <v>9.34</v>
      </c>
      <c r="I129" s="143" t="s">
        <v>258</v>
      </c>
      <c r="J129" s="143" t="s">
        <v>264</v>
      </c>
      <c r="K129" s="143" t="s">
        <v>255</v>
      </c>
      <c r="L129" s="283" t="s">
        <v>265</v>
      </c>
    </row>
    <row r="130" spans="1:12">
      <c r="A130" s="282">
        <v>129</v>
      </c>
      <c r="B130" s="144" t="s">
        <v>309</v>
      </c>
      <c r="C130" s="144" t="s">
        <v>422</v>
      </c>
      <c r="D130" s="145">
        <v>44112</v>
      </c>
      <c r="E130" s="143" t="s">
        <v>1224</v>
      </c>
      <c r="F130" s="144" t="s">
        <v>1247</v>
      </c>
      <c r="G130" s="146">
        <v>1420000</v>
      </c>
      <c r="H130" s="143">
        <v>9.65</v>
      </c>
      <c r="I130" s="143" t="s">
        <v>23</v>
      </c>
      <c r="J130" s="143" t="s">
        <v>271</v>
      </c>
      <c r="K130" s="143" t="s">
        <v>255</v>
      </c>
      <c r="L130" s="283" t="s">
        <v>272</v>
      </c>
    </row>
    <row r="131" spans="1:12">
      <c r="A131" s="282">
        <v>130</v>
      </c>
      <c r="B131" s="144" t="s">
        <v>291</v>
      </c>
      <c r="C131" s="144" t="s">
        <v>423</v>
      </c>
      <c r="D131" s="145">
        <v>43196</v>
      </c>
      <c r="E131" s="143" t="s">
        <v>1224</v>
      </c>
      <c r="F131" s="144" t="s">
        <v>1247</v>
      </c>
      <c r="G131" s="146">
        <v>2450000</v>
      </c>
      <c r="H131" s="143">
        <v>4.57</v>
      </c>
      <c r="I131" s="143" t="s">
        <v>258</v>
      </c>
      <c r="J131" s="143" t="s">
        <v>302</v>
      </c>
      <c r="K131" s="143" t="s">
        <v>255</v>
      </c>
      <c r="L131" s="283" t="s">
        <v>265</v>
      </c>
    </row>
    <row r="132" spans="1:12">
      <c r="A132" s="282">
        <v>131</v>
      </c>
      <c r="B132" s="144" t="s">
        <v>309</v>
      </c>
      <c r="C132" s="144" t="s">
        <v>424</v>
      </c>
      <c r="D132" s="145">
        <v>43624</v>
      </c>
      <c r="E132" s="143" t="s">
        <v>1224</v>
      </c>
      <c r="F132" s="144" t="s">
        <v>1245</v>
      </c>
      <c r="G132" s="146">
        <v>2800000</v>
      </c>
      <c r="H132" s="143">
        <v>4.8899999999999997</v>
      </c>
      <c r="I132" s="143" t="s">
        <v>258</v>
      </c>
      <c r="J132" s="143" t="s">
        <v>259</v>
      </c>
      <c r="K132" s="143" t="s">
        <v>260</v>
      </c>
      <c r="L132" s="283" t="s">
        <v>261</v>
      </c>
    </row>
    <row r="133" spans="1:12">
      <c r="A133" s="282">
        <v>132</v>
      </c>
      <c r="B133" s="144" t="s">
        <v>245</v>
      </c>
      <c r="C133" s="144" t="s">
        <v>425</v>
      </c>
      <c r="D133" s="145">
        <v>43858</v>
      </c>
      <c r="E133" s="143" t="s">
        <v>1224</v>
      </c>
      <c r="F133" s="144" t="s">
        <v>1245</v>
      </c>
      <c r="G133" s="146">
        <v>2650000</v>
      </c>
      <c r="H133" s="143">
        <v>4.8499999999999996</v>
      </c>
      <c r="I133" s="143" t="s">
        <v>253</v>
      </c>
      <c r="J133" s="143" t="s">
        <v>317</v>
      </c>
      <c r="K133" s="143" t="s">
        <v>277</v>
      </c>
      <c r="L133" s="283" t="s">
        <v>277</v>
      </c>
    </row>
    <row r="134" spans="1:12">
      <c r="A134" s="282">
        <v>133</v>
      </c>
      <c r="B134" s="144" t="s">
        <v>278</v>
      </c>
      <c r="C134" s="144" t="s">
        <v>426</v>
      </c>
      <c r="D134" s="145">
        <v>43276</v>
      </c>
      <c r="E134" s="143" t="s">
        <v>1224</v>
      </c>
      <c r="F134" s="144" t="s">
        <v>1246</v>
      </c>
      <c r="G134" s="146">
        <v>2700000</v>
      </c>
      <c r="H134" s="143">
        <v>9.92</v>
      </c>
      <c r="I134" s="143" t="s">
        <v>253</v>
      </c>
      <c r="J134" s="143" t="s">
        <v>264</v>
      </c>
      <c r="K134" s="143" t="s">
        <v>255</v>
      </c>
      <c r="L134" s="283" t="s">
        <v>265</v>
      </c>
    </row>
    <row r="135" spans="1:12">
      <c r="A135" s="282">
        <v>134</v>
      </c>
      <c r="B135" s="144" t="s">
        <v>262</v>
      </c>
      <c r="C135" s="144" t="s">
        <v>427</v>
      </c>
      <c r="D135" s="145">
        <v>43715</v>
      </c>
      <c r="E135" s="143" t="s">
        <v>1224</v>
      </c>
      <c r="F135" s="144" t="s">
        <v>1246</v>
      </c>
      <c r="G135" s="146">
        <v>3460000</v>
      </c>
      <c r="H135" s="143">
        <v>7.56</v>
      </c>
      <c r="I135" s="143" t="s">
        <v>253</v>
      </c>
      <c r="J135" s="143" t="s">
        <v>287</v>
      </c>
      <c r="K135" s="143" t="s">
        <v>255</v>
      </c>
      <c r="L135" s="283" t="s">
        <v>256</v>
      </c>
    </row>
    <row r="136" spans="1:12">
      <c r="A136" s="282">
        <v>135</v>
      </c>
      <c r="B136" s="144" t="s">
        <v>288</v>
      </c>
      <c r="C136" s="144" t="s">
        <v>428</v>
      </c>
      <c r="D136" s="145">
        <v>43287</v>
      </c>
      <c r="E136" s="143" t="s">
        <v>1224</v>
      </c>
      <c r="F136" s="144" t="s">
        <v>1256</v>
      </c>
      <c r="G136" s="146">
        <v>4670000</v>
      </c>
      <c r="H136" s="143">
        <v>9.6999999999999993</v>
      </c>
      <c r="I136" s="143" t="s">
        <v>258</v>
      </c>
      <c r="J136" s="143" t="s">
        <v>324</v>
      </c>
      <c r="K136" s="143" t="s">
        <v>255</v>
      </c>
      <c r="L136" s="283" t="s">
        <v>265</v>
      </c>
    </row>
    <row r="137" spans="1:12">
      <c r="A137" s="282">
        <v>136</v>
      </c>
      <c r="B137" s="144" t="s">
        <v>309</v>
      </c>
      <c r="C137" s="144" t="s">
        <v>429</v>
      </c>
      <c r="D137" s="145">
        <v>43295</v>
      </c>
      <c r="E137" s="143" t="s">
        <v>1224</v>
      </c>
      <c r="F137" s="144" t="s">
        <v>1249</v>
      </c>
      <c r="G137" s="146">
        <v>1980000</v>
      </c>
      <c r="H137" s="143">
        <v>7.02</v>
      </c>
      <c r="I137" s="143" t="s">
        <v>258</v>
      </c>
      <c r="J137" s="143" t="s">
        <v>274</v>
      </c>
      <c r="K137" s="143" t="s">
        <v>260</v>
      </c>
      <c r="L137" s="283" t="s">
        <v>261</v>
      </c>
    </row>
    <row r="138" spans="1:12">
      <c r="A138" s="282">
        <v>137</v>
      </c>
      <c r="B138" s="144" t="s">
        <v>269</v>
      </c>
      <c r="C138" s="144" t="s">
        <v>430</v>
      </c>
      <c r="D138" s="145">
        <v>44124</v>
      </c>
      <c r="E138" s="143" t="s">
        <v>1224</v>
      </c>
      <c r="F138" s="144" t="s">
        <v>1246</v>
      </c>
      <c r="G138" s="146">
        <v>3840000</v>
      </c>
      <c r="H138" s="143">
        <v>5.04</v>
      </c>
      <c r="I138" s="143" t="s">
        <v>23</v>
      </c>
      <c r="J138" s="143" t="s">
        <v>287</v>
      </c>
      <c r="K138" s="143" t="s">
        <v>255</v>
      </c>
      <c r="L138" s="283" t="s">
        <v>256</v>
      </c>
    </row>
    <row r="139" spans="1:12">
      <c r="A139" s="282">
        <v>138</v>
      </c>
      <c r="B139" s="144" t="s">
        <v>304</v>
      </c>
      <c r="C139" s="144" t="s">
        <v>431</v>
      </c>
      <c r="D139" s="145">
        <v>43248</v>
      </c>
      <c r="E139" s="143" t="s">
        <v>1224</v>
      </c>
      <c r="F139" s="144" t="s">
        <v>1246</v>
      </c>
      <c r="G139" s="146">
        <v>3090000</v>
      </c>
      <c r="H139" s="143">
        <v>6.96</v>
      </c>
      <c r="I139" s="143" t="s">
        <v>23</v>
      </c>
      <c r="J139" s="143" t="s">
        <v>267</v>
      </c>
      <c r="K139" s="143" t="s">
        <v>260</v>
      </c>
      <c r="L139" s="283" t="s">
        <v>268</v>
      </c>
    </row>
    <row r="140" spans="1:12">
      <c r="A140" s="282">
        <v>139</v>
      </c>
      <c r="B140" s="144" t="s">
        <v>294</v>
      </c>
      <c r="C140" s="144" t="s">
        <v>432</v>
      </c>
      <c r="D140" s="145">
        <v>43213</v>
      </c>
      <c r="E140" s="143" t="s">
        <v>1225</v>
      </c>
      <c r="F140" s="144" t="s">
        <v>1247</v>
      </c>
      <c r="G140" s="146">
        <v>4330000</v>
      </c>
      <c r="H140" s="143">
        <v>6.25</v>
      </c>
      <c r="I140" s="143" t="s">
        <v>23</v>
      </c>
      <c r="J140" s="143" t="s">
        <v>293</v>
      </c>
      <c r="K140" s="143" t="s">
        <v>260</v>
      </c>
      <c r="L140" s="283" t="s">
        <v>268</v>
      </c>
    </row>
    <row r="141" spans="1:12">
      <c r="A141" s="282">
        <v>140</v>
      </c>
      <c r="B141" s="144" t="s">
        <v>285</v>
      </c>
      <c r="C141" s="144" t="s">
        <v>433</v>
      </c>
      <c r="D141" s="145">
        <v>43761</v>
      </c>
      <c r="E141" s="143" t="s">
        <v>1224</v>
      </c>
      <c r="F141" s="144" t="s">
        <v>1246</v>
      </c>
      <c r="G141" s="146">
        <v>5000000</v>
      </c>
      <c r="H141" s="143">
        <v>4.53</v>
      </c>
      <c r="I141" s="143" t="s">
        <v>23</v>
      </c>
      <c r="J141" s="143" t="s">
        <v>293</v>
      </c>
      <c r="K141" s="143" t="s">
        <v>260</v>
      </c>
      <c r="L141" s="283" t="s">
        <v>268</v>
      </c>
    </row>
    <row r="142" spans="1:12">
      <c r="A142" s="282">
        <v>141</v>
      </c>
      <c r="B142" s="144" t="s">
        <v>285</v>
      </c>
      <c r="C142" s="144" t="s">
        <v>434</v>
      </c>
      <c r="D142" s="145">
        <v>44061</v>
      </c>
      <c r="E142" s="143" t="s">
        <v>1225</v>
      </c>
      <c r="F142" s="144" t="s">
        <v>1245</v>
      </c>
      <c r="G142" s="146">
        <v>1540000</v>
      </c>
      <c r="H142" s="143">
        <v>10.39</v>
      </c>
      <c r="I142" s="143" t="s">
        <v>23</v>
      </c>
      <c r="J142" s="143" t="s">
        <v>293</v>
      </c>
      <c r="K142" s="143" t="s">
        <v>260</v>
      </c>
      <c r="L142" s="283" t="s">
        <v>268</v>
      </c>
    </row>
    <row r="143" spans="1:12">
      <c r="A143" s="282">
        <v>142</v>
      </c>
      <c r="B143" s="144" t="s">
        <v>294</v>
      </c>
      <c r="C143" s="144" t="s">
        <v>435</v>
      </c>
      <c r="D143" s="145">
        <v>43349</v>
      </c>
      <c r="E143" s="143" t="s">
        <v>1224</v>
      </c>
      <c r="F143" s="144" t="s">
        <v>1248</v>
      </c>
      <c r="G143" s="146">
        <v>1610000</v>
      </c>
      <c r="H143" s="143">
        <v>5.46</v>
      </c>
      <c r="I143" s="143" t="s">
        <v>23</v>
      </c>
      <c r="J143" s="143" t="s">
        <v>287</v>
      </c>
      <c r="K143" s="143" t="s">
        <v>255</v>
      </c>
      <c r="L143" s="283" t="s">
        <v>256</v>
      </c>
    </row>
    <row r="144" spans="1:12">
      <c r="A144" s="282">
        <v>143</v>
      </c>
      <c r="B144" s="144" t="s">
        <v>304</v>
      </c>
      <c r="C144" s="144" t="s">
        <v>436</v>
      </c>
      <c r="D144" s="145">
        <v>43933</v>
      </c>
      <c r="E144" s="143" t="s">
        <v>1224</v>
      </c>
      <c r="F144" s="144" t="s">
        <v>1246</v>
      </c>
      <c r="G144" s="146">
        <v>2740000</v>
      </c>
      <c r="H144" s="143">
        <v>8.4</v>
      </c>
      <c r="I144" s="143" t="s">
        <v>23</v>
      </c>
      <c r="J144" s="143" t="s">
        <v>267</v>
      </c>
      <c r="K144" s="143" t="s">
        <v>260</v>
      </c>
      <c r="L144" s="283" t="s">
        <v>268</v>
      </c>
    </row>
    <row r="145" spans="1:12">
      <c r="A145" s="282">
        <v>144</v>
      </c>
      <c r="B145" s="144" t="s">
        <v>245</v>
      </c>
      <c r="C145" s="144" t="s">
        <v>437</v>
      </c>
      <c r="D145" s="145">
        <v>43712</v>
      </c>
      <c r="E145" s="143" t="s">
        <v>1224</v>
      </c>
      <c r="F145" s="144" t="s">
        <v>1247</v>
      </c>
      <c r="G145" s="146">
        <v>4530000</v>
      </c>
      <c r="H145" s="143">
        <v>10.69</v>
      </c>
      <c r="I145" s="143" t="s">
        <v>253</v>
      </c>
      <c r="J145" s="143" t="s">
        <v>293</v>
      </c>
      <c r="K145" s="143" t="s">
        <v>260</v>
      </c>
      <c r="L145" s="283" t="s">
        <v>268</v>
      </c>
    </row>
    <row r="146" spans="1:12">
      <c r="A146" s="282">
        <v>145</v>
      </c>
      <c r="B146" s="144" t="s">
        <v>309</v>
      </c>
      <c r="C146" s="144" t="s">
        <v>438</v>
      </c>
      <c r="D146" s="145">
        <v>43864</v>
      </c>
      <c r="E146" s="143" t="s">
        <v>1224</v>
      </c>
      <c r="F146" s="144" t="s">
        <v>1247</v>
      </c>
      <c r="G146" s="146">
        <v>3860000</v>
      </c>
      <c r="H146" s="143">
        <v>5.53</v>
      </c>
      <c r="I146" s="143" t="s">
        <v>253</v>
      </c>
      <c r="J146" s="143" t="s">
        <v>280</v>
      </c>
      <c r="K146" s="143" t="s">
        <v>260</v>
      </c>
      <c r="L146" s="283" t="s">
        <v>281</v>
      </c>
    </row>
    <row r="147" spans="1:12">
      <c r="A147" s="282">
        <v>146</v>
      </c>
      <c r="B147" s="144" t="s">
        <v>291</v>
      </c>
      <c r="C147" s="144" t="s">
        <v>439</v>
      </c>
      <c r="D147" s="145">
        <v>43317</v>
      </c>
      <c r="E147" s="143" t="s">
        <v>1225</v>
      </c>
      <c r="F147" s="144" t="s">
        <v>1246</v>
      </c>
      <c r="G147" s="146">
        <v>3010000</v>
      </c>
      <c r="H147" s="143">
        <v>9.07</v>
      </c>
      <c r="I147" s="143" t="s">
        <v>23</v>
      </c>
      <c r="J147" s="143" t="s">
        <v>324</v>
      </c>
      <c r="K147" s="143" t="s">
        <v>255</v>
      </c>
      <c r="L147" s="283" t="s">
        <v>265</v>
      </c>
    </row>
    <row r="148" spans="1:12">
      <c r="A148" s="282">
        <v>147</v>
      </c>
      <c r="B148" s="144" t="s">
        <v>269</v>
      </c>
      <c r="C148" s="144" t="s">
        <v>440</v>
      </c>
      <c r="D148" s="145">
        <v>43156</v>
      </c>
      <c r="E148" s="143" t="s">
        <v>1225</v>
      </c>
      <c r="F148" s="144" t="s">
        <v>1245</v>
      </c>
      <c r="G148" s="146">
        <v>3710000</v>
      </c>
      <c r="H148" s="143">
        <v>5.98</v>
      </c>
      <c r="I148" s="143" t="s">
        <v>258</v>
      </c>
      <c r="J148" s="143" t="s">
        <v>302</v>
      </c>
      <c r="K148" s="143" t="s">
        <v>255</v>
      </c>
      <c r="L148" s="283" t="s">
        <v>265</v>
      </c>
    </row>
    <row r="149" spans="1:12">
      <c r="A149" s="282">
        <v>148</v>
      </c>
      <c r="B149" s="144" t="s">
        <v>304</v>
      </c>
      <c r="C149" s="144" t="s">
        <v>441</v>
      </c>
      <c r="D149" s="145">
        <v>43902</v>
      </c>
      <c r="E149" s="143" t="s">
        <v>1224</v>
      </c>
      <c r="F149" s="144" t="s">
        <v>1256</v>
      </c>
      <c r="G149" s="146">
        <v>4980000</v>
      </c>
      <c r="H149" s="143">
        <v>9.2200000000000006</v>
      </c>
      <c r="I149" s="143" t="s">
        <v>253</v>
      </c>
      <c r="J149" s="143" t="s">
        <v>287</v>
      </c>
      <c r="K149" s="143" t="s">
        <v>255</v>
      </c>
      <c r="L149" s="283" t="s">
        <v>256</v>
      </c>
    </row>
    <row r="150" spans="1:12">
      <c r="A150" s="282">
        <v>149</v>
      </c>
      <c r="B150" s="144" t="s">
        <v>309</v>
      </c>
      <c r="C150" s="144" t="s">
        <v>442</v>
      </c>
      <c r="D150" s="145">
        <v>43706</v>
      </c>
      <c r="E150" s="143" t="s">
        <v>1225</v>
      </c>
      <c r="F150" s="144" t="s">
        <v>1246</v>
      </c>
      <c r="G150" s="146">
        <v>3570000</v>
      </c>
      <c r="H150" s="143">
        <v>7.41</v>
      </c>
      <c r="I150" s="143" t="s">
        <v>258</v>
      </c>
      <c r="J150" s="143" t="s">
        <v>274</v>
      </c>
      <c r="K150" s="143" t="s">
        <v>260</v>
      </c>
      <c r="L150" s="283" t="s">
        <v>261</v>
      </c>
    </row>
    <row r="151" spans="1:12">
      <c r="A151" s="282">
        <v>150</v>
      </c>
      <c r="B151" s="144" t="s">
        <v>294</v>
      </c>
      <c r="C151" s="144" t="s">
        <v>443</v>
      </c>
      <c r="D151" s="145">
        <v>43974</v>
      </c>
      <c r="E151" s="143" t="s">
        <v>1225</v>
      </c>
      <c r="F151" s="144" t="s">
        <v>1248</v>
      </c>
      <c r="G151" s="146">
        <v>5000000</v>
      </c>
      <c r="H151" s="143">
        <v>5.61</v>
      </c>
      <c r="I151" s="143" t="s">
        <v>23</v>
      </c>
      <c r="J151" s="143" t="s">
        <v>284</v>
      </c>
      <c r="K151" s="143" t="s">
        <v>255</v>
      </c>
      <c r="L151" s="283" t="s">
        <v>272</v>
      </c>
    </row>
    <row r="152" spans="1:12">
      <c r="A152" s="282">
        <v>151</v>
      </c>
      <c r="B152" s="144" t="s">
        <v>291</v>
      </c>
      <c r="C152" s="144" t="s">
        <v>444</v>
      </c>
      <c r="D152" s="145">
        <v>43553</v>
      </c>
      <c r="E152" s="143" t="s">
        <v>1224</v>
      </c>
      <c r="F152" s="144" t="s">
        <v>1246</v>
      </c>
      <c r="G152" s="146">
        <v>1690000</v>
      </c>
      <c r="H152" s="143">
        <v>4.62</v>
      </c>
      <c r="I152" s="143" t="s">
        <v>258</v>
      </c>
      <c r="J152" s="143" t="s">
        <v>298</v>
      </c>
      <c r="K152" s="143" t="s">
        <v>260</v>
      </c>
      <c r="L152" s="283" t="s">
        <v>281</v>
      </c>
    </row>
    <row r="153" spans="1:12">
      <c r="A153" s="282">
        <v>152</v>
      </c>
      <c r="B153" s="144" t="s">
        <v>309</v>
      </c>
      <c r="C153" s="144" t="s">
        <v>445</v>
      </c>
      <c r="D153" s="145">
        <v>44085</v>
      </c>
      <c r="E153" s="143" t="s">
        <v>1225</v>
      </c>
      <c r="F153" s="144" t="s">
        <v>1245</v>
      </c>
      <c r="G153" s="146">
        <v>2400000</v>
      </c>
      <c r="H153" s="143">
        <v>5.25</v>
      </c>
      <c r="I153" s="143" t="s">
        <v>258</v>
      </c>
      <c r="J153" s="143" t="s">
        <v>259</v>
      </c>
      <c r="K153" s="143" t="s">
        <v>260</v>
      </c>
      <c r="L153" s="283" t="s">
        <v>261</v>
      </c>
    </row>
    <row r="154" spans="1:12">
      <c r="A154" s="282">
        <v>153</v>
      </c>
      <c r="B154" s="144" t="s">
        <v>291</v>
      </c>
      <c r="C154" s="144" t="s">
        <v>446</v>
      </c>
      <c r="D154" s="145">
        <v>44079</v>
      </c>
      <c r="E154" s="143" t="s">
        <v>1224</v>
      </c>
      <c r="F154" s="144" t="s">
        <v>1245</v>
      </c>
      <c r="G154" s="146">
        <v>4360000</v>
      </c>
      <c r="H154" s="143">
        <v>8.6</v>
      </c>
      <c r="I154" s="143" t="s">
        <v>23</v>
      </c>
      <c r="J154" s="143" t="s">
        <v>284</v>
      </c>
      <c r="K154" s="143" t="s">
        <v>255</v>
      </c>
      <c r="L154" s="283" t="s">
        <v>272</v>
      </c>
    </row>
    <row r="155" spans="1:12">
      <c r="A155" s="282">
        <v>154</v>
      </c>
      <c r="B155" s="144" t="s">
        <v>309</v>
      </c>
      <c r="C155" s="144" t="s">
        <v>447</v>
      </c>
      <c r="D155" s="145">
        <v>43595</v>
      </c>
      <c r="E155" s="143" t="s">
        <v>1224</v>
      </c>
      <c r="F155" s="144" t="s">
        <v>1248</v>
      </c>
      <c r="G155" s="146">
        <v>1580000</v>
      </c>
      <c r="H155" s="143">
        <v>4.51</v>
      </c>
      <c r="I155" s="143" t="s">
        <v>23</v>
      </c>
      <c r="J155" s="143" t="s">
        <v>267</v>
      </c>
      <c r="K155" s="143" t="s">
        <v>260</v>
      </c>
      <c r="L155" s="283" t="s">
        <v>268</v>
      </c>
    </row>
    <row r="156" spans="1:12">
      <c r="A156" s="282">
        <v>155</v>
      </c>
      <c r="B156" s="144" t="s">
        <v>262</v>
      </c>
      <c r="C156" s="144" t="s">
        <v>448</v>
      </c>
      <c r="D156" s="145">
        <v>43123</v>
      </c>
      <c r="E156" s="143" t="s">
        <v>1224</v>
      </c>
      <c r="F156" s="144" t="s">
        <v>1246</v>
      </c>
      <c r="G156" s="146">
        <v>1360000</v>
      </c>
      <c r="H156" s="143">
        <v>8.4700000000000006</v>
      </c>
      <c r="I156" s="143" t="s">
        <v>258</v>
      </c>
      <c r="J156" s="143" t="s">
        <v>274</v>
      </c>
      <c r="K156" s="143" t="s">
        <v>260</v>
      </c>
      <c r="L156" s="283" t="s">
        <v>261</v>
      </c>
    </row>
    <row r="157" spans="1:12">
      <c r="A157" s="282">
        <v>156</v>
      </c>
      <c r="B157" s="144" t="s">
        <v>278</v>
      </c>
      <c r="C157" s="144" t="s">
        <v>449</v>
      </c>
      <c r="D157" s="145">
        <v>43640</v>
      </c>
      <c r="E157" s="143" t="s">
        <v>1225</v>
      </c>
      <c r="F157" s="144" t="s">
        <v>1246</v>
      </c>
      <c r="G157" s="146">
        <v>2150000</v>
      </c>
      <c r="H157" s="143">
        <v>4.62</v>
      </c>
      <c r="I157" s="143" t="s">
        <v>253</v>
      </c>
      <c r="J157" s="143" t="s">
        <v>296</v>
      </c>
      <c r="K157" s="143" t="s">
        <v>260</v>
      </c>
      <c r="L157" s="283" t="s">
        <v>261</v>
      </c>
    </row>
    <row r="158" spans="1:12">
      <c r="A158" s="282">
        <v>157</v>
      </c>
      <c r="B158" s="144" t="s">
        <v>245</v>
      </c>
      <c r="C158" s="144" t="s">
        <v>450</v>
      </c>
      <c r="D158" s="145">
        <v>43207</v>
      </c>
      <c r="E158" s="143" t="s">
        <v>1224</v>
      </c>
      <c r="F158" s="144" t="s">
        <v>1245</v>
      </c>
      <c r="G158" s="146">
        <v>1900000</v>
      </c>
      <c r="H158" s="143">
        <v>11.01</v>
      </c>
      <c r="I158" s="143" t="s">
        <v>23</v>
      </c>
      <c r="J158" s="143" t="s">
        <v>280</v>
      </c>
      <c r="K158" s="143" t="s">
        <v>260</v>
      </c>
      <c r="L158" s="283" t="s">
        <v>281</v>
      </c>
    </row>
    <row r="159" spans="1:12">
      <c r="A159" s="282">
        <v>158</v>
      </c>
      <c r="B159" s="144" t="s">
        <v>304</v>
      </c>
      <c r="C159" s="144" t="s">
        <v>451</v>
      </c>
      <c r="D159" s="145">
        <v>44025</v>
      </c>
      <c r="E159" s="143" t="s">
        <v>1225</v>
      </c>
      <c r="F159" s="144" t="s">
        <v>1245</v>
      </c>
      <c r="G159" s="146">
        <v>1830000</v>
      </c>
      <c r="H159" s="143">
        <v>5.79</v>
      </c>
      <c r="I159" s="143" t="s">
        <v>258</v>
      </c>
      <c r="J159" s="143" t="s">
        <v>267</v>
      </c>
      <c r="K159" s="143" t="s">
        <v>260</v>
      </c>
      <c r="L159" s="283" t="s">
        <v>268</v>
      </c>
    </row>
    <row r="160" spans="1:12">
      <c r="A160" s="282">
        <v>159</v>
      </c>
      <c r="B160" s="144" t="s">
        <v>269</v>
      </c>
      <c r="C160" s="144" t="s">
        <v>452</v>
      </c>
      <c r="D160" s="145">
        <v>43866</v>
      </c>
      <c r="E160" s="143" t="s">
        <v>1224</v>
      </c>
      <c r="F160" s="144" t="s">
        <v>1245</v>
      </c>
      <c r="G160" s="146">
        <v>1470000</v>
      </c>
      <c r="H160" s="143">
        <v>6.64</v>
      </c>
      <c r="I160" s="143" t="s">
        <v>258</v>
      </c>
      <c r="J160" s="143" t="s">
        <v>287</v>
      </c>
      <c r="K160" s="143" t="s">
        <v>255</v>
      </c>
      <c r="L160" s="283" t="s">
        <v>256</v>
      </c>
    </row>
    <row r="161" spans="1:12">
      <c r="A161" s="282">
        <v>160</v>
      </c>
      <c r="B161" s="144" t="s">
        <v>299</v>
      </c>
      <c r="C161" s="144" t="s">
        <v>453</v>
      </c>
      <c r="D161" s="145">
        <v>43830</v>
      </c>
      <c r="E161" s="143" t="s">
        <v>1224</v>
      </c>
      <c r="F161" s="144" t="s">
        <v>1246</v>
      </c>
      <c r="G161" s="146">
        <v>3190000</v>
      </c>
      <c r="H161" s="143">
        <v>10.32</v>
      </c>
      <c r="I161" s="143" t="s">
        <v>23</v>
      </c>
      <c r="J161" s="143" t="s">
        <v>284</v>
      </c>
      <c r="K161" s="143" t="s">
        <v>255</v>
      </c>
      <c r="L161" s="283" t="s">
        <v>272</v>
      </c>
    </row>
    <row r="162" spans="1:12">
      <c r="A162" s="282">
        <v>161</v>
      </c>
      <c r="B162" s="144" t="s">
        <v>291</v>
      </c>
      <c r="C162" s="144" t="s">
        <v>454</v>
      </c>
      <c r="D162" s="145">
        <v>43209</v>
      </c>
      <c r="E162" s="143" t="s">
        <v>1224</v>
      </c>
      <c r="F162" s="144" t="s">
        <v>1256</v>
      </c>
      <c r="G162" s="146">
        <v>4190000</v>
      </c>
      <c r="H162" s="143">
        <v>6.24</v>
      </c>
      <c r="I162" s="143" t="s">
        <v>23</v>
      </c>
      <c r="J162" s="143" t="s">
        <v>254</v>
      </c>
      <c r="K162" s="143" t="s">
        <v>255</v>
      </c>
      <c r="L162" s="283" t="s">
        <v>256</v>
      </c>
    </row>
    <row r="163" spans="1:12">
      <c r="A163" s="282">
        <v>162</v>
      </c>
      <c r="B163" s="144" t="s">
        <v>251</v>
      </c>
      <c r="C163" s="144" t="s">
        <v>455</v>
      </c>
      <c r="D163" s="145">
        <v>43882</v>
      </c>
      <c r="E163" s="143" t="s">
        <v>1225</v>
      </c>
      <c r="F163" s="144" t="s">
        <v>1246</v>
      </c>
      <c r="G163" s="146">
        <v>4510000</v>
      </c>
      <c r="H163" s="143">
        <v>7.2</v>
      </c>
      <c r="I163" s="143" t="s">
        <v>258</v>
      </c>
      <c r="J163" s="143" t="s">
        <v>344</v>
      </c>
      <c r="K163" s="143" t="s">
        <v>260</v>
      </c>
      <c r="L163" s="283" t="s">
        <v>281</v>
      </c>
    </row>
    <row r="164" spans="1:12">
      <c r="A164" s="282">
        <v>163</v>
      </c>
      <c r="B164" s="144" t="s">
        <v>291</v>
      </c>
      <c r="C164" s="144" t="s">
        <v>456</v>
      </c>
      <c r="D164" s="145">
        <v>43453</v>
      </c>
      <c r="E164" s="143" t="s">
        <v>1224</v>
      </c>
      <c r="F164" s="144" t="s">
        <v>1248</v>
      </c>
      <c r="G164" s="146">
        <v>2060000</v>
      </c>
      <c r="H164" s="143">
        <v>8.6999999999999993</v>
      </c>
      <c r="I164" s="143" t="s">
        <v>258</v>
      </c>
      <c r="J164" s="143" t="s">
        <v>264</v>
      </c>
      <c r="K164" s="143" t="s">
        <v>255</v>
      </c>
      <c r="L164" s="283" t="s">
        <v>265</v>
      </c>
    </row>
    <row r="165" spans="1:12">
      <c r="A165" s="282">
        <v>164</v>
      </c>
      <c r="B165" s="144" t="s">
        <v>282</v>
      </c>
      <c r="C165" s="144" t="s">
        <v>457</v>
      </c>
      <c r="D165" s="145">
        <v>43421</v>
      </c>
      <c r="E165" s="143" t="s">
        <v>1225</v>
      </c>
      <c r="F165" s="144" t="s">
        <v>1245</v>
      </c>
      <c r="G165" s="146">
        <v>2490000</v>
      </c>
      <c r="H165" s="143">
        <v>6.76</v>
      </c>
      <c r="I165" s="143" t="s">
        <v>258</v>
      </c>
      <c r="J165" s="143" t="s">
        <v>264</v>
      </c>
      <c r="K165" s="143" t="s">
        <v>255</v>
      </c>
      <c r="L165" s="283" t="s">
        <v>265</v>
      </c>
    </row>
    <row r="166" spans="1:12">
      <c r="A166" s="282">
        <v>165</v>
      </c>
      <c r="B166" s="144" t="s">
        <v>291</v>
      </c>
      <c r="C166" s="144" t="s">
        <v>458</v>
      </c>
      <c r="D166" s="145">
        <v>43795</v>
      </c>
      <c r="E166" s="143" t="s">
        <v>1224</v>
      </c>
      <c r="F166" s="144" t="s">
        <v>1246</v>
      </c>
      <c r="G166" s="146">
        <v>2440000</v>
      </c>
      <c r="H166" s="143">
        <v>6.62</v>
      </c>
      <c r="I166" s="143" t="s">
        <v>253</v>
      </c>
      <c r="J166" s="143" t="s">
        <v>293</v>
      </c>
      <c r="K166" s="143" t="s">
        <v>260</v>
      </c>
      <c r="L166" s="283" t="s">
        <v>268</v>
      </c>
    </row>
    <row r="167" spans="1:12">
      <c r="A167" s="282">
        <v>166</v>
      </c>
      <c r="B167" s="144" t="s">
        <v>269</v>
      </c>
      <c r="C167" s="144" t="s">
        <v>459</v>
      </c>
      <c r="D167" s="145">
        <v>44046</v>
      </c>
      <c r="E167" s="143" t="s">
        <v>1224</v>
      </c>
      <c r="F167" s="144" t="s">
        <v>1246</v>
      </c>
      <c r="G167" s="146">
        <v>3170000</v>
      </c>
      <c r="H167" s="143">
        <v>8.85</v>
      </c>
      <c r="I167" s="143" t="s">
        <v>253</v>
      </c>
      <c r="J167" s="143" t="s">
        <v>274</v>
      </c>
      <c r="K167" s="143" t="s">
        <v>260</v>
      </c>
      <c r="L167" s="283" t="s">
        <v>261</v>
      </c>
    </row>
    <row r="168" spans="1:12">
      <c r="A168" s="282">
        <v>167</v>
      </c>
      <c r="B168" s="144" t="s">
        <v>288</v>
      </c>
      <c r="C168" s="144" t="s">
        <v>460</v>
      </c>
      <c r="D168" s="145">
        <v>43739</v>
      </c>
      <c r="E168" s="143" t="s">
        <v>1224</v>
      </c>
      <c r="F168" s="144" t="s">
        <v>1248</v>
      </c>
      <c r="G168" s="146">
        <v>4800000</v>
      </c>
      <c r="H168" s="143">
        <v>6.86</v>
      </c>
      <c r="I168" s="143" t="s">
        <v>253</v>
      </c>
      <c r="J168" s="143" t="s">
        <v>264</v>
      </c>
      <c r="K168" s="143" t="s">
        <v>255</v>
      </c>
      <c r="L168" s="283" t="s">
        <v>265</v>
      </c>
    </row>
    <row r="169" spans="1:12">
      <c r="A169" s="282">
        <v>168</v>
      </c>
      <c r="B169" s="144" t="s">
        <v>288</v>
      </c>
      <c r="C169" s="144" t="s">
        <v>461</v>
      </c>
      <c r="D169" s="145">
        <v>44127</v>
      </c>
      <c r="E169" s="143" t="s">
        <v>1224</v>
      </c>
      <c r="F169" s="144" t="s">
        <v>1246</v>
      </c>
      <c r="G169" s="146">
        <v>2610000</v>
      </c>
      <c r="H169" s="143">
        <v>7.4</v>
      </c>
      <c r="I169" s="143" t="s">
        <v>258</v>
      </c>
      <c r="J169" s="143" t="s">
        <v>274</v>
      </c>
      <c r="K169" s="143" t="s">
        <v>260</v>
      </c>
      <c r="L169" s="283" t="s">
        <v>261</v>
      </c>
    </row>
    <row r="170" spans="1:12">
      <c r="A170" s="282">
        <v>169</v>
      </c>
      <c r="B170" s="144" t="s">
        <v>285</v>
      </c>
      <c r="C170" s="144" t="s">
        <v>462</v>
      </c>
      <c r="D170" s="145">
        <v>43753</v>
      </c>
      <c r="E170" s="143" t="s">
        <v>1225</v>
      </c>
      <c r="F170" s="144" t="s">
        <v>1245</v>
      </c>
      <c r="G170" s="146">
        <v>3910000</v>
      </c>
      <c r="H170" s="143">
        <v>6.63</v>
      </c>
      <c r="I170" s="143" t="s">
        <v>23</v>
      </c>
      <c r="J170" s="143" t="s">
        <v>287</v>
      </c>
      <c r="K170" s="143" t="s">
        <v>255</v>
      </c>
      <c r="L170" s="283" t="s">
        <v>256</v>
      </c>
    </row>
    <row r="171" spans="1:12">
      <c r="A171" s="282">
        <v>170</v>
      </c>
      <c r="B171" s="144" t="s">
        <v>251</v>
      </c>
      <c r="C171" s="144" t="s">
        <v>463</v>
      </c>
      <c r="D171" s="145">
        <v>43523</v>
      </c>
      <c r="E171" s="143" t="s">
        <v>1224</v>
      </c>
      <c r="F171" s="144" t="s">
        <v>1247</v>
      </c>
      <c r="G171" s="146">
        <v>4120000</v>
      </c>
      <c r="H171" s="143">
        <v>11.1</v>
      </c>
      <c r="I171" s="143" t="s">
        <v>258</v>
      </c>
      <c r="J171" s="143" t="s">
        <v>327</v>
      </c>
      <c r="K171" s="143" t="s">
        <v>255</v>
      </c>
      <c r="L171" s="283" t="s">
        <v>272</v>
      </c>
    </row>
    <row r="172" spans="1:12">
      <c r="A172" s="282">
        <v>171</v>
      </c>
      <c r="B172" s="144" t="s">
        <v>304</v>
      </c>
      <c r="C172" s="144" t="s">
        <v>464</v>
      </c>
      <c r="D172" s="145">
        <v>43578</v>
      </c>
      <c r="E172" s="143" t="s">
        <v>1224</v>
      </c>
      <c r="F172" s="144" t="s">
        <v>1246</v>
      </c>
      <c r="G172" s="146">
        <v>4870000</v>
      </c>
      <c r="H172" s="143">
        <v>5.72</v>
      </c>
      <c r="I172" s="143" t="s">
        <v>23</v>
      </c>
      <c r="J172" s="143" t="s">
        <v>264</v>
      </c>
      <c r="K172" s="143" t="s">
        <v>255</v>
      </c>
      <c r="L172" s="283" t="s">
        <v>265</v>
      </c>
    </row>
    <row r="173" spans="1:12">
      <c r="A173" s="282">
        <v>172</v>
      </c>
      <c r="B173" s="144" t="s">
        <v>269</v>
      </c>
      <c r="C173" s="144" t="s">
        <v>465</v>
      </c>
      <c r="D173" s="145">
        <v>43627</v>
      </c>
      <c r="E173" s="143" t="s">
        <v>1225</v>
      </c>
      <c r="F173" s="144" t="s">
        <v>1256</v>
      </c>
      <c r="G173" s="146">
        <v>3500000</v>
      </c>
      <c r="H173" s="143">
        <v>6.12</v>
      </c>
      <c r="I173" s="143" t="s">
        <v>253</v>
      </c>
      <c r="J173" s="143" t="s">
        <v>317</v>
      </c>
      <c r="K173" s="143" t="s">
        <v>277</v>
      </c>
      <c r="L173" s="283" t="s">
        <v>277</v>
      </c>
    </row>
    <row r="174" spans="1:12">
      <c r="A174" s="282">
        <v>173</v>
      </c>
      <c r="B174" s="144" t="s">
        <v>291</v>
      </c>
      <c r="C174" s="144" t="s">
        <v>466</v>
      </c>
      <c r="D174" s="145">
        <v>43177</v>
      </c>
      <c r="E174" s="143" t="s">
        <v>1224</v>
      </c>
      <c r="F174" s="144" t="s">
        <v>1246</v>
      </c>
      <c r="G174" s="146">
        <v>3010000</v>
      </c>
      <c r="H174" s="143">
        <v>5.18</v>
      </c>
      <c r="I174" s="143" t="s">
        <v>258</v>
      </c>
      <c r="J174" s="143" t="s">
        <v>324</v>
      </c>
      <c r="K174" s="143" t="s">
        <v>255</v>
      </c>
      <c r="L174" s="283" t="s">
        <v>265</v>
      </c>
    </row>
    <row r="175" spans="1:12">
      <c r="A175" s="282">
        <v>174</v>
      </c>
      <c r="B175" s="144" t="s">
        <v>285</v>
      </c>
      <c r="C175" s="144" t="s">
        <v>467</v>
      </c>
      <c r="D175" s="145">
        <v>43672</v>
      </c>
      <c r="E175" s="143" t="s">
        <v>1225</v>
      </c>
      <c r="F175" s="144" t="s">
        <v>1246</v>
      </c>
      <c r="G175" s="146">
        <v>1720000</v>
      </c>
      <c r="H175" s="143">
        <v>7.02</v>
      </c>
      <c r="I175" s="143" t="s">
        <v>253</v>
      </c>
      <c r="J175" s="143" t="s">
        <v>287</v>
      </c>
      <c r="K175" s="143" t="s">
        <v>255</v>
      </c>
      <c r="L175" s="283" t="s">
        <v>256</v>
      </c>
    </row>
    <row r="176" spans="1:12">
      <c r="A176" s="282">
        <v>175</v>
      </c>
      <c r="B176" s="144" t="s">
        <v>269</v>
      </c>
      <c r="C176" s="144" t="s">
        <v>468</v>
      </c>
      <c r="D176" s="145">
        <v>43115</v>
      </c>
      <c r="E176" s="143" t="s">
        <v>1224</v>
      </c>
      <c r="F176" s="144" t="s">
        <v>1245</v>
      </c>
      <c r="G176" s="146">
        <v>1350000</v>
      </c>
      <c r="H176" s="143">
        <v>6.76</v>
      </c>
      <c r="I176" s="143" t="s">
        <v>253</v>
      </c>
      <c r="J176" s="143" t="s">
        <v>296</v>
      </c>
      <c r="K176" s="143" t="s">
        <v>260</v>
      </c>
      <c r="L176" s="283" t="s">
        <v>261</v>
      </c>
    </row>
    <row r="177" spans="1:12">
      <c r="A177" s="282">
        <v>176</v>
      </c>
      <c r="B177" s="144" t="s">
        <v>294</v>
      </c>
      <c r="C177" s="144" t="s">
        <v>469</v>
      </c>
      <c r="D177" s="145">
        <v>43892</v>
      </c>
      <c r="E177" s="143" t="s">
        <v>1225</v>
      </c>
      <c r="F177" s="144" t="s">
        <v>1246</v>
      </c>
      <c r="G177" s="146">
        <v>2370000</v>
      </c>
      <c r="H177" s="143">
        <v>5.28</v>
      </c>
      <c r="I177" s="143" t="s">
        <v>23</v>
      </c>
      <c r="J177" s="143" t="s">
        <v>302</v>
      </c>
      <c r="K177" s="143" t="s">
        <v>255</v>
      </c>
      <c r="L177" s="283" t="s">
        <v>265</v>
      </c>
    </row>
    <row r="178" spans="1:12">
      <c r="A178" s="282">
        <v>177</v>
      </c>
      <c r="B178" s="144" t="s">
        <v>269</v>
      </c>
      <c r="C178" s="144" t="s">
        <v>470</v>
      </c>
      <c r="D178" s="145">
        <v>43974</v>
      </c>
      <c r="E178" s="143" t="s">
        <v>1224</v>
      </c>
      <c r="F178" s="144" t="s">
        <v>1247</v>
      </c>
      <c r="G178" s="146">
        <v>4580000</v>
      </c>
      <c r="H178" s="143">
        <v>8.25</v>
      </c>
      <c r="I178" s="143" t="s">
        <v>258</v>
      </c>
      <c r="J178" s="143" t="s">
        <v>271</v>
      </c>
      <c r="K178" s="143" t="s">
        <v>255</v>
      </c>
      <c r="L178" s="283" t="s">
        <v>272</v>
      </c>
    </row>
    <row r="179" spans="1:12">
      <c r="A179" s="282">
        <v>178</v>
      </c>
      <c r="B179" s="144" t="s">
        <v>309</v>
      </c>
      <c r="C179" s="144" t="s">
        <v>471</v>
      </c>
      <c r="D179" s="145">
        <v>43694</v>
      </c>
      <c r="E179" s="143" t="s">
        <v>1224</v>
      </c>
      <c r="F179" s="144" t="s">
        <v>1256</v>
      </c>
      <c r="G179" s="146">
        <v>4490000</v>
      </c>
      <c r="H179" s="143">
        <v>7.09</v>
      </c>
      <c r="I179" s="143" t="s">
        <v>23</v>
      </c>
      <c r="J179" s="143" t="s">
        <v>327</v>
      </c>
      <c r="K179" s="143" t="s">
        <v>255</v>
      </c>
      <c r="L179" s="283" t="s">
        <v>272</v>
      </c>
    </row>
    <row r="180" spans="1:12">
      <c r="A180" s="282">
        <v>179</v>
      </c>
      <c r="B180" s="144" t="s">
        <v>278</v>
      </c>
      <c r="C180" s="144" t="s">
        <v>472</v>
      </c>
      <c r="D180" s="145">
        <v>43454</v>
      </c>
      <c r="E180" s="143" t="s">
        <v>1224</v>
      </c>
      <c r="F180" s="144" t="s">
        <v>1247</v>
      </c>
      <c r="G180" s="146">
        <v>2940000</v>
      </c>
      <c r="H180" s="143">
        <v>10.99</v>
      </c>
      <c r="I180" s="143" t="s">
        <v>258</v>
      </c>
      <c r="J180" s="143" t="s">
        <v>284</v>
      </c>
      <c r="K180" s="143" t="s">
        <v>255</v>
      </c>
      <c r="L180" s="283" t="s">
        <v>272</v>
      </c>
    </row>
    <row r="181" spans="1:12">
      <c r="A181" s="282">
        <v>180</v>
      </c>
      <c r="B181" s="144" t="s">
        <v>299</v>
      </c>
      <c r="C181" s="144" t="s">
        <v>473</v>
      </c>
      <c r="D181" s="145">
        <v>43654</v>
      </c>
      <c r="E181" s="143" t="s">
        <v>1224</v>
      </c>
      <c r="F181" s="144" t="s">
        <v>1246</v>
      </c>
      <c r="G181" s="146">
        <v>1940000</v>
      </c>
      <c r="H181" s="143">
        <v>7.08</v>
      </c>
      <c r="I181" s="143" t="s">
        <v>253</v>
      </c>
      <c r="J181" s="143" t="s">
        <v>298</v>
      </c>
      <c r="K181" s="143" t="s">
        <v>260</v>
      </c>
      <c r="L181" s="283" t="s">
        <v>281</v>
      </c>
    </row>
    <row r="182" spans="1:12">
      <c r="A182" s="282">
        <v>181</v>
      </c>
      <c r="B182" s="144" t="s">
        <v>309</v>
      </c>
      <c r="C182" s="144" t="s">
        <v>474</v>
      </c>
      <c r="D182" s="145">
        <v>44117</v>
      </c>
      <c r="E182" s="143" t="s">
        <v>1225</v>
      </c>
      <c r="F182" s="144" t="s">
        <v>1247</v>
      </c>
      <c r="G182" s="146">
        <v>4670000</v>
      </c>
      <c r="H182" s="143">
        <v>6.76</v>
      </c>
      <c r="I182" s="143" t="s">
        <v>258</v>
      </c>
      <c r="J182" s="143" t="s">
        <v>298</v>
      </c>
      <c r="K182" s="143" t="s">
        <v>260</v>
      </c>
      <c r="L182" s="283" t="s">
        <v>281</v>
      </c>
    </row>
    <row r="183" spans="1:12">
      <c r="A183" s="282">
        <v>182</v>
      </c>
      <c r="B183" s="144" t="s">
        <v>291</v>
      </c>
      <c r="C183" s="144" t="s">
        <v>475</v>
      </c>
      <c r="D183" s="145">
        <v>43359</v>
      </c>
      <c r="E183" s="143" t="s">
        <v>1224</v>
      </c>
      <c r="F183" s="144" t="s">
        <v>1248</v>
      </c>
      <c r="G183" s="146">
        <v>2670000</v>
      </c>
      <c r="H183" s="143">
        <v>7.24</v>
      </c>
      <c r="I183" s="143" t="s">
        <v>253</v>
      </c>
      <c r="J183" s="143" t="s">
        <v>287</v>
      </c>
      <c r="K183" s="143" t="s">
        <v>255</v>
      </c>
      <c r="L183" s="283" t="s">
        <v>256</v>
      </c>
    </row>
    <row r="184" spans="1:12">
      <c r="A184" s="282">
        <v>183</v>
      </c>
      <c r="B184" s="144" t="s">
        <v>269</v>
      </c>
      <c r="C184" s="144" t="s">
        <v>476</v>
      </c>
      <c r="D184" s="145">
        <v>43207</v>
      </c>
      <c r="E184" s="143" t="s">
        <v>1224</v>
      </c>
      <c r="F184" s="144" t="s">
        <v>1247</v>
      </c>
      <c r="G184" s="146">
        <v>3790000</v>
      </c>
      <c r="H184" s="143">
        <v>6.65</v>
      </c>
      <c r="I184" s="143" t="s">
        <v>23</v>
      </c>
      <c r="J184" s="143" t="s">
        <v>254</v>
      </c>
      <c r="K184" s="143" t="s">
        <v>255</v>
      </c>
      <c r="L184" s="283" t="s">
        <v>256</v>
      </c>
    </row>
    <row r="185" spans="1:12">
      <c r="A185" s="282">
        <v>184</v>
      </c>
      <c r="B185" s="144" t="s">
        <v>309</v>
      </c>
      <c r="C185" s="144" t="s">
        <v>477</v>
      </c>
      <c r="D185" s="145">
        <v>43515</v>
      </c>
      <c r="E185" s="143" t="s">
        <v>1224</v>
      </c>
      <c r="F185" s="144" t="s">
        <v>1248</v>
      </c>
      <c r="G185" s="146">
        <v>4460000</v>
      </c>
      <c r="H185" s="143">
        <v>10.61</v>
      </c>
      <c r="I185" s="143" t="s">
        <v>23</v>
      </c>
      <c r="J185" s="143" t="s">
        <v>259</v>
      </c>
      <c r="K185" s="143" t="s">
        <v>260</v>
      </c>
      <c r="L185" s="283" t="s">
        <v>261</v>
      </c>
    </row>
    <row r="186" spans="1:12">
      <c r="A186" s="282">
        <v>185</v>
      </c>
      <c r="B186" s="144" t="s">
        <v>309</v>
      </c>
      <c r="C186" s="144" t="s">
        <v>478</v>
      </c>
      <c r="D186" s="145">
        <v>44031</v>
      </c>
      <c r="E186" s="143" t="s">
        <v>1224</v>
      </c>
      <c r="F186" s="144" t="s">
        <v>1256</v>
      </c>
      <c r="G186" s="146">
        <v>2630000</v>
      </c>
      <c r="H186" s="143">
        <v>10.86</v>
      </c>
      <c r="I186" s="143" t="s">
        <v>23</v>
      </c>
      <c r="J186" s="143" t="s">
        <v>280</v>
      </c>
      <c r="K186" s="143" t="s">
        <v>260</v>
      </c>
      <c r="L186" s="283" t="s">
        <v>281</v>
      </c>
    </row>
    <row r="187" spans="1:12">
      <c r="A187" s="282">
        <v>186</v>
      </c>
      <c r="B187" s="144" t="s">
        <v>304</v>
      </c>
      <c r="C187" s="144" t="s">
        <v>479</v>
      </c>
      <c r="D187" s="145">
        <v>43305</v>
      </c>
      <c r="E187" s="143" t="s">
        <v>1224</v>
      </c>
      <c r="F187" s="144" t="s">
        <v>1246</v>
      </c>
      <c r="G187" s="146">
        <v>4120000</v>
      </c>
      <c r="H187" s="143">
        <v>6.97</v>
      </c>
      <c r="I187" s="143" t="s">
        <v>253</v>
      </c>
      <c r="J187" s="143" t="s">
        <v>302</v>
      </c>
      <c r="K187" s="143" t="s">
        <v>255</v>
      </c>
      <c r="L187" s="283" t="s">
        <v>265</v>
      </c>
    </row>
    <row r="188" spans="1:12">
      <c r="A188" s="282">
        <v>187</v>
      </c>
      <c r="B188" s="144" t="s">
        <v>278</v>
      </c>
      <c r="C188" s="144" t="s">
        <v>480</v>
      </c>
      <c r="D188" s="145">
        <v>44041</v>
      </c>
      <c r="E188" s="143" t="s">
        <v>1225</v>
      </c>
      <c r="F188" s="144" t="s">
        <v>1249</v>
      </c>
      <c r="G188" s="146">
        <v>2910000</v>
      </c>
      <c r="H188" s="143">
        <v>5.8</v>
      </c>
      <c r="I188" s="143" t="s">
        <v>23</v>
      </c>
      <c r="J188" s="143" t="s">
        <v>267</v>
      </c>
      <c r="K188" s="143" t="s">
        <v>260</v>
      </c>
      <c r="L188" s="283" t="s">
        <v>268</v>
      </c>
    </row>
    <row r="189" spans="1:12">
      <c r="A189" s="282">
        <v>188</v>
      </c>
      <c r="B189" s="144" t="s">
        <v>309</v>
      </c>
      <c r="C189" s="144" t="s">
        <v>481</v>
      </c>
      <c r="D189" s="145">
        <v>43642</v>
      </c>
      <c r="E189" s="143" t="s">
        <v>1224</v>
      </c>
      <c r="F189" s="144" t="s">
        <v>1247</v>
      </c>
      <c r="G189" s="146">
        <v>2450000</v>
      </c>
      <c r="H189" s="143">
        <v>8.36</v>
      </c>
      <c r="I189" s="143" t="s">
        <v>253</v>
      </c>
      <c r="J189" s="143" t="s">
        <v>284</v>
      </c>
      <c r="K189" s="143" t="s">
        <v>255</v>
      </c>
      <c r="L189" s="283" t="s">
        <v>272</v>
      </c>
    </row>
    <row r="190" spans="1:12">
      <c r="A190" s="282">
        <v>189</v>
      </c>
      <c r="B190" s="144" t="s">
        <v>262</v>
      </c>
      <c r="C190" s="144" t="s">
        <v>482</v>
      </c>
      <c r="D190" s="145">
        <v>43110</v>
      </c>
      <c r="E190" s="143" t="s">
        <v>1224</v>
      </c>
      <c r="F190" s="144" t="s">
        <v>1247</v>
      </c>
      <c r="G190" s="146">
        <v>3400000</v>
      </c>
      <c r="H190" s="143">
        <v>8.18</v>
      </c>
      <c r="I190" s="143" t="s">
        <v>253</v>
      </c>
      <c r="J190" s="143" t="s">
        <v>302</v>
      </c>
      <c r="K190" s="143" t="s">
        <v>255</v>
      </c>
      <c r="L190" s="283" t="s">
        <v>265</v>
      </c>
    </row>
    <row r="191" spans="1:12">
      <c r="A191" s="282">
        <v>190</v>
      </c>
      <c r="B191" s="144" t="s">
        <v>299</v>
      </c>
      <c r="C191" s="144" t="s">
        <v>483</v>
      </c>
      <c r="D191" s="145">
        <v>43668</v>
      </c>
      <c r="E191" s="143" t="s">
        <v>1224</v>
      </c>
      <c r="F191" s="144" t="s">
        <v>1247</v>
      </c>
      <c r="G191" s="146">
        <v>2760000</v>
      </c>
      <c r="H191" s="143">
        <v>8.25</v>
      </c>
      <c r="I191" s="143" t="s">
        <v>23</v>
      </c>
      <c r="J191" s="143" t="s">
        <v>267</v>
      </c>
      <c r="K191" s="143" t="s">
        <v>260</v>
      </c>
      <c r="L191" s="283" t="s">
        <v>268</v>
      </c>
    </row>
    <row r="192" spans="1:12">
      <c r="A192" s="282">
        <v>191</v>
      </c>
      <c r="B192" s="144" t="s">
        <v>294</v>
      </c>
      <c r="C192" s="144" t="s">
        <v>484</v>
      </c>
      <c r="D192" s="145">
        <v>43148</v>
      </c>
      <c r="E192" s="143" t="s">
        <v>1225</v>
      </c>
      <c r="F192" s="144" t="s">
        <v>1247</v>
      </c>
      <c r="G192" s="146">
        <v>2060000</v>
      </c>
      <c r="H192" s="143">
        <v>4.01</v>
      </c>
      <c r="I192" s="143" t="s">
        <v>253</v>
      </c>
      <c r="J192" s="143" t="s">
        <v>274</v>
      </c>
      <c r="K192" s="143" t="s">
        <v>260</v>
      </c>
      <c r="L192" s="283" t="s">
        <v>261</v>
      </c>
    </row>
    <row r="193" spans="1:12">
      <c r="A193" s="282">
        <v>192</v>
      </c>
      <c r="B193" s="144" t="s">
        <v>282</v>
      </c>
      <c r="C193" s="144" t="s">
        <v>485</v>
      </c>
      <c r="D193" s="145">
        <v>43953</v>
      </c>
      <c r="E193" s="143" t="s">
        <v>1224</v>
      </c>
      <c r="F193" s="144" t="s">
        <v>1256</v>
      </c>
      <c r="G193" s="146">
        <v>1910000</v>
      </c>
      <c r="H193" s="143">
        <v>4.92</v>
      </c>
      <c r="I193" s="143" t="s">
        <v>258</v>
      </c>
      <c r="J193" s="143" t="s">
        <v>259</v>
      </c>
      <c r="K193" s="143" t="s">
        <v>260</v>
      </c>
      <c r="L193" s="283" t="s">
        <v>261</v>
      </c>
    </row>
    <row r="194" spans="1:12">
      <c r="A194" s="282">
        <v>193</v>
      </c>
      <c r="B194" s="144" t="s">
        <v>291</v>
      </c>
      <c r="C194" s="144" t="s">
        <v>486</v>
      </c>
      <c r="D194" s="145">
        <v>43432</v>
      </c>
      <c r="E194" s="143" t="s">
        <v>1225</v>
      </c>
      <c r="F194" s="144" t="s">
        <v>1256</v>
      </c>
      <c r="G194" s="146">
        <v>4440000</v>
      </c>
      <c r="H194" s="143">
        <v>9.16</v>
      </c>
      <c r="I194" s="143" t="s">
        <v>253</v>
      </c>
      <c r="J194" s="143" t="s">
        <v>254</v>
      </c>
      <c r="K194" s="143" t="s">
        <v>255</v>
      </c>
      <c r="L194" s="283" t="s">
        <v>256</v>
      </c>
    </row>
    <row r="195" spans="1:12">
      <c r="A195" s="282">
        <v>194</v>
      </c>
      <c r="B195" s="144" t="s">
        <v>285</v>
      </c>
      <c r="C195" s="144" t="s">
        <v>487</v>
      </c>
      <c r="D195" s="145">
        <v>43531</v>
      </c>
      <c r="E195" s="143" t="s">
        <v>1224</v>
      </c>
      <c r="F195" s="144" t="s">
        <v>1246</v>
      </c>
      <c r="G195" s="146">
        <v>1830000</v>
      </c>
      <c r="H195" s="143">
        <v>5.93</v>
      </c>
      <c r="I195" s="143" t="s">
        <v>253</v>
      </c>
      <c r="J195" s="143" t="s">
        <v>267</v>
      </c>
      <c r="K195" s="143" t="s">
        <v>260</v>
      </c>
      <c r="L195" s="283" t="s">
        <v>268</v>
      </c>
    </row>
    <row r="196" spans="1:12">
      <c r="A196" s="282">
        <v>195</v>
      </c>
      <c r="B196" s="144" t="s">
        <v>285</v>
      </c>
      <c r="C196" s="144" t="s">
        <v>488</v>
      </c>
      <c r="D196" s="145">
        <v>43448</v>
      </c>
      <c r="E196" s="143" t="s">
        <v>1224</v>
      </c>
      <c r="F196" s="144" t="s">
        <v>1247</v>
      </c>
      <c r="G196" s="146">
        <v>4050000</v>
      </c>
      <c r="H196" s="143">
        <v>6.89</v>
      </c>
      <c r="I196" s="143" t="s">
        <v>258</v>
      </c>
      <c r="J196" s="143" t="s">
        <v>317</v>
      </c>
      <c r="K196" s="143" t="s">
        <v>277</v>
      </c>
      <c r="L196" s="283" t="s">
        <v>277</v>
      </c>
    </row>
    <row r="197" spans="1:12">
      <c r="A197" s="282">
        <v>196</v>
      </c>
      <c r="B197" s="144" t="s">
        <v>245</v>
      </c>
      <c r="C197" s="144" t="s">
        <v>489</v>
      </c>
      <c r="D197" s="145">
        <v>43473</v>
      </c>
      <c r="E197" s="143" t="s">
        <v>1224</v>
      </c>
      <c r="F197" s="144" t="s">
        <v>1256</v>
      </c>
      <c r="G197" s="146">
        <v>4510000</v>
      </c>
      <c r="H197" s="143">
        <v>8.23</v>
      </c>
      <c r="I197" s="143" t="s">
        <v>23</v>
      </c>
      <c r="J197" s="143" t="s">
        <v>267</v>
      </c>
      <c r="K197" s="143" t="s">
        <v>260</v>
      </c>
      <c r="L197" s="283" t="s">
        <v>268</v>
      </c>
    </row>
    <row r="198" spans="1:12">
      <c r="A198" s="282">
        <v>197</v>
      </c>
      <c r="B198" s="144" t="s">
        <v>291</v>
      </c>
      <c r="C198" s="144" t="s">
        <v>490</v>
      </c>
      <c r="D198" s="145">
        <v>43431</v>
      </c>
      <c r="E198" s="143" t="s">
        <v>1224</v>
      </c>
      <c r="F198" s="144" t="s">
        <v>1246</v>
      </c>
      <c r="G198" s="146">
        <v>3810000</v>
      </c>
      <c r="H198" s="143">
        <v>6.44</v>
      </c>
      <c r="I198" s="143" t="s">
        <v>23</v>
      </c>
      <c r="J198" s="143" t="s">
        <v>264</v>
      </c>
      <c r="K198" s="143" t="s">
        <v>255</v>
      </c>
      <c r="L198" s="283" t="s">
        <v>265</v>
      </c>
    </row>
    <row r="199" spans="1:12">
      <c r="A199" s="282">
        <v>198</v>
      </c>
      <c r="B199" s="144" t="s">
        <v>294</v>
      </c>
      <c r="C199" s="144" t="s">
        <v>491</v>
      </c>
      <c r="D199" s="145">
        <v>44027</v>
      </c>
      <c r="E199" s="143" t="s">
        <v>1224</v>
      </c>
      <c r="F199" s="144" t="s">
        <v>1246</v>
      </c>
      <c r="G199" s="146">
        <v>2870000</v>
      </c>
      <c r="H199" s="143">
        <v>10.55</v>
      </c>
      <c r="I199" s="143" t="s">
        <v>258</v>
      </c>
      <c r="J199" s="143" t="s">
        <v>298</v>
      </c>
      <c r="K199" s="143" t="s">
        <v>260</v>
      </c>
      <c r="L199" s="283" t="s">
        <v>281</v>
      </c>
    </row>
    <row r="200" spans="1:12">
      <c r="A200" s="282">
        <v>199</v>
      </c>
      <c r="B200" s="144" t="s">
        <v>291</v>
      </c>
      <c r="C200" s="144" t="s">
        <v>492</v>
      </c>
      <c r="D200" s="145">
        <v>43719</v>
      </c>
      <c r="E200" s="143" t="s">
        <v>1224</v>
      </c>
      <c r="F200" s="144" t="s">
        <v>1248</v>
      </c>
      <c r="G200" s="146">
        <v>3100000</v>
      </c>
      <c r="H200" s="143">
        <v>4.4000000000000004</v>
      </c>
      <c r="I200" s="143" t="s">
        <v>23</v>
      </c>
      <c r="J200" s="143" t="s">
        <v>327</v>
      </c>
      <c r="K200" s="143" t="s">
        <v>255</v>
      </c>
      <c r="L200" s="283" t="s">
        <v>272</v>
      </c>
    </row>
    <row r="201" spans="1:12">
      <c r="A201" s="282">
        <v>200</v>
      </c>
      <c r="B201" s="144" t="s">
        <v>262</v>
      </c>
      <c r="C201" s="144" t="s">
        <v>493</v>
      </c>
      <c r="D201" s="145">
        <v>43394</v>
      </c>
      <c r="E201" s="143" t="s">
        <v>1225</v>
      </c>
      <c r="F201" s="144" t="s">
        <v>1246</v>
      </c>
      <c r="G201" s="146">
        <v>2610000</v>
      </c>
      <c r="H201" s="143">
        <v>6.07</v>
      </c>
      <c r="I201" s="143" t="s">
        <v>253</v>
      </c>
      <c r="J201" s="143" t="s">
        <v>298</v>
      </c>
      <c r="K201" s="143" t="s">
        <v>260</v>
      </c>
      <c r="L201" s="283" t="s">
        <v>281</v>
      </c>
    </row>
    <row r="202" spans="1:12">
      <c r="A202" s="282">
        <v>201</v>
      </c>
      <c r="B202" s="144" t="s">
        <v>285</v>
      </c>
      <c r="C202" s="144" t="s">
        <v>494</v>
      </c>
      <c r="D202" s="145">
        <v>43157</v>
      </c>
      <c r="E202" s="143" t="s">
        <v>1224</v>
      </c>
      <c r="F202" s="144" t="s">
        <v>1247</v>
      </c>
      <c r="G202" s="146">
        <v>2230000</v>
      </c>
      <c r="H202" s="143">
        <v>9.98</v>
      </c>
      <c r="I202" s="143" t="s">
        <v>23</v>
      </c>
      <c r="J202" s="143" t="s">
        <v>302</v>
      </c>
      <c r="K202" s="143" t="s">
        <v>255</v>
      </c>
      <c r="L202" s="283" t="s">
        <v>265</v>
      </c>
    </row>
    <row r="203" spans="1:12">
      <c r="A203" s="282">
        <v>202</v>
      </c>
      <c r="B203" s="144" t="s">
        <v>278</v>
      </c>
      <c r="C203" s="144" t="s">
        <v>495</v>
      </c>
      <c r="D203" s="145">
        <v>43599</v>
      </c>
      <c r="E203" s="143" t="s">
        <v>1224</v>
      </c>
      <c r="F203" s="144" t="s">
        <v>1247</v>
      </c>
      <c r="G203" s="146">
        <v>1620000</v>
      </c>
      <c r="H203" s="143">
        <v>10.84</v>
      </c>
      <c r="I203" s="143" t="s">
        <v>253</v>
      </c>
      <c r="J203" s="143" t="s">
        <v>327</v>
      </c>
      <c r="K203" s="143" t="s">
        <v>255</v>
      </c>
      <c r="L203" s="283" t="s">
        <v>272</v>
      </c>
    </row>
    <row r="204" spans="1:12">
      <c r="A204" s="282">
        <v>203</v>
      </c>
      <c r="B204" s="144" t="s">
        <v>304</v>
      </c>
      <c r="C204" s="144" t="s">
        <v>496</v>
      </c>
      <c r="D204" s="145">
        <v>43117</v>
      </c>
      <c r="E204" s="143" t="s">
        <v>1225</v>
      </c>
      <c r="F204" s="144" t="s">
        <v>1247</v>
      </c>
      <c r="G204" s="146">
        <v>1750000</v>
      </c>
      <c r="H204" s="143">
        <v>9.31</v>
      </c>
      <c r="I204" s="143" t="s">
        <v>23</v>
      </c>
      <c r="J204" s="143" t="s">
        <v>293</v>
      </c>
      <c r="K204" s="143" t="s">
        <v>260</v>
      </c>
      <c r="L204" s="283" t="s">
        <v>268</v>
      </c>
    </row>
    <row r="205" spans="1:12">
      <c r="A205" s="282">
        <v>204</v>
      </c>
      <c r="B205" s="144" t="s">
        <v>309</v>
      </c>
      <c r="C205" s="144" t="s">
        <v>497</v>
      </c>
      <c r="D205" s="145">
        <v>43246</v>
      </c>
      <c r="E205" s="143" t="s">
        <v>1225</v>
      </c>
      <c r="F205" s="144" t="s">
        <v>1246</v>
      </c>
      <c r="G205" s="146">
        <v>2880000</v>
      </c>
      <c r="H205" s="143">
        <v>9.11</v>
      </c>
      <c r="I205" s="143" t="s">
        <v>23</v>
      </c>
      <c r="J205" s="143" t="s">
        <v>306</v>
      </c>
      <c r="K205" s="143" t="s">
        <v>260</v>
      </c>
      <c r="L205" s="283" t="s">
        <v>268</v>
      </c>
    </row>
    <row r="206" spans="1:12">
      <c r="A206" s="282">
        <v>205</v>
      </c>
      <c r="B206" s="144" t="s">
        <v>304</v>
      </c>
      <c r="C206" s="144" t="s">
        <v>498</v>
      </c>
      <c r="D206" s="145">
        <v>43151</v>
      </c>
      <c r="E206" s="143" t="s">
        <v>1225</v>
      </c>
      <c r="F206" s="144" t="s">
        <v>1246</v>
      </c>
      <c r="G206" s="146">
        <v>1460000</v>
      </c>
      <c r="H206" s="143">
        <v>7.36</v>
      </c>
      <c r="I206" s="143" t="s">
        <v>23</v>
      </c>
      <c r="J206" s="143" t="s">
        <v>330</v>
      </c>
      <c r="K206" s="143" t="s">
        <v>255</v>
      </c>
      <c r="L206" s="283" t="s">
        <v>256</v>
      </c>
    </row>
    <row r="207" spans="1:12">
      <c r="A207" s="282">
        <v>206</v>
      </c>
      <c r="B207" s="144" t="s">
        <v>262</v>
      </c>
      <c r="C207" s="144" t="s">
        <v>499</v>
      </c>
      <c r="D207" s="145">
        <v>43339</v>
      </c>
      <c r="E207" s="143" t="s">
        <v>1225</v>
      </c>
      <c r="F207" s="144" t="s">
        <v>1246</v>
      </c>
      <c r="G207" s="146">
        <v>1650000</v>
      </c>
      <c r="H207" s="143">
        <v>4.66</v>
      </c>
      <c r="I207" s="143" t="s">
        <v>258</v>
      </c>
      <c r="J207" s="143" t="s">
        <v>287</v>
      </c>
      <c r="K207" s="143" t="s">
        <v>255</v>
      </c>
      <c r="L207" s="283" t="s">
        <v>256</v>
      </c>
    </row>
    <row r="208" spans="1:12">
      <c r="A208" s="282">
        <v>207</v>
      </c>
      <c r="B208" s="144" t="s">
        <v>245</v>
      </c>
      <c r="C208" s="144" t="s">
        <v>500</v>
      </c>
      <c r="D208" s="145">
        <v>43833</v>
      </c>
      <c r="E208" s="143" t="s">
        <v>1224</v>
      </c>
      <c r="F208" s="144" t="s">
        <v>1247</v>
      </c>
      <c r="G208" s="146">
        <v>1560000</v>
      </c>
      <c r="H208" s="143">
        <v>5.92</v>
      </c>
      <c r="I208" s="143" t="s">
        <v>253</v>
      </c>
      <c r="J208" s="143" t="s">
        <v>324</v>
      </c>
      <c r="K208" s="143" t="s">
        <v>255</v>
      </c>
      <c r="L208" s="283" t="s">
        <v>265</v>
      </c>
    </row>
    <row r="209" spans="1:12">
      <c r="A209" s="282">
        <v>208</v>
      </c>
      <c r="B209" s="144" t="s">
        <v>282</v>
      </c>
      <c r="C209" s="144" t="s">
        <v>501</v>
      </c>
      <c r="D209" s="145">
        <v>43499</v>
      </c>
      <c r="E209" s="143" t="s">
        <v>1224</v>
      </c>
      <c r="F209" s="144" t="s">
        <v>1249</v>
      </c>
      <c r="G209" s="146">
        <v>2920000</v>
      </c>
      <c r="H209" s="143">
        <v>7.13</v>
      </c>
      <c r="I209" s="143" t="s">
        <v>258</v>
      </c>
      <c r="J209" s="143" t="s">
        <v>296</v>
      </c>
      <c r="K209" s="143" t="s">
        <v>260</v>
      </c>
      <c r="L209" s="283" t="s">
        <v>261</v>
      </c>
    </row>
    <row r="210" spans="1:12">
      <c r="A210" s="282">
        <v>209</v>
      </c>
      <c r="B210" s="144" t="s">
        <v>309</v>
      </c>
      <c r="C210" s="144" t="s">
        <v>502</v>
      </c>
      <c r="D210" s="145">
        <v>43788</v>
      </c>
      <c r="E210" s="143" t="s">
        <v>1224</v>
      </c>
      <c r="F210" s="144" t="s">
        <v>1247</v>
      </c>
      <c r="G210" s="146">
        <v>2620000</v>
      </c>
      <c r="H210" s="143">
        <v>9.2899999999999991</v>
      </c>
      <c r="I210" s="143" t="s">
        <v>23</v>
      </c>
      <c r="J210" s="143" t="s">
        <v>293</v>
      </c>
      <c r="K210" s="143" t="s">
        <v>260</v>
      </c>
      <c r="L210" s="283" t="s">
        <v>268</v>
      </c>
    </row>
    <row r="211" spans="1:12">
      <c r="A211" s="282">
        <v>210</v>
      </c>
      <c r="B211" s="144" t="s">
        <v>278</v>
      </c>
      <c r="C211" s="144" t="s">
        <v>503</v>
      </c>
      <c r="D211" s="145">
        <v>43602</v>
      </c>
      <c r="E211" s="143" t="s">
        <v>1224</v>
      </c>
      <c r="F211" s="144" t="s">
        <v>1245</v>
      </c>
      <c r="G211" s="146">
        <v>1620000</v>
      </c>
      <c r="H211" s="143">
        <v>10</v>
      </c>
      <c r="I211" s="143" t="s">
        <v>23</v>
      </c>
      <c r="J211" s="143" t="s">
        <v>344</v>
      </c>
      <c r="K211" s="143" t="s">
        <v>260</v>
      </c>
      <c r="L211" s="283" t="s">
        <v>281</v>
      </c>
    </row>
    <row r="212" spans="1:12">
      <c r="A212" s="282">
        <v>211</v>
      </c>
      <c r="B212" s="144" t="s">
        <v>309</v>
      </c>
      <c r="C212" s="144" t="s">
        <v>504</v>
      </c>
      <c r="D212" s="145">
        <v>43162</v>
      </c>
      <c r="E212" s="143" t="s">
        <v>1224</v>
      </c>
      <c r="F212" s="144" t="s">
        <v>1248</v>
      </c>
      <c r="G212" s="146">
        <v>2130000</v>
      </c>
      <c r="H212" s="143">
        <v>4.72</v>
      </c>
      <c r="I212" s="143" t="s">
        <v>253</v>
      </c>
      <c r="J212" s="143" t="s">
        <v>296</v>
      </c>
      <c r="K212" s="143" t="s">
        <v>260</v>
      </c>
      <c r="L212" s="283" t="s">
        <v>261</v>
      </c>
    </row>
    <row r="213" spans="1:12">
      <c r="A213" s="282">
        <v>212</v>
      </c>
      <c r="B213" s="144" t="s">
        <v>294</v>
      </c>
      <c r="C213" s="144" t="s">
        <v>505</v>
      </c>
      <c r="D213" s="145">
        <v>43232</v>
      </c>
      <c r="E213" s="143" t="s">
        <v>1224</v>
      </c>
      <c r="F213" s="144" t="s">
        <v>1247</v>
      </c>
      <c r="G213" s="146">
        <v>4090000</v>
      </c>
      <c r="H213" s="143">
        <v>4.88</v>
      </c>
      <c r="I213" s="143" t="s">
        <v>253</v>
      </c>
      <c r="J213" s="143" t="s">
        <v>330</v>
      </c>
      <c r="K213" s="143" t="s">
        <v>255</v>
      </c>
      <c r="L213" s="283" t="s">
        <v>256</v>
      </c>
    </row>
    <row r="214" spans="1:12">
      <c r="A214" s="282">
        <v>213</v>
      </c>
      <c r="B214" s="144" t="s">
        <v>309</v>
      </c>
      <c r="C214" s="144" t="s">
        <v>506</v>
      </c>
      <c r="D214" s="145">
        <v>43136</v>
      </c>
      <c r="E214" s="143" t="s">
        <v>1224</v>
      </c>
      <c r="F214" s="144" t="s">
        <v>1245</v>
      </c>
      <c r="G214" s="146">
        <v>1520000</v>
      </c>
      <c r="H214" s="143">
        <v>10.99</v>
      </c>
      <c r="I214" s="143" t="s">
        <v>253</v>
      </c>
      <c r="J214" s="143" t="s">
        <v>287</v>
      </c>
      <c r="K214" s="143" t="s">
        <v>255</v>
      </c>
      <c r="L214" s="283" t="s">
        <v>256</v>
      </c>
    </row>
    <row r="215" spans="1:12">
      <c r="A215" s="282">
        <v>214</v>
      </c>
      <c r="B215" s="144" t="s">
        <v>309</v>
      </c>
      <c r="C215" s="144" t="s">
        <v>507</v>
      </c>
      <c r="D215" s="145">
        <v>43112</v>
      </c>
      <c r="E215" s="143" t="s">
        <v>1224</v>
      </c>
      <c r="F215" s="144" t="s">
        <v>1246</v>
      </c>
      <c r="G215" s="146">
        <v>2690000</v>
      </c>
      <c r="H215" s="143">
        <v>8.39</v>
      </c>
      <c r="I215" s="143" t="s">
        <v>23</v>
      </c>
      <c r="J215" s="143" t="s">
        <v>298</v>
      </c>
      <c r="K215" s="143" t="s">
        <v>260</v>
      </c>
      <c r="L215" s="283" t="s">
        <v>281</v>
      </c>
    </row>
    <row r="216" spans="1:12">
      <c r="A216" s="282">
        <v>215</v>
      </c>
      <c r="B216" s="144" t="s">
        <v>304</v>
      </c>
      <c r="C216" s="144" t="s">
        <v>508</v>
      </c>
      <c r="D216" s="145">
        <v>43325</v>
      </c>
      <c r="E216" s="143" t="s">
        <v>1225</v>
      </c>
      <c r="F216" s="144" t="s">
        <v>1248</v>
      </c>
      <c r="G216" s="146">
        <v>1910000</v>
      </c>
      <c r="H216" s="143">
        <v>4.03</v>
      </c>
      <c r="I216" s="143" t="s">
        <v>253</v>
      </c>
      <c r="J216" s="143" t="s">
        <v>284</v>
      </c>
      <c r="K216" s="143" t="s">
        <v>255</v>
      </c>
      <c r="L216" s="283" t="s">
        <v>272</v>
      </c>
    </row>
    <row r="217" spans="1:12">
      <c r="A217" s="282">
        <v>216</v>
      </c>
      <c r="B217" s="144" t="s">
        <v>269</v>
      </c>
      <c r="C217" s="144" t="s">
        <v>509</v>
      </c>
      <c r="D217" s="145">
        <v>43885</v>
      </c>
      <c r="E217" s="143" t="s">
        <v>1225</v>
      </c>
      <c r="F217" s="144" t="s">
        <v>1247</v>
      </c>
      <c r="G217" s="146">
        <v>4040000</v>
      </c>
      <c r="H217" s="143">
        <v>11.01</v>
      </c>
      <c r="I217" s="143" t="s">
        <v>23</v>
      </c>
      <c r="J217" s="143" t="s">
        <v>330</v>
      </c>
      <c r="K217" s="143" t="s">
        <v>255</v>
      </c>
      <c r="L217" s="283" t="s">
        <v>256</v>
      </c>
    </row>
    <row r="218" spans="1:12">
      <c r="A218" s="282">
        <v>217</v>
      </c>
      <c r="B218" s="144" t="s">
        <v>282</v>
      </c>
      <c r="C218" s="144" t="s">
        <v>510</v>
      </c>
      <c r="D218" s="145">
        <v>43664</v>
      </c>
      <c r="E218" s="143" t="s">
        <v>1224</v>
      </c>
      <c r="F218" s="144" t="s">
        <v>1245</v>
      </c>
      <c r="G218" s="146">
        <v>2080000</v>
      </c>
      <c r="H218" s="143">
        <v>5.04</v>
      </c>
      <c r="I218" s="143" t="s">
        <v>23</v>
      </c>
      <c r="J218" s="143" t="s">
        <v>287</v>
      </c>
      <c r="K218" s="143" t="s">
        <v>255</v>
      </c>
      <c r="L218" s="283" t="s">
        <v>256</v>
      </c>
    </row>
    <row r="219" spans="1:12">
      <c r="A219" s="282">
        <v>218</v>
      </c>
      <c r="B219" s="144" t="s">
        <v>282</v>
      </c>
      <c r="C219" s="144" t="s">
        <v>511</v>
      </c>
      <c r="D219" s="145">
        <v>44066</v>
      </c>
      <c r="E219" s="143" t="s">
        <v>1225</v>
      </c>
      <c r="F219" s="144" t="s">
        <v>1247</v>
      </c>
      <c r="G219" s="146">
        <v>4410000</v>
      </c>
      <c r="H219" s="143">
        <v>5.4</v>
      </c>
      <c r="I219" s="143" t="s">
        <v>258</v>
      </c>
      <c r="J219" s="143" t="s">
        <v>271</v>
      </c>
      <c r="K219" s="143" t="s">
        <v>255</v>
      </c>
      <c r="L219" s="283" t="s">
        <v>272</v>
      </c>
    </row>
    <row r="220" spans="1:12">
      <c r="A220" s="282">
        <v>219</v>
      </c>
      <c r="B220" s="144" t="s">
        <v>285</v>
      </c>
      <c r="C220" s="144" t="s">
        <v>512</v>
      </c>
      <c r="D220" s="145">
        <v>43147</v>
      </c>
      <c r="E220" s="143" t="s">
        <v>1225</v>
      </c>
      <c r="F220" s="144" t="s">
        <v>1247</v>
      </c>
      <c r="G220" s="146">
        <v>1730000</v>
      </c>
      <c r="H220" s="143">
        <v>4.9400000000000004</v>
      </c>
      <c r="I220" s="143" t="s">
        <v>23</v>
      </c>
      <c r="J220" s="143" t="s">
        <v>284</v>
      </c>
      <c r="K220" s="143" t="s">
        <v>255</v>
      </c>
      <c r="L220" s="283" t="s">
        <v>272</v>
      </c>
    </row>
    <row r="221" spans="1:12">
      <c r="A221" s="282">
        <v>220</v>
      </c>
      <c r="B221" s="144" t="s">
        <v>282</v>
      </c>
      <c r="C221" s="144" t="s">
        <v>513</v>
      </c>
      <c r="D221" s="145">
        <v>44127</v>
      </c>
      <c r="E221" s="143" t="s">
        <v>1224</v>
      </c>
      <c r="F221" s="144" t="s">
        <v>1256</v>
      </c>
      <c r="G221" s="146">
        <v>3490000</v>
      </c>
      <c r="H221" s="143">
        <v>10.5</v>
      </c>
      <c r="I221" s="143" t="s">
        <v>258</v>
      </c>
      <c r="J221" s="143" t="s">
        <v>327</v>
      </c>
      <c r="K221" s="143" t="s">
        <v>255</v>
      </c>
      <c r="L221" s="283" t="s">
        <v>272</v>
      </c>
    </row>
    <row r="222" spans="1:12">
      <c r="A222" s="282">
        <v>221</v>
      </c>
      <c r="B222" s="144" t="s">
        <v>309</v>
      </c>
      <c r="C222" s="144" t="s">
        <v>514</v>
      </c>
      <c r="D222" s="145">
        <v>43617</v>
      </c>
      <c r="E222" s="143" t="s">
        <v>1224</v>
      </c>
      <c r="F222" s="144" t="s">
        <v>1245</v>
      </c>
      <c r="G222" s="146">
        <v>3200000</v>
      </c>
      <c r="H222" s="143">
        <v>10.96</v>
      </c>
      <c r="I222" s="143" t="s">
        <v>23</v>
      </c>
      <c r="J222" s="143" t="s">
        <v>267</v>
      </c>
      <c r="K222" s="143" t="s">
        <v>260</v>
      </c>
      <c r="L222" s="283" t="s">
        <v>268</v>
      </c>
    </row>
    <row r="223" spans="1:12">
      <c r="A223" s="282">
        <v>222</v>
      </c>
      <c r="B223" s="144" t="s">
        <v>309</v>
      </c>
      <c r="C223" s="144" t="s">
        <v>515</v>
      </c>
      <c r="D223" s="145">
        <v>43992</v>
      </c>
      <c r="E223" s="143" t="s">
        <v>1225</v>
      </c>
      <c r="F223" s="144" t="s">
        <v>1246</v>
      </c>
      <c r="G223" s="146">
        <v>1450000</v>
      </c>
      <c r="H223" s="143">
        <v>8.11</v>
      </c>
      <c r="I223" s="143" t="s">
        <v>253</v>
      </c>
      <c r="J223" s="143" t="s">
        <v>271</v>
      </c>
      <c r="K223" s="143" t="s">
        <v>255</v>
      </c>
      <c r="L223" s="283" t="s">
        <v>272</v>
      </c>
    </row>
    <row r="224" spans="1:12">
      <c r="A224" s="282">
        <v>223</v>
      </c>
      <c r="B224" s="144" t="s">
        <v>309</v>
      </c>
      <c r="C224" s="144" t="s">
        <v>516</v>
      </c>
      <c r="D224" s="145">
        <v>43857</v>
      </c>
      <c r="E224" s="143" t="s">
        <v>1225</v>
      </c>
      <c r="F224" s="144" t="s">
        <v>1246</v>
      </c>
      <c r="G224" s="146">
        <v>3650000</v>
      </c>
      <c r="H224" s="143">
        <v>5.5</v>
      </c>
      <c r="I224" s="143" t="s">
        <v>23</v>
      </c>
      <c r="J224" s="143" t="s">
        <v>296</v>
      </c>
      <c r="K224" s="143" t="s">
        <v>260</v>
      </c>
      <c r="L224" s="283" t="s">
        <v>261</v>
      </c>
    </row>
    <row r="225" spans="1:12">
      <c r="A225" s="282">
        <v>224</v>
      </c>
      <c r="B225" s="144" t="s">
        <v>299</v>
      </c>
      <c r="C225" s="144" t="s">
        <v>517</v>
      </c>
      <c r="D225" s="145">
        <v>43735</v>
      </c>
      <c r="E225" s="143" t="s">
        <v>1224</v>
      </c>
      <c r="F225" s="144" t="s">
        <v>1246</v>
      </c>
      <c r="G225" s="146">
        <v>1810000</v>
      </c>
      <c r="H225" s="143">
        <v>4.1500000000000004</v>
      </c>
      <c r="I225" s="143" t="s">
        <v>23</v>
      </c>
      <c r="J225" s="143" t="s">
        <v>296</v>
      </c>
      <c r="K225" s="143" t="s">
        <v>260</v>
      </c>
      <c r="L225" s="283" t="s">
        <v>261</v>
      </c>
    </row>
    <row r="226" spans="1:12">
      <c r="A226" s="282">
        <v>225</v>
      </c>
      <c r="B226" s="144" t="s">
        <v>291</v>
      </c>
      <c r="C226" s="144" t="s">
        <v>518</v>
      </c>
      <c r="D226" s="145">
        <v>43137</v>
      </c>
      <c r="E226" s="143" t="s">
        <v>1224</v>
      </c>
      <c r="F226" s="144" t="s">
        <v>1246</v>
      </c>
      <c r="G226" s="146">
        <v>2140000</v>
      </c>
      <c r="H226" s="143">
        <v>10.28</v>
      </c>
      <c r="I226" s="143" t="s">
        <v>23</v>
      </c>
      <c r="J226" s="143" t="s">
        <v>280</v>
      </c>
      <c r="K226" s="143" t="s">
        <v>260</v>
      </c>
      <c r="L226" s="283" t="s">
        <v>281</v>
      </c>
    </row>
    <row r="227" spans="1:12">
      <c r="A227" s="282">
        <v>226</v>
      </c>
      <c r="B227" s="144" t="s">
        <v>309</v>
      </c>
      <c r="C227" s="144" t="s">
        <v>519</v>
      </c>
      <c r="D227" s="145">
        <v>43747</v>
      </c>
      <c r="E227" s="143" t="s">
        <v>1224</v>
      </c>
      <c r="F227" s="144" t="s">
        <v>1246</v>
      </c>
      <c r="G227" s="146">
        <v>1500000</v>
      </c>
      <c r="H227" s="143">
        <v>10.41</v>
      </c>
      <c r="I227" s="143" t="s">
        <v>23</v>
      </c>
      <c r="J227" s="143" t="s">
        <v>287</v>
      </c>
      <c r="K227" s="143" t="s">
        <v>255</v>
      </c>
      <c r="L227" s="283" t="s">
        <v>256</v>
      </c>
    </row>
    <row r="228" spans="1:12">
      <c r="A228" s="282">
        <v>227</v>
      </c>
      <c r="B228" s="144" t="s">
        <v>262</v>
      </c>
      <c r="C228" s="144" t="s">
        <v>520</v>
      </c>
      <c r="D228" s="145">
        <v>43154</v>
      </c>
      <c r="E228" s="143" t="s">
        <v>1224</v>
      </c>
      <c r="F228" s="144" t="s">
        <v>1246</v>
      </c>
      <c r="G228" s="146">
        <v>2520000</v>
      </c>
      <c r="H228" s="143">
        <v>10.37</v>
      </c>
      <c r="I228" s="143" t="s">
        <v>23</v>
      </c>
      <c r="J228" s="143" t="s">
        <v>298</v>
      </c>
      <c r="K228" s="143" t="s">
        <v>260</v>
      </c>
      <c r="L228" s="283" t="s">
        <v>281</v>
      </c>
    </row>
    <row r="229" spans="1:12">
      <c r="A229" s="282">
        <v>228</v>
      </c>
      <c r="B229" s="144" t="s">
        <v>282</v>
      </c>
      <c r="C229" s="144" t="s">
        <v>521</v>
      </c>
      <c r="D229" s="145">
        <v>43653</v>
      </c>
      <c r="E229" s="143" t="s">
        <v>1224</v>
      </c>
      <c r="F229" s="144" t="s">
        <v>1246</v>
      </c>
      <c r="G229" s="146">
        <v>4530000</v>
      </c>
      <c r="H229" s="143">
        <v>4.24</v>
      </c>
      <c r="I229" s="143" t="s">
        <v>258</v>
      </c>
      <c r="J229" s="143" t="s">
        <v>271</v>
      </c>
      <c r="K229" s="143" t="s">
        <v>255</v>
      </c>
      <c r="L229" s="283" t="s">
        <v>272</v>
      </c>
    </row>
    <row r="230" spans="1:12">
      <c r="A230" s="282">
        <v>229</v>
      </c>
      <c r="B230" s="144" t="s">
        <v>299</v>
      </c>
      <c r="C230" s="144" t="s">
        <v>522</v>
      </c>
      <c r="D230" s="145">
        <v>43233</v>
      </c>
      <c r="E230" s="143" t="s">
        <v>1224</v>
      </c>
      <c r="F230" s="144" t="s">
        <v>1247</v>
      </c>
      <c r="G230" s="146">
        <v>2880000</v>
      </c>
      <c r="H230" s="143">
        <v>8.18</v>
      </c>
      <c r="I230" s="143" t="s">
        <v>23</v>
      </c>
      <c r="J230" s="143" t="s">
        <v>324</v>
      </c>
      <c r="K230" s="143" t="s">
        <v>255</v>
      </c>
      <c r="L230" s="283" t="s">
        <v>265</v>
      </c>
    </row>
    <row r="231" spans="1:12">
      <c r="A231" s="282">
        <v>230</v>
      </c>
      <c r="B231" s="144" t="s">
        <v>285</v>
      </c>
      <c r="C231" s="144" t="s">
        <v>523</v>
      </c>
      <c r="D231" s="145">
        <v>43986</v>
      </c>
      <c r="E231" s="143" t="s">
        <v>1224</v>
      </c>
      <c r="F231" s="144" t="s">
        <v>1249</v>
      </c>
      <c r="G231" s="146">
        <v>3930000</v>
      </c>
      <c r="H231" s="143">
        <v>8.98</v>
      </c>
      <c r="I231" s="143" t="s">
        <v>23</v>
      </c>
      <c r="J231" s="143" t="s">
        <v>327</v>
      </c>
      <c r="K231" s="143" t="s">
        <v>255</v>
      </c>
      <c r="L231" s="283" t="s">
        <v>272</v>
      </c>
    </row>
    <row r="232" spans="1:12">
      <c r="A232" s="282">
        <v>231</v>
      </c>
      <c r="B232" s="144" t="s">
        <v>245</v>
      </c>
      <c r="C232" s="144" t="s">
        <v>524</v>
      </c>
      <c r="D232" s="145">
        <v>43192</v>
      </c>
      <c r="E232" s="143" t="s">
        <v>1224</v>
      </c>
      <c r="F232" s="144" t="s">
        <v>1248</v>
      </c>
      <c r="G232" s="146">
        <v>3980000</v>
      </c>
      <c r="H232" s="143">
        <v>8.41</v>
      </c>
      <c r="I232" s="143" t="s">
        <v>23</v>
      </c>
      <c r="J232" s="143" t="s">
        <v>254</v>
      </c>
      <c r="K232" s="143" t="s">
        <v>255</v>
      </c>
      <c r="L232" s="283" t="s">
        <v>256</v>
      </c>
    </row>
    <row r="233" spans="1:12">
      <c r="A233" s="282">
        <v>232</v>
      </c>
      <c r="B233" s="144" t="s">
        <v>288</v>
      </c>
      <c r="C233" s="144" t="s">
        <v>525</v>
      </c>
      <c r="D233" s="145">
        <v>43606</v>
      </c>
      <c r="E233" s="143" t="s">
        <v>1224</v>
      </c>
      <c r="F233" s="144" t="s">
        <v>1247</v>
      </c>
      <c r="G233" s="146">
        <v>4680000</v>
      </c>
      <c r="H233" s="143">
        <v>8.16</v>
      </c>
      <c r="I233" s="143" t="s">
        <v>23</v>
      </c>
      <c r="J233" s="143" t="s">
        <v>276</v>
      </c>
      <c r="K233" s="143" t="s">
        <v>277</v>
      </c>
      <c r="L233" s="283" t="s">
        <v>277</v>
      </c>
    </row>
    <row r="234" spans="1:12">
      <c r="A234" s="282">
        <v>233</v>
      </c>
      <c r="B234" s="144" t="s">
        <v>299</v>
      </c>
      <c r="C234" s="144" t="s">
        <v>526</v>
      </c>
      <c r="D234" s="145">
        <v>43690</v>
      </c>
      <c r="E234" s="143" t="s">
        <v>1224</v>
      </c>
      <c r="F234" s="144" t="s">
        <v>1246</v>
      </c>
      <c r="G234" s="146">
        <v>2290000</v>
      </c>
      <c r="H234" s="143">
        <v>7.48</v>
      </c>
      <c r="I234" s="143" t="s">
        <v>258</v>
      </c>
      <c r="J234" s="143" t="s">
        <v>274</v>
      </c>
      <c r="K234" s="143" t="s">
        <v>260</v>
      </c>
      <c r="L234" s="283" t="s">
        <v>261</v>
      </c>
    </row>
    <row r="235" spans="1:12">
      <c r="A235" s="282">
        <v>234</v>
      </c>
      <c r="B235" s="144" t="s">
        <v>262</v>
      </c>
      <c r="C235" s="144" t="s">
        <v>527</v>
      </c>
      <c r="D235" s="145">
        <v>43555</v>
      </c>
      <c r="E235" s="143" t="s">
        <v>1224</v>
      </c>
      <c r="F235" s="144" t="s">
        <v>1256</v>
      </c>
      <c r="G235" s="146">
        <v>4450000</v>
      </c>
      <c r="H235" s="143">
        <v>7.03</v>
      </c>
      <c r="I235" s="143" t="s">
        <v>253</v>
      </c>
      <c r="J235" s="143" t="s">
        <v>274</v>
      </c>
      <c r="K235" s="143" t="s">
        <v>260</v>
      </c>
      <c r="L235" s="283" t="s">
        <v>261</v>
      </c>
    </row>
    <row r="236" spans="1:12">
      <c r="A236" s="282">
        <v>235</v>
      </c>
      <c r="B236" s="144" t="s">
        <v>309</v>
      </c>
      <c r="C236" s="144" t="s">
        <v>528</v>
      </c>
      <c r="D236" s="145">
        <v>43241</v>
      </c>
      <c r="E236" s="143" t="s">
        <v>1224</v>
      </c>
      <c r="F236" s="144" t="s">
        <v>1246</v>
      </c>
      <c r="G236" s="146">
        <v>3110000</v>
      </c>
      <c r="H236" s="143">
        <v>4.3600000000000003</v>
      </c>
      <c r="I236" s="143" t="s">
        <v>253</v>
      </c>
      <c r="J236" s="143" t="s">
        <v>276</v>
      </c>
      <c r="K236" s="143" t="s">
        <v>277</v>
      </c>
      <c r="L236" s="283" t="s">
        <v>277</v>
      </c>
    </row>
    <row r="237" spans="1:12">
      <c r="A237" s="282">
        <v>236</v>
      </c>
      <c r="B237" s="144" t="s">
        <v>309</v>
      </c>
      <c r="C237" s="144" t="s">
        <v>529</v>
      </c>
      <c r="D237" s="145">
        <v>43158</v>
      </c>
      <c r="E237" s="143" t="s">
        <v>1224</v>
      </c>
      <c r="F237" s="144" t="s">
        <v>1246</v>
      </c>
      <c r="G237" s="146">
        <v>4100000</v>
      </c>
      <c r="H237" s="143">
        <v>7.53</v>
      </c>
      <c r="I237" s="143" t="s">
        <v>253</v>
      </c>
      <c r="J237" s="143" t="s">
        <v>259</v>
      </c>
      <c r="K237" s="143" t="s">
        <v>260</v>
      </c>
      <c r="L237" s="283" t="s">
        <v>261</v>
      </c>
    </row>
    <row r="238" spans="1:12">
      <c r="A238" s="282">
        <v>237</v>
      </c>
      <c r="B238" s="144" t="s">
        <v>262</v>
      </c>
      <c r="C238" s="144" t="s">
        <v>530</v>
      </c>
      <c r="D238" s="145">
        <v>43704</v>
      </c>
      <c r="E238" s="143" t="s">
        <v>1224</v>
      </c>
      <c r="F238" s="144" t="s">
        <v>1245</v>
      </c>
      <c r="G238" s="146">
        <v>1500000</v>
      </c>
      <c r="H238" s="143">
        <v>8.85</v>
      </c>
      <c r="I238" s="143" t="s">
        <v>253</v>
      </c>
      <c r="J238" s="143" t="s">
        <v>317</v>
      </c>
      <c r="K238" s="143" t="s">
        <v>277</v>
      </c>
      <c r="L238" s="283" t="s">
        <v>277</v>
      </c>
    </row>
    <row r="239" spans="1:12">
      <c r="A239" s="282">
        <v>238</v>
      </c>
      <c r="B239" s="144" t="s">
        <v>262</v>
      </c>
      <c r="C239" s="144" t="s">
        <v>531</v>
      </c>
      <c r="D239" s="145">
        <v>43882</v>
      </c>
      <c r="E239" s="143" t="s">
        <v>1224</v>
      </c>
      <c r="F239" s="144" t="s">
        <v>1245</v>
      </c>
      <c r="G239" s="146">
        <v>1710000</v>
      </c>
      <c r="H239" s="143">
        <v>7.66</v>
      </c>
      <c r="I239" s="143" t="s">
        <v>258</v>
      </c>
      <c r="J239" s="143" t="s">
        <v>276</v>
      </c>
      <c r="K239" s="143" t="s">
        <v>277</v>
      </c>
      <c r="L239" s="283" t="s">
        <v>277</v>
      </c>
    </row>
    <row r="240" spans="1:12">
      <c r="A240" s="282">
        <v>239</v>
      </c>
      <c r="B240" s="144" t="s">
        <v>285</v>
      </c>
      <c r="C240" s="144" t="s">
        <v>532</v>
      </c>
      <c r="D240" s="145">
        <v>43135</v>
      </c>
      <c r="E240" s="143" t="s">
        <v>1225</v>
      </c>
      <c r="F240" s="144" t="s">
        <v>1248</v>
      </c>
      <c r="G240" s="146">
        <v>2190000</v>
      </c>
      <c r="H240" s="143">
        <v>7.95</v>
      </c>
      <c r="I240" s="143" t="s">
        <v>253</v>
      </c>
      <c r="J240" s="143" t="s">
        <v>287</v>
      </c>
      <c r="K240" s="143" t="s">
        <v>255</v>
      </c>
      <c r="L240" s="283" t="s">
        <v>256</v>
      </c>
    </row>
    <row r="241" spans="1:12">
      <c r="A241" s="282">
        <v>240</v>
      </c>
      <c r="B241" s="144" t="s">
        <v>262</v>
      </c>
      <c r="C241" s="144" t="s">
        <v>533</v>
      </c>
      <c r="D241" s="145">
        <v>43986</v>
      </c>
      <c r="E241" s="143" t="s">
        <v>1224</v>
      </c>
      <c r="F241" s="144" t="s">
        <v>1248</v>
      </c>
      <c r="G241" s="146">
        <v>2600000</v>
      </c>
      <c r="H241" s="143">
        <v>4.55</v>
      </c>
      <c r="I241" s="143" t="s">
        <v>258</v>
      </c>
      <c r="J241" s="143" t="s">
        <v>280</v>
      </c>
      <c r="K241" s="143" t="s">
        <v>260</v>
      </c>
      <c r="L241" s="283" t="s">
        <v>281</v>
      </c>
    </row>
    <row r="242" spans="1:12">
      <c r="A242" s="282">
        <v>241</v>
      </c>
      <c r="B242" s="144" t="s">
        <v>291</v>
      </c>
      <c r="C242" s="144" t="s">
        <v>534</v>
      </c>
      <c r="D242" s="145">
        <v>43248</v>
      </c>
      <c r="E242" s="143" t="s">
        <v>1225</v>
      </c>
      <c r="F242" s="144" t="s">
        <v>1246</v>
      </c>
      <c r="G242" s="146">
        <v>2540000</v>
      </c>
      <c r="H242" s="143">
        <v>7.1</v>
      </c>
      <c r="I242" s="143" t="s">
        <v>258</v>
      </c>
      <c r="J242" s="143" t="s">
        <v>324</v>
      </c>
      <c r="K242" s="143" t="s">
        <v>255</v>
      </c>
      <c r="L242" s="283" t="s">
        <v>265</v>
      </c>
    </row>
    <row r="243" spans="1:12">
      <c r="A243" s="282">
        <v>242</v>
      </c>
      <c r="B243" s="144" t="s">
        <v>285</v>
      </c>
      <c r="C243" s="144" t="s">
        <v>535</v>
      </c>
      <c r="D243" s="145">
        <v>44014</v>
      </c>
      <c r="E243" s="143" t="s">
        <v>1224</v>
      </c>
      <c r="F243" s="144" t="s">
        <v>1256</v>
      </c>
      <c r="G243" s="146">
        <v>4930000</v>
      </c>
      <c r="H243" s="143">
        <v>7.87</v>
      </c>
      <c r="I243" s="143" t="s">
        <v>23</v>
      </c>
      <c r="J243" s="143" t="s">
        <v>317</v>
      </c>
      <c r="K243" s="143" t="s">
        <v>277</v>
      </c>
      <c r="L243" s="283" t="s">
        <v>277</v>
      </c>
    </row>
    <row r="244" spans="1:12">
      <c r="A244" s="282">
        <v>243</v>
      </c>
      <c r="B244" s="144" t="s">
        <v>291</v>
      </c>
      <c r="C244" s="144" t="s">
        <v>536</v>
      </c>
      <c r="D244" s="145">
        <v>44009</v>
      </c>
      <c r="E244" s="143" t="s">
        <v>1224</v>
      </c>
      <c r="F244" s="144" t="s">
        <v>1246</v>
      </c>
      <c r="G244" s="146">
        <v>3320000</v>
      </c>
      <c r="H244" s="143">
        <v>4.32</v>
      </c>
      <c r="I244" s="143" t="s">
        <v>253</v>
      </c>
      <c r="J244" s="143" t="s">
        <v>271</v>
      </c>
      <c r="K244" s="143" t="s">
        <v>255</v>
      </c>
      <c r="L244" s="283" t="s">
        <v>272</v>
      </c>
    </row>
    <row r="245" spans="1:12">
      <c r="A245" s="282">
        <v>244</v>
      </c>
      <c r="B245" s="144" t="s">
        <v>269</v>
      </c>
      <c r="C245" s="144" t="s">
        <v>537</v>
      </c>
      <c r="D245" s="145">
        <v>43333</v>
      </c>
      <c r="E245" s="143" t="s">
        <v>1224</v>
      </c>
      <c r="F245" s="144" t="s">
        <v>1245</v>
      </c>
      <c r="G245" s="146">
        <v>3680000</v>
      </c>
      <c r="H245" s="143">
        <v>5.53</v>
      </c>
      <c r="I245" s="143" t="s">
        <v>253</v>
      </c>
      <c r="J245" s="143" t="s">
        <v>298</v>
      </c>
      <c r="K245" s="143" t="s">
        <v>260</v>
      </c>
      <c r="L245" s="283" t="s">
        <v>281</v>
      </c>
    </row>
    <row r="246" spans="1:12">
      <c r="A246" s="282">
        <v>245</v>
      </c>
      <c r="B246" s="144" t="s">
        <v>299</v>
      </c>
      <c r="C246" s="144" t="s">
        <v>538</v>
      </c>
      <c r="D246" s="145">
        <v>43767</v>
      </c>
      <c r="E246" s="143" t="s">
        <v>1225</v>
      </c>
      <c r="F246" s="144" t="s">
        <v>1245</v>
      </c>
      <c r="G246" s="146">
        <v>2390000</v>
      </c>
      <c r="H246" s="143">
        <v>4.8499999999999996</v>
      </c>
      <c r="I246" s="143" t="s">
        <v>253</v>
      </c>
      <c r="J246" s="143" t="s">
        <v>302</v>
      </c>
      <c r="K246" s="143" t="s">
        <v>255</v>
      </c>
      <c r="L246" s="283" t="s">
        <v>265</v>
      </c>
    </row>
    <row r="247" spans="1:12">
      <c r="A247" s="282">
        <v>246</v>
      </c>
      <c r="B247" s="144" t="s">
        <v>291</v>
      </c>
      <c r="C247" s="144" t="s">
        <v>539</v>
      </c>
      <c r="D247" s="145">
        <v>44037</v>
      </c>
      <c r="E247" s="143" t="s">
        <v>1224</v>
      </c>
      <c r="F247" s="144" t="s">
        <v>1248</v>
      </c>
      <c r="G247" s="146">
        <v>4810000</v>
      </c>
      <c r="H247" s="143">
        <v>6.43</v>
      </c>
      <c r="I247" s="143" t="s">
        <v>23</v>
      </c>
      <c r="J247" s="143" t="s">
        <v>330</v>
      </c>
      <c r="K247" s="143" t="s">
        <v>255</v>
      </c>
      <c r="L247" s="283" t="s">
        <v>256</v>
      </c>
    </row>
    <row r="248" spans="1:12">
      <c r="A248" s="282">
        <v>247</v>
      </c>
      <c r="B248" s="144" t="s">
        <v>282</v>
      </c>
      <c r="C248" s="144" t="s">
        <v>540</v>
      </c>
      <c r="D248" s="145">
        <v>43891</v>
      </c>
      <c r="E248" s="143" t="s">
        <v>1224</v>
      </c>
      <c r="F248" s="144" t="s">
        <v>1248</v>
      </c>
      <c r="G248" s="146">
        <v>4040000</v>
      </c>
      <c r="H248" s="143">
        <v>10.38</v>
      </c>
      <c r="I248" s="143" t="s">
        <v>258</v>
      </c>
      <c r="J248" s="143" t="s">
        <v>267</v>
      </c>
      <c r="K248" s="143" t="s">
        <v>260</v>
      </c>
      <c r="L248" s="283" t="s">
        <v>268</v>
      </c>
    </row>
    <row r="249" spans="1:12">
      <c r="A249" s="282">
        <v>248</v>
      </c>
      <c r="B249" s="144" t="s">
        <v>269</v>
      </c>
      <c r="C249" s="144" t="s">
        <v>541</v>
      </c>
      <c r="D249" s="145">
        <v>43413</v>
      </c>
      <c r="E249" s="143" t="s">
        <v>1225</v>
      </c>
      <c r="F249" s="144" t="s">
        <v>1246</v>
      </c>
      <c r="G249" s="146">
        <v>2520000</v>
      </c>
      <c r="H249" s="143">
        <v>9.77</v>
      </c>
      <c r="I249" s="143" t="s">
        <v>253</v>
      </c>
      <c r="J249" s="143" t="s">
        <v>280</v>
      </c>
      <c r="K249" s="143" t="s">
        <v>260</v>
      </c>
      <c r="L249" s="283" t="s">
        <v>281</v>
      </c>
    </row>
    <row r="250" spans="1:12">
      <c r="A250" s="282">
        <v>249</v>
      </c>
      <c r="B250" s="144" t="s">
        <v>309</v>
      </c>
      <c r="C250" s="144" t="s">
        <v>542</v>
      </c>
      <c r="D250" s="145">
        <v>43668</v>
      </c>
      <c r="E250" s="143" t="s">
        <v>1224</v>
      </c>
      <c r="F250" s="144" t="s">
        <v>1256</v>
      </c>
      <c r="G250" s="146">
        <v>4530000</v>
      </c>
      <c r="H250" s="143">
        <v>9.48</v>
      </c>
      <c r="I250" s="143" t="s">
        <v>23</v>
      </c>
      <c r="J250" s="143" t="s">
        <v>254</v>
      </c>
      <c r="K250" s="143" t="s">
        <v>255</v>
      </c>
      <c r="L250" s="283" t="s">
        <v>256</v>
      </c>
    </row>
    <row r="251" spans="1:12">
      <c r="A251" s="282">
        <v>250</v>
      </c>
      <c r="B251" s="144" t="s">
        <v>294</v>
      </c>
      <c r="C251" s="144" t="s">
        <v>543</v>
      </c>
      <c r="D251" s="145">
        <v>43306</v>
      </c>
      <c r="E251" s="143" t="s">
        <v>1225</v>
      </c>
      <c r="F251" s="144" t="s">
        <v>1247</v>
      </c>
      <c r="G251" s="146">
        <v>2830000</v>
      </c>
      <c r="H251" s="143">
        <v>9.7799999999999994</v>
      </c>
      <c r="I251" s="143" t="s">
        <v>23</v>
      </c>
      <c r="J251" s="143" t="s">
        <v>259</v>
      </c>
      <c r="K251" s="143" t="s">
        <v>260</v>
      </c>
      <c r="L251" s="283" t="s">
        <v>261</v>
      </c>
    </row>
    <row r="252" spans="1:12">
      <c r="A252" s="282">
        <v>251</v>
      </c>
      <c r="B252" s="144" t="s">
        <v>294</v>
      </c>
      <c r="C252" s="144" t="s">
        <v>544</v>
      </c>
      <c r="D252" s="145">
        <v>43392</v>
      </c>
      <c r="E252" s="143" t="s">
        <v>1224</v>
      </c>
      <c r="F252" s="144" t="s">
        <v>1245</v>
      </c>
      <c r="G252" s="146">
        <v>1920000</v>
      </c>
      <c r="H252" s="143">
        <v>10.96</v>
      </c>
      <c r="I252" s="143" t="s">
        <v>23</v>
      </c>
      <c r="J252" s="143" t="s">
        <v>271</v>
      </c>
      <c r="K252" s="143" t="s">
        <v>255</v>
      </c>
      <c r="L252" s="283" t="s">
        <v>272</v>
      </c>
    </row>
    <row r="253" spans="1:12">
      <c r="A253" s="282">
        <v>252</v>
      </c>
      <c r="B253" s="144" t="s">
        <v>282</v>
      </c>
      <c r="C253" s="144" t="s">
        <v>545</v>
      </c>
      <c r="D253" s="145">
        <v>44105</v>
      </c>
      <c r="E253" s="143" t="s">
        <v>1225</v>
      </c>
      <c r="F253" s="144" t="s">
        <v>1245</v>
      </c>
      <c r="G253" s="146">
        <v>4470000</v>
      </c>
      <c r="H253" s="143">
        <v>10.16</v>
      </c>
      <c r="I253" s="143" t="s">
        <v>253</v>
      </c>
      <c r="J253" s="143" t="s">
        <v>344</v>
      </c>
      <c r="K253" s="143" t="s">
        <v>260</v>
      </c>
      <c r="L253" s="283" t="s">
        <v>281</v>
      </c>
    </row>
    <row r="254" spans="1:12">
      <c r="A254" s="282">
        <v>253</v>
      </c>
      <c r="B254" s="144" t="s">
        <v>294</v>
      </c>
      <c r="C254" s="144" t="s">
        <v>546</v>
      </c>
      <c r="D254" s="145">
        <v>43695</v>
      </c>
      <c r="E254" s="143" t="s">
        <v>1225</v>
      </c>
      <c r="F254" s="144" t="s">
        <v>1256</v>
      </c>
      <c r="G254" s="146">
        <v>2670000</v>
      </c>
      <c r="H254" s="143">
        <v>6.88</v>
      </c>
      <c r="I254" s="143" t="s">
        <v>253</v>
      </c>
      <c r="J254" s="143" t="s">
        <v>298</v>
      </c>
      <c r="K254" s="143" t="s">
        <v>260</v>
      </c>
      <c r="L254" s="283" t="s">
        <v>281</v>
      </c>
    </row>
    <row r="255" spans="1:12">
      <c r="A255" s="282">
        <v>254</v>
      </c>
      <c r="B255" s="144" t="s">
        <v>285</v>
      </c>
      <c r="C255" s="144" t="s">
        <v>547</v>
      </c>
      <c r="D255" s="145">
        <v>44012</v>
      </c>
      <c r="E255" s="143" t="s">
        <v>1224</v>
      </c>
      <c r="F255" s="144" t="s">
        <v>1245</v>
      </c>
      <c r="G255" s="146">
        <v>1800000</v>
      </c>
      <c r="H255" s="143">
        <v>7.02</v>
      </c>
      <c r="I255" s="143" t="s">
        <v>23</v>
      </c>
      <c r="J255" s="143" t="s">
        <v>327</v>
      </c>
      <c r="K255" s="143" t="s">
        <v>255</v>
      </c>
      <c r="L255" s="283" t="s">
        <v>272</v>
      </c>
    </row>
    <row r="256" spans="1:12">
      <c r="A256" s="282">
        <v>255</v>
      </c>
      <c r="B256" s="144" t="s">
        <v>262</v>
      </c>
      <c r="C256" s="144" t="s">
        <v>548</v>
      </c>
      <c r="D256" s="145">
        <v>43434</v>
      </c>
      <c r="E256" s="143" t="s">
        <v>1224</v>
      </c>
      <c r="F256" s="144" t="s">
        <v>1245</v>
      </c>
      <c r="G256" s="146">
        <v>3700000</v>
      </c>
      <c r="H256" s="143">
        <v>8.68</v>
      </c>
      <c r="I256" s="143" t="s">
        <v>23</v>
      </c>
      <c r="J256" s="143" t="s">
        <v>287</v>
      </c>
      <c r="K256" s="143" t="s">
        <v>255</v>
      </c>
      <c r="L256" s="283" t="s">
        <v>256</v>
      </c>
    </row>
    <row r="257" spans="1:12">
      <c r="A257" s="282">
        <v>256</v>
      </c>
      <c r="B257" s="144" t="s">
        <v>309</v>
      </c>
      <c r="C257" s="144" t="s">
        <v>549</v>
      </c>
      <c r="D257" s="145">
        <v>43304</v>
      </c>
      <c r="E257" s="143" t="s">
        <v>1224</v>
      </c>
      <c r="F257" s="144" t="s">
        <v>1248</v>
      </c>
      <c r="G257" s="146">
        <v>2040000</v>
      </c>
      <c r="H257" s="143">
        <v>5.84</v>
      </c>
      <c r="I257" s="143" t="s">
        <v>253</v>
      </c>
      <c r="J257" s="143" t="s">
        <v>271</v>
      </c>
      <c r="K257" s="143" t="s">
        <v>255</v>
      </c>
      <c r="L257" s="283" t="s">
        <v>272</v>
      </c>
    </row>
    <row r="258" spans="1:12">
      <c r="A258" s="282">
        <v>257</v>
      </c>
      <c r="B258" s="144" t="s">
        <v>285</v>
      </c>
      <c r="C258" s="144" t="s">
        <v>550</v>
      </c>
      <c r="D258" s="145">
        <v>43463</v>
      </c>
      <c r="E258" s="143" t="s">
        <v>1225</v>
      </c>
      <c r="F258" s="144" t="s">
        <v>1246</v>
      </c>
      <c r="G258" s="146">
        <v>3480000</v>
      </c>
      <c r="H258" s="143">
        <v>9.4700000000000006</v>
      </c>
      <c r="I258" s="143" t="s">
        <v>258</v>
      </c>
      <c r="J258" s="143" t="s">
        <v>344</v>
      </c>
      <c r="K258" s="143" t="s">
        <v>260</v>
      </c>
      <c r="L258" s="283" t="s">
        <v>281</v>
      </c>
    </row>
    <row r="259" spans="1:12">
      <c r="A259" s="282">
        <v>258</v>
      </c>
      <c r="B259" s="144" t="s">
        <v>262</v>
      </c>
      <c r="C259" s="144" t="s">
        <v>551</v>
      </c>
      <c r="D259" s="145">
        <v>43680</v>
      </c>
      <c r="E259" s="143" t="s">
        <v>1224</v>
      </c>
      <c r="F259" s="144" t="s">
        <v>1247</v>
      </c>
      <c r="G259" s="146">
        <v>4410000</v>
      </c>
      <c r="H259" s="143">
        <v>7.49</v>
      </c>
      <c r="I259" s="143" t="s">
        <v>253</v>
      </c>
      <c r="J259" s="143" t="s">
        <v>306</v>
      </c>
      <c r="K259" s="143" t="s">
        <v>260</v>
      </c>
      <c r="L259" s="283" t="s">
        <v>268</v>
      </c>
    </row>
    <row r="260" spans="1:12">
      <c r="A260" s="282">
        <v>259</v>
      </c>
      <c r="B260" s="144" t="s">
        <v>309</v>
      </c>
      <c r="C260" s="144" t="s">
        <v>552</v>
      </c>
      <c r="D260" s="145">
        <v>44115</v>
      </c>
      <c r="E260" s="143" t="s">
        <v>1225</v>
      </c>
      <c r="F260" s="144" t="s">
        <v>1256</v>
      </c>
      <c r="G260" s="146">
        <v>2390000</v>
      </c>
      <c r="H260" s="143">
        <v>7.93</v>
      </c>
      <c r="I260" s="143" t="s">
        <v>253</v>
      </c>
      <c r="J260" s="143" t="s">
        <v>280</v>
      </c>
      <c r="K260" s="143" t="s">
        <v>260</v>
      </c>
      <c r="L260" s="283" t="s">
        <v>281</v>
      </c>
    </row>
    <row r="261" spans="1:12">
      <c r="A261" s="282">
        <v>260</v>
      </c>
      <c r="B261" s="144" t="s">
        <v>291</v>
      </c>
      <c r="C261" s="144" t="s">
        <v>553</v>
      </c>
      <c r="D261" s="145">
        <v>43962</v>
      </c>
      <c r="E261" s="143" t="s">
        <v>1224</v>
      </c>
      <c r="F261" s="144" t="s">
        <v>1247</v>
      </c>
      <c r="G261" s="146">
        <v>1970000</v>
      </c>
      <c r="H261" s="143">
        <v>5.78</v>
      </c>
      <c r="I261" s="143" t="s">
        <v>258</v>
      </c>
      <c r="J261" s="143" t="s">
        <v>259</v>
      </c>
      <c r="K261" s="143" t="s">
        <v>260</v>
      </c>
      <c r="L261" s="283" t="s">
        <v>261</v>
      </c>
    </row>
    <row r="262" spans="1:12">
      <c r="A262" s="282">
        <v>261</v>
      </c>
      <c r="B262" s="144" t="s">
        <v>291</v>
      </c>
      <c r="C262" s="144" t="s">
        <v>554</v>
      </c>
      <c r="D262" s="145">
        <v>43684</v>
      </c>
      <c r="E262" s="143" t="s">
        <v>1225</v>
      </c>
      <c r="F262" s="144" t="s">
        <v>1247</v>
      </c>
      <c r="G262" s="146">
        <v>4370000</v>
      </c>
      <c r="H262" s="143">
        <v>8.08</v>
      </c>
      <c r="I262" s="143" t="s">
        <v>253</v>
      </c>
      <c r="J262" s="143" t="s">
        <v>287</v>
      </c>
      <c r="K262" s="143" t="s">
        <v>255</v>
      </c>
      <c r="L262" s="283" t="s">
        <v>256</v>
      </c>
    </row>
    <row r="263" spans="1:12">
      <c r="A263" s="282">
        <v>262</v>
      </c>
      <c r="B263" s="144" t="s">
        <v>309</v>
      </c>
      <c r="C263" s="144" t="s">
        <v>555</v>
      </c>
      <c r="D263" s="145">
        <v>43496</v>
      </c>
      <c r="E263" s="143" t="s">
        <v>1225</v>
      </c>
      <c r="F263" s="144" t="s">
        <v>1246</v>
      </c>
      <c r="G263" s="146">
        <v>4970000</v>
      </c>
      <c r="H263" s="143">
        <v>8.52</v>
      </c>
      <c r="I263" s="143" t="s">
        <v>253</v>
      </c>
      <c r="J263" s="143" t="s">
        <v>302</v>
      </c>
      <c r="K263" s="143" t="s">
        <v>255</v>
      </c>
      <c r="L263" s="283" t="s">
        <v>265</v>
      </c>
    </row>
    <row r="264" spans="1:12">
      <c r="A264" s="282">
        <v>263</v>
      </c>
      <c r="B264" s="144" t="s">
        <v>309</v>
      </c>
      <c r="C264" s="144" t="s">
        <v>556</v>
      </c>
      <c r="D264" s="145">
        <v>43538</v>
      </c>
      <c r="E264" s="143" t="s">
        <v>1224</v>
      </c>
      <c r="F264" s="144" t="s">
        <v>1245</v>
      </c>
      <c r="G264" s="146">
        <v>3870000</v>
      </c>
      <c r="H264" s="143">
        <v>5.16</v>
      </c>
      <c r="I264" s="143" t="s">
        <v>23</v>
      </c>
      <c r="J264" s="143" t="s">
        <v>276</v>
      </c>
      <c r="K264" s="143" t="s">
        <v>277</v>
      </c>
      <c r="L264" s="283" t="s">
        <v>277</v>
      </c>
    </row>
    <row r="265" spans="1:12">
      <c r="A265" s="282">
        <v>264</v>
      </c>
      <c r="B265" s="144" t="s">
        <v>278</v>
      </c>
      <c r="C265" s="144" t="s">
        <v>557</v>
      </c>
      <c r="D265" s="145">
        <v>43434</v>
      </c>
      <c r="E265" s="143" t="s">
        <v>1224</v>
      </c>
      <c r="F265" s="144" t="s">
        <v>1248</v>
      </c>
      <c r="G265" s="146">
        <v>1860000</v>
      </c>
      <c r="H265" s="143">
        <v>6.1</v>
      </c>
      <c r="I265" s="143" t="s">
        <v>258</v>
      </c>
      <c r="J265" s="143" t="s">
        <v>293</v>
      </c>
      <c r="K265" s="143" t="s">
        <v>260</v>
      </c>
      <c r="L265" s="283" t="s">
        <v>268</v>
      </c>
    </row>
    <row r="266" spans="1:12">
      <c r="A266" s="282">
        <v>265</v>
      </c>
      <c r="B266" s="144" t="s">
        <v>278</v>
      </c>
      <c r="C266" s="144" t="s">
        <v>558</v>
      </c>
      <c r="D266" s="145">
        <v>43714</v>
      </c>
      <c r="E266" s="143" t="s">
        <v>1224</v>
      </c>
      <c r="F266" s="144" t="s">
        <v>1247</v>
      </c>
      <c r="G266" s="146">
        <v>2780000</v>
      </c>
      <c r="H266" s="143">
        <v>11.08</v>
      </c>
      <c r="I266" s="143" t="s">
        <v>258</v>
      </c>
      <c r="J266" s="143" t="s">
        <v>327</v>
      </c>
      <c r="K266" s="143" t="s">
        <v>255</v>
      </c>
      <c r="L266" s="283" t="s">
        <v>272</v>
      </c>
    </row>
    <row r="267" spans="1:12">
      <c r="A267" s="282">
        <v>266</v>
      </c>
      <c r="B267" s="144" t="s">
        <v>309</v>
      </c>
      <c r="C267" s="144" t="s">
        <v>559</v>
      </c>
      <c r="D267" s="145">
        <v>43643</v>
      </c>
      <c r="E267" s="143" t="s">
        <v>1224</v>
      </c>
      <c r="F267" s="144" t="s">
        <v>1248</v>
      </c>
      <c r="G267" s="146">
        <v>4860000</v>
      </c>
      <c r="H267" s="143">
        <v>8.42</v>
      </c>
      <c r="I267" s="143" t="s">
        <v>253</v>
      </c>
      <c r="J267" s="143" t="s">
        <v>302</v>
      </c>
      <c r="K267" s="143" t="s">
        <v>255</v>
      </c>
      <c r="L267" s="283" t="s">
        <v>265</v>
      </c>
    </row>
    <row r="268" spans="1:12">
      <c r="A268" s="282">
        <v>267</v>
      </c>
      <c r="B268" s="144" t="s">
        <v>291</v>
      </c>
      <c r="C268" s="144" t="s">
        <v>560</v>
      </c>
      <c r="D268" s="145">
        <v>43434</v>
      </c>
      <c r="E268" s="143" t="s">
        <v>1225</v>
      </c>
      <c r="F268" s="144" t="s">
        <v>1247</v>
      </c>
      <c r="G268" s="146">
        <v>1460000</v>
      </c>
      <c r="H268" s="143">
        <v>6.34</v>
      </c>
      <c r="I268" s="143" t="s">
        <v>258</v>
      </c>
      <c r="J268" s="143" t="s">
        <v>296</v>
      </c>
      <c r="K268" s="143" t="s">
        <v>260</v>
      </c>
      <c r="L268" s="283" t="s">
        <v>261</v>
      </c>
    </row>
    <row r="269" spans="1:12">
      <c r="A269" s="282">
        <v>268</v>
      </c>
      <c r="B269" s="144" t="s">
        <v>285</v>
      </c>
      <c r="C269" s="144" t="s">
        <v>561</v>
      </c>
      <c r="D269" s="145">
        <v>44080</v>
      </c>
      <c r="E269" s="143" t="s">
        <v>1224</v>
      </c>
      <c r="F269" s="144" t="s">
        <v>1248</v>
      </c>
      <c r="G269" s="146">
        <v>1450000</v>
      </c>
      <c r="H269" s="143">
        <v>10.34</v>
      </c>
      <c r="I269" s="143" t="s">
        <v>253</v>
      </c>
      <c r="J269" s="143" t="s">
        <v>306</v>
      </c>
      <c r="K269" s="143" t="s">
        <v>260</v>
      </c>
      <c r="L269" s="283" t="s">
        <v>268</v>
      </c>
    </row>
    <row r="270" spans="1:12">
      <c r="A270" s="282">
        <v>269</v>
      </c>
      <c r="B270" s="144" t="s">
        <v>294</v>
      </c>
      <c r="C270" s="144" t="s">
        <v>562</v>
      </c>
      <c r="D270" s="145">
        <v>43537</v>
      </c>
      <c r="E270" s="143" t="s">
        <v>1225</v>
      </c>
      <c r="F270" s="144" t="s">
        <v>1248</v>
      </c>
      <c r="G270" s="146">
        <v>1360000</v>
      </c>
      <c r="H270" s="143">
        <v>4.18</v>
      </c>
      <c r="I270" s="143" t="s">
        <v>253</v>
      </c>
      <c r="J270" s="143" t="s">
        <v>330</v>
      </c>
      <c r="K270" s="143" t="s">
        <v>255</v>
      </c>
      <c r="L270" s="283" t="s">
        <v>256</v>
      </c>
    </row>
    <row r="271" spans="1:12">
      <c r="A271" s="282">
        <v>270</v>
      </c>
      <c r="B271" s="144" t="s">
        <v>309</v>
      </c>
      <c r="C271" s="144" t="s">
        <v>563</v>
      </c>
      <c r="D271" s="145">
        <v>44056</v>
      </c>
      <c r="E271" s="143" t="s">
        <v>1225</v>
      </c>
      <c r="F271" s="144" t="s">
        <v>1247</v>
      </c>
      <c r="G271" s="146">
        <v>1750000</v>
      </c>
      <c r="H271" s="143">
        <v>8.65</v>
      </c>
      <c r="I271" s="143" t="s">
        <v>253</v>
      </c>
      <c r="J271" s="143" t="s">
        <v>327</v>
      </c>
      <c r="K271" s="143" t="s">
        <v>255</v>
      </c>
      <c r="L271" s="283" t="s">
        <v>272</v>
      </c>
    </row>
    <row r="272" spans="1:12">
      <c r="A272" s="282">
        <v>271</v>
      </c>
      <c r="B272" s="144" t="s">
        <v>282</v>
      </c>
      <c r="C272" s="144" t="s">
        <v>564</v>
      </c>
      <c r="D272" s="145">
        <v>44009</v>
      </c>
      <c r="E272" s="143" t="s">
        <v>1224</v>
      </c>
      <c r="F272" s="144" t="s">
        <v>1247</v>
      </c>
      <c r="G272" s="146">
        <v>4020000</v>
      </c>
      <c r="H272" s="143">
        <v>4.4800000000000004</v>
      </c>
      <c r="I272" s="143" t="s">
        <v>23</v>
      </c>
      <c r="J272" s="143" t="s">
        <v>302</v>
      </c>
      <c r="K272" s="143" t="s">
        <v>255</v>
      </c>
      <c r="L272" s="283" t="s">
        <v>265</v>
      </c>
    </row>
    <row r="273" spans="1:12">
      <c r="A273" s="282">
        <v>272</v>
      </c>
      <c r="B273" s="144" t="s">
        <v>262</v>
      </c>
      <c r="C273" s="144" t="s">
        <v>565</v>
      </c>
      <c r="D273" s="145">
        <v>43475</v>
      </c>
      <c r="E273" s="143" t="s">
        <v>1225</v>
      </c>
      <c r="F273" s="144" t="s">
        <v>1256</v>
      </c>
      <c r="G273" s="146">
        <v>4240000</v>
      </c>
      <c r="H273" s="143">
        <v>7.38</v>
      </c>
      <c r="I273" s="143" t="s">
        <v>23</v>
      </c>
      <c r="J273" s="143" t="s">
        <v>284</v>
      </c>
      <c r="K273" s="143" t="s">
        <v>255</v>
      </c>
      <c r="L273" s="283" t="s">
        <v>272</v>
      </c>
    </row>
    <row r="274" spans="1:12">
      <c r="A274" s="282">
        <v>273</v>
      </c>
      <c r="B274" s="144" t="s">
        <v>294</v>
      </c>
      <c r="C274" s="144" t="s">
        <v>566</v>
      </c>
      <c r="D274" s="145">
        <v>43654</v>
      </c>
      <c r="E274" s="143" t="s">
        <v>1224</v>
      </c>
      <c r="F274" s="144" t="s">
        <v>1245</v>
      </c>
      <c r="G274" s="146">
        <v>4430000</v>
      </c>
      <c r="H274" s="143">
        <v>8.99</v>
      </c>
      <c r="I274" s="143" t="s">
        <v>253</v>
      </c>
      <c r="J274" s="143" t="s">
        <v>330</v>
      </c>
      <c r="K274" s="143" t="s">
        <v>255</v>
      </c>
      <c r="L274" s="283" t="s">
        <v>256</v>
      </c>
    </row>
    <row r="275" spans="1:12">
      <c r="A275" s="282">
        <v>274</v>
      </c>
      <c r="B275" s="144" t="s">
        <v>282</v>
      </c>
      <c r="C275" s="144" t="s">
        <v>567</v>
      </c>
      <c r="D275" s="145">
        <v>43362</v>
      </c>
      <c r="E275" s="143" t="s">
        <v>1225</v>
      </c>
      <c r="F275" s="144" t="s">
        <v>1246</v>
      </c>
      <c r="G275" s="146">
        <v>2220000</v>
      </c>
      <c r="H275" s="143">
        <v>8.0500000000000007</v>
      </c>
      <c r="I275" s="143" t="s">
        <v>258</v>
      </c>
      <c r="J275" s="143" t="s">
        <v>298</v>
      </c>
      <c r="K275" s="143" t="s">
        <v>260</v>
      </c>
      <c r="L275" s="283" t="s">
        <v>281</v>
      </c>
    </row>
    <row r="276" spans="1:12">
      <c r="A276" s="282">
        <v>275</v>
      </c>
      <c r="B276" s="144" t="s">
        <v>262</v>
      </c>
      <c r="C276" s="144" t="s">
        <v>568</v>
      </c>
      <c r="D276" s="145">
        <v>44057</v>
      </c>
      <c r="E276" s="143" t="s">
        <v>1224</v>
      </c>
      <c r="F276" s="144" t="s">
        <v>1247</v>
      </c>
      <c r="G276" s="146">
        <v>2800000</v>
      </c>
      <c r="H276" s="143">
        <v>7.68</v>
      </c>
      <c r="I276" s="143" t="s">
        <v>23</v>
      </c>
      <c r="J276" s="143" t="s">
        <v>293</v>
      </c>
      <c r="K276" s="143" t="s">
        <v>260</v>
      </c>
      <c r="L276" s="283" t="s">
        <v>268</v>
      </c>
    </row>
    <row r="277" spans="1:12">
      <c r="A277" s="282">
        <v>276</v>
      </c>
      <c r="B277" s="144" t="s">
        <v>294</v>
      </c>
      <c r="C277" s="144" t="s">
        <v>569</v>
      </c>
      <c r="D277" s="145">
        <v>43744</v>
      </c>
      <c r="E277" s="143" t="s">
        <v>1224</v>
      </c>
      <c r="F277" s="144" t="s">
        <v>1249</v>
      </c>
      <c r="G277" s="146">
        <v>2280000</v>
      </c>
      <c r="H277" s="143">
        <v>8.36</v>
      </c>
      <c r="I277" s="143" t="s">
        <v>253</v>
      </c>
      <c r="J277" s="143" t="s">
        <v>330</v>
      </c>
      <c r="K277" s="143" t="s">
        <v>255</v>
      </c>
      <c r="L277" s="283" t="s">
        <v>256</v>
      </c>
    </row>
    <row r="278" spans="1:12">
      <c r="A278" s="282">
        <v>277</v>
      </c>
      <c r="B278" s="144" t="s">
        <v>262</v>
      </c>
      <c r="C278" s="144" t="s">
        <v>570</v>
      </c>
      <c r="D278" s="145">
        <v>43510</v>
      </c>
      <c r="E278" s="143" t="s">
        <v>1225</v>
      </c>
      <c r="F278" s="144" t="s">
        <v>1247</v>
      </c>
      <c r="G278" s="146">
        <v>4560000</v>
      </c>
      <c r="H278" s="143">
        <v>10.94</v>
      </c>
      <c r="I278" s="143" t="s">
        <v>23</v>
      </c>
      <c r="J278" s="143" t="s">
        <v>293</v>
      </c>
      <c r="K278" s="143" t="s">
        <v>260</v>
      </c>
      <c r="L278" s="283" t="s">
        <v>268</v>
      </c>
    </row>
    <row r="279" spans="1:12">
      <c r="A279" s="282">
        <v>278</v>
      </c>
      <c r="B279" s="144" t="s">
        <v>309</v>
      </c>
      <c r="C279" s="144" t="s">
        <v>571</v>
      </c>
      <c r="D279" s="145">
        <v>43994</v>
      </c>
      <c r="E279" s="143" t="s">
        <v>1224</v>
      </c>
      <c r="F279" s="144" t="s">
        <v>1248</v>
      </c>
      <c r="G279" s="146">
        <v>2380000</v>
      </c>
      <c r="H279" s="143">
        <v>9.68</v>
      </c>
      <c r="I279" s="143" t="s">
        <v>253</v>
      </c>
      <c r="J279" s="143" t="s">
        <v>330</v>
      </c>
      <c r="K279" s="143" t="s">
        <v>255</v>
      </c>
      <c r="L279" s="283" t="s">
        <v>256</v>
      </c>
    </row>
    <row r="280" spans="1:12">
      <c r="A280" s="282">
        <v>279</v>
      </c>
      <c r="B280" s="144" t="s">
        <v>285</v>
      </c>
      <c r="C280" s="144" t="s">
        <v>572</v>
      </c>
      <c r="D280" s="145">
        <v>43241</v>
      </c>
      <c r="E280" s="143" t="s">
        <v>1225</v>
      </c>
      <c r="F280" s="144" t="s">
        <v>1247</v>
      </c>
      <c r="G280" s="146">
        <v>4870000</v>
      </c>
      <c r="H280" s="143">
        <v>8.3699999999999992</v>
      </c>
      <c r="I280" s="143" t="s">
        <v>253</v>
      </c>
      <c r="J280" s="143" t="s">
        <v>344</v>
      </c>
      <c r="K280" s="143" t="s">
        <v>260</v>
      </c>
      <c r="L280" s="283" t="s">
        <v>281</v>
      </c>
    </row>
    <row r="281" spans="1:12">
      <c r="A281" s="282">
        <v>280</v>
      </c>
      <c r="B281" s="144" t="s">
        <v>291</v>
      </c>
      <c r="C281" s="144" t="s">
        <v>573</v>
      </c>
      <c r="D281" s="145">
        <v>43205</v>
      </c>
      <c r="E281" s="143" t="s">
        <v>1224</v>
      </c>
      <c r="F281" s="144" t="s">
        <v>1247</v>
      </c>
      <c r="G281" s="146">
        <v>2970000</v>
      </c>
      <c r="H281" s="143">
        <v>10.68</v>
      </c>
      <c r="I281" s="143" t="s">
        <v>258</v>
      </c>
      <c r="J281" s="143" t="s">
        <v>344</v>
      </c>
      <c r="K281" s="143" t="s">
        <v>260</v>
      </c>
      <c r="L281" s="283" t="s">
        <v>281</v>
      </c>
    </row>
    <row r="282" spans="1:12">
      <c r="A282" s="282">
        <v>281</v>
      </c>
      <c r="B282" s="144" t="s">
        <v>282</v>
      </c>
      <c r="C282" s="144" t="s">
        <v>574</v>
      </c>
      <c r="D282" s="145">
        <v>43865</v>
      </c>
      <c r="E282" s="143" t="s">
        <v>1224</v>
      </c>
      <c r="F282" s="144" t="s">
        <v>1246</v>
      </c>
      <c r="G282" s="146">
        <v>2260000</v>
      </c>
      <c r="H282" s="143">
        <v>4.8600000000000003</v>
      </c>
      <c r="I282" s="143" t="s">
        <v>253</v>
      </c>
      <c r="J282" s="143" t="s">
        <v>264</v>
      </c>
      <c r="K282" s="143" t="s">
        <v>255</v>
      </c>
      <c r="L282" s="283" t="s">
        <v>265</v>
      </c>
    </row>
    <row r="283" spans="1:12">
      <c r="A283" s="282">
        <v>282</v>
      </c>
      <c r="B283" s="144" t="s">
        <v>291</v>
      </c>
      <c r="C283" s="144" t="s">
        <v>575</v>
      </c>
      <c r="D283" s="145">
        <v>43346</v>
      </c>
      <c r="E283" s="143" t="s">
        <v>1225</v>
      </c>
      <c r="F283" s="144" t="s">
        <v>1247</v>
      </c>
      <c r="G283" s="146">
        <v>3430000</v>
      </c>
      <c r="H283" s="143">
        <v>6.23</v>
      </c>
      <c r="I283" s="143" t="s">
        <v>258</v>
      </c>
      <c r="J283" s="143" t="s">
        <v>293</v>
      </c>
      <c r="K283" s="143" t="s">
        <v>260</v>
      </c>
      <c r="L283" s="283" t="s">
        <v>268</v>
      </c>
    </row>
    <row r="284" spans="1:12">
      <c r="A284" s="282">
        <v>283</v>
      </c>
      <c r="B284" s="144" t="s">
        <v>309</v>
      </c>
      <c r="C284" s="144" t="s">
        <v>576</v>
      </c>
      <c r="D284" s="145">
        <v>43785</v>
      </c>
      <c r="E284" s="143" t="s">
        <v>1224</v>
      </c>
      <c r="F284" s="144" t="s">
        <v>1247</v>
      </c>
      <c r="G284" s="146">
        <v>3970000</v>
      </c>
      <c r="H284" s="143">
        <v>10.88</v>
      </c>
      <c r="I284" s="143" t="s">
        <v>258</v>
      </c>
      <c r="J284" s="143" t="s">
        <v>271</v>
      </c>
      <c r="K284" s="143" t="s">
        <v>255</v>
      </c>
      <c r="L284" s="283" t="s">
        <v>272</v>
      </c>
    </row>
    <row r="285" spans="1:12">
      <c r="A285" s="282">
        <v>284</v>
      </c>
      <c r="B285" s="144" t="s">
        <v>251</v>
      </c>
      <c r="C285" s="144" t="s">
        <v>577</v>
      </c>
      <c r="D285" s="145">
        <v>43722</v>
      </c>
      <c r="E285" s="143" t="s">
        <v>1224</v>
      </c>
      <c r="F285" s="144" t="s">
        <v>1256</v>
      </c>
      <c r="G285" s="146">
        <v>3570000</v>
      </c>
      <c r="H285" s="143">
        <v>7.27</v>
      </c>
      <c r="I285" s="143" t="s">
        <v>253</v>
      </c>
      <c r="J285" s="143" t="s">
        <v>271</v>
      </c>
      <c r="K285" s="143" t="s">
        <v>255</v>
      </c>
      <c r="L285" s="283" t="s">
        <v>272</v>
      </c>
    </row>
    <row r="286" spans="1:12">
      <c r="A286" s="282">
        <v>285</v>
      </c>
      <c r="B286" s="144" t="s">
        <v>309</v>
      </c>
      <c r="C286" s="144" t="s">
        <v>578</v>
      </c>
      <c r="D286" s="145">
        <v>43761</v>
      </c>
      <c r="E286" s="143" t="s">
        <v>1224</v>
      </c>
      <c r="F286" s="144" t="s">
        <v>1247</v>
      </c>
      <c r="G286" s="146">
        <v>4170000</v>
      </c>
      <c r="H286" s="143">
        <v>9.33</v>
      </c>
      <c r="I286" s="143" t="s">
        <v>258</v>
      </c>
      <c r="J286" s="143" t="s">
        <v>293</v>
      </c>
      <c r="K286" s="143" t="s">
        <v>260</v>
      </c>
      <c r="L286" s="283" t="s">
        <v>268</v>
      </c>
    </row>
    <row r="287" spans="1:12">
      <c r="A287" s="282">
        <v>286</v>
      </c>
      <c r="B287" s="144" t="s">
        <v>294</v>
      </c>
      <c r="C287" s="144" t="s">
        <v>579</v>
      </c>
      <c r="D287" s="145">
        <v>43453</v>
      </c>
      <c r="E287" s="143" t="s">
        <v>1225</v>
      </c>
      <c r="F287" s="144" t="s">
        <v>1245</v>
      </c>
      <c r="G287" s="146">
        <v>4390000</v>
      </c>
      <c r="H287" s="143">
        <v>7.67</v>
      </c>
      <c r="I287" s="143" t="s">
        <v>253</v>
      </c>
      <c r="J287" s="143" t="s">
        <v>317</v>
      </c>
      <c r="K287" s="143" t="s">
        <v>277</v>
      </c>
      <c r="L287" s="283" t="s">
        <v>277</v>
      </c>
    </row>
    <row r="288" spans="1:12">
      <c r="A288" s="282">
        <v>287</v>
      </c>
      <c r="B288" s="144" t="s">
        <v>251</v>
      </c>
      <c r="C288" s="144" t="s">
        <v>580</v>
      </c>
      <c r="D288" s="145">
        <v>43584</v>
      </c>
      <c r="E288" s="143" t="s">
        <v>1224</v>
      </c>
      <c r="F288" s="144" t="s">
        <v>1249</v>
      </c>
      <c r="G288" s="146">
        <v>1460000</v>
      </c>
      <c r="H288" s="143">
        <v>7.77</v>
      </c>
      <c r="I288" s="143" t="s">
        <v>258</v>
      </c>
      <c r="J288" s="143" t="s">
        <v>344</v>
      </c>
      <c r="K288" s="143" t="s">
        <v>260</v>
      </c>
      <c r="L288" s="283" t="s">
        <v>281</v>
      </c>
    </row>
    <row r="289" spans="1:12">
      <c r="A289" s="282">
        <v>288</v>
      </c>
      <c r="B289" s="144" t="s">
        <v>304</v>
      </c>
      <c r="C289" s="144" t="s">
        <v>581</v>
      </c>
      <c r="D289" s="145">
        <v>43452</v>
      </c>
      <c r="E289" s="143" t="s">
        <v>1224</v>
      </c>
      <c r="F289" s="144" t="s">
        <v>1256</v>
      </c>
      <c r="G289" s="146">
        <v>1430000</v>
      </c>
      <c r="H289" s="143">
        <v>5.35</v>
      </c>
      <c r="I289" s="143" t="s">
        <v>258</v>
      </c>
      <c r="J289" s="143" t="s">
        <v>254</v>
      </c>
      <c r="K289" s="143" t="s">
        <v>255</v>
      </c>
      <c r="L289" s="283" t="s">
        <v>256</v>
      </c>
    </row>
    <row r="290" spans="1:12">
      <c r="A290" s="282">
        <v>289</v>
      </c>
      <c r="B290" s="144" t="s">
        <v>304</v>
      </c>
      <c r="C290" s="144" t="s">
        <v>582</v>
      </c>
      <c r="D290" s="145">
        <v>43709</v>
      </c>
      <c r="E290" s="143" t="s">
        <v>1224</v>
      </c>
      <c r="F290" s="144" t="s">
        <v>1247</v>
      </c>
      <c r="G290" s="146">
        <v>4490000</v>
      </c>
      <c r="H290" s="143">
        <v>6.86</v>
      </c>
      <c r="I290" s="143" t="s">
        <v>23</v>
      </c>
      <c r="J290" s="143" t="s">
        <v>327</v>
      </c>
      <c r="K290" s="143" t="s">
        <v>255</v>
      </c>
      <c r="L290" s="283" t="s">
        <v>272</v>
      </c>
    </row>
    <row r="291" spans="1:12">
      <c r="A291" s="282">
        <v>290</v>
      </c>
      <c r="B291" s="144" t="s">
        <v>282</v>
      </c>
      <c r="C291" s="144" t="s">
        <v>583</v>
      </c>
      <c r="D291" s="145">
        <v>43118</v>
      </c>
      <c r="E291" s="143" t="s">
        <v>1224</v>
      </c>
      <c r="F291" s="144" t="s">
        <v>1249</v>
      </c>
      <c r="G291" s="146">
        <v>4890000</v>
      </c>
      <c r="H291" s="143">
        <v>10.47</v>
      </c>
      <c r="I291" s="143" t="s">
        <v>258</v>
      </c>
      <c r="J291" s="143" t="s">
        <v>271</v>
      </c>
      <c r="K291" s="143" t="s">
        <v>255</v>
      </c>
      <c r="L291" s="283" t="s">
        <v>272</v>
      </c>
    </row>
    <row r="292" spans="1:12">
      <c r="A292" s="282">
        <v>291</v>
      </c>
      <c r="B292" s="144" t="s">
        <v>262</v>
      </c>
      <c r="C292" s="144" t="s">
        <v>584</v>
      </c>
      <c r="D292" s="145">
        <v>43249</v>
      </c>
      <c r="E292" s="143" t="s">
        <v>1224</v>
      </c>
      <c r="F292" s="144" t="s">
        <v>1245</v>
      </c>
      <c r="G292" s="146">
        <v>2790000</v>
      </c>
      <c r="H292" s="143">
        <v>8.0399999999999991</v>
      </c>
      <c r="I292" s="143" t="s">
        <v>23</v>
      </c>
      <c r="J292" s="143" t="s">
        <v>287</v>
      </c>
      <c r="K292" s="143" t="s">
        <v>255</v>
      </c>
      <c r="L292" s="283" t="s">
        <v>256</v>
      </c>
    </row>
    <row r="293" spans="1:12">
      <c r="A293" s="282">
        <v>292</v>
      </c>
      <c r="B293" s="144" t="s">
        <v>288</v>
      </c>
      <c r="C293" s="144" t="s">
        <v>585</v>
      </c>
      <c r="D293" s="145">
        <v>43474</v>
      </c>
      <c r="E293" s="143" t="s">
        <v>1224</v>
      </c>
      <c r="F293" s="144" t="s">
        <v>1247</v>
      </c>
      <c r="G293" s="146">
        <v>2130000</v>
      </c>
      <c r="H293" s="143">
        <v>10.4</v>
      </c>
      <c r="I293" s="143" t="s">
        <v>23</v>
      </c>
      <c r="J293" s="143" t="s">
        <v>344</v>
      </c>
      <c r="K293" s="143" t="s">
        <v>260</v>
      </c>
      <c r="L293" s="283" t="s">
        <v>281</v>
      </c>
    </row>
    <row r="294" spans="1:12">
      <c r="A294" s="282">
        <v>293</v>
      </c>
      <c r="B294" s="144" t="s">
        <v>291</v>
      </c>
      <c r="C294" s="144" t="s">
        <v>586</v>
      </c>
      <c r="D294" s="145">
        <v>43835</v>
      </c>
      <c r="E294" s="143" t="s">
        <v>1224</v>
      </c>
      <c r="F294" s="144" t="s">
        <v>1246</v>
      </c>
      <c r="G294" s="146">
        <v>2140000</v>
      </c>
      <c r="H294" s="143">
        <v>8.68</v>
      </c>
      <c r="I294" s="143" t="s">
        <v>258</v>
      </c>
      <c r="J294" s="143" t="s">
        <v>298</v>
      </c>
      <c r="K294" s="143" t="s">
        <v>260</v>
      </c>
      <c r="L294" s="283" t="s">
        <v>281</v>
      </c>
    </row>
    <row r="295" spans="1:12">
      <c r="A295" s="282">
        <v>294</v>
      </c>
      <c r="B295" s="144" t="s">
        <v>294</v>
      </c>
      <c r="C295" s="144" t="s">
        <v>587</v>
      </c>
      <c r="D295" s="145">
        <v>43339</v>
      </c>
      <c r="E295" s="143" t="s">
        <v>1224</v>
      </c>
      <c r="F295" s="144" t="s">
        <v>1246</v>
      </c>
      <c r="G295" s="146">
        <v>3220000</v>
      </c>
      <c r="H295" s="143">
        <v>7.44</v>
      </c>
      <c r="I295" s="143" t="s">
        <v>253</v>
      </c>
      <c r="J295" s="143" t="s">
        <v>259</v>
      </c>
      <c r="K295" s="143" t="s">
        <v>260</v>
      </c>
      <c r="L295" s="283" t="s">
        <v>261</v>
      </c>
    </row>
    <row r="296" spans="1:12">
      <c r="A296" s="282">
        <v>295</v>
      </c>
      <c r="B296" s="144" t="s">
        <v>291</v>
      </c>
      <c r="C296" s="144" t="s">
        <v>588</v>
      </c>
      <c r="D296" s="145">
        <v>43819</v>
      </c>
      <c r="E296" s="143" t="s">
        <v>1224</v>
      </c>
      <c r="F296" s="144" t="s">
        <v>1248</v>
      </c>
      <c r="G296" s="146">
        <v>2310000</v>
      </c>
      <c r="H296" s="143">
        <v>5.24</v>
      </c>
      <c r="I296" s="143" t="s">
        <v>23</v>
      </c>
      <c r="J296" s="143" t="s">
        <v>330</v>
      </c>
      <c r="K296" s="143" t="s">
        <v>255</v>
      </c>
      <c r="L296" s="283" t="s">
        <v>256</v>
      </c>
    </row>
    <row r="297" spans="1:12">
      <c r="A297" s="282">
        <v>296</v>
      </c>
      <c r="B297" s="144" t="s">
        <v>309</v>
      </c>
      <c r="C297" s="144" t="s">
        <v>589</v>
      </c>
      <c r="D297" s="145">
        <v>43262</v>
      </c>
      <c r="E297" s="143" t="s">
        <v>1224</v>
      </c>
      <c r="F297" s="144" t="s">
        <v>1247</v>
      </c>
      <c r="G297" s="146">
        <v>3840000</v>
      </c>
      <c r="H297" s="143">
        <v>7.41</v>
      </c>
      <c r="I297" s="143" t="s">
        <v>23</v>
      </c>
      <c r="J297" s="143" t="s">
        <v>306</v>
      </c>
      <c r="K297" s="143" t="s">
        <v>260</v>
      </c>
      <c r="L297" s="283" t="s">
        <v>268</v>
      </c>
    </row>
    <row r="298" spans="1:12">
      <c r="A298" s="282">
        <v>297</v>
      </c>
      <c r="B298" s="144" t="s">
        <v>309</v>
      </c>
      <c r="C298" s="144" t="s">
        <v>590</v>
      </c>
      <c r="D298" s="145">
        <v>44075</v>
      </c>
      <c r="E298" s="143" t="s">
        <v>1225</v>
      </c>
      <c r="F298" s="144" t="s">
        <v>1245</v>
      </c>
      <c r="G298" s="146">
        <v>3680000</v>
      </c>
      <c r="H298" s="143">
        <v>4.97</v>
      </c>
      <c r="I298" s="143" t="s">
        <v>253</v>
      </c>
      <c r="J298" s="143" t="s">
        <v>280</v>
      </c>
      <c r="K298" s="143" t="s">
        <v>260</v>
      </c>
      <c r="L298" s="283" t="s">
        <v>281</v>
      </c>
    </row>
    <row r="299" spans="1:12">
      <c r="A299" s="282">
        <v>298</v>
      </c>
      <c r="B299" s="144" t="s">
        <v>291</v>
      </c>
      <c r="C299" s="144" t="s">
        <v>591</v>
      </c>
      <c r="D299" s="145">
        <v>43964</v>
      </c>
      <c r="E299" s="143" t="s">
        <v>1224</v>
      </c>
      <c r="F299" s="144" t="s">
        <v>1247</v>
      </c>
      <c r="G299" s="146">
        <v>4090000</v>
      </c>
      <c r="H299" s="143">
        <v>10.83</v>
      </c>
      <c r="I299" s="143" t="s">
        <v>258</v>
      </c>
      <c r="J299" s="143" t="s">
        <v>306</v>
      </c>
      <c r="K299" s="143" t="s">
        <v>260</v>
      </c>
      <c r="L299" s="283" t="s">
        <v>268</v>
      </c>
    </row>
    <row r="300" spans="1:12">
      <c r="A300" s="282">
        <v>299</v>
      </c>
      <c r="B300" s="144" t="s">
        <v>282</v>
      </c>
      <c r="C300" s="144" t="s">
        <v>592</v>
      </c>
      <c r="D300" s="145">
        <v>43950</v>
      </c>
      <c r="E300" s="143" t="s">
        <v>1225</v>
      </c>
      <c r="F300" s="144" t="s">
        <v>1245</v>
      </c>
      <c r="G300" s="146">
        <v>2130000</v>
      </c>
      <c r="H300" s="143">
        <v>10.44</v>
      </c>
      <c r="I300" s="143" t="s">
        <v>253</v>
      </c>
      <c r="J300" s="143" t="s">
        <v>254</v>
      </c>
      <c r="K300" s="143" t="s">
        <v>255</v>
      </c>
      <c r="L300" s="283" t="s">
        <v>256</v>
      </c>
    </row>
    <row r="301" spans="1:12">
      <c r="A301" s="282">
        <v>300</v>
      </c>
      <c r="B301" s="144" t="s">
        <v>309</v>
      </c>
      <c r="C301" s="144" t="s">
        <v>593</v>
      </c>
      <c r="D301" s="145">
        <v>43276</v>
      </c>
      <c r="E301" s="143" t="s">
        <v>1225</v>
      </c>
      <c r="F301" s="144" t="s">
        <v>1245</v>
      </c>
      <c r="G301" s="146">
        <v>4380000</v>
      </c>
      <c r="H301" s="143">
        <v>4.07</v>
      </c>
      <c r="I301" s="143" t="s">
        <v>23</v>
      </c>
      <c r="J301" s="143" t="s">
        <v>284</v>
      </c>
      <c r="K301" s="143" t="s">
        <v>255</v>
      </c>
      <c r="L301" s="283" t="s">
        <v>272</v>
      </c>
    </row>
    <row r="302" spans="1:12">
      <c r="A302" s="282">
        <v>301</v>
      </c>
      <c r="B302" s="144" t="s">
        <v>269</v>
      </c>
      <c r="C302" s="144" t="s">
        <v>594</v>
      </c>
      <c r="D302" s="145">
        <v>43296</v>
      </c>
      <c r="E302" s="143" t="s">
        <v>1225</v>
      </c>
      <c r="F302" s="144" t="s">
        <v>1248</v>
      </c>
      <c r="G302" s="146">
        <v>4950000</v>
      </c>
      <c r="H302" s="143">
        <v>7.68</v>
      </c>
      <c r="I302" s="143" t="s">
        <v>258</v>
      </c>
      <c r="J302" s="143" t="s">
        <v>293</v>
      </c>
      <c r="K302" s="143" t="s">
        <v>260</v>
      </c>
      <c r="L302" s="283" t="s">
        <v>268</v>
      </c>
    </row>
    <row r="303" spans="1:12">
      <c r="A303" s="282">
        <v>302</v>
      </c>
      <c r="B303" s="144" t="s">
        <v>291</v>
      </c>
      <c r="C303" s="144" t="s">
        <v>595</v>
      </c>
      <c r="D303" s="145">
        <v>43940</v>
      </c>
      <c r="E303" s="143" t="s">
        <v>1225</v>
      </c>
      <c r="F303" s="144" t="s">
        <v>1246</v>
      </c>
      <c r="G303" s="146">
        <v>4060000</v>
      </c>
      <c r="H303" s="143">
        <v>5.77</v>
      </c>
      <c r="I303" s="143" t="s">
        <v>23</v>
      </c>
      <c r="J303" s="143" t="s">
        <v>280</v>
      </c>
      <c r="K303" s="143" t="s">
        <v>260</v>
      </c>
      <c r="L303" s="283" t="s">
        <v>281</v>
      </c>
    </row>
    <row r="304" spans="1:12">
      <c r="A304" s="282">
        <v>303</v>
      </c>
      <c r="B304" s="144" t="s">
        <v>304</v>
      </c>
      <c r="C304" s="144" t="s">
        <v>596</v>
      </c>
      <c r="D304" s="145">
        <v>43975</v>
      </c>
      <c r="E304" s="143" t="s">
        <v>1224</v>
      </c>
      <c r="F304" s="144" t="s">
        <v>1246</v>
      </c>
      <c r="G304" s="146">
        <v>4630000</v>
      </c>
      <c r="H304" s="143">
        <v>10.41</v>
      </c>
      <c r="I304" s="143" t="s">
        <v>253</v>
      </c>
      <c r="J304" s="143" t="s">
        <v>259</v>
      </c>
      <c r="K304" s="143" t="s">
        <v>260</v>
      </c>
      <c r="L304" s="283" t="s">
        <v>261</v>
      </c>
    </row>
    <row r="305" spans="1:12">
      <c r="A305" s="282">
        <v>304</v>
      </c>
      <c r="B305" s="144" t="s">
        <v>294</v>
      </c>
      <c r="C305" s="144" t="s">
        <v>597</v>
      </c>
      <c r="D305" s="145">
        <v>43446</v>
      </c>
      <c r="E305" s="143" t="s">
        <v>1224</v>
      </c>
      <c r="F305" s="144" t="s">
        <v>1245</v>
      </c>
      <c r="G305" s="146">
        <v>4880000</v>
      </c>
      <c r="H305" s="143">
        <v>6.94</v>
      </c>
      <c r="I305" s="143" t="s">
        <v>258</v>
      </c>
      <c r="J305" s="143" t="s">
        <v>317</v>
      </c>
      <c r="K305" s="143" t="s">
        <v>277</v>
      </c>
      <c r="L305" s="283" t="s">
        <v>277</v>
      </c>
    </row>
    <row r="306" spans="1:12">
      <c r="A306" s="282">
        <v>305</v>
      </c>
      <c r="B306" s="144" t="s">
        <v>291</v>
      </c>
      <c r="C306" s="144" t="s">
        <v>598</v>
      </c>
      <c r="D306" s="145">
        <v>43371</v>
      </c>
      <c r="E306" s="143" t="s">
        <v>1224</v>
      </c>
      <c r="F306" s="144" t="s">
        <v>1247</v>
      </c>
      <c r="G306" s="146">
        <v>3930000</v>
      </c>
      <c r="H306" s="143">
        <v>4.53</v>
      </c>
      <c r="I306" s="143" t="s">
        <v>253</v>
      </c>
      <c r="J306" s="143" t="s">
        <v>330</v>
      </c>
      <c r="K306" s="143" t="s">
        <v>255</v>
      </c>
      <c r="L306" s="283" t="s">
        <v>256</v>
      </c>
    </row>
    <row r="307" spans="1:12">
      <c r="A307" s="282">
        <v>306</v>
      </c>
      <c r="B307" s="144" t="s">
        <v>262</v>
      </c>
      <c r="C307" s="144" t="s">
        <v>599</v>
      </c>
      <c r="D307" s="145">
        <v>43455</v>
      </c>
      <c r="E307" s="143" t="s">
        <v>1224</v>
      </c>
      <c r="F307" s="144" t="s">
        <v>1245</v>
      </c>
      <c r="G307" s="146">
        <v>2560000</v>
      </c>
      <c r="H307" s="143">
        <v>9.59</v>
      </c>
      <c r="I307" s="143" t="s">
        <v>258</v>
      </c>
      <c r="J307" s="143" t="s">
        <v>287</v>
      </c>
      <c r="K307" s="143" t="s">
        <v>255</v>
      </c>
      <c r="L307" s="283" t="s">
        <v>256</v>
      </c>
    </row>
    <row r="308" spans="1:12">
      <c r="A308" s="282">
        <v>307</v>
      </c>
      <c r="B308" s="144" t="s">
        <v>304</v>
      </c>
      <c r="C308" s="144" t="s">
        <v>600</v>
      </c>
      <c r="D308" s="145">
        <v>43199</v>
      </c>
      <c r="E308" s="143" t="s">
        <v>1224</v>
      </c>
      <c r="F308" s="144" t="s">
        <v>1245</v>
      </c>
      <c r="G308" s="146">
        <v>3100000</v>
      </c>
      <c r="H308" s="143">
        <v>4.78</v>
      </c>
      <c r="I308" s="143" t="s">
        <v>23</v>
      </c>
      <c r="J308" s="143" t="s">
        <v>274</v>
      </c>
      <c r="K308" s="143" t="s">
        <v>260</v>
      </c>
      <c r="L308" s="283" t="s">
        <v>261</v>
      </c>
    </row>
    <row r="309" spans="1:12">
      <c r="A309" s="282">
        <v>308</v>
      </c>
      <c r="B309" s="144" t="s">
        <v>291</v>
      </c>
      <c r="C309" s="144" t="s">
        <v>601</v>
      </c>
      <c r="D309" s="145">
        <v>43708</v>
      </c>
      <c r="E309" s="143" t="s">
        <v>1224</v>
      </c>
      <c r="F309" s="144" t="s">
        <v>1248</v>
      </c>
      <c r="G309" s="146">
        <v>3970000</v>
      </c>
      <c r="H309" s="143">
        <v>6.2</v>
      </c>
      <c r="I309" s="143" t="s">
        <v>253</v>
      </c>
      <c r="J309" s="143" t="s">
        <v>274</v>
      </c>
      <c r="K309" s="143" t="s">
        <v>260</v>
      </c>
      <c r="L309" s="283" t="s">
        <v>261</v>
      </c>
    </row>
    <row r="310" spans="1:12">
      <c r="A310" s="282">
        <v>309</v>
      </c>
      <c r="B310" s="144" t="s">
        <v>262</v>
      </c>
      <c r="C310" s="144" t="s">
        <v>602</v>
      </c>
      <c r="D310" s="145">
        <v>43228</v>
      </c>
      <c r="E310" s="143" t="s">
        <v>1225</v>
      </c>
      <c r="F310" s="144" t="s">
        <v>1256</v>
      </c>
      <c r="G310" s="146">
        <v>2890000</v>
      </c>
      <c r="H310" s="143">
        <v>10.7</v>
      </c>
      <c r="I310" s="143" t="s">
        <v>23</v>
      </c>
      <c r="J310" s="143" t="s">
        <v>267</v>
      </c>
      <c r="K310" s="143" t="s">
        <v>260</v>
      </c>
      <c r="L310" s="283" t="s">
        <v>268</v>
      </c>
    </row>
    <row r="311" spans="1:12">
      <c r="A311" s="282">
        <v>310</v>
      </c>
      <c r="B311" s="144" t="s">
        <v>288</v>
      </c>
      <c r="C311" s="144" t="s">
        <v>603</v>
      </c>
      <c r="D311" s="145">
        <v>43414</v>
      </c>
      <c r="E311" s="143" t="s">
        <v>1225</v>
      </c>
      <c r="F311" s="144" t="s">
        <v>1247</v>
      </c>
      <c r="G311" s="146">
        <v>1520000</v>
      </c>
      <c r="H311" s="143">
        <v>4.92</v>
      </c>
      <c r="I311" s="143" t="s">
        <v>253</v>
      </c>
      <c r="J311" s="143" t="s">
        <v>306</v>
      </c>
      <c r="K311" s="143" t="s">
        <v>260</v>
      </c>
      <c r="L311" s="283" t="s">
        <v>268</v>
      </c>
    </row>
    <row r="312" spans="1:12">
      <c r="A312" s="282">
        <v>311</v>
      </c>
      <c r="B312" s="144" t="s">
        <v>309</v>
      </c>
      <c r="C312" s="144" t="s">
        <v>604</v>
      </c>
      <c r="D312" s="145">
        <v>43275</v>
      </c>
      <c r="E312" s="143" t="s">
        <v>1224</v>
      </c>
      <c r="F312" s="144" t="s">
        <v>1248</v>
      </c>
      <c r="G312" s="146">
        <v>4070000</v>
      </c>
      <c r="H312" s="143">
        <v>4.1399999999999997</v>
      </c>
      <c r="I312" s="143" t="s">
        <v>253</v>
      </c>
      <c r="J312" s="143" t="s">
        <v>267</v>
      </c>
      <c r="K312" s="143" t="s">
        <v>260</v>
      </c>
      <c r="L312" s="283" t="s">
        <v>268</v>
      </c>
    </row>
    <row r="313" spans="1:12">
      <c r="A313" s="282">
        <v>312</v>
      </c>
      <c r="B313" s="144" t="s">
        <v>245</v>
      </c>
      <c r="C313" s="144" t="s">
        <v>605</v>
      </c>
      <c r="D313" s="145">
        <v>43722</v>
      </c>
      <c r="E313" s="143" t="s">
        <v>1225</v>
      </c>
      <c r="F313" s="144" t="s">
        <v>1246</v>
      </c>
      <c r="G313" s="146">
        <v>2510000</v>
      </c>
      <c r="H313" s="143">
        <v>4.9000000000000004</v>
      </c>
      <c r="I313" s="143" t="s">
        <v>258</v>
      </c>
      <c r="J313" s="143" t="s">
        <v>298</v>
      </c>
      <c r="K313" s="143" t="s">
        <v>260</v>
      </c>
      <c r="L313" s="283" t="s">
        <v>281</v>
      </c>
    </row>
    <row r="314" spans="1:12">
      <c r="A314" s="282">
        <v>313</v>
      </c>
      <c r="B314" s="144" t="s">
        <v>309</v>
      </c>
      <c r="C314" s="144" t="s">
        <v>606</v>
      </c>
      <c r="D314" s="145">
        <v>43267</v>
      </c>
      <c r="E314" s="143" t="s">
        <v>1225</v>
      </c>
      <c r="F314" s="144" t="s">
        <v>1249</v>
      </c>
      <c r="G314" s="146">
        <v>2660000</v>
      </c>
      <c r="H314" s="143">
        <v>10.98</v>
      </c>
      <c r="I314" s="143" t="s">
        <v>258</v>
      </c>
      <c r="J314" s="143" t="s">
        <v>302</v>
      </c>
      <c r="K314" s="143" t="s">
        <v>255</v>
      </c>
      <c r="L314" s="283" t="s">
        <v>265</v>
      </c>
    </row>
    <row r="315" spans="1:12">
      <c r="A315" s="282">
        <v>314</v>
      </c>
      <c r="B315" s="144" t="s">
        <v>294</v>
      </c>
      <c r="C315" s="144" t="s">
        <v>607</v>
      </c>
      <c r="D315" s="145">
        <v>43704</v>
      </c>
      <c r="E315" s="143" t="s">
        <v>1225</v>
      </c>
      <c r="F315" s="144" t="s">
        <v>1245</v>
      </c>
      <c r="G315" s="146">
        <v>4740000</v>
      </c>
      <c r="H315" s="143">
        <v>7.85</v>
      </c>
      <c r="I315" s="143" t="s">
        <v>253</v>
      </c>
      <c r="J315" s="143" t="s">
        <v>293</v>
      </c>
      <c r="K315" s="143" t="s">
        <v>260</v>
      </c>
      <c r="L315" s="283" t="s">
        <v>268</v>
      </c>
    </row>
    <row r="316" spans="1:12">
      <c r="A316" s="282">
        <v>315</v>
      </c>
      <c r="B316" s="144" t="s">
        <v>294</v>
      </c>
      <c r="C316" s="144" t="s">
        <v>608</v>
      </c>
      <c r="D316" s="145">
        <v>43838</v>
      </c>
      <c r="E316" s="143" t="s">
        <v>1225</v>
      </c>
      <c r="F316" s="144" t="s">
        <v>1246</v>
      </c>
      <c r="G316" s="146">
        <v>1350000</v>
      </c>
      <c r="H316" s="143">
        <v>4.62</v>
      </c>
      <c r="I316" s="143" t="s">
        <v>23</v>
      </c>
      <c r="J316" s="143" t="s">
        <v>344</v>
      </c>
      <c r="K316" s="143" t="s">
        <v>260</v>
      </c>
      <c r="L316" s="283" t="s">
        <v>281</v>
      </c>
    </row>
    <row r="317" spans="1:12">
      <c r="A317" s="282">
        <v>316</v>
      </c>
      <c r="B317" s="144" t="s">
        <v>285</v>
      </c>
      <c r="C317" s="144" t="s">
        <v>609</v>
      </c>
      <c r="D317" s="145">
        <v>43651</v>
      </c>
      <c r="E317" s="143" t="s">
        <v>1224</v>
      </c>
      <c r="F317" s="144" t="s">
        <v>1245</v>
      </c>
      <c r="G317" s="146">
        <v>3810000</v>
      </c>
      <c r="H317" s="143">
        <v>9.48</v>
      </c>
      <c r="I317" s="143" t="s">
        <v>258</v>
      </c>
      <c r="J317" s="143" t="s">
        <v>267</v>
      </c>
      <c r="K317" s="143" t="s">
        <v>260</v>
      </c>
      <c r="L317" s="283" t="s">
        <v>268</v>
      </c>
    </row>
    <row r="318" spans="1:12">
      <c r="A318" s="282">
        <v>317</v>
      </c>
      <c r="B318" s="144" t="s">
        <v>309</v>
      </c>
      <c r="C318" s="144" t="s">
        <v>610</v>
      </c>
      <c r="D318" s="145">
        <v>43378</v>
      </c>
      <c r="E318" s="143" t="s">
        <v>1224</v>
      </c>
      <c r="F318" s="144" t="s">
        <v>1245</v>
      </c>
      <c r="G318" s="146">
        <v>3180000</v>
      </c>
      <c r="H318" s="143">
        <v>6.41</v>
      </c>
      <c r="I318" s="143" t="s">
        <v>253</v>
      </c>
      <c r="J318" s="143" t="s">
        <v>259</v>
      </c>
      <c r="K318" s="143" t="s">
        <v>260</v>
      </c>
      <c r="L318" s="283" t="s">
        <v>261</v>
      </c>
    </row>
    <row r="319" spans="1:12">
      <c r="A319" s="282">
        <v>318</v>
      </c>
      <c r="B319" s="144" t="s">
        <v>262</v>
      </c>
      <c r="C319" s="144" t="s">
        <v>611</v>
      </c>
      <c r="D319" s="145">
        <v>43320</v>
      </c>
      <c r="E319" s="143" t="s">
        <v>1225</v>
      </c>
      <c r="F319" s="144" t="s">
        <v>1246</v>
      </c>
      <c r="G319" s="146">
        <v>3770000</v>
      </c>
      <c r="H319" s="143">
        <v>7.21</v>
      </c>
      <c r="I319" s="143" t="s">
        <v>253</v>
      </c>
      <c r="J319" s="143" t="s">
        <v>324</v>
      </c>
      <c r="K319" s="143" t="s">
        <v>255</v>
      </c>
      <c r="L319" s="283" t="s">
        <v>265</v>
      </c>
    </row>
    <row r="320" spans="1:12">
      <c r="A320" s="282">
        <v>319</v>
      </c>
      <c r="B320" s="144" t="s">
        <v>309</v>
      </c>
      <c r="C320" s="144" t="s">
        <v>612</v>
      </c>
      <c r="D320" s="145">
        <v>43261</v>
      </c>
      <c r="E320" s="143" t="s">
        <v>1224</v>
      </c>
      <c r="F320" s="144" t="s">
        <v>1247</v>
      </c>
      <c r="G320" s="146">
        <v>3990000</v>
      </c>
      <c r="H320" s="143">
        <v>5.94</v>
      </c>
      <c r="I320" s="143" t="s">
        <v>23</v>
      </c>
      <c r="J320" s="143" t="s">
        <v>330</v>
      </c>
      <c r="K320" s="143" t="s">
        <v>255</v>
      </c>
      <c r="L320" s="283" t="s">
        <v>256</v>
      </c>
    </row>
    <row r="321" spans="1:12">
      <c r="A321" s="282">
        <v>320</v>
      </c>
      <c r="B321" s="144" t="s">
        <v>282</v>
      </c>
      <c r="C321" s="144" t="s">
        <v>613</v>
      </c>
      <c r="D321" s="145">
        <v>43253</v>
      </c>
      <c r="E321" s="143" t="s">
        <v>1224</v>
      </c>
      <c r="F321" s="144" t="s">
        <v>1248</v>
      </c>
      <c r="G321" s="146">
        <v>4240000</v>
      </c>
      <c r="H321" s="143">
        <v>11.01</v>
      </c>
      <c r="I321" s="143" t="s">
        <v>253</v>
      </c>
      <c r="J321" s="143" t="s">
        <v>306</v>
      </c>
      <c r="K321" s="143" t="s">
        <v>260</v>
      </c>
      <c r="L321" s="283" t="s">
        <v>268</v>
      </c>
    </row>
    <row r="322" spans="1:12">
      <c r="A322" s="282">
        <v>321</v>
      </c>
      <c r="B322" s="144" t="s">
        <v>282</v>
      </c>
      <c r="C322" s="144" t="s">
        <v>614</v>
      </c>
      <c r="D322" s="145">
        <v>43451</v>
      </c>
      <c r="E322" s="143" t="s">
        <v>1225</v>
      </c>
      <c r="F322" s="144" t="s">
        <v>1248</v>
      </c>
      <c r="G322" s="146">
        <v>4590000</v>
      </c>
      <c r="H322" s="143">
        <v>5.5</v>
      </c>
      <c r="I322" s="143" t="s">
        <v>23</v>
      </c>
      <c r="J322" s="143" t="s">
        <v>259</v>
      </c>
      <c r="K322" s="143" t="s">
        <v>260</v>
      </c>
      <c r="L322" s="283" t="s">
        <v>261</v>
      </c>
    </row>
    <row r="323" spans="1:12">
      <c r="A323" s="282">
        <v>322</v>
      </c>
      <c r="B323" s="144" t="s">
        <v>282</v>
      </c>
      <c r="C323" s="144" t="s">
        <v>615</v>
      </c>
      <c r="D323" s="145">
        <v>43714</v>
      </c>
      <c r="E323" s="143" t="s">
        <v>1224</v>
      </c>
      <c r="F323" s="144" t="s">
        <v>1247</v>
      </c>
      <c r="G323" s="146">
        <v>2370000</v>
      </c>
      <c r="H323" s="143">
        <v>5.96</v>
      </c>
      <c r="I323" s="143" t="s">
        <v>23</v>
      </c>
      <c r="J323" s="143" t="s">
        <v>254</v>
      </c>
      <c r="K323" s="143" t="s">
        <v>255</v>
      </c>
      <c r="L323" s="283" t="s">
        <v>256</v>
      </c>
    </row>
    <row r="324" spans="1:12">
      <c r="A324" s="282">
        <v>323</v>
      </c>
      <c r="B324" s="144" t="s">
        <v>282</v>
      </c>
      <c r="C324" s="144" t="s">
        <v>616</v>
      </c>
      <c r="D324" s="145">
        <v>43835</v>
      </c>
      <c r="E324" s="143" t="s">
        <v>1225</v>
      </c>
      <c r="F324" s="144" t="s">
        <v>1248</v>
      </c>
      <c r="G324" s="146">
        <v>3100000</v>
      </c>
      <c r="H324" s="143">
        <v>11.1</v>
      </c>
      <c r="I324" s="143" t="s">
        <v>258</v>
      </c>
      <c r="J324" s="143" t="s">
        <v>284</v>
      </c>
      <c r="K324" s="143" t="s">
        <v>255</v>
      </c>
      <c r="L324" s="283" t="s">
        <v>272</v>
      </c>
    </row>
    <row r="325" spans="1:12">
      <c r="A325" s="282">
        <v>324</v>
      </c>
      <c r="B325" s="144" t="s">
        <v>309</v>
      </c>
      <c r="C325" s="144" t="s">
        <v>617</v>
      </c>
      <c r="D325" s="145">
        <v>44111</v>
      </c>
      <c r="E325" s="143" t="s">
        <v>1225</v>
      </c>
      <c r="F325" s="144" t="s">
        <v>1256</v>
      </c>
      <c r="G325" s="146">
        <v>4690000</v>
      </c>
      <c r="H325" s="143">
        <v>5.88</v>
      </c>
      <c r="I325" s="143" t="s">
        <v>258</v>
      </c>
      <c r="J325" s="143" t="s">
        <v>274</v>
      </c>
      <c r="K325" s="143" t="s">
        <v>260</v>
      </c>
      <c r="L325" s="283" t="s">
        <v>261</v>
      </c>
    </row>
    <row r="326" spans="1:12">
      <c r="A326" s="282">
        <v>325</v>
      </c>
      <c r="B326" s="144" t="s">
        <v>304</v>
      </c>
      <c r="C326" s="144" t="s">
        <v>618</v>
      </c>
      <c r="D326" s="145">
        <v>43961</v>
      </c>
      <c r="E326" s="143" t="s">
        <v>1224</v>
      </c>
      <c r="F326" s="144" t="s">
        <v>1256</v>
      </c>
      <c r="G326" s="146">
        <v>2640000</v>
      </c>
      <c r="H326" s="143">
        <v>4.12</v>
      </c>
      <c r="I326" s="143" t="s">
        <v>23</v>
      </c>
      <c r="J326" s="143" t="s">
        <v>306</v>
      </c>
      <c r="K326" s="143" t="s">
        <v>260</v>
      </c>
      <c r="L326" s="283" t="s">
        <v>268</v>
      </c>
    </row>
    <row r="327" spans="1:12">
      <c r="A327" s="282">
        <v>326</v>
      </c>
      <c r="B327" s="144" t="s">
        <v>309</v>
      </c>
      <c r="C327" s="144" t="s">
        <v>619</v>
      </c>
      <c r="D327" s="145">
        <v>43875</v>
      </c>
      <c r="E327" s="143" t="s">
        <v>1225</v>
      </c>
      <c r="F327" s="144" t="s">
        <v>1245</v>
      </c>
      <c r="G327" s="146">
        <v>4130000</v>
      </c>
      <c r="H327" s="143">
        <v>7.72</v>
      </c>
      <c r="I327" s="143" t="s">
        <v>23</v>
      </c>
      <c r="J327" s="143" t="s">
        <v>293</v>
      </c>
      <c r="K327" s="143" t="s">
        <v>260</v>
      </c>
      <c r="L327" s="283" t="s">
        <v>268</v>
      </c>
    </row>
    <row r="328" spans="1:12">
      <c r="A328" s="282">
        <v>327</v>
      </c>
      <c r="B328" s="144" t="s">
        <v>294</v>
      </c>
      <c r="C328" s="144" t="s">
        <v>620</v>
      </c>
      <c r="D328" s="145">
        <v>44077</v>
      </c>
      <c r="E328" s="143" t="s">
        <v>1224</v>
      </c>
      <c r="F328" s="144" t="s">
        <v>1248</v>
      </c>
      <c r="G328" s="146">
        <v>4880000</v>
      </c>
      <c r="H328" s="143">
        <v>4.75</v>
      </c>
      <c r="I328" s="143" t="s">
        <v>258</v>
      </c>
      <c r="J328" s="143" t="s">
        <v>327</v>
      </c>
      <c r="K328" s="143" t="s">
        <v>255</v>
      </c>
      <c r="L328" s="283" t="s">
        <v>272</v>
      </c>
    </row>
    <row r="329" spans="1:12">
      <c r="A329" s="282">
        <v>328</v>
      </c>
      <c r="B329" s="144" t="s">
        <v>299</v>
      </c>
      <c r="C329" s="144" t="s">
        <v>621</v>
      </c>
      <c r="D329" s="145">
        <v>43277</v>
      </c>
      <c r="E329" s="143" t="s">
        <v>1224</v>
      </c>
      <c r="F329" s="144" t="s">
        <v>1246</v>
      </c>
      <c r="G329" s="146">
        <v>3470000</v>
      </c>
      <c r="H329" s="143">
        <v>10.98</v>
      </c>
      <c r="I329" s="143" t="s">
        <v>23</v>
      </c>
      <c r="J329" s="143" t="s">
        <v>259</v>
      </c>
      <c r="K329" s="143" t="s">
        <v>260</v>
      </c>
      <c r="L329" s="283" t="s">
        <v>261</v>
      </c>
    </row>
    <row r="330" spans="1:12">
      <c r="A330" s="282">
        <v>329</v>
      </c>
      <c r="B330" s="144" t="s">
        <v>309</v>
      </c>
      <c r="C330" s="144" t="s">
        <v>622</v>
      </c>
      <c r="D330" s="145">
        <v>43927</v>
      </c>
      <c r="E330" s="143" t="s">
        <v>1225</v>
      </c>
      <c r="F330" s="144" t="s">
        <v>1248</v>
      </c>
      <c r="G330" s="146">
        <v>4480000</v>
      </c>
      <c r="H330" s="143">
        <v>8.6</v>
      </c>
      <c r="I330" s="143" t="s">
        <v>258</v>
      </c>
      <c r="J330" s="143" t="s">
        <v>317</v>
      </c>
      <c r="K330" s="143" t="s">
        <v>277</v>
      </c>
      <c r="L330" s="283" t="s">
        <v>277</v>
      </c>
    </row>
    <row r="331" spans="1:12">
      <c r="A331" s="282">
        <v>330</v>
      </c>
      <c r="B331" s="144" t="s">
        <v>262</v>
      </c>
      <c r="C331" s="144" t="s">
        <v>623</v>
      </c>
      <c r="D331" s="145">
        <v>43127</v>
      </c>
      <c r="E331" s="143" t="s">
        <v>1225</v>
      </c>
      <c r="F331" s="144" t="s">
        <v>1256</v>
      </c>
      <c r="G331" s="146">
        <v>3380000</v>
      </c>
      <c r="H331" s="143">
        <v>4.3499999999999996</v>
      </c>
      <c r="I331" s="143" t="s">
        <v>23</v>
      </c>
      <c r="J331" s="143" t="s">
        <v>324</v>
      </c>
      <c r="K331" s="143" t="s">
        <v>255</v>
      </c>
      <c r="L331" s="283" t="s">
        <v>265</v>
      </c>
    </row>
    <row r="332" spans="1:12">
      <c r="A332" s="282">
        <v>331</v>
      </c>
      <c r="B332" s="144" t="s">
        <v>291</v>
      </c>
      <c r="C332" s="144" t="s">
        <v>624</v>
      </c>
      <c r="D332" s="145">
        <v>44084</v>
      </c>
      <c r="E332" s="143" t="s">
        <v>1224</v>
      </c>
      <c r="F332" s="144" t="s">
        <v>1248</v>
      </c>
      <c r="G332" s="146">
        <v>3080000</v>
      </c>
      <c r="H332" s="143">
        <v>7.56</v>
      </c>
      <c r="I332" s="143" t="s">
        <v>258</v>
      </c>
      <c r="J332" s="143" t="s">
        <v>274</v>
      </c>
      <c r="K332" s="143" t="s">
        <v>260</v>
      </c>
      <c r="L332" s="283" t="s">
        <v>261</v>
      </c>
    </row>
    <row r="333" spans="1:12">
      <c r="A333" s="282">
        <v>332</v>
      </c>
      <c r="B333" s="144" t="s">
        <v>309</v>
      </c>
      <c r="C333" s="144" t="s">
        <v>625</v>
      </c>
      <c r="D333" s="145">
        <v>43636</v>
      </c>
      <c r="E333" s="143" t="s">
        <v>1224</v>
      </c>
      <c r="F333" s="144" t="s">
        <v>1247</v>
      </c>
      <c r="G333" s="146">
        <v>3970000</v>
      </c>
      <c r="H333" s="143">
        <v>6.05</v>
      </c>
      <c r="I333" s="143" t="s">
        <v>258</v>
      </c>
      <c r="J333" s="143" t="s">
        <v>344</v>
      </c>
      <c r="K333" s="143" t="s">
        <v>260</v>
      </c>
      <c r="L333" s="283" t="s">
        <v>281</v>
      </c>
    </row>
    <row r="334" spans="1:12">
      <c r="A334" s="282">
        <v>333</v>
      </c>
      <c r="B334" s="144" t="s">
        <v>309</v>
      </c>
      <c r="C334" s="144" t="s">
        <v>626</v>
      </c>
      <c r="D334" s="145">
        <v>43389</v>
      </c>
      <c r="E334" s="143" t="s">
        <v>1224</v>
      </c>
      <c r="F334" s="144" t="s">
        <v>1248</v>
      </c>
      <c r="G334" s="146">
        <v>4970000</v>
      </c>
      <c r="H334" s="143">
        <v>7.56</v>
      </c>
      <c r="I334" s="143" t="s">
        <v>253</v>
      </c>
      <c r="J334" s="143" t="s">
        <v>296</v>
      </c>
      <c r="K334" s="143" t="s">
        <v>260</v>
      </c>
      <c r="L334" s="283" t="s">
        <v>261</v>
      </c>
    </row>
    <row r="335" spans="1:12">
      <c r="A335" s="282">
        <v>334</v>
      </c>
      <c r="B335" s="144" t="s">
        <v>269</v>
      </c>
      <c r="C335" s="144" t="s">
        <v>627</v>
      </c>
      <c r="D335" s="145">
        <v>43327</v>
      </c>
      <c r="E335" s="143" t="s">
        <v>1224</v>
      </c>
      <c r="F335" s="144" t="s">
        <v>1248</v>
      </c>
      <c r="G335" s="146">
        <v>4640000</v>
      </c>
      <c r="H335" s="143">
        <v>5.8</v>
      </c>
      <c r="I335" s="143" t="s">
        <v>253</v>
      </c>
      <c r="J335" s="143" t="s">
        <v>267</v>
      </c>
      <c r="K335" s="143" t="s">
        <v>260</v>
      </c>
      <c r="L335" s="283" t="s">
        <v>268</v>
      </c>
    </row>
    <row r="336" spans="1:12">
      <c r="A336" s="282">
        <v>335</v>
      </c>
      <c r="B336" s="144" t="s">
        <v>309</v>
      </c>
      <c r="C336" s="144" t="s">
        <v>628</v>
      </c>
      <c r="D336" s="145">
        <v>43740</v>
      </c>
      <c r="E336" s="143" t="s">
        <v>1224</v>
      </c>
      <c r="F336" s="144" t="s">
        <v>1248</v>
      </c>
      <c r="G336" s="146">
        <v>3540000</v>
      </c>
      <c r="H336" s="143">
        <v>8.34</v>
      </c>
      <c r="I336" s="143" t="s">
        <v>253</v>
      </c>
      <c r="J336" s="143" t="s">
        <v>271</v>
      </c>
      <c r="K336" s="143" t="s">
        <v>255</v>
      </c>
      <c r="L336" s="283" t="s">
        <v>272</v>
      </c>
    </row>
    <row r="337" spans="1:12">
      <c r="A337" s="282">
        <v>336</v>
      </c>
      <c r="B337" s="144" t="s">
        <v>309</v>
      </c>
      <c r="C337" s="144" t="s">
        <v>629</v>
      </c>
      <c r="D337" s="145">
        <v>44023</v>
      </c>
      <c r="E337" s="143" t="s">
        <v>1225</v>
      </c>
      <c r="F337" s="144" t="s">
        <v>1246</v>
      </c>
      <c r="G337" s="146">
        <v>2780000</v>
      </c>
      <c r="H337" s="143">
        <v>9.52</v>
      </c>
      <c r="I337" s="143" t="s">
        <v>253</v>
      </c>
      <c r="J337" s="143" t="s">
        <v>293</v>
      </c>
      <c r="K337" s="143" t="s">
        <v>260</v>
      </c>
      <c r="L337" s="283" t="s">
        <v>268</v>
      </c>
    </row>
    <row r="338" spans="1:12">
      <c r="A338" s="282">
        <v>337</v>
      </c>
      <c r="B338" s="144" t="s">
        <v>285</v>
      </c>
      <c r="C338" s="144" t="s">
        <v>630</v>
      </c>
      <c r="D338" s="145">
        <v>43260</v>
      </c>
      <c r="E338" s="143" t="s">
        <v>1224</v>
      </c>
      <c r="F338" s="144" t="s">
        <v>1256</v>
      </c>
      <c r="G338" s="146">
        <v>4460000</v>
      </c>
      <c r="H338" s="143">
        <v>9.08</v>
      </c>
      <c r="I338" s="143" t="s">
        <v>258</v>
      </c>
      <c r="J338" s="143" t="s">
        <v>276</v>
      </c>
      <c r="K338" s="143" t="s">
        <v>277</v>
      </c>
      <c r="L338" s="283" t="s">
        <v>277</v>
      </c>
    </row>
    <row r="339" spans="1:12">
      <c r="A339" s="282">
        <v>338</v>
      </c>
      <c r="B339" s="144" t="s">
        <v>309</v>
      </c>
      <c r="C339" s="144" t="s">
        <v>631</v>
      </c>
      <c r="D339" s="145">
        <v>43402</v>
      </c>
      <c r="E339" s="143" t="s">
        <v>1224</v>
      </c>
      <c r="F339" s="144" t="s">
        <v>1246</v>
      </c>
      <c r="G339" s="146">
        <v>2760000</v>
      </c>
      <c r="H339" s="143">
        <v>4.7300000000000004</v>
      </c>
      <c r="I339" s="143" t="s">
        <v>258</v>
      </c>
      <c r="J339" s="143" t="s">
        <v>287</v>
      </c>
      <c r="K339" s="143" t="s">
        <v>255</v>
      </c>
      <c r="L339" s="283" t="s">
        <v>256</v>
      </c>
    </row>
    <row r="340" spans="1:12">
      <c r="A340" s="282">
        <v>339</v>
      </c>
      <c r="B340" s="144" t="s">
        <v>309</v>
      </c>
      <c r="C340" s="144" t="s">
        <v>632</v>
      </c>
      <c r="D340" s="145">
        <v>43215</v>
      </c>
      <c r="E340" s="143" t="s">
        <v>1224</v>
      </c>
      <c r="F340" s="144" t="s">
        <v>1245</v>
      </c>
      <c r="G340" s="146">
        <v>4370000</v>
      </c>
      <c r="H340" s="143">
        <v>6.49</v>
      </c>
      <c r="I340" s="143" t="s">
        <v>23</v>
      </c>
      <c r="J340" s="143" t="s">
        <v>276</v>
      </c>
      <c r="K340" s="143" t="s">
        <v>277</v>
      </c>
      <c r="L340" s="283" t="s">
        <v>277</v>
      </c>
    </row>
    <row r="341" spans="1:12">
      <c r="A341" s="282">
        <v>340</v>
      </c>
      <c r="B341" s="144" t="s">
        <v>262</v>
      </c>
      <c r="C341" s="144" t="s">
        <v>633</v>
      </c>
      <c r="D341" s="145">
        <v>43105</v>
      </c>
      <c r="E341" s="143" t="s">
        <v>1224</v>
      </c>
      <c r="F341" s="144" t="s">
        <v>1248</v>
      </c>
      <c r="G341" s="146">
        <v>4340000</v>
      </c>
      <c r="H341" s="143">
        <v>4.62</v>
      </c>
      <c r="I341" s="143" t="s">
        <v>253</v>
      </c>
      <c r="J341" s="143" t="s">
        <v>302</v>
      </c>
      <c r="K341" s="143" t="s">
        <v>255</v>
      </c>
      <c r="L341" s="283" t="s">
        <v>265</v>
      </c>
    </row>
    <row r="342" spans="1:12">
      <c r="A342" s="282">
        <v>341</v>
      </c>
      <c r="B342" s="144" t="s">
        <v>269</v>
      </c>
      <c r="C342" s="144" t="s">
        <v>634</v>
      </c>
      <c r="D342" s="145">
        <v>43451</v>
      </c>
      <c r="E342" s="143" t="s">
        <v>1224</v>
      </c>
      <c r="F342" s="144" t="s">
        <v>1247</v>
      </c>
      <c r="G342" s="146">
        <v>3570000</v>
      </c>
      <c r="H342" s="143">
        <v>4.1500000000000004</v>
      </c>
      <c r="I342" s="143" t="s">
        <v>253</v>
      </c>
      <c r="J342" s="143" t="s">
        <v>330</v>
      </c>
      <c r="K342" s="143" t="s">
        <v>255</v>
      </c>
      <c r="L342" s="283" t="s">
        <v>256</v>
      </c>
    </row>
    <row r="343" spans="1:12">
      <c r="A343" s="282">
        <v>342</v>
      </c>
      <c r="B343" s="144" t="s">
        <v>282</v>
      </c>
      <c r="C343" s="144" t="s">
        <v>635</v>
      </c>
      <c r="D343" s="145">
        <v>44063</v>
      </c>
      <c r="E343" s="143" t="s">
        <v>1225</v>
      </c>
      <c r="F343" s="144" t="s">
        <v>1246</v>
      </c>
      <c r="G343" s="146">
        <v>3600000</v>
      </c>
      <c r="H343" s="143">
        <v>4.4000000000000004</v>
      </c>
      <c r="I343" s="143" t="s">
        <v>253</v>
      </c>
      <c r="J343" s="143" t="s">
        <v>267</v>
      </c>
      <c r="K343" s="143" t="s">
        <v>260</v>
      </c>
      <c r="L343" s="283" t="s">
        <v>268</v>
      </c>
    </row>
    <row r="344" spans="1:12">
      <c r="A344" s="282">
        <v>343</v>
      </c>
      <c r="B344" s="144" t="s">
        <v>251</v>
      </c>
      <c r="C344" s="144" t="s">
        <v>636</v>
      </c>
      <c r="D344" s="145">
        <v>43810</v>
      </c>
      <c r="E344" s="143" t="s">
        <v>1224</v>
      </c>
      <c r="F344" s="144" t="s">
        <v>1256</v>
      </c>
      <c r="G344" s="146">
        <v>4440000</v>
      </c>
      <c r="H344" s="143">
        <v>6.26</v>
      </c>
      <c r="I344" s="143" t="s">
        <v>253</v>
      </c>
      <c r="J344" s="143" t="s">
        <v>293</v>
      </c>
      <c r="K344" s="143" t="s">
        <v>260</v>
      </c>
      <c r="L344" s="283" t="s">
        <v>268</v>
      </c>
    </row>
    <row r="345" spans="1:12">
      <c r="A345" s="282">
        <v>344</v>
      </c>
      <c r="B345" s="144" t="s">
        <v>251</v>
      </c>
      <c r="C345" s="144" t="s">
        <v>637</v>
      </c>
      <c r="D345" s="145">
        <v>43403</v>
      </c>
      <c r="E345" s="143" t="s">
        <v>1224</v>
      </c>
      <c r="F345" s="144" t="s">
        <v>1245</v>
      </c>
      <c r="G345" s="146">
        <v>4730000</v>
      </c>
      <c r="H345" s="143">
        <v>9.84</v>
      </c>
      <c r="I345" s="143" t="s">
        <v>253</v>
      </c>
      <c r="J345" s="143" t="s">
        <v>264</v>
      </c>
      <c r="K345" s="143" t="s">
        <v>255</v>
      </c>
      <c r="L345" s="283" t="s">
        <v>265</v>
      </c>
    </row>
    <row r="346" spans="1:12">
      <c r="A346" s="282">
        <v>345</v>
      </c>
      <c r="B346" s="144" t="s">
        <v>309</v>
      </c>
      <c r="C346" s="144" t="s">
        <v>638</v>
      </c>
      <c r="D346" s="145">
        <v>43854</v>
      </c>
      <c r="E346" s="143" t="s">
        <v>1224</v>
      </c>
      <c r="F346" s="144" t="s">
        <v>1245</v>
      </c>
      <c r="G346" s="146">
        <v>4940000</v>
      </c>
      <c r="H346" s="143">
        <v>10.17</v>
      </c>
      <c r="I346" s="143" t="s">
        <v>253</v>
      </c>
      <c r="J346" s="143" t="s">
        <v>267</v>
      </c>
      <c r="K346" s="143" t="s">
        <v>260</v>
      </c>
      <c r="L346" s="283" t="s">
        <v>268</v>
      </c>
    </row>
    <row r="347" spans="1:12">
      <c r="A347" s="282">
        <v>346</v>
      </c>
      <c r="B347" s="144" t="s">
        <v>299</v>
      </c>
      <c r="C347" s="144" t="s">
        <v>639</v>
      </c>
      <c r="D347" s="145">
        <v>43892</v>
      </c>
      <c r="E347" s="143" t="s">
        <v>1224</v>
      </c>
      <c r="F347" s="144" t="s">
        <v>1246</v>
      </c>
      <c r="G347" s="146">
        <v>4680000</v>
      </c>
      <c r="H347" s="143">
        <v>5.95</v>
      </c>
      <c r="I347" s="143" t="s">
        <v>258</v>
      </c>
      <c r="J347" s="143" t="s">
        <v>302</v>
      </c>
      <c r="K347" s="143" t="s">
        <v>255</v>
      </c>
      <c r="L347" s="283" t="s">
        <v>265</v>
      </c>
    </row>
    <row r="348" spans="1:12">
      <c r="A348" s="282">
        <v>347</v>
      </c>
      <c r="B348" s="144" t="s">
        <v>288</v>
      </c>
      <c r="C348" s="144" t="s">
        <v>640</v>
      </c>
      <c r="D348" s="145">
        <v>43280</v>
      </c>
      <c r="E348" s="143" t="s">
        <v>1225</v>
      </c>
      <c r="F348" s="144" t="s">
        <v>1246</v>
      </c>
      <c r="G348" s="146">
        <v>2560000</v>
      </c>
      <c r="H348" s="143">
        <v>4.33</v>
      </c>
      <c r="I348" s="143" t="s">
        <v>23</v>
      </c>
      <c r="J348" s="143" t="s">
        <v>271</v>
      </c>
      <c r="K348" s="143" t="s">
        <v>255</v>
      </c>
      <c r="L348" s="283" t="s">
        <v>272</v>
      </c>
    </row>
    <row r="349" spans="1:12">
      <c r="A349" s="282">
        <v>348</v>
      </c>
      <c r="B349" s="144" t="s">
        <v>282</v>
      </c>
      <c r="C349" s="144" t="s">
        <v>641</v>
      </c>
      <c r="D349" s="145">
        <v>44039</v>
      </c>
      <c r="E349" s="143" t="s">
        <v>1225</v>
      </c>
      <c r="F349" s="144" t="s">
        <v>1245</v>
      </c>
      <c r="G349" s="146">
        <v>3510000</v>
      </c>
      <c r="H349" s="143">
        <v>11.09</v>
      </c>
      <c r="I349" s="143" t="s">
        <v>23</v>
      </c>
      <c r="J349" s="143" t="s">
        <v>317</v>
      </c>
      <c r="K349" s="143" t="s">
        <v>277</v>
      </c>
      <c r="L349" s="283" t="s">
        <v>277</v>
      </c>
    </row>
    <row r="350" spans="1:12">
      <c r="A350" s="282">
        <v>349</v>
      </c>
      <c r="B350" s="144" t="s">
        <v>269</v>
      </c>
      <c r="C350" s="144" t="s">
        <v>642</v>
      </c>
      <c r="D350" s="145">
        <v>43432</v>
      </c>
      <c r="E350" s="143" t="s">
        <v>1224</v>
      </c>
      <c r="F350" s="144" t="s">
        <v>1248</v>
      </c>
      <c r="G350" s="146">
        <v>3280000</v>
      </c>
      <c r="H350" s="143">
        <v>6.02</v>
      </c>
      <c r="I350" s="143" t="s">
        <v>23</v>
      </c>
      <c r="J350" s="143" t="s">
        <v>259</v>
      </c>
      <c r="K350" s="143" t="s">
        <v>260</v>
      </c>
      <c r="L350" s="283" t="s">
        <v>261</v>
      </c>
    </row>
    <row r="351" spans="1:12">
      <c r="A351" s="282">
        <v>350</v>
      </c>
      <c r="B351" s="144" t="s">
        <v>304</v>
      </c>
      <c r="C351" s="144" t="s">
        <v>643</v>
      </c>
      <c r="D351" s="145">
        <v>43126</v>
      </c>
      <c r="E351" s="143" t="s">
        <v>1224</v>
      </c>
      <c r="F351" s="144" t="s">
        <v>1248</v>
      </c>
      <c r="G351" s="146">
        <v>4320000</v>
      </c>
      <c r="H351" s="143">
        <v>6.52</v>
      </c>
      <c r="I351" s="143" t="s">
        <v>23</v>
      </c>
      <c r="J351" s="143" t="s">
        <v>298</v>
      </c>
      <c r="K351" s="143" t="s">
        <v>260</v>
      </c>
      <c r="L351" s="283" t="s">
        <v>281</v>
      </c>
    </row>
    <row r="352" spans="1:12">
      <c r="A352" s="282">
        <v>351</v>
      </c>
      <c r="B352" s="144" t="s">
        <v>282</v>
      </c>
      <c r="C352" s="144" t="s">
        <v>644</v>
      </c>
      <c r="D352" s="145">
        <v>44005</v>
      </c>
      <c r="E352" s="143" t="s">
        <v>1224</v>
      </c>
      <c r="F352" s="144" t="s">
        <v>1247</v>
      </c>
      <c r="G352" s="146">
        <v>3910000</v>
      </c>
      <c r="H352" s="143">
        <v>9.8699999999999992</v>
      </c>
      <c r="I352" s="143" t="s">
        <v>258</v>
      </c>
      <c r="J352" s="143" t="s">
        <v>298</v>
      </c>
      <c r="K352" s="143" t="s">
        <v>260</v>
      </c>
      <c r="L352" s="283" t="s">
        <v>281</v>
      </c>
    </row>
    <row r="353" spans="1:12">
      <c r="A353" s="282">
        <v>352</v>
      </c>
      <c r="B353" s="144" t="s">
        <v>251</v>
      </c>
      <c r="C353" s="144" t="s">
        <v>645</v>
      </c>
      <c r="D353" s="145">
        <v>43123</v>
      </c>
      <c r="E353" s="143" t="s">
        <v>1224</v>
      </c>
      <c r="F353" s="144" t="s">
        <v>1246</v>
      </c>
      <c r="G353" s="146">
        <v>4830000</v>
      </c>
      <c r="H353" s="143">
        <v>11.09</v>
      </c>
      <c r="I353" s="143" t="s">
        <v>23</v>
      </c>
      <c r="J353" s="143" t="s">
        <v>324</v>
      </c>
      <c r="K353" s="143" t="s">
        <v>255</v>
      </c>
      <c r="L353" s="283" t="s">
        <v>265</v>
      </c>
    </row>
    <row r="354" spans="1:12">
      <c r="A354" s="282">
        <v>353</v>
      </c>
      <c r="B354" s="144" t="s">
        <v>288</v>
      </c>
      <c r="C354" s="144" t="s">
        <v>646</v>
      </c>
      <c r="D354" s="145">
        <v>43699</v>
      </c>
      <c r="E354" s="143" t="s">
        <v>1224</v>
      </c>
      <c r="F354" s="144" t="s">
        <v>1245</v>
      </c>
      <c r="G354" s="146">
        <v>3060000</v>
      </c>
      <c r="H354" s="143">
        <v>10.89</v>
      </c>
      <c r="I354" s="143" t="s">
        <v>253</v>
      </c>
      <c r="J354" s="143" t="s">
        <v>259</v>
      </c>
      <c r="K354" s="143" t="s">
        <v>260</v>
      </c>
      <c r="L354" s="283" t="s">
        <v>261</v>
      </c>
    </row>
    <row r="355" spans="1:12">
      <c r="A355" s="282">
        <v>354</v>
      </c>
      <c r="B355" s="144" t="s">
        <v>245</v>
      </c>
      <c r="C355" s="144" t="s">
        <v>647</v>
      </c>
      <c r="D355" s="145">
        <v>44029</v>
      </c>
      <c r="E355" s="143" t="s">
        <v>1224</v>
      </c>
      <c r="F355" s="144" t="s">
        <v>1248</v>
      </c>
      <c r="G355" s="146">
        <v>2400000</v>
      </c>
      <c r="H355" s="143">
        <v>9.6999999999999993</v>
      </c>
      <c r="I355" s="143" t="s">
        <v>258</v>
      </c>
      <c r="J355" s="143" t="s">
        <v>324</v>
      </c>
      <c r="K355" s="143" t="s">
        <v>255</v>
      </c>
      <c r="L355" s="283" t="s">
        <v>265</v>
      </c>
    </row>
    <row r="356" spans="1:12">
      <c r="A356" s="282">
        <v>355</v>
      </c>
      <c r="B356" s="144" t="s">
        <v>262</v>
      </c>
      <c r="C356" s="144" t="s">
        <v>648</v>
      </c>
      <c r="D356" s="145">
        <v>44006</v>
      </c>
      <c r="E356" s="143" t="s">
        <v>1224</v>
      </c>
      <c r="F356" s="144" t="s">
        <v>1247</v>
      </c>
      <c r="G356" s="146">
        <v>4650000</v>
      </c>
      <c r="H356" s="143">
        <v>6.18</v>
      </c>
      <c r="I356" s="143" t="s">
        <v>258</v>
      </c>
      <c r="J356" s="143" t="s">
        <v>254</v>
      </c>
      <c r="K356" s="143" t="s">
        <v>255</v>
      </c>
      <c r="L356" s="283" t="s">
        <v>256</v>
      </c>
    </row>
    <row r="357" spans="1:12">
      <c r="A357" s="282">
        <v>356</v>
      </c>
      <c r="B357" s="144" t="s">
        <v>262</v>
      </c>
      <c r="C357" s="144" t="s">
        <v>649</v>
      </c>
      <c r="D357" s="145">
        <v>43383</v>
      </c>
      <c r="E357" s="143" t="s">
        <v>1224</v>
      </c>
      <c r="F357" s="144" t="s">
        <v>1246</v>
      </c>
      <c r="G357" s="146">
        <v>2240000</v>
      </c>
      <c r="H357" s="143">
        <v>6.36</v>
      </c>
      <c r="I357" s="143" t="s">
        <v>23</v>
      </c>
      <c r="J357" s="143" t="s">
        <v>259</v>
      </c>
      <c r="K357" s="143" t="s">
        <v>260</v>
      </c>
      <c r="L357" s="283" t="s">
        <v>261</v>
      </c>
    </row>
    <row r="358" spans="1:12">
      <c r="A358" s="282">
        <v>357</v>
      </c>
      <c r="B358" s="144" t="s">
        <v>294</v>
      </c>
      <c r="C358" s="144" t="s">
        <v>650</v>
      </c>
      <c r="D358" s="145">
        <v>43137</v>
      </c>
      <c r="E358" s="143" t="s">
        <v>1224</v>
      </c>
      <c r="F358" s="144" t="s">
        <v>1247</v>
      </c>
      <c r="G358" s="146">
        <v>4560000</v>
      </c>
      <c r="H358" s="143">
        <v>10.76</v>
      </c>
      <c r="I358" s="143" t="s">
        <v>258</v>
      </c>
      <c r="J358" s="143" t="s">
        <v>306</v>
      </c>
      <c r="K358" s="143" t="s">
        <v>260</v>
      </c>
      <c r="L358" s="283" t="s">
        <v>268</v>
      </c>
    </row>
    <row r="359" spans="1:12">
      <c r="A359" s="282">
        <v>358</v>
      </c>
      <c r="B359" s="144" t="s">
        <v>309</v>
      </c>
      <c r="C359" s="144" t="s">
        <v>651</v>
      </c>
      <c r="D359" s="145">
        <v>44119</v>
      </c>
      <c r="E359" s="143" t="s">
        <v>1224</v>
      </c>
      <c r="F359" s="144" t="s">
        <v>1246</v>
      </c>
      <c r="G359" s="146">
        <v>2000000</v>
      </c>
      <c r="H359" s="143">
        <v>9.17</v>
      </c>
      <c r="I359" s="143" t="s">
        <v>23</v>
      </c>
      <c r="J359" s="143" t="s">
        <v>298</v>
      </c>
      <c r="K359" s="143" t="s">
        <v>260</v>
      </c>
      <c r="L359" s="283" t="s">
        <v>281</v>
      </c>
    </row>
    <row r="360" spans="1:12">
      <c r="A360" s="282">
        <v>359</v>
      </c>
      <c r="B360" s="144" t="s">
        <v>294</v>
      </c>
      <c r="C360" s="144" t="s">
        <v>652</v>
      </c>
      <c r="D360" s="145">
        <v>43301</v>
      </c>
      <c r="E360" s="143" t="s">
        <v>1225</v>
      </c>
      <c r="F360" s="144" t="s">
        <v>1247</v>
      </c>
      <c r="G360" s="146">
        <v>2900000</v>
      </c>
      <c r="H360" s="143">
        <v>9.36</v>
      </c>
      <c r="I360" s="143" t="s">
        <v>23</v>
      </c>
      <c r="J360" s="143" t="s">
        <v>296</v>
      </c>
      <c r="K360" s="143" t="s">
        <v>260</v>
      </c>
      <c r="L360" s="283" t="s">
        <v>261</v>
      </c>
    </row>
    <row r="361" spans="1:12">
      <c r="A361" s="282">
        <v>360</v>
      </c>
      <c r="B361" s="144" t="s">
        <v>309</v>
      </c>
      <c r="C361" s="144" t="s">
        <v>653</v>
      </c>
      <c r="D361" s="145">
        <v>43298</v>
      </c>
      <c r="E361" s="143" t="s">
        <v>1224</v>
      </c>
      <c r="F361" s="144" t="s">
        <v>1247</v>
      </c>
      <c r="G361" s="146">
        <v>3970000</v>
      </c>
      <c r="H361" s="143">
        <v>6.66</v>
      </c>
      <c r="I361" s="143" t="s">
        <v>258</v>
      </c>
      <c r="J361" s="143" t="s">
        <v>344</v>
      </c>
      <c r="K361" s="143" t="s">
        <v>260</v>
      </c>
      <c r="L361" s="283" t="s">
        <v>281</v>
      </c>
    </row>
    <row r="362" spans="1:12">
      <c r="A362" s="282">
        <v>361</v>
      </c>
      <c r="B362" s="144" t="s">
        <v>262</v>
      </c>
      <c r="C362" s="144" t="s">
        <v>654</v>
      </c>
      <c r="D362" s="145">
        <v>43608</v>
      </c>
      <c r="E362" s="143" t="s">
        <v>1224</v>
      </c>
      <c r="F362" s="144" t="s">
        <v>1247</v>
      </c>
      <c r="G362" s="146">
        <v>1670000</v>
      </c>
      <c r="H362" s="143">
        <v>6.92</v>
      </c>
      <c r="I362" s="143" t="s">
        <v>23</v>
      </c>
      <c r="J362" s="143" t="s">
        <v>306</v>
      </c>
      <c r="K362" s="143" t="s">
        <v>260</v>
      </c>
      <c r="L362" s="283" t="s">
        <v>268</v>
      </c>
    </row>
    <row r="363" spans="1:12">
      <c r="A363" s="282">
        <v>362</v>
      </c>
      <c r="B363" s="144" t="s">
        <v>251</v>
      </c>
      <c r="C363" s="144" t="s">
        <v>655</v>
      </c>
      <c r="D363" s="145">
        <v>43144</v>
      </c>
      <c r="E363" s="143" t="s">
        <v>1225</v>
      </c>
      <c r="F363" s="144" t="s">
        <v>1246</v>
      </c>
      <c r="G363" s="146">
        <v>2500000</v>
      </c>
      <c r="H363" s="143">
        <v>9.9499999999999993</v>
      </c>
      <c r="I363" s="143" t="s">
        <v>23</v>
      </c>
      <c r="J363" s="143" t="s">
        <v>254</v>
      </c>
      <c r="K363" s="143" t="s">
        <v>255</v>
      </c>
      <c r="L363" s="283" t="s">
        <v>256</v>
      </c>
    </row>
    <row r="364" spans="1:12">
      <c r="A364" s="282">
        <v>363</v>
      </c>
      <c r="B364" s="144" t="s">
        <v>304</v>
      </c>
      <c r="C364" s="144" t="s">
        <v>656</v>
      </c>
      <c r="D364" s="145">
        <v>43977</v>
      </c>
      <c r="E364" s="143" t="s">
        <v>1224</v>
      </c>
      <c r="F364" s="144" t="s">
        <v>1249</v>
      </c>
      <c r="G364" s="146">
        <v>3090000</v>
      </c>
      <c r="H364" s="143">
        <v>8.9600000000000009</v>
      </c>
      <c r="I364" s="143" t="s">
        <v>23</v>
      </c>
      <c r="J364" s="143" t="s">
        <v>330</v>
      </c>
      <c r="K364" s="143" t="s">
        <v>255</v>
      </c>
      <c r="L364" s="283" t="s">
        <v>256</v>
      </c>
    </row>
    <row r="365" spans="1:12">
      <c r="A365" s="282">
        <v>364</v>
      </c>
      <c r="B365" s="144" t="s">
        <v>285</v>
      </c>
      <c r="C365" s="144" t="s">
        <v>657</v>
      </c>
      <c r="D365" s="145">
        <v>43623</v>
      </c>
      <c r="E365" s="143" t="s">
        <v>1224</v>
      </c>
      <c r="F365" s="144" t="s">
        <v>1249</v>
      </c>
      <c r="G365" s="146">
        <v>3260000</v>
      </c>
      <c r="H365" s="143">
        <v>9.48</v>
      </c>
      <c r="I365" s="143" t="s">
        <v>23</v>
      </c>
      <c r="J365" s="143" t="s">
        <v>264</v>
      </c>
      <c r="K365" s="143" t="s">
        <v>255</v>
      </c>
      <c r="L365" s="283" t="s">
        <v>265</v>
      </c>
    </row>
    <row r="366" spans="1:12">
      <c r="A366" s="282">
        <v>365</v>
      </c>
      <c r="B366" s="144" t="s">
        <v>291</v>
      </c>
      <c r="C366" s="144" t="s">
        <v>658</v>
      </c>
      <c r="D366" s="145">
        <v>43344</v>
      </c>
      <c r="E366" s="143" t="s">
        <v>1224</v>
      </c>
      <c r="F366" s="144" t="s">
        <v>1247</v>
      </c>
      <c r="G366" s="146">
        <v>4020000</v>
      </c>
      <c r="H366" s="143">
        <v>8.69</v>
      </c>
      <c r="I366" s="143" t="s">
        <v>253</v>
      </c>
      <c r="J366" s="143" t="s">
        <v>344</v>
      </c>
      <c r="K366" s="143" t="s">
        <v>260</v>
      </c>
      <c r="L366" s="283" t="s">
        <v>281</v>
      </c>
    </row>
    <row r="367" spans="1:12">
      <c r="A367" s="282">
        <v>366</v>
      </c>
      <c r="B367" s="144" t="s">
        <v>291</v>
      </c>
      <c r="C367" s="144" t="s">
        <v>659</v>
      </c>
      <c r="D367" s="145">
        <v>43968</v>
      </c>
      <c r="E367" s="143" t="s">
        <v>1224</v>
      </c>
      <c r="F367" s="144" t="s">
        <v>1247</v>
      </c>
      <c r="G367" s="146">
        <v>1730000</v>
      </c>
      <c r="H367" s="143">
        <v>9.5299999999999994</v>
      </c>
      <c r="I367" s="143" t="s">
        <v>23</v>
      </c>
      <c r="J367" s="143" t="s">
        <v>306</v>
      </c>
      <c r="K367" s="143" t="s">
        <v>260</v>
      </c>
      <c r="L367" s="283" t="s">
        <v>268</v>
      </c>
    </row>
    <row r="368" spans="1:12">
      <c r="A368" s="282">
        <v>367</v>
      </c>
      <c r="B368" s="144" t="s">
        <v>282</v>
      </c>
      <c r="C368" s="144" t="s">
        <v>660</v>
      </c>
      <c r="D368" s="145">
        <v>43718</v>
      </c>
      <c r="E368" s="143" t="s">
        <v>1224</v>
      </c>
      <c r="F368" s="144" t="s">
        <v>1247</v>
      </c>
      <c r="G368" s="146">
        <v>4660000</v>
      </c>
      <c r="H368" s="143">
        <v>8.9</v>
      </c>
      <c r="I368" s="143" t="s">
        <v>258</v>
      </c>
      <c r="J368" s="143" t="s">
        <v>324</v>
      </c>
      <c r="K368" s="143" t="s">
        <v>255</v>
      </c>
      <c r="L368" s="283" t="s">
        <v>265</v>
      </c>
    </row>
    <row r="369" spans="1:12">
      <c r="A369" s="282">
        <v>368</v>
      </c>
      <c r="B369" s="144" t="s">
        <v>294</v>
      </c>
      <c r="C369" s="144" t="s">
        <v>661</v>
      </c>
      <c r="D369" s="145">
        <v>43746</v>
      </c>
      <c r="E369" s="143" t="s">
        <v>1225</v>
      </c>
      <c r="F369" s="144" t="s">
        <v>1256</v>
      </c>
      <c r="G369" s="146">
        <v>1670000</v>
      </c>
      <c r="H369" s="143">
        <v>8.8000000000000007</v>
      </c>
      <c r="I369" s="143" t="s">
        <v>258</v>
      </c>
      <c r="J369" s="143" t="s">
        <v>330</v>
      </c>
      <c r="K369" s="143" t="s">
        <v>255</v>
      </c>
      <c r="L369" s="283" t="s">
        <v>256</v>
      </c>
    </row>
    <row r="370" spans="1:12">
      <c r="A370" s="282">
        <v>369</v>
      </c>
      <c r="B370" s="144" t="s">
        <v>291</v>
      </c>
      <c r="C370" s="144" t="s">
        <v>662</v>
      </c>
      <c r="D370" s="145">
        <v>43882</v>
      </c>
      <c r="E370" s="143" t="s">
        <v>1224</v>
      </c>
      <c r="F370" s="144" t="s">
        <v>1248</v>
      </c>
      <c r="G370" s="146">
        <v>4910000</v>
      </c>
      <c r="H370" s="143">
        <v>10.83</v>
      </c>
      <c r="I370" s="143" t="s">
        <v>23</v>
      </c>
      <c r="J370" s="143" t="s">
        <v>327</v>
      </c>
      <c r="K370" s="143" t="s">
        <v>255</v>
      </c>
      <c r="L370" s="283" t="s">
        <v>272</v>
      </c>
    </row>
    <row r="371" spans="1:12">
      <c r="A371" s="282">
        <v>370</v>
      </c>
      <c r="B371" s="144" t="s">
        <v>262</v>
      </c>
      <c r="C371" s="144" t="s">
        <v>663</v>
      </c>
      <c r="D371" s="145">
        <v>43142</v>
      </c>
      <c r="E371" s="143" t="s">
        <v>1225</v>
      </c>
      <c r="F371" s="144" t="s">
        <v>1245</v>
      </c>
      <c r="G371" s="146">
        <v>4860000</v>
      </c>
      <c r="H371" s="143">
        <v>9.14</v>
      </c>
      <c r="I371" s="143" t="s">
        <v>253</v>
      </c>
      <c r="J371" s="143" t="s">
        <v>287</v>
      </c>
      <c r="K371" s="143" t="s">
        <v>255</v>
      </c>
      <c r="L371" s="283" t="s">
        <v>256</v>
      </c>
    </row>
    <row r="372" spans="1:12">
      <c r="A372" s="282">
        <v>371</v>
      </c>
      <c r="B372" s="144" t="s">
        <v>288</v>
      </c>
      <c r="C372" s="144" t="s">
        <v>664</v>
      </c>
      <c r="D372" s="145">
        <v>43453</v>
      </c>
      <c r="E372" s="143" t="s">
        <v>1224</v>
      </c>
      <c r="F372" s="144" t="s">
        <v>1248</v>
      </c>
      <c r="G372" s="146">
        <v>3450000</v>
      </c>
      <c r="H372" s="143">
        <v>10.97</v>
      </c>
      <c r="I372" s="143" t="s">
        <v>258</v>
      </c>
      <c r="J372" s="143" t="s">
        <v>296</v>
      </c>
      <c r="K372" s="143" t="s">
        <v>260</v>
      </c>
      <c r="L372" s="283" t="s">
        <v>261</v>
      </c>
    </row>
    <row r="373" spans="1:12">
      <c r="A373" s="282">
        <v>372</v>
      </c>
      <c r="B373" s="144" t="s">
        <v>262</v>
      </c>
      <c r="C373" s="144" t="s">
        <v>665</v>
      </c>
      <c r="D373" s="145">
        <v>43725</v>
      </c>
      <c r="E373" s="143" t="s">
        <v>1224</v>
      </c>
      <c r="F373" s="144" t="s">
        <v>1256</v>
      </c>
      <c r="G373" s="146">
        <v>3430000</v>
      </c>
      <c r="H373" s="143">
        <v>10.33</v>
      </c>
      <c r="I373" s="143" t="s">
        <v>23</v>
      </c>
      <c r="J373" s="143" t="s">
        <v>344</v>
      </c>
      <c r="K373" s="143" t="s">
        <v>260</v>
      </c>
      <c r="L373" s="283" t="s">
        <v>281</v>
      </c>
    </row>
    <row r="374" spans="1:12">
      <c r="A374" s="282">
        <v>373</v>
      </c>
      <c r="B374" s="144" t="s">
        <v>269</v>
      </c>
      <c r="C374" s="144" t="s">
        <v>666</v>
      </c>
      <c r="D374" s="145">
        <v>43453</v>
      </c>
      <c r="E374" s="143" t="s">
        <v>1225</v>
      </c>
      <c r="F374" s="144" t="s">
        <v>1246</v>
      </c>
      <c r="G374" s="146">
        <v>3550000</v>
      </c>
      <c r="H374" s="143">
        <v>8.07</v>
      </c>
      <c r="I374" s="143" t="s">
        <v>253</v>
      </c>
      <c r="J374" s="143" t="s">
        <v>302</v>
      </c>
      <c r="K374" s="143" t="s">
        <v>255</v>
      </c>
      <c r="L374" s="283" t="s">
        <v>265</v>
      </c>
    </row>
    <row r="375" spans="1:12">
      <c r="A375" s="282">
        <v>374</v>
      </c>
      <c r="B375" s="144" t="s">
        <v>282</v>
      </c>
      <c r="C375" s="144" t="s">
        <v>667</v>
      </c>
      <c r="D375" s="145">
        <v>43525</v>
      </c>
      <c r="E375" s="143" t="s">
        <v>1224</v>
      </c>
      <c r="F375" s="144" t="s">
        <v>1245</v>
      </c>
      <c r="G375" s="146">
        <v>1810000</v>
      </c>
      <c r="H375" s="143">
        <v>9.26</v>
      </c>
      <c r="I375" s="143" t="s">
        <v>23</v>
      </c>
      <c r="J375" s="143" t="s">
        <v>296</v>
      </c>
      <c r="K375" s="143" t="s">
        <v>260</v>
      </c>
      <c r="L375" s="283" t="s">
        <v>261</v>
      </c>
    </row>
    <row r="376" spans="1:12">
      <c r="A376" s="282">
        <v>375</v>
      </c>
      <c r="B376" s="144" t="s">
        <v>262</v>
      </c>
      <c r="C376" s="144" t="s">
        <v>668</v>
      </c>
      <c r="D376" s="145">
        <v>43265</v>
      </c>
      <c r="E376" s="143" t="s">
        <v>1225</v>
      </c>
      <c r="F376" s="144" t="s">
        <v>1245</v>
      </c>
      <c r="G376" s="146">
        <v>4050000</v>
      </c>
      <c r="H376" s="143">
        <v>7.23</v>
      </c>
      <c r="I376" s="143" t="s">
        <v>253</v>
      </c>
      <c r="J376" s="143" t="s">
        <v>271</v>
      </c>
      <c r="K376" s="143" t="s">
        <v>255</v>
      </c>
      <c r="L376" s="283" t="s">
        <v>272</v>
      </c>
    </row>
    <row r="377" spans="1:12">
      <c r="A377" s="282">
        <v>376</v>
      </c>
      <c r="B377" s="144" t="s">
        <v>309</v>
      </c>
      <c r="C377" s="144" t="s">
        <v>669</v>
      </c>
      <c r="D377" s="145">
        <v>43524</v>
      </c>
      <c r="E377" s="143" t="s">
        <v>1225</v>
      </c>
      <c r="F377" s="144" t="s">
        <v>1245</v>
      </c>
      <c r="G377" s="146">
        <v>2360000</v>
      </c>
      <c r="H377" s="143">
        <v>4.79</v>
      </c>
      <c r="I377" s="143" t="s">
        <v>23</v>
      </c>
      <c r="J377" s="143" t="s">
        <v>317</v>
      </c>
      <c r="K377" s="143" t="s">
        <v>277</v>
      </c>
      <c r="L377" s="283" t="s">
        <v>277</v>
      </c>
    </row>
    <row r="378" spans="1:12">
      <c r="A378" s="282">
        <v>377</v>
      </c>
      <c r="B378" s="144" t="s">
        <v>262</v>
      </c>
      <c r="C378" s="144" t="s">
        <v>670</v>
      </c>
      <c r="D378" s="145">
        <v>43864</v>
      </c>
      <c r="E378" s="143" t="s">
        <v>1225</v>
      </c>
      <c r="F378" s="144" t="s">
        <v>1256</v>
      </c>
      <c r="G378" s="146">
        <v>4050000</v>
      </c>
      <c r="H378" s="143">
        <v>8.9700000000000006</v>
      </c>
      <c r="I378" s="143" t="s">
        <v>23</v>
      </c>
      <c r="J378" s="143" t="s">
        <v>254</v>
      </c>
      <c r="K378" s="143" t="s">
        <v>255</v>
      </c>
      <c r="L378" s="283" t="s">
        <v>256</v>
      </c>
    </row>
    <row r="379" spans="1:12">
      <c r="A379" s="282">
        <v>378</v>
      </c>
      <c r="B379" s="144" t="s">
        <v>309</v>
      </c>
      <c r="C379" s="144" t="s">
        <v>671</v>
      </c>
      <c r="D379" s="145">
        <v>43153</v>
      </c>
      <c r="E379" s="143" t="s">
        <v>1224</v>
      </c>
      <c r="F379" s="144" t="s">
        <v>1247</v>
      </c>
      <c r="G379" s="146">
        <v>2190000</v>
      </c>
      <c r="H379" s="143">
        <v>5.94</v>
      </c>
      <c r="I379" s="143" t="s">
        <v>253</v>
      </c>
      <c r="J379" s="143" t="s">
        <v>330</v>
      </c>
      <c r="K379" s="143" t="s">
        <v>255</v>
      </c>
      <c r="L379" s="283" t="s">
        <v>256</v>
      </c>
    </row>
    <row r="380" spans="1:12">
      <c r="A380" s="282">
        <v>379</v>
      </c>
      <c r="B380" s="144" t="s">
        <v>245</v>
      </c>
      <c r="C380" s="144" t="s">
        <v>672</v>
      </c>
      <c r="D380" s="145">
        <v>43738</v>
      </c>
      <c r="E380" s="143" t="s">
        <v>1224</v>
      </c>
      <c r="F380" s="144" t="s">
        <v>1245</v>
      </c>
      <c r="G380" s="146">
        <v>1720000</v>
      </c>
      <c r="H380" s="143">
        <v>10.15</v>
      </c>
      <c r="I380" s="143" t="s">
        <v>258</v>
      </c>
      <c r="J380" s="143" t="s">
        <v>274</v>
      </c>
      <c r="K380" s="143" t="s">
        <v>260</v>
      </c>
      <c r="L380" s="283" t="s">
        <v>261</v>
      </c>
    </row>
    <row r="381" spans="1:12">
      <c r="A381" s="282">
        <v>380</v>
      </c>
      <c r="B381" s="144" t="s">
        <v>304</v>
      </c>
      <c r="C381" s="144" t="s">
        <v>673</v>
      </c>
      <c r="D381" s="145">
        <v>43203</v>
      </c>
      <c r="E381" s="143" t="s">
        <v>1225</v>
      </c>
      <c r="F381" s="144" t="s">
        <v>1247</v>
      </c>
      <c r="G381" s="146">
        <v>3360000</v>
      </c>
      <c r="H381" s="143">
        <v>8.76</v>
      </c>
      <c r="I381" s="143" t="s">
        <v>258</v>
      </c>
      <c r="J381" s="143" t="s">
        <v>264</v>
      </c>
      <c r="K381" s="143" t="s">
        <v>255</v>
      </c>
      <c r="L381" s="283" t="s">
        <v>265</v>
      </c>
    </row>
    <row r="382" spans="1:12">
      <c r="A382" s="282">
        <v>381</v>
      </c>
      <c r="B382" s="144" t="s">
        <v>285</v>
      </c>
      <c r="C382" s="144" t="s">
        <v>674</v>
      </c>
      <c r="D382" s="145">
        <v>44064</v>
      </c>
      <c r="E382" s="143" t="s">
        <v>1224</v>
      </c>
      <c r="F382" s="144" t="s">
        <v>1246</v>
      </c>
      <c r="G382" s="146">
        <v>4390000</v>
      </c>
      <c r="H382" s="143">
        <v>6.43</v>
      </c>
      <c r="I382" s="143" t="s">
        <v>253</v>
      </c>
      <c r="J382" s="143" t="s">
        <v>296</v>
      </c>
      <c r="K382" s="143" t="s">
        <v>260</v>
      </c>
      <c r="L382" s="283" t="s">
        <v>261</v>
      </c>
    </row>
    <row r="383" spans="1:12">
      <c r="A383" s="282">
        <v>382</v>
      </c>
      <c r="B383" s="144" t="s">
        <v>278</v>
      </c>
      <c r="C383" s="144" t="s">
        <v>675</v>
      </c>
      <c r="D383" s="145">
        <v>44081</v>
      </c>
      <c r="E383" s="143" t="s">
        <v>1224</v>
      </c>
      <c r="F383" s="144" t="s">
        <v>1246</v>
      </c>
      <c r="G383" s="146">
        <v>2550000</v>
      </c>
      <c r="H383" s="143">
        <v>9.15</v>
      </c>
      <c r="I383" s="143" t="s">
        <v>258</v>
      </c>
      <c r="J383" s="143" t="s">
        <v>271</v>
      </c>
      <c r="K383" s="143" t="s">
        <v>255</v>
      </c>
      <c r="L383" s="283" t="s">
        <v>272</v>
      </c>
    </row>
    <row r="384" spans="1:12">
      <c r="A384" s="282">
        <v>383</v>
      </c>
      <c r="B384" s="144" t="s">
        <v>251</v>
      </c>
      <c r="C384" s="144" t="s">
        <v>676</v>
      </c>
      <c r="D384" s="145">
        <v>43244</v>
      </c>
      <c r="E384" s="143" t="s">
        <v>1225</v>
      </c>
      <c r="F384" s="144" t="s">
        <v>1256</v>
      </c>
      <c r="G384" s="146">
        <v>4740000</v>
      </c>
      <c r="H384" s="143">
        <v>5.33</v>
      </c>
      <c r="I384" s="143" t="s">
        <v>23</v>
      </c>
      <c r="J384" s="143" t="s">
        <v>264</v>
      </c>
      <c r="K384" s="143" t="s">
        <v>255</v>
      </c>
      <c r="L384" s="283" t="s">
        <v>265</v>
      </c>
    </row>
    <row r="385" spans="1:12">
      <c r="A385" s="282">
        <v>384</v>
      </c>
      <c r="B385" s="144" t="s">
        <v>309</v>
      </c>
      <c r="C385" s="144" t="s">
        <v>677</v>
      </c>
      <c r="D385" s="145">
        <v>43815</v>
      </c>
      <c r="E385" s="143" t="s">
        <v>1224</v>
      </c>
      <c r="F385" s="144" t="s">
        <v>1247</v>
      </c>
      <c r="G385" s="146">
        <v>4020000</v>
      </c>
      <c r="H385" s="143">
        <v>5.42</v>
      </c>
      <c r="I385" s="143" t="s">
        <v>258</v>
      </c>
      <c r="J385" s="143" t="s">
        <v>276</v>
      </c>
      <c r="K385" s="143" t="s">
        <v>277</v>
      </c>
      <c r="L385" s="283" t="s">
        <v>277</v>
      </c>
    </row>
    <row r="386" spans="1:12">
      <c r="A386" s="282">
        <v>385</v>
      </c>
      <c r="B386" s="144" t="s">
        <v>245</v>
      </c>
      <c r="C386" s="144" t="s">
        <v>678</v>
      </c>
      <c r="D386" s="145">
        <v>43284</v>
      </c>
      <c r="E386" s="143" t="s">
        <v>1224</v>
      </c>
      <c r="F386" s="144" t="s">
        <v>1246</v>
      </c>
      <c r="G386" s="146">
        <v>3630000</v>
      </c>
      <c r="H386" s="143">
        <v>10.62</v>
      </c>
      <c r="I386" s="143" t="s">
        <v>253</v>
      </c>
      <c r="J386" s="143" t="s">
        <v>264</v>
      </c>
      <c r="K386" s="143" t="s">
        <v>255</v>
      </c>
      <c r="L386" s="283" t="s">
        <v>265</v>
      </c>
    </row>
    <row r="387" spans="1:12">
      <c r="A387" s="282">
        <v>386</v>
      </c>
      <c r="B387" s="144" t="s">
        <v>291</v>
      </c>
      <c r="C387" s="144" t="s">
        <v>679</v>
      </c>
      <c r="D387" s="145">
        <v>43652</v>
      </c>
      <c r="E387" s="143" t="s">
        <v>1224</v>
      </c>
      <c r="F387" s="144" t="s">
        <v>1248</v>
      </c>
      <c r="G387" s="146">
        <v>4180000</v>
      </c>
      <c r="H387" s="143">
        <v>6.04</v>
      </c>
      <c r="I387" s="143" t="s">
        <v>23</v>
      </c>
      <c r="J387" s="143" t="s">
        <v>287</v>
      </c>
      <c r="K387" s="143" t="s">
        <v>255</v>
      </c>
      <c r="L387" s="283" t="s">
        <v>256</v>
      </c>
    </row>
    <row r="388" spans="1:12">
      <c r="A388" s="282">
        <v>387</v>
      </c>
      <c r="B388" s="144" t="s">
        <v>262</v>
      </c>
      <c r="C388" s="144" t="s">
        <v>680</v>
      </c>
      <c r="D388" s="145">
        <v>43249</v>
      </c>
      <c r="E388" s="143" t="s">
        <v>1224</v>
      </c>
      <c r="F388" s="144" t="s">
        <v>1246</v>
      </c>
      <c r="G388" s="146">
        <v>2790000</v>
      </c>
      <c r="H388" s="143">
        <v>9.3699999999999992</v>
      </c>
      <c r="I388" s="143" t="s">
        <v>258</v>
      </c>
      <c r="J388" s="143" t="s">
        <v>274</v>
      </c>
      <c r="K388" s="143" t="s">
        <v>260</v>
      </c>
      <c r="L388" s="283" t="s">
        <v>261</v>
      </c>
    </row>
    <row r="389" spans="1:12">
      <c r="A389" s="282">
        <v>388</v>
      </c>
      <c r="B389" s="144" t="s">
        <v>299</v>
      </c>
      <c r="C389" s="144" t="s">
        <v>681</v>
      </c>
      <c r="D389" s="145">
        <v>44090</v>
      </c>
      <c r="E389" s="143" t="s">
        <v>1224</v>
      </c>
      <c r="F389" s="144" t="s">
        <v>1245</v>
      </c>
      <c r="G389" s="146">
        <v>3750000</v>
      </c>
      <c r="H389" s="143">
        <v>4.1399999999999997</v>
      </c>
      <c r="I389" s="143" t="s">
        <v>258</v>
      </c>
      <c r="J389" s="143" t="s">
        <v>306</v>
      </c>
      <c r="K389" s="143" t="s">
        <v>260</v>
      </c>
      <c r="L389" s="283" t="s">
        <v>268</v>
      </c>
    </row>
    <row r="390" spans="1:12">
      <c r="A390" s="282">
        <v>389</v>
      </c>
      <c r="B390" s="144" t="s">
        <v>285</v>
      </c>
      <c r="C390" s="144" t="s">
        <v>682</v>
      </c>
      <c r="D390" s="145">
        <v>43620</v>
      </c>
      <c r="E390" s="143" t="s">
        <v>1225</v>
      </c>
      <c r="F390" s="144" t="s">
        <v>1248</v>
      </c>
      <c r="G390" s="146">
        <v>3160000</v>
      </c>
      <c r="H390" s="143">
        <v>5.84</v>
      </c>
      <c r="I390" s="143" t="s">
        <v>258</v>
      </c>
      <c r="J390" s="143" t="s">
        <v>264</v>
      </c>
      <c r="K390" s="143" t="s">
        <v>255</v>
      </c>
      <c r="L390" s="283" t="s">
        <v>265</v>
      </c>
    </row>
    <row r="391" spans="1:12">
      <c r="A391" s="282">
        <v>390</v>
      </c>
      <c r="B391" s="144" t="s">
        <v>309</v>
      </c>
      <c r="C391" s="144" t="s">
        <v>683</v>
      </c>
      <c r="D391" s="145">
        <v>43860</v>
      </c>
      <c r="E391" s="143" t="s">
        <v>1224</v>
      </c>
      <c r="F391" s="144" t="s">
        <v>1245</v>
      </c>
      <c r="G391" s="146">
        <v>3840000</v>
      </c>
      <c r="H391" s="143">
        <v>6.46</v>
      </c>
      <c r="I391" s="143" t="s">
        <v>23</v>
      </c>
      <c r="J391" s="143" t="s">
        <v>280</v>
      </c>
      <c r="K391" s="143" t="s">
        <v>260</v>
      </c>
      <c r="L391" s="283" t="s">
        <v>281</v>
      </c>
    </row>
    <row r="392" spans="1:12">
      <c r="A392" s="282">
        <v>391</v>
      </c>
      <c r="B392" s="144" t="s">
        <v>291</v>
      </c>
      <c r="C392" s="144" t="s">
        <v>684</v>
      </c>
      <c r="D392" s="145">
        <v>43206</v>
      </c>
      <c r="E392" s="143" t="s">
        <v>1224</v>
      </c>
      <c r="F392" s="144" t="s">
        <v>1249</v>
      </c>
      <c r="G392" s="146">
        <v>1870000</v>
      </c>
      <c r="H392" s="143">
        <v>8.4499999999999993</v>
      </c>
      <c r="I392" s="143" t="s">
        <v>253</v>
      </c>
      <c r="J392" s="143" t="s">
        <v>344</v>
      </c>
      <c r="K392" s="143" t="s">
        <v>260</v>
      </c>
      <c r="L392" s="283" t="s">
        <v>281</v>
      </c>
    </row>
    <row r="393" spans="1:12">
      <c r="A393" s="282">
        <v>392</v>
      </c>
      <c r="B393" s="144" t="s">
        <v>291</v>
      </c>
      <c r="C393" s="144" t="s">
        <v>685</v>
      </c>
      <c r="D393" s="145">
        <v>43148</v>
      </c>
      <c r="E393" s="143" t="s">
        <v>1224</v>
      </c>
      <c r="F393" s="144" t="s">
        <v>1247</v>
      </c>
      <c r="G393" s="146">
        <v>1950000</v>
      </c>
      <c r="H393" s="143">
        <v>6.52</v>
      </c>
      <c r="I393" s="143" t="s">
        <v>253</v>
      </c>
      <c r="J393" s="143" t="s">
        <v>284</v>
      </c>
      <c r="K393" s="143" t="s">
        <v>255</v>
      </c>
      <c r="L393" s="283" t="s">
        <v>272</v>
      </c>
    </row>
    <row r="394" spans="1:12">
      <c r="A394" s="282">
        <v>393</v>
      </c>
      <c r="B394" s="144" t="s">
        <v>309</v>
      </c>
      <c r="C394" s="144" t="s">
        <v>686</v>
      </c>
      <c r="D394" s="145">
        <v>44027</v>
      </c>
      <c r="E394" s="143" t="s">
        <v>1225</v>
      </c>
      <c r="F394" s="144" t="s">
        <v>1245</v>
      </c>
      <c r="G394" s="146">
        <v>3420000</v>
      </c>
      <c r="H394" s="143">
        <v>9.6300000000000008</v>
      </c>
      <c r="I394" s="143" t="s">
        <v>258</v>
      </c>
      <c r="J394" s="143" t="s">
        <v>280</v>
      </c>
      <c r="K394" s="143" t="s">
        <v>260</v>
      </c>
      <c r="L394" s="283" t="s">
        <v>281</v>
      </c>
    </row>
    <row r="395" spans="1:12">
      <c r="A395" s="282">
        <v>394</v>
      </c>
      <c r="B395" s="144" t="s">
        <v>251</v>
      </c>
      <c r="C395" s="144" t="s">
        <v>687</v>
      </c>
      <c r="D395" s="145">
        <v>43472</v>
      </c>
      <c r="E395" s="143" t="s">
        <v>1224</v>
      </c>
      <c r="F395" s="144" t="s">
        <v>1247</v>
      </c>
      <c r="G395" s="146">
        <v>3220000</v>
      </c>
      <c r="H395" s="143">
        <v>8.48</v>
      </c>
      <c r="I395" s="143" t="s">
        <v>258</v>
      </c>
      <c r="J395" s="143" t="s">
        <v>296</v>
      </c>
      <c r="K395" s="143" t="s">
        <v>260</v>
      </c>
      <c r="L395" s="283" t="s">
        <v>261</v>
      </c>
    </row>
    <row r="396" spans="1:12">
      <c r="A396" s="282">
        <v>395</v>
      </c>
      <c r="B396" s="144" t="s">
        <v>299</v>
      </c>
      <c r="C396" s="144" t="s">
        <v>688</v>
      </c>
      <c r="D396" s="145">
        <v>43631</v>
      </c>
      <c r="E396" s="143" t="s">
        <v>1224</v>
      </c>
      <c r="F396" s="144" t="s">
        <v>1245</v>
      </c>
      <c r="G396" s="146">
        <v>1910000</v>
      </c>
      <c r="H396" s="143">
        <v>10.26</v>
      </c>
      <c r="I396" s="143" t="s">
        <v>258</v>
      </c>
      <c r="J396" s="143" t="s">
        <v>267</v>
      </c>
      <c r="K396" s="143" t="s">
        <v>260</v>
      </c>
      <c r="L396" s="283" t="s">
        <v>268</v>
      </c>
    </row>
    <row r="397" spans="1:12">
      <c r="A397" s="282">
        <v>396</v>
      </c>
      <c r="B397" s="144" t="s">
        <v>291</v>
      </c>
      <c r="C397" s="144" t="s">
        <v>689</v>
      </c>
      <c r="D397" s="145">
        <v>44068</v>
      </c>
      <c r="E397" s="143" t="s">
        <v>1224</v>
      </c>
      <c r="F397" s="144" t="s">
        <v>1245</v>
      </c>
      <c r="G397" s="146">
        <v>3910000</v>
      </c>
      <c r="H397" s="143">
        <v>4.91</v>
      </c>
      <c r="I397" s="143" t="s">
        <v>258</v>
      </c>
      <c r="J397" s="143" t="s">
        <v>317</v>
      </c>
      <c r="K397" s="143" t="s">
        <v>277</v>
      </c>
      <c r="L397" s="283" t="s">
        <v>277</v>
      </c>
    </row>
    <row r="398" spans="1:12">
      <c r="A398" s="282">
        <v>397</v>
      </c>
      <c r="B398" s="144" t="s">
        <v>282</v>
      </c>
      <c r="C398" s="144" t="s">
        <v>690</v>
      </c>
      <c r="D398" s="145">
        <v>43531</v>
      </c>
      <c r="E398" s="143" t="s">
        <v>1224</v>
      </c>
      <c r="F398" s="144" t="s">
        <v>1245</v>
      </c>
      <c r="G398" s="146">
        <v>3920000</v>
      </c>
      <c r="H398" s="143">
        <v>4.3</v>
      </c>
      <c r="I398" s="143" t="s">
        <v>253</v>
      </c>
      <c r="J398" s="143" t="s">
        <v>259</v>
      </c>
      <c r="K398" s="143" t="s">
        <v>260</v>
      </c>
      <c r="L398" s="283" t="s">
        <v>261</v>
      </c>
    </row>
    <row r="399" spans="1:12">
      <c r="A399" s="282">
        <v>398</v>
      </c>
      <c r="B399" s="144" t="s">
        <v>262</v>
      </c>
      <c r="C399" s="144" t="s">
        <v>691</v>
      </c>
      <c r="D399" s="145">
        <v>43744</v>
      </c>
      <c r="E399" s="143" t="s">
        <v>1224</v>
      </c>
      <c r="F399" s="144" t="s">
        <v>1247</v>
      </c>
      <c r="G399" s="146">
        <v>4830000</v>
      </c>
      <c r="H399" s="143">
        <v>8.7100000000000009</v>
      </c>
      <c r="I399" s="143" t="s">
        <v>258</v>
      </c>
      <c r="J399" s="143" t="s">
        <v>327</v>
      </c>
      <c r="K399" s="143" t="s">
        <v>255</v>
      </c>
      <c r="L399" s="283" t="s">
        <v>272</v>
      </c>
    </row>
    <row r="400" spans="1:12">
      <c r="A400" s="282">
        <v>399</v>
      </c>
      <c r="B400" s="144" t="s">
        <v>294</v>
      </c>
      <c r="C400" s="144" t="s">
        <v>692</v>
      </c>
      <c r="D400" s="145">
        <v>43733</v>
      </c>
      <c r="E400" s="143" t="s">
        <v>1225</v>
      </c>
      <c r="F400" s="144" t="s">
        <v>1256</v>
      </c>
      <c r="G400" s="146">
        <v>4230000</v>
      </c>
      <c r="H400" s="143">
        <v>8.43</v>
      </c>
      <c r="I400" s="143" t="s">
        <v>23</v>
      </c>
      <c r="J400" s="143" t="s">
        <v>293</v>
      </c>
      <c r="K400" s="143" t="s">
        <v>260</v>
      </c>
      <c r="L400" s="283" t="s">
        <v>268</v>
      </c>
    </row>
    <row r="401" spans="1:12">
      <c r="A401" s="282">
        <v>400</v>
      </c>
      <c r="B401" s="144" t="s">
        <v>282</v>
      </c>
      <c r="C401" s="144" t="s">
        <v>693</v>
      </c>
      <c r="D401" s="145">
        <v>43556</v>
      </c>
      <c r="E401" s="143" t="s">
        <v>1225</v>
      </c>
      <c r="F401" s="144" t="s">
        <v>1246</v>
      </c>
      <c r="G401" s="146">
        <v>1490000</v>
      </c>
      <c r="H401" s="143">
        <v>5.24</v>
      </c>
      <c r="I401" s="143" t="s">
        <v>253</v>
      </c>
      <c r="J401" s="143" t="s">
        <v>344</v>
      </c>
      <c r="K401" s="143" t="s">
        <v>260</v>
      </c>
      <c r="L401" s="283" t="s">
        <v>281</v>
      </c>
    </row>
    <row r="402" spans="1:12">
      <c r="A402" s="282">
        <v>401</v>
      </c>
      <c r="B402" s="144" t="s">
        <v>282</v>
      </c>
      <c r="C402" s="144" t="s">
        <v>694</v>
      </c>
      <c r="D402" s="145">
        <v>43789</v>
      </c>
      <c r="E402" s="143" t="s">
        <v>1225</v>
      </c>
      <c r="F402" s="144" t="s">
        <v>1247</v>
      </c>
      <c r="G402" s="146">
        <v>4480000</v>
      </c>
      <c r="H402" s="143">
        <v>10.050000000000001</v>
      </c>
      <c r="I402" s="143" t="s">
        <v>23</v>
      </c>
      <c r="J402" s="143" t="s">
        <v>330</v>
      </c>
      <c r="K402" s="143" t="s">
        <v>255</v>
      </c>
      <c r="L402" s="283" t="s">
        <v>256</v>
      </c>
    </row>
    <row r="403" spans="1:12">
      <c r="A403" s="282">
        <v>402</v>
      </c>
      <c r="B403" s="144" t="s">
        <v>278</v>
      </c>
      <c r="C403" s="144" t="s">
        <v>695</v>
      </c>
      <c r="D403" s="145">
        <v>43417</v>
      </c>
      <c r="E403" s="143" t="s">
        <v>1225</v>
      </c>
      <c r="F403" s="144" t="s">
        <v>1247</v>
      </c>
      <c r="G403" s="146">
        <v>4080000</v>
      </c>
      <c r="H403" s="143">
        <v>8.8800000000000008</v>
      </c>
      <c r="I403" s="143" t="s">
        <v>258</v>
      </c>
      <c r="J403" s="143" t="s">
        <v>280</v>
      </c>
      <c r="K403" s="143" t="s">
        <v>260</v>
      </c>
      <c r="L403" s="283" t="s">
        <v>281</v>
      </c>
    </row>
    <row r="404" spans="1:12">
      <c r="A404" s="282">
        <v>403</v>
      </c>
      <c r="B404" s="144" t="s">
        <v>282</v>
      </c>
      <c r="C404" s="144" t="s">
        <v>696</v>
      </c>
      <c r="D404" s="145">
        <v>43207</v>
      </c>
      <c r="E404" s="143" t="s">
        <v>1225</v>
      </c>
      <c r="F404" s="144" t="s">
        <v>1248</v>
      </c>
      <c r="G404" s="146">
        <v>2970000</v>
      </c>
      <c r="H404" s="143">
        <v>7.9</v>
      </c>
      <c r="I404" s="143" t="s">
        <v>23</v>
      </c>
      <c r="J404" s="143" t="s">
        <v>264</v>
      </c>
      <c r="K404" s="143" t="s">
        <v>255</v>
      </c>
      <c r="L404" s="283" t="s">
        <v>265</v>
      </c>
    </row>
    <row r="405" spans="1:12">
      <c r="A405" s="282">
        <v>404</v>
      </c>
      <c r="B405" s="144" t="s">
        <v>309</v>
      </c>
      <c r="C405" s="144" t="s">
        <v>697</v>
      </c>
      <c r="D405" s="145">
        <v>43199</v>
      </c>
      <c r="E405" s="143" t="s">
        <v>1224</v>
      </c>
      <c r="F405" s="144" t="s">
        <v>1246</v>
      </c>
      <c r="G405" s="146">
        <v>3140000</v>
      </c>
      <c r="H405" s="143">
        <v>9.18</v>
      </c>
      <c r="I405" s="143" t="s">
        <v>253</v>
      </c>
      <c r="J405" s="143" t="s">
        <v>287</v>
      </c>
      <c r="K405" s="143" t="s">
        <v>255</v>
      </c>
      <c r="L405" s="283" t="s">
        <v>256</v>
      </c>
    </row>
    <row r="406" spans="1:12">
      <c r="A406" s="282">
        <v>405</v>
      </c>
      <c r="B406" s="144" t="s">
        <v>299</v>
      </c>
      <c r="C406" s="144" t="s">
        <v>698</v>
      </c>
      <c r="D406" s="145">
        <v>43231</v>
      </c>
      <c r="E406" s="143" t="s">
        <v>1225</v>
      </c>
      <c r="F406" s="144" t="s">
        <v>1247</v>
      </c>
      <c r="G406" s="146">
        <v>3790000</v>
      </c>
      <c r="H406" s="143">
        <v>6.17</v>
      </c>
      <c r="I406" s="143" t="s">
        <v>23</v>
      </c>
      <c r="J406" s="143" t="s">
        <v>324</v>
      </c>
      <c r="K406" s="143" t="s">
        <v>255</v>
      </c>
      <c r="L406" s="283" t="s">
        <v>265</v>
      </c>
    </row>
    <row r="407" spans="1:12">
      <c r="A407" s="282">
        <v>406</v>
      </c>
      <c r="B407" s="144" t="s">
        <v>285</v>
      </c>
      <c r="C407" s="144" t="s">
        <v>699</v>
      </c>
      <c r="D407" s="145">
        <v>43179</v>
      </c>
      <c r="E407" s="143" t="s">
        <v>1224</v>
      </c>
      <c r="F407" s="144" t="s">
        <v>1246</v>
      </c>
      <c r="G407" s="146">
        <v>1380000</v>
      </c>
      <c r="H407" s="143">
        <v>10.78</v>
      </c>
      <c r="I407" s="143" t="s">
        <v>258</v>
      </c>
      <c r="J407" s="143" t="s">
        <v>280</v>
      </c>
      <c r="K407" s="143" t="s">
        <v>260</v>
      </c>
      <c r="L407" s="283" t="s">
        <v>281</v>
      </c>
    </row>
    <row r="408" spans="1:12">
      <c r="A408" s="282">
        <v>407</v>
      </c>
      <c r="B408" s="144" t="s">
        <v>262</v>
      </c>
      <c r="C408" s="144" t="s">
        <v>700</v>
      </c>
      <c r="D408" s="145">
        <v>43691</v>
      </c>
      <c r="E408" s="143" t="s">
        <v>1224</v>
      </c>
      <c r="F408" s="144" t="s">
        <v>1247</v>
      </c>
      <c r="G408" s="146">
        <v>3750000</v>
      </c>
      <c r="H408" s="143">
        <v>7.92</v>
      </c>
      <c r="I408" s="143" t="s">
        <v>253</v>
      </c>
      <c r="J408" s="143" t="s">
        <v>327</v>
      </c>
      <c r="K408" s="143" t="s">
        <v>255</v>
      </c>
      <c r="L408" s="283" t="s">
        <v>272</v>
      </c>
    </row>
    <row r="409" spans="1:12">
      <c r="A409" s="282">
        <v>408</v>
      </c>
      <c r="B409" s="144" t="s">
        <v>251</v>
      </c>
      <c r="C409" s="144" t="s">
        <v>701</v>
      </c>
      <c r="D409" s="145">
        <v>43457</v>
      </c>
      <c r="E409" s="143" t="s">
        <v>1224</v>
      </c>
      <c r="F409" s="144" t="s">
        <v>1247</v>
      </c>
      <c r="G409" s="146">
        <v>3520000</v>
      </c>
      <c r="H409" s="143">
        <v>10.72</v>
      </c>
      <c r="I409" s="143" t="s">
        <v>258</v>
      </c>
      <c r="J409" s="143" t="s">
        <v>330</v>
      </c>
      <c r="K409" s="143" t="s">
        <v>255</v>
      </c>
      <c r="L409" s="283" t="s">
        <v>256</v>
      </c>
    </row>
    <row r="410" spans="1:12">
      <c r="A410" s="282">
        <v>409</v>
      </c>
      <c r="B410" s="144" t="s">
        <v>269</v>
      </c>
      <c r="C410" s="144" t="s">
        <v>702</v>
      </c>
      <c r="D410" s="145">
        <v>43223</v>
      </c>
      <c r="E410" s="143" t="s">
        <v>1224</v>
      </c>
      <c r="F410" s="144" t="s">
        <v>1256</v>
      </c>
      <c r="G410" s="146">
        <v>4900000</v>
      </c>
      <c r="H410" s="143">
        <v>9.3800000000000008</v>
      </c>
      <c r="I410" s="143" t="s">
        <v>258</v>
      </c>
      <c r="J410" s="143" t="s">
        <v>284</v>
      </c>
      <c r="K410" s="143" t="s">
        <v>255</v>
      </c>
      <c r="L410" s="283" t="s">
        <v>272</v>
      </c>
    </row>
    <row r="411" spans="1:12">
      <c r="A411" s="282">
        <v>410</v>
      </c>
      <c r="B411" s="144" t="s">
        <v>269</v>
      </c>
      <c r="C411" s="144" t="s">
        <v>703</v>
      </c>
      <c r="D411" s="145">
        <v>43156</v>
      </c>
      <c r="E411" s="143" t="s">
        <v>1225</v>
      </c>
      <c r="F411" s="144" t="s">
        <v>1256</v>
      </c>
      <c r="G411" s="146">
        <v>2490000</v>
      </c>
      <c r="H411" s="143">
        <v>7.92</v>
      </c>
      <c r="I411" s="143" t="s">
        <v>23</v>
      </c>
      <c r="J411" s="143" t="s">
        <v>324</v>
      </c>
      <c r="K411" s="143" t="s">
        <v>255</v>
      </c>
      <c r="L411" s="283" t="s">
        <v>265</v>
      </c>
    </row>
    <row r="412" spans="1:12">
      <c r="A412" s="282">
        <v>411</v>
      </c>
      <c r="B412" s="144" t="s">
        <v>309</v>
      </c>
      <c r="C412" s="144" t="s">
        <v>704</v>
      </c>
      <c r="D412" s="145">
        <v>43856</v>
      </c>
      <c r="E412" s="143" t="s">
        <v>1224</v>
      </c>
      <c r="F412" s="144" t="s">
        <v>1246</v>
      </c>
      <c r="G412" s="146">
        <v>3360000</v>
      </c>
      <c r="H412" s="143">
        <v>6.02</v>
      </c>
      <c r="I412" s="143" t="s">
        <v>258</v>
      </c>
      <c r="J412" s="143" t="s">
        <v>344</v>
      </c>
      <c r="K412" s="143" t="s">
        <v>260</v>
      </c>
      <c r="L412" s="283" t="s">
        <v>281</v>
      </c>
    </row>
    <row r="413" spans="1:12">
      <c r="A413" s="282">
        <v>412</v>
      </c>
      <c r="B413" s="144" t="s">
        <v>269</v>
      </c>
      <c r="C413" s="144" t="s">
        <v>705</v>
      </c>
      <c r="D413" s="145">
        <v>44102</v>
      </c>
      <c r="E413" s="143" t="s">
        <v>1225</v>
      </c>
      <c r="F413" s="144" t="s">
        <v>1246</v>
      </c>
      <c r="G413" s="146">
        <v>3460000</v>
      </c>
      <c r="H413" s="143">
        <v>7.09</v>
      </c>
      <c r="I413" s="143" t="s">
        <v>258</v>
      </c>
      <c r="J413" s="143" t="s">
        <v>259</v>
      </c>
      <c r="K413" s="143" t="s">
        <v>260</v>
      </c>
      <c r="L413" s="283" t="s">
        <v>261</v>
      </c>
    </row>
    <row r="414" spans="1:12">
      <c r="A414" s="282">
        <v>413</v>
      </c>
      <c r="B414" s="144" t="s">
        <v>288</v>
      </c>
      <c r="C414" s="144" t="s">
        <v>706</v>
      </c>
      <c r="D414" s="145">
        <v>44011</v>
      </c>
      <c r="E414" s="143" t="s">
        <v>1224</v>
      </c>
      <c r="F414" s="144" t="s">
        <v>1247</v>
      </c>
      <c r="G414" s="146">
        <v>2810000</v>
      </c>
      <c r="H414" s="143">
        <v>8.83</v>
      </c>
      <c r="I414" s="143" t="s">
        <v>23</v>
      </c>
      <c r="J414" s="143" t="s">
        <v>324</v>
      </c>
      <c r="K414" s="143" t="s">
        <v>255</v>
      </c>
      <c r="L414" s="283" t="s">
        <v>265</v>
      </c>
    </row>
    <row r="415" spans="1:12">
      <c r="A415" s="282">
        <v>414</v>
      </c>
      <c r="B415" s="144" t="s">
        <v>291</v>
      </c>
      <c r="C415" s="144" t="s">
        <v>707</v>
      </c>
      <c r="D415" s="145">
        <v>43289</v>
      </c>
      <c r="E415" s="143" t="s">
        <v>1224</v>
      </c>
      <c r="F415" s="144" t="s">
        <v>1247</v>
      </c>
      <c r="G415" s="146">
        <v>3300000</v>
      </c>
      <c r="H415" s="143">
        <v>10.17</v>
      </c>
      <c r="I415" s="143" t="s">
        <v>253</v>
      </c>
      <c r="J415" s="143" t="s">
        <v>293</v>
      </c>
      <c r="K415" s="143" t="s">
        <v>260</v>
      </c>
      <c r="L415" s="283" t="s">
        <v>268</v>
      </c>
    </row>
    <row r="416" spans="1:12">
      <c r="A416" s="282">
        <v>415</v>
      </c>
      <c r="B416" s="144" t="s">
        <v>304</v>
      </c>
      <c r="C416" s="144" t="s">
        <v>708</v>
      </c>
      <c r="D416" s="145">
        <v>43344</v>
      </c>
      <c r="E416" s="143" t="s">
        <v>1224</v>
      </c>
      <c r="F416" s="144" t="s">
        <v>1245</v>
      </c>
      <c r="G416" s="146">
        <v>4730000</v>
      </c>
      <c r="H416" s="143">
        <v>11.09</v>
      </c>
      <c r="I416" s="143" t="s">
        <v>258</v>
      </c>
      <c r="J416" s="143" t="s">
        <v>280</v>
      </c>
      <c r="K416" s="143" t="s">
        <v>260</v>
      </c>
      <c r="L416" s="283" t="s">
        <v>281</v>
      </c>
    </row>
    <row r="417" spans="1:12">
      <c r="A417" s="282">
        <v>416</v>
      </c>
      <c r="B417" s="144" t="s">
        <v>294</v>
      </c>
      <c r="C417" s="144" t="s">
        <v>709</v>
      </c>
      <c r="D417" s="145">
        <v>43430</v>
      </c>
      <c r="E417" s="143" t="s">
        <v>1224</v>
      </c>
      <c r="F417" s="144" t="s">
        <v>1246</v>
      </c>
      <c r="G417" s="146">
        <v>4530000</v>
      </c>
      <c r="H417" s="143">
        <v>10.55</v>
      </c>
      <c r="I417" s="143" t="s">
        <v>253</v>
      </c>
      <c r="J417" s="143" t="s">
        <v>271</v>
      </c>
      <c r="K417" s="143" t="s">
        <v>255</v>
      </c>
      <c r="L417" s="283" t="s">
        <v>272</v>
      </c>
    </row>
    <row r="418" spans="1:12">
      <c r="A418" s="282">
        <v>417</v>
      </c>
      <c r="B418" s="144" t="s">
        <v>304</v>
      </c>
      <c r="C418" s="144" t="s">
        <v>710</v>
      </c>
      <c r="D418" s="145">
        <v>43444</v>
      </c>
      <c r="E418" s="143" t="s">
        <v>1225</v>
      </c>
      <c r="F418" s="144" t="s">
        <v>1245</v>
      </c>
      <c r="G418" s="146">
        <v>3320000</v>
      </c>
      <c r="H418" s="143">
        <v>6.22</v>
      </c>
      <c r="I418" s="143" t="s">
        <v>253</v>
      </c>
      <c r="J418" s="143" t="s">
        <v>344</v>
      </c>
      <c r="K418" s="143" t="s">
        <v>260</v>
      </c>
      <c r="L418" s="283" t="s">
        <v>281</v>
      </c>
    </row>
    <row r="419" spans="1:12">
      <c r="A419" s="282">
        <v>418</v>
      </c>
      <c r="B419" s="144" t="s">
        <v>299</v>
      </c>
      <c r="C419" s="144" t="s">
        <v>711</v>
      </c>
      <c r="D419" s="145">
        <v>44083</v>
      </c>
      <c r="E419" s="143" t="s">
        <v>1224</v>
      </c>
      <c r="F419" s="144" t="s">
        <v>1247</v>
      </c>
      <c r="G419" s="146">
        <v>4760000</v>
      </c>
      <c r="H419" s="143">
        <v>5.16</v>
      </c>
      <c r="I419" s="143" t="s">
        <v>258</v>
      </c>
      <c r="J419" s="143" t="s">
        <v>284</v>
      </c>
      <c r="K419" s="143" t="s">
        <v>255</v>
      </c>
      <c r="L419" s="283" t="s">
        <v>272</v>
      </c>
    </row>
    <row r="420" spans="1:12">
      <c r="A420" s="282">
        <v>419</v>
      </c>
      <c r="B420" s="144" t="s">
        <v>299</v>
      </c>
      <c r="C420" s="144" t="s">
        <v>712</v>
      </c>
      <c r="D420" s="145">
        <v>44092</v>
      </c>
      <c r="E420" s="143" t="s">
        <v>1225</v>
      </c>
      <c r="F420" s="144" t="s">
        <v>1247</v>
      </c>
      <c r="G420" s="146">
        <v>4050000</v>
      </c>
      <c r="H420" s="143">
        <v>10.86</v>
      </c>
      <c r="I420" s="143" t="s">
        <v>253</v>
      </c>
      <c r="J420" s="143" t="s">
        <v>296</v>
      </c>
      <c r="K420" s="143" t="s">
        <v>260</v>
      </c>
      <c r="L420" s="283" t="s">
        <v>261</v>
      </c>
    </row>
    <row r="421" spans="1:12">
      <c r="A421" s="282">
        <v>420</v>
      </c>
      <c r="B421" s="144" t="s">
        <v>269</v>
      </c>
      <c r="C421" s="144" t="s">
        <v>713</v>
      </c>
      <c r="D421" s="145">
        <v>43231</v>
      </c>
      <c r="E421" s="143" t="s">
        <v>1224</v>
      </c>
      <c r="F421" s="144" t="s">
        <v>1246</v>
      </c>
      <c r="G421" s="146">
        <v>2980000</v>
      </c>
      <c r="H421" s="143">
        <v>6.23</v>
      </c>
      <c r="I421" s="143" t="s">
        <v>23</v>
      </c>
      <c r="J421" s="143" t="s">
        <v>259</v>
      </c>
      <c r="K421" s="143" t="s">
        <v>260</v>
      </c>
      <c r="L421" s="283" t="s">
        <v>261</v>
      </c>
    </row>
    <row r="422" spans="1:12">
      <c r="A422" s="282">
        <v>421</v>
      </c>
      <c r="B422" s="144" t="s">
        <v>304</v>
      </c>
      <c r="C422" s="144" t="s">
        <v>714</v>
      </c>
      <c r="D422" s="145">
        <v>44023</v>
      </c>
      <c r="E422" s="143" t="s">
        <v>1225</v>
      </c>
      <c r="F422" s="144" t="s">
        <v>1246</v>
      </c>
      <c r="G422" s="146">
        <v>1340000</v>
      </c>
      <c r="H422" s="143">
        <v>4.74</v>
      </c>
      <c r="I422" s="143" t="s">
        <v>23</v>
      </c>
      <c r="J422" s="143" t="s">
        <v>302</v>
      </c>
      <c r="K422" s="143" t="s">
        <v>255</v>
      </c>
      <c r="L422" s="283" t="s">
        <v>265</v>
      </c>
    </row>
    <row r="423" spans="1:12">
      <c r="A423" s="282">
        <v>422</v>
      </c>
      <c r="B423" s="144" t="s">
        <v>269</v>
      </c>
      <c r="C423" s="144" t="s">
        <v>715</v>
      </c>
      <c r="D423" s="145">
        <v>43467</v>
      </c>
      <c r="E423" s="143" t="s">
        <v>1225</v>
      </c>
      <c r="F423" s="144" t="s">
        <v>1245</v>
      </c>
      <c r="G423" s="146">
        <v>3800000</v>
      </c>
      <c r="H423" s="143">
        <v>5.69</v>
      </c>
      <c r="I423" s="143" t="s">
        <v>258</v>
      </c>
      <c r="J423" s="143" t="s">
        <v>293</v>
      </c>
      <c r="K423" s="143" t="s">
        <v>260</v>
      </c>
      <c r="L423" s="283" t="s">
        <v>268</v>
      </c>
    </row>
    <row r="424" spans="1:12">
      <c r="A424" s="282">
        <v>423</v>
      </c>
      <c r="B424" s="144" t="s">
        <v>299</v>
      </c>
      <c r="C424" s="144" t="s">
        <v>716</v>
      </c>
      <c r="D424" s="145">
        <v>43176</v>
      </c>
      <c r="E424" s="143" t="s">
        <v>1224</v>
      </c>
      <c r="F424" s="144" t="s">
        <v>1249</v>
      </c>
      <c r="G424" s="146">
        <v>2210000</v>
      </c>
      <c r="H424" s="143">
        <v>5.23</v>
      </c>
      <c r="I424" s="143" t="s">
        <v>253</v>
      </c>
      <c r="J424" s="143" t="s">
        <v>276</v>
      </c>
      <c r="K424" s="143" t="s">
        <v>277</v>
      </c>
      <c r="L424" s="283" t="s">
        <v>277</v>
      </c>
    </row>
    <row r="425" spans="1:12">
      <c r="A425" s="282">
        <v>424</v>
      </c>
      <c r="B425" s="144" t="s">
        <v>278</v>
      </c>
      <c r="C425" s="144" t="s">
        <v>717</v>
      </c>
      <c r="D425" s="145">
        <v>43471</v>
      </c>
      <c r="E425" s="143" t="s">
        <v>1224</v>
      </c>
      <c r="F425" s="144" t="s">
        <v>1256</v>
      </c>
      <c r="G425" s="146">
        <v>3150000</v>
      </c>
      <c r="H425" s="143">
        <v>7.58</v>
      </c>
      <c r="I425" s="143" t="s">
        <v>258</v>
      </c>
      <c r="J425" s="143" t="s">
        <v>344</v>
      </c>
      <c r="K425" s="143" t="s">
        <v>260</v>
      </c>
      <c r="L425" s="283" t="s">
        <v>281</v>
      </c>
    </row>
    <row r="426" spans="1:12">
      <c r="A426" s="282">
        <v>425</v>
      </c>
      <c r="B426" s="144" t="s">
        <v>269</v>
      </c>
      <c r="C426" s="144" t="s">
        <v>718</v>
      </c>
      <c r="D426" s="145">
        <v>43545</v>
      </c>
      <c r="E426" s="143" t="s">
        <v>1224</v>
      </c>
      <c r="F426" s="144" t="s">
        <v>1246</v>
      </c>
      <c r="G426" s="146">
        <v>2190000</v>
      </c>
      <c r="H426" s="143">
        <v>8.39</v>
      </c>
      <c r="I426" s="143" t="s">
        <v>253</v>
      </c>
      <c r="J426" s="143" t="s">
        <v>254</v>
      </c>
      <c r="K426" s="143" t="s">
        <v>255</v>
      </c>
      <c r="L426" s="283" t="s">
        <v>256</v>
      </c>
    </row>
    <row r="427" spans="1:12">
      <c r="A427" s="282">
        <v>426</v>
      </c>
      <c r="B427" s="144" t="s">
        <v>282</v>
      </c>
      <c r="C427" s="144" t="s">
        <v>719</v>
      </c>
      <c r="D427" s="145">
        <v>43751</v>
      </c>
      <c r="E427" s="143" t="s">
        <v>1224</v>
      </c>
      <c r="F427" s="144" t="s">
        <v>1247</v>
      </c>
      <c r="G427" s="146">
        <v>1330000</v>
      </c>
      <c r="H427" s="143">
        <v>5.0999999999999996</v>
      </c>
      <c r="I427" s="143" t="s">
        <v>23</v>
      </c>
      <c r="J427" s="143" t="s">
        <v>267</v>
      </c>
      <c r="K427" s="143" t="s">
        <v>260</v>
      </c>
      <c r="L427" s="283" t="s">
        <v>268</v>
      </c>
    </row>
    <row r="428" spans="1:12">
      <c r="A428" s="282">
        <v>427</v>
      </c>
      <c r="B428" s="144" t="s">
        <v>269</v>
      </c>
      <c r="C428" s="144" t="s">
        <v>720</v>
      </c>
      <c r="D428" s="145">
        <v>43943</v>
      </c>
      <c r="E428" s="143" t="s">
        <v>1225</v>
      </c>
      <c r="F428" s="144" t="s">
        <v>1245</v>
      </c>
      <c r="G428" s="146">
        <v>3950000</v>
      </c>
      <c r="H428" s="143">
        <v>4.32</v>
      </c>
      <c r="I428" s="143" t="s">
        <v>253</v>
      </c>
      <c r="J428" s="143" t="s">
        <v>287</v>
      </c>
      <c r="K428" s="143" t="s">
        <v>255</v>
      </c>
      <c r="L428" s="283" t="s">
        <v>256</v>
      </c>
    </row>
    <row r="429" spans="1:12">
      <c r="A429" s="282">
        <v>428</v>
      </c>
      <c r="B429" s="144" t="s">
        <v>309</v>
      </c>
      <c r="C429" s="144" t="s">
        <v>721</v>
      </c>
      <c r="D429" s="145">
        <v>43686</v>
      </c>
      <c r="E429" s="143" t="s">
        <v>1224</v>
      </c>
      <c r="F429" s="144" t="s">
        <v>1256</v>
      </c>
      <c r="G429" s="146">
        <v>4660000</v>
      </c>
      <c r="H429" s="143">
        <v>9.56</v>
      </c>
      <c r="I429" s="143" t="s">
        <v>258</v>
      </c>
      <c r="J429" s="143" t="s">
        <v>267</v>
      </c>
      <c r="K429" s="143" t="s">
        <v>260</v>
      </c>
      <c r="L429" s="283" t="s">
        <v>268</v>
      </c>
    </row>
    <row r="430" spans="1:12">
      <c r="A430" s="282">
        <v>429</v>
      </c>
      <c r="B430" s="144" t="s">
        <v>288</v>
      </c>
      <c r="C430" s="144" t="s">
        <v>722</v>
      </c>
      <c r="D430" s="145">
        <v>43747</v>
      </c>
      <c r="E430" s="143" t="s">
        <v>1224</v>
      </c>
      <c r="F430" s="144" t="s">
        <v>1245</v>
      </c>
      <c r="G430" s="146">
        <v>3460000</v>
      </c>
      <c r="H430" s="143">
        <v>10.47</v>
      </c>
      <c r="I430" s="143" t="s">
        <v>253</v>
      </c>
      <c r="J430" s="143" t="s">
        <v>276</v>
      </c>
      <c r="K430" s="143" t="s">
        <v>277</v>
      </c>
      <c r="L430" s="283" t="s">
        <v>277</v>
      </c>
    </row>
    <row r="431" spans="1:12">
      <c r="A431" s="282">
        <v>430</v>
      </c>
      <c r="B431" s="144" t="s">
        <v>269</v>
      </c>
      <c r="C431" s="144" t="s">
        <v>723</v>
      </c>
      <c r="D431" s="145">
        <v>43821</v>
      </c>
      <c r="E431" s="143" t="s">
        <v>1225</v>
      </c>
      <c r="F431" s="144" t="s">
        <v>1247</v>
      </c>
      <c r="G431" s="146">
        <v>3110000</v>
      </c>
      <c r="H431" s="143">
        <v>4.26</v>
      </c>
      <c r="I431" s="143" t="s">
        <v>258</v>
      </c>
      <c r="J431" s="143" t="s">
        <v>324</v>
      </c>
      <c r="K431" s="143" t="s">
        <v>255</v>
      </c>
      <c r="L431" s="283" t="s">
        <v>265</v>
      </c>
    </row>
    <row r="432" spans="1:12">
      <c r="A432" s="282">
        <v>431</v>
      </c>
      <c r="B432" s="144" t="s">
        <v>309</v>
      </c>
      <c r="C432" s="144" t="s">
        <v>724</v>
      </c>
      <c r="D432" s="145">
        <v>43163</v>
      </c>
      <c r="E432" s="143" t="s">
        <v>1225</v>
      </c>
      <c r="F432" s="144" t="s">
        <v>1245</v>
      </c>
      <c r="G432" s="146">
        <v>2860000</v>
      </c>
      <c r="H432" s="143">
        <v>5.51</v>
      </c>
      <c r="I432" s="143" t="s">
        <v>23</v>
      </c>
      <c r="J432" s="143" t="s">
        <v>293</v>
      </c>
      <c r="K432" s="143" t="s">
        <v>260</v>
      </c>
      <c r="L432" s="283" t="s">
        <v>268</v>
      </c>
    </row>
    <row r="433" spans="1:12">
      <c r="A433" s="282">
        <v>432</v>
      </c>
      <c r="B433" s="144" t="s">
        <v>269</v>
      </c>
      <c r="C433" s="144" t="s">
        <v>725</v>
      </c>
      <c r="D433" s="145">
        <v>43821</v>
      </c>
      <c r="E433" s="143" t="s">
        <v>1224</v>
      </c>
      <c r="F433" s="144" t="s">
        <v>1247</v>
      </c>
      <c r="G433" s="146">
        <v>2510000</v>
      </c>
      <c r="H433" s="143">
        <v>9.11</v>
      </c>
      <c r="I433" s="143" t="s">
        <v>258</v>
      </c>
      <c r="J433" s="143" t="s">
        <v>344</v>
      </c>
      <c r="K433" s="143" t="s">
        <v>260</v>
      </c>
      <c r="L433" s="283" t="s">
        <v>281</v>
      </c>
    </row>
    <row r="434" spans="1:12">
      <c r="A434" s="282">
        <v>433</v>
      </c>
      <c r="B434" s="144" t="s">
        <v>285</v>
      </c>
      <c r="C434" s="144" t="s">
        <v>726</v>
      </c>
      <c r="D434" s="145">
        <v>43107</v>
      </c>
      <c r="E434" s="143" t="s">
        <v>1224</v>
      </c>
      <c r="F434" s="144" t="s">
        <v>1245</v>
      </c>
      <c r="G434" s="146">
        <v>3160000</v>
      </c>
      <c r="H434" s="143">
        <v>9.51</v>
      </c>
      <c r="I434" s="143" t="s">
        <v>253</v>
      </c>
      <c r="J434" s="143" t="s">
        <v>298</v>
      </c>
      <c r="K434" s="143" t="s">
        <v>260</v>
      </c>
      <c r="L434" s="283" t="s">
        <v>281</v>
      </c>
    </row>
    <row r="435" spans="1:12">
      <c r="A435" s="282">
        <v>434</v>
      </c>
      <c r="B435" s="144" t="s">
        <v>299</v>
      </c>
      <c r="C435" s="144" t="s">
        <v>727</v>
      </c>
      <c r="D435" s="145">
        <v>43593</v>
      </c>
      <c r="E435" s="143" t="s">
        <v>1224</v>
      </c>
      <c r="F435" s="144" t="s">
        <v>1246</v>
      </c>
      <c r="G435" s="146">
        <v>2880000</v>
      </c>
      <c r="H435" s="143">
        <v>9.33</v>
      </c>
      <c r="I435" s="143" t="s">
        <v>253</v>
      </c>
      <c r="J435" s="143" t="s">
        <v>327</v>
      </c>
      <c r="K435" s="143" t="s">
        <v>255</v>
      </c>
      <c r="L435" s="283" t="s">
        <v>272</v>
      </c>
    </row>
    <row r="436" spans="1:12">
      <c r="A436" s="282">
        <v>435</v>
      </c>
      <c r="B436" s="144" t="s">
        <v>285</v>
      </c>
      <c r="C436" s="144" t="s">
        <v>728</v>
      </c>
      <c r="D436" s="145">
        <v>43431</v>
      </c>
      <c r="E436" s="143" t="s">
        <v>1225</v>
      </c>
      <c r="F436" s="144" t="s">
        <v>1248</v>
      </c>
      <c r="G436" s="146">
        <v>2270000</v>
      </c>
      <c r="H436" s="143">
        <v>8.8800000000000008</v>
      </c>
      <c r="I436" s="143" t="s">
        <v>23</v>
      </c>
      <c r="J436" s="143" t="s">
        <v>344</v>
      </c>
      <c r="K436" s="143" t="s">
        <v>260</v>
      </c>
      <c r="L436" s="283" t="s">
        <v>281</v>
      </c>
    </row>
    <row r="437" spans="1:12">
      <c r="A437" s="282">
        <v>436</v>
      </c>
      <c r="B437" s="144" t="s">
        <v>269</v>
      </c>
      <c r="C437" s="144" t="s">
        <v>729</v>
      </c>
      <c r="D437" s="145">
        <v>43197</v>
      </c>
      <c r="E437" s="143" t="s">
        <v>1225</v>
      </c>
      <c r="F437" s="144" t="s">
        <v>1247</v>
      </c>
      <c r="G437" s="146">
        <v>3590000</v>
      </c>
      <c r="H437" s="143">
        <v>6.9</v>
      </c>
      <c r="I437" s="143" t="s">
        <v>258</v>
      </c>
      <c r="J437" s="143" t="s">
        <v>280</v>
      </c>
      <c r="K437" s="143" t="s">
        <v>260</v>
      </c>
      <c r="L437" s="283" t="s">
        <v>281</v>
      </c>
    </row>
    <row r="438" spans="1:12">
      <c r="A438" s="282">
        <v>437</v>
      </c>
      <c r="B438" s="144" t="s">
        <v>299</v>
      </c>
      <c r="C438" s="144" t="s">
        <v>730</v>
      </c>
      <c r="D438" s="145">
        <v>43152</v>
      </c>
      <c r="E438" s="143" t="s">
        <v>1224</v>
      </c>
      <c r="F438" s="144" t="s">
        <v>1248</v>
      </c>
      <c r="G438" s="146">
        <v>4010000</v>
      </c>
      <c r="H438" s="143">
        <v>10.1</v>
      </c>
      <c r="I438" s="143" t="s">
        <v>23</v>
      </c>
      <c r="J438" s="143" t="s">
        <v>293</v>
      </c>
      <c r="K438" s="143" t="s">
        <v>260</v>
      </c>
      <c r="L438" s="283" t="s">
        <v>268</v>
      </c>
    </row>
    <row r="439" spans="1:12">
      <c r="A439" s="282">
        <v>438</v>
      </c>
      <c r="B439" s="144" t="s">
        <v>291</v>
      </c>
      <c r="C439" s="144" t="s">
        <v>731</v>
      </c>
      <c r="D439" s="145">
        <v>43492</v>
      </c>
      <c r="E439" s="143" t="s">
        <v>1224</v>
      </c>
      <c r="F439" s="144" t="s">
        <v>1248</v>
      </c>
      <c r="G439" s="146">
        <v>3070000</v>
      </c>
      <c r="H439" s="143">
        <v>9.5</v>
      </c>
      <c r="I439" s="143" t="s">
        <v>258</v>
      </c>
      <c r="J439" s="143" t="s">
        <v>330</v>
      </c>
      <c r="K439" s="143" t="s">
        <v>255</v>
      </c>
      <c r="L439" s="283" t="s">
        <v>256</v>
      </c>
    </row>
    <row r="440" spans="1:12">
      <c r="A440" s="282">
        <v>439</v>
      </c>
      <c r="B440" s="144" t="s">
        <v>309</v>
      </c>
      <c r="C440" s="144" t="s">
        <v>732</v>
      </c>
      <c r="D440" s="145">
        <v>44113</v>
      </c>
      <c r="E440" s="143" t="s">
        <v>1224</v>
      </c>
      <c r="F440" s="144" t="s">
        <v>1256</v>
      </c>
      <c r="G440" s="146">
        <v>2220000</v>
      </c>
      <c r="H440" s="143">
        <v>10.6</v>
      </c>
      <c r="I440" s="143" t="s">
        <v>258</v>
      </c>
      <c r="J440" s="143" t="s">
        <v>330</v>
      </c>
      <c r="K440" s="143" t="s">
        <v>255</v>
      </c>
      <c r="L440" s="283" t="s">
        <v>256</v>
      </c>
    </row>
    <row r="441" spans="1:12">
      <c r="A441" s="282">
        <v>440</v>
      </c>
      <c r="B441" s="144" t="s">
        <v>282</v>
      </c>
      <c r="C441" s="144" t="s">
        <v>733</v>
      </c>
      <c r="D441" s="145">
        <v>43817</v>
      </c>
      <c r="E441" s="143" t="s">
        <v>1224</v>
      </c>
      <c r="F441" s="144" t="s">
        <v>1248</v>
      </c>
      <c r="G441" s="146">
        <v>4590000</v>
      </c>
      <c r="H441" s="143">
        <v>6.2</v>
      </c>
      <c r="I441" s="143" t="s">
        <v>258</v>
      </c>
      <c r="J441" s="143" t="s">
        <v>280</v>
      </c>
      <c r="K441" s="143" t="s">
        <v>260</v>
      </c>
      <c r="L441" s="283" t="s">
        <v>281</v>
      </c>
    </row>
    <row r="442" spans="1:12">
      <c r="A442" s="282">
        <v>441</v>
      </c>
      <c r="B442" s="144" t="s">
        <v>262</v>
      </c>
      <c r="C442" s="144" t="s">
        <v>734</v>
      </c>
      <c r="D442" s="145">
        <v>44037</v>
      </c>
      <c r="E442" s="143" t="s">
        <v>1224</v>
      </c>
      <c r="F442" s="144" t="s">
        <v>1246</v>
      </c>
      <c r="G442" s="146">
        <v>1580000</v>
      </c>
      <c r="H442" s="143">
        <v>7.68</v>
      </c>
      <c r="I442" s="143" t="s">
        <v>258</v>
      </c>
      <c r="J442" s="143" t="s">
        <v>302</v>
      </c>
      <c r="K442" s="143" t="s">
        <v>255</v>
      </c>
      <c r="L442" s="283" t="s">
        <v>265</v>
      </c>
    </row>
    <row r="443" spans="1:12">
      <c r="A443" s="282">
        <v>442</v>
      </c>
      <c r="B443" s="144" t="s">
        <v>309</v>
      </c>
      <c r="C443" s="144" t="s">
        <v>735</v>
      </c>
      <c r="D443" s="145">
        <v>43930</v>
      </c>
      <c r="E443" s="143" t="s">
        <v>1224</v>
      </c>
      <c r="F443" s="144" t="s">
        <v>1247</v>
      </c>
      <c r="G443" s="146">
        <v>4820000</v>
      </c>
      <c r="H443" s="143">
        <v>7.59</v>
      </c>
      <c r="I443" s="143" t="s">
        <v>253</v>
      </c>
      <c r="J443" s="143" t="s">
        <v>264</v>
      </c>
      <c r="K443" s="143" t="s">
        <v>255</v>
      </c>
      <c r="L443" s="283" t="s">
        <v>265</v>
      </c>
    </row>
    <row r="444" spans="1:12">
      <c r="A444" s="282">
        <v>443</v>
      </c>
      <c r="B444" s="144" t="s">
        <v>291</v>
      </c>
      <c r="C444" s="144" t="s">
        <v>736</v>
      </c>
      <c r="D444" s="145">
        <v>43296</v>
      </c>
      <c r="E444" s="143" t="s">
        <v>1225</v>
      </c>
      <c r="F444" s="144" t="s">
        <v>1246</v>
      </c>
      <c r="G444" s="146">
        <v>3710000</v>
      </c>
      <c r="H444" s="143">
        <v>8.69</v>
      </c>
      <c r="I444" s="143" t="s">
        <v>23</v>
      </c>
      <c r="J444" s="143" t="s">
        <v>293</v>
      </c>
      <c r="K444" s="143" t="s">
        <v>260</v>
      </c>
      <c r="L444" s="283" t="s">
        <v>268</v>
      </c>
    </row>
    <row r="445" spans="1:12">
      <c r="A445" s="282">
        <v>444</v>
      </c>
      <c r="B445" s="144" t="s">
        <v>294</v>
      </c>
      <c r="C445" s="144" t="s">
        <v>737</v>
      </c>
      <c r="D445" s="145">
        <v>44062</v>
      </c>
      <c r="E445" s="143" t="s">
        <v>1225</v>
      </c>
      <c r="F445" s="144" t="s">
        <v>1245</v>
      </c>
      <c r="G445" s="146">
        <v>3870000</v>
      </c>
      <c r="H445" s="143">
        <v>8.98</v>
      </c>
      <c r="I445" s="143" t="s">
        <v>253</v>
      </c>
      <c r="J445" s="143" t="s">
        <v>306</v>
      </c>
      <c r="K445" s="143" t="s">
        <v>260</v>
      </c>
      <c r="L445" s="283" t="s">
        <v>268</v>
      </c>
    </row>
    <row r="446" spans="1:12">
      <c r="A446" s="282">
        <v>445</v>
      </c>
      <c r="B446" s="144" t="s">
        <v>282</v>
      </c>
      <c r="C446" s="144" t="s">
        <v>738</v>
      </c>
      <c r="D446" s="145">
        <v>43643</v>
      </c>
      <c r="E446" s="143" t="s">
        <v>1224</v>
      </c>
      <c r="F446" s="144" t="s">
        <v>1247</v>
      </c>
      <c r="G446" s="146">
        <v>4390000</v>
      </c>
      <c r="H446" s="143">
        <v>7.15</v>
      </c>
      <c r="I446" s="143" t="s">
        <v>23</v>
      </c>
      <c r="J446" s="143" t="s">
        <v>317</v>
      </c>
      <c r="K446" s="143" t="s">
        <v>277</v>
      </c>
      <c r="L446" s="283" t="s">
        <v>277</v>
      </c>
    </row>
    <row r="447" spans="1:12">
      <c r="A447" s="282">
        <v>446</v>
      </c>
      <c r="B447" s="144" t="s">
        <v>291</v>
      </c>
      <c r="C447" s="144" t="s">
        <v>739</v>
      </c>
      <c r="D447" s="145">
        <v>43321</v>
      </c>
      <c r="E447" s="143" t="s">
        <v>1224</v>
      </c>
      <c r="F447" s="144" t="s">
        <v>1247</v>
      </c>
      <c r="G447" s="146">
        <v>1840000</v>
      </c>
      <c r="H447" s="143">
        <v>7.11</v>
      </c>
      <c r="I447" s="143" t="s">
        <v>23</v>
      </c>
      <c r="J447" s="143" t="s">
        <v>317</v>
      </c>
      <c r="K447" s="143" t="s">
        <v>277</v>
      </c>
      <c r="L447" s="283" t="s">
        <v>277</v>
      </c>
    </row>
    <row r="448" spans="1:12">
      <c r="A448" s="282">
        <v>447</v>
      </c>
      <c r="B448" s="144" t="s">
        <v>309</v>
      </c>
      <c r="C448" s="144" t="s">
        <v>740</v>
      </c>
      <c r="D448" s="145">
        <v>43263</v>
      </c>
      <c r="E448" s="143" t="s">
        <v>1224</v>
      </c>
      <c r="F448" s="144" t="s">
        <v>1246</v>
      </c>
      <c r="G448" s="146">
        <v>2110000</v>
      </c>
      <c r="H448" s="143">
        <v>9.6300000000000008</v>
      </c>
      <c r="I448" s="143" t="s">
        <v>253</v>
      </c>
      <c r="J448" s="143" t="s">
        <v>274</v>
      </c>
      <c r="K448" s="143" t="s">
        <v>260</v>
      </c>
      <c r="L448" s="283" t="s">
        <v>261</v>
      </c>
    </row>
    <row r="449" spans="1:12">
      <c r="A449" s="282">
        <v>448</v>
      </c>
      <c r="B449" s="144" t="s">
        <v>294</v>
      </c>
      <c r="C449" s="144" t="s">
        <v>741</v>
      </c>
      <c r="D449" s="145">
        <v>43608</v>
      </c>
      <c r="E449" s="143" t="s">
        <v>1224</v>
      </c>
      <c r="F449" s="144" t="s">
        <v>1248</v>
      </c>
      <c r="G449" s="146">
        <v>4050000</v>
      </c>
      <c r="H449" s="143">
        <v>9.15</v>
      </c>
      <c r="I449" s="143" t="s">
        <v>23</v>
      </c>
      <c r="J449" s="143" t="s">
        <v>302</v>
      </c>
      <c r="K449" s="143" t="s">
        <v>255</v>
      </c>
      <c r="L449" s="283" t="s">
        <v>265</v>
      </c>
    </row>
    <row r="450" spans="1:12">
      <c r="A450" s="282">
        <v>449</v>
      </c>
      <c r="B450" s="144" t="s">
        <v>291</v>
      </c>
      <c r="C450" s="144" t="s">
        <v>742</v>
      </c>
      <c r="D450" s="145">
        <v>43791</v>
      </c>
      <c r="E450" s="143" t="s">
        <v>1224</v>
      </c>
      <c r="F450" s="144" t="s">
        <v>1245</v>
      </c>
      <c r="G450" s="146">
        <v>4800000</v>
      </c>
      <c r="H450" s="143">
        <v>7.89</v>
      </c>
      <c r="I450" s="143" t="s">
        <v>258</v>
      </c>
      <c r="J450" s="143" t="s">
        <v>274</v>
      </c>
      <c r="K450" s="143" t="s">
        <v>260</v>
      </c>
      <c r="L450" s="283" t="s">
        <v>261</v>
      </c>
    </row>
    <row r="451" spans="1:12">
      <c r="A451" s="282">
        <v>450</v>
      </c>
      <c r="B451" s="144" t="s">
        <v>262</v>
      </c>
      <c r="C451" s="144" t="s">
        <v>743</v>
      </c>
      <c r="D451" s="145">
        <v>43659</v>
      </c>
      <c r="E451" s="143" t="s">
        <v>1224</v>
      </c>
      <c r="F451" s="144" t="s">
        <v>1245</v>
      </c>
      <c r="G451" s="146">
        <v>3300000</v>
      </c>
      <c r="H451" s="143">
        <v>9.31</v>
      </c>
      <c r="I451" s="143" t="s">
        <v>23</v>
      </c>
      <c r="J451" s="143" t="s">
        <v>287</v>
      </c>
      <c r="K451" s="143" t="s">
        <v>255</v>
      </c>
      <c r="L451" s="283" t="s">
        <v>256</v>
      </c>
    </row>
    <row r="452" spans="1:12">
      <c r="A452" s="282">
        <v>451</v>
      </c>
      <c r="B452" s="144" t="s">
        <v>288</v>
      </c>
      <c r="C452" s="144" t="s">
        <v>744</v>
      </c>
      <c r="D452" s="145">
        <v>43763</v>
      </c>
      <c r="E452" s="143" t="s">
        <v>1225</v>
      </c>
      <c r="F452" s="144" t="s">
        <v>1245</v>
      </c>
      <c r="G452" s="146">
        <v>3000000</v>
      </c>
      <c r="H452" s="143">
        <v>4.01</v>
      </c>
      <c r="I452" s="143" t="s">
        <v>23</v>
      </c>
      <c r="J452" s="143" t="s">
        <v>302</v>
      </c>
      <c r="K452" s="143" t="s">
        <v>255</v>
      </c>
      <c r="L452" s="283" t="s">
        <v>265</v>
      </c>
    </row>
    <row r="453" spans="1:12">
      <c r="A453" s="282">
        <v>452</v>
      </c>
      <c r="B453" s="144" t="s">
        <v>262</v>
      </c>
      <c r="C453" s="144" t="s">
        <v>745</v>
      </c>
      <c r="D453" s="145">
        <v>43265</v>
      </c>
      <c r="E453" s="143" t="s">
        <v>1224</v>
      </c>
      <c r="F453" s="144" t="s">
        <v>1256</v>
      </c>
      <c r="G453" s="146">
        <v>4760000</v>
      </c>
      <c r="H453" s="143">
        <v>10.54</v>
      </c>
      <c r="I453" s="143" t="s">
        <v>258</v>
      </c>
      <c r="J453" s="143" t="s">
        <v>324</v>
      </c>
      <c r="K453" s="143" t="s">
        <v>255</v>
      </c>
      <c r="L453" s="283" t="s">
        <v>265</v>
      </c>
    </row>
    <row r="454" spans="1:12">
      <c r="A454" s="282">
        <v>453</v>
      </c>
      <c r="B454" s="144" t="s">
        <v>309</v>
      </c>
      <c r="C454" s="144" t="s">
        <v>746</v>
      </c>
      <c r="D454" s="145">
        <v>43181</v>
      </c>
      <c r="E454" s="143" t="s">
        <v>1224</v>
      </c>
      <c r="F454" s="144" t="s">
        <v>1256</v>
      </c>
      <c r="G454" s="146">
        <v>2600000</v>
      </c>
      <c r="H454" s="143">
        <v>7.3</v>
      </c>
      <c r="I454" s="143" t="s">
        <v>253</v>
      </c>
      <c r="J454" s="143" t="s">
        <v>271</v>
      </c>
      <c r="K454" s="143" t="s">
        <v>255</v>
      </c>
      <c r="L454" s="283" t="s">
        <v>272</v>
      </c>
    </row>
    <row r="455" spans="1:12">
      <c r="A455" s="282">
        <v>454</v>
      </c>
      <c r="B455" s="144" t="s">
        <v>251</v>
      </c>
      <c r="C455" s="144" t="s">
        <v>747</v>
      </c>
      <c r="D455" s="145">
        <v>43472</v>
      </c>
      <c r="E455" s="143" t="s">
        <v>1224</v>
      </c>
      <c r="F455" s="144" t="s">
        <v>1245</v>
      </c>
      <c r="G455" s="146">
        <v>4550000</v>
      </c>
      <c r="H455" s="143">
        <v>5.24</v>
      </c>
      <c r="I455" s="143" t="s">
        <v>23</v>
      </c>
      <c r="J455" s="143" t="s">
        <v>306</v>
      </c>
      <c r="K455" s="143" t="s">
        <v>260</v>
      </c>
      <c r="L455" s="283" t="s">
        <v>268</v>
      </c>
    </row>
    <row r="456" spans="1:12">
      <c r="A456" s="282">
        <v>455</v>
      </c>
      <c r="B456" s="144" t="s">
        <v>309</v>
      </c>
      <c r="C456" s="144" t="s">
        <v>748</v>
      </c>
      <c r="D456" s="145">
        <v>43303</v>
      </c>
      <c r="E456" s="143" t="s">
        <v>1225</v>
      </c>
      <c r="F456" s="144" t="s">
        <v>1248</v>
      </c>
      <c r="G456" s="146">
        <v>2210000</v>
      </c>
      <c r="H456" s="143">
        <v>8.2799999999999994</v>
      </c>
      <c r="I456" s="143" t="s">
        <v>253</v>
      </c>
      <c r="J456" s="143" t="s">
        <v>254</v>
      </c>
      <c r="K456" s="143" t="s">
        <v>255</v>
      </c>
      <c r="L456" s="283" t="s">
        <v>256</v>
      </c>
    </row>
    <row r="457" spans="1:12">
      <c r="A457" s="282">
        <v>456</v>
      </c>
      <c r="B457" s="144" t="s">
        <v>288</v>
      </c>
      <c r="C457" s="144" t="s">
        <v>749</v>
      </c>
      <c r="D457" s="145">
        <v>43513</v>
      </c>
      <c r="E457" s="143" t="s">
        <v>1224</v>
      </c>
      <c r="F457" s="144" t="s">
        <v>1248</v>
      </c>
      <c r="G457" s="146">
        <v>4490000</v>
      </c>
      <c r="H457" s="143">
        <v>11.08</v>
      </c>
      <c r="I457" s="143" t="s">
        <v>258</v>
      </c>
      <c r="J457" s="143" t="s">
        <v>296</v>
      </c>
      <c r="K457" s="143" t="s">
        <v>260</v>
      </c>
      <c r="L457" s="283" t="s">
        <v>261</v>
      </c>
    </row>
    <row r="458" spans="1:12">
      <c r="A458" s="282">
        <v>457</v>
      </c>
      <c r="B458" s="144" t="s">
        <v>291</v>
      </c>
      <c r="C458" s="144" t="s">
        <v>750</v>
      </c>
      <c r="D458" s="145">
        <v>44086</v>
      </c>
      <c r="E458" s="143" t="s">
        <v>1224</v>
      </c>
      <c r="F458" s="144" t="s">
        <v>1246</v>
      </c>
      <c r="G458" s="146">
        <v>3220000</v>
      </c>
      <c r="H458" s="143">
        <v>6.39</v>
      </c>
      <c r="I458" s="143" t="s">
        <v>23</v>
      </c>
      <c r="J458" s="143" t="s">
        <v>264</v>
      </c>
      <c r="K458" s="143" t="s">
        <v>255</v>
      </c>
      <c r="L458" s="283" t="s">
        <v>265</v>
      </c>
    </row>
    <row r="459" spans="1:12">
      <c r="A459" s="282">
        <v>458</v>
      </c>
      <c r="B459" s="144" t="s">
        <v>299</v>
      </c>
      <c r="C459" s="144" t="s">
        <v>751</v>
      </c>
      <c r="D459" s="145">
        <v>44065</v>
      </c>
      <c r="E459" s="143" t="s">
        <v>1224</v>
      </c>
      <c r="F459" s="144" t="s">
        <v>1256</v>
      </c>
      <c r="G459" s="146">
        <v>4940000</v>
      </c>
      <c r="H459" s="143">
        <v>7.25</v>
      </c>
      <c r="I459" s="143" t="s">
        <v>258</v>
      </c>
      <c r="J459" s="143" t="s">
        <v>330</v>
      </c>
      <c r="K459" s="143" t="s">
        <v>255</v>
      </c>
      <c r="L459" s="283" t="s">
        <v>256</v>
      </c>
    </row>
    <row r="460" spans="1:12">
      <c r="A460" s="282">
        <v>459</v>
      </c>
      <c r="B460" s="144" t="s">
        <v>282</v>
      </c>
      <c r="C460" s="144" t="s">
        <v>752</v>
      </c>
      <c r="D460" s="145">
        <v>43393</v>
      </c>
      <c r="E460" s="143" t="s">
        <v>1224</v>
      </c>
      <c r="F460" s="144" t="s">
        <v>1246</v>
      </c>
      <c r="G460" s="146">
        <v>4050000</v>
      </c>
      <c r="H460" s="143">
        <v>9.99</v>
      </c>
      <c r="I460" s="143" t="s">
        <v>23</v>
      </c>
      <c r="J460" s="143" t="s">
        <v>287</v>
      </c>
      <c r="K460" s="143" t="s">
        <v>255</v>
      </c>
      <c r="L460" s="283" t="s">
        <v>256</v>
      </c>
    </row>
    <row r="461" spans="1:12">
      <c r="A461" s="282">
        <v>460</v>
      </c>
      <c r="B461" s="144" t="s">
        <v>245</v>
      </c>
      <c r="C461" s="144" t="s">
        <v>753</v>
      </c>
      <c r="D461" s="145">
        <v>43582</v>
      </c>
      <c r="E461" s="143" t="s">
        <v>1224</v>
      </c>
      <c r="F461" s="144" t="s">
        <v>1247</v>
      </c>
      <c r="G461" s="146">
        <v>3950000</v>
      </c>
      <c r="H461" s="143">
        <v>8.7799999999999994</v>
      </c>
      <c r="I461" s="143" t="s">
        <v>23</v>
      </c>
      <c r="J461" s="143" t="s">
        <v>267</v>
      </c>
      <c r="K461" s="143" t="s">
        <v>260</v>
      </c>
      <c r="L461" s="283" t="s">
        <v>268</v>
      </c>
    </row>
    <row r="462" spans="1:12">
      <c r="A462" s="282">
        <v>461</v>
      </c>
      <c r="B462" s="144" t="s">
        <v>262</v>
      </c>
      <c r="C462" s="144" t="s">
        <v>754</v>
      </c>
      <c r="D462" s="145">
        <v>43500</v>
      </c>
      <c r="E462" s="143" t="s">
        <v>1224</v>
      </c>
      <c r="F462" s="144" t="s">
        <v>1245</v>
      </c>
      <c r="G462" s="146">
        <v>1680000</v>
      </c>
      <c r="H462" s="143">
        <v>5.5</v>
      </c>
      <c r="I462" s="143" t="s">
        <v>258</v>
      </c>
      <c r="J462" s="143" t="s">
        <v>298</v>
      </c>
      <c r="K462" s="143" t="s">
        <v>260</v>
      </c>
      <c r="L462" s="283" t="s">
        <v>281</v>
      </c>
    </row>
    <row r="463" spans="1:12">
      <c r="A463" s="282">
        <v>462</v>
      </c>
      <c r="B463" s="144" t="s">
        <v>291</v>
      </c>
      <c r="C463" s="144" t="s">
        <v>755</v>
      </c>
      <c r="D463" s="145">
        <v>43926</v>
      </c>
      <c r="E463" s="143" t="s">
        <v>1224</v>
      </c>
      <c r="F463" s="144" t="s">
        <v>1247</v>
      </c>
      <c r="G463" s="146">
        <v>4630000</v>
      </c>
      <c r="H463" s="143">
        <v>6.11</v>
      </c>
      <c r="I463" s="143" t="s">
        <v>258</v>
      </c>
      <c r="J463" s="143" t="s">
        <v>293</v>
      </c>
      <c r="K463" s="143" t="s">
        <v>260</v>
      </c>
      <c r="L463" s="283" t="s">
        <v>268</v>
      </c>
    </row>
    <row r="464" spans="1:12">
      <c r="A464" s="282">
        <v>463</v>
      </c>
      <c r="B464" s="144" t="s">
        <v>291</v>
      </c>
      <c r="C464" s="144" t="s">
        <v>756</v>
      </c>
      <c r="D464" s="145">
        <v>43798</v>
      </c>
      <c r="E464" s="143" t="s">
        <v>1225</v>
      </c>
      <c r="F464" s="144" t="s">
        <v>1248</v>
      </c>
      <c r="G464" s="146">
        <v>4040000</v>
      </c>
      <c r="H464" s="143">
        <v>10.85</v>
      </c>
      <c r="I464" s="143" t="s">
        <v>258</v>
      </c>
      <c r="J464" s="143" t="s">
        <v>302</v>
      </c>
      <c r="K464" s="143" t="s">
        <v>255</v>
      </c>
      <c r="L464" s="283" t="s">
        <v>265</v>
      </c>
    </row>
    <row r="465" spans="1:12">
      <c r="A465" s="282">
        <v>464</v>
      </c>
      <c r="B465" s="144" t="s">
        <v>309</v>
      </c>
      <c r="C465" s="144" t="s">
        <v>757</v>
      </c>
      <c r="D465" s="145">
        <v>44062</v>
      </c>
      <c r="E465" s="143" t="s">
        <v>1224</v>
      </c>
      <c r="F465" s="144" t="s">
        <v>1246</v>
      </c>
      <c r="G465" s="146">
        <v>4350000</v>
      </c>
      <c r="H465" s="143">
        <v>6.95</v>
      </c>
      <c r="I465" s="143" t="s">
        <v>23</v>
      </c>
      <c r="J465" s="143" t="s">
        <v>306</v>
      </c>
      <c r="K465" s="143" t="s">
        <v>260</v>
      </c>
      <c r="L465" s="283" t="s">
        <v>268</v>
      </c>
    </row>
    <row r="466" spans="1:12">
      <c r="A466" s="282">
        <v>465</v>
      </c>
      <c r="B466" s="144" t="s">
        <v>291</v>
      </c>
      <c r="C466" s="144" t="s">
        <v>758</v>
      </c>
      <c r="D466" s="145">
        <v>43666</v>
      </c>
      <c r="E466" s="143" t="s">
        <v>1225</v>
      </c>
      <c r="F466" s="144" t="s">
        <v>1249</v>
      </c>
      <c r="G466" s="146">
        <v>4460000</v>
      </c>
      <c r="H466" s="143">
        <v>4.83</v>
      </c>
      <c r="I466" s="143" t="s">
        <v>258</v>
      </c>
      <c r="J466" s="143" t="s">
        <v>254</v>
      </c>
      <c r="K466" s="143" t="s">
        <v>255</v>
      </c>
      <c r="L466" s="283" t="s">
        <v>256</v>
      </c>
    </row>
    <row r="467" spans="1:12">
      <c r="A467" s="282">
        <v>466</v>
      </c>
      <c r="B467" s="144" t="s">
        <v>282</v>
      </c>
      <c r="C467" s="144" t="s">
        <v>759</v>
      </c>
      <c r="D467" s="145">
        <v>43994</v>
      </c>
      <c r="E467" s="143" t="s">
        <v>1224</v>
      </c>
      <c r="F467" s="144" t="s">
        <v>1245</v>
      </c>
      <c r="G467" s="146">
        <v>2720000</v>
      </c>
      <c r="H467" s="143">
        <v>9.7200000000000006</v>
      </c>
      <c r="I467" s="143" t="s">
        <v>258</v>
      </c>
      <c r="J467" s="143" t="s">
        <v>280</v>
      </c>
      <c r="K467" s="143" t="s">
        <v>260</v>
      </c>
      <c r="L467" s="283" t="s">
        <v>281</v>
      </c>
    </row>
    <row r="468" spans="1:12">
      <c r="A468" s="282">
        <v>467</v>
      </c>
      <c r="B468" s="144" t="s">
        <v>282</v>
      </c>
      <c r="C468" s="144" t="s">
        <v>760</v>
      </c>
      <c r="D468" s="145">
        <v>43665</v>
      </c>
      <c r="E468" s="143" t="s">
        <v>1224</v>
      </c>
      <c r="F468" s="144" t="s">
        <v>1248</v>
      </c>
      <c r="G468" s="146">
        <v>2400000</v>
      </c>
      <c r="H468" s="143">
        <v>8.56</v>
      </c>
      <c r="I468" s="143" t="s">
        <v>258</v>
      </c>
      <c r="J468" s="143" t="s">
        <v>302</v>
      </c>
      <c r="K468" s="143" t="s">
        <v>255</v>
      </c>
      <c r="L468" s="283" t="s">
        <v>265</v>
      </c>
    </row>
    <row r="469" spans="1:12">
      <c r="A469" s="282">
        <v>468</v>
      </c>
      <c r="B469" s="144" t="s">
        <v>309</v>
      </c>
      <c r="C469" s="144" t="s">
        <v>761</v>
      </c>
      <c r="D469" s="145">
        <v>44089</v>
      </c>
      <c r="E469" s="143" t="s">
        <v>1225</v>
      </c>
      <c r="F469" s="144" t="s">
        <v>1246</v>
      </c>
      <c r="G469" s="146">
        <v>4870000</v>
      </c>
      <c r="H469" s="143">
        <v>9.0399999999999991</v>
      </c>
      <c r="I469" s="143" t="s">
        <v>253</v>
      </c>
      <c r="J469" s="143" t="s">
        <v>330</v>
      </c>
      <c r="K469" s="143" t="s">
        <v>255</v>
      </c>
      <c r="L469" s="283" t="s">
        <v>256</v>
      </c>
    </row>
    <row r="470" spans="1:12">
      <c r="A470" s="282">
        <v>469</v>
      </c>
      <c r="B470" s="144" t="s">
        <v>291</v>
      </c>
      <c r="C470" s="144" t="s">
        <v>762</v>
      </c>
      <c r="D470" s="145">
        <v>43383</v>
      </c>
      <c r="E470" s="143" t="s">
        <v>1224</v>
      </c>
      <c r="F470" s="144" t="s">
        <v>1256</v>
      </c>
      <c r="G470" s="146">
        <v>4290000</v>
      </c>
      <c r="H470" s="143">
        <v>4.09</v>
      </c>
      <c r="I470" s="143" t="s">
        <v>258</v>
      </c>
      <c r="J470" s="143" t="s">
        <v>254</v>
      </c>
      <c r="K470" s="143" t="s">
        <v>255</v>
      </c>
      <c r="L470" s="283" t="s">
        <v>256</v>
      </c>
    </row>
    <row r="471" spans="1:12">
      <c r="A471" s="282">
        <v>470</v>
      </c>
      <c r="B471" s="144" t="s">
        <v>309</v>
      </c>
      <c r="C471" s="144" t="s">
        <v>763</v>
      </c>
      <c r="D471" s="145">
        <v>43741</v>
      </c>
      <c r="E471" s="143" t="s">
        <v>1224</v>
      </c>
      <c r="F471" s="144" t="s">
        <v>1246</v>
      </c>
      <c r="G471" s="146">
        <v>4910000</v>
      </c>
      <c r="H471" s="143">
        <v>7.81</v>
      </c>
      <c r="I471" s="143" t="s">
        <v>258</v>
      </c>
      <c r="J471" s="143" t="s">
        <v>302</v>
      </c>
      <c r="K471" s="143" t="s">
        <v>255</v>
      </c>
      <c r="L471" s="283" t="s">
        <v>265</v>
      </c>
    </row>
    <row r="472" spans="1:12">
      <c r="A472" s="282">
        <v>471</v>
      </c>
      <c r="B472" s="144" t="s">
        <v>251</v>
      </c>
      <c r="C472" s="144" t="s">
        <v>764</v>
      </c>
      <c r="D472" s="145">
        <v>44071</v>
      </c>
      <c r="E472" s="143" t="s">
        <v>1224</v>
      </c>
      <c r="F472" s="144" t="s">
        <v>1246</v>
      </c>
      <c r="G472" s="146">
        <v>2620000</v>
      </c>
      <c r="H472" s="143">
        <v>8.9700000000000006</v>
      </c>
      <c r="I472" s="143" t="s">
        <v>23</v>
      </c>
      <c r="J472" s="143" t="s">
        <v>302</v>
      </c>
      <c r="K472" s="143" t="s">
        <v>255</v>
      </c>
      <c r="L472" s="283" t="s">
        <v>265</v>
      </c>
    </row>
    <row r="473" spans="1:12">
      <c r="A473" s="282">
        <v>472</v>
      </c>
      <c r="B473" s="144" t="s">
        <v>309</v>
      </c>
      <c r="C473" s="144" t="s">
        <v>765</v>
      </c>
      <c r="D473" s="145">
        <v>43320</v>
      </c>
      <c r="E473" s="143" t="s">
        <v>1224</v>
      </c>
      <c r="F473" s="144" t="s">
        <v>1247</v>
      </c>
      <c r="G473" s="146">
        <v>2400000</v>
      </c>
      <c r="H473" s="143">
        <v>7.02</v>
      </c>
      <c r="I473" s="143" t="s">
        <v>258</v>
      </c>
      <c r="J473" s="143" t="s">
        <v>302</v>
      </c>
      <c r="K473" s="143" t="s">
        <v>255</v>
      </c>
      <c r="L473" s="283" t="s">
        <v>265</v>
      </c>
    </row>
    <row r="474" spans="1:12">
      <c r="A474" s="282">
        <v>473</v>
      </c>
      <c r="B474" s="144" t="s">
        <v>251</v>
      </c>
      <c r="C474" s="144" t="s">
        <v>766</v>
      </c>
      <c r="D474" s="145">
        <v>43734</v>
      </c>
      <c r="E474" s="143" t="s">
        <v>1224</v>
      </c>
      <c r="F474" s="144" t="s">
        <v>1247</v>
      </c>
      <c r="G474" s="146">
        <v>4620000</v>
      </c>
      <c r="H474" s="143">
        <v>7.96</v>
      </c>
      <c r="I474" s="143" t="s">
        <v>258</v>
      </c>
      <c r="J474" s="143" t="s">
        <v>259</v>
      </c>
      <c r="K474" s="143" t="s">
        <v>260</v>
      </c>
      <c r="L474" s="283" t="s">
        <v>261</v>
      </c>
    </row>
    <row r="475" spans="1:12">
      <c r="A475" s="282">
        <v>474</v>
      </c>
      <c r="B475" s="144" t="s">
        <v>304</v>
      </c>
      <c r="C475" s="144" t="s">
        <v>767</v>
      </c>
      <c r="D475" s="145">
        <v>43399</v>
      </c>
      <c r="E475" s="143" t="s">
        <v>1224</v>
      </c>
      <c r="F475" s="144" t="s">
        <v>1256</v>
      </c>
      <c r="G475" s="146">
        <v>1760000</v>
      </c>
      <c r="H475" s="143">
        <v>4.95</v>
      </c>
      <c r="I475" s="143" t="s">
        <v>253</v>
      </c>
      <c r="J475" s="143" t="s">
        <v>327</v>
      </c>
      <c r="K475" s="143" t="s">
        <v>255</v>
      </c>
      <c r="L475" s="283" t="s">
        <v>272</v>
      </c>
    </row>
    <row r="476" spans="1:12">
      <c r="A476" s="282">
        <v>475</v>
      </c>
      <c r="B476" s="144" t="s">
        <v>309</v>
      </c>
      <c r="C476" s="144" t="s">
        <v>768</v>
      </c>
      <c r="D476" s="145">
        <v>43496</v>
      </c>
      <c r="E476" s="143" t="s">
        <v>1224</v>
      </c>
      <c r="F476" s="144" t="s">
        <v>1247</v>
      </c>
      <c r="G476" s="146">
        <v>3980000</v>
      </c>
      <c r="H476" s="143">
        <v>4.07</v>
      </c>
      <c r="I476" s="143" t="s">
        <v>23</v>
      </c>
      <c r="J476" s="143" t="s">
        <v>274</v>
      </c>
      <c r="K476" s="143" t="s">
        <v>260</v>
      </c>
      <c r="L476" s="283" t="s">
        <v>261</v>
      </c>
    </row>
    <row r="477" spans="1:12">
      <c r="A477" s="282">
        <v>476</v>
      </c>
      <c r="B477" s="144" t="s">
        <v>278</v>
      </c>
      <c r="C477" s="144" t="s">
        <v>769</v>
      </c>
      <c r="D477" s="145">
        <v>43564</v>
      </c>
      <c r="E477" s="143" t="s">
        <v>1224</v>
      </c>
      <c r="F477" s="144" t="s">
        <v>1247</v>
      </c>
      <c r="G477" s="146">
        <v>2450000</v>
      </c>
      <c r="H477" s="143">
        <v>5.32</v>
      </c>
      <c r="I477" s="143" t="s">
        <v>253</v>
      </c>
      <c r="J477" s="143" t="s">
        <v>293</v>
      </c>
      <c r="K477" s="143" t="s">
        <v>260</v>
      </c>
      <c r="L477" s="283" t="s">
        <v>268</v>
      </c>
    </row>
    <row r="478" spans="1:12">
      <c r="A478" s="282">
        <v>477</v>
      </c>
      <c r="B478" s="144" t="s">
        <v>309</v>
      </c>
      <c r="C478" s="144" t="s">
        <v>770</v>
      </c>
      <c r="D478" s="145">
        <v>43667</v>
      </c>
      <c r="E478" s="143" t="s">
        <v>1225</v>
      </c>
      <c r="F478" s="144" t="s">
        <v>1245</v>
      </c>
      <c r="G478" s="146">
        <v>2790000</v>
      </c>
      <c r="H478" s="143">
        <v>8.84</v>
      </c>
      <c r="I478" s="143" t="s">
        <v>253</v>
      </c>
      <c r="J478" s="143" t="s">
        <v>324</v>
      </c>
      <c r="K478" s="143" t="s">
        <v>255</v>
      </c>
      <c r="L478" s="283" t="s">
        <v>265</v>
      </c>
    </row>
    <row r="479" spans="1:12">
      <c r="A479" s="282">
        <v>478</v>
      </c>
      <c r="B479" s="144" t="s">
        <v>309</v>
      </c>
      <c r="C479" s="144" t="s">
        <v>771</v>
      </c>
      <c r="D479" s="145">
        <v>43594</v>
      </c>
      <c r="E479" s="143" t="s">
        <v>1224</v>
      </c>
      <c r="F479" s="144" t="s">
        <v>1248</v>
      </c>
      <c r="G479" s="146">
        <v>4630000</v>
      </c>
      <c r="H479" s="143">
        <v>5.39</v>
      </c>
      <c r="I479" s="143" t="s">
        <v>23</v>
      </c>
      <c r="J479" s="143" t="s">
        <v>276</v>
      </c>
      <c r="K479" s="143" t="s">
        <v>277</v>
      </c>
      <c r="L479" s="283" t="s">
        <v>277</v>
      </c>
    </row>
    <row r="480" spans="1:12">
      <c r="A480" s="282">
        <v>479</v>
      </c>
      <c r="B480" s="144" t="s">
        <v>299</v>
      </c>
      <c r="C480" s="144" t="s">
        <v>772</v>
      </c>
      <c r="D480" s="145">
        <v>43658</v>
      </c>
      <c r="E480" s="143" t="s">
        <v>1224</v>
      </c>
      <c r="F480" s="144" t="s">
        <v>1247</v>
      </c>
      <c r="G480" s="146">
        <v>2640000</v>
      </c>
      <c r="H480" s="143">
        <v>9.93</v>
      </c>
      <c r="I480" s="143" t="s">
        <v>23</v>
      </c>
      <c r="J480" s="143" t="s">
        <v>344</v>
      </c>
      <c r="K480" s="143" t="s">
        <v>260</v>
      </c>
      <c r="L480" s="283" t="s">
        <v>281</v>
      </c>
    </row>
    <row r="481" spans="1:12">
      <c r="A481" s="282">
        <v>480</v>
      </c>
      <c r="B481" s="144" t="s">
        <v>309</v>
      </c>
      <c r="C481" s="144" t="s">
        <v>773</v>
      </c>
      <c r="D481" s="145">
        <v>43395</v>
      </c>
      <c r="E481" s="143" t="s">
        <v>1225</v>
      </c>
      <c r="F481" s="144" t="s">
        <v>1256</v>
      </c>
      <c r="G481" s="146">
        <v>3750000</v>
      </c>
      <c r="H481" s="143">
        <v>4.59</v>
      </c>
      <c r="I481" s="143" t="s">
        <v>253</v>
      </c>
      <c r="J481" s="143" t="s">
        <v>284</v>
      </c>
      <c r="K481" s="143" t="s">
        <v>255</v>
      </c>
      <c r="L481" s="283" t="s">
        <v>272</v>
      </c>
    </row>
    <row r="482" spans="1:12">
      <c r="A482" s="282">
        <v>481</v>
      </c>
      <c r="B482" s="144" t="s">
        <v>282</v>
      </c>
      <c r="C482" s="144" t="s">
        <v>774</v>
      </c>
      <c r="D482" s="145">
        <v>43676</v>
      </c>
      <c r="E482" s="143" t="s">
        <v>1224</v>
      </c>
      <c r="F482" s="144" t="s">
        <v>1248</v>
      </c>
      <c r="G482" s="146">
        <v>4250000</v>
      </c>
      <c r="H482" s="143">
        <v>8.64</v>
      </c>
      <c r="I482" s="143" t="s">
        <v>258</v>
      </c>
      <c r="J482" s="143" t="s">
        <v>264</v>
      </c>
      <c r="K482" s="143" t="s">
        <v>255</v>
      </c>
      <c r="L482" s="283" t="s">
        <v>265</v>
      </c>
    </row>
    <row r="483" spans="1:12">
      <c r="A483" s="282">
        <v>482</v>
      </c>
      <c r="B483" s="144" t="s">
        <v>262</v>
      </c>
      <c r="C483" s="144" t="s">
        <v>775</v>
      </c>
      <c r="D483" s="145">
        <v>43350</v>
      </c>
      <c r="E483" s="143" t="s">
        <v>1225</v>
      </c>
      <c r="F483" s="144" t="s">
        <v>1245</v>
      </c>
      <c r="G483" s="146">
        <v>2720000</v>
      </c>
      <c r="H483" s="143">
        <v>4.26</v>
      </c>
      <c r="I483" s="143" t="s">
        <v>258</v>
      </c>
      <c r="J483" s="143" t="s">
        <v>280</v>
      </c>
      <c r="K483" s="143" t="s">
        <v>260</v>
      </c>
      <c r="L483" s="283" t="s">
        <v>281</v>
      </c>
    </row>
    <row r="484" spans="1:12">
      <c r="A484" s="282">
        <v>483</v>
      </c>
      <c r="B484" s="144" t="s">
        <v>291</v>
      </c>
      <c r="C484" s="144" t="s">
        <v>776</v>
      </c>
      <c r="D484" s="145">
        <v>44115</v>
      </c>
      <c r="E484" s="143" t="s">
        <v>1225</v>
      </c>
      <c r="F484" s="144" t="s">
        <v>1246</v>
      </c>
      <c r="G484" s="146">
        <v>3480000</v>
      </c>
      <c r="H484" s="143">
        <v>7.74</v>
      </c>
      <c r="I484" s="143" t="s">
        <v>253</v>
      </c>
      <c r="J484" s="143" t="s">
        <v>324</v>
      </c>
      <c r="K484" s="143" t="s">
        <v>255</v>
      </c>
      <c r="L484" s="283" t="s">
        <v>265</v>
      </c>
    </row>
    <row r="485" spans="1:12">
      <c r="A485" s="282">
        <v>484</v>
      </c>
      <c r="B485" s="144" t="s">
        <v>304</v>
      </c>
      <c r="C485" s="144" t="s">
        <v>777</v>
      </c>
      <c r="D485" s="145">
        <v>43256</v>
      </c>
      <c r="E485" s="143" t="s">
        <v>1224</v>
      </c>
      <c r="F485" s="144" t="s">
        <v>1245</v>
      </c>
      <c r="G485" s="146">
        <v>2020000</v>
      </c>
      <c r="H485" s="143">
        <v>10.050000000000001</v>
      </c>
      <c r="I485" s="143" t="s">
        <v>23</v>
      </c>
      <c r="J485" s="143" t="s">
        <v>280</v>
      </c>
      <c r="K485" s="143" t="s">
        <v>260</v>
      </c>
      <c r="L485" s="283" t="s">
        <v>281</v>
      </c>
    </row>
    <row r="486" spans="1:12">
      <c r="A486" s="282">
        <v>485</v>
      </c>
      <c r="B486" s="144" t="s">
        <v>278</v>
      </c>
      <c r="C486" s="144" t="s">
        <v>778</v>
      </c>
      <c r="D486" s="145">
        <v>43443</v>
      </c>
      <c r="E486" s="143" t="s">
        <v>1224</v>
      </c>
      <c r="F486" s="144" t="s">
        <v>1246</v>
      </c>
      <c r="G486" s="146">
        <v>3830000</v>
      </c>
      <c r="H486" s="143">
        <v>5.59</v>
      </c>
      <c r="I486" s="143" t="s">
        <v>258</v>
      </c>
      <c r="J486" s="143" t="s">
        <v>298</v>
      </c>
      <c r="K486" s="143" t="s">
        <v>260</v>
      </c>
      <c r="L486" s="283" t="s">
        <v>281</v>
      </c>
    </row>
    <row r="487" spans="1:12">
      <c r="A487" s="282">
        <v>486</v>
      </c>
      <c r="B487" s="144" t="s">
        <v>262</v>
      </c>
      <c r="C487" s="144" t="s">
        <v>779</v>
      </c>
      <c r="D487" s="145">
        <v>43670</v>
      </c>
      <c r="E487" s="143" t="s">
        <v>1224</v>
      </c>
      <c r="F487" s="144" t="s">
        <v>1247</v>
      </c>
      <c r="G487" s="146">
        <v>2350000</v>
      </c>
      <c r="H487" s="143">
        <v>9.76</v>
      </c>
      <c r="I487" s="143" t="s">
        <v>258</v>
      </c>
      <c r="J487" s="143" t="s">
        <v>296</v>
      </c>
      <c r="K487" s="143" t="s">
        <v>260</v>
      </c>
      <c r="L487" s="283" t="s">
        <v>261</v>
      </c>
    </row>
    <row r="488" spans="1:12">
      <c r="A488" s="282">
        <v>487</v>
      </c>
      <c r="B488" s="144" t="s">
        <v>309</v>
      </c>
      <c r="C488" s="144" t="s">
        <v>780</v>
      </c>
      <c r="D488" s="145">
        <v>43274</v>
      </c>
      <c r="E488" s="143" t="s">
        <v>1224</v>
      </c>
      <c r="F488" s="144" t="s">
        <v>1256</v>
      </c>
      <c r="G488" s="146">
        <v>1870000</v>
      </c>
      <c r="H488" s="143">
        <v>8.18</v>
      </c>
      <c r="I488" s="143" t="s">
        <v>253</v>
      </c>
      <c r="J488" s="143" t="s">
        <v>317</v>
      </c>
      <c r="K488" s="143" t="s">
        <v>277</v>
      </c>
      <c r="L488" s="283" t="s">
        <v>277</v>
      </c>
    </row>
    <row r="489" spans="1:12">
      <c r="A489" s="282">
        <v>488</v>
      </c>
      <c r="B489" s="144" t="s">
        <v>282</v>
      </c>
      <c r="C489" s="144" t="s">
        <v>781</v>
      </c>
      <c r="D489" s="145">
        <v>44107</v>
      </c>
      <c r="E489" s="143" t="s">
        <v>1224</v>
      </c>
      <c r="F489" s="144" t="s">
        <v>1249</v>
      </c>
      <c r="G489" s="146">
        <v>2430000</v>
      </c>
      <c r="H489" s="143">
        <v>11.03</v>
      </c>
      <c r="I489" s="143" t="s">
        <v>258</v>
      </c>
      <c r="J489" s="143" t="s">
        <v>264</v>
      </c>
      <c r="K489" s="143" t="s">
        <v>255</v>
      </c>
      <c r="L489" s="283" t="s">
        <v>265</v>
      </c>
    </row>
    <row r="490" spans="1:12">
      <c r="A490" s="282">
        <v>489</v>
      </c>
      <c r="B490" s="144" t="s">
        <v>288</v>
      </c>
      <c r="C490" s="144" t="s">
        <v>782</v>
      </c>
      <c r="D490" s="145">
        <v>43909</v>
      </c>
      <c r="E490" s="143" t="s">
        <v>1224</v>
      </c>
      <c r="F490" s="144" t="s">
        <v>1245</v>
      </c>
      <c r="G490" s="146">
        <v>4640000</v>
      </c>
      <c r="H490" s="143">
        <v>8.32</v>
      </c>
      <c r="I490" s="143" t="s">
        <v>23</v>
      </c>
      <c r="J490" s="143" t="s">
        <v>280</v>
      </c>
      <c r="K490" s="143" t="s">
        <v>260</v>
      </c>
      <c r="L490" s="283" t="s">
        <v>281</v>
      </c>
    </row>
    <row r="491" spans="1:12">
      <c r="A491" s="282">
        <v>490</v>
      </c>
      <c r="B491" s="144" t="s">
        <v>304</v>
      </c>
      <c r="C491" s="144" t="s">
        <v>783</v>
      </c>
      <c r="D491" s="145">
        <v>43548</v>
      </c>
      <c r="E491" s="143" t="s">
        <v>1225</v>
      </c>
      <c r="F491" s="144" t="s">
        <v>1246</v>
      </c>
      <c r="G491" s="146">
        <v>2320000</v>
      </c>
      <c r="H491" s="143">
        <v>10.78</v>
      </c>
      <c r="I491" s="143" t="s">
        <v>258</v>
      </c>
      <c r="J491" s="143" t="s">
        <v>271</v>
      </c>
      <c r="K491" s="143" t="s">
        <v>255</v>
      </c>
      <c r="L491" s="283" t="s">
        <v>272</v>
      </c>
    </row>
    <row r="492" spans="1:12">
      <c r="A492" s="282">
        <v>491</v>
      </c>
      <c r="B492" s="144" t="s">
        <v>291</v>
      </c>
      <c r="C492" s="144" t="s">
        <v>784</v>
      </c>
      <c r="D492" s="145">
        <v>43866</v>
      </c>
      <c r="E492" s="143" t="s">
        <v>1224</v>
      </c>
      <c r="F492" s="144" t="s">
        <v>1245</v>
      </c>
      <c r="G492" s="146">
        <v>3320000</v>
      </c>
      <c r="H492" s="143">
        <v>4.12</v>
      </c>
      <c r="I492" s="143" t="s">
        <v>258</v>
      </c>
      <c r="J492" s="143" t="s">
        <v>276</v>
      </c>
      <c r="K492" s="143" t="s">
        <v>277</v>
      </c>
      <c r="L492" s="283" t="s">
        <v>277</v>
      </c>
    </row>
    <row r="493" spans="1:12">
      <c r="A493" s="282">
        <v>492</v>
      </c>
      <c r="B493" s="144" t="s">
        <v>304</v>
      </c>
      <c r="C493" s="144" t="s">
        <v>785</v>
      </c>
      <c r="D493" s="145">
        <v>43900</v>
      </c>
      <c r="E493" s="143" t="s">
        <v>1224</v>
      </c>
      <c r="F493" s="144" t="s">
        <v>1246</v>
      </c>
      <c r="G493" s="146">
        <v>2160000</v>
      </c>
      <c r="H493" s="143">
        <v>9.9600000000000009</v>
      </c>
      <c r="I493" s="143" t="s">
        <v>23</v>
      </c>
      <c r="J493" s="143" t="s">
        <v>330</v>
      </c>
      <c r="K493" s="143" t="s">
        <v>255</v>
      </c>
      <c r="L493" s="283" t="s">
        <v>256</v>
      </c>
    </row>
    <row r="494" spans="1:12">
      <c r="A494" s="282">
        <v>493</v>
      </c>
      <c r="B494" s="144" t="s">
        <v>309</v>
      </c>
      <c r="C494" s="144" t="s">
        <v>786</v>
      </c>
      <c r="D494" s="145">
        <v>43356</v>
      </c>
      <c r="E494" s="143" t="s">
        <v>1224</v>
      </c>
      <c r="F494" s="144" t="s">
        <v>1247</v>
      </c>
      <c r="G494" s="146">
        <v>1740000</v>
      </c>
      <c r="H494" s="143">
        <v>6.03</v>
      </c>
      <c r="I494" s="143" t="s">
        <v>23</v>
      </c>
      <c r="J494" s="143" t="s">
        <v>330</v>
      </c>
      <c r="K494" s="143" t="s">
        <v>255</v>
      </c>
      <c r="L494" s="283" t="s">
        <v>256</v>
      </c>
    </row>
    <row r="495" spans="1:12">
      <c r="A495" s="282">
        <v>494</v>
      </c>
      <c r="B495" s="144" t="s">
        <v>291</v>
      </c>
      <c r="C495" s="144" t="s">
        <v>787</v>
      </c>
      <c r="D495" s="145">
        <v>43961</v>
      </c>
      <c r="E495" s="143" t="s">
        <v>1225</v>
      </c>
      <c r="F495" s="144" t="s">
        <v>1247</v>
      </c>
      <c r="G495" s="146">
        <v>3750000</v>
      </c>
      <c r="H495" s="143">
        <v>10.84</v>
      </c>
      <c r="I495" s="143" t="s">
        <v>253</v>
      </c>
      <c r="J495" s="143" t="s">
        <v>267</v>
      </c>
      <c r="K495" s="143" t="s">
        <v>260</v>
      </c>
      <c r="L495" s="283" t="s">
        <v>268</v>
      </c>
    </row>
    <row r="496" spans="1:12">
      <c r="A496" s="282">
        <v>495</v>
      </c>
      <c r="B496" s="144" t="s">
        <v>294</v>
      </c>
      <c r="C496" s="144" t="s">
        <v>788</v>
      </c>
      <c r="D496" s="145">
        <v>43306</v>
      </c>
      <c r="E496" s="143" t="s">
        <v>1225</v>
      </c>
      <c r="F496" s="144" t="s">
        <v>1247</v>
      </c>
      <c r="G496" s="146">
        <v>2790000</v>
      </c>
      <c r="H496" s="143">
        <v>10.92</v>
      </c>
      <c r="I496" s="143" t="s">
        <v>258</v>
      </c>
      <c r="J496" s="143" t="s">
        <v>302</v>
      </c>
      <c r="K496" s="143" t="s">
        <v>255</v>
      </c>
      <c r="L496" s="283" t="s">
        <v>265</v>
      </c>
    </row>
    <row r="497" spans="1:12">
      <c r="A497" s="282">
        <v>496</v>
      </c>
      <c r="B497" s="144" t="s">
        <v>309</v>
      </c>
      <c r="C497" s="144" t="s">
        <v>789</v>
      </c>
      <c r="D497" s="145">
        <v>43371</v>
      </c>
      <c r="E497" s="143" t="s">
        <v>1224</v>
      </c>
      <c r="F497" s="144" t="s">
        <v>1247</v>
      </c>
      <c r="G497" s="146">
        <v>4090000</v>
      </c>
      <c r="H497" s="143">
        <v>7.78</v>
      </c>
      <c r="I497" s="143" t="s">
        <v>258</v>
      </c>
      <c r="J497" s="143" t="s">
        <v>259</v>
      </c>
      <c r="K497" s="143" t="s">
        <v>260</v>
      </c>
      <c r="L497" s="283" t="s">
        <v>261</v>
      </c>
    </row>
    <row r="498" spans="1:12">
      <c r="A498" s="282">
        <v>497</v>
      </c>
      <c r="B498" s="144" t="s">
        <v>278</v>
      </c>
      <c r="C498" s="144" t="s">
        <v>790</v>
      </c>
      <c r="D498" s="145">
        <v>43593</v>
      </c>
      <c r="E498" s="143" t="s">
        <v>1224</v>
      </c>
      <c r="F498" s="144" t="s">
        <v>1256</v>
      </c>
      <c r="G498" s="146">
        <v>3970000</v>
      </c>
      <c r="H498" s="143">
        <v>6.16</v>
      </c>
      <c r="I498" s="143" t="s">
        <v>258</v>
      </c>
      <c r="J498" s="143" t="s">
        <v>287</v>
      </c>
      <c r="K498" s="143" t="s">
        <v>255</v>
      </c>
      <c r="L498" s="283" t="s">
        <v>256</v>
      </c>
    </row>
    <row r="499" spans="1:12">
      <c r="A499" s="282">
        <v>498</v>
      </c>
      <c r="B499" s="144" t="s">
        <v>282</v>
      </c>
      <c r="C499" s="144" t="s">
        <v>791</v>
      </c>
      <c r="D499" s="145">
        <v>43147</v>
      </c>
      <c r="E499" s="143" t="s">
        <v>1224</v>
      </c>
      <c r="F499" s="144" t="s">
        <v>1247</v>
      </c>
      <c r="G499" s="146">
        <v>4340000</v>
      </c>
      <c r="H499" s="143">
        <v>8.15</v>
      </c>
      <c r="I499" s="143" t="s">
        <v>258</v>
      </c>
      <c r="J499" s="143" t="s">
        <v>298</v>
      </c>
      <c r="K499" s="143" t="s">
        <v>260</v>
      </c>
      <c r="L499" s="283" t="s">
        <v>281</v>
      </c>
    </row>
    <row r="500" spans="1:12">
      <c r="A500" s="282">
        <v>499</v>
      </c>
      <c r="B500" s="144" t="s">
        <v>299</v>
      </c>
      <c r="C500" s="144" t="s">
        <v>792</v>
      </c>
      <c r="D500" s="145">
        <v>44068</v>
      </c>
      <c r="E500" s="143" t="s">
        <v>1224</v>
      </c>
      <c r="F500" s="144" t="s">
        <v>1248</v>
      </c>
      <c r="G500" s="146">
        <v>3180000</v>
      </c>
      <c r="H500" s="143">
        <v>10.97</v>
      </c>
      <c r="I500" s="143" t="s">
        <v>258</v>
      </c>
      <c r="J500" s="143" t="s">
        <v>324</v>
      </c>
      <c r="K500" s="143" t="s">
        <v>255</v>
      </c>
      <c r="L500" s="283" t="s">
        <v>265</v>
      </c>
    </row>
    <row r="501" spans="1:12">
      <c r="A501" s="282">
        <v>500</v>
      </c>
      <c r="B501" s="144" t="s">
        <v>299</v>
      </c>
      <c r="C501" s="144" t="s">
        <v>793</v>
      </c>
      <c r="D501" s="145">
        <v>43840</v>
      </c>
      <c r="E501" s="143" t="s">
        <v>1224</v>
      </c>
      <c r="F501" s="144" t="s">
        <v>1246</v>
      </c>
      <c r="G501" s="146">
        <v>2230000</v>
      </c>
      <c r="H501" s="143">
        <v>10.89</v>
      </c>
      <c r="I501" s="143" t="s">
        <v>253</v>
      </c>
      <c r="J501" s="143" t="s">
        <v>264</v>
      </c>
      <c r="K501" s="143" t="s">
        <v>255</v>
      </c>
      <c r="L501" s="283" t="s">
        <v>265</v>
      </c>
    </row>
    <row r="502" spans="1:12">
      <c r="A502" s="282">
        <v>501</v>
      </c>
      <c r="B502" s="144" t="s">
        <v>291</v>
      </c>
      <c r="C502" s="144" t="s">
        <v>794</v>
      </c>
      <c r="D502" s="145">
        <v>44027</v>
      </c>
      <c r="E502" s="143" t="s">
        <v>1225</v>
      </c>
      <c r="F502" s="144" t="s">
        <v>1247</v>
      </c>
      <c r="G502" s="146">
        <v>2470000</v>
      </c>
      <c r="H502" s="143">
        <v>10.36</v>
      </c>
      <c r="I502" s="143" t="s">
        <v>253</v>
      </c>
      <c r="J502" s="143" t="s">
        <v>296</v>
      </c>
      <c r="K502" s="143" t="s">
        <v>260</v>
      </c>
      <c r="L502" s="283" t="s">
        <v>261</v>
      </c>
    </row>
    <row r="503" spans="1:12">
      <c r="A503" s="282">
        <v>502</v>
      </c>
      <c r="B503" s="144" t="s">
        <v>309</v>
      </c>
      <c r="C503" s="144" t="s">
        <v>795</v>
      </c>
      <c r="D503" s="145">
        <v>43397</v>
      </c>
      <c r="E503" s="143" t="s">
        <v>1224</v>
      </c>
      <c r="F503" s="144" t="s">
        <v>1249</v>
      </c>
      <c r="G503" s="146">
        <v>3980000</v>
      </c>
      <c r="H503" s="143">
        <v>5.41</v>
      </c>
      <c r="I503" s="143" t="s">
        <v>258</v>
      </c>
      <c r="J503" s="143" t="s">
        <v>284</v>
      </c>
      <c r="K503" s="143" t="s">
        <v>255</v>
      </c>
      <c r="L503" s="283" t="s">
        <v>272</v>
      </c>
    </row>
    <row r="504" spans="1:12">
      <c r="A504" s="282">
        <v>503</v>
      </c>
      <c r="B504" s="144" t="s">
        <v>291</v>
      </c>
      <c r="C504" s="144" t="s">
        <v>796</v>
      </c>
      <c r="D504" s="145">
        <v>44046</v>
      </c>
      <c r="E504" s="143" t="s">
        <v>1224</v>
      </c>
      <c r="F504" s="144" t="s">
        <v>1248</v>
      </c>
      <c r="G504" s="146">
        <v>4400000</v>
      </c>
      <c r="H504" s="143">
        <v>7.81</v>
      </c>
      <c r="I504" s="143" t="s">
        <v>253</v>
      </c>
      <c r="J504" s="143" t="s">
        <v>274</v>
      </c>
      <c r="K504" s="143" t="s">
        <v>260</v>
      </c>
      <c r="L504" s="283" t="s">
        <v>261</v>
      </c>
    </row>
    <row r="505" spans="1:12">
      <c r="A505" s="282">
        <v>504</v>
      </c>
      <c r="B505" s="144" t="s">
        <v>262</v>
      </c>
      <c r="C505" s="144" t="s">
        <v>797</v>
      </c>
      <c r="D505" s="145">
        <v>43677</v>
      </c>
      <c r="E505" s="143" t="s">
        <v>1224</v>
      </c>
      <c r="F505" s="144" t="s">
        <v>1249</v>
      </c>
      <c r="G505" s="146">
        <v>2410000</v>
      </c>
      <c r="H505" s="143">
        <v>6.89</v>
      </c>
      <c r="I505" s="143" t="s">
        <v>258</v>
      </c>
      <c r="J505" s="143" t="s">
        <v>274</v>
      </c>
      <c r="K505" s="143" t="s">
        <v>260</v>
      </c>
      <c r="L505" s="283" t="s">
        <v>261</v>
      </c>
    </row>
    <row r="506" spans="1:12">
      <c r="A506" s="282">
        <v>505</v>
      </c>
      <c r="B506" s="144" t="s">
        <v>291</v>
      </c>
      <c r="C506" s="144" t="s">
        <v>798</v>
      </c>
      <c r="D506" s="145">
        <v>43693</v>
      </c>
      <c r="E506" s="143" t="s">
        <v>1225</v>
      </c>
      <c r="F506" s="144" t="s">
        <v>1247</v>
      </c>
      <c r="G506" s="146">
        <v>4110000</v>
      </c>
      <c r="H506" s="143">
        <v>9.34</v>
      </c>
      <c r="I506" s="143" t="s">
        <v>23</v>
      </c>
      <c r="J506" s="143" t="s">
        <v>344</v>
      </c>
      <c r="K506" s="143" t="s">
        <v>260</v>
      </c>
      <c r="L506" s="283" t="s">
        <v>281</v>
      </c>
    </row>
    <row r="507" spans="1:12">
      <c r="A507" s="282">
        <v>506</v>
      </c>
      <c r="B507" s="144" t="s">
        <v>309</v>
      </c>
      <c r="C507" s="144" t="s">
        <v>799</v>
      </c>
      <c r="D507" s="145">
        <v>43349</v>
      </c>
      <c r="E507" s="143" t="s">
        <v>1225</v>
      </c>
      <c r="F507" s="144" t="s">
        <v>1246</v>
      </c>
      <c r="G507" s="146">
        <v>4190000</v>
      </c>
      <c r="H507" s="143">
        <v>9.0500000000000007</v>
      </c>
      <c r="I507" s="143" t="s">
        <v>253</v>
      </c>
      <c r="J507" s="143" t="s">
        <v>324</v>
      </c>
      <c r="K507" s="143" t="s">
        <v>255</v>
      </c>
      <c r="L507" s="283" t="s">
        <v>265</v>
      </c>
    </row>
    <row r="508" spans="1:12">
      <c r="A508" s="282">
        <v>507</v>
      </c>
      <c r="B508" s="144" t="s">
        <v>278</v>
      </c>
      <c r="C508" s="144" t="s">
        <v>800</v>
      </c>
      <c r="D508" s="145">
        <v>43532</v>
      </c>
      <c r="E508" s="143" t="s">
        <v>1224</v>
      </c>
      <c r="F508" s="144" t="s">
        <v>1249</v>
      </c>
      <c r="G508" s="146">
        <v>2660000</v>
      </c>
      <c r="H508" s="143">
        <v>10.96</v>
      </c>
      <c r="I508" s="143" t="s">
        <v>23</v>
      </c>
      <c r="J508" s="143" t="s">
        <v>271</v>
      </c>
      <c r="K508" s="143" t="s">
        <v>255</v>
      </c>
      <c r="L508" s="283" t="s">
        <v>272</v>
      </c>
    </row>
    <row r="509" spans="1:12">
      <c r="A509" s="282">
        <v>508</v>
      </c>
      <c r="B509" s="144" t="s">
        <v>309</v>
      </c>
      <c r="C509" s="144" t="s">
        <v>801</v>
      </c>
      <c r="D509" s="145">
        <v>43127</v>
      </c>
      <c r="E509" s="143" t="s">
        <v>1224</v>
      </c>
      <c r="F509" s="144" t="s">
        <v>1245</v>
      </c>
      <c r="G509" s="146">
        <v>1610000</v>
      </c>
      <c r="H509" s="143">
        <v>5.42</v>
      </c>
      <c r="I509" s="143" t="s">
        <v>258</v>
      </c>
      <c r="J509" s="143" t="s">
        <v>327</v>
      </c>
      <c r="K509" s="143" t="s">
        <v>255</v>
      </c>
      <c r="L509" s="283" t="s">
        <v>272</v>
      </c>
    </row>
    <row r="510" spans="1:12">
      <c r="A510" s="282">
        <v>509</v>
      </c>
      <c r="B510" s="144" t="s">
        <v>291</v>
      </c>
      <c r="C510" s="144" t="s">
        <v>802</v>
      </c>
      <c r="D510" s="145">
        <v>43685</v>
      </c>
      <c r="E510" s="143" t="s">
        <v>1224</v>
      </c>
      <c r="F510" s="144" t="s">
        <v>1246</v>
      </c>
      <c r="G510" s="146">
        <v>4400000</v>
      </c>
      <c r="H510" s="143">
        <v>9.0500000000000007</v>
      </c>
      <c r="I510" s="143" t="s">
        <v>258</v>
      </c>
      <c r="J510" s="143" t="s">
        <v>280</v>
      </c>
      <c r="K510" s="143" t="s">
        <v>260</v>
      </c>
      <c r="L510" s="283" t="s">
        <v>281</v>
      </c>
    </row>
    <row r="511" spans="1:12">
      <c r="A511" s="282">
        <v>510</v>
      </c>
      <c r="B511" s="144" t="s">
        <v>309</v>
      </c>
      <c r="C511" s="144" t="s">
        <v>803</v>
      </c>
      <c r="D511" s="145">
        <v>43914</v>
      </c>
      <c r="E511" s="143" t="s">
        <v>1224</v>
      </c>
      <c r="F511" s="144" t="s">
        <v>1256</v>
      </c>
      <c r="G511" s="146">
        <v>3620000</v>
      </c>
      <c r="H511" s="143">
        <v>10.25</v>
      </c>
      <c r="I511" s="143" t="s">
        <v>258</v>
      </c>
      <c r="J511" s="143" t="s">
        <v>317</v>
      </c>
      <c r="K511" s="143" t="s">
        <v>277</v>
      </c>
      <c r="L511" s="283" t="s">
        <v>277</v>
      </c>
    </row>
    <row r="512" spans="1:12">
      <c r="A512" s="282">
        <v>511</v>
      </c>
      <c r="B512" s="144" t="s">
        <v>278</v>
      </c>
      <c r="C512" s="144" t="s">
        <v>804</v>
      </c>
      <c r="D512" s="145">
        <v>44011</v>
      </c>
      <c r="E512" s="143" t="s">
        <v>1225</v>
      </c>
      <c r="F512" s="144" t="s">
        <v>1247</v>
      </c>
      <c r="G512" s="146">
        <v>4160000</v>
      </c>
      <c r="H512" s="143">
        <v>8.48</v>
      </c>
      <c r="I512" s="143" t="s">
        <v>258</v>
      </c>
      <c r="J512" s="143" t="s">
        <v>267</v>
      </c>
      <c r="K512" s="143" t="s">
        <v>260</v>
      </c>
      <c r="L512" s="283" t="s">
        <v>268</v>
      </c>
    </row>
    <row r="513" spans="1:12">
      <c r="A513" s="282">
        <v>512</v>
      </c>
      <c r="B513" s="144" t="s">
        <v>285</v>
      </c>
      <c r="C513" s="144" t="s">
        <v>805</v>
      </c>
      <c r="D513" s="145">
        <v>43438</v>
      </c>
      <c r="E513" s="143" t="s">
        <v>1224</v>
      </c>
      <c r="F513" s="144" t="s">
        <v>1249</v>
      </c>
      <c r="G513" s="146">
        <v>4720000</v>
      </c>
      <c r="H513" s="143">
        <v>4.3600000000000003</v>
      </c>
      <c r="I513" s="143" t="s">
        <v>23</v>
      </c>
      <c r="J513" s="143" t="s">
        <v>344</v>
      </c>
      <c r="K513" s="143" t="s">
        <v>260</v>
      </c>
      <c r="L513" s="283" t="s">
        <v>281</v>
      </c>
    </row>
    <row r="514" spans="1:12">
      <c r="A514" s="282">
        <v>513</v>
      </c>
      <c r="B514" s="144" t="s">
        <v>262</v>
      </c>
      <c r="C514" s="144" t="s">
        <v>806</v>
      </c>
      <c r="D514" s="145">
        <v>43998</v>
      </c>
      <c r="E514" s="143" t="s">
        <v>1225</v>
      </c>
      <c r="F514" s="144" t="s">
        <v>1256</v>
      </c>
      <c r="G514" s="146">
        <v>3010000</v>
      </c>
      <c r="H514" s="143">
        <v>8.77</v>
      </c>
      <c r="I514" s="143" t="s">
        <v>258</v>
      </c>
      <c r="J514" s="143" t="s">
        <v>317</v>
      </c>
      <c r="K514" s="143" t="s">
        <v>277</v>
      </c>
      <c r="L514" s="283" t="s">
        <v>277</v>
      </c>
    </row>
    <row r="515" spans="1:12">
      <c r="A515" s="282">
        <v>514</v>
      </c>
      <c r="B515" s="144" t="s">
        <v>288</v>
      </c>
      <c r="C515" s="144" t="s">
        <v>807</v>
      </c>
      <c r="D515" s="145">
        <v>43584</v>
      </c>
      <c r="E515" s="143" t="s">
        <v>1224</v>
      </c>
      <c r="F515" s="144" t="s">
        <v>1245</v>
      </c>
      <c r="G515" s="146">
        <v>3480000</v>
      </c>
      <c r="H515" s="143">
        <v>9.98</v>
      </c>
      <c r="I515" s="143" t="s">
        <v>258</v>
      </c>
      <c r="J515" s="143" t="s">
        <v>267</v>
      </c>
      <c r="K515" s="143" t="s">
        <v>260</v>
      </c>
      <c r="L515" s="283" t="s">
        <v>268</v>
      </c>
    </row>
    <row r="516" spans="1:12">
      <c r="A516" s="282">
        <v>515</v>
      </c>
      <c r="B516" s="144" t="s">
        <v>304</v>
      </c>
      <c r="C516" s="144" t="s">
        <v>808</v>
      </c>
      <c r="D516" s="145">
        <v>43939</v>
      </c>
      <c r="E516" s="143" t="s">
        <v>1224</v>
      </c>
      <c r="F516" s="144" t="s">
        <v>1246</v>
      </c>
      <c r="G516" s="146">
        <v>1600000</v>
      </c>
      <c r="H516" s="143">
        <v>5.93</v>
      </c>
      <c r="I516" s="143" t="s">
        <v>253</v>
      </c>
      <c r="J516" s="143" t="s">
        <v>271</v>
      </c>
      <c r="K516" s="143" t="s">
        <v>255</v>
      </c>
      <c r="L516" s="283" t="s">
        <v>272</v>
      </c>
    </row>
    <row r="517" spans="1:12">
      <c r="A517" s="282">
        <v>516</v>
      </c>
      <c r="B517" s="144" t="s">
        <v>304</v>
      </c>
      <c r="C517" s="144" t="s">
        <v>809</v>
      </c>
      <c r="D517" s="145">
        <v>43750</v>
      </c>
      <c r="E517" s="143" t="s">
        <v>1224</v>
      </c>
      <c r="F517" s="144" t="s">
        <v>1246</v>
      </c>
      <c r="G517" s="146">
        <v>3350000</v>
      </c>
      <c r="H517" s="143">
        <v>10.45</v>
      </c>
      <c r="I517" s="143" t="s">
        <v>253</v>
      </c>
      <c r="J517" s="143" t="s">
        <v>327</v>
      </c>
      <c r="K517" s="143" t="s">
        <v>255</v>
      </c>
      <c r="L517" s="283" t="s">
        <v>272</v>
      </c>
    </row>
    <row r="518" spans="1:12">
      <c r="A518" s="282">
        <v>517</v>
      </c>
      <c r="B518" s="144" t="s">
        <v>309</v>
      </c>
      <c r="C518" s="144" t="s">
        <v>810</v>
      </c>
      <c r="D518" s="145">
        <v>43991</v>
      </c>
      <c r="E518" s="143" t="s">
        <v>1224</v>
      </c>
      <c r="F518" s="144" t="s">
        <v>1245</v>
      </c>
      <c r="G518" s="146">
        <v>2840000</v>
      </c>
      <c r="H518" s="143">
        <v>4.93</v>
      </c>
      <c r="I518" s="143" t="s">
        <v>23</v>
      </c>
      <c r="J518" s="143" t="s">
        <v>259</v>
      </c>
      <c r="K518" s="143" t="s">
        <v>260</v>
      </c>
      <c r="L518" s="283" t="s">
        <v>261</v>
      </c>
    </row>
    <row r="519" spans="1:12">
      <c r="A519" s="282">
        <v>518</v>
      </c>
      <c r="B519" s="144" t="s">
        <v>304</v>
      </c>
      <c r="C519" s="144" t="s">
        <v>811</v>
      </c>
      <c r="D519" s="145">
        <v>43773</v>
      </c>
      <c r="E519" s="143" t="s">
        <v>1224</v>
      </c>
      <c r="F519" s="144" t="s">
        <v>1246</v>
      </c>
      <c r="G519" s="146">
        <v>3750000</v>
      </c>
      <c r="H519" s="143">
        <v>7.88</v>
      </c>
      <c r="I519" s="143" t="s">
        <v>23</v>
      </c>
      <c r="J519" s="143" t="s">
        <v>344</v>
      </c>
      <c r="K519" s="143" t="s">
        <v>260</v>
      </c>
      <c r="L519" s="283" t="s">
        <v>281</v>
      </c>
    </row>
    <row r="520" spans="1:12">
      <c r="A520" s="282">
        <v>519</v>
      </c>
      <c r="B520" s="144" t="s">
        <v>309</v>
      </c>
      <c r="C520" s="144" t="s">
        <v>812</v>
      </c>
      <c r="D520" s="145">
        <v>43862</v>
      </c>
      <c r="E520" s="143" t="s">
        <v>1225</v>
      </c>
      <c r="F520" s="144" t="s">
        <v>1245</v>
      </c>
      <c r="G520" s="146">
        <v>4470000</v>
      </c>
      <c r="H520" s="143">
        <v>4.53</v>
      </c>
      <c r="I520" s="143" t="s">
        <v>253</v>
      </c>
      <c r="J520" s="143" t="s">
        <v>296</v>
      </c>
      <c r="K520" s="143" t="s">
        <v>260</v>
      </c>
      <c r="L520" s="283" t="s">
        <v>261</v>
      </c>
    </row>
    <row r="521" spans="1:12">
      <c r="A521" s="282">
        <v>520</v>
      </c>
      <c r="B521" s="144" t="s">
        <v>309</v>
      </c>
      <c r="C521" s="144" t="s">
        <v>813</v>
      </c>
      <c r="D521" s="145">
        <v>43201</v>
      </c>
      <c r="E521" s="143" t="s">
        <v>1224</v>
      </c>
      <c r="F521" s="144" t="s">
        <v>1246</v>
      </c>
      <c r="G521" s="146">
        <v>1760000</v>
      </c>
      <c r="H521" s="143">
        <v>5.74</v>
      </c>
      <c r="I521" s="143" t="s">
        <v>258</v>
      </c>
      <c r="J521" s="143" t="s">
        <v>298</v>
      </c>
      <c r="K521" s="143" t="s">
        <v>260</v>
      </c>
      <c r="L521" s="283" t="s">
        <v>281</v>
      </c>
    </row>
    <row r="522" spans="1:12">
      <c r="A522" s="282">
        <v>521</v>
      </c>
      <c r="B522" s="144" t="s">
        <v>282</v>
      </c>
      <c r="C522" s="144" t="s">
        <v>814</v>
      </c>
      <c r="D522" s="145">
        <v>43687</v>
      </c>
      <c r="E522" s="143" t="s">
        <v>1224</v>
      </c>
      <c r="F522" s="144" t="s">
        <v>1246</v>
      </c>
      <c r="G522" s="146">
        <v>4400000</v>
      </c>
      <c r="H522" s="143">
        <v>6.87</v>
      </c>
      <c r="I522" s="143" t="s">
        <v>23</v>
      </c>
      <c r="J522" s="143" t="s">
        <v>274</v>
      </c>
      <c r="K522" s="143" t="s">
        <v>260</v>
      </c>
      <c r="L522" s="283" t="s">
        <v>261</v>
      </c>
    </row>
    <row r="523" spans="1:12">
      <c r="A523" s="282">
        <v>522</v>
      </c>
      <c r="B523" s="144" t="s">
        <v>285</v>
      </c>
      <c r="C523" s="144" t="s">
        <v>815</v>
      </c>
      <c r="D523" s="145">
        <v>43333</v>
      </c>
      <c r="E523" s="143" t="s">
        <v>1224</v>
      </c>
      <c r="F523" s="144" t="s">
        <v>1247</v>
      </c>
      <c r="G523" s="146">
        <v>2360000</v>
      </c>
      <c r="H523" s="143">
        <v>10.08</v>
      </c>
      <c r="I523" s="143" t="s">
        <v>253</v>
      </c>
      <c r="J523" s="143" t="s">
        <v>276</v>
      </c>
      <c r="K523" s="143" t="s">
        <v>277</v>
      </c>
      <c r="L523" s="283" t="s">
        <v>277</v>
      </c>
    </row>
    <row r="524" spans="1:12">
      <c r="A524" s="282">
        <v>523</v>
      </c>
      <c r="B524" s="144" t="s">
        <v>269</v>
      </c>
      <c r="C524" s="144" t="s">
        <v>816</v>
      </c>
      <c r="D524" s="145">
        <v>44091</v>
      </c>
      <c r="E524" s="143" t="s">
        <v>1225</v>
      </c>
      <c r="F524" s="144" t="s">
        <v>1247</v>
      </c>
      <c r="G524" s="146">
        <v>2440000</v>
      </c>
      <c r="H524" s="143">
        <v>5.84</v>
      </c>
      <c r="I524" s="143" t="s">
        <v>23</v>
      </c>
      <c r="J524" s="143" t="s">
        <v>254</v>
      </c>
      <c r="K524" s="143" t="s">
        <v>255</v>
      </c>
      <c r="L524" s="283" t="s">
        <v>256</v>
      </c>
    </row>
    <row r="525" spans="1:12">
      <c r="A525" s="282">
        <v>524</v>
      </c>
      <c r="B525" s="144" t="s">
        <v>309</v>
      </c>
      <c r="C525" s="144" t="s">
        <v>817</v>
      </c>
      <c r="D525" s="145">
        <v>43293</v>
      </c>
      <c r="E525" s="143" t="s">
        <v>1225</v>
      </c>
      <c r="F525" s="144" t="s">
        <v>1246</v>
      </c>
      <c r="G525" s="146">
        <v>2270000</v>
      </c>
      <c r="H525" s="143">
        <v>8.35</v>
      </c>
      <c r="I525" s="143" t="s">
        <v>258</v>
      </c>
      <c r="J525" s="143" t="s">
        <v>302</v>
      </c>
      <c r="K525" s="143" t="s">
        <v>255</v>
      </c>
      <c r="L525" s="283" t="s">
        <v>265</v>
      </c>
    </row>
    <row r="526" spans="1:12">
      <c r="A526" s="282">
        <v>525</v>
      </c>
      <c r="B526" s="144" t="s">
        <v>262</v>
      </c>
      <c r="C526" s="144" t="s">
        <v>818</v>
      </c>
      <c r="D526" s="145">
        <v>43734</v>
      </c>
      <c r="E526" s="143" t="s">
        <v>1225</v>
      </c>
      <c r="F526" s="144" t="s">
        <v>1246</v>
      </c>
      <c r="G526" s="146">
        <v>2260000</v>
      </c>
      <c r="H526" s="143">
        <v>5.07</v>
      </c>
      <c r="I526" s="143" t="s">
        <v>258</v>
      </c>
      <c r="J526" s="143" t="s">
        <v>317</v>
      </c>
      <c r="K526" s="143" t="s">
        <v>277</v>
      </c>
      <c r="L526" s="283" t="s">
        <v>277</v>
      </c>
    </row>
    <row r="527" spans="1:12">
      <c r="A527" s="282">
        <v>526</v>
      </c>
      <c r="B527" s="144" t="s">
        <v>245</v>
      </c>
      <c r="C527" s="144" t="s">
        <v>819</v>
      </c>
      <c r="D527" s="145">
        <v>44089</v>
      </c>
      <c r="E527" s="143" t="s">
        <v>1224</v>
      </c>
      <c r="F527" s="144" t="s">
        <v>1245</v>
      </c>
      <c r="G527" s="146">
        <v>1810000</v>
      </c>
      <c r="H527" s="143">
        <v>8.66</v>
      </c>
      <c r="I527" s="143" t="s">
        <v>23</v>
      </c>
      <c r="J527" s="143" t="s">
        <v>267</v>
      </c>
      <c r="K527" s="143" t="s">
        <v>260</v>
      </c>
      <c r="L527" s="283" t="s">
        <v>268</v>
      </c>
    </row>
    <row r="528" spans="1:12">
      <c r="A528" s="282">
        <v>527</v>
      </c>
      <c r="B528" s="144" t="s">
        <v>282</v>
      </c>
      <c r="C528" s="144" t="s">
        <v>820</v>
      </c>
      <c r="D528" s="145">
        <v>43580</v>
      </c>
      <c r="E528" s="143" t="s">
        <v>1224</v>
      </c>
      <c r="F528" s="144" t="s">
        <v>1246</v>
      </c>
      <c r="G528" s="146">
        <v>1430000</v>
      </c>
      <c r="H528" s="143">
        <v>8.14</v>
      </c>
      <c r="I528" s="143" t="s">
        <v>258</v>
      </c>
      <c r="J528" s="143" t="s">
        <v>287</v>
      </c>
      <c r="K528" s="143" t="s">
        <v>255</v>
      </c>
      <c r="L528" s="283" t="s">
        <v>256</v>
      </c>
    </row>
    <row r="529" spans="1:12">
      <c r="A529" s="282">
        <v>528</v>
      </c>
      <c r="B529" s="144" t="s">
        <v>309</v>
      </c>
      <c r="C529" s="144" t="s">
        <v>821</v>
      </c>
      <c r="D529" s="145">
        <v>44071</v>
      </c>
      <c r="E529" s="143" t="s">
        <v>1224</v>
      </c>
      <c r="F529" s="144" t="s">
        <v>1246</v>
      </c>
      <c r="G529" s="146">
        <v>4760000</v>
      </c>
      <c r="H529" s="143">
        <v>6.71</v>
      </c>
      <c r="I529" s="143" t="s">
        <v>23</v>
      </c>
      <c r="J529" s="143" t="s">
        <v>317</v>
      </c>
      <c r="K529" s="143" t="s">
        <v>277</v>
      </c>
      <c r="L529" s="283" t="s">
        <v>277</v>
      </c>
    </row>
    <row r="530" spans="1:12">
      <c r="A530" s="282">
        <v>529</v>
      </c>
      <c r="B530" s="144" t="s">
        <v>269</v>
      </c>
      <c r="C530" s="144" t="s">
        <v>822</v>
      </c>
      <c r="D530" s="145">
        <v>43373</v>
      </c>
      <c r="E530" s="143" t="s">
        <v>1225</v>
      </c>
      <c r="F530" s="144" t="s">
        <v>1245</v>
      </c>
      <c r="G530" s="146">
        <v>4900000</v>
      </c>
      <c r="H530" s="143">
        <v>7.82</v>
      </c>
      <c r="I530" s="143" t="s">
        <v>258</v>
      </c>
      <c r="J530" s="143" t="s">
        <v>302</v>
      </c>
      <c r="K530" s="143" t="s">
        <v>255</v>
      </c>
      <c r="L530" s="283" t="s">
        <v>265</v>
      </c>
    </row>
    <row r="531" spans="1:12">
      <c r="A531" s="282">
        <v>530</v>
      </c>
      <c r="B531" s="144" t="s">
        <v>262</v>
      </c>
      <c r="C531" s="144" t="s">
        <v>823</v>
      </c>
      <c r="D531" s="145">
        <v>43361</v>
      </c>
      <c r="E531" s="143" t="s">
        <v>1225</v>
      </c>
      <c r="F531" s="144" t="s">
        <v>1246</v>
      </c>
      <c r="G531" s="146">
        <v>3670000</v>
      </c>
      <c r="H531" s="143">
        <v>8.56</v>
      </c>
      <c r="I531" s="143" t="s">
        <v>253</v>
      </c>
      <c r="J531" s="143" t="s">
        <v>293</v>
      </c>
      <c r="K531" s="143" t="s">
        <v>260</v>
      </c>
      <c r="L531" s="283" t="s">
        <v>268</v>
      </c>
    </row>
    <row r="532" spans="1:12">
      <c r="A532" s="282">
        <v>531</v>
      </c>
      <c r="B532" s="144" t="s">
        <v>309</v>
      </c>
      <c r="C532" s="144" t="s">
        <v>824</v>
      </c>
      <c r="D532" s="145">
        <v>43811</v>
      </c>
      <c r="E532" s="143" t="s">
        <v>1224</v>
      </c>
      <c r="F532" s="144" t="s">
        <v>1246</v>
      </c>
      <c r="G532" s="146">
        <v>1750000</v>
      </c>
      <c r="H532" s="143">
        <v>6.33</v>
      </c>
      <c r="I532" s="143" t="s">
        <v>23</v>
      </c>
      <c r="J532" s="143" t="s">
        <v>274</v>
      </c>
      <c r="K532" s="143" t="s">
        <v>260</v>
      </c>
      <c r="L532" s="283" t="s">
        <v>261</v>
      </c>
    </row>
    <row r="533" spans="1:12">
      <c r="A533" s="282">
        <v>532</v>
      </c>
      <c r="B533" s="144" t="s">
        <v>294</v>
      </c>
      <c r="C533" s="144" t="s">
        <v>825</v>
      </c>
      <c r="D533" s="145">
        <v>43730</v>
      </c>
      <c r="E533" s="143" t="s">
        <v>1225</v>
      </c>
      <c r="F533" s="144" t="s">
        <v>1247</v>
      </c>
      <c r="G533" s="146">
        <v>3920000</v>
      </c>
      <c r="H533" s="143">
        <v>10.23</v>
      </c>
      <c r="I533" s="143" t="s">
        <v>23</v>
      </c>
      <c r="J533" s="143" t="s">
        <v>287</v>
      </c>
      <c r="K533" s="143" t="s">
        <v>255</v>
      </c>
      <c r="L533" s="283" t="s">
        <v>256</v>
      </c>
    </row>
    <row r="534" spans="1:12">
      <c r="A534" s="282">
        <v>533</v>
      </c>
      <c r="B534" s="144" t="s">
        <v>309</v>
      </c>
      <c r="C534" s="144" t="s">
        <v>826</v>
      </c>
      <c r="D534" s="145">
        <v>43909</v>
      </c>
      <c r="E534" s="143" t="s">
        <v>1225</v>
      </c>
      <c r="F534" s="144" t="s">
        <v>1256</v>
      </c>
      <c r="G534" s="146">
        <v>4070000</v>
      </c>
      <c r="H534" s="143">
        <v>10.49</v>
      </c>
      <c r="I534" s="143" t="s">
        <v>23</v>
      </c>
      <c r="J534" s="143" t="s">
        <v>280</v>
      </c>
      <c r="K534" s="143" t="s">
        <v>260</v>
      </c>
      <c r="L534" s="283" t="s">
        <v>281</v>
      </c>
    </row>
    <row r="535" spans="1:12">
      <c r="A535" s="282">
        <v>534</v>
      </c>
      <c r="B535" s="144" t="s">
        <v>299</v>
      </c>
      <c r="C535" s="144" t="s">
        <v>827</v>
      </c>
      <c r="D535" s="145">
        <v>43952</v>
      </c>
      <c r="E535" s="143" t="s">
        <v>1224</v>
      </c>
      <c r="F535" s="144" t="s">
        <v>1246</v>
      </c>
      <c r="G535" s="146">
        <v>4080000</v>
      </c>
      <c r="H535" s="143">
        <v>5.53</v>
      </c>
      <c r="I535" s="143" t="s">
        <v>258</v>
      </c>
      <c r="J535" s="143" t="s">
        <v>306</v>
      </c>
      <c r="K535" s="143" t="s">
        <v>260</v>
      </c>
      <c r="L535" s="283" t="s">
        <v>268</v>
      </c>
    </row>
    <row r="536" spans="1:12">
      <c r="A536" s="282">
        <v>535</v>
      </c>
      <c r="B536" s="144" t="s">
        <v>304</v>
      </c>
      <c r="C536" s="144" t="s">
        <v>828</v>
      </c>
      <c r="D536" s="145">
        <v>44105</v>
      </c>
      <c r="E536" s="143" t="s">
        <v>1225</v>
      </c>
      <c r="F536" s="144" t="s">
        <v>1249</v>
      </c>
      <c r="G536" s="146">
        <v>2010000</v>
      </c>
      <c r="H536" s="143">
        <v>9.4499999999999993</v>
      </c>
      <c r="I536" s="143" t="s">
        <v>258</v>
      </c>
      <c r="J536" s="143" t="s">
        <v>254</v>
      </c>
      <c r="K536" s="143" t="s">
        <v>255</v>
      </c>
      <c r="L536" s="283" t="s">
        <v>256</v>
      </c>
    </row>
    <row r="537" spans="1:12">
      <c r="A537" s="282">
        <v>536</v>
      </c>
      <c r="B537" s="144" t="s">
        <v>278</v>
      </c>
      <c r="C537" s="144" t="s">
        <v>405</v>
      </c>
      <c r="D537" s="145">
        <v>43739</v>
      </c>
      <c r="E537" s="143" t="s">
        <v>1224</v>
      </c>
      <c r="F537" s="144" t="s">
        <v>1248</v>
      </c>
      <c r="G537" s="146">
        <v>4890000</v>
      </c>
      <c r="H537" s="143">
        <v>8.31</v>
      </c>
      <c r="I537" s="143" t="s">
        <v>253</v>
      </c>
      <c r="J537" s="143" t="s">
        <v>324</v>
      </c>
      <c r="K537" s="143" t="s">
        <v>255</v>
      </c>
      <c r="L537" s="283" t="s">
        <v>265</v>
      </c>
    </row>
    <row r="538" spans="1:12">
      <c r="A538" s="282">
        <v>537</v>
      </c>
      <c r="B538" s="144" t="s">
        <v>309</v>
      </c>
      <c r="C538" s="144" t="s">
        <v>829</v>
      </c>
      <c r="D538" s="145">
        <v>43333</v>
      </c>
      <c r="E538" s="143" t="s">
        <v>1224</v>
      </c>
      <c r="F538" s="144" t="s">
        <v>1247</v>
      </c>
      <c r="G538" s="146">
        <v>3270000</v>
      </c>
      <c r="H538" s="143">
        <v>6.71</v>
      </c>
      <c r="I538" s="143" t="s">
        <v>253</v>
      </c>
      <c r="J538" s="143" t="s">
        <v>267</v>
      </c>
      <c r="K538" s="143" t="s">
        <v>260</v>
      </c>
      <c r="L538" s="283" t="s">
        <v>268</v>
      </c>
    </row>
    <row r="539" spans="1:12">
      <c r="A539" s="282">
        <v>538</v>
      </c>
      <c r="B539" s="144" t="s">
        <v>251</v>
      </c>
      <c r="C539" s="144" t="s">
        <v>830</v>
      </c>
      <c r="D539" s="145">
        <v>43135</v>
      </c>
      <c r="E539" s="143" t="s">
        <v>1225</v>
      </c>
      <c r="F539" s="144" t="s">
        <v>1248</v>
      </c>
      <c r="G539" s="146">
        <v>2860000</v>
      </c>
      <c r="H539" s="143">
        <v>5.97</v>
      </c>
      <c r="I539" s="143" t="s">
        <v>23</v>
      </c>
      <c r="J539" s="143" t="s">
        <v>274</v>
      </c>
      <c r="K539" s="143" t="s">
        <v>260</v>
      </c>
      <c r="L539" s="283" t="s">
        <v>261</v>
      </c>
    </row>
    <row r="540" spans="1:12">
      <c r="A540" s="282">
        <v>539</v>
      </c>
      <c r="B540" s="144" t="s">
        <v>285</v>
      </c>
      <c r="C540" s="144" t="s">
        <v>831</v>
      </c>
      <c r="D540" s="145">
        <v>43515</v>
      </c>
      <c r="E540" s="143" t="s">
        <v>1224</v>
      </c>
      <c r="F540" s="144" t="s">
        <v>1246</v>
      </c>
      <c r="G540" s="146">
        <v>4050000</v>
      </c>
      <c r="H540" s="143">
        <v>8.5500000000000007</v>
      </c>
      <c r="I540" s="143" t="s">
        <v>258</v>
      </c>
      <c r="J540" s="143" t="s">
        <v>276</v>
      </c>
      <c r="K540" s="143" t="s">
        <v>277</v>
      </c>
      <c r="L540" s="283" t="s">
        <v>277</v>
      </c>
    </row>
    <row r="541" spans="1:12">
      <c r="A541" s="282">
        <v>540</v>
      </c>
      <c r="B541" s="144" t="s">
        <v>262</v>
      </c>
      <c r="C541" s="144" t="s">
        <v>832</v>
      </c>
      <c r="D541" s="145">
        <v>44049</v>
      </c>
      <c r="E541" s="143" t="s">
        <v>1225</v>
      </c>
      <c r="F541" s="144" t="s">
        <v>1245</v>
      </c>
      <c r="G541" s="146">
        <v>3120000</v>
      </c>
      <c r="H541" s="143">
        <v>10.119999999999999</v>
      </c>
      <c r="I541" s="143" t="s">
        <v>23</v>
      </c>
      <c r="J541" s="143" t="s">
        <v>298</v>
      </c>
      <c r="K541" s="143" t="s">
        <v>260</v>
      </c>
      <c r="L541" s="283" t="s">
        <v>281</v>
      </c>
    </row>
    <row r="542" spans="1:12">
      <c r="A542" s="282">
        <v>541</v>
      </c>
      <c r="B542" s="144" t="s">
        <v>262</v>
      </c>
      <c r="C542" s="144" t="s">
        <v>833</v>
      </c>
      <c r="D542" s="145">
        <v>43455</v>
      </c>
      <c r="E542" s="143" t="s">
        <v>1225</v>
      </c>
      <c r="F542" s="144" t="s">
        <v>1247</v>
      </c>
      <c r="G542" s="146">
        <v>3970000</v>
      </c>
      <c r="H542" s="143">
        <v>7.52</v>
      </c>
      <c r="I542" s="143" t="s">
        <v>258</v>
      </c>
      <c r="J542" s="143" t="s">
        <v>296</v>
      </c>
      <c r="K542" s="143" t="s">
        <v>260</v>
      </c>
      <c r="L542" s="283" t="s">
        <v>261</v>
      </c>
    </row>
    <row r="543" spans="1:12">
      <c r="A543" s="282">
        <v>542</v>
      </c>
      <c r="B543" s="144" t="s">
        <v>262</v>
      </c>
      <c r="C543" s="144" t="s">
        <v>834</v>
      </c>
      <c r="D543" s="145">
        <v>43249</v>
      </c>
      <c r="E543" s="143" t="s">
        <v>1224</v>
      </c>
      <c r="F543" s="144" t="s">
        <v>1247</v>
      </c>
      <c r="G543" s="146">
        <v>4620000</v>
      </c>
      <c r="H543" s="143">
        <v>6.96</v>
      </c>
      <c r="I543" s="143" t="s">
        <v>253</v>
      </c>
      <c r="J543" s="143" t="s">
        <v>324</v>
      </c>
      <c r="K543" s="143" t="s">
        <v>255</v>
      </c>
      <c r="L543" s="283" t="s">
        <v>265</v>
      </c>
    </row>
    <row r="544" spans="1:12">
      <c r="A544" s="282">
        <v>543</v>
      </c>
      <c r="B544" s="144" t="s">
        <v>278</v>
      </c>
      <c r="C544" s="144" t="s">
        <v>835</v>
      </c>
      <c r="D544" s="145">
        <v>43333</v>
      </c>
      <c r="E544" s="143" t="s">
        <v>1224</v>
      </c>
      <c r="F544" s="144" t="s">
        <v>1247</v>
      </c>
      <c r="G544" s="146">
        <v>3800000</v>
      </c>
      <c r="H544" s="143">
        <v>5.46</v>
      </c>
      <c r="I544" s="143" t="s">
        <v>23</v>
      </c>
      <c r="J544" s="143" t="s">
        <v>287</v>
      </c>
      <c r="K544" s="143" t="s">
        <v>255</v>
      </c>
      <c r="L544" s="283" t="s">
        <v>256</v>
      </c>
    </row>
    <row r="545" spans="1:12">
      <c r="A545" s="282">
        <v>544</v>
      </c>
      <c r="B545" s="144" t="s">
        <v>269</v>
      </c>
      <c r="C545" s="144" t="s">
        <v>836</v>
      </c>
      <c r="D545" s="145">
        <v>44051</v>
      </c>
      <c r="E545" s="143" t="s">
        <v>1224</v>
      </c>
      <c r="F545" s="144" t="s">
        <v>1245</v>
      </c>
      <c r="G545" s="146">
        <v>3070000</v>
      </c>
      <c r="H545" s="143">
        <v>9.7799999999999994</v>
      </c>
      <c r="I545" s="143" t="s">
        <v>253</v>
      </c>
      <c r="J545" s="143" t="s">
        <v>264</v>
      </c>
      <c r="K545" s="143" t="s">
        <v>255</v>
      </c>
      <c r="L545" s="283" t="s">
        <v>265</v>
      </c>
    </row>
    <row r="546" spans="1:12">
      <c r="A546" s="282">
        <v>545</v>
      </c>
      <c r="B546" s="144" t="s">
        <v>291</v>
      </c>
      <c r="C546" s="144" t="s">
        <v>837</v>
      </c>
      <c r="D546" s="145">
        <v>43754</v>
      </c>
      <c r="E546" s="143" t="s">
        <v>1224</v>
      </c>
      <c r="F546" s="144" t="s">
        <v>1246</v>
      </c>
      <c r="G546" s="146">
        <v>1560000</v>
      </c>
      <c r="H546" s="143">
        <v>10.99</v>
      </c>
      <c r="I546" s="143" t="s">
        <v>258</v>
      </c>
      <c r="J546" s="143" t="s">
        <v>267</v>
      </c>
      <c r="K546" s="143" t="s">
        <v>260</v>
      </c>
      <c r="L546" s="283" t="s">
        <v>268</v>
      </c>
    </row>
    <row r="547" spans="1:12">
      <c r="A547" s="282">
        <v>546</v>
      </c>
      <c r="B547" s="144" t="s">
        <v>285</v>
      </c>
      <c r="C547" s="144" t="s">
        <v>838</v>
      </c>
      <c r="D547" s="145">
        <v>43134</v>
      </c>
      <c r="E547" s="143" t="s">
        <v>1224</v>
      </c>
      <c r="F547" s="144" t="s">
        <v>1247</v>
      </c>
      <c r="G547" s="146">
        <v>3540000</v>
      </c>
      <c r="H547" s="143">
        <v>6.3</v>
      </c>
      <c r="I547" s="143" t="s">
        <v>23</v>
      </c>
      <c r="J547" s="143" t="s">
        <v>327</v>
      </c>
      <c r="K547" s="143" t="s">
        <v>255</v>
      </c>
      <c r="L547" s="283" t="s">
        <v>272</v>
      </c>
    </row>
    <row r="548" spans="1:12">
      <c r="A548" s="282">
        <v>547</v>
      </c>
      <c r="B548" s="144" t="s">
        <v>304</v>
      </c>
      <c r="C548" s="144" t="s">
        <v>839</v>
      </c>
      <c r="D548" s="145">
        <v>43267</v>
      </c>
      <c r="E548" s="143" t="s">
        <v>1224</v>
      </c>
      <c r="F548" s="144" t="s">
        <v>1256</v>
      </c>
      <c r="G548" s="146">
        <v>2140000</v>
      </c>
      <c r="H548" s="143">
        <v>6.28</v>
      </c>
      <c r="I548" s="143" t="s">
        <v>23</v>
      </c>
      <c r="J548" s="143" t="s">
        <v>276</v>
      </c>
      <c r="K548" s="143" t="s">
        <v>277</v>
      </c>
      <c r="L548" s="283" t="s">
        <v>277</v>
      </c>
    </row>
    <row r="549" spans="1:12">
      <c r="A549" s="282">
        <v>548</v>
      </c>
      <c r="B549" s="144" t="s">
        <v>251</v>
      </c>
      <c r="C549" s="144" t="s">
        <v>840</v>
      </c>
      <c r="D549" s="145">
        <v>43197</v>
      </c>
      <c r="E549" s="143" t="s">
        <v>1225</v>
      </c>
      <c r="F549" s="144" t="s">
        <v>1246</v>
      </c>
      <c r="G549" s="146">
        <v>3800000</v>
      </c>
      <c r="H549" s="143">
        <v>6.5</v>
      </c>
      <c r="I549" s="143" t="s">
        <v>253</v>
      </c>
      <c r="J549" s="143" t="s">
        <v>287</v>
      </c>
      <c r="K549" s="143" t="s">
        <v>255</v>
      </c>
      <c r="L549" s="283" t="s">
        <v>256</v>
      </c>
    </row>
    <row r="550" spans="1:12">
      <c r="A550" s="282">
        <v>549</v>
      </c>
      <c r="B550" s="144" t="s">
        <v>245</v>
      </c>
      <c r="C550" s="144" t="s">
        <v>841</v>
      </c>
      <c r="D550" s="145">
        <v>44073</v>
      </c>
      <c r="E550" s="143" t="s">
        <v>1225</v>
      </c>
      <c r="F550" s="144" t="s">
        <v>1248</v>
      </c>
      <c r="G550" s="146">
        <v>1760000</v>
      </c>
      <c r="H550" s="143">
        <v>5.37</v>
      </c>
      <c r="I550" s="143" t="s">
        <v>253</v>
      </c>
      <c r="J550" s="143" t="s">
        <v>284</v>
      </c>
      <c r="K550" s="143" t="s">
        <v>255</v>
      </c>
      <c r="L550" s="283" t="s">
        <v>272</v>
      </c>
    </row>
    <row r="551" spans="1:12">
      <c r="A551" s="282">
        <v>550</v>
      </c>
      <c r="B551" s="144" t="s">
        <v>291</v>
      </c>
      <c r="C551" s="144" t="s">
        <v>842</v>
      </c>
      <c r="D551" s="145">
        <v>43525</v>
      </c>
      <c r="E551" s="143" t="s">
        <v>1224</v>
      </c>
      <c r="F551" s="144" t="s">
        <v>1248</v>
      </c>
      <c r="G551" s="146">
        <v>4030000</v>
      </c>
      <c r="H551" s="143">
        <v>7.71</v>
      </c>
      <c r="I551" s="143" t="s">
        <v>253</v>
      </c>
      <c r="J551" s="143" t="s">
        <v>298</v>
      </c>
      <c r="K551" s="143" t="s">
        <v>260</v>
      </c>
      <c r="L551" s="283" t="s">
        <v>281</v>
      </c>
    </row>
    <row r="552" spans="1:12">
      <c r="A552" s="282">
        <v>551</v>
      </c>
      <c r="B552" s="144" t="s">
        <v>269</v>
      </c>
      <c r="C552" s="144" t="s">
        <v>843</v>
      </c>
      <c r="D552" s="145">
        <v>43961</v>
      </c>
      <c r="E552" s="143" t="s">
        <v>1224</v>
      </c>
      <c r="F552" s="144" t="s">
        <v>1245</v>
      </c>
      <c r="G552" s="146">
        <v>3690000</v>
      </c>
      <c r="H552" s="143">
        <v>4.83</v>
      </c>
      <c r="I552" s="143" t="s">
        <v>258</v>
      </c>
      <c r="J552" s="143" t="s">
        <v>327</v>
      </c>
      <c r="K552" s="143" t="s">
        <v>255</v>
      </c>
      <c r="L552" s="283" t="s">
        <v>272</v>
      </c>
    </row>
    <row r="553" spans="1:12">
      <c r="A553" s="282">
        <v>552</v>
      </c>
      <c r="B553" s="144" t="s">
        <v>262</v>
      </c>
      <c r="C553" s="144" t="s">
        <v>844</v>
      </c>
      <c r="D553" s="145">
        <v>43201</v>
      </c>
      <c r="E553" s="143" t="s">
        <v>1224</v>
      </c>
      <c r="F553" s="144" t="s">
        <v>1247</v>
      </c>
      <c r="G553" s="146">
        <v>4350000</v>
      </c>
      <c r="H553" s="143">
        <v>4.04</v>
      </c>
      <c r="I553" s="143" t="s">
        <v>258</v>
      </c>
      <c r="J553" s="143" t="s">
        <v>293</v>
      </c>
      <c r="K553" s="143" t="s">
        <v>260</v>
      </c>
      <c r="L553" s="283" t="s">
        <v>268</v>
      </c>
    </row>
    <row r="554" spans="1:12">
      <c r="A554" s="282">
        <v>553</v>
      </c>
      <c r="B554" s="144" t="s">
        <v>269</v>
      </c>
      <c r="C554" s="144" t="s">
        <v>845</v>
      </c>
      <c r="D554" s="145">
        <v>43416</v>
      </c>
      <c r="E554" s="143" t="s">
        <v>1224</v>
      </c>
      <c r="F554" s="144" t="s">
        <v>1246</v>
      </c>
      <c r="G554" s="146">
        <v>2480000</v>
      </c>
      <c r="H554" s="143">
        <v>10.37</v>
      </c>
      <c r="I554" s="143" t="s">
        <v>23</v>
      </c>
      <c r="J554" s="143" t="s">
        <v>267</v>
      </c>
      <c r="K554" s="143" t="s">
        <v>260</v>
      </c>
      <c r="L554" s="283" t="s">
        <v>268</v>
      </c>
    </row>
    <row r="555" spans="1:12">
      <c r="A555" s="282">
        <v>554</v>
      </c>
      <c r="B555" s="144" t="s">
        <v>309</v>
      </c>
      <c r="C555" s="144" t="s">
        <v>846</v>
      </c>
      <c r="D555" s="145">
        <v>43111</v>
      </c>
      <c r="E555" s="143" t="s">
        <v>1224</v>
      </c>
      <c r="F555" s="144" t="s">
        <v>1246</v>
      </c>
      <c r="G555" s="146">
        <v>1820000</v>
      </c>
      <c r="H555" s="143">
        <v>5</v>
      </c>
      <c r="I555" s="143" t="s">
        <v>258</v>
      </c>
      <c r="J555" s="143" t="s">
        <v>327</v>
      </c>
      <c r="K555" s="143" t="s">
        <v>255</v>
      </c>
      <c r="L555" s="283" t="s">
        <v>272</v>
      </c>
    </row>
    <row r="556" spans="1:12">
      <c r="A556" s="282">
        <v>555</v>
      </c>
      <c r="B556" s="144" t="s">
        <v>285</v>
      </c>
      <c r="C556" s="144" t="s">
        <v>847</v>
      </c>
      <c r="D556" s="145">
        <v>43528</v>
      </c>
      <c r="E556" s="143" t="s">
        <v>1224</v>
      </c>
      <c r="F556" s="144" t="s">
        <v>1245</v>
      </c>
      <c r="G556" s="146">
        <v>4100000</v>
      </c>
      <c r="H556" s="143">
        <v>10.32</v>
      </c>
      <c r="I556" s="143" t="s">
        <v>258</v>
      </c>
      <c r="J556" s="143" t="s">
        <v>293</v>
      </c>
      <c r="K556" s="143" t="s">
        <v>260</v>
      </c>
      <c r="L556" s="283" t="s">
        <v>268</v>
      </c>
    </row>
    <row r="557" spans="1:12">
      <c r="A557" s="282">
        <v>556</v>
      </c>
      <c r="B557" s="144" t="s">
        <v>282</v>
      </c>
      <c r="C557" s="144" t="s">
        <v>848</v>
      </c>
      <c r="D557" s="145">
        <v>44117</v>
      </c>
      <c r="E557" s="143" t="s">
        <v>1225</v>
      </c>
      <c r="F557" s="144" t="s">
        <v>1246</v>
      </c>
      <c r="G557" s="146">
        <v>3750000</v>
      </c>
      <c r="H557" s="143">
        <v>8.83</v>
      </c>
      <c r="I557" s="143" t="s">
        <v>258</v>
      </c>
      <c r="J557" s="143" t="s">
        <v>317</v>
      </c>
      <c r="K557" s="143" t="s">
        <v>277</v>
      </c>
      <c r="L557" s="283" t="s">
        <v>277</v>
      </c>
    </row>
    <row r="558" spans="1:12">
      <c r="A558" s="282">
        <v>557</v>
      </c>
      <c r="B558" s="144" t="s">
        <v>291</v>
      </c>
      <c r="C558" s="144" t="s">
        <v>849</v>
      </c>
      <c r="D558" s="145">
        <v>43295</v>
      </c>
      <c r="E558" s="143" t="s">
        <v>1224</v>
      </c>
      <c r="F558" s="144" t="s">
        <v>1245</v>
      </c>
      <c r="G558" s="146">
        <v>3830000</v>
      </c>
      <c r="H558" s="143">
        <v>9.6300000000000008</v>
      </c>
      <c r="I558" s="143" t="s">
        <v>23</v>
      </c>
      <c r="J558" s="143" t="s">
        <v>276</v>
      </c>
      <c r="K558" s="143" t="s">
        <v>277</v>
      </c>
      <c r="L558" s="283" t="s">
        <v>277</v>
      </c>
    </row>
    <row r="559" spans="1:12">
      <c r="A559" s="282">
        <v>558</v>
      </c>
      <c r="B559" s="144" t="s">
        <v>285</v>
      </c>
      <c r="C559" s="144" t="s">
        <v>850</v>
      </c>
      <c r="D559" s="145">
        <v>43747</v>
      </c>
      <c r="E559" s="143" t="s">
        <v>1224</v>
      </c>
      <c r="F559" s="144" t="s">
        <v>1247</v>
      </c>
      <c r="G559" s="146">
        <v>4220000</v>
      </c>
      <c r="H559" s="143">
        <v>8.7100000000000009</v>
      </c>
      <c r="I559" s="143" t="s">
        <v>23</v>
      </c>
      <c r="J559" s="143" t="s">
        <v>293</v>
      </c>
      <c r="K559" s="143" t="s">
        <v>260</v>
      </c>
      <c r="L559" s="283" t="s">
        <v>268</v>
      </c>
    </row>
    <row r="560" spans="1:12">
      <c r="A560" s="282">
        <v>559</v>
      </c>
      <c r="B560" s="144" t="s">
        <v>262</v>
      </c>
      <c r="C560" s="144" t="s">
        <v>851</v>
      </c>
      <c r="D560" s="145">
        <v>44041</v>
      </c>
      <c r="E560" s="143" t="s">
        <v>1224</v>
      </c>
      <c r="F560" s="144" t="s">
        <v>1256</v>
      </c>
      <c r="G560" s="146">
        <v>3770000</v>
      </c>
      <c r="H560" s="143">
        <v>6.37</v>
      </c>
      <c r="I560" s="143" t="s">
        <v>258</v>
      </c>
      <c r="J560" s="143" t="s">
        <v>259</v>
      </c>
      <c r="K560" s="143" t="s">
        <v>260</v>
      </c>
      <c r="L560" s="283" t="s">
        <v>261</v>
      </c>
    </row>
    <row r="561" spans="1:12">
      <c r="A561" s="282">
        <v>560</v>
      </c>
      <c r="B561" s="144" t="s">
        <v>294</v>
      </c>
      <c r="C561" s="144" t="s">
        <v>852</v>
      </c>
      <c r="D561" s="145">
        <v>43774</v>
      </c>
      <c r="E561" s="143" t="s">
        <v>1224</v>
      </c>
      <c r="F561" s="144" t="s">
        <v>1246</v>
      </c>
      <c r="G561" s="146">
        <v>3050000</v>
      </c>
      <c r="H561" s="143">
        <v>4.47</v>
      </c>
      <c r="I561" s="143" t="s">
        <v>253</v>
      </c>
      <c r="J561" s="143" t="s">
        <v>284</v>
      </c>
      <c r="K561" s="143" t="s">
        <v>255</v>
      </c>
      <c r="L561" s="283" t="s">
        <v>272</v>
      </c>
    </row>
    <row r="562" spans="1:12">
      <c r="A562" s="282">
        <v>561</v>
      </c>
      <c r="B562" s="144" t="s">
        <v>299</v>
      </c>
      <c r="C562" s="144" t="s">
        <v>853</v>
      </c>
      <c r="D562" s="145">
        <v>43579</v>
      </c>
      <c r="E562" s="143" t="s">
        <v>1225</v>
      </c>
      <c r="F562" s="144" t="s">
        <v>1245</v>
      </c>
      <c r="G562" s="146">
        <v>2540000</v>
      </c>
      <c r="H562" s="143">
        <v>4.5999999999999996</v>
      </c>
      <c r="I562" s="143" t="s">
        <v>253</v>
      </c>
      <c r="J562" s="143" t="s">
        <v>271</v>
      </c>
      <c r="K562" s="143" t="s">
        <v>255</v>
      </c>
      <c r="L562" s="283" t="s">
        <v>272</v>
      </c>
    </row>
    <row r="563" spans="1:12">
      <c r="A563" s="282">
        <v>562</v>
      </c>
      <c r="B563" s="144" t="s">
        <v>262</v>
      </c>
      <c r="C563" s="144" t="s">
        <v>854</v>
      </c>
      <c r="D563" s="145">
        <v>43788</v>
      </c>
      <c r="E563" s="143" t="s">
        <v>1224</v>
      </c>
      <c r="F563" s="144" t="s">
        <v>1246</v>
      </c>
      <c r="G563" s="146">
        <v>2540000</v>
      </c>
      <c r="H563" s="143">
        <v>4.46</v>
      </c>
      <c r="I563" s="143" t="s">
        <v>253</v>
      </c>
      <c r="J563" s="143" t="s">
        <v>302</v>
      </c>
      <c r="K563" s="143" t="s">
        <v>255</v>
      </c>
      <c r="L563" s="283" t="s">
        <v>265</v>
      </c>
    </row>
    <row r="564" spans="1:12">
      <c r="A564" s="282">
        <v>563</v>
      </c>
      <c r="B564" s="144" t="s">
        <v>251</v>
      </c>
      <c r="C564" s="144" t="s">
        <v>855</v>
      </c>
      <c r="D564" s="145">
        <v>44017</v>
      </c>
      <c r="E564" s="143" t="s">
        <v>1224</v>
      </c>
      <c r="F564" s="144" t="s">
        <v>1246</v>
      </c>
      <c r="G564" s="146">
        <v>3580000</v>
      </c>
      <c r="H564" s="143">
        <v>7.18</v>
      </c>
      <c r="I564" s="143" t="s">
        <v>253</v>
      </c>
      <c r="J564" s="143" t="s">
        <v>306</v>
      </c>
      <c r="K564" s="143" t="s">
        <v>260</v>
      </c>
      <c r="L564" s="283" t="s">
        <v>268</v>
      </c>
    </row>
    <row r="565" spans="1:12">
      <c r="A565" s="282">
        <v>564</v>
      </c>
      <c r="B565" s="144" t="s">
        <v>294</v>
      </c>
      <c r="C565" s="144" t="s">
        <v>856</v>
      </c>
      <c r="D565" s="145">
        <v>43775</v>
      </c>
      <c r="E565" s="143" t="s">
        <v>1224</v>
      </c>
      <c r="F565" s="144" t="s">
        <v>1248</v>
      </c>
      <c r="G565" s="146">
        <v>2830000</v>
      </c>
      <c r="H565" s="143">
        <v>6.51</v>
      </c>
      <c r="I565" s="143" t="s">
        <v>253</v>
      </c>
      <c r="J565" s="143" t="s">
        <v>298</v>
      </c>
      <c r="K565" s="143" t="s">
        <v>260</v>
      </c>
      <c r="L565" s="283" t="s">
        <v>281</v>
      </c>
    </row>
    <row r="566" spans="1:12">
      <c r="A566" s="282">
        <v>565</v>
      </c>
      <c r="B566" s="144" t="s">
        <v>309</v>
      </c>
      <c r="C566" s="144" t="s">
        <v>857</v>
      </c>
      <c r="D566" s="145">
        <v>43817</v>
      </c>
      <c r="E566" s="143" t="s">
        <v>1224</v>
      </c>
      <c r="F566" s="144" t="s">
        <v>1246</v>
      </c>
      <c r="G566" s="146">
        <v>4750000</v>
      </c>
      <c r="H566" s="143">
        <v>4.0999999999999996</v>
      </c>
      <c r="I566" s="143" t="s">
        <v>23</v>
      </c>
      <c r="J566" s="143" t="s">
        <v>317</v>
      </c>
      <c r="K566" s="143" t="s">
        <v>277</v>
      </c>
      <c r="L566" s="283" t="s">
        <v>277</v>
      </c>
    </row>
    <row r="567" spans="1:12">
      <c r="A567" s="282">
        <v>566</v>
      </c>
      <c r="B567" s="144" t="s">
        <v>291</v>
      </c>
      <c r="C567" s="144" t="s">
        <v>858</v>
      </c>
      <c r="D567" s="145">
        <v>43852</v>
      </c>
      <c r="E567" s="143" t="s">
        <v>1225</v>
      </c>
      <c r="F567" s="144" t="s">
        <v>1247</v>
      </c>
      <c r="G567" s="146">
        <v>4000000</v>
      </c>
      <c r="H567" s="143">
        <v>8.3800000000000008</v>
      </c>
      <c r="I567" s="143" t="s">
        <v>258</v>
      </c>
      <c r="J567" s="143" t="s">
        <v>254</v>
      </c>
      <c r="K567" s="143" t="s">
        <v>255</v>
      </c>
      <c r="L567" s="283" t="s">
        <v>256</v>
      </c>
    </row>
    <row r="568" spans="1:12">
      <c r="A568" s="282">
        <v>567</v>
      </c>
      <c r="B568" s="144" t="s">
        <v>282</v>
      </c>
      <c r="C568" s="144" t="s">
        <v>859</v>
      </c>
      <c r="D568" s="145">
        <v>43618</v>
      </c>
      <c r="E568" s="143" t="s">
        <v>1224</v>
      </c>
      <c r="F568" s="144" t="s">
        <v>1245</v>
      </c>
      <c r="G568" s="146">
        <v>3540000</v>
      </c>
      <c r="H568" s="143">
        <v>7.41</v>
      </c>
      <c r="I568" s="143" t="s">
        <v>258</v>
      </c>
      <c r="J568" s="143" t="s">
        <v>274</v>
      </c>
      <c r="K568" s="143" t="s">
        <v>260</v>
      </c>
      <c r="L568" s="283" t="s">
        <v>261</v>
      </c>
    </row>
    <row r="569" spans="1:12">
      <c r="A569" s="282">
        <v>568</v>
      </c>
      <c r="B569" s="144" t="s">
        <v>262</v>
      </c>
      <c r="C569" s="144" t="s">
        <v>860</v>
      </c>
      <c r="D569" s="145">
        <v>44034</v>
      </c>
      <c r="E569" s="143" t="s">
        <v>1225</v>
      </c>
      <c r="F569" s="144" t="s">
        <v>1247</v>
      </c>
      <c r="G569" s="146">
        <v>1300000</v>
      </c>
      <c r="H569" s="143">
        <v>7.86</v>
      </c>
      <c r="I569" s="143" t="s">
        <v>23</v>
      </c>
      <c r="J569" s="143" t="s">
        <v>327</v>
      </c>
      <c r="K569" s="143" t="s">
        <v>255</v>
      </c>
      <c r="L569" s="283" t="s">
        <v>272</v>
      </c>
    </row>
    <row r="570" spans="1:12">
      <c r="A570" s="282">
        <v>569</v>
      </c>
      <c r="B570" s="144" t="s">
        <v>282</v>
      </c>
      <c r="C570" s="144" t="s">
        <v>861</v>
      </c>
      <c r="D570" s="145">
        <v>43581</v>
      </c>
      <c r="E570" s="143" t="s">
        <v>1225</v>
      </c>
      <c r="F570" s="144" t="s">
        <v>1246</v>
      </c>
      <c r="G570" s="146">
        <v>3380000</v>
      </c>
      <c r="H570" s="143">
        <v>9.34</v>
      </c>
      <c r="I570" s="143" t="s">
        <v>258</v>
      </c>
      <c r="J570" s="143" t="s">
        <v>267</v>
      </c>
      <c r="K570" s="143" t="s">
        <v>260</v>
      </c>
      <c r="L570" s="283" t="s">
        <v>268</v>
      </c>
    </row>
    <row r="571" spans="1:12">
      <c r="A571" s="282">
        <v>570</v>
      </c>
      <c r="B571" s="144" t="s">
        <v>285</v>
      </c>
      <c r="C571" s="144" t="s">
        <v>862</v>
      </c>
      <c r="D571" s="145">
        <v>43581</v>
      </c>
      <c r="E571" s="143" t="s">
        <v>1224</v>
      </c>
      <c r="F571" s="144" t="s">
        <v>1246</v>
      </c>
      <c r="G571" s="146">
        <v>3720000</v>
      </c>
      <c r="H571" s="143">
        <v>8.01</v>
      </c>
      <c r="I571" s="143" t="s">
        <v>23</v>
      </c>
      <c r="J571" s="143" t="s">
        <v>324</v>
      </c>
      <c r="K571" s="143" t="s">
        <v>255</v>
      </c>
      <c r="L571" s="283" t="s">
        <v>265</v>
      </c>
    </row>
    <row r="572" spans="1:12">
      <c r="A572" s="282">
        <v>571</v>
      </c>
      <c r="B572" s="144" t="s">
        <v>269</v>
      </c>
      <c r="C572" s="144" t="s">
        <v>863</v>
      </c>
      <c r="D572" s="145">
        <v>43863</v>
      </c>
      <c r="E572" s="143" t="s">
        <v>1224</v>
      </c>
      <c r="F572" s="144" t="s">
        <v>1248</v>
      </c>
      <c r="G572" s="146">
        <v>3250000</v>
      </c>
      <c r="H572" s="143">
        <v>4.8499999999999996</v>
      </c>
      <c r="I572" s="143" t="s">
        <v>253</v>
      </c>
      <c r="J572" s="143" t="s">
        <v>274</v>
      </c>
      <c r="K572" s="143" t="s">
        <v>260</v>
      </c>
      <c r="L572" s="283" t="s">
        <v>261</v>
      </c>
    </row>
    <row r="573" spans="1:12">
      <c r="A573" s="282">
        <v>572</v>
      </c>
      <c r="B573" s="144" t="s">
        <v>269</v>
      </c>
      <c r="C573" s="144" t="s">
        <v>864</v>
      </c>
      <c r="D573" s="145">
        <v>43500</v>
      </c>
      <c r="E573" s="143" t="s">
        <v>1224</v>
      </c>
      <c r="F573" s="144" t="s">
        <v>1256</v>
      </c>
      <c r="G573" s="146">
        <v>4320000</v>
      </c>
      <c r="H573" s="143">
        <v>4.0999999999999996</v>
      </c>
      <c r="I573" s="143" t="s">
        <v>258</v>
      </c>
      <c r="J573" s="143" t="s">
        <v>324</v>
      </c>
      <c r="K573" s="143" t="s">
        <v>255</v>
      </c>
      <c r="L573" s="283" t="s">
        <v>265</v>
      </c>
    </row>
    <row r="574" spans="1:12">
      <c r="A574" s="282">
        <v>573</v>
      </c>
      <c r="B574" s="144" t="s">
        <v>309</v>
      </c>
      <c r="C574" s="144" t="s">
        <v>865</v>
      </c>
      <c r="D574" s="145">
        <v>43345</v>
      </c>
      <c r="E574" s="143" t="s">
        <v>1224</v>
      </c>
      <c r="F574" s="144" t="s">
        <v>1245</v>
      </c>
      <c r="G574" s="146">
        <v>5000000</v>
      </c>
      <c r="H574" s="143">
        <v>9.83</v>
      </c>
      <c r="I574" s="143" t="s">
        <v>253</v>
      </c>
      <c r="J574" s="143" t="s">
        <v>293</v>
      </c>
      <c r="K574" s="143" t="s">
        <v>260</v>
      </c>
      <c r="L574" s="283" t="s">
        <v>268</v>
      </c>
    </row>
    <row r="575" spans="1:12">
      <c r="A575" s="282">
        <v>574</v>
      </c>
      <c r="B575" s="144" t="s">
        <v>245</v>
      </c>
      <c r="C575" s="144" t="s">
        <v>866</v>
      </c>
      <c r="D575" s="145">
        <v>43630</v>
      </c>
      <c r="E575" s="143" t="s">
        <v>1224</v>
      </c>
      <c r="F575" s="144" t="s">
        <v>1247</v>
      </c>
      <c r="G575" s="146">
        <v>1960000</v>
      </c>
      <c r="H575" s="143">
        <v>9.24</v>
      </c>
      <c r="I575" s="143" t="s">
        <v>258</v>
      </c>
      <c r="J575" s="143" t="s">
        <v>293</v>
      </c>
      <c r="K575" s="143" t="s">
        <v>260</v>
      </c>
      <c r="L575" s="283" t="s">
        <v>268</v>
      </c>
    </row>
    <row r="576" spans="1:12">
      <c r="A576" s="282">
        <v>575</v>
      </c>
      <c r="B576" s="144" t="s">
        <v>309</v>
      </c>
      <c r="C576" s="144" t="s">
        <v>867</v>
      </c>
      <c r="D576" s="145">
        <v>43540</v>
      </c>
      <c r="E576" s="143" t="s">
        <v>1225</v>
      </c>
      <c r="F576" s="144" t="s">
        <v>1245</v>
      </c>
      <c r="G576" s="146">
        <v>2360000</v>
      </c>
      <c r="H576" s="143">
        <v>4.83</v>
      </c>
      <c r="I576" s="143" t="s">
        <v>253</v>
      </c>
      <c r="J576" s="143" t="s">
        <v>298</v>
      </c>
      <c r="K576" s="143" t="s">
        <v>260</v>
      </c>
      <c r="L576" s="283" t="s">
        <v>281</v>
      </c>
    </row>
    <row r="577" spans="1:12">
      <c r="A577" s="282">
        <v>576</v>
      </c>
      <c r="B577" s="144" t="s">
        <v>282</v>
      </c>
      <c r="C577" s="144" t="s">
        <v>868</v>
      </c>
      <c r="D577" s="145">
        <v>43600</v>
      </c>
      <c r="E577" s="143" t="s">
        <v>1224</v>
      </c>
      <c r="F577" s="144" t="s">
        <v>1245</v>
      </c>
      <c r="G577" s="146">
        <v>2610000</v>
      </c>
      <c r="H577" s="143">
        <v>4.2699999999999996</v>
      </c>
      <c r="I577" s="143" t="s">
        <v>23</v>
      </c>
      <c r="J577" s="143" t="s">
        <v>324</v>
      </c>
      <c r="K577" s="143" t="s">
        <v>255</v>
      </c>
      <c r="L577" s="283" t="s">
        <v>265</v>
      </c>
    </row>
    <row r="578" spans="1:12">
      <c r="A578" s="282">
        <v>577</v>
      </c>
      <c r="B578" s="144" t="s">
        <v>282</v>
      </c>
      <c r="C578" s="144" t="s">
        <v>869</v>
      </c>
      <c r="D578" s="145">
        <v>44018</v>
      </c>
      <c r="E578" s="143" t="s">
        <v>1225</v>
      </c>
      <c r="F578" s="144" t="s">
        <v>1245</v>
      </c>
      <c r="G578" s="146">
        <v>3460000</v>
      </c>
      <c r="H578" s="143">
        <v>10.23</v>
      </c>
      <c r="I578" s="143" t="s">
        <v>253</v>
      </c>
      <c r="J578" s="143" t="s">
        <v>254</v>
      </c>
      <c r="K578" s="143" t="s">
        <v>255</v>
      </c>
      <c r="L578" s="283" t="s">
        <v>256</v>
      </c>
    </row>
    <row r="579" spans="1:12">
      <c r="A579" s="282">
        <v>578</v>
      </c>
      <c r="B579" s="144" t="s">
        <v>282</v>
      </c>
      <c r="C579" s="144" t="s">
        <v>870</v>
      </c>
      <c r="D579" s="145">
        <v>43278</v>
      </c>
      <c r="E579" s="143" t="s">
        <v>1224</v>
      </c>
      <c r="F579" s="144" t="s">
        <v>1246</v>
      </c>
      <c r="G579" s="146">
        <v>3520000</v>
      </c>
      <c r="H579" s="143">
        <v>8.76</v>
      </c>
      <c r="I579" s="143" t="s">
        <v>253</v>
      </c>
      <c r="J579" s="143" t="s">
        <v>264</v>
      </c>
      <c r="K579" s="143" t="s">
        <v>255</v>
      </c>
      <c r="L579" s="283" t="s">
        <v>265</v>
      </c>
    </row>
    <row r="580" spans="1:12">
      <c r="A580" s="282">
        <v>579</v>
      </c>
      <c r="B580" s="144" t="s">
        <v>309</v>
      </c>
      <c r="C580" s="144" t="s">
        <v>871</v>
      </c>
      <c r="D580" s="145">
        <v>43730</v>
      </c>
      <c r="E580" s="143" t="s">
        <v>1224</v>
      </c>
      <c r="F580" s="144" t="s">
        <v>1246</v>
      </c>
      <c r="G580" s="146">
        <v>4320000</v>
      </c>
      <c r="H580" s="143">
        <v>10.27</v>
      </c>
      <c r="I580" s="143" t="s">
        <v>23</v>
      </c>
      <c r="J580" s="143" t="s">
        <v>284</v>
      </c>
      <c r="K580" s="143" t="s">
        <v>255</v>
      </c>
      <c r="L580" s="283" t="s">
        <v>272</v>
      </c>
    </row>
    <row r="581" spans="1:12">
      <c r="A581" s="282">
        <v>580</v>
      </c>
      <c r="B581" s="144" t="s">
        <v>304</v>
      </c>
      <c r="C581" s="144" t="s">
        <v>872</v>
      </c>
      <c r="D581" s="145">
        <v>43935</v>
      </c>
      <c r="E581" s="143" t="s">
        <v>1224</v>
      </c>
      <c r="F581" s="144" t="s">
        <v>1248</v>
      </c>
      <c r="G581" s="146">
        <v>4210000</v>
      </c>
      <c r="H581" s="143">
        <v>7.83</v>
      </c>
      <c r="I581" s="143" t="s">
        <v>23</v>
      </c>
      <c r="J581" s="143" t="s">
        <v>298</v>
      </c>
      <c r="K581" s="143" t="s">
        <v>260</v>
      </c>
      <c r="L581" s="283" t="s">
        <v>281</v>
      </c>
    </row>
    <row r="582" spans="1:12">
      <c r="A582" s="282">
        <v>581</v>
      </c>
      <c r="B582" s="144" t="s">
        <v>262</v>
      </c>
      <c r="C582" s="144" t="s">
        <v>873</v>
      </c>
      <c r="D582" s="145">
        <v>44127</v>
      </c>
      <c r="E582" s="143" t="s">
        <v>1224</v>
      </c>
      <c r="F582" s="144" t="s">
        <v>1247</v>
      </c>
      <c r="G582" s="146">
        <v>2430000</v>
      </c>
      <c r="H582" s="143">
        <v>9.92</v>
      </c>
      <c r="I582" s="143" t="s">
        <v>258</v>
      </c>
      <c r="J582" s="143" t="s">
        <v>293</v>
      </c>
      <c r="K582" s="143" t="s">
        <v>260</v>
      </c>
      <c r="L582" s="283" t="s">
        <v>268</v>
      </c>
    </row>
    <row r="583" spans="1:12">
      <c r="A583" s="282">
        <v>582</v>
      </c>
      <c r="B583" s="144" t="s">
        <v>291</v>
      </c>
      <c r="C583" s="144" t="s">
        <v>874</v>
      </c>
      <c r="D583" s="145">
        <v>43880</v>
      </c>
      <c r="E583" s="143" t="s">
        <v>1224</v>
      </c>
      <c r="F583" s="144" t="s">
        <v>1246</v>
      </c>
      <c r="G583" s="146">
        <v>4200000</v>
      </c>
      <c r="H583" s="143">
        <v>9.67</v>
      </c>
      <c r="I583" s="143" t="s">
        <v>23</v>
      </c>
      <c r="J583" s="143" t="s">
        <v>280</v>
      </c>
      <c r="K583" s="143" t="s">
        <v>260</v>
      </c>
      <c r="L583" s="283" t="s">
        <v>281</v>
      </c>
    </row>
    <row r="584" spans="1:12">
      <c r="A584" s="282">
        <v>583</v>
      </c>
      <c r="B584" s="144" t="s">
        <v>291</v>
      </c>
      <c r="C584" s="144" t="s">
        <v>875</v>
      </c>
      <c r="D584" s="145">
        <v>43781</v>
      </c>
      <c r="E584" s="143" t="s">
        <v>1224</v>
      </c>
      <c r="F584" s="144" t="s">
        <v>1248</v>
      </c>
      <c r="G584" s="146">
        <v>1700000</v>
      </c>
      <c r="H584" s="143">
        <v>4.92</v>
      </c>
      <c r="I584" s="143" t="s">
        <v>23</v>
      </c>
      <c r="J584" s="143" t="s">
        <v>293</v>
      </c>
      <c r="K584" s="143" t="s">
        <v>260</v>
      </c>
      <c r="L584" s="283" t="s">
        <v>268</v>
      </c>
    </row>
    <row r="585" spans="1:12">
      <c r="A585" s="282">
        <v>584</v>
      </c>
      <c r="B585" s="144" t="s">
        <v>309</v>
      </c>
      <c r="C585" s="144" t="s">
        <v>876</v>
      </c>
      <c r="D585" s="145">
        <v>43352</v>
      </c>
      <c r="E585" s="143" t="s">
        <v>1225</v>
      </c>
      <c r="F585" s="144" t="s">
        <v>1246</v>
      </c>
      <c r="G585" s="146">
        <v>2250000</v>
      </c>
      <c r="H585" s="143">
        <v>9.2100000000000009</v>
      </c>
      <c r="I585" s="143" t="s">
        <v>258</v>
      </c>
      <c r="J585" s="143" t="s">
        <v>302</v>
      </c>
      <c r="K585" s="143" t="s">
        <v>255</v>
      </c>
      <c r="L585" s="283" t="s">
        <v>265</v>
      </c>
    </row>
    <row r="586" spans="1:12">
      <c r="A586" s="282">
        <v>585</v>
      </c>
      <c r="B586" s="144" t="s">
        <v>282</v>
      </c>
      <c r="C586" s="144" t="s">
        <v>877</v>
      </c>
      <c r="D586" s="145">
        <v>43495</v>
      </c>
      <c r="E586" s="143" t="s">
        <v>1224</v>
      </c>
      <c r="F586" s="144" t="s">
        <v>1247</v>
      </c>
      <c r="G586" s="146">
        <v>3550000</v>
      </c>
      <c r="H586" s="143">
        <v>5.52</v>
      </c>
      <c r="I586" s="143" t="s">
        <v>23</v>
      </c>
      <c r="J586" s="143" t="s">
        <v>259</v>
      </c>
      <c r="K586" s="143" t="s">
        <v>260</v>
      </c>
      <c r="L586" s="283" t="s">
        <v>261</v>
      </c>
    </row>
    <row r="587" spans="1:12">
      <c r="A587" s="282">
        <v>586</v>
      </c>
      <c r="B587" s="144" t="s">
        <v>269</v>
      </c>
      <c r="C587" s="144" t="s">
        <v>878</v>
      </c>
      <c r="D587" s="145">
        <v>43894</v>
      </c>
      <c r="E587" s="143" t="s">
        <v>1224</v>
      </c>
      <c r="F587" s="144" t="s">
        <v>1248</v>
      </c>
      <c r="G587" s="146">
        <v>4900000</v>
      </c>
      <c r="H587" s="143">
        <v>6.66</v>
      </c>
      <c r="I587" s="143" t="s">
        <v>258</v>
      </c>
      <c r="J587" s="143" t="s">
        <v>280</v>
      </c>
      <c r="K587" s="143" t="s">
        <v>260</v>
      </c>
      <c r="L587" s="283" t="s">
        <v>281</v>
      </c>
    </row>
    <row r="588" spans="1:12">
      <c r="A588" s="282">
        <v>587</v>
      </c>
      <c r="B588" s="144" t="s">
        <v>291</v>
      </c>
      <c r="C588" s="144" t="s">
        <v>879</v>
      </c>
      <c r="D588" s="145">
        <v>43528</v>
      </c>
      <c r="E588" s="143" t="s">
        <v>1224</v>
      </c>
      <c r="F588" s="144" t="s">
        <v>1246</v>
      </c>
      <c r="G588" s="146">
        <v>3590000</v>
      </c>
      <c r="H588" s="143">
        <v>10.87</v>
      </c>
      <c r="I588" s="143" t="s">
        <v>253</v>
      </c>
      <c r="J588" s="143" t="s">
        <v>293</v>
      </c>
      <c r="K588" s="143" t="s">
        <v>260</v>
      </c>
      <c r="L588" s="283" t="s">
        <v>268</v>
      </c>
    </row>
    <row r="589" spans="1:12">
      <c r="A589" s="282">
        <v>588</v>
      </c>
      <c r="B589" s="144" t="s">
        <v>309</v>
      </c>
      <c r="C589" s="144" t="s">
        <v>880</v>
      </c>
      <c r="D589" s="145">
        <v>43257</v>
      </c>
      <c r="E589" s="143" t="s">
        <v>1224</v>
      </c>
      <c r="F589" s="144" t="s">
        <v>1249</v>
      </c>
      <c r="G589" s="146">
        <v>3900000</v>
      </c>
      <c r="H589" s="143">
        <v>9.94</v>
      </c>
      <c r="I589" s="143" t="s">
        <v>23</v>
      </c>
      <c r="J589" s="143" t="s">
        <v>264</v>
      </c>
      <c r="K589" s="143" t="s">
        <v>255</v>
      </c>
      <c r="L589" s="283" t="s">
        <v>265</v>
      </c>
    </row>
    <row r="590" spans="1:12">
      <c r="A590" s="282">
        <v>589</v>
      </c>
      <c r="B590" s="144" t="s">
        <v>269</v>
      </c>
      <c r="C590" s="144" t="s">
        <v>881</v>
      </c>
      <c r="D590" s="145">
        <v>43715</v>
      </c>
      <c r="E590" s="143" t="s">
        <v>1225</v>
      </c>
      <c r="F590" s="144" t="s">
        <v>1245</v>
      </c>
      <c r="G590" s="146">
        <v>3520000</v>
      </c>
      <c r="H590" s="143">
        <v>4.47</v>
      </c>
      <c r="I590" s="143" t="s">
        <v>253</v>
      </c>
      <c r="J590" s="143" t="s">
        <v>324</v>
      </c>
      <c r="K590" s="143" t="s">
        <v>255</v>
      </c>
      <c r="L590" s="283" t="s">
        <v>265</v>
      </c>
    </row>
    <row r="591" spans="1:12">
      <c r="A591" s="282">
        <v>590</v>
      </c>
      <c r="B591" s="144" t="s">
        <v>309</v>
      </c>
      <c r="C591" s="144" t="s">
        <v>882</v>
      </c>
      <c r="D591" s="145">
        <v>43561</v>
      </c>
      <c r="E591" s="143" t="s">
        <v>1224</v>
      </c>
      <c r="F591" s="144" t="s">
        <v>1247</v>
      </c>
      <c r="G591" s="146">
        <v>4660000</v>
      </c>
      <c r="H591" s="143">
        <v>5.45</v>
      </c>
      <c r="I591" s="143" t="s">
        <v>23</v>
      </c>
      <c r="J591" s="143" t="s">
        <v>280</v>
      </c>
      <c r="K591" s="143" t="s">
        <v>260</v>
      </c>
      <c r="L591" s="283" t="s">
        <v>281</v>
      </c>
    </row>
    <row r="592" spans="1:12">
      <c r="A592" s="282">
        <v>591</v>
      </c>
      <c r="B592" s="144" t="s">
        <v>278</v>
      </c>
      <c r="C592" s="144" t="s">
        <v>883</v>
      </c>
      <c r="D592" s="145">
        <v>43883</v>
      </c>
      <c r="E592" s="143" t="s">
        <v>1224</v>
      </c>
      <c r="F592" s="144" t="s">
        <v>1247</v>
      </c>
      <c r="G592" s="146">
        <v>1410000</v>
      </c>
      <c r="H592" s="143">
        <v>9.08</v>
      </c>
      <c r="I592" s="143" t="s">
        <v>253</v>
      </c>
      <c r="J592" s="143" t="s">
        <v>287</v>
      </c>
      <c r="K592" s="143" t="s">
        <v>255</v>
      </c>
      <c r="L592" s="283" t="s">
        <v>256</v>
      </c>
    </row>
    <row r="593" spans="1:12">
      <c r="A593" s="282">
        <v>592</v>
      </c>
      <c r="B593" s="144" t="s">
        <v>309</v>
      </c>
      <c r="C593" s="144" t="s">
        <v>884</v>
      </c>
      <c r="D593" s="145">
        <v>43597</v>
      </c>
      <c r="E593" s="143" t="s">
        <v>1224</v>
      </c>
      <c r="F593" s="144" t="s">
        <v>1246</v>
      </c>
      <c r="G593" s="146">
        <v>1420000</v>
      </c>
      <c r="H593" s="143">
        <v>5.41</v>
      </c>
      <c r="I593" s="143" t="s">
        <v>23</v>
      </c>
      <c r="J593" s="143" t="s">
        <v>317</v>
      </c>
      <c r="K593" s="143" t="s">
        <v>277</v>
      </c>
      <c r="L593" s="283" t="s">
        <v>277</v>
      </c>
    </row>
    <row r="594" spans="1:12">
      <c r="A594" s="282">
        <v>593</v>
      </c>
      <c r="B594" s="144" t="s">
        <v>262</v>
      </c>
      <c r="C594" s="144" t="s">
        <v>885</v>
      </c>
      <c r="D594" s="145">
        <v>43141</v>
      </c>
      <c r="E594" s="143" t="s">
        <v>1224</v>
      </c>
      <c r="F594" s="144" t="s">
        <v>1247</v>
      </c>
      <c r="G594" s="146">
        <v>3650000</v>
      </c>
      <c r="H594" s="143">
        <v>5.62</v>
      </c>
      <c r="I594" s="143" t="s">
        <v>23</v>
      </c>
      <c r="J594" s="143" t="s">
        <v>267</v>
      </c>
      <c r="K594" s="143" t="s">
        <v>260</v>
      </c>
      <c r="L594" s="283" t="s">
        <v>268</v>
      </c>
    </row>
    <row r="595" spans="1:12">
      <c r="A595" s="282">
        <v>594</v>
      </c>
      <c r="B595" s="144" t="s">
        <v>251</v>
      </c>
      <c r="C595" s="144" t="s">
        <v>886</v>
      </c>
      <c r="D595" s="145">
        <v>43244</v>
      </c>
      <c r="E595" s="143" t="s">
        <v>1224</v>
      </c>
      <c r="F595" s="144" t="s">
        <v>1248</v>
      </c>
      <c r="G595" s="146">
        <v>2820000</v>
      </c>
      <c r="H595" s="143">
        <v>8.75</v>
      </c>
      <c r="I595" s="143" t="s">
        <v>23</v>
      </c>
      <c r="J595" s="143" t="s">
        <v>296</v>
      </c>
      <c r="K595" s="143" t="s">
        <v>260</v>
      </c>
      <c r="L595" s="283" t="s">
        <v>261</v>
      </c>
    </row>
    <row r="596" spans="1:12">
      <c r="A596" s="282">
        <v>595</v>
      </c>
      <c r="B596" s="144" t="s">
        <v>282</v>
      </c>
      <c r="C596" s="144" t="s">
        <v>887</v>
      </c>
      <c r="D596" s="145">
        <v>43897</v>
      </c>
      <c r="E596" s="143" t="s">
        <v>1224</v>
      </c>
      <c r="F596" s="144" t="s">
        <v>1247</v>
      </c>
      <c r="G596" s="146">
        <v>1860000</v>
      </c>
      <c r="H596" s="143">
        <v>9.1300000000000008</v>
      </c>
      <c r="I596" s="143" t="s">
        <v>258</v>
      </c>
      <c r="J596" s="143" t="s">
        <v>271</v>
      </c>
      <c r="K596" s="143" t="s">
        <v>255</v>
      </c>
      <c r="L596" s="283" t="s">
        <v>272</v>
      </c>
    </row>
    <row r="597" spans="1:12">
      <c r="A597" s="282">
        <v>596</v>
      </c>
      <c r="B597" s="144" t="s">
        <v>282</v>
      </c>
      <c r="C597" s="144" t="s">
        <v>888</v>
      </c>
      <c r="D597" s="145">
        <v>44055</v>
      </c>
      <c r="E597" s="143" t="s">
        <v>1225</v>
      </c>
      <c r="F597" s="144" t="s">
        <v>1247</v>
      </c>
      <c r="G597" s="146">
        <v>3140000</v>
      </c>
      <c r="H597" s="143">
        <v>8.1199999999999992</v>
      </c>
      <c r="I597" s="143" t="s">
        <v>258</v>
      </c>
      <c r="J597" s="143" t="s">
        <v>267</v>
      </c>
      <c r="K597" s="143" t="s">
        <v>260</v>
      </c>
      <c r="L597" s="283" t="s">
        <v>268</v>
      </c>
    </row>
    <row r="598" spans="1:12">
      <c r="A598" s="282">
        <v>597</v>
      </c>
      <c r="B598" s="144" t="s">
        <v>309</v>
      </c>
      <c r="C598" s="144" t="s">
        <v>889</v>
      </c>
      <c r="D598" s="145">
        <v>43598</v>
      </c>
      <c r="E598" s="143" t="s">
        <v>1224</v>
      </c>
      <c r="F598" s="144" t="s">
        <v>1245</v>
      </c>
      <c r="G598" s="146">
        <v>3170000</v>
      </c>
      <c r="H598" s="143">
        <v>10.99</v>
      </c>
      <c r="I598" s="143" t="s">
        <v>253</v>
      </c>
      <c r="J598" s="143" t="s">
        <v>330</v>
      </c>
      <c r="K598" s="143" t="s">
        <v>255</v>
      </c>
      <c r="L598" s="283" t="s">
        <v>256</v>
      </c>
    </row>
    <row r="599" spans="1:12">
      <c r="A599" s="282">
        <v>598</v>
      </c>
      <c r="B599" s="144" t="s">
        <v>304</v>
      </c>
      <c r="C599" s="144" t="s">
        <v>890</v>
      </c>
      <c r="D599" s="145">
        <v>43479</v>
      </c>
      <c r="E599" s="143" t="s">
        <v>1224</v>
      </c>
      <c r="F599" s="144" t="s">
        <v>1256</v>
      </c>
      <c r="G599" s="146">
        <v>2390000</v>
      </c>
      <c r="H599" s="143">
        <v>7.59</v>
      </c>
      <c r="I599" s="143" t="s">
        <v>23</v>
      </c>
      <c r="J599" s="143" t="s">
        <v>330</v>
      </c>
      <c r="K599" s="143" t="s">
        <v>255</v>
      </c>
      <c r="L599" s="283" t="s">
        <v>256</v>
      </c>
    </row>
    <row r="600" spans="1:12">
      <c r="A600" s="282">
        <v>599</v>
      </c>
      <c r="B600" s="144" t="s">
        <v>262</v>
      </c>
      <c r="C600" s="144" t="s">
        <v>891</v>
      </c>
      <c r="D600" s="145">
        <v>43406</v>
      </c>
      <c r="E600" s="143" t="s">
        <v>1224</v>
      </c>
      <c r="F600" s="144" t="s">
        <v>1248</v>
      </c>
      <c r="G600" s="146">
        <v>1620000</v>
      </c>
      <c r="H600" s="143">
        <v>8.7899999999999991</v>
      </c>
      <c r="I600" s="143" t="s">
        <v>258</v>
      </c>
      <c r="J600" s="143" t="s">
        <v>276</v>
      </c>
      <c r="K600" s="143" t="s">
        <v>277</v>
      </c>
      <c r="L600" s="283" t="s">
        <v>277</v>
      </c>
    </row>
    <row r="601" spans="1:12">
      <c r="A601" s="282">
        <v>600</v>
      </c>
      <c r="B601" s="144" t="s">
        <v>309</v>
      </c>
      <c r="C601" s="144" t="s">
        <v>892</v>
      </c>
      <c r="D601" s="145">
        <v>43509</v>
      </c>
      <c r="E601" s="143" t="s">
        <v>1224</v>
      </c>
      <c r="F601" s="144" t="s">
        <v>1247</v>
      </c>
      <c r="G601" s="146">
        <v>4020000</v>
      </c>
      <c r="H601" s="143">
        <v>9.0500000000000007</v>
      </c>
      <c r="I601" s="143" t="s">
        <v>253</v>
      </c>
      <c r="J601" s="143" t="s">
        <v>276</v>
      </c>
      <c r="K601" s="143" t="s">
        <v>277</v>
      </c>
      <c r="L601" s="283" t="s">
        <v>277</v>
      </c>
    </row>
    <row r="602" spans="1:12">
      <c r="A602" s="282">
        <v>601</v>
      </c>
      <c r="B602" s="144" t="s">
        <v>309</v>
      </c>
      <c r="C602" s="144" t="s">
        <v>893</v>
      </c>
      <c r="D602" s="145">
        <v>43795</v>
      </c>
      <c r="E602" s="143" t="s">
        <v>1225</v>
      </c>
      <c r="F602" s="144" t="s">
        <v>1248</v>
      </c>
      <c r="G602" s="146">
        <v>3690000</v>
      </c>
      <c r="H602" s="143">
        <v>5.32</v>
      </c>
      <c r="I602" s="143" t="s">
        <v>253</v>
      </c>
      <c r="J602" s="143" t="s">
        <v>287</v>
      </c>
      <c r="K602" s="143" t="s">
        <v>255</v>
      </c>
      <c r="L602" s="283" t="s">
        <v>256</v>
      </c>
    </row>
    <row r="603" spans="1:12">
      <c r="A603" s="282">
        <v>602</v>
      </c>
      <c r="B603" s="144" t="s">
        <v>291</v>
      </c>
      <c r="C603" s="144" t="s">
        <v>894</v>
      </c>
      <c r="D603" s="145">
        <v>43897</v>
      </c>
      <c r="E603" s="143" t="s">
        <v>1224</v>
      </c>
      <c r="F603" s="144" t="s">
        <v>1247</v>
      </c>
      <c r="G603" s="146">
        <v>2050000</v>
      </c>
      <c r="H603" s="143">
        <v>4.87</v>
      </c>
      <c r="I603" s="143" t="s">
        <v>253</v>
      </c>
      <c r="J603" s="143" t="s">
        <v>324</v>
      </c>
      <c r="K603" s="143" t="s">
        <v>255</v>
      </c>
      <c r="L603" s="283" t="s">
        <v>265</v>
      </c>
    </row>
    <row r="604" spans="1:12">
      <c r="A604" s="282">
        <v>603</v>
      </c>
      <c r="B604" s="144" t="s">
        <v>309</v>
      </c>
      <c r="C604" s="144" t="s">
        <v>895</v>
      </c>
      <c r="D604" s="145">
        <v>44119</v>
      </c>
      <c r="E604" s="143" t="s">
        <v>1224</v>
      </c>
      <c r="F604" s="144" t="s">
        <v>1247</v>
      </c>
      <c r="G604" s="146">
        <v>1380000</v>
      </c>
      <c r="H604" s="143">
        <v>10.07</v>
      </c>
      <c r="I604" s="143" t="s">
        <v>23</v>
      </c>
      <c r="J604" s="143" t="s">
        <v>287</v>
      </c>
      <c r="K604" s="143" t="s">
        <v>255</v>
      </c>
      <c r="L604" s="283" t="s">
        <v>256</v>
      </c>
    </row>
    <row r="605" spans="1:12">
      <c r="A605" s="282">
        <v>604</v>
      </c>
      <c r="B605" s="144" t="s">
        <v>285</v>
      </c>
      <c r="C605" s="144" t="s">
        <v>896</v>
      </c>
      <c r="D605" s="145">
        <v>43972</v>
      </c>
      <c r="E605" s="143" t="s">
        <v>1224</v>
      </c>
      <c r="F605" s="144" t="s">
        <v>1247</v>
      </c>
      <c r="G605" s="146">
        <v>1640000</v>
      </c>
      <c r="H605" s="143">
        <v>11.08</v>
      </c>
      <c r="I605" s="143" t="s">
        <v>253</v>
      </c>
      <c r="J605" s="143" t="s">
        <v>344</v>
      </c>
      <c r="K605" s="143" t="s">
        <v>260</v>
      </c>
      <c r="L605" s="283" t="s">
        <v>281</v>
      </c>
    </row>
    <row r="606" spans="1:12">
      <c r="A606" s="282">
        <v>605</v>
      </c>
      <c r="B606" s="144" t="s">
        <v>291</v>
      </c>
      <c r="C606" s="144" t="s">
        <v>897</v>
      </c>
      <c r="D606" s="145">
        <v>43660</v>
      </c>
      <c r="E606" s="143" t="s">
        <v>1224</v>
      </c>
      <c r="F606" s="144" t="s">
        <v>1248</v>
      </c>
      <c r="G606" s="146">
        <v>1870000</v>
      </c>
      <c r="H606" s="143">
        <v>4.2</v>
      </c>
      <c r="I606" s="143" t="s">
        <v>23</v>
      </c>
      <c r="J606" s="143" t="s">
        <v>267</v>
      </c>
      <c r="K606" s="143" t="s">
        <v>260</v>
      </c>
      <c r="L606" s="283" t="s">
        <v>268</v>
      </c>
    </row>
    <row r="607" spans="1:12">
      <c r="A607" s="282">
        <v>606</v>
      </c>
      <c r="B607" s="144" t="s">
        <v>304</v>
      </c>
      <c r="C607" s="144" t="s">
        <v>898</v>
      </c>
      <c r="D607" s="145">
        <v>43295</v>
      </c>
      <c r="E607" s="143" t="s">
        <v>1224</v>
      </c>
      <c r="F607" s="144" t="s">
        <v>1247</v>
      </c>
      <c r="G607" s="146">
        <v>2840000</v>
      </c>
      <c r="H607" s="143">
        <v>6.8</v>
      </c>
      <c r="I607" s="143" t="s">
        <v>23</v>
      </c>
      <c r="J607" s="143" t="s">
        <v>267</v>
      </c>
      <c r="K607" s="143" t="s">
        <v>260</v>
      </c>
      <c r="L607" s="283" t="s">
        <v>268</v>
      </c>
    </row>
    <row r="608" spans="1:12">
      <c r="A608" s="282">
        <v>607</v>
      </c>
      <c r="B608" s="144" t="s">
        <v>285</v>
      </c>
      <c r="C608" s="144" t="s">
        <v>899</v>
      </c>
      <c r="D608" s="145">
        <v>43684</v>
      </c>
      <c r="E608" s="143" t="s">
        <v>1224</v>
      </c>
      <c r="F608" s="144" t="s">
        <v>1256</v>
      </c>
      <c r="G608" s="146">
        <v>3370000</v>
      </c>
      <c r="H608" s="143">
        <v>8.44</v>
      </c>
      <c r="I608" s="143" t="s">
        <v>23</v>
      </c>
      <c r="J608" s="143" t="s">
        <v>287</v>
      </c>
      <c r="K608" s="143" t="s">
        <v>255</v>
      </c>
      <c r="L608" s="283" t="s">
        <v>256</v>
      </c>
    </row>
    <row r="609" spans="1:12">
      <c r="A609" s="282">
        <v>608</v>
      </c>
      <c r="B609" s="144" t="s">
        <v>269</v>
      </c>
      <c r="C609" s="144" t="s">
        <v>900</v>
      </c>
      <c r="D609" s="145">
        <v>43519</v>
      </c>
      <c r="E609" s="143" t="s">
        <v>1224</v>
      </c>
      <c r="F609" s="144" t="s">
        <v>1256</v>
      </c>
      <c r="G609" s="146">
        <v>2600000</v>
      </c>
      <c r="H609" s="143">
        <v>7.35</v>
      </c>
      <c r="I609" s="143" t="s">
        <v>23</v>
      </c>
      <c r="J609" s="143" t="s">
        <v>267</v>
      </c>
      <c r="K609" s="143" t="s">
        <v>260</v>
      </c>
      <c r="L609" s="283" t="s">
        <v>268</v>
      </c>
    </row>
    <row r="610" spans="1:12">
      <c r="A610" s="282">
        <v>609</v>
      </c>
      <c r="B610" s="144" t="s">
        <v>294</v>
      </c>
      <c r="C610" s="144" t="s">
        <v>901</v>
      </c>
      <c r="D610" s="145">
        <v>43681</v>
      </c>
      <c r="E610" s="143" t="s">
        <v>1224</v>
      </c>
      <c r="F610" s="144" t="s">
        <v>1247</v>
      </c>
      <c r="G610" s="146">
        <v>3100000</v>
      </c>
      <c r="H610" s="143">
        <v>7.43</v>
      </c>
      <c r="I610" s="143" t="s">
        <v>253</v>
      </c>
      <c r="J610" s="143" t="s">
        <v>284</v>
      </c>
      <c r="K610" s="143" t="s">
        <v>255</v>
      </c>
      <c r="L610" s="283" t="s">
        <v>272</v>
      </c>
    </row>
    <row r="611" spans="1:12">
      <c r="A611" s="282">
        <v>610</v>
      </c>
      <c r="B611" s="144" t="s">
        <v>285</v>
      </c>
      <c r="C611" s="144" t="s">
        <v>902</v>
      </c>
      <c r="D611" s="145">
        <v>43269</v>
      </c>
      <c r="E611" s="143" t="s">
        <v>1224</v>
      </c>
      <c r="F611" s="144" t="s">
        <v>1247</v>
      </c>
      <c r="G611" s="146">
        <v>2300000</v>
      </c>
      <c r="H611" s="143">
        <v>8.17</v>
      </c>
      <c r="I611" s="143" t="s">
        <v>258</v>
      </c>
      <c r="J611" s="143" t="s">
        <v>298</v>
      </c>
      <c r="K611" s="143" t="s">
        <v>260</v>
      </c>
      <c r="L611" s="283" t="s">
        <v>281</v>
      </c>
    </row>
    <row r="612" spans="1:12">
      <c r="A612" s="282">
        <v>611</v>
      </c>
      <c r="B612" s="144" t="s">
        <v>304</v>
      </c>
      <c r="C612" s="144" t="s">
        <v>903</v>
      </c>
      <c r="D612" s="145">
        <v>43926</v>
      </c>
      <c r="E612" s="143" t="s">
        <v>1224</v>
      </c>
      <c r="F612" s="144" t="s">
        <v>1256</v>
      </c>
      <c r="G612" s="146">
        <v>4190000</v>
      </c>
      <c r="H612" s="143">
        <v>8.1300000000000008</v>
      </c>
      <c r="I612" s="143" t="s">
        <v>23</v>
      </c>
      <c r="J612" s="143" t="s">
        <v>324</v>
      </c>
      <c r="K612" s="143" t="s">
        <v>255</v>
      </c>
      <c r="L612" s="283" t="s">
        <v>265</v>
      </c>
    </row>
    <row r="613" spans="1:12">
      <c r="A613" s="282">
        <v>612</v>
      </c>
      <c r="B613" s="144" t="s">
        <v>299</v>
      </c>
      <c r="C613" s="144" t="s">
        <v>904</v>
      </c>
      <c r="D613" s="145">
        <v>44098</v>
      </c>
      <c r="E613" s="143" t="s">
        <v>1224</v>
      </c>
      <c r="F613" s="144" t="s">
        <v>1256</v>
      </c>
      <c r="G613" s="146">
        <v>3980000</v>
      </c>
      <c r="H613" s="143">
        <v>6.81</v>
      </c>
      <c r="I613" s="143" t="s">
        <v>253</v>
      </c>
      <c r="J613" s="143" t="s">
        <v>259</v>
      </c>
      <c r="K613" s="143" t="s">
        <v>260</v>
      </c>
      <c r="L613" s="283" t="s">
        <v>261</v>
      </c>
    </row>
    <row r="614" spans="1:12">
      <c r="A614" s="282">
        <v>613</v>
      </c>
      <c r="B614" s="144" t="s">
        <v>291</v>
      </c>
      <c r="C614" s="144" t="s">
        <v>905</v>
      </c>
      <c r="D614" s="145">
        <v>43876</v>
      </c>
      <c r="E614" s="143" t="s">
        <v>1224</v>
      </c>
      <c r="F614" s="144" t="s">
        <v>1249</v>
      </c>
      <c r="G614" s="146">
        <v>3340000</v>
      </c>
      <c r="H614" s="143">
        <v>7.23</v>
      </c>
      <c r="I614" s="143" t="s">
        <v>258</v>
      </c>
      <c r="J614" s="143" t="s">
        <v>298</v>
      </c>
      <c r="K614" s="143" t="s">
        <v>260</v>
      </c>
      <c r="L614" s="283" t="s">
        <v>281</v>
      </c>
    </row>
    <row r="615" spans="1:12">
      <c r="A615" s="282">
        <v>614</v>
      </c>
      <c r="B615" s="144" t="s">
        <v>251</v>
      </c>
      <c r="C615" s="144" t="s">
        <v>906</v>
      </c>
      <c r="D615" s="145">
        <v>43236</v>
      </c>
      <c r="E615" s="143" t="s">
        <v>1225</v>
      </c>
      <c r="F615" s="144" t="s">
        <v>1256</v>
      </c>
      <c r="G615" s="146">
        <v>3830000</v>
      </c>
      <c r="H615" s="143">
        <v>10.18</v>
      </c>
      <c r="I615" s="143" t="s">
        <v>23</v>
      </c>
      <c r="J615" s="143" t="s">
        <v>306</v>
      </c>
      <c r="K615" s="143" t="s">
        <v>260</v>
      </c>
      <c r="L615" s="283" t="s">
        <v>268</v>
      </c>
    </row>
    <row r="616" spans="1:12">
      <c r="A616" s="282">
        <v>615</v>
      </c>
      <c r="B616" s="144" t="s">
        <v>309</v>
      </c>
      <c r="C616" s="144" t="s">
        <v>907</v>
      </c>
      <c r="D616" s="145">
        <v>44078</v>
      </c>
      <c r="E616" s="143" t="s">
        <v>1224</v>
      </c>
      <c r="F616" s="144" t="s">
        <v>1245</v>
      </c>
      <c r="G616" s="146">
        <v>2020000</v>
      </c>
      <c r="H616" s="143">
        <v>11.02</v>
      </c>
      <c r="I616" s="143" t="s">
        <v>23</v>
      </c>
      <c r="J616" s="143" t="s">
        <v>259</v>
      </c>
      <c r="K616" s="143" t="s">
        <v>260</v>
      </c>
      <c r="L616" s="283" t="s">
        <v>261</v>
      </c>
    </row>
    <row r="617" spans="1:12">
      <c r="A617" s="282">
        <v>616</v>
      </c>
      <c r="B617" s="144" t="s">
        <v>245</v>
      </c>
      <c r="C617" s="144" t="s">
        <v>908</v>
      </c>
      <c r="D617" s="145">
        <v>43901</v>
      </c>
      <c r="E617" s="143" t="s">
        <v>1225</v>
      </c>
      <c r="F617" s="144" t="s">
        <v>1245</v>
      </c>
      <c r="G617" s="146">
        <v>1560000</v>
      </c>
      <c r="H617" s="143">
        <v>8.08</v>
      </c>
      <c r="I617" s="143" t="s">
        <v>258</v>
      </c>
      <c r="J617" s="143" t="s">
        <v>327</v>
      </c>
      <c r="K617" s="143" t="s">
        <v>255</v>
      </c>
      <c r="L617" s="283" t="s">
        <v>272</v>
      </c>
    </row>
    <row r="618" spans="1:12">
      <c r="A618" s="282">
        <v>617</v>
      </c>
      <c r="B618" s="144" t="s">
        <v>288</v>
      </c>
      <c r="C618" s="144" t="s">
        <v>909</v>
      </c>
      <c r="D618" s="145">
        <v>43506</v>
      </c>
      <c r="E618" s="143" t="s">
        <v>1224</v>
      </c>
      <c r="F618" s="144" t="s">
        <v>1247</v>
      </c>
      <c r="G618" s="146">
        <v>2580000</v>
      </c>
      <c r="H618" s="143">
        <v>8.2899999999999991</v>
      </c>
      <c r="I618" s="143" t="s">
        <v>23</v>
      </c>
      <c r="J618" s="143" t="s">
        <v>254</v>
      </c>
      <c r="K618" s="143" t="s">
        <v>255</v>
      </c>
      <c r="L618" s="283" t="s">
        <v>256</v>
      </c>
    </row>
    <row r="619" spans="1:12">
      <c r="A619" s="282">
        <v>618</v>
      </c>
      <c r="B619" s="144" t="s">
        <v>262</v>
      </c>
      <c r="C619" s="144" t="s">
        <v>910</v>
      </c>
      <c r="D619" s="145">
        <v>43673</v>
      </c>
      <c r="E619" s="143" t="s">
        <v>1225</v>
      </c>
      <c r="F619" s="144" t="s">
        <v>1248</v>
      </c>
      <c r="G619" s="146">
        <v>2130000</v>
      </c>
      <c r="H619" s="143">
        <v>8.86</v>
      </c>
      <c r="I619" s="143" t="s">
        <v>253</v>
      </c>
      <c r="J619" s="143" t="s">
        <v>298</v>
      </c>
      <c r="K619" s="143" t="s">
        <v>260</v>
      </c>
      <c r="L619" s="283" t="s">
        <v>281</v>
      </c>
    </row>
    <row r="620" spans="1:12">
      <c r="A620" s="282">
        <v>619</v>
      </c>
      <c r="B620" s="144" t="s">
        <v>291</v>
      </c>
      <c r="C620" s="144" t="s">
        <v>911</v>
      </c>
      <c r="D620" s="145">
        <v>44121</v>
      </c>
      <c r="E620" s="143" t="s">
        <v>1224</v>
      </c>
      <c r="F620" s="144" t="s">
        <v>1247</v>
      </c>
      <c r="G620" s="146">
        <v>4160000</v>
      </c>
      <c r="H620" s="143">
        <v>8.01</v>
      </c>
      <c r="I620" s="143" t="s">
        <v>258</v>
      </c>
      <c r="J620" s="143" t="s">
        <v>287</v>
      </c>
      <c r="K620" s="143" t="s">
        <v>255</v>
      </c>
      <c r="L620" s="283" t="s">
        <v>256</v>
      </c>
    </row>
    <row r="621" spans="1:12">
      <c r="A621" s="282">
        <v>620</v>
      </c>
      <c r="B621" s="144" t="s">
        <v>288</v>
      </c>
      <c r="C621" s="144" t="s">
        <v>912</v>
      </c>
      <c r="D621" s="145">
        <v>44048</v>
      </c>
      <c r="E621" s="143" t="s">
        <v>1224</v>
      </c>
      <c r="F621" s="144" t="s">
        <v>1247</v>
      </c>
      <c r="G621" s="146">
        <v>2190000</v>
      </c>
      <c r="H621" s="143">
        <v>10.17</v>
      </c>
      <c r="I621" s="143" t="s">
        <v>258</v>
      </c>
      <c r="J621" s="143" t="s">
        <v>293</v>
      </c>
      <c r="K621" s="143" t="s">
        <v>260</v>
      </c>
      <c r="L621" s="283" t="s">
        <v>268</v>
      </c>
    </row>
    <row r="622" spans="1:12">
      <c r="A622" s="282">
        <v>621</v>
      </c>
      <c r="B622" s="144" t="s">
        <v>278</v>
      </c>
      <c r="C622" s="144" t="s">
        <v>913</v>
      </c>
      <c r="D622" s="145">
        <v>44076</v>
      </c>
      <c r="E622" s="143" t="s">
        <v>1224</v>
      </c>
      <c r="F622" s="144" t="s">
        <v>1249</v>
      </c>
      <c r="G622" s="146">
        <v>2070000</v>
      </c>
      <c r="H622" s="143">
        <v>4.8</v>
      </c>
      <c r="I622" s="143" t="s">
        <v>23</v>
      </c>
      <c r="J622" s="143" t="s">
        <v>302</v>
      </c>
      <c r="K622" s="143" t="s">
        <v>255</v>
      </c>
      <c r="L622" s="283" t="s">
        <v>265</v>
      </c>
    </row>
    <row r="623" spans="1:12">
      <c r="A623" s="282">
        <v>622</v>
      </c>
      <c r="B623" s="144" t="s">
        <v>294</v>
      </c>
      <c r="C623" s="144" t="s">
        <v>914</v>
      </c>
      <c r="D623" s="145">
        <v>43348</v>
      </c>
      <c r="E623" s="143" t="s">
        <v>1225</v>
      </c>
      <c r="F623" s="144" t="s">
        <v>1249</v>
      </c>
      <c r="G623" s="146">
        <v>1500000</v>
      </c>
      <c r="H623" s="143">
        <v>7</v>
      </c>
      <c r="I623" s="143" t="s">
        <v>253</v>
      </c>
      <c r="J623" s="143" t="s">
        <v>254</v>
      </c>
      <c r="K623" s="143" t="s">
        <v>255</v>
      </c>
      <c r="L623" s="283" t="s">
        <v>256</v>
      </c>
    </row>
    <row r="624" spans="1:12">
      <c r="A624" s="282">
        <v>623</v>
      </c>
      <c r="B624" s="144" t="s">
        <v>309</v>
      </c>
      <c r="C624" s="144" t="s">
        <v>915</v>
      </c>
      <c r="D624" s="145">
        <v>43133</v>
      </c>
      <c r="E624" s="143" t="s">
        <v>1224</v>
      </c>
      <c r="F624" s="144" t="s">
        <v>1245</v>
      </c>
      <c r="G624" s="146">
        <v>3980000</v>
      </c>
      <c r="H624" s="143">
        <v>7.3</v>
      </c>
      <c r="I624" s="143" t="s">
        <v>23</v>
      </c>
      <c r="J624" s="143" t="s">
        <v>280</v>
      </c>
      <c r="K624" s="143" t="s">
        <v>260</v>
      </c>
      <c r="L624" s="283" t="s">
        <v>281</v>
      </c>
    </row>
    <row r="625" spans="1:12">
      <c r="A625" s="282">
        <v>624</v>
      </c>
      <c r="B625" s="144" t="s">
        <v>278</v>
      </c>
      <c r="C625" s="144" t="s">
        <v>916</v>
      </c>
      <c r="D625" s="145">
        <v>43312</v>
      </c>
      <c r="E625" s="143" t="s">
        <v>1224</v>
      </c>
      <c r="F625" s="144" t="s">
        <v>1248</v>
      </c>
      <c r="G625" s="146">
        <v>2640000</v>
      </c>
      <c r="H625" s="143">
        <v>4.32</v>
      </c>
      <c r="I625" s="143" t="s">
        <v>253</v>
      </c>
      <c r="J625" s="143" t="s">
        <v>317</v>
      </c>
      <c r="K625" s="143" t="s">
        <v>277</v>
      </c>
      <c r="L625" s="283" t="s">
        <v>277</v>
      </c>
    </row>
    <row r="626" spans="1:12">
      <c r="A626" s="282">
        <v>625</v>
      </c>
      <c r="B626" s="144" t="s">
        <v>282</v>
      </c>
      <c r="C626" s="144" t="s">
        <v>917</v>
      </c>
      <c r="D626" s="145">
        <v>43607</v>
      </c>
      <c r="E626" s="143" t="s">
        <v>1224</v>
      </c>
      <c r="F626" s="144" t="s">
        <v>1245</v>
      </c>
      <c r="G626" s="146">
        <v>4650000</v>
      </c>
      <c r="H626" s="143">
        <v>9.6199999999999992</v>
      </c>
      <c r="I626" s="143" t="s">
        <v>253</v>
      </c>
      <c r="J626" s="143" t="s">
        <v>287</v>
      </c>
      <c r="K626" s="143" t="s">
        <v>255</v>
      </c>
      <c r="L626" s="283" t="s">
        <v>256</v>
      </c>
    </row>
    <row r="627" spans="1:12">
      <c r="A627" s="282">
        <v>626</v>
      </c>
      <c r="B627" s="144" t="s">
        <v>245</v>
      </c>
      <c r="C627" s="144" t="s">
        <v>918</v>
      </c>
      <c r="D627" s="145">
        <v>43905</v>
      </c>
      <c r="E627" s="143" t="s">
        <v>1224</v>
      </c>
      <c r="F627" s="144" t="s">
        <v>1246</v>
      </c>
      <c r="G627" s="146">
        <v>1860000</v>
      </c>
      <c r="H627" s="143">
        <v>6.26</v>
      </c>
      <c r="I627" s="143" t="s">
        <v>253</v>
      </c>
      <c r="J627" s="143" t="s">
        <v>317</v>
      </c>
      <c r="K627" s="143" t="s">
        <v>277</v>
      </c>
      <c r="L627" s="283" t="s">
        <v>277</v>
      </c>
    </row>
    <row r="628" spans="1:12">
      <c r="A628" s="282">
        <v>627</v>
      </c>
      <c r="B628" s="144" t="s">
        <v>291</v>
      </c>
      <c r="C628" s="144" t="s">
        <v>919</v>
      </c>
      <c r="D628" s="145">
        <v>43903</v>
      </c>
      <c r="E628" s="143" t="s">
        <v>1225</v>
      </c>
      <c r="F628" s="144" t="s">
        <v>1247</v>
      </c>
      <c r="G628" s="146">
        <v>2990000</v>
      </c>
      <c r="H628" s="143">
        <v>9.3699999999999992</v>
      </c>
      <c r="I628" s="143" t="s">
        <v>253</v>
      </c>
      <c r="J628" s="143" t="s">
        <v>259</v>
      </c>
      <c r="K628" s="143" t="s">
        <v>260</v>
      </c>
      <c r="L628" s="283" t="s">
        <v>261</v>
      </c>
    </row>
    <row r="629" spans="1:12">
      <c r="A629" s="282">
        <v>628</v>
      </c>
      <c r="B629" s="144" t="s">
        <v>262</v>
      </c>
      <c r="C629" s="144" t="s">
        <v>920</v>
      </c>
      <c r="D629" s="145">
        <v>43613</v>
      </c>
      <c r="E629" s="143" t="s">
        <v>1224</v>
      </c>
      <c r="F629" s="144" t="s">
        <v>1247</v>
      </c>
      <c r="G629" s="146">
        <v>3130000</v>
      </c>
      <c r="H629" s="143">
        <v>5.51</v>
      </c>
      <c r="I629" s="143" t="s">
        <v>23</v>
      </c>
      <c r="J629" s="143" t="s">
        <v>293</v>
      </c>
      <c r="K629" s="143" t="s">
        <v>260</v>
      </c>
      <c r="L629" s="283" t="s">
        <v>268</v>
      </c>
    </row>
    <row r="630" spans="1:12">
      <c r="A630" s="282">
        <v>629</v>
      </c>
      <c r="B630" s="144" t="s">
        <v>309</v>
      </c>
      <c r="C630" s="144" t="s">
        <v>921</v>
      </c>
      <c r="D630" s="145">
        <v>43265</v>
      </c>
      <c r="E630" s="143" t="s">
        <v>1224</v>
      </c>
      <c r="F630" s="144" t="s">
        <v>1247</v>
      </c>
      <c r="G630" s="146">
        <v>3900000</v>
      </c>
      <c r="H630" s="143">
        <v>5.65</v>
      </c>
      <c r="I630" s="143" t="s">
        <v>253</v>
      </c>
      <c r="J630" s="143" t="s">
        <v>259</v>
      </c>
      <c r="K630" s="143" t="s">
        <v>260</v>
      </c>
      <c r="L630" s="283" t="s">
        <v>261</v>
      </c>
    </row>
    <row r="631" spans="1:12">
      <c r="A631" s="282">
        <v>630</v>
      </c>
      <c r="B631" s="144" t="s">
        <v>251</v>
      </c>
      <c r="C631" s="144" t="s">
        <v>922</v>
      </c>
      <c r="D631" s="145">
        <v>43906</v>
      </c>
      <c r="E631" s="143" t="s">
        <v>1224</v>
      </c>
      <c r="F631" s="144" t="s">
        <v>1248</v>
      </c>
      <c r="G631" s="146">
        <v>1730000</v>
      </c>
      <c r="H631" s="143">
        <v>9.2100000000000009</v>
      </c>
      <c r="I631" s="143" t="s">
        <v>258</v>
      </c>
      <c r="J631" s="143" t="s">
        <v>324</v>
      </c>
      <c r="K631" s="143" t="s">
        <v>255</v>
      </c>
      <c r="L631" s="283" t="s">
        <v>265</v>
      </c>
    </row>
    <row r="632" spans="1:12">
      <c r="A632" s="282">
        <v>631</v>
      </c>
      <c r="B632" s="144" t="s">
        <v>291</v>
      </c>
      <c r="C632" s="144" t="s">
        <v>923</v>
      </c>
      <c r="D632" s="145">
        <v>44008</v>
      </c>
      <c r="E632" s="143" t="s">
        <v>1224</v>
      </c>
      <c r="F632" s="144" t="s">
        <v>1246</v>
      </c>
      <c r="G632" s="146">
        <v>3090000</v>
      </c>
      <c r="H632" s="143">
        <v>6.59</v>
      </c>
      <c r="I632" s="143" t="s">
        <v>253</v>
      </c>
      <c r="J632" s="143" t="s">
        <v>274</v>
      </c>
      <c r="K632" s="143" t="s">
        <v>260</v>
      </c>
      <c r="L632" s="283" t="s">
        <v>261</v>
      </c>
    </row>
    <row r="633" spans="1:12">
      <c r="A633" s="282">
        <v>632</v>
      </c>
      <c r="B633" s="144" t="s">
        <v>262</v>
      </c>
      <c r="C633" s="144" t="s">
        <v>924</v>
      </c>
      <c r="D633" s="145">
        <v>43688</v>
      </c>
      <c r="E633" s="143" t="s">
        <v>1224</v>
      </c>
      <c r="F633" s="144" t="s">
        <v>1245</v>
      </c>
      <c r="G633" s="146">
        <v>3380000</v>
      </c>
      <c r="H633" s="143">
        <v>10.32</v>
      </c>
      <c r="I633" s="143" t="s">
        <v>258</v>
      </c>
      <c r="J633" s="143" t="s">
        <v>276</v>
      </c>
      <c r="K633" s="143" t="s">
        <v>277</v>
      </c>
      <c r="L633" s="283" t="s">
        <v>277</v>
      </c>
    </row>
    <row r="634" spans="1:12">
      <c r="A634" s="282">
        <v>633</v>
      </c>
      <c r="B634" s="144" t="s">
        <v>245</v>
      </c>
      <c r="C634" s="144" t="s">
        <v>925</v>
      </c>
      <c r="D634" s="145">
        <v>43589</v>
      </c>
      <c r="E634" s="143" t="s">
        <v>1225</v>
      </c>
      <c r="F634" s="144" t="s">
        <v>1248</v>
      </c>
      <c r="G634" s="146">
        <v>2660000</v>
      </c>
      <c r="H634" s="143">
        <v>9.09</v>
      </c>
      <c r="I634" s="143" t="s">
        <v>258</v>
      </c>
      <c r="J634" s="143" t="s">
        <v>293</v>
      </c>
      <c r="K634" s="143" t="s">
        <v>260</v>
      </c>
      <c r="L634" s="283" t="s">
        <v>268</v>
      </c>
    </row>
    <row r="635" spans="1:12">
      <c r="A635" s="282">
        <v>634</v>
      </c>
      <c r="B635" s="144" t="s">
        <v>262</v>
      </c>
      <c r="C635" s="144" t="s">
        <v>926</v>
      </c>
      <c r="D635" s="145">
        <v>43438</v>
      </c>
      <c r="E635" s="143" t="s">
        <v>1224</v>
      </c>
      <c r="F635" s="144" t="s">
        <v>1246</v>
      </c>
      <c r="G635" s="146">
        <v>3360000</v>
      </c>
      <c r="H635" s="143">
        <v>6.5</v>
      </c>
      <c r="I635" s="143" t="s">
        <v>23</v>
      </c>
      <c r="J635" s="143" t="s">
        <v>267</v>
      </c>
      <c r="K635" s="143" t="s">
        <v>260</v>
      </c>
      <c r="L635" s="283" t="s">
        <v>268</v>
      </c>
    </row>
    <row r="636" spans="1:12">
      <c r="A636" s="282">
        <v>635</v>
      </c>
      <c r="B636" s="144" t="s">
        <v>294</v>
      </c>
      <c r="C636" s="144" t="s">
        <v>927</v>
      </c>
      <c r="D636" s="145">
        <v>43864</v>
      </c>
      <c r="E636" s="143" t="s">
        <v>1225</v>
      </c>
      <c r="F636" s="144" t="s">
        <v>1247</v>
      </c>
      <c r="G636" s="146">
        <v>3510000</v>
      </c>
      <c r="H636" s="143">
        <v>5.41</v>
      </c>
      <c r="I636" s="143" t="s">
        <v>258</v>
      </c>
      <c r="J636" s="143" t="s">
        <v>298</v>
      </c>
      <c r="K636" s="143" t="s">
        <v>260</v>
      </c>
      <c r="L636" s="283" t="s">
        <v>281</v>
      </c>
    </row>
    <row r="637" spans="1:12">
      <c r="A637" s="282">
        <v>636</v>
      </c>
      <c r="B637" s="144" t="s">
        <v>251</v>
      </c>
      <c r="C637" s="144" t="s">
        <v>928</v>
      </c>
      <c r="D637" s="145">
        <v>43609</v>
      </c>
      <c r="E637" s="143" t="s">
        <v>1224</v>
      </c>
      <c r="F637" s="144" t="s">
        <v>1247</v>
      </c>
      <c r="G637" s="146">
        <v>2090000</v>
      </c>
      <c r="H637" s="143">
        <v>6.18</v>
      </c>
      <c r="I637" s="143" t="s">
        <v>23</v>
      </c>
      <c r="J637" s="143" t="s">
        <v>284</v>
      </c>
      <c r="K637" s="143" t="s">
        <v>255</v>
      </c>
      <c r="L637" s="283" t="s">
        <v>272</v>
      </c>
    </row>
    <row r="638" spans="1:12">
      <c r="A638" s="282">
        <v>637</v>
      </c>
      <c r="B638" s="144" t="s">
        <v>278</v>
      </c>
      <c r="C638" s="144" t="s">
        <v>929</v>
      </c>
      <c r="D638" s="145">
        <v>43863</v>
      </c>
      <c r="E638" s="143" t="s">
        <v>1224</v>
      </c>
      <c r="F638" s="144" t="s">
        <v>1247</v>
      </c>
      <c r="G638" s="146">
        <v>3900000</v>
      </c>
      <c r="H638" s="143">
        <v>5.15</v>
      </c>
      <c r="I638" s="143" t="s">
        <v>258</v>
      </c>
      <c r="J638" s="143" t="s">
        <v>271</v>
      </c>
      <c r="K638" s="143" t="s">
        <v>255</v>
      </c>
      <c r="L638" s="283" t="s">
        <v>272</v>
      </c>
    </row>
    <row r="639" spans="1:12">
      <c r="A639" s="282">
        <v>638</v>
      </c>
      <c r="B639" s="144" t="s">
        <v>291</v>
      </c>
      <c r="C639" s="144" t="s">
        <v>930</v>
      </c>
      <c r="D639" s="145">
        <v>43675</v>
      </c>
      <c r="E639" s="143" t="s">
        <v>1224</v>
      </c>
      <c r="F639" s="144" t="s">
        <v>1249</v>
      </c>
      <c r="G639" s="146">
        <v>3920000</v>
      </c>
      <c r="H639" s="143">
        <v>9.49</v>
      </c>
      <c r="I639" s="143" t="s">
        <v>23</v>
      </c>
      <c r="J639" s="143" t="s">
        <v>306</v>
      </c>
      <c r="K639" s="143" t="s">
        <v>260</v>
      </c>
      <c r="L639" s="283" t="s">
        <v>268</v>
      </c>
    </row>
    <row r="640" spans="1:12">
      <c r="A640" s="282">
        <v>639</v>
      </c>
      <c r="B640" s="144" t="s">
        <v>282</v>
      </c>
      <c r="C640" s="144" t="s">
        <v>931</v>
      </c>
      <c r="D640" s="145">
        <v>43359</v>
      </c>
      <c r="E640" s="143" t="s">
        <v>1224</v>
      </c>
      <c r="F640" s="144" t="s">
        <v>1247</v>
      </c>
      <c r="G640" s="146">
        <v>2360000</v>
      </c>
      <c r="H640" s="143">
        <v>10.85</v>
      </c>
      <c r="I640" s="143" t="s">
        <v>23</v>
      </c>
      <c r="J640" s="143" t="s">
        <v>317</v>
      </c>
      <c r="K640" s="143" t="s">
        <v>277</v>
      </c>
      <c r="L640" s="283" t="s">
        <v>277</v>
      </c>
    </row>
    <row r="641" spans="1:12">
      <c r="A641" s="282">
        <v>640</v>
      </c>
      <c r="B641" s="144" t="s">
        <v>304</v>
      </c>
      <c r="C641" s="144" t="s">
        <v>932</v>
      </c>
      <c r="D641" s="145">
        <v>43102</v>
      </c>
      <c r="E641" s="143" t="s">
        <v>1224</v>
      </c>
      <c r="F641" s="144" t="s">
        <v>1247</v>
      </c>
      <c r="G641" s="146">
        <v>1940000</v>
      </c>
      <c r="H641" s="143">
        <v>8.65</v>
      </c>
      <c r="I641" s="143" t="s">
        <v>23</v>
      </c>
      <c r="J641" s="143" t="s">
        <v>264</v>
      </c>
      <c r="K641" s="143" t="s">
        <v>255</v>
      </c>
      <c r="L641" s="283" t="s">
        <v>265</v>
      </c>
    </row>
    <row r="642" spans="1:12">
      <c r="A642" s="282">
        <v>641</v>
      </c>
      <c r="B642" s="144" t="s">
        <v>282</v>
      </c>
      <c r="C642" s="144" t="s">
        <v>933</v>
      </c>
      <c r="D642" s="145">
        <v>44098</v>
      </c>
      <c r="E642" s="143" t="s">
        <v>1224</v>
      </c>
      <c r="F642" s="144" t="s">
        <v>1246</v>
      </c>
      <c r="G642" s="146">
        <v>1450000</v>
      </c>
      <c r="H642" s="143">
        <v>6.98</v>
      </c>
      <c r="I642" s="143" t="s">
        <v>258</v>
      </c>
      <c r="J642" s="143" t="s">
        <v>344</v>
      </c>
      <c r="K642" s="143" t="s">
        <v>260</v>
      </c>
      <c r="L642" s="283" t="s">
        <v>281</v>
      </c>
    </row>
    <row r="643" spans="1:12">
      <c r="A643" s="282">
        <v>642</v>
      </c>
      <c r="B643" s="144" t="s">
        <v>291</v>
      </c>
      <c r="C643" s="144" t="s">
        <v>934</v>
      </c>
      <c r="D643" s="145">
        <v>43444</v>
      </c>
      <c r="E643" s="143" t="s">
        <v>1225</v>
      </c>
      <c r="F643" s="144" t="s">
        <v>1246</v>
      </c>
      <c r="G643" s="146">
        <v>2330000</v>
      </c>
      <c r="H643" s="143">
        <v>9.4</v>
      </c>
      <c r="I643" s="143" t="s">
        <v>258</v>
      </c>
      <c r="J643" s="143" t="s">
        <v>287</v>
      </c>
      <c r="K643" s="143" t="s">
        <v>255</v>
      </c>
      <c r="L643" s="283" t="s">
        <v>256</v>
      </c>
    </row>
    <row r="644" spans="1:12">
      <c r="A644" s="282">
        <v>643</v>
      </c>
      <c r="B644" s="144" t="s">
        <v>269</v>
      </c>
      <c r="C644" s="144" t="s">
        <v>935</v>
      </c>
      <c r="D644" s="145">
        <v>43279</v>
      </c>
      <c r="E644" s="143" t="s">
        <v>1224</v>
      </c>
      <c r="F644" s="144" t="s">
        <v>1256</v>
      </c>
      <c r="G644" s="146">
        <v>2650000</v>
      </c>
      <c r="H644" s="143">
        <v>7.79</v>
      </c>
      <c r="I644" s="143" t="s">
        <v>253</v>
      </c>
      <c r="J644" s="143" t="s">
        <v>330</v>
      </c>
      <c r="K644" s="143" t="s">
        <v>255</v>
      </c>
      <c r="L644" s="283" t="s">
        <v>256</v>
      </c>
    </row>
    <row r="645" spans="1:12">
      <c r="A645" s="282">
        <v>644</v>
      </c>
      <c r="B645" s="144" t="s">
        <v>309</v>
      </c>
      <c r="C645" s="144" t="s">
        <v>936</v>
      </c>
      <c r="D645" s="145">
        <v>44111</v>
      </c>
      <c r="E645" s="143" t="s">
        <v>1224</v>
      </c>
      <c r="F645" s="144" t="s">
        <v>1248</v>
      </c>
      <c r="G645" s="146">
        <v>1830000</v>
      </c>
      <c r="H645" s="143">
        <v>6.15</v>
      </c>
      <c r="I645" s="143" t="s">
        <v>23</v>
      </c>
      <c r="J645" s="143" t="s">
        <v>259</v>
      </c>
      <c r="K645" s="143" t="s">
        <v>260</v>
      </c>
      <c r="L645" s="283" t="s">
        <v>261</v>
      </c>
    </row>
    <row r="646" spans="1:12">
      <c r="A646" s="282">
        <v>645</v>
      </c>
      <c r="B646" s="144" t="s">
        <v>309</v>
      </c>
      <c r="C646" s="144" t="s">
        <v>937</v>
      </c>
      <c r="D646" s="145">
        <v>43110</v>
      </c>
      <c r="E646" s="143" t="s">
        <v>1224</v>
      </c>
      <c r="F646" s="144" t="s">
        <v>1246</v>
      </c>
      <c r="G646" s="146">
        <v>3820000</v>
      </c>
      <c r="H646" s="143">
        <v>10.039999999999999</v>
      </c>
      <c r="I646" s="143" t="s">
        <v>253</v>
      </c>
      <c r="J646" s="143" t="s">
        <v>317</v>
      </c>
      <c r="K646" s="143" t="s">
        <v>277</v>
      </c>
      <c r="L646" s="283" t="s">
        <v>277</v>
      </c>
    </row>
    <row r="647" spans="1:12">
      <c r="A647" s="282">
        <v>646</v>
      </c>
      <c r="B647" s="144" t="s">
        <v>269</v>
      </c>
      <c r="C647" s="144" t="s">
        <v>938</v>
      </c>
      <c r="D647" s="145">
        <v>43869</v>
      </c>
      <c r="E647" s="143" t="s">
        <v>1225</v>
      </c>
      <c r="F647" s="144" t="s">
        <v>1248</v>
      </c>
      <c r="G647" s="146">
        <v>1630000</v>
      </c>
      <c r="H647" s="143">
        <v>9.2799999999999994</v>
      </c>
      <c r="I647" s="143" t="s">
        <v>258</v>
      </c>
      <c r="J647" s="143" t="s">
        <v>327</v>
      </c>
      <c r="K647" s="143" t="s">
        <v>255</v>
      </c>
      <c r="L647" s="283" t="s">
        <v>272</v>
      </c>
    </row>
    <row r="648" spans="1:12">
      <c r="A648" s="282">
        <v>647</v>
      </c>
      <c r="B648" s="144" t="s">
        <v>288</v>
      </c>
      <c r="C648" s="144" t="s">
        <v>939</v>
      </c>
      <c r="D648" s="145">
        <v>43746</v>
      </c>
      <c r="E648" s="143" t="s">
        <v>1225</v>
      </c>
      <c r="F648" s="144" t="s">
        <v>1245</v>
      </c>
      <c r="G648" s="146">
        <v>3660000</v>
      </c>
      <c r="H648" s="143">
        <v>5.5</v>
      </c>
      <c r="I648" s="143" t="s">
        <v>258</v>
      </c>
      <c r="J648" s="143" t="s">
        <v>267</v>
      </c>
      <c r="K648" s="143" t="s">
        <v>260</v>
      </c>
      <c r="L648" s="283" t="s">
        <v>268</v>
      </c>
    </row>
    <row r="649" spans="1:12">
      <c r="A649" s="282">
        <v>648</v>
      </c>
      <c r="B649" s="144" t="s">
        <v>309</v>
      </c>
      <c r="C649" s="144" t="s">
        <v>940</v>
      </c>
      <c r="D649" s="145">
        <v>43299</v>
      </c>
      <c r="E649" s="143" t="s">
        <v>1225</v>
      </c>
      <c r="F649" s="144" t="s">
        <v>1248</v>
      </c>
      <c r="G649" s="146">
        <v>4640000</v>
      </c>
      <c r="H649" s="143">
        <v>6.91</v>
      </c>
      <c r="I649" s="143" t="s">
        <v>258</v>
      </c>
      <c r="J649" s="143" t="s">
        <v>306</v>
      </c>
      <c r="K649" s="143" t="s">
        <v>260</v>
      </c>
      <c r="L649" s="283" t="s">
        <v>268</v>
      </c>
    </row>
    <row r="650" spans="1:12">
      <c r="A650" s="282">
        <v>649</v>
      </c>
      <c r="B650" s="144" t="s">
        <v>282</v>
      </c>
      <c r="C650" s="144" t="s">
        <v>941</v>
      </c>
      <c r="D650" s="145">
        <v>43546</v>
      </c>
      <c r="E650" s="143" t="s">
        <v>1224</v>
      </c>
      <c r="F650" s="144" t="s">
        <v>1246</v>
      </c>
      <c r="G650" s="146">
        <v>3760000</v>
      </c>
      <c r="H650" s="143">
        <v>4.87</v>
      </c>
      <c r="I650" s="143" t="s">
        <v>253</v>
      </c>
      <c r="J650" s="143" t="s">
        <v>264</v>
      </c>
      <c r="K650" s="143" t="s">
        <v>255</v>
      </c>
      <c r="L650" s="283" t="s">
        <v>265</v>
      </c>
    </row>
    <row r="651" spans="1:12">
      <c r="A651" s="282">
        <v>650</v>
      </c>
      <c r="B651" s="144" t="s">
        <v>269</v>
      </c>
      <c r="C651" s="144" t="s">
        <v>942</v>
      </c>
      <c r="D651" s="145">
        <v>43850</v>
      </c>
      <c r="E651" s="143" t="s">
        <v>1225</v>
      </c>
      <c r="F651" s="144" t="s">
        <v>1246</v>
      </c>
      <c r="G651" s="146">
        <v>4970000</v>
      </c>
      <c r="H651" s="143">
        <v>4.8899999999999997</v>
      </c>
      <c r="I651" s="143" t="s">
        <v>253</v>
      </c>
      <c r="J651" s="143" t="s">
        <v>259</v>
      </c>
      <c r="K651" s="143" t="s">
        <v>260</v>
      </c>
      <c r="L651" s="283" t="s">
        <v>261</v>
      </c>
    </row>
    <row r="652" spans="1:12">
      <c r="A652" s="282">
        <v>651</v>
      </c>
      <c r="B652" s="144" t="s">
        <v>251</v>
      </c>
      <c r="C652" s="144" t="s">
        <v>943</v>
      </c>
      <c r="D652" s="145">
        <v>43314</v>
      </c>
      <c r="E652" s="143" t="s">
        <v>1225</v>
      </c>
      <c r="F652" s="144" t="s">
        <v>1247</v>
      </c>
      <c r="G652" s="146">
        <v>3700000</v>
      </c>
      <c r="H652" s="143">
        <v>7.64</v>
      </c>
      <c r="I652" s="143" t="s">
        <v>258</v>
      </c>
      <c r="J652" s="143" t="s">
        <v>306</v>
      </c>
      <c r="K652" s="143" t="s">
        <v>260</v>
      </c>
      <c r="L652" s="283" t="s">
        <v>268</v>
      </c>
    </row>
    <row r="653" spans="1:12">
      <c r="A653" s="282">
        <v>652</v>
      </c>
      <c r="B653" s="144" t="s">
        <v>282</v>
      </c>
      <c r="C653" s="144" t="s">
        <v>944</v>
      </c>
      <c r="D653" s="145">
        <v>43664</v>
      </c>
      <c r="E653" s="143" t="s">
        <v>1225</v>
      </c>
      <c r="F653" s="144" t="s">
        <v>1247</v>
      </c>
      <c r="G653" s="146">
        <v>1340000</v>
      </c>
      <c r="H653" s="143">
        <v>10.29</v>
      </c>
      <c r="I653" s="143" t="s">
        <v>253</v>
      </c>
      <c r="J653" s="143" t="s">
        <v>274</v>
      </c>
      <c r="K653" s="143" t="s">
        <v>260</v>
      </c>
      <c r="L653" s="283" t="s">
        <v>261</v>
      </c>
    </row>
    <row r="654" spans="1:12">
      <c r="A654" s="282">
        <v>653</v>
      </c>
      <c r="B654" s="144" t="s">
        <v>269</v>
      </c>
      <c r="C654" s="144" t="s">
        <v>945</v>
      </c>
      <c r="D654" s="145">
        <v>43584</v>
      </c>
      <c r="E654" s="143" t="s">
        <v>1224</v>
      </c>
      <c r="F654" s="144" t="s">
        <v>1247</v>
      </c>
      <c r="G654" s="146">
        <v>3690000</v>
      </c>
      <c r="H654" s="143">
        <v>5.99</v>
      </c>
      <c r="I654" s="143" t="s">
        <v>253</v>
      </c>
      <c r="J654" s="143" t="s">
        <v>284</v>
      </c>
      <c r="K654" s="143" t="s">
        <v>255</v>
      </c>
      <c r="L654" s="283" t="s">
        <v>272</v>
      </c>
    </row>
    <row r="655" spans="1:12">
      <c r="A655" s="282">
        <v>654</v>
      </c>
      <c r="B655" s="144" t="s">
        <v>309</v>
      </c>
      <c r="C655" s="144" t="s">
        <v>946</v>
      </c>
      <c r="D655" s="145">
        <v>43988</v>
      </c>
      <c r="E655" s="143" t="s">
        <v>1224</v>
      </c>
      <c r="F655" s="144" t="s">
        <v>1247</v>
      </c>
      <c r="G655" s="146">
        <v>2950000</v>
      </c>
      <c r="H655" s="143">
        <v>8.89</v>
      </c>
      <c r="I655" s="143" t="s">
        <v>23</v>
      </c>
      <c r="J655" s="143" t="s">
        <v>298</v>
      </c>
      <c r="K655" s="143" t="s">
        <v>260</v>
      </c>
      <c r="L655" s="283" t="s">
        <v>281</v>
      </c>
    </row>
    <row r="656" spans="1:12">
      <c r="A656" s="282">
        <v>655</v>
      </c>
      <c r="B656" s="144" t="s">
        <v>282</v>
      </c>
      <c r="C656" s="144" t="s">
        <v>947</v>
      </c>
      <c r="D656" s="145">
        <v>43559</v>
      </c>
      <c r="E656" s="143" t="s">
        <v>1224</v>
      </c>
      <c r="F656" s="144" t="s">
        <v>1246</v>
      </c>
      <c r="G656" s="146">
        <v>2870000</v>
      </c>
      <c r="H656" s="143">
        <v>6.25</v>
      </c>
      <c r="I656" s="143" t="s">
        <v>23</v>
      </c>
      <c r="J656" s="143" t="s">
        <v>327</v>
      </c>
      <c r="K656" s="143" t="s">
        <v>255</v>
      </c>
      <c r="L656" s="283" t="s">
        <v>272</v>
      </c>
    </row>
    <row r="657" spans="1:12">
      <c r="A657" s="282">
        <v>656</v>
      </c>
      <c r="B657" s="144" t="s">
        <v>285</v>
      </c>
      <c r="C657" s="144" t="s">
        <v>948</v>
      </c>
      <c r="D657" s="145">
        <v>44015</v>
      </c>
      <c r="E657" s="143" t="s">
        <v>1224</v>
      </c>
      <c r="F657" s="144" t="s">
        <v>1245</v>
      </c>
      <c r="G657" s="146">
        <v>2660000</v>
      </c>
      <c r="H657" s="143">
        <v>8.9499999999999993</v>
      </c>
      <c r="I657" s="143" t="s">
        <v>23</v>
      </c>
      <c r="J657" s="143" t="s">
        <v>264</v>
      </c>
      <c r="K657" s="143" t="s">
        <v>255</v>
      </c>
      <c r="L657" s="283" t="s">
        <v>265</v>
      </c>
    </row>
    <row r="658" spans="1:12">
      <c r="A658" s="282">
        <v>657</v>
      </c>
      <c r="B658" s="144" t="s">
        <v>262</v>
      </c>
      <c r="C658" s="144" t="s">
        <v>949</v>
      </c>
      <c r="D658" s="145">
        <v>43918</v>
      </c>
      <c r="E658" s="143" t="s">
        <v>1224</v>
      </c>
      <c r="F658" s="144" t="s">
        <v>1245</v>
      </c>
      <c r="G658" s="146">
        <v>3500000</v>
      </c>
      <c r="H658" s="143">
        <v>6.21</v>
      </c>
      <c r="I658" s="143" t="s">
        <v>23</v>
      </c>
      <c r="J658" s="143" t="s">
        <v>271</v>
      </c>
      <c r="K658" s="143" t="s">
        <v>255</v>
      </c>
      <c r="L658" s="283" t="s">
        <v>272</v>
      </c>
    </row>
    <row r="659" spans="1:12">
      <c r="A659" s="282">
        <v>658</v>
      </c>
      <c r="B659" s="144" t="s">
        <v>262</v>
      </c>
      <c r="C659" s="144" t="s">
        <v>950</v>
      </c>
      <c r="D659" s="145">
        <v>43650</v>
      </c>
      <c r="E659" s="143" t="s">
        <v>1224</v>
      </c>
      <c r="F659" s="144" t="s">
        <v>1248</v>
      </c>
      <c r="G659" s="146">
        <v>2620000</v>
      </c>
      <c r="H659" s="143">
        <v>7.84</v>
      </c>
      <c r="I659" s="143" t="s">
        <v>258</v>
      </c>
      <c r="J659" s="143" t="s">
        <v>259</v>
      </c>
      <c r="K659" s="143" t="s">
        <v>260</v>
      </c>
      <c r="L659" s="283" t="s">
        <v>261</v>
      </c>
    </row>
    <row r="660" spans="1:12">
      <c r="A660" s="282">
        <v>659</v>
      </c>
      <c r="B660" s="144" t="s">
        <v>309</v>
      </c>
      <c r="C660" s="144" t="s">
        <v>951</v>
      </c>
      <c r="D660" s="145">
        <v>44006</v>
      </c>
      <c r="E660" s="143" t="s">
        <v>1224</v>
      </c>
      <c r="F660" s="144" t="s">
        <v>1248</v>
      </c>
      <c r="G660" s="146">
        <v>1400000</v>
      </c>
      <c r="H660" s="143">
        <v>8.8800000000000008</v>
      </c>
      <c r="I660" s="143" t="s">
        <v>253</v>
      </c>
      <c r="J660" s="143" t="s">
        <v>298</v>
      </c>
      <c r="K660" s="143" t="s">
        <v>260</v>
      </c>
      <c r="L660" s="283" t="s">
        <v>281</v>
      </c>
    </row>
    <row r="661" spans="1:12">
      <c r="A661" s="282">
        <v>660</v>
      </c>
      <c r="B661" s="144" t="s">
        <v>262</v>
      </c>
      <c r="C661" s="144" t="s">
        <v>952</v>
      </c>
      <c r="D661" s="145">
        <v>43425</v>
      </c>
      <c r="E661" s="143" t="s">
        <v>1224</v>
      </c>
      <c r="F661" s="144" t="s">
        <v>1247</v>
      </c>
      <c r="G661" s="146">
        <v>1680000</v>
      </c>
      <c r="H661" s="143">
        <v>7.82</v>
      </c>
      <c r="I661" s="143" t="s">
        <v>23</v>
      </c>
      <c r="J661" s="143" t="s">
        <v>254</v>
      </c>
      <c r="K661" s="143" t="s">
        <v>255</v>
      </c>
      <c r="L661" s="283" t="s">
        <v>256</v>
      </c>
    </row>
    <row r="662" spans="1:12">
      <c r="A662" s="282">
        <v>661</v>
      </c>
      <c r="B662" s="144" t="s">
        <v>291</v>
      </c>
      <c r="C662" s="144" t="s">
        <v>953</v>
      </c>
      <c r="D662" s="145">
        <v>43778</v>
      </c>
      <c r="E662" s="143" t="s">
        <v>1224</v>
      </c>
      <c r="F662" s="144" t="s">
        <v>1247</v>
      </c>
      <c r="G662" s="146">
        <v>1310000</v>
      </c>
      <c r="H662" s="143">
        <v>6.41</v>
      </c>
      <c r="I662" s="143" t="s">
        <v>258</v>
      </c>
      <c r="J662" s="143" t="s">
        <v>267</v>
      </c>
      <c r="K662" s="143" t="s">
        <v>260</v>
      </c>
      <c r="L662" s="283" t="s">
        <v>268</v>
      </c>
    </row>
    <row r="663" spans="1:12">
      <c r="A663" s="282">
        <v>662</v>
      </c>
      <c r="B663" s="144" t="s">
        <v>269</v>
      </c>
      <c r="C663" s="144" t="s">
        <v>954</v>
      </c>
      <c r="D663" s="145">
        <v>43661</v>
      </c>
      <c r="E663" s="143" t="s">
        <v>1224</v>
      </c>
      <c r="F663" s="144" t="s">
        <v>1245</v>
      </c>
      <c r="G663" s="146">
        <v>3250000</v>
      </c>
      <c r="H663" s="143">
        <v>9.48</v>
      </c>
      <c r="I663" s="143" t="s">
        <v>258</v>
      </c>
      <c r="J663" s="143" t="s">
        <v>317</v>
      </c>
      <c r="K663" s="143" t="s">
        <v>277</v>
      </c>
      <c r="L663" s="283" t="s">
        <v>277</v>
      </c>
    </row>
    <row r="664" spans="1:12">
      <c r="A664" s="282">
        <v>663</v>
      </c>
      <c r="B664" s="144" t="s">
        <v>282</v>
      </c>
      <c r="C664" s="144" t="s">
        <v>955</v>
      </c>
      <c r="D664" s="145">
        <v>43120</v>
      </c>
      <c r="E664" s="143" t="s">
        <v>1224</v>
      </c>
      <c r="F664" s="144" t="s">
        <v>1246</v>
      </c>
      <c r="G664" s="146">
        <v>4530000</v>
      </c>
      <c r="H664" s="143">
        <v>7.78</v>
      </c>
      <c r="I664" s="143" t="s">
        <v>253</v>
      </c>
      <c r="J664" s="143" t="s">
        <v>298</v>
      </c>
      <c r="K664" s="143" t="s">
        <v>260</v>
      </c>
      <c r="L664" s="283" t="s">
        <v>281</v>
      </c>
    </row>
    <row r="665" spans="1:12">
      <c r="A665" s="282">
        <v>664</v>
      </c>
      <c r="B665" s="144" t="s">
        <v>282</v>
      </c>
      <c r="C665" s="144" t="s">
        <v>956</v>
      </c>
      <c r="D665" s="145">
        <v>43172</v>
      </c>
      <c r="E665" s="143" t="s">
        <v>1225</v>
      </c>
      <c r="F665" s="144" t="s">
        <v>1245</v>
      </c>
      <c r="G665" s="146">
        <v>4320000</v>
      </c>
      <c r="H665" s="143">
        <v>7.19</v>
      </c>
      <c r="I665" s="143" t="s">
        <v>253</v>
      </c>
      <c r="J665" s="143" t="s">
        <v>264</v>
      </c>
      <c r="K665" s="143" t="s">
        <v>255</v>
      </c>
      <c r="L665" s="283" t="s">
        <v>265</v>
      </c>
    </row>
    <row r="666" spans="1:12">
      <c r="A666" s="282">
        <v>665</v>
      </c>
      <c r="B666" s="144" t="s">
        <v>309</v>
      </c>
      <c r="C666" s="144" t="s">
        <v>957</v>
      </c>
      <c r="D666" s="145">
        <v>43968</v>
      </c>
      <c r="E666" s="143" t="s">
        <v>1225</v>
      </c>
      <c r="F666" s="144" t="s">
        <v>1245</v>
      </c>
      <c r="G666" s="146">
        <v>2820000</v>
      </c>
      <c r="H666" s="143">
        <v>7.08</v>
      </c>
      <c r="I666" s="143" t="s">
        <v>253</v>
      </c>
      <c r="J666" s="143" t="s">
        <v>267</v>
      </c>
      <c r="K666" s="143" t="s">
        <v>260</v>
      </c>
      <c r="L666" s="283" t="s">
        <v>268</v>
      </c>
    </row>
    <row r="667" spans="1:12">
      <c r="A667" s="282">
        <v>666</v>
      </c>
      <c r="B667" s="144" t="s">
        <v>309</v>
      </c>
      <c r="C667" s="144" t="s">
        <v>958</v>
      </c>
      <c r="D667" s="145">
        <v>43474</v>
      </c>
      <c r="E667" s="143" t="s">
        <v>1224</v>
      </c>
      <c r="F667" s="144" t="s">
        <v>1245</v>
      </c>
      <c r="G667" s="146">
        <v>4890000</v>
      </c>
      <c r="H667" s="143">
        <v>6.03</v>
      </c>
      <c r="I667" s="143" t="s">
        <v>258</v>
      </c>
      <c r="J667" s="143" t="s">
        <v>259</v>
      </c>
      <c r="K667" s="143" t="s">
        <v>260</v>
      </c>
      <c r="L667" s="283" t="s">
        <v>261</v>
      </c>
    </row>
    <row r="668" spans="1:12">
      <c r="A668" s="282">
        <v>667</v>
      </c>
      <c r="B668" s="144" t="s">
        <v>269</v>
      </c>
      <c r="C668" s="144" t="s">
        <v>959</v>
      </c>
      <c r="D668" s="145">
        <v>43407</v>
      </c>
      <c r="E668" s="143" t="s">
        <v>1224</v>
      </c>
      <c r="F668" s="144" t="s">
        <v>1246</v>
      </c>
      <c r="G668" s="146">
        <v>3770000</v>
      </c>
      <c r="H668" s="143">
        <v>7.36</v>
      </c>
      <c r="I668" s="143" t="s">
        <v>23</v>
      </c>
      <c r="J668" s="143" t="s">
        <v>264</v>
      </c>
      <c r="K668" s="143" t="s">
        <v>255</v>
      </c>
      <c r="L668" s="283" t="s">
        <v>265</v>
      </c>
    </row>
    <row r="669" spans="1:12">
      <c r="A669" s="282">
        <v>668</v>
      </c>
      <c r="B669" s="144" t="s">
        <v>309</v>
      </c>
      <c r="C669" s="144" t="s">
        <v>960</v>
      </c>
      <c r="D669" s="145">
        <v>43540</v>
      </c>
      <c r="E669" s="143" t="s">
        <v>1224</v>
      </c>
      <c r="F669" s="144" t="s">
        <v>1246</v>
      </c>
      <c r="G669" s="146">
        <v>1700000</v>
      </c>
      <c r="H669" s="143">
        <v>9.65</v>
      </c>
      <c r="I669" s="143" t="s">
        <v>258</v>
      </c>
      <c r="J669" s="143" t="s">
        <v>293</v>
      </c>
      <c r="K669" s="143" t="s">
        <v>260</v>
      </c>
      <c r="L669" s="283" t="s">
        <v>268</v>
      </c>
    </row>
    <row r="670" spans="1:12">
      <c r="A670" s="282">
        <v>669</v>
      </c>
      <c r="B670" s="144" t="s">
        <v>304</v>
      </c>
      <c r="C670" s="144" t="s">
        <v>961</v>
      </c>
      <c r="D670" s="145">
        <v>43639</v>
      </c>
      <c r="E670" s="143" t="s">
        <v>1224</v>
      </c>
      <c r="F670" s="144" t="s">
        <v>1246</v>
      </c>
      <c r="G670" s="146">
        <v>3850000</v>
      </c>
      <c r="H670" s="143">
        <v>9.17</v>
      </c>
      <c r="I670" s="143" t="s">
        <v>23</v>
      </c>
      <c r="J670" s="143" t="s">
        <v>271</v>
      </c>
      <c r="K670" s="143" t="s">
        <v>255</v>
      </c>
      <c r="L670" s="283" t="s">
        <v>272</v>
      </c>
    </row>
    <row r="671" spans="1:12">
      <c r="A671" s="282">
        <v>670</v>
      </c>
      <c r="B671" s="144" t="s">
        <v>262</v>
      </c>
      <c r="C671" s="144" t="s">
        <v>962</v>
      </c>
      <c r="D671" s="145">
        <v>43217</v>
      </c>
      <c r="E671" s="143" t="s">
        <v>1224</v>
      </c>
      <c r="F671" s="144" t="s">
        <v>1245</v>
      </c>
      <c r="G671" s="146">
        <v>1700000</v>
      </c>
      <c r="H671" s="143">
        <v>5.72</v>
      </c>
      <c r="I671" s="143" t="s">
        <v>258</v>
      </c>
      <c r="J671" s="143" t="s">
        <v>330</v>
      </c>
      <c r="K671" s="143" t="s">
        <v>255</v>
      </c>
      <c r="L671" s="283" t="s">
        <v>256</v>
      </c>
    </row>
    <row r="672" spans="1:12">
      <c r="A672" s="282">
        <v>671</v>
      </c>
      <c r="B672" s="144" t="s">
        <v>262</v>
      </c>
      <c r="C672" s="144" t="s">
        <v>963</v>
      </c>
      <c r="D672" s="145">
        <v>43918</v>
      </c>
      <c r="E672" s="143" t="s">
        <v>1225</v>
      </c>
      <c r="F672" s="144" t="s">
        <v>1246</v>
      </c>
      <c r="G672" s="146">
        <v>2030000</v>
      </c>
      <c r="H672" s="143">
        <v>7.29</v>
      </c>
      <c r="I672" s="143" t="s">
        <v>258</v>
      </c>
      <c r="J672" s="143" t="s">
        <v>317</v>
      </c>
      <c r="K672" s="143" t="s">
        <v>277</v>
      </c>
      <c r="L672" s="283" t="s">
        <v>277</v>
      </c>
    </row>
    <row r="673" spans="1:12">
      <c r="A673" s="282">
        <v>672</v>
      </c>
      <c r="B673" s="144" t="s">
        <v>282</v>
      </c>
      <c r="C673" s="144" t="s">
        <v>964</v>
      </c>
      <c r="D673" s="145">
        <v>44065</v>
      </c>
      <c r="E673" s="143" t="s">
        <v>1224</v>
      </c>
      <c r="F673" s="144" t="s">
        <v>1247</v>
      </c>
      <c r="G673" s="146">
        <v>2060000</v>
      </c>
      <c r="H673" s="143">
        <v>9.84</v>
      </c>
      <c r="I673" s="143" t="s">
        <v>23</v>
      </c>
      <c r="J673" s="143" t="s">
        <v>302</v>
      </c>
      <c r="K673" s="143" t="s">
        <v>255</v>
      </c>
      <c r="L673" s="283" t="s">
        <v>265</v>
      </c>
    </row>
    <row r="674" spans="1:12">
      <c r="A674" s="282">
        <v>673</v>
      </c>
      <c r="B674" s="144" t="s">
        <v>269</v>
      </c>
      <c r="C674" s="144" t="s">
        <v>965</v>
      </c>
      <c r="D674" s="145">
        <v>43653</v>
      </c>
      <c r="E674" s="143" t="s">
        <v>1224</v>
      </c>
      <c r="F674" s="144" t="s">
        <v>1246</v>
      </c>
      <c r="G674" s="146">
        <v>3920000</v>
      </c>
      <c r="H674" s="143">
        <v>7.59</v>
      </c>
      <c r="I674" s="143" t="s">
        <v>258</v>
      </c>
      <c r="J674" s="143" t="s">
        <v>276</v>
      </c>
      <c r="K674" s="143" t="s">
        <v>277</v>
      </c>
      <c r="L674" s="283" t="s">
        <v>277</v>
      </c>
    </row>
    <row r="675" spans="1:12">
      <c r="A675" s="282">
        <v>674</v>
      </c>
      <c r="B675" s="144" t="s">
        <v>294</v>
      </c>
      <c r="C675" s="144" t="s">
        <v>966</v>
      </c>
      <c r="D675" s="145">
        <v>43570</v>
      </c>
      <c r="E675" s="143" t="s">
        <v>1224</v>
      </c>
      <c r="F675" s="144" t="s">
        <v>1248</v>
      </c>
      <c r="G675" s="146">
        <v>3180000</v>
      </c>
      <c r="H675" s="143">
        <v>10.9</v>
      </c>
      <c r="I675" s="143" t="s">
        <v>258</v>
      </c>
      <c r="J675" s="143" t="s">
        <v>280</v>
      </c>
      <c r="K675" s="143" t="s">
        <v>260</v>
      </c>
      <c r="L675" s="283" t="s">
        <v>281</v>
      </c>
    </row>
    <row r="676" spans="1:12">
      <c r="A676" s="282">
        <v>675</v>
      </c>
      <c r="B676" s="144" t="s">
        <v>309</v>
      </c>
      <c r="C676" s="144" t="s">
        <v>967</v>
      </c>
      <c r="D676" s="145">
        <v>43596</v>
      </c>
      <c r="E676" s="143" t="s">
        <v>1224</v>
      </c>
      <c r="F676" s="144" t="s">
        <v>1246</v>
      </c>
      <c r="G676" s="146">
        <v>2020000</v>
      </c>
      <c r="H676" s="143">
        <v>10.82</v>
      </c>
      <c r="I676" s="143" t="s">
        <v>23</v>
      </c>
      <c r="J676" s="143" t="s">
        <v>271</v>
      </c>
      <c r="K676" s="143" t="s">
        <v>255</v>
      </c>
      <c r="L676" s="283" t="s">
        <v>272</v>
      </c>
    </row>
    <row r="677" spans="1:12">
      <c r="A677" s="282">
        <v>676</v>
      </c>
      <c r="B677" s="144" t="s">
        <v>245</v>
      </c>
      <c r="C677" s="144" t="s">
        <v>968</v>
      </c>
      <c r="D677" s="145">
        <v>44046</v>
      </c>
      <c r="E677" s="143" t="s">
        <v>1224</v>
      </c>
      <c r="F677" s="144" t="s">
        <v>1246</v>
      </c>
      <c r="G677" s="146">
        <v>2770000</v>
      </c>
      <c r="H677" s="143">
        <v>5.56</v>
      </c>
      <c r="I677" s="143" t="s">
        <v>258</v>
      </c>
      <c r="J677" s="143" t="s">
        <v>327</v>
      </c>
      <c r="K677" s="143" t="s">
        <v>255</v>
      </c>
      <c r="L677" s="283" t="s">
        <v>272</v>
      </c>
    </row>
    <row r="678" spans="1:12">
      <c r="A678" s="282">
        <v>677</v>
      </c>
      <c r="B678" s="144" t="s">
        <v>309</v>
      </c>
      <c r="C678" s="144" t="s">
        <v>969</v>
      </c>
      <c r="D678" s="145">
        <v>43593</v>
      </c>
      <c r="E678" s="143" t="s">
        <v>1225</v>
      </c>
      <c r="F678" s="144" t="s">
        <v>1249</v>
      </c>
      <c r="G678" s="146">
        <v>4120000</v>
      </c>
      <c r="H678" s="143">
        <v>10.42</v>
      </c>
      <c r="I678" s="143" t="s">
        <v>253</v>
      </c>
      <c r="J678" s="143" t="s">
        <v>293</v>
      </c>
      <c r="K678" s="143" t="s">
        <v>260</v>
      </c>
      <c r="L678" s="283" t="s">
        <v>268</v>
      </c>
    </row>
    <row r="679" spans="1:12">
      <c r="A679" s="282">
        <v>678</v>
      </c>
      <c r="B679" s="144" t="s">
        <v>269</v>
      </c>
      <c r="C679" s="144" t="s">
        <v>970</v>
      </c>
      <c r="D679" s="145">
        <v>43134</v>
      </c>
      <c r="E679" s="143" t="s">
        <v>1224</v>
      </c>
      <c r="F679" s="144" t="s">
        <v>1246</v>
      </c>
      <c r="G679" s="146">
        <v>2770000</v>
      </c>
      <c r="H679" s="143">
        <v>4.83</v>
      </c>
      <c r="I679" s="143" t="s">
        <v>253</v>
      </c>
      <c r="J679" s="143" t="s">
        <v>306</v>
      </c>
      <c r="K679" s="143" t="s">
        <v>260</v>
      </c>
      <c r="L679" s="283" t="s">
        <v>268</v>
      </c>
    </row>
    <row r="680" spans="1:12">
      <c r="A680" s="282">
        <v>679</v>
      </c>
      <c r="B680" s="144" t="s">
        <v>282</v>
      </c>
      <c r="C680" s="144" t="s">
        <v>971</v>
      </c>
      <c r="D680" s="145">
        <v>43658</v>
      </c>
      <c r="E680" s="143" t="s">
        <v>1224</v>
      </c>
      <c r="F680" s="144" t="s">
        <v>1248</v>
      </c>
      <c r="G680" s="146">
        <v>2290000</v>
      </c>
      <c r="H680" s="143">
        <v>7.62</v>
      </c>
      <c r="I680" s="143" t="s">
        <v>258</v>
      </c>
      <c r="J680" s="143" t="s">
        <v>324</v>
      </c>
      <c r="K680" s="143" t="s">
        <v>255</v>
      </c>
      <c r="L680" s="283" t="s">
        <v>265</v>
      </c>
    </row>
    <row r="681" spans="1:12">
      <c r="A681" s="282">
        <v>680</v>
      </c>
      <c r="B681" s="144" t="s">
        <v>309</v>
      </c>
      <c r="C681" s="144" t="s">
        <v>972</v>
      </c>
      <c r="D681" s="145">
        <v>43509</v>
      </c>
      <c r="E681" s="143" t="s">
        <v>1224</v>
      </c>
      <c r="F681" s="144" t="s">
        <v>1245</v>
      </c>
      <c r="G681" s="146">
        <v>1550000</v>
      </c>
      <c r="H681" s="143">
        <v>7.85</v>
      </c>
      <c r="I681" s="143" t="s">
        <v>258</v>
      </c>
      <c r="J681" s="143" t="s">
        <v>287</v>
      </c>
      <c r="K681" s="143" t="s">
        <v>255</v>
      </c>
      <c r="L681" s="283" t="s">
        <v>256</v>
      </c>
    </row>
    <row r="682" spans="1:12">
      <c r="A682" s="282">
        <v>681</v>
      </c>
      <c r="B682" s="144" t="s">
        <v>304</v>
      </c>
      <c r="C682" s="144" t="s">
        <v>973</v>
      </c>
      <c r="D682" s="145">
        <v>43696</v>
      </c>
      <c r="E682" s="143" t="s">
        <v>1224</v>
      </c>
      <c r="F682" s="144" t="s">
        <v>1246</v>
      </c>
      <c r="G682" s="146">
        <v>3270000</v>
      </c>
      <c r="H682" s="143">
        <v>9.67</v>
      </c>
      <c r="I682" s="143" t="s">
        <v>253</v>
      </c>
      <c r="J682" s="143" t="s">
        <v>302</v>
      </c>
      <c r="K682" s="143" t="s">
        <v>255</v>
      </c>
      <c r="L682" s="283" t="s">
        <v>265</v>
      </c>
    </row>
    <row r="683" spans="1:12">
      <c r="A683" s="282">
        <v>682</v>
      </c>
      <c r="B683" s="144" t="s">
        <v>309</v>
      </c>
      <c r="C683" s="144" t="s">
        <v>974</v>
      </c>
      <c r="D683" s="145">
        <v>43723</v>
      </c>
      <c r="E683" s="143" t="s">
        <v>1225</v>
      </c>
      <c r="F683" s="144" t="s">
        <v>1247</v>
      </c>
      <c r="G683" s="146">
        <v>3590000</v>
      </c>
      <c r="H683" s="143">
        <v>8.9700000000000006</v>
      </c>
      <c r="I683" s="143" t="s">
        <v>253</v>
      </c>
      <c r="J683" s="143" t="s">
        <v>327</v>
      </c>
      <c r="K683" s="143" t="s">
        <v>255</v>
      </c>
      <c r="L683" s="283" t="s">
        <v>272</v>
      </c>
    </row>
    <row r="684" spans="1:12">
      <c r="A684" s="282">
        <v>683</v>
      </c>
      <c r="B684" s="144" t="s">
        <v>291</v>
      </c>
      <c r="C684" s="144" t="s">
        <v>975</v>
      </c>
      <c r="D684" s="145">
        <v>43722</v>
      </c>
      <c r="E684" s="143" t="s">
        <v>1225</v>
      </c>
      <c r="F684" s="144" t="s">
        <v>1248</v>
      </c>
      <c r="G684" s="146">
        <v>4830000</v>
      </c>
      <c r="H684" s="143">
        <v>9.09</v>
      </c>
      <c r="I684" s="143" t="s">
        <v>258</v>
      </c>
      <c r="J684" s="143" t="s">
        <v>306</v>
      </c>
      <c r="K684" s="143" t="s">
        <v>260</v>
      </c>
      <c r="L684" s="283" t="s">
        <v>268</v>
      </c>
    </row>
    <row r="685" spans="1:12">
      <c r="A685" s="282">
        <v>684</v>
      </c>
      <c r="B685" s="144" t="s">
        <v>282</v>
      </c>
      <c r="C685" s="144" t="s">
        <v>976</v>
      </c>
      <c r="D685" s="145">
        <v>43752</v>
      </c>
      <c r="E685" s="143" t="s">
        <v>1224</v>
      </c>
      <c r="F685" s="144" t="s">
        <v>1245</v>
      </c>
      <c r="G685" s="146">
        <v>4620000</v>
      </c>
      <c r="H685" s="143">
        <v>7.64</v>
      </c>
      <c r="I685" s="143" t="s">
        <v>258</v>
      </c>
      <c r="J685" s="143" t="s">
        <v>254</v>
      </c>
      <c r="K685" s="143" t="s">
        <v>255</v>
      </c>
      <c r="L685" s="283" t="s">
        <v>256</v>
      </c>
    </row>
    <row r="686" spans="1:12">
      <c r="A686" s="282">
        <v>685</v>
      </c>
      <c r="B686" s="144" t="s">
        <v>309</v>
      </c>
      <c r="C686" s="144" t="s">
        <v>977</v>
      </c>
      <c r="D686" s="145">
        <v>43849</v>
      </c>
      <c r="E686" s="143" t="s">
        <v>1224</v>
      </c>
      <c r="F686" s="144" t="s">
        <v>1247</v>
      </c>
      <c r="G686" s="146">
        <v>1320000</v>
      </c>
      <c r="H686" s="143">
        <v>8.1300000000000008</v>
      </c>
      <c r="I686" s="143" t="s">
        <v>258</v>
      </c>
      <c r="J686" s="143" t="s">
        <v>298</v>
      </c>
      <c r="K686" s="143" t="s">
        <v>260</v>
      </c>
      <c r="L686" s="283" t="s">
        <v>281</v>
      </c>
    </row>
    <row r="687" spans="1:12">
      <c r="A687" s="282">
        <v>686</v>
      </c>
      <c r="B687" s="144" t="s">
        <v>278</v>
      </c>
      <c r="C687" s="144" t="s">
        <v>978</v>
      </c>
      <c r="D687" s="145">
        <v>43414</v>
      </c>
      <c r="E687" s="143" t="s">
        <v>1225</v>
      </c>
      <c r="F687" s="144" t="s">
        <v>1247</v>
      </c>
      <c r="G687" s="146">
        <v>3900000</v>
      </c>
      <c r="H687" s="143">
        <v>5.59</v>
      </c>
      <c r="I687" s="143" t="s">
        <v>253</v>
      </c>
      <c r="J687" s="143" t="s">
        <v>302</v>
      </c>
      <c r="K687" s="143" t="s">
        <v>255</v>
      </c>
      <c r="L687" s="283" t="s">
        <v>265</v>
      </c>
    </row>
    <row r="688" spans="1:12">
      <c r="A688" s="282">
        <v>687</v>
      </c>
      <c r="B688" s="144" t="s">
        <v>251</v>
      </c>
      <c r="C688" s="144" t="s">
        <v>979</v>
      </c>
      <c r="D688" s="145">
        <v>43806</v>
      </c>
      <c r="E688" s="143" t="s">
        <v>1224</v>
      </c>
      <c r="F688" s="144" t="s">
        <v>1245</v>
      </c>
      <c r="G688" s="146">
        <v>2140000</v>
      </c>
      <c r="H688" s="143">
        <v>10.27</v>
      </c>
      <c r="I688" s="143" t="s">
        <v>258</v>
      </c>
      <c r="J688" s="143" t="s">
        <v>259</v>
      </c>
      <c r="K688" s="143" t="s">
        <v>260</v>
      </c>
      <c r="L688" s="283" t="s">
        <v>261</v>
      </c>
    </row>
    <row r="689" spans="1:12">
      <c r="A689" s="282">
        <v>688</v>
      </c>
      <c r="B689" s="144" t="s">
        <v>285</v>
      </c>
      <c r="C689" s="144" t="s">
        <v>980</v>
      </c>
      <c r="D689" s="145">
        <v>43499</v>
      </c>
      <c r="E689" s="143" t="s">
        <v>1225</v>
      </c>
      <c r="F689" s="144" t="s">
        <v>1247</v>
      </c>
      <c r="G689" s="146">
        <v>4730000</v>
      </c>
      <c r="H689" s="143">
        <v>9.4</v>
      </c>
      <c r="I689" s="143" t="s">
        <v>258</v>
      </c>
      <c r="J689" s="143" t="s">
        <v>267</v>
      </c>
      <c r="K689" s="143" t="s">
        <v>260</v>
      </c>
      <c r="L689" s="283" t="s">
        <v>268</v>
      </c>
    </row>
    <row r="690" spans="1:12">
      <c r="A690" s="282">
        <v>689</v>
      </c>
      <c r="B690" s="144" t="s">
        <v>299</v>
      </c>
      <c r="C690" s="144" t="s">
        <v>981</v>
      </c>
      <c r="D690" s="145">
        <v>43389</v>
      </c>
      <c r="E690" s="143" t="s">
        <v>1224</v>
      </c>
      <c r="F690" s="144" t="s">
        <v>1247</v>
      </c>
      <c r="G690" s="146">
        <v>2080000</v>
      </c>
      <c r="H690" s="143">
        <v>7.45</v>
      </c>
      <c r="I690" s="143" t="s">
        <v>23</v>
      </c>
      <c r="J690" s="143" t="s">
        <v>306</v>
      </c>
      <c r="K690" s="143" t="s">
        <v>260</v>
      </c>
      <c r="L690" s="283" t="s">
        <v>268</v>
      </c>
    </row>
    <row r="691" spans="1:12">
      <c r="A691" s="282">
        <v>690</v>
      </c>
      <c r="B691" s="144" t="s">
        <v>309</v>
      </c>
      <c r="C691" s="144" t="s">
        <v>982</v>
      </c>
      <c r="D691" s="145">
        <v>43576</v>
      </c>
      <c r="E691" s="143" t="s">
        <v>1224</v>
      </c>
      <c r="F691" s="144" t="s">
        <v>1247</v>
      </c>
      <c r="G691" s="146">
        <v>2240000</v>
      </c>
      <c r="H691" s="143">
        <v>8.5399999999999991</v>
      </c>
      <c r="I691" s="143" t="s">
        <v>258</v>
      </c>
      <c r="J691" s="143" t="s">
        <v>327</v>
      </c>
      <c r="K691" s="143" t="s">
        <v>255</v>
      </c>
      <c r="L691" s="283" t="s">
        <v>272</v>
      </c>
    </row>
    <row r="692" spans="1:12">
      <c r="A692" s="282">
        <v>691</v>
      </c>
      <c r="B692" s="144" t="s">
        <v>309</v>
      </c>
      <c r="C692" s="144" t="s">
        <v>983</v>
      </c>
      <c r="D692" s="145">
        <v>43518</v>
      </c>
      <c r="E692" s="143" t="s">
        <v>1224</v>
      </c>
      <c r="F692" s="144" t="s">
        <v>1246</v>
      </c>
      <c r="G692" s="146">
        <v>2880000</v>
      </c>
      <c r="H692" s="143">
        <v>10.39</v>
      </c>
      <c r="I692" s="143" t="s">
        <v>253</v>
      </c>
      <c r="J692" s="143" t="s">
        <v>298</v>
      </c>
      <c r="K692" s="143" t="s">
        <v>260</v>
      </c>
      <c r="L692" s="283" t="s">
        <v>281</v>
      </c>
    </row>
    <row r="693" spans="1:12">
      <c r="A693" s="282">
        <v>692</v>
      </c>
      <c r="B693" s="144" t="s">
        <v>309</v>
      </c>
      <c r="C693" s="144" t="s">
        <v>984</v>
      </c>
      <c r="D693" s="145">
        <v>43810</v>
      </c>
      <c r="E693" s="143" t="s">
        <v>1224</v>
      </c>
      <c r="F693" s="144" t="s">
        <v>1247</v>
      </c>
      <c r="G693" s="146">
        <v>4950000</v>
      </c>
      <c r="H693" s="143">
        <v>9.57</v>
      </c>
      <c r="I693" s="143" t="s">
        <v>23</v>
      </c>
      <c r="J693" s="143" t="s">
        <v>259</v>
      </c>
      <c r="K693" s="143" t="s">
        <v>260</v>
      </c>
      <c r="L693" s="283" t="s">
        <v>261</v>
      </c>
    </row>
    <row r="694" spans="1:12">
      <c r="A694" s="282">
        <v>693</v>
      </c>
      <c r="B694" s="144" t="s">
        <v>245</v>
      </c>
      <c r="C694" s="144" t="s">
        <v>985</v>
      </c>
      <c r="D694" s="145">
        <v>43527</v>
      </c>
      <c r="E694" s="143" t="s">
        <v>1224</v>
      </c>
      <c r="F694" s="144" t="s">
        <v>1248</v>
      </c>
      <c r="G694" s="146">
        <v>2650000</v>
      </c>
      <c r="H694" s="143">
        <v>7.96</v>
      </c>
      <c r="I694" s="143" t="s">
        <v>258</v>
      </c>
      <c r="J694" s="143" t="s">
        <v>276</v>
      </c>
      <c r="K694" s="143" t="s">
        <v>277</v>
      </c>
      <c r="L694" s="283" t="s">
        <v>277</v>
      </c>
    </row>
    <row r="695" spans="1:12">
      <c r="A695" s="282">
        <v>694</v>
      </c>
      <c r="B695" s="144" t="s">
        <v>304</v>
      </c>
      <c r="C695" s="144" t="s">
        <v>986</v>
      </c>
      <c r="D695" s="145">
        <v>43130</v>
      </c>
      <c r="E695" s="143" t="s">
        <v>1225</v>
      </c>
      <c r="F695" s="144" t="s">
        <v>1246</v>
      </c>
      <c r="G695" s="146">
        <v>2480000</v>
      </c>
      <c r="H695" s="143">
        <v>7.51</v>
      </c>
      <c r="I695" s="143" t="s">
        <v>23</v>
      </c>
      <c r="J695" s="143" t="s">
        <v>327</v>
      </c>
      <c r="K695" s="143" t="s">
        <v>255</v>
      </c>
      <c r="L695" s="283" t="s">
        <v>272</v>
      </c>
    </row>
    <row r="696" spans="1:12">
      <c r="A696" s="282">
        <v>695</v>
      </c>
      <c r="B696" s="144" t="s">
        <v>262</v>
      </c>
      <c r="C696" s="144" t="s">
        <v>987</v>
      </c>
      <c r="D696" s="145">
        <v>43372</v>
      </c>
      <c r="E696" s="143" t="s">
        <v>1224</v>
      </c>
      <c r="F696" s="144" t="s">
        <v>1245</v>
      </c>
      <c r="G696" s="146">
        <v>1690000</v>
      </c>
      <c r="H696" s="143">
        <v>5.23</v>
      </c>
      <c r="I696" s="143" t="s">
        <v>23</v>
      </c>
      <c r="J696" s="143" t="s">
        <v>344</v>
      </c>
      <c r="K696" s="143" t="s">
        <v>260</v>
      </c>
      <c r="L696" s="283" t="s">
        <v>281</v>
      </c>
    </row>
    <row r="697" spans="1:12">
      <c r="A697" s="282">
        <v>696</v>
      </c>
      <c r="B697" s="144" t="s">
        <v>294</v>
      </c>
      <c r="C697" s="144" t="s">
        <v>988</v>
      </c>
      <c r="D697" s="145">
        <v>43320</v>
      </c>
      <c r="E697" s="143" t="s">
        <v>1224</v>
      </c>
      <c r="F697" s="144" t="s">
        <v>1248</v>
      </c>
      <c r="G697" s="146">
        <v>4260000</v>
      </c>
      <c r="H697" s="143">
        <v>9.56</v>
      </c>
      <c r="I697" s="143" t="s">
        <v>253</v>
      </c>
      <c r="J697" s="143" t="s">
        <v>324</v>
      </c>
      <c r="K697" s="143" t="s">
        <v>255</v>
      </c>
      <c r="L697" s="283" t="s">
        <v>265</v>
      </c>
    </row>
    <row r="698" spans="1:12">
      <c r="A698" s="282">
        <v>697</v>
      </c>
      <c r="B698" s="144" t="s">
        <v>278</v>
      </c>
      <c r="C698" s="144" t="s">
        <v>989</v>
      </c>
      <c r="D698" s="145">
        <v>43935</v>
      </c>
      <c r="E698" s="143" t="s">
        <v>1224</v>
      </c>
      <c r="F698" s="144" t="s">
        <v>1248</v>
      </c>
      <c r="G698" s="146">
        <v>3470000</v>
      </c>
      <c r="H698" s="143">
        <v>6.97</v>
      </c>
      <c r="I698" s="143" t="s">
        <v>253</v>
      </c>
      <c r="J698" s="143" t="s">
        <v>327</v>
      </c>
      <c r="K698" s="143" t="s">
        <v>255</v>
      </c>
      <c r="L698" s="283" t="s">
        <v>272</v>
      </c>
    </row>
    <row r="699" spans="1:12">
      <c r="A699" s="282">
        <v>698</v>
      </c>
      <c r="B699" s="144" t="s">
        <v>309</v>
      </c>
      <c r="C699" s="144" t="s">
        <v>990</v>
      </c>
      <c r="D699" s="145">
        <v>44060</v>
      </c>
      <c r="E699" s="143" t="s">
        <v>1224</v>
      </c>
      <c r="F699" s="144" t="s">
        <v>1247</v>
      </c>
      <c r="G699" s="146">
        <v>1680000</v>
      </c>
      <c r="H699" s="143">
        <v>9.8699999999999992</v>
      </c>
      <c r="I699" s="143" t="s">
        <v>23</v>
      </c>
      <c r="J699" s="143" t="s">
        <v>276</v>
      </c>
      <c r="K699" s="143" t="s">
        <v>277</v>
      </c>
      <c r="L699" s="283" t="s">
        <v>277</v>
      </c>
    </row>
    <row r="700" spans="1:12">
      <c r="A700" s="282">
        <v>699</v>
      </c>
      <c r="B700" s="144" t="s">
        <v>309</v>
      </c>
      <c r="C700" s="144" t="s">
        <v>991</v>
      </c>
      <c r="D700" s="145">
        <v>43495</v>
      </c>
      <c r="E700" s="143" t="s">
        <v>1224</v>
      </c>
      <c r="F700" s="144" t="s">
        <v>1245</v>
      </c>
      <c r="G700" s="146">
        <v>1990000</v>
      </c>
      <c r="H700" s="143">
        <v>5.23</v>
      </c>
      <c r="I700" s="143" t="s">
        <v>253</v>
      </c>
      <c r="J700" s="143" t="s">
        <v>317</v>
      </c>
      <c r="K700" s="143" t="s">
        <v>277</v>
      </c>
      <c r="L700" s="283" t="s">
        <v>277</v>
      </c>
    </row>
    <row r="701" spans="1:12">
      <c r="A701" s="282">
        <v>700</v>
      </c>
      <c r="B701" s="144" t="s">
        <v>309</v>
      </c>
      <c r="C701" s="144" t="s">
        <v>992</v>
      </c>
      <c r="D701" s="145">
        <v>43893</v>
      </c>
      <c r="E701" s="143" t="s">
        <v>1224</v>
      </c>
      <c r="F701" s="144" t="s">
        <v>1248</v>
      </c>
      <c r="G701" s="146">
        <v>2350000</v>
      </c>
      <c r="H701" s="143">
        <v>4.9000000000000004</v>
      </c>
      <c r="I701" s="143" t="s">
        <v>258</v>
      </c>
      <c r="J701" s="143" t="s">
        <v>306</v>
      </c>
      <c r="K701" s="143" t="s">
        <v>260</v>
      </c>
      <c r="L701" s="283" t="s">
        <v>268</v>
      </c>
    </row>
    <row r="702" spans="1:12">
      <c r="A702" s="282">
        <v>701</v>
      </c>
      <c r="B702" s="144" t="s">
        <v>309</v>
      </c>
      <c r="C702" s="144" t="s">
        <v>993</v>
      </c>
      <c r="D702" s="145">
        <v>43676</v>
      </c>
      <c r="E702" s="143" t="s">
        <v>1224</v>
      </c>
      <c r="F702" s="144" t="s">
        <v>1248</v>
      </c>
      <c r="G702" s="146">
        <v>1550000</v>
      </c>
      <c r="H702" s="143">
        <v>6.86</v>
      </c>
      <c r="I702" s="143" t="s">
        <v>23</v>
      </c>
      <c r="J702" s="143" t="s">
        <v>317</v>
      </c>
      <c r="K702" s="143" t="s">
        <v>277</v>
      </c>
      <c r="L702" s="283" t="s">
        <v>277</v>
      </c>
    </row>
    <row r="703" spans="1:12">
      <c r="A703" s="282">
        <v>702</v>
      </c>
      <c r="B703" s="144" t="s">
        <v>251</v>
      </c>
      <c r="C703" s="144" t="s">
        <v>994</v>
      </c>
      <c r="D703" s="145">
        <v>43402</v>
      </c>
      <c r="E703" s="143" t="s">
        <v>1225</v>
      </c>
      <c r="F703" s="144" t="s">
        <v>1246</v>
      </c>
      <c r="G703" s="146">
        <v>2470000</v>
      </c>
      <c r="H703" s="143">
        <v>10.33</v>
      </c>
      <c r="I703" s="143" t="s">
        <v>23</v>
      </c>
      <c r="J703" s="143" t="s">
        <v>317</v>
      </c>
      <c r="K703" s="143" t="s">
        <v>277</v>
      </c>
      <c r="L703" s="283" t="s">
        <v>277</v>
      </c>
    </row>
    <row r="704" spans="1:12">
      <c r="A704" s="282">
        <v>703</v>
      </c>
      <c r="B704" s="144" t="s">
        <v>291</v>
      </c>
      <c r="C704" s="144" t="s">
        <v>995</v>
      </c>
      <c r="D704" s="145">
        <v>43563</v>
      </c>
      <c r="E704" s="143" t="s">
        <v>1225</v>
      </c>
      <c r="F704" s="144" t="s">
        <v>1248</v>
      </c>
      <c r="G704" s="146">
        <v>4470000</v>
      </c>
      <c r="H704" s="143">
        <v>10.29</v>
      </c>
      <c r="I704" s="143" t="s">
        <v>253</v>
      </c>
      <c r="J704" s="143" t="s">
        <v>298</v>
      </c>
      <c r="K704" s="143" t="s">
        <v>260</v>
      </c>
      <c r="L704" s="283" t="s">
        <v>281</v>
      </c>
    </row>
    <row r="705" spans="1:12">
      <c r="A705" s="282">
        <v>704</v>
      </c>
      <c r="B705" s="144" t="s">
        <v>282</v>
      </c>
      <c r="C705" s="144" t="s">
        <v>996</v>
      </c>
      <c r="D705" s="145">
        <v>43522</v>
      </c>
      <c r="E705" s="143" t="s">
        <v>1224</v>
      </c>
      <c r="F705" s="144" t="s">
        <v>1246</v>
      </c>
      <c r="G705" s="146">
        <v>3130000</v>
      </c>
      <c r="H705" s="143">
        <v>9.17</v>
      </c>
      <c r="I705" s="143" t="s">
        <v>253</v>
      </c>
      <c r="J705" s="143" t="s">
        <v>284</v>
      </c>
      <c r="K705" s="143" t="s">
        <v>255</v>
      </c>
      <c r="L705" s="283" t="s">
        <v>272</v>
      </c>
    </row>
    <row r="706" spans="1:12">
      <c r="A706" s="282">
        <v>705</v>
      </c>
      <c r="B706" s="144" t="s">
        <v>285</v>
      </c>
      <c r="C706" s="144" t="s">
        <v>997</v>
      </c>
      <c r="D706" s="145">
        <v>43388</v>
      </c>
      <c r="E706" s="143" t="s">
        <v>1224</v>
      </c>
      <c r="F706" s="144" t="s">
        <v>1256</v>
      </c>
      <c r="G706" s="146">
        <v>2160000</v>
      </c>
      <c r="H706" s="143">
        <v>10.8</v>
      </c>
      <c r="I706" s="143" t="s">
        <v>258</v>
      </c>
      <c r="J706" s="143" t="s">
        <v>293</v>
      </c>
      <c r="K706" s="143" t="s">
        <v>260</v>
      </c>
      <c r="L706" s="283" t="s">
        <v>268</v>
      </c>
    </row>
    <row r="707" spans="1:12">
      <c r="A707" s="282">
        <v>706</v>
      </c>
      <c r="B707" s="144" t="s">
        <v>282</v>
      </c>
      <c r="C707" s="144" t="s">
        <v>998</v>
      </c>
      <c r="D707" s="145">
        <v>44042</v>
      </c>
      <c r="E707" s="143" t="s">
        <v>1224</v>
      </c>
      <c r="F707" s="144" t="s">
        <v>1247</v>
      </c>
      <c r="G707" s="146">
        <v>3710000</v>
      </c>
      <c r="H707" s="143">
        <v>4.04</v>
      </c>
      <c r="I707" s="143" t="s">
        <v>23</v>
      </c>
      <c r="J707" s="143" t="s">
        <v>254</v>
      </c>
      <c r="K707" s="143" t="s">
        <v>255</v>
      </c>
      <c r="L707" s="283" t="s">
        <v>256</v>
      </c>
    </row>
    <row r="708" spans="1:12">
      <c r="A708" s="282">
        <v>707</v>
      </c>
      <c r="B708" s="144" t="s">
        <v>309</v>
      </c>
      <c r="C708" s="144" t="s">
        <v>999</v>
      </c>
      <c r="D708" s="145">
        <v>43213</v>
      </c>
      <c r="E708" s="143" t="s">
        <v>1224</v>
      </c>
      <c r="F708" s="144" t="s">
        <v>1247</v>
      </c>
      <c r="G708" s="146">
        <v>4700000</v>
      </c>
      <c r="H708" s="143">
        <v>6.86</v>
      </c>
      <c r="I708" s="143" t="s">
        <v>253</v>
      </c>
      <c r="J708" s="143" t="s">
        <v>259</v>
      </c>
      <c r="K708" s="143" t="s">
        <v>260</v>
      </c>
      <c r="L708" s="283" t="s">
        <v>261</v>
      </c>
    </row>
    <row r="709" spans="1:12">
      <c r="A709" s="282">
        <v>708</v>
      </c>
      <c r="B709" s="144" t="s">
        <v>269</v>
      </c>
      <c r="C709" s="144" t="s">
        <v>1000</v>
      </c>
      <c r="D709" s="145">
        <v>43827</v>
      </c>
      <c r="E709" s="143" t="s">
        <v>1225</v>
      </c>
      <c r="F709" s="144" t="s">
        <v>1245</v>
      </c>
      <c r="G709" s="146">
        <v>1460000</v>
      </c>
      <c r="H709" s="143">
        <v>7.47</v>
      </c>
      <c r="I709" s="143" t="s">
        <v>253</v>
      </c>
      <c r="J709" s="143" t="s">
        <v>271</v>
      </c>
      <c r="K709" s="143" t="s">
        <v>255</v>
      </c>
      <c r="L709" s="283" t="s">
        <v>272</v>
      </c>
    </row>
    <row r="710" spans="1:12">
      <c r="A710" s="282">
        <v>709</v>
      </c>
      <c r="B710" s="144" t="s">
        <v>262</v>
      </c>
      <c r="C710" s="144" t="s">
        <v>1001</v>
      </c>
      <c r="D710" s="145">
        <v>43486</v>
      </c>
      <c r="E710" s="143" t="s">
        <v>1225</v>
      </c>
      <c r="F710" s="144" t="s">
        <v>1246</v>
      </c>
      <c r="G710" s="146">
        <v>3660000</v>
      </c>
      <c r="H710" s="143">
        <v>9.2799999999999994</v>
      </c>
      <c r="I710" s="143" t="s">
        <v>258</v>
      </c>
      <c r="J710" s="143" t="s">
        <v>287</v>
      </c>
      <c r="K710" s="143" t="s">
        <v>255</v>
      </c>
      <c r="L710" s="283" t="s">
        <v>256</v>
      </c>
    </row>
    <row r="711" spans="1:12">
      <c r="A711" s="282">
        <v>710</v>
      </c>
      <c r="B711" s="144" t="s">
        <v>262</v>
      </c>
      <c r="C711" s="144" t="s">
        <v>1002</v>
      </c>
      <c r="D711" s="145">
        <v>43318</v>
      </c>
      <c r="E711" s="143" t="s">
        <v>1224</v>
      </c>
      <c r="F711" s="144" t="s">
        <v>1248</v>
      </c>
      <c r="G711" s="146">
        <v>2490000</v>
      </c>
      <c r="H711" s="143">
        <v>10.72</v>
      </c>
      <c r="I711" s="143" t="s">
        <v>258</v>
      </c>
      <c r="J711" s="143" t="s">
        <v>280</v>
      </c>
      <c r="K711" s="143" t="s">
        <v>260</v>
      </c>
      <c r="L711" s="283" t="s">
        <v>281</v>
      </c>
    </row>
    <row r="712" spans="1:12">
      <c r="A712" s="282">
        <v>711</v>
      </c>
      <c r="B712" s="144" t="s">
        <v>291</v>
      </c>
      <c r="C712" s="144" t="s">
        <v>1003</v>
      </c>
      <c r="D712" s="145">
        <v>43296</v>
      </c>
      <c r="E712" s="143" t="s">
        <v>1224</v>
      </c>
      <c r="F712" s="144" t="s">
        <v>1245</v>
      </c>
      <c r="G712" s="146">
        <v>2870000</v>
      </c>
      <c r="H712" s="143">
        <v>6.97</v>
      </c>
      <c r="I712" s="143" t="s">
        <v>23</v>
      </c>
      <c r="J712" s="143" t="s">
        <v>280</v>
      </c>
      <c r="K712" s="143" t="s">
        <v>260</v>
      </c>
      <c r="L712" s="283" t="s">
        <v>281</v>
      </c>
    </row>
    <row r="713" spans="1:12">
      <c r="A713" s="282">
        <v>712</v>
      </c>
      <c r="B713" s="144" t="s">
        <v>294</v>
      </c>
      <c r="C713" s="144" t="s">
        <v>1004</v>
      </c>
      <c r="D713" s="145">
        <v>43453</v>
      </c>
      <c r="E713" s="143" t="s">
        <v>1224</v>
      </c>
      <c r="F713" s="144" t="s">
        <v>1245</v>
      </c>
      <c r="G713" s="146">
        <v>2590000</v>
      </c>
      <c r="H713" s="143">
        <v>9.85</v>
      </c>
      <c r="I713" s="143" t="s">
        <v>253</v>
      </c>
      <c r="J713" s="143" t="s">
        <v>324</v>
      </c>
      <c r="K713" s="143" t="s">
        <v>255</v>
      </c>
      <c r="L713" s="283" t="s">
        <v>265</v>
      </c>
    </row>
    <row r="714" spans="1:12">
      <c r="A714" s="282">
        <v>713</v>
      </c>
      <c r="B714" s="144" t="s">
        <v>309</v>
      </c>
      <c r="C714" s="144" t="s">
        <v>1005</v>
      </c>
      <c r="D714" s="145">
        <v>43421</v>
      </c>
      <c r="E714" s="143" t="s">
        <v>1225</v>
      </c>
      <c r="F714" s="144" t="s">
        <v>1248</v>
      </c>
      <c r="G714" s="146">
        <v>2350000</v>
      </c>
      <c r="H714" s="143">
        <v>5.44</v>
      </c>
      <c r="I714" s="143" t="s">
        <v>23</v>
      </c>
      <c r="J714" s="143" t="s">
        <v>276</v>
      </c>
      <c r="K714" s="143" t="s">
        <v>277</v>
      </c>
      <c r="L714" s="283" t="s">
        <v>277</v>
      </c>
    </row>
    <row r="715" spans="1:12">
      <c r="A715" s="282">
        <v>714</v>
      </c>
      <c r="B715" s="144" t="s">
        <v>262</v>
      </c>
      <c r="C715" s="144" t="s">
        <v>1006</v>
      </c>
      <c r="D715" s="145">
        <v>43828</v>
      </c>
      <c r="E715" s="143" t="s">
        <v>1225</v>
      </c>
      <c r="F715" s="144" t="s">
        <v>1247</v>
      </c>
      <c r="G715" s="146">
        <v>3250000</v>
      </c>
      <c r="H715" s="143">
        <v>9.26</v>
      </c>
      <c r="I715" s="143" t="s">
        <v>23</v>
      </c>
      <c r="J715" s="143" t="s">
        <v>293</v>
      </c>
      <c r="K715" s="143" t="s">
        <v>260</v>
      </c>
      <c r="L715" s="283" t="s">
        <v>268</v>
      </c>
    </row>
    <row r="716" spans="1:12">
      <c r="A716" s="282">
        <v>715</v>
      </c>
      <c r="B716" s="144" t="s">
        <v>294</v>
      </c>
      <c r="C716" s="144" t="s">
        <v>1007</v>
      </c>
      <c r="D716" s="145">
        <v>43896</v>
      </c>
      <c r="E716" s="143" t="s">
        <v>1224</v>
      </c>
      <c r="F716" s="144" t="s">
        <v>1245</v>
      </c>
      <c r="G716" s="146">
        <v>3500000</v>
      </c>
      <c r="H716" s="143">
        <v>10.01</v>
      </c>
      <c r="I716" s="143" t="s">
        <v>253</v>
      </c>
      <c r="J716" s="143" t="s">
        <v>302</v>
      </c>
      <c r="K716" s="143" t="s">
        <v>255</v>
      </c>
      <c r="L716" s="283" t="s">
        <v>265</v>
      </c>
    </row>
    <row r="717" spans="1:12">
      <c r="A717" s="282">
        <v>716</v>
      </c>
      <c r="B717" s="144" t="s">
        <v>309</v>
      </c>
      <c r="C717" s="144" t="s">
        <v>1008</v>
      </c>
      <c r="D717" s="145">
        <v>43146</v>
      </c>
      <c r="E717" s="143" t="s">
        <v>1224</v>
      </c>
      <c r="F717" s="144" t="s">
        <v>1245</v>
      </c>
      <c r="G717" s="146">
        <v>3150000</v>
      </c>
      <c r="H717" s="143">
        <v>6.15</v>
      </c>
      <c r="I717" s="143" t="s">
        <v>258</v>
      </c>
      <c r="J717" s="143" t="s">
        <v>267</v>
      </c>
      <c r="K717" s="143" t="s">
        <v>260</v>
      </c>
      <c r="L717" s="283" t="s">
        <v>268</v>
      </c>
    </row>
    <row r="718" spans="1:12">
      <c r="A718" s="282">
        <v>717</v>
      </c>
      <c r="B718" s="144" t="s">
        <v>282</v>
      </c>
      <c r="C718" s="144" t="s">
        <v>1009</v>
      </c>
      <c r="D718" s="145">
        <v>43401</v>
      </c>
      <c r="E718" s="143" t="s">
        <v>1224</v>
      </c>
      <c r="F718" s="144" t="s">
        <v>1245</v>
      </c>
      <c r="G718" s="146">
        <v>1470000</v>
      </c>
      <c r="H718" s="143">
        <v>5.16</v>
      </c>
      <c r="I718" s="143" t="s">
        <v>253</v>
      </c>
      <c r="J718" s="143" t="s">
        <v>317</v>
      </c>
      <c r="K718" s="143" t="s">
        <v>277</v>
      </c>
      <c r="L718" s="283" t="s">
        <v>277</v>
      </c>
    </row>
    <row r="719" spans="1:12">
      <c r="A719" s="282">
        <v>718</v>
      </c>
      <c r="B719" s="144" t="s">
        <v>269</v>
      </c>
      <c r="C719" s="144" t="s">
        <v>1010</v>
      </c>
      <c r="D719" s="145">
        <v>43592</v>
      </c>
      <c r="E719" s="143" t="s">
        <v>1225</v>
      </c>
      <c r="F719" s="144" t="s">
        <v>1256</v>
      </c>
      <c r="G719" s="146">
        <v>1950000</v>
      </c>
      <c r="H719" s="143">
        <v>10.48</v>
      </c>
      <c r="I719" s="143" t="s">
        <v>253</v>
      </c>
      <c r="J719" s="143" t="s">
        <v>327</v>
      </c>
      <c r="K719" s="143" t="s">
        <v>255</v>
      </c>
      <c r="L719" s="283" t="s">
        <v>272</v>
      </c>
    </row>
    <row r="720" spans="1:12">
      <c r="A720" s="282">
        <v>719</v>
      </c>
      <c r="B720" s="144" t="s">
        <v>291</v>
      </c>
      <c r="C720" s="144" t="s">
        <v>1011</v>
      </c>
      <c r="D720" s="145">
        <v>43628</v>
      </c>
      <c r="E720" s="143" t="s">
        <v>1224</v>
      </c>
      <c r="F720" s="144" t="s">
        <v>1247</v>
      </c>
      <c r="G720" s="146">
        <v>2320000</v>
      </c>
      <c r="H720" s="143">
        <v>4.07</v>
      </c>
      <c r="I720" s="143" t="s">
        <v>258</v>
      </c>
      <c r="J720" s="143" t="s">
        <v>284</v>
      </c>
      <c r="K720" s="143" t="s">
        <v>255</v>
      </c>
      <c r="L720" s="283" t="s">
        <v>272</v>
      </c>
    </row>
    <row r="721" spans="1:12">
      <c r="A721" s="282">
        <v>720</v>
      </c>
      <c r="B721" s="144" t="s">
        <v>251</v>
      </c>
      <c r="C721" s="144" t="s">
        <v>1012</v>
      </c>
      <c r="D721" s="145">
        <v>43843</v>
      </c>
      <c r="E721" s="143" t="s">
        <v>1224</v>
      </c>
      <c r="F721" s="144" t="s">
        <v>1245</v>
      </c>
      <c r="G721" s="146">
        <v>3550000</v>
      </c>
      <c r="H721" s="143">
        <v>10.39</v>
      </c>
      <c r="I721" s="143" t="s">
        <v>253</v>
      </c>
      <c r="J721" s="143" t="s">
        <v>302</v>
      </c>
      <c r="K721" s="143" t="s">
        <v>255</v>
      </c>
      <c r="L721" s="283" t="s">
        <v>265</v>
      </c>
    </row>
    <row r="722" spans="1:12">
      <c r="A722" s="282">
        <v>721</v>
      </c>
      <c r="B722" s="144" t="s">
        <v>291</v>
      </c>
      <c r="C722" s="144" t="s">
        <v>1013</v>
      </c>
      <c r="D722" s="145">
        <v>43205</v>
      </c>
      <c r="E722" s="143" t="s">
        <v>1224</v>
      </c>
      <c r="F722" s="144" t="s">
        <v>1247</v>
      </c>
      <c r="G722" s="146">
        <v>2040000</v>
      </c>
      <c r="H722" s="143">
        <v>8.82</v>
      </c>
      <c r="I722" s="143" t="s">
        <v>23</v>
      </c>
      <c r="J722" s="143" t="s">
        <v>276</v>
      </c>
      <c r="K722" s="143" t="s">
        <v>277</v>
      </c>
      <c r="L722" s="283" t="s">
        <v>277</v>
      </c>
    </row>
    <row r="723" spans="1:12">
      <c r="A723" s="282">
        <v>722</v>
      </c>
      <c r="B723" s="144" t="s">
        <v>309</v>
      </c>
      <c r="C723" s="144" t="s">
        <v>1014</v>
      </c>
      <c r="D723" s="145">
        <v>43285</v>
      </c>
      <c r="E723" s="143" t="s">
        <v>1225</v>
      </c>
      <c r="F723" s="144" t="s">
        <v>1247</v>
      </c>
      <c r="G723" s="146">
        <v>4650000</v>
      </c>
      <c r="H723" s="143">
        <v>8.89</v>
      </c>
      <c r="I723" s="143" t="s">
        <v>253</v>
      </c>
      <c r="J723" s="143" t="s">
        <v>306</v>
      </c>
      <c r="K723" s="143" t="s">
        <v>260</v>
      </c>
      <c r="L723" s="283" t="s">
        <v>268</v>
      </c>
    </row>
    <row r="724" spans="1:12">
      <c r="A724" s="282">
        <v>723</v>
      </c>
      <c r="B724" s="144" t="s">
        <v>278</v>
      </c>
      <c r="C724" s="144" t="s">
        <v>1015</v>
      </c>
      <c r="D724" s="145">
        <v>44042</v>
      </c>
      <c r="E724" s="143" t="s">
        <v>1225</v>
      </c>
      <c r="F724" s="144" t="s">
        <v>1246</v>
      </c>
      <c r="G724" s="146">
        <v>4430000</v>
      </c>
      <c r="H724" s="143">
        <v>6.97</v>
      </c>
      <c r="I724" s="143" t="s">
        <v>23</v>
      </c>
      <c r="J724" s="143" t="s">
        <v>327</v>
      </c>
      <c r="K724" s="143" t="s">
        <v>255</v>
      </c>
      <c r="L724" s="283" t="s">
        <v>272</v>
      </c>
    </row>
    <row r="725" spans="1:12">
      <c r="A725" s="282">
        <v>724</v>
      </c>
      <c r="B725" s="144" t="s">
        <v>278</v>
      </c>
      <c r="C725" s="144" t="s">
        <v>1016</v>
      </c>
      <c r="D725" s="145">
        <v>43489</v>
      </c>
      <c r="E725" s="143" t="s">
        <v>1224</v>
      </c>
      <c r="F725" s="144" t="s">
        <v>1247</v>
      </c>
      <c r="G725" s="146">
        <v>2420000</v>
      </c>
      <c r="H725" s="143">
        <v>4.38</v>
      </c>
      <c r="I725" s="143" t="s">
        <v>23</v>
      </c>
      <c r="J725" s="143" t="s">
        <v>327</v>
      </c>
      <c r="K725" s="143" t="s">
        <v>255</v>
      </c>
      <c r="L725" s="283" t="s">
        <v>272</v>
      </c>
    </row>
    <row r="726" spans="1:12">
      <c r="A726" s="282">
        <v>725</v>
      </c>
      <c r="B726" s="144" t="s">
        <v>251</v>
      </c>
      <c r="C726" s="144" t="s">
        <v>1017</v>
      </c>
      <c r="D726" s="145">
        <v>44019</v>
      </c>
      <c r="E726" s="143" t="s">
        <v>1224</v>
      </c>
      <c r="F726" s="144" t="s">
        <v>1248</v>
      </c>
      <c r="G726" s="146">
        <v>4720000</v>
      </c>
      <c r="H726" s="143">
        <v>10.8</v>
      </c>
      <c r="I726" s="143" t="s">
        <v>253</v>
      </c>
      <c r="J726" s="143" t="s">
        <v>306</v>
      </c>
      <c r="K726" s="143" t="s">
        <v>260</v>
      </c>
      <c r="L726" s="283" t="s">
        <v>268</v>
      </c>
    </row>
    <row r="727" spans="1:12">
      <c r="A727" s="282">
        <v>726</v>
      </c>
      <c r="B727" s="144" t="s">
        <v>262</v>
      </c>
      <c r="C727" s="144" t="s">
        <v>1018</v>
      </c>
      <c r="D727" s="145">
        <v>43191</v>
      </c>
      <c r="E727" s="143" t="s">
        <v>1224</v>
      </c>
      <c r="F727" s="144" t="s">
        <v>1245</v>
      </c>
      <c r="G727" s="146">
        <v>3600000</v>
      </c>
      <c r="H727" s="143">
        <v>4.3099999999999996</v>
      </c>
      <c r="I727" s="143" t="s">
        <v>23</v>
      </c>
      <c r="J727" s="143" t="s">
        <v>298</v>
      </c>
      <c r="K727" s="143" t="s">
        <v>260</v>
      </c>
      <c r="L727" s="283" t="s">
        <v>281</v>
      </c>
    </row>
    <row r="728" spans="1:12">
      <c r="A728" s="282">
        <v>727</v>
      </c>
      <c r="B728" s="144" t="s">
        <v>245</v>
      </c>
      <c r="C728" s="144" t="s">
        <v>1019</v>
      </c>
      <c r="D728" s="145">
        <v>44115</v>
      </c>
      <c r="E728" s="143" t="s">
        <v>1224</v>
      </c>
      <c r="F728" s="144" t="s">
        <v>1249</v>
      </c>
      <c r="G728" s="146">
        <v>2220000</v>
      </c>
      <c r="H728" s="143">
        <v>9.0299999999999994</v>
      </c>
      <c r="I728" s="143" t="s">
        <v>258</v>
      </c>
      <c r="J728" s="143" t="s">
        <v>293</v>
      </c>
      <c r="K728" s="143" t="s">
        <v>260</v>
      </c>
      <c r="L728" s="283" t="s">
        <v>268</v>
      </c>
    </row>
    <row r="729" spans="1:12">
      <c r="A729" s="282">
        <v>728</v>
      </c>
      <c r="B729" s="144" t="s">
        <v>285</v>
      </c>
      <c r="C729" s="144" t="s">
        <v>1020</v>
      </c>
      <c r="D729" s="145">
        <v>43163</v>
      </c>
      <c r="E729" s="143" t="s">
        <v>1224</v>
      </c>
      <c r="F729" s="144" t="s">
        <v>1256</v>
      </c>
      <c r="G729" s="146">
        <v>3240000</v>
      </c>
      <c r="H729" s="143">
        <v>9.3800000000000008</v>
      </c>
      <c r="I729" s="143" t="s">
        <v>253</v>
      </c>
      <c r="J729" s="143" t="s">
        <v>330</v>
      </c>
      <c r="K729" s="143" t="s">
        <v>255</v>
      </c>
      <c r="L729" s="283" t="s">
        <v>256</v>
      </c>
    </row>
    <row r="730" spans="1:12">
      <c r="A730" s="282">
        <v>729</v>
      </c>
      <c r="B730" s="144" t="s">
        <v>269</v>
      </c>
      <c r="C730" s="144" t="s">
        <v>1021</v>
      </c>
      <c r="D730" s="145">
        <v>43854</v>
      </c>
      <c r="E730" s="143" t="s">
        <v>1224</v>
      </c>
      <c r="F730" s="144" t="s">
        <v>1248</v>
      </c>
      <c r="G730" s="146">
        <v>4660000</v>
      </c>
      <c r="H730" s="143">
        <v>8.9</v>
      </c>
      <c r="I730" s="143" t="s">
        <v>23</v>
      </c>
      <c r="J730" s="143" t="s">
        <v>259</v>
      </c>
      <c r="K730" s="143" t="s">
        <v>260</v>
      </c>
      <c r="L730" s="283" t="s">
        <v>261</v>
      </c>
    </row>
    <row r="731" spans="1:12">
      <c r="A731" s="282">
        <v>730</v>
      </c>
      <c r="B731" s="144" t="s">
        <v>282</v>
      </c>
      <c r="C731" s="144" t="s">
        <v>1022</v>
      </c>
      <c r="D731" s="145">
        <v>43132</v>
      </c>
      <c r="E731" s="143" t="s">
        <v>1225</v>
      </c>
      <c r="F731" s="144" t="s">
        <v>1246</v>
      </c>
      <c r="G731" s="146">
        <v>4070000</v>
      </c>
      <c r="H731" s="143">
        <v>10.95</v>
      </c>
      <c r="I731" s="143" t="s">
        <v>253</v>
      </c>
      <c r="J731" s="143" t="s">
        <v>254</v>
      </c>
      <c r="K731" s="143" t="s">
        <v>255</v>
      </c>
      <c r="L731" s="283" t="s">
        <v>256</v>
      </c>
    </row>
    <row r="732" spans="1:12">
      <c r="A732" s="282">
        <v>731</v>
      </c>
      <c r="B732" s="144" t="s">
        <v>288</v>
      </c>
      <c r="C732" s="144" t="s">
        <v>1023</v>
      </c>
      <c r="D732" s="145">
        <v>43607</v>
      </c>
      <c r="E732" s="143" t="s">
        <v>1224</v>
      </c>
      <c r="F732" s="144" t="s">
        <v>1247</v>
      </c>
      <c r="G732" s="146">
        <v>4090000</v>
      </c>
      <c r="H732" s="143">
        <v>5.07</v>
      </c>
      <c r="I732" s="143" t="s">
        <v>23</v>
      </c>
      <c r="J732" s="143" t="s">
        <v>306</v>
      </c>
      <c r="K732" s="143" t="s">
        <v>260</v>
      </c>
      <c r="L732" s="283" t="s">
        <v>268</v>
      </c>
    </row>
    <row r="733" spans="1:12">
      <c r="A733" s="282">
        <v>732</v>
      </c>
      <c r="B733" s="144" t="s">
        <v>294</v>
      </c>
      <c r="C733" s="144" t="s">
        <v>1024</v>
      </c>
      <c r="D733" s="145">
        <v>43542</v>
      </c>
      <c r="E733" s="143" t="s">
        <v>1225</v>
      </c>
      <c r="F733" s="144" t="s">
        <v>1256</v>
      </c>
      <c r="G733" s="146">
        <v>1840000</v>
      </c>
      <c r="H733" s="143">
        <v>4.5599999999999996</v>
      </c>
      <c r="I733" s="143" t="s">
        <v>23</v>
      </c>
      <c r="J733" s="143" t="s">
        <v>259</v>
      </c>
      <c r="K733" s="143" t="s">
        <v>260</v>
      </c>
      <c r="L733" s="283" t="s">
        <v>261</v>
      </c>
    </row>
    <row r="734" spans="1:12">
      <c r="A734" s="282">
        <v>733</v>
      </c>
      <c r="B734" s="144" t="s">
        <v>282</v>
      </c>
      <c r="C734" s="144" t="s">
        <v>1025</v>
      </c>
      <c r="D734" s="145">
        <v>43772</v>
      </c>
      <c r="E734" s="143" t="s">
        <v>1225</v>
      </c>
      <c r="F734" s="144" t="s">
        <v>1245</v>
      </c>
      <c r="G734" s="146">
        <v>4300000</v>
      </c>
      <c r="H734" s="143">
        <v>7.42</v>
      </c>
      <c r="I734" s="143" t="s">
        <v>253</v>
      </c>
      <c r="J734" s="143" t="s">
        <v>344</v>
      </c>
      <c r="K734" s="143" t="s">
        <v>260</v>
      </c>
      <c r="L734" s="283" t="s">
        <v>281</v>
      </c>
    </row>
    <row r="735" spans="1:12">
      <c r="A735" s="282">
        <v>734</v>
      </c>
      <c r="B735" s="144" t="s">
        <v>269</v>
      </c>
      <c r="C735" s="144" t="s">
        <v>1026</v>
      </c>
      <c r="D735" s="145">
        <v>43910</v>
      </c>
      <c r="E735" s="143" t="s">
        <v>1225</v>
      </c>
      <c r="F735" s="144" t="s">
        <v>1248</v>
      </c>
      <c r="G735" s="146">
        <v>4460000</v>
      </c>
      <c r="H735" s="143">
        <v>5.62</v>
      </c>
      <c r="I735" s="143" t="s">
        <v>253</v>
      </c>
      <c r="J735" s="143" t="s">
        <v>293</v>
      </c>
      <c r="K735" s="143" t="s">
        <v>260</v>
      </c>
      <c r="L735" s="283" t="s">
        <v>268</v>
      </c>
    </row>
    <row r="736" spans="1:12">
      <c r="A736" s="282">
        <v>735</v>
      </c>
      <c r="B736" s="144" t="s">
        <v>309</v>
      </c>
      <c r="C736" s="144" t="s">
        <v>1027</v>
      </c>
      <c r="D736" s="145">
        <v>43812</v>
      </c>
      <c r="E736" s="143" t="s">
        <v>1224</v>
      </c>
      <c r="F736" s="144" t="s">
        <v>1248</v>
      </c>
      <c r="G736" s="146">
        <v>4870000</v>
      </c>
      <c r="H736" s="143">
        <v>8.16</v>
      </c>
      <c r="I736" s="143" t="s">
        <v>258</v>
      </c>
      <c r="J736" s="143" t="s">
        <v>280</v>
      </c>
      <c r="K736" s="143" t="s">
        <v>260</v>
      </c>
      <c r="L736" s="283" t="s">
        <v>281</v>
      </c>
    </row>
    <row r="737" spans="1:12">
      <c r="A737" s="282">
        <v>736</v>
      </c>
      <c r="B737" s="144" t="s">
        <v>294</v>
      </c>
      <c r="C737" s="144" t="s">
        <v>1028</v>
      </c>
      <c r="D737" s="145">
        <v>43894</v>
      </c>
      <c r="E737" s="143" t="s">
        <v>1224</v>
      </c>
      <c r="F737" s="144" t="s">
        <v>1247</v>
      </c>
      <c r="G737" s="146">
        <v>3920000</v>
      </c>
      <c r="H737" s="143">
        <v>5.31</v>
      </c>
      <c r="I737" s="143" t="s">
        <v>253</v>
      </c>
      <c r="J737" s="143" t="s">
        <v>274</v>
      </c>
      <c r="K737" s="143" t="s">
        <v>260</v>
      </c>
      <c r="L737" s="283" t="s">
        <v>261</v>
      </c>
    </row>
    <row r="738" spans="1:12">
      <c r="A738" s="282">
        <v>737</v>
      </c>
      <c r="B738" s="144" t="s">
        <v>309</v>
      </c>
      <c r="C738" s="144" t="s">
        <v>1029</v>
      </c>
      <c r="D738" s="145">
        <v>43832</v>
      </c>
      <c r="E738" s="143" t="s">
        <v>1224</v>
      </c>
      <c r="F738" s="144" t="s">
        <v>1256</v>
      </c>
      <c r="G738" s="146">
        <v>4930000</v>
      </c>
      <c r="H738" s="143">
        <v>9.41</v>
      </c>
      <c r="I738" s="143" t="s">
        <v>23</v>
      </c>
      <c r="J738" s="143" t="s">
        <v>280</v>
      </c>
      <c r="K738" s="143" t="s">
        <v>260</v>
      </c>
      <c r="L738" s="283" t="s">
        <v>281</v>
      </c>
    </row>
    <row r="739" spans="1:12">
      <c r="A739" s="282">
        <v>738</v>
      </c>
      <c r="B739" s="144" t="s">
        <v>282</v>
      </c>
      <c r="C739" s="144" t="s">
        <v>1030</v>
      </c>
      <c r="D739" s="145">
        <v>43576</v>
      </c>
      <c r="E739" s="143" t="s">
        <v>1225</v>
      </c>
      <c r="F739" s="144" t="s">
        <v>1246</v>
      </c>
      <c r="G739" s="146">
        <v>4160000</v>
      </c>
      <c r="H739" s="143">
        <v>7.33</v>
      </c>
      <c r="I739" s="143" t="s">
        <v>258</v>
      </c>
      <c r="J739" s="143" t="s">
        <v>296</v>
      </c>
      <c r="K739" s="143" t="s">
        <v>260</v>
      </c>
      <c r="L739" s="283" t="s">
        <v>261</v>
      </c>
    </row>
    <row r="740" spans="1:12">
      <c r="A740" s="282">
        <v>739</v>
      </c>
      <c r="B740" s="144" t="s">
        <v>299</v>
      </c>
      <c r="C740" s="144" t="s">
        <v>1031</v>
      </c>
      <c r="D740" s="145">
        <v>43562</v>
      </c>
      <c r="E740" s="143" t="s">
        <v>1225</v>
      </c>
      <c r="F740" s="144" t="s">
        <v>1256</v>
      </c>
      <c r="G740" s="146">
        <v>4030000</v>
      </c>
      <c r="H740" s="143">
        <v>9.56</v>
      </c>
      <c r="I740" s="143" t="s">
        <v>258</v>
      </c>
      <c r="J740" s="143" t="s">
        <v>306</v>
      </c>
      <c r="K740" s="143" t="s">
        <v>260</v>
      </c>
      <c r="L740" s="283" t="s">
        <v>268</v>
      </c>
    </row>
    <row r="741" spans="1:12">
      <c r="A741" s="282">
        <v>740</v>
      </c>
      <c r="B741" s="144" t="s">
        <v>291</v>
      </c>
      <c r="C741" s="144" t="s">
        <v>1032</v>
      </c>
      <c r="D741" s="145">
        <v>43635</v>
      </c>
      <c r="E741" s="143" t="s">
        <v>1225</v>
      </c>
      <c r="F741" s="144" t="s">
        <v>1247</v>
      </c>
      <c r="G741" s="146">
        <v>1450000</v>
      </c>
      <c r="H741" s="143">
        <v>7.93</v>
      </c>
      <c r="I741" s="143" t="s">
        <v>258</v>
      </c>
      <c r="J741" s="143" t="s">
        <v>324</v>
      </c>
      <c r="K741" s="143" t="s">
        <v>255</v>
      </c>
      <c r="L741" s="283" t="s">
        <v>265</v>
      </c>
    </row>
    <row r="742" spans="1:12">
      <c r="A742" s="282">
        <v>741</v>
      </c>
      <c r="B742" s="144" t="s">
        <v>309</v>
      </c>
      <c r="C742" s="144" t="s">
        <v>1033</v>
      </c>
      <c r="D742" s="145">
        <v>43949</v>
      </c>
      <c r="E742" s="143" t="s">
        <v>1224</v>
      </c>
      <c r="F742" s="144" t="s">
        <v>1248</v>
      </c>
      <c r="G742" s="146">
        <v>3560000</v>
      </c>
      <c r="H742" s="143">
        <v>6.93</v>
      </c>
      <c r="I742" s="143" t="s">
        <v>253</v>
      </c>
      <c r="J742" s="143" t="s">
        <v>296</v>
      </c>
      <c r="K742" s="143" t="s">
        <v>260</v>
      </c>
      <c r="L742" s="283" t="s">
        <v>261</v>
      </c>
    </row>
    <row r="743" spans="1:12">
      <c r="A743" s="282">
        <v>742</v>
      </c>
      <c r="B743" s="144" t="s">
        <v>291</v>
      </c>
      <c r="C743" s="144" t="s">
        <v>1034</v>
      </c>
      <c r="D743" s="145">
        <v>43148</v>
      </c>
      <c r="E743" s="143" t="s">
        <v>1224</v>
      </c>
      <c r="F743" s="144" t="s">
        <v>1256</v>
      </c>
      <c r="G743" s="146">
        <v>1570000</v>
      </c>
      <c r="H743" s="143">
        <v>7.03</v>
      </c>
      <c r="I743" s="143" t="s">
        <v>258</v>
      </c>
      <c r="J743" s="143" t="s">
        <v>324</v>
      </c>
      <c r="K743" s="143" t="s">
        <v>255</v>
      </c>
      <c r="L743" s="283" t="s">
        <v>265</v>
      </c>
    </row>
    <row r="744" spans="1:12">
      <c r="A744" s="282">
        <v>743</v>
      </c>
      <c r="B744" s="144" t="s">
        <v>309</v>
      </c>
      <c r="C744" s="144" t="s">
        <v>1035</v>
      </c>
      <c r="D744" s="145">
        <v>43168</v>
      </c>
      <c r="E744" s="143" t="s">
        <v>1224</v>
      </c>
      <c r="F744" s="144" t="s">
        <v>1248</v>
      </c>
      <c r="G744" s="146">
        <v>4550000</v>
      </c>
      <c r="H744" s="143">
        <v>6.44</v>
      </c>
      <c r="I744" s="143" t="s">
        <v>253</v>
      </c>
      <c r="J744" s="143" t="s">
        <v>296</v>
      </c>
      <c r="K744" s="143" t="s">
        <v>260</v>
      </c>
      <c r="L744" s="283" t="s">
        <v>261</v>
      </c>
    </row>
    <row r="745" spans="1:12">
      <c r="A745" s="282">
        <v>744</v>
      </c>
      <c r="B745" s="144" t="s">
        <v>309</v>
      </c>
      <c r="C745" s="144" t="s">
        <v>1036</v>
      </c>
      <c r="D745" s="145">
        <v>43540</v>
      </c>
      <c r="E745" s="143" t="s">
        <v>1224</v>
      </c>
      <c r="F745" s="144" t="s">
        <v>1247</v>
      </c>
      <c r="G745" s="146">
        <v>2710000</v>
      </c>
      <c r="H745" s="143">
        <v>7.75</v>
      </c>
      <c r="I745" s="143" t="s">
        <v>258</v>
      </c>
      <c r="J745" s="143" t="s">
        <v>254</v>
      </c>
      <c r="K745" s="143" t="s">
        <v>255</v>
      </c>
      <c r="L745" s="283" t="s">
        <v>256</v>
      </c>
    </row>
    <row r="746" spans="1:12">
      <c r="A746" s="282">
        <v>745</v>
      </c>
      <c r="B746" s="144" t="s">
        <v>299</v>
      </c>
      <c r="C746" s="144" t="s">
        <v>1037</v>
      </c>
      <c r="D746" s="145">
        <v>43233</v>
      </c>
      <c r="E746" s="143" t="s">
        <v>1225</v>
      </c>
      <c r="F746" s="144" t="s">
        <v>1247</v>
      </c>
      <c r="G746" s="146">
        <v>3800000</v>
      </c>
      <c r="H746" s="143">
        <v>6.78</v>
      </c>
      <c r="I746" s="143" t="s">
        <v>253</v>
      </c>
      <c r="J746" s="143" t="s">
        <v>271</v>
      </c>
      <c r="K746" s="143" t="s">
        <v>255</v>
      </c>
      <c r="L746" s="283" t="s">
        <v>272</v>
      </c>
    </row>
    <row r="747" spans="1:12">
      <c r="A747" s="282">
        <v>746</v>
      </c>
      <c r="B747" s="144" t="s">
        <v>309</v>
      </c>
      <c r="C747" s="144" t="s">
        <v>1038</v>
      </c>
      <c r="D747" s="145">
        <v>43586</v>
      </c>
      <c r="E747" s="143" t="s">
        <v>1225</v>
      </c>
      <c r="F747" s="144" t="s">
        <v>1248</v>
      </c>
      <c r="G747" s="146">
        <v>4200000</v>
      </c>
      <c r="H747" s="143">
        <v>9.77</v>
      </c>
      <c r="I747" s="143" t="s">
        <v>258</v>
      </c>
      <c r="J747" s="143" t="s">
        <v>267</v>
      </c>
      <c r="K747" s="143" t="s">
        <v>260</v>
      </c>
      <c r="L747" s="283" t="s">
        <v>268</v>
      </c>
    </row>
    <row r="748" spans="1:12">
      <c r="A748" s="282">
        <v>747</v>
      </c>
      <c r="B748" s="144" t="s">
        <v>245</v>
      </c>
      <c r="C748" s="144" t="s">
        <v>1039</v>
      </c>
      <c r="D748" s="145">
        <v>43334</v>
      </c>
      <c r="E748" s="143" t="s">
        <v>1224</v>
      </c>
      <c r="F748" s="144" t="s">
        <v>1248</v>
      </c>
      <c r="G748" s="146">
        <v>1900000</v>
      </c>
      <c r="H748" s="143">
        <v>8.1199999999999992</v>
      </c>
      <c r="I748" s="143" t="s">
        <v>253</v>
      </c>
      <c r="J748" s="143" t="s">
        <v>254</v>
      </c>
      <c r="K748" s="143" t="s">
        <v>255</v>
      </c>
      <c r="L748" s="283" t="s">
        <v>256</v>
      </c>
    </row>
    <row r="749" spans="1:12">
      <c r="A749" s="282">
        <v>748</v>
      </c>
      <c r="B749" s="144" t="s">
        <v>288</v>
      </c>
      <c r="C749" s="144" t="s">
        <v>1040</v>
      </c>
      <c r="D749" s="145">
        <v>43104</v>
      </c>
      <c r="E749" s="143" t="s">
        <v>1224</v>
      </c>
      <c r="F749" s="144" t="s">
        <v>1247</v>
      </c>
      <c r="G749" s="146">
        <v>1480000</v>
      </c>
      <c r="H749" s="143">
        <v>10.35</v>
      </c>
      <c r="I749" s="143" t="s">
        <v>23</v>
      </c>
      <c r="J749" s="143" t="s">
        <v>330</v>
      </c>
      <c r="K749" s="143" t="s">
        <v>255</v>
      </c>
      <c r="L749" s="283" t="s">
        <v>256</v>
      </c>
    </row>
    <row r="750" spans="1:12">
      <c r="A750" s="282">
        <v>749</v>
      </c>
      <c r="B750" s="144" t="s">
        <v>304</v>
      </c>
      <c r="C750" s="144" t="s">
        <v>1041</v>
      </c>
      <c r="D750" s="145">
        <v>43694</v>
      </c>
      <c r="E750" s="143" t="s">
        <v>1225</v>
      </c>
      <c r="F750" s="144" t="s">
        <v>1246</v>
      </c>
      <c r="G750" s="146">
        <v>3540000</v>
      </c>
      <c r="H750" s="143">
        <v>7.26</v>
      </c>
      <c r="I750" s="143" t="s">
        <v>23</v>
      </c>
      <c r="J750" s="143" t="s">
        <v>302</v>
      </c>
      <c r="K750" s="143" t="s">
        <v>255</v>
      </c>
      <c r="L750" s="283" t="s">
        <v>265</v>
      </c>
    </row>
    <row r="751" spans="1:12">
      <c r="A751" s="282">
        <v>750</v>
      </c>
      <c r="B751" s="144" t="s">
        <v>278</v>
      </c>
      <c r="C751" s="144" t="s">
        <v>1042</v>
      </c>
      <c r="D751" s="145">
        <v>43272</v>
      </c>
      <c r="E751" s="143" t="s">
        <v>1224</v>
      </c>
      <c r="F751" s="144" t="s">
        <v>1247</v>
      </c>
      <c r="G751" s="146">
        <v>4110000</v>
      </c>
      <c r="H751" s="143">
        <v>10.59</v>
      </c>
      <c r="I751" s="143" t="s">
        <v>23</v>
      </c>
      <c r="J751" s="143" t="s">
        <v>254</v>
      </c>
      <c r="K751" s="143" t="s">
        <v>255</v>
      </c>
      <c r="L751" s="283" t="s">
        <v>256</v>
      </c>
    </row>
    <row r="752" spans="1:12">
      <c r="A752" s="282">
        <v>751</v>
      </c>
      <c r="B752" s="144" t="s">
        <v>309</v>
      </c>
      <c r="C752" s="144" t="s">
        <v>1043</v>
      </c>
      <c r="D752" s="145">
        <v>43708</v>
      </c>
      <c r="E752" s="143" t="s">
        <v>1224</v>
      </c>
      <c r="F752" s="144" t="s">
        <v>1245</v>
      </c>
      <c r="G752" s="146">
        <v>1930000</v>
      </c>
      <c r="H752" s="143">
        <v>7.34</v>
      </c>
      <c r="I752" s="143" t="s">
        <v>258</v>
      </c>
      <c r="J752" s="143" t="s">
        <v>267</v>
      </c>
      <c r="K752" s="143" t="s">
        <v>260</v>
      </c>
      <c r="L752" s="283" t="s">
        <v>268</v>
      </c>
    </row>
    <row r="753" spans="1:12">
      <c r="A753" s="282">
        <v>752</v>
      </c>
      <c r="B753" s="144" t="s">
        <v>291</v>
      </c>
      <c r="C753" s="144" t="s">
        <v>1044</v>
      </c>
      <c r="D753" s="145">
        <v>43505</v>
      </c>
      <c r="E753" s="143" t="s">
        <v>1224</v>
      </c>
      <c r="F753" s="144" t="s">
        <v>1247</v>
      </c>
      <c r="G753" s="146">
        <v>3490000</v>
      </c>
      <c r="H753" s="143">
        <v>6.5</v>
      </c>
      <c r="I753" s="143" t="s">
        <v>253</v>
      </c>
      <c r="J753" s="143" t="s">
        <v>327</v>
      </c>
      <c r="K753" s="143" t="s">
        <v>255</v>
      </c>
      <c r="L753" s="283" t="s">
        <v>272</v>
      </c>
    </row>
    <row r="754" spans="1:12">
      <c r="A754" s="282">
        <v>753</v>
      </c>
      <c r="B754" s="144" t="s">
        <v>291</v>
      </c>
      <c r="C754" s="144" t="s">
        <v>1045</v>
      </c>
      <c r="D754" s="145">
        <v>43709</v>
      </c>
      <c r="E754" s="143" t="s">
        <v>1224</v>
      </c>
      <c r="F754" s="144" t="s">
        <v>1247</v>
      </c>
      <c r="G754" s="146">
        <v>2600000</v>
      </c>
      <c r="H754" s="143">
        <v>9.2899999999999991</v>
      </c>
      <c r="I754" s="143" t="s">
        <v>258</v>
      </c>
      <c r="J754" s="143" t="s">
        <v>330</v>
      </c>
      <c r="K754" s="143" t="s">
        <v>255</v>
      </c>
      <c r="L754" s="283" t="s">
        <v>256</v>
      </c>
    </row>
    <row r="755" spans="1:12">
      <c r="A755" s="282">
        <v>754</v>
      </c>
      <c r="B755" s="144" t="s">
        <v>282</v>
      </c>
      <c r="C755" s="144" t="s">
        <v>1046</v>
      </c>
      <c r="D755" s="145">
        <v>43546</v>
      </c>
      <c r="E755" s="143" t="s">
        <v>1225</v>
      </c>
      <c r="F755" s="144" t="s">
        <v>1245</v>
      </c>
      <c r="G755" s="146">
        <v>2120000</v>
      </c>
      <c r="H755" s="143">
        <v>10.19</v>
      </c>
      <c r="I755" s="143" t="s">
        <v>253</v>
      </c>
      <c r="J755" s="143" t="s">
        <v>327</v>
      </c>
      <c r="K755" s="143" t="s">
        <v>255</v>
      </c>
      <c r="L755" s="283" t="s">
        <v>272</v>
      </c>
    </row>
    <row r="756" spans="1:12">
      <c r="A756" s="282">
        <v>755</v>
      </c>
      <c r="B756" s="144" t="s">
        <v>269</v>
      </c>
      <c r="C756" s="144" t="s">
        <v>1047</v>
      </c>
      <c r="D756" s="145">
        <v>43310</v>
      </c>
      <c r="E756" s="143" t="s">
        <v>1224</v>
      </c>
      <c r="F756" s="144" t="s">
        <v>1246</v>
      </c>
      <c r="G756" s="146">
        <v>1300000</v>
      </c>
      <c r="H756" s="143">
        <v>7.54</v>
      </c>
      <c r="I756" s="143" t="s">
        <v>258</v>
      </c>
      <c r="J756" s="143" t="s">
        <v>274</v>
      </c>
      <c r="K756" s="143" t="s">
        <v>260</v>
      </c>
      <c r="L756" s="283" t="s">
        <v>261</v>
      </c>
    </row>
    <row r="757" spans="1:12">
      <c r="A757" s="282">
        <v>756</v>
      </c>
      <c r="B757" s="144" t="s">
        <v>245</v>
      </c>
      <c r="C757" s="144" t="s">
        <v>1048</v>
      </c>
      <c r="D757" s="145">
        <v>43526</v>
      </c>
      <c r="E757" s="143" t="s">
        <v>1225</v>
      </c>
      <c r="F757" s="144" t="s">
        <v>1256</v>
      </c>
      <c r="G757" s="146">
        <v>3420000</v>
      </c>
      <c r="H757" s="143">
        <v>5.14</v>
      </c>
      <c r="I757" s="143" t="s">
        <v>23</v>
      </c>
      <c r="J757" s="143" t="s">
        <v>293</v>
      </c>
      <c r="K757" s="143" t="s">
        <v>260</v>
      </c>
      <c r="L757" s="283" t="s">
        <v>268</v>
      </c>
    </row>
    <row r="758" spans="1:12">
      <c r="A758" s="282">
        <v>757</v>
      </c>
      <c r="B758" s="144" t="s">
        <v>304</v>
      </c>
      <c r="C758" s="144" t="s">
        <v>1049</v>
      </c>
      <c r="D758" s="145">
        <v>43254</v>
      </c>
      <c r="E758" s="143" t="s">
        <v>1224</v>
      </c>
      <c r="F758" s="144" t="s">
        <v>1248</v>
      </c>
      <c r="G758" s="146">
        <v>1360000</v>
      </c>
      <c r="H758" s="143">
        <v>9.5500000000000007</v>
      </c>
      <c r="I758" s="143" t="s">
        <v>23</v>
      </c>
      <c r="J758" s="143" t="s">
        <v>324</v>
      </c>
      <c r="K758" s="143" t="s">
        <v>255</v>
      </c>
      <c r="L758" s="283" t="s">
        <v>265</v>
      </c>
    </row>
    <row r="759" spans="1:12">
      <c r="A759" s="282">
        <v>758</v>
      </c>
      <c r="B759" s="144" t="s">
        <v>294</v>
      </c>
      <c r="C759" s="144" t="s">
        <v>1050</v>
      </c>
      <c r="D759" s="145">
        <v>43908</v>
      </c>
      <c r="E759" s="143" t="s">
        <v>1224</v>
      </c>
      <c r="F759" s="144" t="s">
        <v>1247</v>
      </c>
      <c r="G759" s="146">
        <v>1750000</v>
      </c>
      <c r="H759" s="143">
        <v>10.88</v>
      </c>
      <c r="I759" s="143" t="s">
        <v>23</v>
      </c>
      <c r="J759" s="143" t="s">
        <v>293</v>
      </c>
      <c r="K759" s="143" t="s">
        <v>260</v>
      </c>
      <c r="L759" s="283" t="s">
        <v>268</v>
      </c>
    </row>
    <row r="760" spans="1:12">
      <c r="A760" s="282">
        <v>759</v>
      </c>
      <c r="B760" s="144" t="s">
        <v>262</v>
      </c>
      <c r="C760" s="144" t="s">
        <v>1051</v>
      </c>
      <c r="D760" s="145">
        <v>43249</v>
      </c>
      <c r="E760" s="143" t="s">
        <v>1224</v>
      </c>
      <c r="F760" s="144" t="s">
        <v>1246</v>
      </c>
      <c r="G760" s="146">
        <v>4620000</v>
      </c>
      <c r="H760" s="143">
        <v>9.6</v>
      </c>
      <c r="I760" s="143" t="s">
        <v>258</v>
      </c>
      <c r="J760" s="143" t="s">
        <v>344</v>
      </c>
      <c r="K760" s="143" t="s">
        <v>260</v>
      </c>
      <c r="L760" s="283" t="s">
        <v>281</v>
      </c>
    </row>
    <row r="761" spans="1:12">
      <c r="A761" s="282">
        <v>760</v>
      </c>
      <c r="B761" s="144" t="s">
        <v>291</v>
      </c>
      <c r="C761" s="144" t="s">
        <v>1052</v>
      </c>
      <c r="D761" s="145">
        <v>43830</v>
      </c>
      <c r="E761" s="143" t="s">
        <v>1224</v>
      </c>
      <c r="F761" s="144" t="s">
        <v>1248</v>
      </c>
      <c r="G761" s="146">
        <v>2930000</v>
      </c>
      <c r="H761" s="143">
        <v>7.51</v>
      </c>
      <c r="I761" s="143" t="s">
        <v>258</v>
      </c>
      <c r="J761" s="143" t="s">
        <v>296</v>
      </c>
      <c r="K761" s="143" t="s">
        <v>260</v>
      </c>
      <c r="L761" s="283" t="s">
        <v>261</v>
      </c>
    </row>
    <row r="762" spans="1:12">
      <c r="A762" s="282">
        <v>761</v>
      </c>
      <c r="B762" s="144" t="s">
        <v>309</v>
      </c>
      <c r="C762" s="144" t="s">
        <v>1053</v>
      </c>
      <c r="D762" s="145">
        <v>43713</v>
      </c>
      <c r="E762" s="143" t="s">
        <v>1224</v>
      </c>
      <c r="F762" s="144" t="s">
        <v>1247</v>
      </c>
      <c r="G762" s="146">
        <v>4910000</v>
      </c>
      <c r="H762" s="143">
        <v>5.21</v>
      </c>
      <c r="I762" s="143" t="s">
        <v>253</v>
      </c>
      <c r="J762" s="143" t="s">
        <v>271</v>
      </c>
      <c r="K762" s="143" t="s">
        <v>255</v>
      </c>
      <c r="L762" s="283" t="s">
        <v>272</v>
      </c>
    </row>
    <row r="763" spans="1:12">
      <c r="A763" s="282">
        <v>762</v>
      </c>
      <c r="B763" s="144" t="s">
        <v>304</v>
      </c>
      <c r="C763" s="144" t="s">
        <v>1054</v>
      </c>
      <c r="D763" s="145">
        <v>43231</v>
      </c>
      <c r="E763" s="143" t="s">
        <v>1225</v>
      </c>
      <c r="F763" s="144" t="s">
        <v>1248</v>
      </c>
      <c r="G763" s="146">
        <v>4810000</v>
      </c>
      <c r="H763" s="143">
        <v>8.26</v>
      </c>
      <c r="I763" s="143" t="s">
        <v>23</v>
      </c>
      <c r="J763" s="143" t="s">
        <v>306</v>
      </c>
      <c r="K763" s="143" t="s">
        <v>260</v>
      </c>
      <c r="L763" s="283" t="s">
        <v>268</v>
      </c>
    </row>
    <row r="764" spans="1:12">
      <c r="A764" s="282">
        <v>763</v>
      </c>
      <c r="B764" s="144" t="s">
        <v>304</v>
      </c>
      <c r="C764" s="144" t="s">
        <v>1055</v>
      </c>
      <c r="D764" s="145">
        <v>43729</v>
      </c>
      <c r="E764" s="143" t="s">
        <v>1224</v>
      </c>
      <c r="F764" s="144" t="s">
        <v>1249</v>
      </c>
      <c r="G764" s="146">
        <v>2370000</v>
      </c>
      <c r="H764" s="143">
        <v>9.35</v>
      </c>
      <c r="I764" s="143" t="s">
        <v>23</v>
      </c>
      <c r="J764" s="143" t="s">
        <v>259</v>
      </c>
      <c r="K764" s="143" t="s">
        <v>260</v>
      </c>
      <c r="L764" s="283" t="s">
        <v>261</v>
      </c>
    </row>
    <row r="765" spans="1:12">
      <c r="A765" s="282">
        <v>764</v>
      </c>
      <c r="B765" s="144" t="s">
        <v>269</v>
      </c>
      <c r="C765" s="144" t="s">
        <v>1056</v>
      </c>
      <c r="D765" s="145">
        <v>43116</v>
      </c>
      <c r="E765" s="143" t="s">
        <v>1225</v>
      </c>
      <c r="F765" s="144" t="s">
        <v>1256</v>
      </c>
      <c r="G765" s="146">
        <v>3080000</v>
      </c>
      <c r="H765" s="143">
        <v>6.03</v>
      </c>
      <c r="I765" s="143" t="s">
        <v>23</v>
      </c>
      <c r="J765" s="143" t="s">
        <v>298</v>
      </c>
      <c r="K765" s="143" t="s">
        <v>260</v>
      </c>
      <c r="L765" s="283" t="s">
        <v>281</v>
      </c>
    </row>
    <row r="766" spans="1:12">
      <c r="A766" s="282">
        <v>765</v>
      </c>
      <c r="B766" s="144" t="s">
        <v>291</v>
      </c>
      <c r="C766" s="144" t="s">
        <v>1057</v>
      </c>
      <c r="D766" s="145">
        <v>43464</v>
      </c>
      <c r="E766" s="143" t="s">
        <v>1224</v>
      </c>
      <c r="F766" s="144" t="s">
        <v>1245</v>
      </c>
      <c r="G766" s="146">
        <v>4320000</v>
      </c>
      <c r="H766" s="143">
        <v>4.99</v>
      </c>
      <c r="I766" s="143" t="s">
        <v>258</v>
      </c>
      <c r="J766" s="143" t="s">
        <v>317</v>
      </c>
      <c r="K766" s="143" t="s">
        <v>277</v>
      </c>
      <c r="L766" s="283" t="s">
        <v>277</v>
      </c>
    </row>
    <row r="767" spans="1:12">
      <c r="A767" s="282">
        <v>766</v>
      </c>
      <c r="B767" s="144" t="s">
        <v>309</v>
      </c>
      <c r="C767" s="144" t="s">
        <v>1058</v>
      </c>
      <c r="D767" s="145">
        <v>43760</v>
      </c>
      <c r="E767" s="143" t="s">
        <v>1224</v>
      </c>
      <c r="F767" s="144" t="s">
        <v>1256</v>
      </c>
      <c r="G767" s="146">
        <v>1590000</v>
      </c>
      <c r="H767" s="143">
        <v>5.42</v>
      </c>
      <c r="I767" s="143" t="s">
        <v>258</v>
      </c>
      <c r="J767" s="143" t="s">
        <v>317</v>
      </c>
      <c r="K767" s="143" t="s">
        <v>277</v>
      </c>
      <c r="L767" s="283" t="s">
        <v>277</v>
      </c>
    </row>
    <row r="768" spans="1:12">
      <c r="A768" s="282">
        <v>767</v>
      </c>
      <c r="B768" s="144" t="s">
        <v>282</v>
      </c>
      <c r="C768" s="144" t="s">
        <v>1059</v>
      </c>
      <c r="D768" s="145">
        <v>44115</v>
      </c>
      <c r="E768" s="143" t="s">
        <v>1224</v>
      </c>
      <c r="F768" s="144" t="s">
        <v>1246</v>
      </c>
      <c r="G768" s="146">
        <v>2040000</v>
      </c>
      <c r="H768" s="143">
        <v>5.52</v>
      </c>
      <c r="I768" s="143" t="s">
        <v>253</v>
      </c>
      <c r="J768" s="143" t="s">
        <v>267</v>
      </c>
      <c r="K768" s="143" t="s">
        <v>260</v>
      </c>
      <c r="L768" s="283" t="s">
        <v>268</v>
      </c>
    </row>
    <row r="769" spans="1:12">
      <c r="A769" s="282">
        <v>768</v>
      </c>
      <c r="B769" s="144" t="s">
        <v>309</v>
      </c>
      <c r="C769" s="144" t="s">
        <v>1060</v>
      </c>
      <c r="D769" s="145">
        <v>43203</v>
      </c>
      <c r="E769" s="143" t="s">
        <v>1225</v>
      </c>
      <c r="F769" s="144" t="s">
        <v>1246</v>
      </c>
      <c r="G769" s="146">
        <v>2190000</v>
      </c>
      <c r="H769" s="143">
        <v>4.75</v>
      </c>
      <c r="I769" s="143" t="s">
        <v>258</v>
      </c>
      <c r="J769" s="143" t="s">
        <v>271</v>
      </c>
      <c r="K769" s="143" t="s">
        <v>255</v>
      </c>
      <c r="L769" s="283" t="s">
        <v>272</v>
      </c>
    </row>
    <row r="770" spans="1:12">
      <c r="A770" s="282">
        <v>769</v>
      </c>
      <c r="B770" s="144" t="s">
        <v>278</v>
      </c>
      <c r="C770" s="144" t="s">
        <v>1061</v>
      </c>
      <c r="D770" s="145">
        <v>43872</v>
      </c>
      <c r="E770" s="143" t="s">
        <v>1224</v>
      </c>
      <c r="F770" s="144" t="s">
        <v>1247</v>
      </c>
      <c r="G770" s="146">
        <v>3150000</v>
      </c>
      <c r="H770" s="143">
        <v>7.61</v>
      </c>
      <c r="I770" s="143" t="s">
        <v>253</v>
      </c>
      <c r="J770" s="143" t="s">
        <v>271</v>
      </c>
      <c r="K770" s="143" t="s">
        <v>255</v>
      </c>
      <c r="L770" s="283" t="s">
        <v>272</v>
      </c>
    </row>
    <row r="771" spans="1:12">
      <c r="A771" s="282">
        <v>770</v>
      </c>
      <c r="B771" s="144" t="s">
        <v>291</v>
      </c>
      <c r="C771" s="144" t="s">
        <v>1062</v>
      </c>
      <c r="D771" s="145">
        <v>43536</v>
      </c>
      <c r="E771" s="143" t="s">
        <v>1224</v>
      </c>
      <c r="F771" s="144" t="s">
        <v>1246</v>
      </c>
      <c r="G771" s="146">
        <v>1930000</v>
      </c>
      <c r="H771" s="143">
        <v>4.66</v>
      </c>
      <c r="I771" s="143" t="s">
        <v>253</v>
      </c>
      <c r="J771" s="143" t="s">
        <v>271</v>
      </c>
      <c r="K771" s="143" t="s">
        <v>255</v>
      </c>
      <c r="L771" s="283" t="s">
        <v>272</v>
      </c>
    </row>
    <row r="772" spans="1:12">
      <c r="A772" s="282">
        <v>771</v>
      </c>
      <c r="B772" s="144" t="s">
        <v>285</v>
      </c>
      <c r="C772" s="144" t="s">
        <v>1063</v>
      </c>
      <c r="D772" s="145">
        <v>43604</v>
      </c>
      <c r="E772" s="143" t="s">
        <v>1224</v>
      </c>
      <c r="F772" s="144" t="s">
        <v>1248</v>
      </c>
      <c r="G772" s="146">
        <v>4340000</v>
      </c>
      <c r="H772" s="143">
        <v>5.65</v>
      </c>
      <c r="I772" s="143" t="s">
        <v>258</v>
      </c>
      <c r="J772" s="143" t="s">
        <v>254</v>
      </c>
      <c r="K772" s="143" t="s">
        <v>255</v>
      </c>
      <c r="L772" s="283" t="s">
        <v>256</v>
      </c>
    </row>
    <row r="773" spans="1:12">
      <c r="A773" s="282">
        <v>772</v>
      </c>
      <c r="B773" s="144" t="s">
        <v>285</v>
      </c>
      <c r="C773" s="144" t="s">
        <v>1064</v>
      </c>
      <c r="D773" s="145">
        <v>44096</v>
      </c>
      <c r="E773" s="143" t="s">
        <v>1224</v>
      </c>
      <c r="F773" s="144" t="s">
        <v>1248</v>
      </c>
      <c r="G773" s="146">
        <v>4260000</v>
      </c>
      <c r="H773" s="143">
        <v>7.09</v>
      </c>
      <c r="I773" s="143" t="s">
        <v>253</v>
      </c>
      <c r="J773" s="143" t="s">
        <v>293</v>
      </c>
      <c r="K773" s="143" t="s">
        <v>260</v>
      </c>
      <c r="L773" s="283" t="s">
        <v>268</v>
      </c>
    </row>
    <row r="774" spans="1:12">
      <c r="A774" s="282">
        <v>773</v>
      </c>
      <c r="B774" s="144" t="s">
        <v>282</v>
      </c>
      <c r="C774" s="144" t="s">
        <v>1065</v>
      </c>
      <c r="D774" s="145">
        <v>44085</v>
      </c>
      <c r="E774" s="143" t="s">
        <v>1224</v>
      </c>
      <c r="F774" s="144" t="s">
        <v>1245</v>
      </c>
      <c r="G774" s="146">
        <v>2720000</v>
      </c>
      <c r="H774" s="143">
        <v>4.74</v>
      </c>
      <c r="I774" s="143" t="s">
        <v>253</v>
      </c>
      <c r="J774" s="143" t="s">
        <v>344</v>
      </c>
      <c r="K774" s="143" t="s">
        <v>260</v>
      </c>
      <c r="L774" s="283" t="s">
        <v>281</v>
      </c>
    </row>
    <row r="775" spans="1:12">
      <c r="A775" s="282">
        <v>774</v>
      </c>
      <c r="B775" s="144" t="s">
        <v>291</v>
      </c>
      <c r="C775" s="144" t="s">
        <v>1066</v>
      </c>
      <c r="D775" s="145">
        <v>44096</v>
      </c>
      <c r="E775" s="143" t="s">
        <v>1224</v>
      </c>
      <c r="F775" s="144" t="s">
        <v>1245</v>
      </c>
      <c r="G775" s="146">
        <v>1470000</v>
      </c>
      <c r="H775" s="143">
        <v>6.45</v>
      </c>
      <c r="I775" s="143" t="s">
        <v>253</v>
      </c>
      <c r="J775" s="143" t="s">
        <v>324</v>
      </c>
      <c r="K775" s="143" t="s">
        <v>255</v>
      </c>
      <c r="L775" s="283" t="s">
        <v>265</v>
      </c>
    </row>
    <row r="776" spans="1:12">
      <c r="A776" s="282">
        <v>775</v>
      </c>
      <c r="B776" s="144" t="s">
        <v>309</v>
      </c>
      <c r="C776" s="144" t="s">
        <v>1067</v>
      </c>
      <c r="D776" s="145">
        <v>43354</v>
      </c>
      <c r="E776" s="143" t="s">
        <v>1225</v>
      </c>
      <c r="F776" s="144" t="s">
        <v>1248</v>
      </c>
      <c r="G776" s="146">
        <v>3180000</v>
      </c>
      <c r="H776" s="143">
        <v>4.04</v>
      </c>
      <c r="I776" s="143" t="s">
        <v>253</v>
      </c>
      <c r="J776" s="143" t="s">
        <v>267</v>
      </c>
      <c r="K776" s="143" t="s">
        <v>260</v>
      </c>
      <c r="L776" s="283" t="s">
        <v>268</v>
      </c>
    </row>
    <row r="777" spans="1:12">
      <c r="A777" s="282">
        <v>776</v>
      </c>
      <c r="B777" s="144" t="s">
        <v>299</v>
      </c>
      <c r="C777" s="144" t="s">
        <v>1068</v>
      </c>
      <c r="D777" s="145">
        <v>43317</v>
      </c>
      <c r="E777" s="143" t="s">
        <v>1224</v>
      </c>
      <c r="F777" s="144" t="s">
        <v>1245</v>
      </c>
      <c r="G777" s="146">
        <v>3620000</v>
      </c>
      <c r="H777" s="143">
        <v>10.11</v>
      </c>
      <c r="I777" s="143" t="s">
        <v>253</v>
      </c>
      <c r="J777" s="143" t="s">
        <v>259</v>
      </c>
      <c r="K777" s="143" t="s">
        <v>260</v>
      </c>
      <c r="L777" s="283" t="s">
        <v>261</v>
      </c>
    </row>
    <row r="778" spans="1:12">
      <c r="A778" s="282">
        <v>777</v>
      </c>
      <c r="B778" s="144" t="s">
        <v>291</v>
      </c>
      <c r="C778" s="144" t="s">
        <v>1069</v>
      </c>
      <c r="D778" s="145">
        <v>43483</v>
      </c>
      <c r="E778" s="143" t="s">
        <v>1224</v>
      </c>
      <c r="F778" s="144" t="s">
        <v>1247</v>
      </c>
      <c r="G778" s="146">
        <v>4980000</v>
      </c>
      <c r="H778" s="143">
        <v>9.8000000000000007</v>
      </c>
      <c r="I778" s="143" t="s">
        <v>258</v>
      </c>
      <c r="J778" s="143" t="s">
        <v>274</v>
      </c>
      <c r="K778" s="143" t="s">
        <v>260</v>
      </c>
      <c r="L778" s="283" t="s">
        <v>261</v>
      </c>
    </row>
    <row r="779" spans="1:12">
      <c r="A779" s="282">
        <v>778</v>
      </c>
      <c r="B779" s="144" t="s">
        <v>291</v>
      </c>
      <c r="C779" s="144" t="s">
        <v>1070</v>
      </c>
      <c r="D779" s="145">
        <v>43482</v>
      </c>
      <c r="E779" s="143" t="s">
        <v>1224</v>
      </c>
      <c r="F779" s="144" t="s">
        <v>1245</v>
      </c>
      <c r="G779" s="146">
        <v>4390000</v>
      </c>
      <c r="H779" s="143">
        <v>6.34</v>
      </c>
      <c r="I779" s="143" t="s">
        <v>23</v>
      </c>
      <c r="J779" s="143" t="s">
        <v>274</v>
      </c>
      <c r="K779" s="143" t="s">
        <v>260</v>
      </c>
      <c r="L779" s="283" t="s">
        <v>261</v>
      </c>
    </row>
    <row r="780" spans="1:12">
      <c r="A780" s="282">
        <v>779</v>
      </c>
      <c r="B780" s="144" t="s">
        <v>309</v>
      </c>
      <c r="C780" s="144" t="s">
        <v>1071</v>
      </c>
      <c r="D780" s="145">
        <v>43112</v>
      </c>
      <c r="E780" s="143" t="s">
        <v>1225</v>
      </c>
      <c r="F780" s="144" t="s">
        <v>1249</v>
      </c>
      <c r="G780" s="146">
        <v>2450000</v>
      </c>
      <c r="H780" s="143">
        <v>10.24</v>
      </c>
      <c r="I780" s="143" t="s">
        <v>258</v>
      </c>
      <c r="J780" s="143" t="s">
        <v>287</v>
      </c>
      <c r="K780" s="143" t="s">
        <v>255</v>
      </c>
      <c r="L780" s="283" t="s">
        <v>256</v>
      </c>
    </row>
    <row r="781" spans="1:12">
      <c r="A781" s="282">
        <v>780</v>
      </c>
      <c r="B781" s="144" t="s">
        <v>299</v>
      </c>
      <c r="C781" s="144" t="s">
        <v>1072</v>
      </c>
      <c r="D781" s="145">
        <v>43871</v>
      </c>
      <c r="E781" s="143" t="s">
        <v>1224</v>
      </c>
      <c r="F781" s="144" t="s">
        <v>1247</v>
      </c>
      <c r="G781" s="146">
        <v>2280000</v>
      </c>
      <c r="H781" s="143">
        <v>6.33</v>
      </c>
      <c r="I781" s="143" t="s">
        <v>23</v>
      </c>
      <c r="J781" s="143" t="s">
        <v>302</v>
      </c>
      <c r="K781" s="143" t="s">
        <v>255</v>
      </c>
      <c r="L781" s="283" t="s">
        <v>265</v>
      </c>
    </row>
    <row r="782" spans="1:12">
      <c r="A782" s="282">
        <v>781</v>
      </c>
      <c r="B782" s="144" t="s">
        <v>291</v>
      </c>
      <c r="C782" s="144" t="s">
        <v>1073</v>
      </c>
      <c r="D782" s="145">
        <v>44066</v>
      </c>
      <c r="E782" s="143" t="s">
        <v>1224</v>
      </c>
      <c r="F782" s="144" t="s">
        <v>1256</v>
      </c>
      <c r="G782" s="146">
        <v>2400000</v>
      </c>
      <c r="H782" s="143">
        <v>7.8</v>
      </c>
      <c r="I782" s="143" t="s">
        <v>253</v>
      </c>
      <c r="J782" s="143" t="s">
        <v>276</v>
      </c>
      <c r="K782" s="143" t="s">
        <v>277</v>
      </c>
      <c r="L782" s="283" t="s">
        <v>277</v>
      </c>
    </row>
    <row r="783" spans="1:12">
      <c r="A783" s="282">
        <v>782</v>
      </c>
      <c r="B783" s="144" t="s">
        <v>282</v>
      </c>
      <c r="C783" s="144" t="s">
        <v>1074</v>
      </c>
      <c r="D783" s="145">
        <v>43728</v>
      </c>
      <c r="E783" s="143" t="s">
        <v>1224</v>
      </c>
      <c r="F783" s="144" t="s">
        <v>1247</v>
      </c>
      <c r="G783" s="146">
        <v>2310000</v>
      </c>
      <c r="H783" s="143">
        <v>5.43</v>
      </c>
      <c r="I783" s="143" t="s">
        <v>23</v>
      </c>
      <c r="J783" s="143" t="s">
        <v>298</v>
      </c>
      <c r="K783" s="143" t="s">
        <v>260</v>
      </c>
      <c r="L783" s="283" t="s">
        <v>281</v>
      </c>
    </row>
    <row r="784" spans="1:12">
      <c r="A784" s="282">
        <v>783</v>
      </c>
      <c r="B784" s="144" t="s">
        <v>282</v>
      </c>
      <c r="C784" s="144" t="s">
        <v>1075</v>
      </c>
      <c r="D784" s="145">
        <v>43929</v>
      </c>
      <c r="E784" s="143" t="s">
        <v>1224</v>
      </c>
      <c r="F784" s="144" t="s">
        <v>1246</v>
      </c>
      <c r="G784" s="146">
        <v>2100000</v>
      </c>
      <c r="H784" s="143">
        <v>4.78</v>
      </c>
      <c r="I784" s="143" t="s">
        <v>253</v>
      </c>
      <c r="J784" s="143" t="s">
        <v>271</v>
      </c>
      <c r="K784" s="143" t="s">
        <v>255</v>
      </c>
      <c r="L784" s="283" t="s">
        <v>272</v>
      </c>
    </row>
    <row r="785" spans="1:12">
      <c r="A785" s="282">
        <v>784</v>
      </c>
      <c r="B785" s="144" t="s">
        <v>309</v>
      </c>
      <c r="C785" s="144" t="s">
        <v>1076</v>
      </c>
      <c r="D785" s="145">
        <v>43141</v>
      </c>
      <c r="E785" s="143" t="s">
        <v>1224</v>
      </c>
      <c r="F785" s="144" t="s">
        <v>1256</v>
      </c>
      <c r="G785" s="146">
        <v>2040000</v>
      </c>
      <c r="H785" s="143">
        <v>9.43</v>
      </c>
      <c r="I785" s="143" t="s">
        <v>253</v>
      </c>
      <c r="J785" s="143" t="s">
        <v>296</v>
      </c>
      <c r="K785" s="143" t="s">
        <v>260</v>
      </c>
      <c r="L785" s="283" t="s">
        <v>261</v>
      </c>
    </row>
    <row r="786" spans="1:12">
      <c r="A786" s="282">
        <v>785</v>
      </c>
      <c r="B786" s="144" t="s">
        <v>285</v>
      </c>
      <c r="C786" s="144" t="s">
        <v>1077</v>
      </c>
      <c r="D786" s="145">
        <v>43679</v>
      </c>
      <c r="E786" s="143" t="s">
        <v>1224</v>
      </c>
      <c r="F786" s="144" t="s">
        <v>1247</v>
      </c>
      <c r="G786" s="146">
        <v>2850000</v>
      </c>
      <c r="H786" s="143">
        <v>6.78</v>
      </c>
      <c r="I786" s="143" t="s">
        <v>23</v>
      </c>
      <c r="J786" s="143" t="s">
        <v>293</v>
      </c>
      <c r="K786" s="143" t="s">
        <v>260</v>
      </c>
      <c r="L786" s="283" t="s">
        <v>268</v>
      </c>
    </row>
    <row r="787" spans="1:12">
      <c r="A787" s="282">
        <v>786</v>
      </c>
      <c r="B787" s="144" t="s">
        <v>282</v>
      </c>
      <c r="C787" s="144" t="s">
        <v>1078</v>
      </c>
      <c r="D787" s="145">
        <v>43987</v>
      </c>
      <c r="E787" s="143" t="s">
        <v>1225</v>
      </c>
      <c r="F787" s="144" t="s">
        <v>1246</v>
      </c>
      <c r="G787" s="146">
        <v>1380000</v>
      </c>
      <c r="H787" s="143">
        <v>10.65</v>
      </c>
      <c r="I787" s="143" t="s">
        <v>253</v>
      </c>
      <c r="J787" s="143" t="s">
        <v>298</v>
      </c>
      <c r="K787" s="143" t="s">
        <v>260</v>
      </c>
      <c r="L787" s="283" t="s">
        <v>281</v>
      </c>
    </row>
    <row r="788" spans="1:12">
      <c r="A788" s="282">
        <v>787</v>
      </c>
      <c r="B788" s="144" t="s">
        <v>294</v>
      </c>
      <c r="C788" s="144" t="s">
        <v>1079</v>
      </c>
      <c r="D788" s="145">
        <v>43714</v>
      </c>
      <c r="E788" s="143" t="s">
        <v>1224</v>
      </c>
      <c r="F788" s="144" t="s">
        <v>1247</v>
      </c>
      <c r="G788" s="146">
        <v>4820000</v>
      </c>
      <c r="H788" s="143">
        <v>4.76</v>
      </c>
      <c r="I788" s="143" t="s">
        <v>253</v>
      </c>
      <c r="J788" s="143" t="s">
        <v>302</v>
      </c>
      <c r="K788" s="143" t="s">
        <v>255</v>
      </c>
      <c r="L788" s="283" t="s">
        <v>265</v>
      </c>
    </row>
    <row r="789" spans="1:12">
      <c r="A789" s="282">
        <v>788</v>
      </c>
      <c r="B789" s="144" t="s">
        <v>291</v>
      </c>
      <c r="C789" s="144" t="s">
        <v>1080</v>
      </c>
      <c r="D789" s="145">
        <v>43583</v>
      </c>
      <c r="E789" s="143" t="s">
        <v>1225</v>
      </c>
      <c r="F789" s="144" t="s">
        <v>1248</v>
      </c>
      <c r="G789" s="146">
        <v>2630000</v>
      </c>
      <c r="H789" s="143">
        <v>7.1</v>
      </c>
      <c r="I789" s="143" t="s">
        <v>258</v>
      </c>
      <c r="J789" s="143" t="s">
        <v>267</v>
      </c>
      <c r="K789" s="143" t="s">
        <v>260</v>
      </c>
      <c r="L789" s="283" t="s">
        <v>268</v>
      </c>
    </row>
    <row r="790" spans="1:12">
      <c r="A790" s="282">
        <v>789</v>
      </c>
      <c r="B790" s="144" t="s">
        <v>309</v>
      </c>
      <c r="C790" s="144" t="s">
        <v>1081</v>
      </c>
      <c r="D790" s="145">
        <v>43752</v>
      </c>
      <c r="E790" s="143" t="s">
        <v>1225</v>
      </c>
      <c r="F790" s="144" t="s">
        <v>1246</v>
      </c>
      <c r="G790" s="146">
        <v>3720000</v>
      </c>
      <c r="H790" s="143">
        <v>10.52</v>
      </c>
      <c r="I790" s="143" t="s">
        <v>258</v>
      </c>
      <c r="J790" s="143" t="s">
        <v>267</v>
      </c>
      <c r="K790" s="143" t="s">
        <v>260</v>
      </c>
      <c r="L790" s="283" t="s">
        <v>268</v>
      </c>
    </row>
    <row r="791" spans="1:12">
      <c r="A791" s="282">
        <v>790</v>
      </c>
      <c r="B791" s="144" t="s">
        <v>309</v>
      </c>
      <c r="C791" s="144" t="s">
        <v>1082</v>
      </c>
      <c r="D791" s="145">
        <v>44100</v>
      </c>
      <c r="E791" s="143" t="s">
        <v>1224</v>
      </c>
      <c r="F791" s="144" t="s">
        <v>1247</v>
      </c>
      <c r="G791" s="146">
        <v>2090000</v>
      </c>
      <c r="H791" s="143">
        <v>6.21</v>
      </c>
      <c r="I791" s="143" t="s">
        <v>23</v>
      </c>
      <c r="J791" s="143" t="s">
        <v>302</v>
      </c>
      <c r="K791" s="143" t="s">
        <v>255</v>
      </c>
      <c r="L791" s="283" t="s">
        <v>265</v>
      </c>
    </row>
    <row r="792" spans="1:12">
      <c r="A792" s="282">
        <v>791</v>
      </c>
      <c r="B792" s="144" t="s">
        <v>288</v>
      </c>
      <c r="C792" s="144" t="s">
        <v>1083</v>
      </c>
      <c r="D792" s="145">
        <v>43856</v>
      </c>
      <c r="E792" s="143" t="s">
        <v>1224</v>
      </c>
      <c r="F792" s="144" t="s">
        <v>1256</v>
      </c>
      <c r="G792" s="146">
        <v>1600000</v>
      </c>
      <c r="H792" s="143">
        <v>9.2200000000000006</v>
      </c>
      <c r="I792" s="143" t="s">
        <v>258</v>
      </c>
      <c r="J792" s="143" t="s">
        <v>259</v>
      </c>
      <c r="K792" s="143" t="s">
        <v>260</v>
      </c>
      <c r="L792" s="283" t="s">
        <v>261</v>
      </c>
    </row>
    <row r="793" spans="1:12">
      <c r="A793" s="282">
        <v>792</v>
      </c>
      <c r="B793" s="144" t="s">
        <v>309</v>
      </c>
      <c r="C793" s="144" t="s">
        <v>1084</v>
      </c>
      <c r="D793" s="145">
        <v>43801</v>
      </c>
      <c r="E793" s="143" t="s">
        <v>1224</v>
      </c>
      <c r="F793" s="144" t="s">
        <v>1248</v>
      </c>
      <c r="G793" s="146">
        <v>3770000</v>
      </c>
      <c r="H793" s="143">
        <v>7.86</v>
      </c>
      <c r="I793" s="143" t="s">
        <v>23</v>
      </c>
      <c r="J793" s="143" t="s">
        <v>259</v>
      </c>
      <c r="K793" s="143" t="s">
        <v>260</v>
      </c>
      <c r="L793" s="283" t="s">
        <v>261</v>
      </c>
    </row>
    <row r="794" spans="1:12">
      <c r="A794" s="282">
        <v>793</v>
      </c>
      <c r="B794" s="144" t="s">
        <v>309</v>
      </c>
      <c r="C794" s="144" t="s">
        <v>1085</v>
      </c>
      <c r="D794" s="145">
        <v>43993</v>
      </c>
      <c r="E794" s="143" t="s">
        <v>1224</v>
      </c>
      <c r="F794" s="144" t="s">
        <v>1248</v>
      </c>
      <c r="G794" s="146">
        <v>3270000</v>
      </c>
      <c r="H794" s="143">
        <v>7.58</v>
      </c>
      <c r="I794" s="143" t="s">
        <v>253</v>
      </c>
      <c r="J794" s="143" t="s">
        <v>344</v>
      </c>
      <c r="K794" s="143" t="s">
        <v>260</v>
      </c>
      <c r="L794" s="283" t="s">
        <v>281</v>
      </c>
    </row>
    <row r="795" spans="1:12">
      <c r="A795" s="282">
        <v>794</v>
      </c>
      <c r="B795" s="144" t="s">
        <v>304</v>
      </c>
      <c r="C795" s="144" t="s">
        <v>1086</v>
      </c>
      <c r="D795" s="145">
        <v>43977</v>
      </c>
      <c r="E795" s="143" t="s">
        <v>1224</v>
      </c>
      <c r="F795" s="144" t="s">
        <v>1246</v>
      </c>
      <c r="G795" s="146">
        <v>3590000</v>
      </c>
      <c r="H795" s="143">
        <v>6.54</v>
      </c>
      <c r="I795" s="143" t="s">
        <v>23</v>
      </c>
      <c r="J795" s="143" t="s">
        <v>287</v>
      </c>
      <c r="K795" s="143" t="s">
        <v>255</v>
      </c>
      <c r="L795" s="283" t="s">
        <v>256</v>
      </c>
    </row>
    <row r="796" spans="1:12">
      <c r="A796" s="282">
        <v>795</v>
      </c>
      <c r="B796" s="144" t="s">
        <v>309</v>
      </c>
      <c r="C796" s="144" t="s">
        <v>1087</v>
      </c>
      <c r="D796" s="145">
        <v>43584</v>
      </c>
      <c r="E796" s="143" t="s">
        <v>1225</v>
      </c>
      <c r="F796" s="144" t="s">
        <v>1246</v>
      </c>
      <c r="G796" s="146">
        <v>2880000</v>
      </c>
      <c r="H796" s="143">
        <v>9.25</v>
      </c>
      <c r="I796" s="143" t="s">
        <v>23</v>
      </c>
      <c r="J796" s="143" t="s">
        <v>306</v>
      </c>
      <c r="K796" s="143" t="s">
        <v>260</v>
      </c>
      <c r="L796" s="283" t="s">
        <v>268</v>
      </c>
    </row>
    <row r="797" spans="1:12">
      <c r="A797" s="282">
        <v>796</v>
      </c>
      <c r="B797" s="144" t="s">
        <v>299</v>
      </c>
      <c r="C797" s="144" t="s">
        <v>1088</v>
      </c>
      <c r="D797" s="145">
        <v>43401</v>
      </c>
      <c r="E797" s="143" t="s">
        <v>1224</v>
      </c>
      <c r="F797" s="144" t="s">
        <v>1256</v>
      </c>
      <c r="G797" s="146">
        <v>3650000</v>
      </c>
      <c r="H797" s="143">
        <v>10.16</v>
      </c>
      <c r="I797" s="143" t="s">
        <v>253</v>
      </c>
      <c r="J797" s="143" t="s">
        <v>267</v>
      </c>
      <c r="K797" s="143" t="s">
        <v>260</v>
      </c>
      <c r="L797" s="283" t="s">
        <v>268</v>
      </c>
    </row>
    <row r="798" spans="1:12">
      <c r="A798" s="282">
        <v>797</v>
      </c>
      <c r="B798" s="144" t="s">
        <v>282</v>
      </c>
      <c r="C798" s="144" t="s">
        <v>1089</v>
      </c>
      <c r="D798" s="145">
        <v>43859</v>
      </c>
      <c r="E798" s="143" t="s">
        <v>1224</v>
      </c>
      <c r="F798" s="144" t="s">
        <v>1247</v>
      </c>
      <c r="G798" s="146">
        <v>1490000</v>
      </c>
      <c r="H798" s="143">
        <v>5.05</v>
      </c>
      <c r="I798" s="143" t="s">
        <v>23</v>
      </c>
      <c r="J798" s="143" t="s">
        <v>306</v>
      </c>
      <c r="K798" s="143" t="s">
        <v>260</v>
      </c>
      <c r="L798" s="283" t="s">
        <v>268</v>
      </c>
    </row>
    <row r="799" spans="1:12">
      <c r="A799" s="282">
        <v>798</v>
      </c>
      <c r="B799" s="144" t="s">
        <v>291</v>
      </c>
      <c r="C799" s="144" t="s">
        <v>1090</v>
      </c>
      <c r="D799" s="145">
        <v>43910</v>
      </c>
      <c r="E799" s="143" t="s">
        <v>1224</v>
      </c>
      <c r="F799" s="144" t="s">
        <v>1246</v>
      </c>
      <c r="G799" s="146">
        <v>3910000</v>
      </c>
      <c r="H799" s="143">
        <v>7.67</v>
      </c>
      <c r="I799" s="143" t="s">
        <v>253</v>
      </c>
      <c r="J799" s="143" t="s">
        <v>327</v>
      </c>
      <c r="K799" s="143" t="s">
        <v>255</v>
      </c>
      <c r="L799" s="283" t="s">
        <v>272</v>
      </c>
    </row>
    <row r="800" spans="1:12">
      <c r="A800" s="282">
        <v>799</v>
      </c>
      <c r="B800" s="144" t="s">
        <v>262</v>
      </c>
      <c r="C800" s="144" t="s">
        <v>1091</v>
      </c>
      <c r="D800" s="145">
        <v>43260</v>
      </c>
      <c r="E800" s="143" t="s">
        <v>1224</v>
      </c>
      <c r="F800" s="144" t="s">
        <v>1247</v>
      </c>
      <c r="G800" s="146">
        <v>3750000</v>
      </c>
      <c r="H800" s="143">
        <v>10.93</v>
      </c>
      <c r="I800" s="143" t="s">
        <v>253</v>
      </c>
      <c r="J800" s="143" t="s">
        <v>293</v>
      </c>
      <c r="K800" s="143" t="s">
        <v>260</v>
      </c>
      <c r="L800" s="283" t="s">
        <v>268</v>
      </c>
    </row>
    <row r="801" spans="1:12">
      <c r="A801" s="289">
        <v>800</v>
      </c>
      <c r="B801" s="290" t="s">
        <v>309</v>
      </c>
      <c r="C801" s="290" t="s">
        <v>1092</v>
      </c>
      <c r="D801" s="291">
        <v>43353</v>
      </c>
      <c r="E801" s="292" t="s">
        <v>1224</v>
      </c>
      <c r="F801" s="290" t="s">
        <v>1256</v>
      </c>
      <c r="G801" s="293">
        <v>5000000</v>
      </c>
      <c r="H801" s="292">
        <v>6.53</v>
      </c>
      <c r="I801" s="292" t="s">
        <v>253</v>
      </c>
      <c r="J801" s="292" t="s">
        <v>280</v>
      </c>
      <c r="K801" s="292" t="s">
        <v>260</v>
      </c>
      <c r="L801" s="294" t="s">
        <v>281</v>
      </c>
    </row>
  </sheetData>
  <pageMargins left="0.7" right="0.7" top="0.75" bottom="0.75" header="0.3" footer="0.3"/>
  <drawing r:id="rId2"/>
  <tableParts count="1">
    <tablePart r:id="rId3"/>
  </tableParts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C1167-065F-4E47-99B8-6838BE038FC3}">
  <sheetPr>
    <tabColor rgb="FFFF5050"/>
  </sheetPr>
  <dimension ref="A1:L801"/>
  <sheetViews>
    <sheetView tabSelected="1" topLeftCell="B1" workbookViewId="0">
      <selection activeCell="K11" sqref="K11"/>
    </sheetView>
  </sheetViews>
  <sheetFormatPr defaultRowHeight="14.4"/>
  <cols>
    <col min="1" max="1" width="10.44140625" bestFit="1" customWidth="1"/>
    <col min="2" max="2" width="20.5546875" bestFit="1" customWidth="1"/>
    <col min="3" max="3" width="16.44140625" bestFit="1" customWidth="1"/>
    <col min="4" max="4" width="15.33203125" bestFit="1" customWidth="1"/>
    <col min="5" max="5" width="11" bestFit="1" customWidth="1"/>
    <col min="6" max="6" width="5.44140625" bestFit="1" customWidth="1"/>
    <col min="7" max="7" width="6.88671875" bestFit="1" customWidth="1"/>
    <col min="8" max="8" width="20.33203125" customWidth="1"/>
    <col min="9" max="9" width="8.109375" bestFit="1" customWidth="1"/>
    <col min="11" max="11" width="12.6640625" bestFit="1" customWidth="1"/>
    <col min="12" max="12" width="18.109375" bestFit="1" customWidth="1"/>
    <col min="13" max="13" width="21.5546875" bestFit="1" customWidth="1"/>
  </cols>
  <sheetData>
    <row r="1" spans="1:12" ht="15.6">
      <c r="A1" s="148" t="s">
        <v>1227</v>
      </c>
      <c r="B1" s="149" t="s">
        <v>1168</v>
      </c>
      <c r="C1" s="149" t="s">
        <v>1181</v>
      </c>
      <c r="D1" s="149" t="s">
        <v>1250</v>
      </c>
      <c r="E1" s="150" t="s">
        <v>1251</v>
      </c>
      <c r="F1" s="150" t="s">
        <v>1203</v>
      </c>
      <c r="G1" s="150" t="s">
        <v>1252</v>
      </c>
      <c r="H1" s="150" t="s">
        <v>1253</v>
      </c>
      <c r="I1" s="151" t="s">
        <v>1228</v>
      </c>
    </row>
    <row r="2" spans="1:12">
      <c r="A2" s="152">
        <v>1</v>
      </c>
      <c r="B2" s="153" t="s">
        <v>1093</v>
      </c>
      <c r="C2" s="153" t="s">
        <v>1094</v>
      </c>
      <c r="D2" s="153" t="s">
        <v>1095</v>
      </c>
      <c r="E2" s="154">
        <v>9</v>
      </c>
      <c r="F2" s="155">
        <v>5.17</v>
      </c>
      <c r="G2" s="154" t="s">
        <v>1257</v>
      </c>
      <c r="H2" s="154" t="s">
        <v>1255</v>
      </c>
      <c r="I2" s="156">
        <v>50</v>
      </c>
    </row>
    <row r="3" spans="1:12">
      <c r="A3" s="152">
        <v>2</v>
      </c>
      <c r="B3" s="153" t="s">
        <v>1096</v>
      </c>
      <c r="C3" s="153" t="s">
        <v>1097</v>
      </c>
      <c r="D3" s="153" t="s">
        <v>1098</v>
      </c>
      <c r="E3" s="154">
        <v>1</v>
      </c>
      <c r="F3" s="155">
        <v>7.05</v>
      </c>
      <c r="G3" s="154" t="s">
        <v>1257</v>
      </c>
      <c r="H3" s="154" t="s">
        <v>1255</v>
      </c>
      <c r="I3" s="156">
        <v>53</v>
      </c>
      <c r="K3" s="189" t="s">
        <v>1266</v>
      </c>
      <c r="L3" t="s">
        <v>1268</v>
      </c>
    </row>
    <row r="4" spans="1:12">
      <c r="A4" s="152">
        <v>3</v>
      </c>
      <c r="B4" s="153" t="s">
        <v>1099</v>
      </c>
      <c r="C4" s="153" t="s">
        <v>1100</v>
      </c>
      <c r="D4" s="153" t="s">
        <v>1101</v>
      </c>
      <c r="E4" s="154">
        <v>2</v>
      </c>
      <c r="F4" s="155">
        <v>8.9499999999999993</v>
      </c>
      <c r="G4" s="154" t="s">
        <v>1258</v>
      </c>
      <c r="H4" s="154" t="s">
        <v>1255</v>
      </c>
      <c r="I4" s="156">
        <v>46</v>
      </c>
      <c r="K4" s="279" t="s">
        <v>1257</v>
      </c>
      <c r="L4">
        <v>230</v>
      </c>
    </row>
    <row r="5" spans="1:12">
      <c r="A5" s="152">
        <v>4</v>
      </c>
      <c r="B5" s="153" t="s">
        <v>1096</v>
      </c>
      <c r="C5" s="153" t="s">
        <v>1097</v>
      </c>
      <c r="D5" s="153" t="s">
        <v>1101</v>
      </c>
      <c r="E5" s="154">
        <v>10</v>
      </c>
      <c r="F5" s="155">
        <v>6.2</v>
      </c>
      <c r="G5" s="154" t="s">
        <v>1258</v>
      </c>
      <c r="H5" s="154" t="s">
        <v>1255</v>
      </c>
      <c r="I5" s="156">
        <v>52</v>
      </c>
      <c r="K5" s="279" t="s">
        <v>1258</v>
      </c>
      <c r="L5">
        <v>570</v>
      </c>
    </row>
    <row r="6" spans="1:12">
      <c r="A6" s="152">
        <v>5</v>
      </c>
      <c r="B6" s="153" t="s">
        <v>1102</v>
      </c>
      <c r="C6" s="153" t="s">
        <v>1097</v>
      </c>
      <c r="D6" s="153" t="s">
        <v>1103</v>
      </c>
      <c r="E6" s="154">
        <v>6</v>
      </c>
      <c r="F6" s="155">
        <v>5.27</v>
      </c>
      <c r="G6" s="154" t="s">
        <v>1257</v>
      </c>
      <c r="H6" s="154" t="s">
        <v>1254</v>
      </c>
      <c r="I6" s="156">
        <v>59</v>
      </c>
      <c r="K6" s="279" t="s">
        <v>1267</v>
      </c>
      <c r="L6">
        <v>800</v>
      </c>
    </row>
    <row r="7" spans="1:12">
      <c r="A7" s="152">
        <v>6</v>
      </c>
      <c r="B7" s="153" t="s">
        <v>203</v>
      </c>
      <c r="C7" s="153" t="s">
        <v>1094</v>
      </c>
      <c r="D7" s="153" t="s">
        <v>1101</v>
      </c>
      <c r="E7" s="154">
        <v>8</v>
      </c>
      <c r="F7" s="155">
        <v>9.36</v>
      </c>
      <c r="G7" s="154" t="s">
        <v>1258</v>
      </c>
      <c r="H7" s="154" t="s">
        <v>1255</v>
      </c>
      <c r="I7" s="156">
        <v>53</v>
      </c>
    </row>
    <row r="8" spans="1:12">
      <c r="A8" s="152">
        <v>7</v>
      </c>
      <c r="B8" s="153" t="s">
        <v>1104</v>
      </c>
      <c r="C8" s="153" t="s">
        <v>1094</v>
      </c>
      <c r="D8" s="153" t="s">
        <v>1095</v>
      </c>
      <c r="E8" s="154">
        <v>7</v>
      </c>
      <c r="F8" s="155">
        <v>9.86</v>
      </c>
      <c r="G8" s="154" t="s">
        <v>1258</v>
      </c>
      <c r="H8" s="154" t="s">
        <v>1254</v>
      </c>
      <c r="I8" s="156">
        <v>62</v>
      </c>
    </row>
    <row r="9" spans="1:12">
      <c r="A9" s="152">
        <v>8</v>
      </c>
      <c r="B9" s="153" t="s">
        <v>1105</v>
      </c>
      <c r="C9" s="153" t="s">
        <v>1094</v>
      </c>
      <c r="D9" s="153" t="s">
        <v>1103</v>
      </c>
      <c r="E9" s="154">
        <v>5</v>
      </c>
      <c r="F9" s="155">
        <v>6.14</v>
      </c>
      <c r="G9" s="154" t="s">
        <v>1258</v>
      </c>
      <c r="H9" s="154" t="s">
        <v>1254</v>
      </c>
      <c r="I9" s="156">
        <v>69</v>
      </c>
    </row>
    <row r="10" spans="1:12">
      <c r="A10" s="152">
        <v>9</v>
      </c>
      <c r="B10" s="153" t="s">
        <v>1106</v>
      </c>
      <c r="C10" s="153" t="s">
        <v>1094</v>
      </c>
      <c r="D10" s="153" t="s">
        <v>1101</v>
      </c>
      <c r="E10" s="154">
        <v>3</v>
      </c>
      <c r="F10" s="155">
        <v>8.43</v>
      </c>
      <c r="G10" s="154" t="s">
        <v>1258</v>
      </c>
      <c r="H10" s="154" t="s">
        <v>1255</v>
      </c>
      <c r="I10" s="156">
        <v>47</v>
      </c>
      <c r="K10" s="189" t="s">
        <v>1266</v>
      </c>
      <c r="L10" t="s">
        <v>1269</v>
      </c>
    </row>
    <row r="11" spans="1:12">
      <c r="A11" s="152">
        <v>10</v>
      </c>
      <c r="B11" s="153" t="s">
        <v>1107</v>
      </c>
      <c r="C11" s="153" t="s">
        <v>1094</v>
      </c>
      <c r="D11" s="153" t="s">
        <v>1101</v>
      </c>
      <c r="E11" s="154">
        <v>10</v>
      </c>
      <c r="F11" s="155">
        <v>9.65</v>
      </c>
      <c r="G11" s="154" t="s">
        <v>1258</v>
      </c>
      <c r="H11" s="154" t="s">
        <v>1255</v>
      </c>
      <c r="I11" s="156">
        <v>49</v>
      </c>
      <c r="K11" s="279" t="s">
        <v>1254</v>
      </c>
      <c r="L11">
        <v>175</v>
      </c>
    </row>
    <row r="12" spans="1:12">
      <c r="A12" s="152">
        <v>11</v>
      </c>
      <c r="B12" s="153" t="s">
        <v>1108</v>
      </c>
      <c r="C12" s="153" t="s">
        <v>1094</v>
      </c>
      <c r="D12" s="153" t="s">
        <v>1109</v>
      </c>
      <c r="E12" s="154">
        <v>4</v>
      </c>
      <c r="F12" s="155">
        <v>9.7200000000000006</v>
      </c>
      <c r="G12" s="154" t="s">
        <v>1258</v>
      </c>
      <c r="H12" s="154" t="s">
        <v>1254</v>
      </c>
      <c r="I12" s="156">
        <v>28</v>
      </c>
      <c r="K12" s="281" t="s">
        <v>1270</v>
      </c>
      <c r="L12">
        <v>2</v>
      </c>
    </row>
    <row r="13" spans="1:12">
      <c r="A13" s="152">
        <v>12</v>
      </c>
      <c r="B13" s="153" t="s">
        <v>1110</v>
      </c>
      <c r="C13" s="153" t="s">
        <v>1111</v>
      </c>
      <c r="D13" s="153" t="s">
        <v>1095</v>
      </c>
      <c r="E13" s="154">
        <v>4</v>
      </c>
      <c r="F13" s="155">
        <v>3.07</v>
      </c>
      <c r="G13" s="154" t="s">
        <v>1258</v>
      </c>
      <c r="H13" s="154" t="s">
        <v>1255</v>
      </c>
      <c r="I13" s="156">
        <v>62</v>
      </c>
      <c r="K13" s="281" t="s">
        <v>1271</v>
      </c>
      <c r="L13">
        <v>18</v>
      </c>
    </row>
    <row r="14" spans="1:12">
      <c r="A14" s="152">
        <v>13</v>
      </c>
      <c r="B14" s="153" t="s">
        <v>1112</v>
      </c>
      <c r="C14" s="153" t="s">
        <v>1094</v>
      </c>
      <c r="D14" s="153" t="s">
        <v>1101</v>
      </c>
      <c r="E14" s="154">
        <v>8</v>
      </c>
      <c r="F14" s="155">
        <v>2.27</v>
      </c>
      <c r="G14" s="154" t="s">
        <v>1258</v>
      </c>
      <c r="H14" s="154" t="s">
        <v>1255</v>
      </c>
      <c r="I14" s="156">
        <v>56</v>
      </c>
      <c r="K14" s="281" t="s">
        <v>1272</v>
      </c>
      <c r="L14">
        <v>27</v>
      </c>
    </row>
    <row r="15" spans="1:12">
      <c r="A15" s="152">
        <v>14</v>
      </c>
      <c r="B15" s="153" t="s">
        <v>203</v>
      </c>
      <c r="C15" s="153" t="s">
        <v>1094</v>
      </c>
      <c r="D15" s="153" t="s">
        <v>1109</v>
      </c>
      <c r="E15" s="154">
        <v>10</v>
      </c>
      <c r="F15" s="155">
        <v>4.71</v>
      </c>
      <c r="G15" s="154" t="s">
        <v>1258</v>
      </c>
      <c r="H15" s="154" t="s">
        <v>1255</v>
      </c>
      <c r="I15" s="156">
        <v>53</v>
      </c>
      <c r="K15" s="281" t="s">
        <v>1273</v>
      </c>
      <c r="L15">
        <v>43</v>
      </c>
    </row>
    <row r="16" spans="1:12">
      <c r="A16" s="152">
        <v>15</v>
      </c>
      <c r="B16" s="153" t="s">
        <v>1113</v>
      </c>
      <c r="C16" s="153" t="s">
        <v>1094</v>
      </c>
      <c r="D16" s="153" t="s">
        <v>1109</v>
      </c>
      <c r="E16" s="154">
        <v>8</v>
      </c>
      <c r="F16" s="155">
        <v>7.33</v>
      </c>
      <c r="G16" s="154" t="s">
        <v>1258</v>
      </c>
      <c r="H16" s="154" t="s">
        <v>1255</v>
      </c>
      <c r="I16" s="156">
        <v>79</v>
      </c>
      <c r="K16" s="281" t="s">
        <v>1274</v>
      </c>
      <c r="L16">
        <v>44</v>
      </c>
    </row>
    <row r="17" spans="1:12">
      <c r="A17" s="152">
        <v>16</v>
      </c>
      <c r="B17" s="153" t="s">
        <v>1114</v>
      </c>
      <c r="C17" s="153" t="s">
        <v>1094</v>
      </c>
      <c r="D17" s="153" t="s">
        <v>1095</v>
      </c>
      <c r="E17" s="154">
        <v>9</v>
      </c>
      <c r="F17" s="155">
        <v>4.42</v>
      </c>
      <c r="G17" s="154" t="s">
        <v>1258</v>
      </c>
      <c r="H17" s="154" t="s">
        <v>1255</v>
      </c>
      <c r="I17" s="156">
        <v>64</v>
      </c>
      <c r="K17" s="281" t="s">
        <v>1275</v>
      </c>
      <c r="L17">
        <v>30</v>
      </c>
    </row>
    <row r="18" spans="1:12">
      <c r="A18" s="152">
        <v>17</v>
      </c>
      <c r="B18" s="153" t="s">
        <v>1115</v>
      </c>
      <c r="C18" s="153" t="s">
        <v>1097</v>
      </c>
      <c r="D18" s="153" t="s">
        <v>1098</v>
      </c>
      <c r="E18" s="154">
        <v>4</v>
      </c>
      <c r="F18" s="155">
        <v>9.98</v>
      </c>
      <c r="G18" s="154" t="s">
        <v>1258</v>
      </c>
      <c r="H18" s="154" t="s">
        <v>1255</v>
      </c>
      <c r="I18" s="156">
        <v>72</v>
      </c>
      <c r="K18" s="281" t="s">
        <v>1276</v>
      </c>
      <c r="L18">
        <v>11</v>
      </c>
    </row>
    <row r="19" spans="1:12">
      <c r="A19" s="152">
        <v>18</v>
      </c>
      <c r="B19" s="153" t="s">
        <v>1105</v>
      </c>
      <c r="C19" s="153" t="s">
        <v>1094</v>
      </c>
      <c r="D19" s="153" t="s">
        <v>1095</v>
      </c>
      <c r="E19" s="154">
        <v>10</v>
      </c>
      <c r="F19" s="155">
        <v>3.62</v>
      </c>
      <c r="G19" s="154" t="s">
        <v>1257</v>
      </c>
      <c r="H19" s="154" t="s">
        <v>1254</v>
      </c>
      <c r="I19" s="156">
        <v>52</v>
      </c>
      <c r="K19" s="279" t="s">
        <v>1255</v>
      </c>
      <c r="L19">
        <v>625</v>
      </c>
    </row>
    <row r="20" spans="1:12">
      <c r="A20" s="152">
        <v>19</v>
      </c>
      <c r="B20" s="153" t="s">
        <v>1116</v>
      </c>
      <c r="C20" s="153" t="s">
        <v>1097</v>
      </c>
      <c r="D20" s="153" t="s">
        <v>1101</v>
      </c>
      <c r="E20" s="154">
        <v>5</v>
      </c>
      <c r="F20" s="155">
        <v>9.4700000000000006</v>
      </c>
      <c r="G20" s="154" t="s">
        <v>1258</v>
      </c>
      <c r="H20" s="154" t="s">
        <v>1254</v>
      </c>
      <c r="I20" s="156">
        <v>69</v>
      </c>
      <c r="K20" s="281" t="s">
        <v>1270</v>
      </c>
      <c r="L20">
        <v>4</v>
      </c>
    </row>
    <row r="21" spans="1:12">
      <c r="A21" s="152">
        <v>20</v>
      </c>
      <c r="B21" s="153" t="s">
        <v>1117</v>
      </c>
      <c r="C21" s="153" t="s">
        <v>1094</v>
      </c>
      <c r="D21" s="153" t="s">
        <v>1095</v>
      </c>
      <c r="E21" s="154">
        <v>2</v>
      </c>
      <c r="F21" s="155">
        <v>4.0599999999999996</v>
      </c>
      <c r="G21" s="154" t="s">
        <v>1258</v>
      </c>
      <c r="H21" s="154" t="s">
        <v>1255</v>
      </c>
      <c r="I21" s="156">
        <v>56</v>
      </c>
      <c r="K21" s="281" t="s">
        <v>1271</v>
      </c>
      <c r="L21">
        <v>56</v>
      </c>
    </row>
    <row r="22" spans="1:12">
      <c r="A22" s="152">
        <v>21</v>
      </c>
      <c r="B22" s="153" t="s">
        <v>1118</v>
      </c>
      <c r="C22" s="153" t="s">
        <v>1097</v>
      </c>
      <c r="D22" s="153" t="s">
        <v>1103</v>
      </c>
      <c r="E22" s="154">
        <v>1</v>
      </c>
      <c r="F22" s="155">
        <v>7.9</v>
      </c>
      <c r="G22" s="154" t="s">
        <v>1258</v>
      </c>
      <c r="H22" s="154" t="s">
        <v>1255</v>
      </c>
      <c r="I22" s="156">
        <v>45</v>
      </c>
      <c r="K22" s="281" t="s">
        <v>1272</v>
      </c>
      <c r="L22">
        <v>108</v>
      </c>
    </row>
    <row r="23" spans="1:12">
      <c r="A23" s="152">
        <v>22</v>
      </c>
      <c r="B23" s="153" t="s">
        <v>1119</v>
      </c>
      <c r="C23" s="153" t="s">
        <v>1097</v>
      </c>
      <c r="D23" s="153" t="s">
        <v>1095</v>
      </c>
      <c r="E23" s="154">
        <v>10</v>
      </c>
      <c r="F23" s="155">
        <v>9.0399999999999991</v>
      </c>
      <c r="G23" s="154" t="s">
        <v>1258</v>
      </c>
      <c r="H23" s="154" t="s">
        <v>1255</v>
      </c>
      <c r="I23" s="156">
        <v>41</v>
      </c>
      <c r="K23" s="281" t="s">
        <v>1273</v>
      </c>
      <c r="L23">
        <v>153</v>
      </c>
    </row>
    <row r="24" spans="1:12">
      <c r="A24" s="152">
        <v>23</v>
      </c>
      <c r="B24" s="153" t="s">
        <v>1120</v>
      </c>
      <c r="C24" s="153" t="s">
        <v>1094</v>
      </c>
      <c r="D24" s="153" t="s">
        <v>1095</v>
      </c>
      <c r="E24" s="154">
        <v>2</v>
      </c>
      <c r="F24" s="155">
        <v>6.45</v>
      </c>
      <c r="G24" s="154" t="s">
        <v>1258</v>
      </c>
      <c r="H24" s="154" t="s">
        <v>1255</v>
      </c>
      <c r="I24" s="156">
        <v>24</v>
      </c>
      <c r="K24" s="281" t="s">
        <v>1274</v>
      </c>
      <c r="L24">
        <v>150</v>
      </c>
    </row>
    <row r="25" spans="1:12">
      <c r="A25" s="152">
        <v>24</v>
      </c>
      <c r="B25" s="153" t="s">
        <v>1121</v>
      </c>
      <c r="C25" s="153" t="s">
        <v>1097</v>
      </c>
      <c r="D25" s="153" t="s">
        <v>1101</v>
      </c>
      <c r="E25" s="154">
        <v>7</v>
      </c>
      <c r="F25" s="155">
        <v>1.58</v>
      </c>
      <c r="G25" s="154" t="s">
        <v>1258</v>
      </c>
      <c r="H25" s="154" t="s">
        <v>1255</v>
      </c>
      <c r="I25" s="156">
        <v>67</v>
      </c>
      <c r="K25" s="281" t="s">
        <v>1275</v>
      </c>
      <c r="L25">
        <v>109</v>
      </c>
    </row>
    <row r="26" spans="1:12">
      <c r="A26" s="152">
        <v>25</v>
      </c>
      <c r="B26" s="153" t="s">
        <v>1107</v>
      </c>
      <c r="C26" s="153" t="s">
        <v>1094</v>
      </c>
      <c r="D26" s="153" t="s">
        <v>1101</v>
      </c>
      <c r="E26" s="154">
        <v>3</v>
      </c>
      <c r="F26" s="155">
        <v>9.4499999999999993</v>
      </c>
      <c r="G26" s="154" t="s">
        <v>1257</v>
      </c>
      <c r="H26" s="154" t="s">
        <v>1255</v>
      </c>
      <c r="I26" s="156">
        <v>53</v>
      </c>
      <c r="K26" s="281" t="s">
        <v>1276</v>
      </c>
      <c r="L26">
        <v>45</v>
      </c>
    </row>
    <row r="27" spans="1:12">
      <c r="A27" s="152">
        <v>26</v>
      </c>
      <c r="B27" s="153" t="s">
        <v>1096</v>
      </c>
      <c r="C27" s="153" t="s">
        <v>1097</v>
      </c>
      <c r="D27" s="153" t="s">
        <v>1103</v>
      </c>
      <c r="E27" s="154">
        <v>5</v>
      </c>
      <c r="F27" s="155">
        <v>9.8000000000000007</v>
      </c>
      <c r="G27" s="154" t="s">
        <v>1258</v>
      </c>
      <c r="H27" s="154" t="s">
        <v>1255</v>
      </c>
      <c r="I27" s="156">
        <v>62</v>
      </c>
      <c r="K27" s="279" t="s">
        <v>1267</v>
      </c>
      <c r="L27">
        <v>800</v>
      </c>
    </row>
    <row r="28" spans="1:12">
      <c r="A28" s="152">
        <v>27</v>
      </c>
      <c r="B28" s="153" t="s">
        <v>1122</v>
      </c>
      <c r="C28" s="153" t="s">
        <v>1111</v>
      </c>
      <c r="D28" s="153" t="s">
        <v>1103</v>
      </c>
      <c r="E28" s="154">
        <v>2</v>
      </c>
      <c r="F28" s="155">
        <v>4.21</v>
      </c>
      <c r="G28" s="154" t="s">
        <v>1258</v>
      </c>
      <c r="H28" s="154" t="s">
        <v>1255</v>
      </c>
      <c r="I28" s="156">
        <v>31</v>
      </c>
    </row>
    <row r="29" spans="1:12">
      <c r="A29" s="152">
        <v>28</v>
      </c>
      <c r="B29" s="153" t="s">
        <v>1118</v>
      </c>
      <c r="C29" s="153" t="s">
        <v>1097</v>
      </c>
      <c r="D29" s="153" t="s">
        <v>1095</v>
      </c>
      <c r="E29" s="154">
        <v>8</v>
      </c>
      <c r="F29" s="155">
        <v>6.51</v>
      </c>
      <c r="G29" s="154" t="s">
        <v>1257</v>
      </c>
      <c r="H29" s="154" t="s">
        <v>1255</v>
      </c>
      <c r="I29" s="156">
        <v>42</v>
      </c>
    </row>
    <row r="30" spans="1:12">
      <c r="A30" s="152">
        <v>29</v>
      </c>
      <c r="B30" s="153" t="s">
        <v>1123</v>
      </c>
      <c r="C30" s="153" t="s">
        <v>1094</v>
      </c>
      <c r="D30" s="153" t="s">
        <v>1095</v>
      </c>
      <c r="E30" s="154">
        <v>9</v>
      </c>
      <c r="F30" s="155">
        <v>6.79</v>
      </c>
      <c r="G30" s="154" t="s">
        <v>1258</v>
      </c>
      <c r="H30" s="154" t="s">
        <v>1255</v>
      </c>
      <c r="I30" s="156">
        <v>61</v>
      </c>
    </row>
    <row r="31" spans="1:12">
      <c r="A31" s="152">
        <v>30</v>
      </c>
      <c r="B31" s="153" t="s">
        <v>1122</v>
      </c>
      <c r="C31" s="153" t="s">
        <v>1111</v>
      </c>
      <c r="D31" s="153" t="s">
        <v>1098</v>
      </c>
      <c r="E31" s="154">
        <v>1</v>
      </c>
      <c r="F31" s="155">
        <v>5.8</v>
      </c>
      <c r="G31" s="154" t="s">
        <v>1258</v>
      </c>
      <c r="H31" s="154" t="s">
        <v>1255</v>
      </c>
      <c r="I31" s="156">
        <v>21</v>
      </c>
    </row>
    <row r="32" spans="1:12">
      <c r="A32" s="152">
        <v>31</v>
      </c>
      <c r="B32" s="153" t="s">
        <v>1093</v>
      </c>
      <c r="C32" s="153" t="s">
        <v>1094</v>
      </c>
      <c r="D32" s="153" t="s">
        <v>1109</v>
      </c>
      <c r="E32" s="154">
        <v>6</v>
      </c>
      <c r="F32" s="155">
        <v>2.92</v>
      </c>
      <c r="G32" s="154" t="s">
        <v>1258</v>
      </c>
      <c r="H32" s="154" t="s">
        <v>1255</v>
      </c>
      <c r="I32" s="156">
        <v>40</v>
      </c>
    </row>
    <row r="33" spans="1:9">
      <c r="A33" s="152">
        <v>32</v>
      </c>
      <c r="B33" s="153" t="s">
        <v>1110</v>
      </c>
      <c r="C33" s="153" t="s">
        <v>1111</v>
      </c>
      <c r="D33" s="153" t="s">
        <v>1098</v>
      </c>
      <c r="E33" s="154">
        <v>1</v>
      </c>
      <c r="F33" s="155">
        <v>1.28</v>
      </c>
      <c r="G33" s="154" t="s">
        <v>1258</v>
      </c>
      <c r="H33" s="154" t="s">
        <v>1255</v>
      </c>
      <c r="I33" s="156">
        <v>36</v>
      </c>
    </row>
    <row r="34" spans="1:9">
      <c r="A34" s="152">
        <v>33</v>
      </c>
      <c r="B34" s="153" t="s">
        <v>1118</v>
      </c>
      <c r="C34" s="153" t="s">
        <v>1097</v>
      </c>
      <c r="D34" s="153" t="s">
        <v>1109</v>
      </c>
      <c r="E34" s="154">
        <v>10</v>
      </c>
      <c r="F34" s="155">
        <v>5.95</v>
      </c>
      <c r="G34" s="154" t="s">
        <v>1258</v>
      </c>
      <c r="H34" s="154" t="s">
        <v>1255</v>
      </c>
      <c r="I34" s="156">
        <v>49</v>
      </c>
    </row>
    <row r="35" spans="1:9">
      <c r="A35" s="152">
        <v>34</v>
      </c>
      <c r="B35" s="153" t="s">
        <v>1124</v>
      </c>
      <c r="C35" s="153" t="s">
        <v>1097</v>
      </c>
      <c r="D35" s="153" t="s">
        <v>1095</v>
      </c>
      <c r="E35" s="154">
        <v>1</v>
      </c>
      <c r="F35" s="155">
        <v>8.1300000000000008</v>
      </c>
      <c r="G35" s="154" t="s">
        <v>1258</v>
      </c>
      <c r="H35" s="154" t="s">
        <v>1254</v>
      </c>
      <c r="I35" s="156">
        <v>36</v>
      </c>
    </row>
    <row r="36" spans="1:9">
      <c r="A36" s="152">
        <v>35</v>
      </c>
      <c r="B36" s="153" t="s">
        <v>1125</v>
      </c>
      <c r="C36" s="153" t="s">
        <v>1094</v>
      </c>
      <c r="D36" s="153" t="s">
        <v>1095</v>
      </c>
      <c r="E36" s="154">
        <v>6</v>
      </c>
      <c r="F36" s="155">
        <v>2.93</v>
      </c>
      <c r="G36" s="154" t="s">
        <v>1258</v>
      </c>
      <c r="H36" s="154" t="s">
        <v>1255</v>
      </c>
      <c r="I36" s="156">
        <v>40</v>
      </c>
    </row>
    <row r="37" spans="1:9">
      <c r="A37" s="152">
        <v>36</v>
      </c>
      <c r="B37" s="153" t="s">
        <v>1102</v>
      </c>
      <c r="C37" s="153" t="s">
        <v>1097</v>
      </c>
      <c r="D37" s="153" t="s">
        <v>1095</v>
      </c>
      <c r="E37" s="154">
        <v>7</v>
      </c>
      <c r="F37" s="155">
        <v>4.8</v>
      </c>
      <c r="G37" s="154" t="s">
        <v>1258</v>
      </c>
      <c r="H37" s="154" t="s">
        <v>1255</v>
      </c>
      <c r="I37" s="156">
        <v>77</v>
      </c>
    </row>
    <row r="38" spans="1:9">
      <c r="A38" s="152">
        <v>37</v>
      </c>
      <c r="B38" s="153" t="s">
        <v>1126</v>
      </c>
      <c r="C38" s="153" t="s">
        <v>1097</v>
      </c>
      <c r="D38" s="153" t="s">
        <v>1098</v>
      </c>
      <c r="E38" s="154">
        <v>6</v>
      </c>
      <c r="F38" s="155">
        <v>3.7</v>
      </c>
      <c r="G38" s="154" t="s">
        <v>1258</v>
      </c>
      <c r="H38" s="154" t="s">
        <v>1255</v>
      </c>
      <c r="I38" s="156">
        <v>28</v>
      </c>
    </row>
    <row r="39" spans="1:9">
      <c r="A39" s="152">
        <v>38</v>
      </c>
      <c r="B39" s="153" t="s">
        <v>1127</v>
      </c>
      <c r="C39" s="153" t="s">
        <v>1094</v>
      </c>
      <c r="D39" s="153" t="s">
        <v>1098</v>
      </c>
      <c r="E39" s="154">
        <v>1</v>
      </c>
      <c r="F39" s="155">
        <v>8.66</v>
      </c>
      <c r="G39" s="154" t="s">
        <v>1258</v>
      </c>
      <c r="H39" s="154" t="s">
        <v>1255</v>
      </c>
      <c r="I39" s="156">
        <v>40</v>
      </c>
    </row>
    <row r="40" spans="1:9">
      <c r="A40" s="152">
        <v>39</v>
      </c>
      <c r="B40" s="153" t="s">
        <v>1117</v>
      </c>
      <c r="C40" s="153" t="s">
        <v>1094</v>
      </c>
      <c r="D40" s="153" t="s">
        <v>1095</v>
      </c>
      <c r="E40" s="154">
        <v>2</v>
      </c>
      <c r="F40" s="155">
        <v>4.42</v>
      </c>
      <c r="G40" s="154" t="s">
        <v>1258</v>
      </c>
      <c r="H40" s="154" t="s">
        <v>1254</v>
      </c>
      <c r="I40" s="156">
        <v>30</v>
      </c>
    </row>
    <row r="41" spans="1:9">
      <c r="A41" s="152">
        <v>40</v>
      </c>
      <c r="B41" s="153" t="s">
        <v>1128</v>
      </c>
      <c r="C41" s="153" t="s">
        <v>1097</v>
      </c>
      <c r="D41" s="153" t="s">
        <v>1103</v>
      </c>
      <c r="E41" s="154">
        <v>7</v>
      </c>
      <c r="F41" s="155">
        <v>9.6999999999999993</v>
      </c>
      <c r="G41" s="154" t="s">
        <v>1258</v>
      </c>
      <c r="H41" s="154" t="s">
        <v>1255</v>
      </c>
      <c r="I41" s="156">
        <v>37</v>
      </c>
    </row>
    <row r="42" spans="1:9">
      <c r="A42" s="152">
        <v>41</v>
      </c>
      <c r="B42" s="153" t="s">
        <v>1129</v>
      </c>
      <c r="C42" s="153" t="s">
        <v>1094</v>
      </c>
      <c r="D42" s="153" t="s">
        <v>1095</v>
      </c>
      <c r="E42" s="154">
        <v>7</v>
      </c>
      <c r="F42" s="155">
        <v>5.12</v>
      </c>
      <c r="G42" s="154" t="s">
        <v>1257</v>
      </c>
      <c r="H42" s="154" t="s">
        <v>1255</v>
      </c>
      <c r="I42" s="156">
        <v>42</v>
      </c>
    </row>
    <row r="43" spans="1:9">
      <c r="A43" s="152">
        <v>42</v>
      </c>
      <c r="B43" s="153" t="s">
        <v>1130</v>
      </c>
      <c r="C43" s="153" t="s">
        <v>1094</v>
      </c>
      <c r="D43" s="153" t="s">
        <v>1101</v>
      </c>
      <c r="E43" s="154">
        <v>1</v>
      </c>
      <c r="F43" s="155">
        <v>7.71</v>
      </c>
      <c r="G43" s="154" t="s">
        <v>1257</v>
      </c>
      <c r="H43" s="154" t="s">
        <v>1255</v>
      </c>
      <c r="I43" s="156">
        <v>60</v>
      </c>
    </row>
    <row r="44" spans="1:9">
      <c r="A44" s="152">
        <v>43</v>
      </c>
      <c r="B44" s="153" t="s">
        <v>1131</v>
      </c>
      <c r="C44" s="153" t="s">
        <v>1094</v>
      </c>
      <c r="D44" s="153" t="s">
        <v>1103</v>
      </c>
      <c r="E44" s="154">
        <v>10</v>
      </c>
      <c r="F44" s="155">
        <v>4.0599999999999996</v>
      </c>
      <c r="G44" s="154" t="s">
        <v>1257</v>
      </c>
      <c r="H44" s="154" t="s">
        <v>1255</v>
      </c>
      <c r="I44" s="156">
        <v>59</v>
      </c>
    </row>
    <row r="45" spans="1:9">
      <c r="A45" s="152">
        <v>44</v>
      </c>
      <c r="B45" s="153" t="s">
        <v>1130</v>
      </c>
      <c r="C45" s="153" t="s">
        <v>1094</v>
      </c>
      <c r="D45" s="153" t="s">
        <v>1103</v>
      </c>
      <c r="E45" s="154">
        <v>4</v>
      </c>
      <c r="F45" s="155">
        <v>4.99</v>
      </c>
      <c r="G45" s="154" t="s">
        <v>1258</v>
      </c>
      <c r="H45" s="154" t="s">
        <v>1255</v>
      </c>
      <c r="I45" s="156">
        <v>37</v>
      </c>
    </row>
    <row r="46" spans="1:9">
      <c r="A46" s="152">
        <v>45</v>
      </c>
      <c r="B46" s="153" t="s">
        <v>1118</v>
      </c>
      <c r="C46" s="153" t="s">
        <v>1097</v>
      </c>
      <c r="D46" s="153" t="s">
        <v>1101</v>
      </c>
      <c r="E46" s="154">
        <v>5</v>
      </c>
      <c r="F46" s="155">
        <v>3.27</v>
      </c>
      <c r="G46" s="154" t="s">
        <v>1258</v>
      </c>
      <c r="H46" s="154" t="s">
        <v>1254</v>
      </c>
      <c r="I46" s="156">
        <v>62</v>
      </c>
    </row>
    <row r="47" spans="1:9">
      <c r="A47" s="152">
        <v>46</v>
      </c>
      <c r="B47" s="153" t="s">
        <v>1117</v>
      </c>
      <c r="C47" s="153" t="s">
        <v>1094</v>
      </c>
      <c r="D47" s="153" t="s">
        <v>1109</v>
      </c>
      <c r="E47" s="154">
        <v>7</v>
      </c>
      <c r="F47" s="155">
        <v>2.19</v>
      </c>
      <c r="G47" s="154" t="s">
        <v>1258</v>
      </c>
      <c r="H47" s="154" t="s">
        <v>1255</v>
      </c>
      <c r="I47" s="156">
        <v>22</v>
      </c>
    </row>
    <row r="48" spans="1:9">
      <c r="A48" s="152">
        <v>47</v>
      </c>
      <c r="B48" s="153" t="s">
        <v>1132</v>
      </c>
      <c r="C48" s="153" t="s">
        <v>1094</v>
      </c>
      <c r="D48" s="153" t="s">
        <v>1101</v>
      </c>
      <c r="E48" s="154">
        <v>3</v>
      </c>
      <c r="F48" s="155">
        <v>8.06</v>
      </c>
      <c r="G48" s="154" t="s">
        <v>1258</v>
      </c>
      <c r="H48" s="154" t="s">
        <v>1254</v>
      </c>
      <c r="I48" s="156">
        <v>43</v>
      </c>
    </row>
    <row r="49" spans="1:9">
      <c r="A49" s="152">
        <v>48</v>
      </c>
      <c r="B49" s="153" t="s">
        <v>1123</v>
      </c>
      <c r="C49" s="153" t="s">
        <v>1094</v>
      </c>
      <c r="D49" s="153" t="s">
        <v>1103</v>
      </c>
      <c r="E49" s="154">
        <v>6</v>
      </c>
      <c r="F49" s="155">
        <v>6.98</v>
      </c>
      <c r="G49" s="154" t="s">
        <v>1258</v>
      </c>
      <c r="H49" s="154" t="s">
        <v>1255</v>
      </c>
      <c r="I49" s="156">
        <v>43</v>
      </c>
    </row>
    <row r="50" spans="1:9">
      <c r="A50" s="152">
        <v>49</v>
      </c>
      <c r="B50" s="153" t="s">
        <v>1106</v>
      </c>
      <c r="C50" s="153" t="s">
        <v>1094</v>
      </c>
      <c r="D50" s="153" t="s">
        <v>1103</v>
      </c>
      <c r="E50" s="154">
        <v>8</v>
      </c>
      <c r="F50" s="155">
        <v>5.83</v>
      </c>
      <c r="G50" s="154" t="s">
        <v>1258</v>
      </c>
      <c r="H50" s="154" t="s">
        <v>1255</v>
      </c>
      <c r="I50" s="156">
        <v>24</v>
      </c>
    </row>
    <row r="51" spans="1:9">
      <c r="A51" s="152">
        <v>50</v>
      </c>
      <c r="B51" s="153" t="s">
        <v>1102</v>
      </c>
      <c r="C51" s="153" t="s">
        <v>1097</v>
      </c>
      <c r="D51" s="153" t="s">
        <v>1095</v>
      </c>
      <c r="E51" s="154">
        <v>3</v>
      </c>
      <c r="F51" s="155">
        <v>3.9</v>
      </c>
      <c r="G51" s="154" t="s">
        <v>1258</v>
      </c>
      <c r="H51" s="154" t="s">
        <v>1255</v>
      </c>
      <c r="I51" s="156">
        <v>51</v>
      </c>
    </row>
    <row r="52" spans="1:9">
      <c r="A52" s="152">
        <v>51</v>
      </c>
      <c r="B52" s="153" t="s">
        <v>1107</v>
      </c>
      <c r="C52" s="153" t="s">
        <v>1094</v>
      </c>
      <c r="D52" s="153" t="s">
        <v>1103</v>
      </c>
      <c r="E52" s="154">
        <v>9</v>
      </c>
      <c r="F52" s="155">
        <v>8.18</v>
      </c>
      <c r="G52" s="154" t="s">
        <v>1257</v>
      </c>
      <c r="H52" s="154" t="s">
        <v>1255</v>
      </c>
      <c r="I52" s="156">
        <v>38</v>
      </c>
    </row>
    <row r="53" spans="1:9">
      <c r="A53" s="152">
        <v>52</v>
      </c>
      <c r="B53" s="153" t="s">
        <v>1133</v>
      </c>
      <c r="C53" s="153" t="s">
        <v>1100</v>
      </c>
      <c r="D53" s="153" t="s">
        <v>1095</v>
      </c>
      <c r="E53" s="154">
        <v>9</v>
      </c>
      <c r="F53" s="155">
        <v>2.56</v>
      </c>
      <c r="G53" s="154" t="s">
        <v>1258</v>
      </c>
      <c r="H53" s="154" t="s">
        <v>1254</v>
      </c>
      <c r="I53" s="156">
        <v>49</v>
      </c>
    </row>
    <row r="54" spans="1:9">
      <c r="A54" s="152">
        <v>53</v>
      </c>
      <c r="B54" s="153" t="s">
        <v>1102</v>
      </c>
      <c r="C54" s="153" t="s">
        <v>1097</v>
      </c>
      <c r="D54" s="153" t="s">
        <v>1101</v>
      </c>
      <c r="E54" s="154">
        <v>2</v>
      </c>
      <c r="F54" s="155">
        <v>3.55</v>
      </c>
      <c r="G54" s="154" t="s">
        <v>1257</v>
      </c>
      <c r="H54" s="154" t="s">
        <v>1255</v>
      </c>
      <c r="I54" s="156">
        <v>30</v>
      </c>
    </row>
    <row r="55" spans="1:9">
      <c r="A55" s="152">
        <v>54</v>
      </c>
      <c r="B55" s="153" t="s">
        <v>1130</v>
      </c>
      <c r="C55" s="153" t="s">
        <v>1094</v>
      </c>
      <c r="D55" s="153" t="s">
        <v>1101</v>
      </c>
      <c r="E55" s="154">
        <v>7</v>
      </c>
      <c r="F55" s="155">
        <v>1.1100000000000001</v>
      </c>
      <c r="G55" s="154" t="s">
        <v>1258</v>
      </c>
      <c r="H55" s="154" t="s">
        <v>1255</v>
      </c>
      <c r="I55" s="156">
        <v>41</v>
      </c>
    </row>
    <row r="56" spans="1:9">
      <c r="A56" s="152">
        <v>55</v>
      </c>
      <c r="B56" s="153" t="s">
        <v>1122</v>
      </c>
      <c r="C56" s="153" t="s">
        <v>1111</v>
      </c>
      <c r="D56" s="153" t="s">
        <v>1101</v>
      </c>
      <c r="E56" s="154">
        <v>1</v>
      </c>
      <c r="F56" s="155">
        <v>4.78</v>
      </c>
      <c r="G56" s="154" t="s">
        <v>1258</v>
      </c>
      <c r="H56" s="154" t="s">
        <v>1254</v>
      </c>
      <c r="I56" s="156">
        <v>44</v>
      </c>
    </row>
    <row r="57" spans="1:9">
      <c r="A57" s="152">
        <v>56</v>
      </c>
      <c r="B57" s="153" t="s">
        <v>1134</v>
      </c>
      <c r="C57" s="153" t="s">
        <v>1094</v>
      </c>
      <c r="D57" s="153" t="s">
        <v>1103</v>
      </c>
      <c r="E57" s="154">
        <v>5</v>
      </c>
      <c r="F57" s="155">
        <v>9.2200000000000006</v>
      </c>
      <c r="G57" s="154" t="s">
        <v>1258</v>
      </c>
      <c r="H57" s="154" t="s">
        <v>1255</v>
      </c>
      <c r="I57" s="156">
        <v>52</v>
      </c>
    </row>
    <row r="58" spans="1:9">
      <c r="A58" s="152">
        <v>57</v>
      </c>
      <c r="B58" s="153" t="s">
        <v>1114</v>
      </c>
      <c r="C58" s="153" t="s">
        <v>1094</v>
      </c>
      <c r="D58" s="153" t="s">
        <v>1103</v>
      </c>
      <c r="E58" s="154">
        <v>8</v>
      </c>
      <c r="F58" s="155">
        <v>7.85</v>
      </c>
      <c r="G58" s="154" t="s">
        <v>1257</v>
      </c>
      <c r="H58" s="154" t="s">
        <v>1255</v>
      </c>
      <c r="I58" s="156">
        <v>39</v>
      </c>
    </row>
    <row r="59" spans="1:9">
      <c r="A59" s="152">
        <v>58</v>
      </c>
      <c r="B59" s="153" t="s">
        <v>1104</v>
      </c>
      <c r="C59" s="153" t="s">
        <v>1094</v>
      </c>
      <c r="D59" s="153" t="s">
        <v>1101</v>
      </c>
      <c r="E59" s="154">
        <v>9</v>
      </c>
      <c r="F59" s="155">
        <v>1.99</v>
      </c>
      <c r="G59" s="154" t="s">
        <v>1258</v>
      </c>
      <c r="H59" s="154" t="s">
        <v>1255</v>
      </c>
      <c r="I59" s="156">
        <v>60</v>
      </c>
    </row>
    <row r="60" spans="1:9">
      <c r="A60" s="152">
        <v>59</v>
      </c>
      <c r="B60" s="153" t="s">
        <v>1135</v>
      </c>
      <c r="C60" s="153" t="s">
        <v>1097</v>
      </c>
      <c r="D60" s="153" t="s">
        <v>1095</v>
      </c>
      <c r="E60" s="154">
        <v>10</v>
      </c>
      <c r="F60" s="155">
        <v>2.37</v>
      </c>
      <c r="G60" s="154" t="s">
        <v>1258</v>
      </c>
      <c r="H60" s="154" t="s">
        <v>1255</v>
      </c>
      <c r="I60" s="156">
        <v>52</v>
      </c>
    </row>
    <row r="61" spans="1:9">
      <c r="A61" s="152">
        <v>60</v>
      </c>
      <c r="B61" s="153" t="s">
        <v>1126</v>
      </c>
      <c r="C61" s="153" t="s">
        <v>1097</v>
      </c>
      <c r="D61" s="153" t="s">
        <v>1098</v>
      </c>
      <c r="E61" s="154">
        <v>5</v>
      </c>
      <c r="F61" s="155">
        <v>7.81</v>
      </c>
      <c r="G61" s="154" t="s">
        <v>1258</v>
      </c>
      <c r="H61" s="154" t="s">
        <v>1255</v>
      </c>
      <c r="I61" s="156">
        <v>64</v>
      </c>
    </row>
    <row r="62" spans="1:9">
      <c r="A62" s="152">
        <v>61</v>
      </c>
      <c r="B62" s="153" t="s">
        <v>1129</v>
      </c>
      <c r="C62" s="153" t="s">
        <v>1094</v>
      </c>
      <c r="D62" s="153" t="s">
        <v>1109</v>
      </c>
      <c r="E62" s="154">
        <v>2</v>
      </c>
      <c r="F62" s="155">
        <v>7.03</v>
      </c>
      <c r="G62" s="154" t="s">
        <v>1257</v>
      </c>
      <c r="H62" s="154" t="s">
        <v>1255</v>
      </c>
      <c r="I62" s="156">
        <v>30</v>
      </c>
    </row>
    <row r="63" spans="1:9">
      <c r="A63" s="152">
        <v>62</v>
      </c>
      <c r="B63" s="153" t="s">
        <v>1093</v>
      </c>
      <c r="C63" s="153" t="s">
        <v>1094</v>
      </c>
      <c r="D63" s="153" t="s">
        <v>1101</v>
      </c>
      <c r="E63" s="154">
        <v>1</v>
      </c>
      <c r="F63" s="155">
        <v>3.77</v>
      </c>
      <c r="G63" s="154" t="s">
        <v>1257</v>
      </c>
      <c r="H63" s="154" t="s">
        <v>1255</v>
      </c>
      <c r="I63" s="156">
        <v>62</v>
      </c>
    </row>
    <row r="64" spans="1:9">
      <c r="A64" s="152">
        <v>63</v>
      </c>
      <c r="B64" s="153" t="s">
        <v>1115</v>
      </c>
      <c r="C64" s="153" t="s">
        <v>1097</v>
      </c>
      <c r="D64" s="153" t="s">
        <v>1098</v>
      </c>
      <c r="E64" s="154">
        <v>2</v>
      </c>
      <c r="F64" s="155">
        <v>3.14</v>
      </c>
      <c r="G64" s="154" t="s">
        <v>1258</v>
      </c>
      <c r="H64" s="154" t="s">
        <v>1254</v>
      </c>
      <c r="I64" s="156">
        <v>57</v>
      </c>
    </row>
    <row r="65" spans="1:9">
      <c r="A65" s="152">
        <v>64</v>
      </c>
      <c r="B65" s="153" t="s">
        <v>1116</v>
      </c>
      <c r="C65" s="153" t="s">
        <v>1097</v>
      </c>
      <c r="D65" s="153" t="s">
        <v>1101</v>
      </c>
      <c r="E65" s="154">
        <v>3</v>
      </c>
      <c r="F65" s="155">
        <v>8.33</v>
      </c>
      <c r="G65" s="154" t="s">
        <v>1258</v>
      </c>
      <c r="H65" s="154" t="s">
        <v>1255</v>
      </c>
      <c r="I65" s="156">
        <v>36</v>
      </c>
    </row>
    <row r="66" spans="1:9">
      <c r="A66" s="152">
        <v>65</v>
      </c>
      <c r="B66" s="153" t="s">
        <v>1096</v>
      </c>
      <c r="C66" s="153" t="s">
        <v>1097</v>
      </c>
      <c r="D66" s="153" t="s">
        <v>1101</v>
      </c>
      <c r="E66" s="154">
        <v>5</v>
      </c>
      <c r="F66" s="155">
        <v>7.54</v>
      </c>
      <c r="G66" s="154" t="s">
        <v>1257</v>
      </c>
      <c r="H66" s="154" t="s">
        <v>1255</v>
      </c>
      <c r="I66" s="156">
        <v>51</v>
      </c>
    </row>
    <row r="67" spans="1:9">
      <c r="A67" s="152">
        <v>66</v>
      </c>
      <c r="B67" s="153" t="s">
        <v>1135</v>
      </c>
      <c r="C67" s="153" t="s">
        <v>1097</v>
      </c>
      <c r="D67" s="153" t="s">
        <v>1101</v>
      </c>
      <c r="E67" s="154">
        <v>6</v>
      </c>
      <c r="F67" s="155">
        <v>8.7899999999999991</v>
      </c>
      <c r="G67" s="154" t="s">
        <v>1257</v>
      </c>
      <c r="H67" s="154" t="s">
        <v>1255</v>
      </c>
      <c r="I67" s="156">
        <v>59</v>
      </c>
    </row>
    <row r="68" spans="1:9">
      <c r="A68" s="152">
        <v>67</v>
      </c>
      <c r="B68" s="153" t="s">
        <v>1115</v>
      </c>
      <c r="C68" s="153" t="s">
        <v>1097</v>
      </c>
      <c r="D68" s="153" t="s">
        <v>1101</v>
      </c>
      <c r="E68" s="154">
        <v>6</v>
      </c>
      <c r="F68" s="155">
        <v>2.37</v>
      </c>
      <c r="G68" s="154" t="s">
        <v>1257</v>
      </c>
      <c r="H68" s="154" t="s">
        <v>1255</v>
      </c>
      <c r="I68" s="156">
        <v>63</v>
      </c>
    </row>
    <row r="69" spans="1:9">
      <c r="A69" s="152">
        <v>68</v>
      </c>
      <c r="B69" s="153" t="s">
        <v>1122</v>
      </c>
      <c r="C69" s="153" t="s">
        <v>1111</v>
      </c>
      <c r="D69" s="153" t="s">
        <v>1103</v>
      </c>
      <c r="E69" s="154">
        <v>4</v>
      </c>
      <c r="F69" s="155">
        <v>5.12</v>
      </c>
      <c r="G69" s="154" t="s">
        <v>1258</v>
      </c>
      <c r="H69" s="154" t="s">
        <v>1255</v>
      </c>
      <c r="I69" s="156">
        <v>59</v>
      </c>
    </row>
    <row r="70" spans="1:9">
      <c r="A70" s="152">
        <v>69</v>
      </c>
      <c r="B70" s="153" t="s">
        <v>1129</v>
      </c>
      <c r="C70" s="153" t="s">
        <v>1094</v>
      </c>
      <c r="D70" s="153" t="s">
        <v>1101</v>
      </c>
      <c r="E70" s="154">
        <v>6</v>
      </c>
      <c r="F70" s="155">
        <v>3.45</v>
      </c>
      <c r="G70" s="154" t="s">
        <v>1258</v>
      </c>
      <c r="H70" s="154" t="s">
        <v>1255</v>
      </c>
      <c r="I70" s="156">
        <v>28</v>
      </c>
    </row>
    <row r="71" spans="1:9">
      <c r="A71" s="152">
        <v>70</v>
      </c>
      <c r="B71" s="153" t="s">
        <v>1108</v>
      </c>
      <c r="C71" s="153" t="s">
        <v>1094</v>
      </c>
      <c r="D71" s="153" t="s">
        <v>1103</v>
      </c>
      <c r="E71" s="154">
        <v>2</v>
      </c>
      <c r="F71" s="155">
        <v>5.66</v>
      </c>
      <c r="G71" s="154" t="s">
        <v>1257</v>
      </c>
      <c r="H71" s="154" t="s">
        <v>1255</v>
      </c>
      <c r="I71" s="156">
        <v>51</v>
      </c>
    </row>
    <row r="72" spans="1:9">
      <c r="A72" s="152">
        <v>71</v>
      </c>
      <c r="B72" s="153" t="s">
        <v>1116</v>
      </c>
      <c r="C72" s="153" t="s">
        <v>1097</v>
      </c>
      <c r="D72" s="153" t="s">
        <v>1101</v>
      </c>
      <c r="E72" s="154">
        <v>2</v>
      </c>
      <c r="F72" s="155">
        <v>8.7200000000000006</v>
      </c>
      <c r="G72" s="154" t="s">
        <v>1258</v>
      </c>
      <c r="H72" s="154" t="s">
        <v>1255</v>
      </c>
      <c r="I72" s="156">
        <v>55</v>
      </c>
    </row>
    <row r="73" spans="1:9">
      <c r="A73" s="152">
        <v>72</v>
      </c>
      <c r="B73" s="153" t="s">
        <v>1102</v>
      </c>
      <c r="C73" s="153" t="s">
        <v>1097</v>
      </c>
      <c r="D73" s="153" t="s">
        <v>1101</v>
      </c>
      <c r="E73" s="154">
        <v>9</v>
      </c>
      <c r="F73" s="155">
        <v>2.76</v>
      </c>
      <c r="G73" s="154" t="s">
        <v>1257</v>
      </c>
      <c r="H73" s="154" t="s">
        <v>1255</v>
      </c>
      <c r="I73" s="156">
        <v>60</v>
      </c>
    </row>
    <row r="74" spans="1:9">
      <c r="A74" s="152">
        <v>73</v>
      </c>
      <c r="B74" s="153" t="s">
        <v>1136</v>
      </c>
      <c r="C74" s="153" t="s">
        <v>1094</v>
      </c>
      <c r="D74" s="153" t="s">
        <v>1095</v>
      </c>
      <c r="E74" s="154">
        <v>7</v>
      </c>
      <c r="F74" s="155">
        <v>5.92</v>
      </c>
      <c r="G74" s="154" t="s">
        <v>1257</v>
      </c>
      <c r="H74" s="154" t="s">
        <v>1254</v>
      </c>
      <c r="I74" s="156">
        <v>48</v>
      </c>
    </row>
    <row r="75" spans="1:9">
      <c r="A75" s="152">
        <v>74</v>
      </c>
      <c r="B75" s="153" t="s">
        <v>1105</v>
      </c>
      <c r="C75" s="153" t="s">
        <v>1094</v>
      </c>
      <c r="D75" s="153" t="s">
        <v>1103</v>
      </c>
      <c r="E75" s="154">
        <v>7</v>
      </c>
      <c r="F75" s="155">
        <v>5.46</v>
      </c>
      <c r="G75" s="154" t="s">
        <v>1258</v>
      </c>
      <c r="H75" s="154" t="s">
        <v>1255</v>
      </c>
      <c r="I75" s="156">
        <v>58</v>
      </c>
    </row>
    <row r="76" spans="1:9">
      <c r="A76" s="152">
        <v>75</v>
      </c>
      <c r="B76" s="153" t="s">
        <v>204</v>
      </c>
      <c r="C76" s="153" t="s">
        <v>1094</v>
      </c>
      <c r="D76" s="153" t="s">
        <v>1095</v>
      </c>
      <c r="E76" s="154">
        <v>4</v>
      </c>
      <c r="F76" s="155">
        <v>9.86</v>
      </c>
      <c r="G76" s="154" t="s">
        <v>1257</v>
      </c>
      <c r="H76" s="154" t="s">
        <v>1255</v>
      </c>
      <c r="I76" s="156">
        <v>42</v>
      </c>
    </row>
    <row r="77" spans="1:9">
      <c r="A77" s="152">
        <v>76</v>
      </c>
      <c r="B77" s="153" t="s">
        <v>1117</v>
      </c>
      <c r="C77" s="153" t="s">
        <v>1094</v>
      </c>
      <c r="D77" s="153" t="s">
        <v>1109</v>
      </c>
      <c r="E77" s="154">
        <v>10</v>
      </c>
      <c r="F77" s="155">
        <v>1.82</v>
      </c>
      <c r="G77" s="154" t="s">
        <v>1258</v>
      </c>
      <c r="H77" s="154" t="s">
        <v>1255</v>
      </c>
      <c r="I77" s="156">
        <v>56</v>
      </c>
    </row>
    <row r="78" spans="1:9">
      <c r="A78" s="152">
        <v>77</v>
      </c>
      <c r="B78" s="153" t="s">
        <v>1120</v>
      </c>
      <c r="C78" s="153" t="s">
        <v>1094</v>
      </c>
      <c r="D78" s="153" t="s">
        <v>1095</v>
      </c>
      <c r="E78" s="154">
        <v>10</v>
      </c>
      <c r="F78" s="155">
        <v>7.12</v>
      </c>
      <c r="G78" s="154" t="s">
        <v>1258</v>
      </c>
      <c r="H78" s="154" t="s">
        <v>1254</v>
      </c>
      <c r="I78" s="156">
        <v>54</v>
      </c>
    </row>
    <row r="79" spans="1:9">
      <c r="A79" s="152">
        <v>78</v>
      </c>
      <c r="B79" s="153" t="s">
        <v>1115</v>
      </c>
      <c r="C79" s="153" t="s">
        <v>1097</v>
      </c>
      <c r="D79" s="153" t="s">
        <v>1095</v>
      </c>
      <c r="E79" s="154">
        <v>5</v>
      </c>
      <c r="F79" s="155">
        <v>7.45</v>
      </c>
      <c r="G79" s="154" t="s">
        <v>1258</v>
      </c>
      <c r="H79" s="154" t="s">
        <v>1254</v>
      </c>
      <c r="I79" s="156">
        <v>60</v>
      </c>
    </row>
    <row r="80" spans="1:9">
      <c r="A80" s="152">
        <v>79</v>
      </c>
      <c r="B80" s="153" t="s">
        <v>203</v>
      </c>
      <c r="C80" s="153" t="s">
        <v>1094</v>
      </c>
      <c r="D80" s="153" t="s">
        <v>1095</v>
      </c>
      <c r="E80" s="154">
        <v>9</v>
      </c>
      <c r="F80" s="155">
        <v>5.36</v>
      </c>
      <c r="G80" s="154" t="s">
        <v>1258</v>
      </c>
      <c r="H80" s="154" t="s">
        <v>1255</v>
      </c>
      <c r="I80" s="156">
        <v>66</v>
      </c>
    </row>
    <row r="81" spans="1:9">
      <c r="A81" s="152">
        <v>80</v>
      </c>
      <c r="B81" s="153" t="s">
        <v>1121</v>
      </c>
      <c r="C81" s="153" t="s">
        <v>1097</v>
      </c>
      <c r="D81" s="153" t="s">
        <v>1103</v>
      </c>
      <c r="E81" s="154">
        <v>10</v>
      </c>
      <c r="F81" s="155">
        <v>8.33</v>
      </c>
      <c r="G81" s="154" t="s">
        <v>1258</v>
      </c>
      <c r="H81" s="154" t="s">
        <v>1255</v>
      </c>
      <c r="I81" s="156">
        <v>51</v>
      </c>
    </row>
    <row r="82" spans="1:9">
      <c r="A82" s="152">
        <v>81</v>
      </c>
      <c r="B82" s="153" t="s">
        <v>1128</v>
      </c>
      <c r="C82" s="153" t="s">
        <v>1097</v>
      </c>
      <c r="D82" s="153" t="s">
        <v>1101</v>
      </c>
      <c r="E82" s="154">
        <v>2</v>
      </c>
      <c r="F82" s="155">
        <v>1.28</v>
      </c>
      <c r="G82" s="154" t="s">
        <v>1258</v>
      </c>
      <c r="H82" s="154" t="s">
        <v>1254</v>
      </c>
      <c r="I82" s="156">
        <v>38</v>
      </c>
    </row>
    <row r="83" spans="1:9">
      <c r="A83" s="152">
        <v>82</v>
      </c>
      <c r="B83" s="153" t="s">
        <v>1126</v>
      </c>
      <c r="C83" s="153" t="s">
        <v>1097</v>
      </c>
      <c r="D83" s="153" t="s">
        <v>1101</v>
      </c>
      <c r="E83" s="154">
        <v>9</v>
      </c>
      <c r="F83" s="155">
        <v>6.41</v>
      </c>
      <c r="G83" s="154" t="s">
        <v>1258</v>
      </c>
      <c r="H83" s="154" t="s">
        <v>1255</v>
      </c>
      <c r="I83" s="156">
        <v>40</v>
      </c>
    </row>
    <row r="84" spans="1:9">
      <c r="A84" s="152">
        <v>83</v>
      </c>
      <c r="B84" s="153" t="s">
        <v>1128</v>
      </c>
      <c r="C84" s="153" t="s">
        <v>1097</v>
      </c>
      <c r="D84" s="153" t="s">
        <v>1109</v>
      </c>
      <c r="E84" s="154">
        <v>5</v>
      </c>
      <c r="F84" s="155">
        <v>6.31</v>
      </c>
      <c r="G84" s="154" t="s">
        <v>1258</v>
      </c>
      <c r="H84" s="154" t="s">
        <v>1255</v>
      </c>
      <c r="I84" s="156">
        <v>64</v>
      </c>
    </row>
    <row r="85" spans="1:9">
      <c r="A85" s="152">
        <v>84</v>
      </c>
      <c r="B85" s="153" t="s">
        <v>203</v>
      </c>
      <c r="C85" s="153" t="s">
        <v>1094</v>
      </c>
      <c r="D85" s="153" t="s">
        <v>1109</v>
      </c>
      <c r="E85" s="154">
        <v>2</v>
      </c>
      <c r="F85" s="155">
        <v>2.1800000000000002</v>
      </c>
      <c r="G85" s="154" t="s">
        <v>1258</v>
      </c>
      <c r="H85" s="154" t="s">
        <v>1255</v>
      </c>
      <c r="I85" s="156">
        <v>29</v>
      </c>
    </row>
    <row r="86" spans="1:9">
      <c r="A86" s="152">
        <v>85</v>
      </c>
      <c r="B86" s="153" t="s">
        <v>203</v>
      </c>
      <c r="C86" s="153" t="s">
        <v>1094</v>
      </c>
      <c r="D86" s="153" t="s">
        <v>1109</v>
      </c>
      <c r="E86" s="154">
        <v>8</v>
      </c>
      <c r="F86" s="155">
        <v>8.59</v>
      </c>
      <c r="G86" s="154" t="s">
        <v>1258</v>
      </c>
      <c r="H86" s="154" t="s">
        <v>1255</v>
      </c>
      <c r="I86" s="156">
        <v>56</v>
      </c>
    </row>
    <row r="87" spans="1:9">
      <c r="A87" s="152">
        <v>86</v>
      </c>
      <c r="B87" s="153" t="s">
        <v>1120</v>
      </c>
      <c r="C87" s="153" t="s">
        <v>1094</v>
      </c>
      <c r="D87" s="153" t="s">
        <v>1103</v>
      </c>
      <c r="E87" s="154">
        <v>6</v>
      </c>
      <c r="F87" s="155">
        <v>5.44</v>
      </c>
      <c r="G87" s="154" t="s">
        <v>1258</v>
      </c>
      <c r="H87" s="154" t="s">
        <v>1255</v>
      </c>
      <c r="I87" s="156">
        <v>60</v>
      </c>
    </row>
    <row r="88" spans="1:9">
      <c r="A88" s="152">
        <v>87</v>
      </c>
      <c r="B88" s="153" t="s">
        <v>1137</v>
      </c>
      <c r="C88" s="153" t="s">
        <v>1097</v>
      </c>
      <c r="D88" s="153" t="s">
        <v>1103</v>
      </c>
      <c r="E88" s="154">
        <v>5</v>
      </c>
      <c r="F88" s="155">
        <v>6.74</v>
      </c>
      <c r="G88" s="154" t="s">
        <v>1257</v>
      </c>
      <c r="H88" s="154" t="s">
        <v>1254</v>
      </c>
      <c r="I88" s="156">
        <v>60</v>
      </c>
    </row>
    <row r="89" spans="1:9">
      <c r="A89" s="152">
        <v>88</v>
      </c>
      <c r="B89" s="153" t="s">
        <v>1135</v>
      </c>
      <c r="C89" s="153" t="s">
        <v>1097</v>
      </c>
      <c r="D89" s="153" t="s">
        <v>1103</v>
      </c>
      <c r="E89" s="154">
        <v>8</v>
      </c>
      <c r="F89" s="155">
        <v>4.24</v>
      </c>
      <c r="G89" s="154" t="s">
        <v>1258</v>
      </c>
      <c r="H89" s="154" t="s">
        <v>1255</v>
      </c>
      <c r="I89" s="156">
        <v>24</v>
      </c>
    </row>
    <row r="90" spans="1:9">
      <c r="A90" s="152">
        <v>89</v>
      </c>
      <c r="B90" s="153" t="s">
        <v>1108</v>
      </c>
      <c r="C90" s="153" t="s">
        <v>1094</v>
      </c>
      <c r="D90" s="153" t="s">
        <v>1101</v>
      </c>
      <c r="E90" s="154">
        <v>8</v>
      </c>
      <c r="F90" s="155">
        <v>2.5299999999999998</v>
      </c>
      <c r="G90" s="154" t="s">
        <v>1258</v>
      </c>
      <c r="H90" s="154" t="s">
        <v>1255</v>
      </c>
      <c r="I90" s="156">
        <v>71</v>
      </c>
    </row>
    <row r="91" spans="1:9">
      <c r="A91" s="152">
        <v>90</v>
      </c>
      <c r="B91" s="153" t="s">
        <v>1099</v>
      </c>
      <c r="C91" s="153" t="s">
        <v>1100</v>
      </c>
      <c r="D91" s="153" t="s">
        <v>1095</v>
      </c>
      <c r="E91" s="154">
        <v>7</v>
      </c>
      <c r="F91" s="155">
        <v>6.27</v>
      </c>
      <c r="G91" s="154" t="s">
        <v>1258</v>
      </c>
      <c r="H91" s="154" t="s">
        <v>1255</v>
      </c>
      <c r="I91" s="156">
        <v>50</v>
      </c>
    </row>
    <row r="92" spans="1:9">
      <c r="A92" s="152">
        <v>91</v>
      </c>
      <c r="B92" s="153" t="s">
        <v>1121</v>
      </c>
      <c r="C92" s="153" t="s">
        <v>1097</v>
      </c>
      <c r="D92" s="153" t="s">
        <v>1098</v>
      </c>
      <c r="E92" s="154">
        <v>1</v>
      </c>
      <c r="F92" s="155">
        <v>5.79</v>
      </c>
      <c r="G92" s="154" t="s">
        <v>1258</v>
      </c>
      <c r="H92" s="154" t="s">
        <v>1255</v>
      </c>
      <c r="I92" s="156">
        <v>37</v>
      </c>
    </row>
    <row r="93" spans="1:9">
      <c r="A93" s="152">
        <v>92</v>
      </c>
      <c r="B93" s="153" t="s">
        <v>1118</v>
      </c>
      <c r="C93" s="153" t="s">
        <v>1097</v>
      </c>
      <c r="D93" s="153" t="s">
        <v>1109</v>
      </c>
      <c r="E93" s="154">
        <v>4</v>
      </c>
      <c r="F93" s="155">
        <v>4.13</v>
      </c>
      <c r="G93" s="154" t="s">
        <v>1258</v>
      </c>
      <c r="H93" s="154" t="s">
        <v>1255</v>
      </c>
      <c r="I93" s="156">
        <v>40</v>
      </c>
    </row>
    <row r="94" spans="1:9">
      <c r="A94" s="152">
        <v>93</v>
      </c>
      <c r="B94" s="153" t="s">
        <v>1131</v>
      </c>
      <c r="C94" s="153" t="s">
        <v>1094</v>
      </c>
      <c r="D94" s="153" t="s">
        <v>1109</v>
      </c>
      <c r="E94" s="154">
        <v>9</v>
      </c>
      <c r="F94" s="155">
        <v>1.98</v>
      </c>
      <c r="G94" s="154" t="s">
        <v>1258</v>
      </c>
      <c r="H94" s="154" t="s">
        <v>1254</v>
      </c>
      <c r="I94" s="156">
        <v>68</v>
      </c>
    </row>
    <row r="95" spans="1:9">
      <c r="A95" s="152">
        <v>94</v>
      </c>
      <c r="B95" s="153" t="s">
        <v>1131</v>
      </c>
      <c r="C95" s="153" t="s">
        <v>1094</v>
      </c>
      <c r="D95" s="153" t="s">
        <v>1095</v>
      </c>
      <c r="E95" s="154">
        <v>10</v>
      </c>
      <c r="F95" s="155">
        <v>3.66</v>
      </c>
      <c r="G95" s="154" t="s">
        <v>1258</v>
      </c>
      <c r="H95" s="154" t="s">
        <v>1254</v>
      </c>
      <c r="I95" s="156">
        <v>39</v>
      </c>
    </row>
    <row r="96" spans="1:9">
      <c r="A96" s="152">
        <v>95</v>
      </c>
      <c r="B96" s="153" t="s">
        <v>1129</v>
      </c>
      <c r="C96" s="153" t="s">
        <v>1094</v>
      </c>
      <c r="D96" s="153" t="s">
        <v>1095</v>
      </c>
      <c r="E96" s="154">
        <v>2</v>
      </c>
      <c r="F96" s="155">
        <v>1.1499999999999999</v>
      </c>
      <c r="G96" s="154" t="s">
        <v>1257</v>
      </c>
      <c r="H96" s="154" t="s">
        <v>1255</v>
      </c>
      <c r="I96" s="156">
        <v>62</v>
      </c>
    </row>
    <row r="97" spans="1:9">
      <c r="A97" s="152">
        <v>96</v>
      </c>
      <c r="B97" s="153" t="s">
        <v>1099</v>
      </c>
      <c r="C97" s="153" t="s">
        <v>1100</v>
      </c>
      <c r="D97" s="153" t="s">
        <v>1098</v>
      </c>
      <c r="E97" s="154">
        <v>3</v>
      </c>
      <c r="F97" s="155">
        <v>9.86</v>
      </c>
      <c r="G97" s="154" t="s">
        <v>1257</v>
      </c>
      <c r="H97" s="154" t="s">
        <v>1255</v>
      </c>
      <c r="I97" s="156">
        <v>59</v>
      </c>
    </row>
    <row r="98" spans="1:9">
      <c r="A98" s="152">
        <v>97</v>
      </c>
      <c r="B98" s="153" t="s">
        <v>1093</v>
      </c>
      <c r="C98" s="153" t="s">
        <v>1094</v>
      </c>
      <c r="D98" s="153" t="s">
        <v>1101</v>
      </c>
      <c r="E98" s="154">
        <v>10</v>
      </c>
      <c r="F98" s="155">
        <v>5.65</v>
      </c>
      <c r="G98" s="154" t="s">
        <v>1258</v>
      </c>
      <c r="H98" s="154" t="s">
        <v>1254</v>
      </c>
      <c r="I98" s="156">
        <v>44</v>
      </c>
    </row>
    <row r="99" spans="1:9">
      <c r="A99" s="152">
        <v>98</v>
      </c>
      <c r="B99" s="153" t="s">
        <v>1099</v>
      </c>
      <c r="C99" s="153" t="s">
        <v>1100</v>
      </c>
      <c r="D99" s="153" t="s">
        <v>1098</v>
      </c>
      <c r="E99" s="154">
        <v>9</v>
      </c>
      <c r="F99" s="155">
        <v>2.4700000000000002</v>
      </c>
      <c r="G99" s="154" t="s">
        <v>1258</v>
      </c>
      <c r="H99" s="154" t="s">
        <v>1254</v>
      </c>
      <c r="I99" s="156">
        <v>46</v>
      </c>
    </row>
    <row r="100" spans="1:9">
      <c r="A100" s="152">
        <v>99</v>
      </c>
      <c r="B100" s="153" t="s">
        <v>1138</v>
      </c>
      <c r="C100" s="153" t="s">
        <v>1100</v>
      </c>
      <c r="D100" s="153" t="s">
        <v>1101</v>
      </c>
      <c r="E100" s="154">
        <v>9</v>
      </c>
      <c r="F100" s="155">
        <v>2.66</v>
      </c>
      <c r="G100" s="154" t="s">
        <v>1258</v>
      </c>
      <c r="H100" s="154" t="s">
        <v>1255</v>
      </c>
      <c r="I100" s="156">
        <v>34</v>
      </c>
    </row>
    <row r="101" spans="1:9">
      <c r="A101" s="152">
        <v>100</v>
      </c>
      <c r="B101" s="153" t="s">
        <v>1116</v>
      </c>
      <c r="C101" s="153" t="s">
        <v>1097</v>
      </c>
      <c r="D101" s="153" t="s">
        <v>1103</v>
      </c>
      <c r="E101" s="154">
        <v>1</v>
      </c>
      <c r="F101" s="155">
        <v>1.07</v>
      </c>
      <c r="G101" s="154" t="s">
        <v>1258</v>
      </c>
      <c r="H101" s="154" t="s">
        <v>1255</v>
      </c>
      <c r="I101" s="156">
        <v>35</v>
      </c>
    </row>
    <row r="102" spans="1:9">
      <c r="A102" s="152">
        <v>101</v>
      </c>
      <c r="B102" s="153" t="s">
        <v>1107</v>
      </c>
      <c r="C102" s="153" t="s">
        <v>1094</v>
      </c>
      <c r="D102" s="153" t="s">
        <v>1101</v>
      </c>
      <c r="E102" s="154">
        <v>4</v>
      </c>
      <c r="F102" s="155">
        <v>1.2</v>
      </c>
      <c r="G102" s="154" t="s">
        <v>1258</v>
      </c>
      <c r="H102" s="154" t="s">
        <v>1255</v>
      </c>
      <c r="I102" s="156">
        <v>73</v>
      </c>
    </row>
    <row r="103" spans="1:9">
      <c r="A103" s="152">
        <v>102</v>
      </c>
      <c r="B103" s="153" t="s">
        <v>1114</v>
      </c>
      <c r="C103" s="153" t="s">
        <v>1094</v>
      </c>
      <c r="D103" s="153" t="s">
        <v>1095</v>
      </c>
      <c r="E103" s="154">
        <v>8</v>
      </c>
      <c r="F103" s="155">
        <v>5.27</v>
      </c>
      <c r="G103" s="154" t="s">
        <v>1257</v>
      </c>
      <c r="H103" s="154" t="s">
        <v>1255</v>
      </c>
      <c r="I103" s="156">
        <v>35</v>
      </c>
    </row>
    <row r="104" spans="1:9">
      <c r="A104" s="152">
        <v>103</v>
      </c>
      <c r="B104" s="153" t="s">
        <v>1110</v>
      </c>
      <c r="C104" s="153" t="s">
        <v>1111</v>
      </c>
      <c r="D104" s="153" t="s">
        <v>1095</v>
      </c>
      <c r="E104" s="154">
        <v>3</v>
      </c>
      <c r="F104" s="155">
        <v>6.87</v>
      </c>
      <c r="G104" s="154" t="s">
        <v>1258</v>
      </c>
      <c r="H104" s="154" t="s">
        <v>1255</v>
      </c>
      <c r="I104" s="156">
        <v>64</v>
      </c>
    </row>
    <row r="105" spans="1:9">
      <c r="A105" s="152">
        <v>104</v>
      </c>
      <c r="B105" s="153" t="s">
        <v>1117</v>
      </c>
      <c r="C105" s="153" t="s">
        <v>1094</v>
      </c>
      <c r="D105" s="153" t="s">
        <v>1103</v>
      </c>
      <c r="E105" s="154">
        <v>6</v>
      </c>
      <c r="F105" s="155">
        <v>9.73</v>
      </c>
      <c r="G105" s="154" t="s">
        <v>1258</v>
      </c>
      <c r="H105" s="154" t="s">
        <v>1255</v>
      </c>
      <c r="I105" s="156">
        <v>51</v>
      </c>
    </row>
    <row r="106" spans="1:9">
      <c r="A106" s="152">
        <v>105</v>
      </c>
      <c r="B106" s="153" t="s">
        <v>1120</v>
      </c>
      <c r="C106" s="153" t="s">
        <v>1094</v>
      </c>
      <c r="D106" s="153" t="s">
        <v>1095</v>
      </c>
      <c r="E106" s="154">
        <v>1</v>
      </c>
      <c r="F106" s="155">
        <v>4.37</v>
      </c>
      <c r="G106" s="154" t="s">
        <v>1258</v>
      </c>
      <c r="H106" s="154" t="s">
        <v>1255</v>
      </c>
      <c r="I106" s="156">
        <v>56</v>
      </c>
    </row>
    <row r="107" spans="1:9">
      <c r="A107" s="152">
        <v>106</v>
      </c>
      <c r="B107" s="153" t="s">
        <v>1132</v>
      </c>
      <c r="C107" s="153" t="s">
        <v>1094</v>
      </c>
      <c r="D107" s="153" t="s">
        <v>1109</v>
      </c>
      <c r="E107" s="154">
        <v>7</v>
      </c>
      <c r="F107" s="155">
        <v>9.1300000000000008</v>
      </c>
      <c r="G107" s="154" t="s">
        <v>1258</v>
      </c>
      <c r="H107" s="154" t="s">
        <v>1255</v>
      </c>
      <c r="I107" s="156">
        <v>72</v>
      </c>
    </row>
    <row r="108" spans="1:9">
      <c r="A108" s="152">
        <v>107</v>
      </c>
      <c r="B108" s="153" t="s">
        <v>1104</v>
      </c>
      <c r="C108" s="153" t="s">
        <v>1094</v>
      </c>
      <c r="D108" s="153" t="s">
        <v>1101</v>
      </c>
      <c r="E108" s="154">
        <v>4</v>
      </c>
      <c r="F108" s="155">
        <v>9.77</v>
      </c>
      <c r="G108" s="154" t="s">
        <v>1257</v>
      </c>
      <c r="H108" s="154" t="s">
        <v>1255</v>
      </c>
      <c r="I108" s="156">
        <v>51</v>
      </c>
    </row>
    <row r="109" spans="1:9">
      <c r="A109" s="152">
        <v>108</v>
      </c>
      <c r="B109" s="153" t="s">
        <v>1112</v>
      </c>
      <c r="C109" s="153" t="s">
        <v>1094</v>
      </c>
      <c r="D109" s="153" t="s">
        <v>1109</v>
      </c>
      <c r="E109" s="154">
        <v>6</v>
      </c>
      <c r="F109" s="155">
        <v>6.94</v>
      </c>
      <c r="G109" s="154" t="s">
        <v>1258</v>
      </c>
      <c r="H109" s="154" t="s">
        <v>1255</v>
      </c>
      <c r="I109" s="156">
        <v>61</v>
      </c>
    </row>
    <row r="110" spans="1:9">
      <c r="A110" s="152">
        <v>109</v>
      </c>
      <c r="B110" s="153" t="s">
        <v>1139</v>
      </c>
      <c r="C110" s="153" t="s">
        <v>1094</v>
      </c>
      <c r="D110" s="153" t="s">
        <v>1098</v>
      </c>
      <c r="E110" s="154">
        <v>10</v>
      </c>
      <c r="F110" s="155">
        <v>7.78</v>
      </c>
      <c r="G110" s="154" t="s">
        <v>1257</v>
      </c>
      <c r="H110" s="154" t="s">
        <v>1254</v>
      </c>
      <c r="I110" s="156">
        <v>60</v>
      </c>
    </row>
    <row r="111" spans="1:9">
      <c r="A111" s="152">
        <v>110</v>
      </c>
      <c r="B111" s="153" t="s">
        <v>1110</v>
      </c>
      <c r="C111" s="153" t="s">
        <v>1111</v>
      </c>
      <c r="D111" s="153" t="s">
        <v>1101</v>
      </c>
      <c r="E111" s="154">
        <v>5</v>
      </c>
      <c r="F111" s="155">
        <v>1.75</v>
      </c>
      <c r="G111" s="154" t="s">
        <v>1257</v>
      </c>
      <c r="H111" s="154" t="s">
        <v>1254</v>
      </c>
      <c r="I111" s="156">
        <v>59</v>
      </c>
    </row>
    <row r="112" spans="1:9">
      <c r="A112" s="152">
        <v>111</v>
      </c>
      <c r="B112" s="153" t="s">
        <v>1140</v>
      </c>
      <c r="C112" s="153" t="s">
        <v>1097</v>
      </c>
      <c r="D112" s="153" t="s">
        <v>1101</v>
      </c>
      <c r="E112" s="154">
        <v>1</v>
      </c>
      <c r="F112" s="155">
        <v>7.76</v>
      </c>
      <c r="G112" s="154" t="s">
        <v>1258</v>
      </c>
      <c r="H112" s="154" t="s">
        <v>1254</v>
      </c>
      <c r="I112" s="156">
        <v>42</v>
      </c>
    </row>
    <row r="113" spans="1:9">
      <c r="A113" s="152">
        <v>112</v>
      </c>
      <c r="B113" s="153" t="s">
        <v>1127</v>
      </c>
      <c r="C113" s="153" t="s">
        <v>1094</v>
      </c>
      <c r="D113" s="153" t="s">
        <v>1101</v>
      </c>
      <c r="E113" s="154">
        <v>3</v>
      </c>
      <c r="F113" s="155">
        <v>3.57</v>
      </c>
      <c r="G113" s="154" t="s">
        <v>1258</v>
      </c>
      <c r="H113" s="154" t="s">
        <v>1254</v>
      </c>
      <c r="I113" s="156">
        <v>54</v>
      </c>
    </row>
    <row r="114" spans="1:9">
      <c r="A114" s="152">
        <v>113</v>
      </c>
      <c r="B114" s="153" t="s">
        <v>1129</v>
      </c>
      <c r="C114" s="153" t="s">
        <v>1094</v>
      </c>
      <c r="D114" s="153" t="s">
        <v>1101</v>
      </c>
      <c r="E114" s="154">
        <v>1</v>
      </c>
      <c r="F114" s="155">
        <v>1.65</v>
      </c>
      <c r="G114" s="154" t="s">
        <v>1257</v>
      </c>
      <c r="H114" s="154" t="s">
        <v>1255</v>
      </c>
      <c r="I114" s="156">
        <v>41</v>
      </c>
    </row>
    <row r="115" spans="1:9">
      <c r="A115" s="152">
        <v>114</v>
      </c>
      <c r="B115" s="153" t="s">
        <v>1126</v>
      </c>
      <c r="C115" s="153" t="s">
        <v>1097</v>
      </c>
      <c r="D115" s="153" t="s">
        <v>1101</v>
      </c>
      <c r="E115" s="154">
        <v>6</v>
      </c>
      <c r="F115" s="155">
        <v>2.23</v>
      </c>
      <c r="G115" s="154" t="s">
        <v>1257</v>
      </c>
      <c r="H115" s="154" t="s">
        <v>1254</v>
      </c>
      <c r="I115" s="156">
        <v>41</v>
      </c>
    </row>
    <row r="116" spans="1:9">
      <c r="A116" s="152">
        <v>115</v>
      </c>
      <c r="B116" s="153" t="s">
        <v>1132</v>
      </c>
      <c r="C116" s="153" t="s">
        <v>1094</v>
      </c>
      <c r="D116" s="153" t="s">
        <v>1101</v>
      </c>
      <c r="E116" s="154">
        <v>9</v>
      </c>
      <c r="F116" s="155">
        <v>5.22</v>
      </c>
      <c r="G116" s="154" t="s">
        <v>1258</v>
      </c>
      <c r="H116" s="154" t="s">
        <v>1255</v>
      </c>
      <c r="I116" s="156">
        <v>61</v>
      </c>
    </row>
    <row r="117" spans="1:9">
      <c r="A117" s="152">
        <v>116</v>
      </c>
      <c r="B117" s="153" t="s">
        <v>1102</v>
      </c>
      <c r="C117" s="153" t="s">
        <v>1097</v>
      </c>
      <c r="D117" s="153" t="s">
        <v>1101</v>
      </c>
      <c r="E117" s="154">
        <v>4</v>
      </c>
      <c r="F117" s="155">
        <v>4.55</v>
      </c>
      <c r="G117" s="154" t="s">
        <v>1258</v>
      </c>
      <c r="H117" s="154" t="s">
        <v>1255</v>
      </c>
      <c r="I117" s="156">
        <v>54</v>
      </c>
    </row>
    <row r="118" spans="1:9">
      <c r="A118" s="152">
        <v>117</v>
      </c>
      <c r="B118" s="153" t="s">
        <v>1141</v>
      </c>
      <c r="C118" s="153" t="s">
        <v>1097</v>
      </c>
      <c r="D118" s="153" t="s">
        <v>1095</v>
      </c>
      <c r="E118" s="154">
        <v>7</v>
      </c>
      <c r="F118" s="155">
        <v>8.56</v>
      </c>
      <c r="G118" s="154" t="s">
        <v>1258</v>
      </c>
      <c r="H118" s="154" t="s">
        <v>1255</v>
      </c>
      <c r="I118" s="156">
        <v>21</v>
      </c>
    </row>
    <row r="119" spans="1:9">
      <c r="A119" s="152">
        <v>118</v>
      </c>
      <c r="B119" s="153" t="s">
        <v>1105</v>
      </c>
      <c r="C119" s="153" t="s">
        <v>1094</v>
      </c>
      <c r="D119" s="153" t="s">
        <v>1098</v>
      </c>
      <c r="E119" s="154">
        <v>2</v>
      </c>
      <c r="F119" s="155">
        <v>2.2200000000000002</v>
      </c>
      <c r="G119" s="154" t="s">
        <v>1258</v>
      </c>
      <c r="H119" s="154" t="s">
        <v>1255</v>
      </c>
      <c r="I119" s="156">
        <v>22</v>
      </c>
    </row>
    <row r="120" spans="1:9">
      <c r="A120" s="152">
        <v>119</v>
      </c>
      <c r="B120" s="153" t="s">
        <v>1106</v>
      </c>
      <c r="C120" s="153" t="s">
        <v>1094</v>
      </c>
      <c r="D120" s="153" t="s">
        <v>1095</v>
      </c>
      <c r="E120" s="154">
        <v>5</v>
      </c>
      <c r="F120" s="155">
        <v>1.77</v>
      </c>
      <c r="G120" s="154" t="s">
        <v>1258</v>
      </c>
      <c r="H120" s="154" t="s">
        <v>1255</v>
      </c>
      <c r="I120" s="156">
        <v>50</v>
      </c>
    </row>
    <row r="121" spans="1:9">
      <c r="A121" s="152">
        <v>120</v>
      </c>
      <c r="B121" s="153" t="s">
        <v>1131</v>
      </c>
      <c r="C121" s="153" t="s">
        <v>1094</v>
      </c>
      <c r="D121" s="153" t="s">
        <v>1101</v>
      </c>
      <c r="E121" s="154">
        <v>9</v>
      </c>
      <c r="F121" s="155">
        <v>7.85</v>
      </c>
      <c r="G121" s="154" t="s">
        <v>1258</v>
      </c>
      <c r="H121" s="154" t="s">
        <v>1255</v>
      </c>
      <c r="I121" s="156">
        <v>63</v>
      </c>
    </row>
    <row r="122" spans="1:9">
      <c r="A122" s="152">
        <v>121</v>
      </c>
      <c r="B122" s="153" t="s">
        <v>1107</v>
      </c>
      <c r="C122" s="153" t="s">
        <v>1094</v>
      </c>
      <c r="D122" s="153" t="s">
        <v>1098</v>
      </c>
      <c r="E122" s="154">
        <v>6</v>
      </c>
      <c r="F122" s="155">
        <v>1.78</v>
      </c>
      <c r="G122" s="154" t="s">
        <v>1258</v>
      </c>
      <c r="H122" s="154" t="s">
        <v>1255</v>
      </c>
      <c r="I122" s="156">
        <v>79</v>
      </c>
    </row>
    <row r="123" spans="1:9">
      <c r="A123" s="152">
        <v>122</v>
      </c>
      <c r="B123" s="153" t="s">
        <v>1139</v>
      </c>
      <c r="C123" s="153" t="s">
        <v>1094</v>
      </c>
      <c r="D123" s="153" t="s">
        <v>1101</v>
      </c>
      <c r="E123" s="154">
        <v>2</v>
      </c>
      <c r="F123" s="155">
        <v>7.31</v>
      </c>
      <c r="G123" s="154" t="s">
        <v>1258</v>
      </c>
      <c r="H123" s="154" t="s">
        <v>1255</v>
      </c>
      <c r="I123" s="156">
        <v>51</v>
      </c>
    </row>
    <row r="124" spans="1:9">
      <c r="A124" s="152">
        <v>123</v>
      </c>
      <c r="B124" s="153" t="s">
        <v>1131</v>
      </c>
      <c r="C124" s="153" t="s">
        <v>1094</v>
      </c>
      <c r="D124" s="153" t="s">
        <v>1101</v>
      </c>
      <c r="E124" s="154">
        <v>4</v>
      </c>
      <c r="F124" s="155">
        <v>8.9499999999999993</v>
      </c>
      <c r="G124" s="154" t="s">
        <v>1258</v>
      </c>
      <c r="H124" s="154" t="s">
        <v>1254</v>
      </c>
      <c r="I124" s="156">
        <v>36</v>
      </c>
    </row>
    <row r="125" spans="1:9">
      <c r="A125" s="152">
        <v>124</v>
      </c>
      <c r="B125" s="153" t="s">
        <v>1105</v>
      </c>
      <c r="C125" s="153" t="s">
        <v>1094</v>
      </c>
      <c r="D125" s="153" t="s">
        <v>1101</v>
      </c>
      <c r="E125" s="154">
        <v>10</v>
      </c>
      <c r="F125" s="155">
        <v>3.1</v>
      </c>
      <c r="G125" s="154" t="s">
        <v>1257</v>
      </c>
      <c r="H125" s="154" t="s">
        <v>1254</v>
      </c>
      <c r="I125" s="156">
        <v>63</v>
      </c>
    </row>
    <row r="126" spans="1:9">
      <c r="A126" s="152">
        <v>125</v>
      </c>
      <c r="B126" s="153" t="s">
        <v>1134</v>
      </c>
      <c r="C126" s="153" t="s">
        <v>1094</v>
      </c>
      <c r="D126" s="153" t="s">
        <v>1103</v>
      </c>
      <c r="E126" s="154">
        <v>9</v>
      </c>
      <c r="F126" s="155">
        <v>9.68</v>
      </c>
      <c r="G126" s="154" t="s">
        <v>1258</v>
      </c>
      <c r="H126" s="154" t="s">
        <v>1254</v>
      </c>
      <c r="I126" s="156">
        <v>45</v>
      </c>
    </row>
    <row r="127" spans="1:9">
      <c r="A127" s="152">
        <v>126</v>
      </c>
      <c r="B127" s="153" t="s">
        <v>1141</v>
      </c>
      <c r="C127" s="153" t="s">
        <v>1097</v>
      </c>
      <c r="D127" s="153" t="s">
        <v>1098</v>
      </c>
      <c r="E127" s="154">
        <v>9</v>
      </c>
      <c r="F127" s="155">
        <v>9.6300000000000008</v>
      </c>
      <c r="G127" s="154" t="s">
        <v>1258</v>
      </c>
      <c r="H127" s="154" t="s">
        <v>1255</v>
      </c>
      <c r="I127" s="156">
        <v>61</v>
      </c>
    </row>
    <row r="128" spans="1:9">
      <c r="A128" s="152">
        <v>127</v>
      </c>
      <c r="B128" s="153" t="s">
        <v>1120</v>
      </c>
      <c r="C128" s="153" t="s">
        <v>1094</v>
      </c>
      <c r="D128" s="153" t="s">
        <v>1101</v>
      </c>
      <c r="E128" s="154">
        <v>4</v>
      </c>
      <c r="F128" s="155">
        <v>1.02</v>
      </c>
      <c r="G128" s="154" t="s">
        <v>1258</v>
      </c>
      <c r="H128" s="154" t="s">
        <v>1255</v>
      </c>
      <c r="I128" s="156">
        <v>43</v>
      </c>
    </row>
    <row r="129" spans="1:9">
      <c r="A129" s="152">
        <v>128</v>
      </c>
      <c r="B129" s="153" t="s">
        <v>1126</v>
      </c>
      <c r="C129" s="153" t="s">
        <v>1097</v>
      </c>
      <c r="D129" s="153" t="s">
        <v>1101</v>
      </c>
      <c r="E129" s="154">
        <v>2</v>
      </c>
      <c r="F129" s="155">
        <v>7.56</v>
      </c>
      <c r="G129" s="154" t="s">
        <v>1258</v>
      </c>
      <c r="H129" s="154" t="s">
        <v>1255</v>
      </c>
      <c r="I129" s="156">
        <v>26</v>
      </c>
    </row>
    <row r="130" spans="1:9">
      <c r="A130" s="152">
        <v>129</v>
      </c>
      <c r="B130" s="153" t="s">
        <v>1118</v>
      </c>
      <c r="C130" s="153" t="s">
        <v>1097</v>
      </c>
      <c r="D130" s="153" t="s">
        <v>1098</v>
      </c>
      <c r="E130" s="154">
        <v>5</v>
      </c>
      <c r="F130" s="155">
        <v>9.8800000000000008</v>
      </c>
      <c r="G130" s="154" t="s">
        <v>1258</v>
      </c>
      <c r="H130" s="154" t="s">
        <v>1255</v>
      </c>
      <c r="I130" s="156">
        <v>48</v>
      </c>
    </row>
    <row r="131" spans="1:9">
      <c r="A131" s="152">
        <v>130</v>
      </c>
      <c r="B131" s="153" t="s">
        <v>1118</v>
      </c>
      <c r="C131" s="153" t="s">
        <v>1097</v>
      </c>
      <c r="D131" s="153" t="s">
        <v>1095</v>
      </c>
      <c r="E131" s="154">
        <v>1</v>
      </c>
      <c r="F131" s="155">
        <v>9.0299999999999994</v>
      </c>
      <c r="G131" s="154" t="s">
        <v>1258</v>
      </c>
      <c r="H131" s="154" t="s">
        <v>1254</v>
      </c>
      <c r="I131" s="156">
        <v>60</v>
      </c>
    </row>
    <row r="132" spans="1:9">
      <c r="A132" s="152">
        <v>131</v>
      </c>
      <c r="B132" s="153" t="s">
        <v>1110</v>
      </c>
      <c r="C132" s="153" t="s">
        <v>1111</v>
      </c>
      <c r="D132" s="153" t="s">
        <v>1103</v>
      </c>
      <c r="E132" s="154">
        <v>1</v>
      </c>
      <c r="F132" s="155">
        <v>4.72</v>
      </c>
      <c r="G132" s="154" t="s">
        <v>1257</v>
      </c>
      <c r="H132" s="154" t="s">
        <v>1255</v>
      </c>
      <c r="I132" s="156">
        <v>35</v>
      </c>
    </row>
    <row r="133" spans="1:9">
      <c r="A133" s="152">
        <v>132</v>
      </c>
      <c r="B133" s="153" t="s">
        <v>1119</v>
      </c>
      <c r="C133" s="153" t="s">
        <v>1097</v>
      </c>
      <c r="D133" s="153" t="s">
        <v>1101</v>
      </c>
      <c r="E133" s="154">
        <v>6</v>
      </c>
      <c r="F133" s="155">
        <v>6.52</v>
      </c>
      <c r="G133" s="154" t="s">
        <v>1258</v>
      </c>
      <c r="H133" s="154" t="s">
        <v>1255</v>
      </c>
      <c r="I133" s="156">
        <v>33</v>
      </c>
    </row>
    <row r="134" spans="1:9">
      <c r="A134" s="152">
        <v>133</v>
      </c>
      <c r="B134" s="153" t="s">
        <v>1137</v>
      </c>
      <c r="C134" s="153" t="s">
        <v>1097</v>
      </c>
      <c r="D134" s="153" t="s">
        <v>1101</v>
      </c>
      <c r="E134" s="154">
        <v>6</v>
      </c>
      <c r="F134" s="155">
        <v>3.08</v>
      </c>
      <c r="G134" s="154" t="s">
        <v>1257</v>
      </c>
      <c r="H134" s="154" t="s">
        <v>1255</v>
      </c>
      <c r="I134" s="156">
        <v>44</v>
      </c>
    </row>
    <row r="135" spans="1:9">
      <c r="A135" s="152">
        <v>134</v>
      </c>
      <c r="B135" s="153" t="s">
        <v>1129</v>
      </c>
      <c r="C135" s="153" t="s">
        <v>1094</v>
      </c>
      <c r="D135" s="153" t="s">
        <v>1103</v>
      </c>
      <c r="E135" s="154">
        <v>1</v>
      </c>
      <c r="F135" s="155">
        <v>5.42</v>
      </c>
      <c r="G135" s="154" t="s">
        <v>1258</v>
      </c>
      <c r="H135" s="154" t="s">
        <v>1254</v>
      </c>
      <c r="I135" s="156">
        <v>60</v>
      </c>
    </row>
    <row r="136" spans="1:9">
      <c r="A136" s="152">
        <v>135</v>
      </c>
      <c r="B136" s="153" t="s">
        <v>1105</v>
      </c>
      <c r="C136" s="153" t="s">
        <v>1094</v>
      </c>
      <c r="D136" s="153" t="s">
        <v>1101</v>
      </c>
      <c r="E136" s="154">
        <v>7</v>
      </c>
      <c r="F136" s="155">
        <v>6.89</v>
      </c>
      <c r="G136" s="154" t="s">
        <v>1258</v>
      </c>
      <c r="H136" s="154" t="s">
        <v>1255</v>
      </c>
      <c r="I136" s="156">
        <v>59</v>
      </c>
    </row>
    <row r="137" spans="1:9">
      <c r="A137" s="152">
        <v>136</v>
      </c>
      <c r="B137" s="153" t="s">
        <v>1114</v>
      </c>
      <c r="C137" s="153" t="s">
        <v>1094</v>
      </c>
      <c r="D137" s="153" t="s">
        <v>1095</v>
      </c>
      <c r="E137" s="154">
        <v>6</v>
      </c>
      <c r="F137" s="155">
        <v>5.62</v>
      </c>
      <c r="G137" s="154" t="s">
        <v>1258</v>
      </c>
      <c r="H137" s="154" t="s">
        <v>1255</v>
      </c>
      <c r="I137" s="156">
        <v>70</v>
      </c>
    </row>
    <row r="138" spans="1:9">
      <c r="A138" s="152">
        <v>137</v>
      </c>
      <c r="B138" s="153" t="s">
        <v>1110</v>
      </c>
      <c r="C138" s="153" t="s">
        <v>1111</v>
      </c>
      <c r="D138" s="153" t="s">
        <v>1098</v>
      </c>
      <c r="E138" s="154">
        <v>6</v>
      </c>
      <c r="F138" s="155">
        <v>9.61</v>
      </c>
      <c r="G138" s="154" t="s">
        <v>1258</v>
      </c>
      <c r="H138" s="154" t="s">
        <v>1255</v>
      </c>
      <c r="I138" s="156">
        <v>64</v>
      </c>
    </row>
    <row r="139" spans="1:9">
      <c r="A139" s="152">
        <v>138</v>
      </c>
      <c r="B139" s="153" t="s">
        <v>1138</v>
      </c>
      <c r="C139" s="153" t="s">
        <v>1100</v>
      </c>
      <c r="D139" s="153" t="s">
        <v>1103</v>
      </c>
      <c r="E139" s="154">
        <v>10</v>
      </c>
      <c r="F139" s="155">
        <v>8.92</v>
      </c>
      <c r="G139" s="154" t="s">
        <v>1257</v>
      </c>
      <c r="H139" s="154" t="s">
        <v>1255</v>
      </c>
      <c r="I139" s="156">
        <v>79</v>
      </c>
    </row>
    <row r="140" spans="1:9">
      <c r="A140" s="152">
        <v>139</v>
      </c>
      <c r="B140" s="153" t="s">
        <v>1120</v>
      </c>
      <c r="C140" s="153" t="s">
        <v>1094</v>
      </c>
      <c r="D140" s="153" t="s">
        <v>1095</v>
      </c>
      <c r="E140" s="154">
        <v>4</v>
      </c>
      <c r="F140" s="155">
        <v>3.67</v>
      </c>
      <c r="G140" s="154" t="s">
        <v>1257</v>
      </c>
      <c r="H140" s="154" t="s">
        <v>1255</v>
      </c>
      <c r="I140" s="156">
        <v>58</v>
      </c>
    </row>
    <row r="141" spans="1:9">
      <c r="A141" s="152">
        <v>140</v>
      </c>
      <c r="B141" s="153" t="s">
        <v>1127</v>
      </c>
      <c r="C141" s="153" t="s">
        <v>1094</v>
      </c>
      <c r="D141" s="153" t="s">
        <v>1095</v>
      </c>
      <c r="E141" s="154">
        <v>3</v>
      </c>
      <c r="F141" s="155">
        <v>9.51</v>
      </c>
      <c r="G141" s="154" t="s">
        <v>1258</v>
      </c>
      <c r="H141" s="154" t="s">
        <v>1255</v>
      </c>
      <c r="I141" s="156">
        <v>64</v>
      </c>
    </row>
    <row r="142" spans="1:9">
      <c r="A142" s="152">
        <v>141</v>
      </c>
      <c r="B142" s="153" t="s">
        <v>1118</v>
      </c>
      <c r="C142" s="153" t="s">
        <v>1097</v>
      </c>
      <c r="D142" s="153" t="s">
        <v>1101</v>
      </c>
      <c r="E142" s="154">
        <v>8</v>
      </c>
      <c r="F142" s="155">
        <v>4.7</v>
      </c>
      <c r="G142" s="154" t="s">
        <v>1258</v>
      </c>
      <c r="H142" s="154" t="s">
        <v>1255</v>
      </c>
      <c r="I142" s="156">
        <v>58</v>
      </c>
    </row>
    <row r="143" spans="1:9">
      <c r="A143" s="152">
        <v>142</v>
      </c>
      <c r="B143" s="153" t="s">
        <v>1113</v>
      </c>
      <c r="C143" s="153" t="s">
        <v>1094</v>
      </c>
      <c r="D143" s="153" t="s">
        <v>1109</v>
      </c>
      <c r="E143" s="154">
        <v>9</v>
      </c>
      <c r="F143" s="155">
        <v>9.9600000000000009</v>
      </c>
      <c r="G143" s="154" t="s">
        <v>1258</v>
      </c>
      <c r="H143" s="154" t="s">
        <v>1255</v>
      </c>
      <c r="I143" s="156">
        <v>72</v>
      </c>
    </row>
    <row r="144" spans="1:9">
      <c r="A144" s="152">
        <v>143</v>
      </c>
      <c r="B144" s="153" t="s">
        <v>203</v>
      </c>
      <c r="C144" s="153" t="s">
        <v>1094</v>
      </c>
      <c r="D144" s="153" t="s">
        <v>1103</v>
      </c>
      <c r="E144" s="154">
        <v>2</v>
      </c>
      <c r="F144" s="155">
        <v>7.53</v>
      </c>
      <c r="G144" s="154" t="s">
        <v>1258</v>
      </c>
      <c r="H144" s="154" t="s">
        <v>1255</v>
      </c>
      <c r="I144" s="156">
        <v>55</v>
      </c>
    </row>
    <row r="145" spans="1:9">
      <c r="A145" s="152">
        <v>144</v>
      </c>
      <c r="B145" s="153" t="s">
        <v>1133</v>
      </c>
      <c r="C145" s="153" t="s">
        <v>1100</v>
      </c>
      <c r="D145" s="153" t="s">
        <v>1103</v>
      </c>
      <c r="E145" s="154">
        <v>3</v>
      </c>
      <c r="F145" s="155">
        <v>5.58</v>
      </c>
      <c r="G145" s="154" t="s">
        <v>1258</v>
      </c>
      <c r="H145" s="154" t="s">
        <v>1255</v>
      </c>
      <c r="I145" s="156">
        <v>78</v>
      </c>
    </row>
    <row r="146" spans="1:9">
      <c r="A146" s="152">
        <v>145</v>
      </c>
      <c r="B146" s="153" t="s">
        <v>203</v>
      </c>
      <c r="C146" s="153" t="s">
        <v>1094</v>
      </c>
      <c r="D146" s="153" t="s">
        <v>1101</v>
      </c>
      <c r="E146" s="154">
        <v>8</v>
      </c>
      <c r="F146" s="155">
        <v>7.26</v>
      </c>
      <c r="G146" s="154" t="s">
        <v>1257</v>
      </c>
      <c r="H146" s="154" t="s">
        <v>1255</v>
      </c>
      <c r="I146" s="156">
        <v>44</v>
      </c>
    </row>
    <row r="147" spans="1:9">
      <c r="A147" s="152">
        <v>146</v>
      </c>
      <c r="B147" s="153" t="s">
        <v>1113</v>
      </c>
      <c r="C147" s="153" t="s">
        <v>1094</v>
      </c>
      <c r="D147" s="153" t="s">
        <v>1095</v>
      </c>
      <c r="E147" s="154">
        <v>5</v>
      </c>
      <c r="F147" s="155">
        <v>7.64</v>
      </c>
      <c r="G147" s="154" t="s">
        <v>1258</v>
      </c>
      <c r="H147" s="154" t="s">
        <v>1255</v>
      </c>
      <c r="I147" s="156">
        <v>41</v>
      </c>
    </row>
    <row r="148" spans="1:9">
      <c r="A148" s="152">
        <v>147</v>
      </c>
      <c r="B148" s="153" t="s">
        <v>1118</v>
      </c>
      <c r="C148" s="153" t="s">
        <v>1097</v>
      </c>
      <c r="D148" s="153" t="s">
        <v>1098</v>
      </c>
      <c r="E148" s="154">
        <v>3</v>
      </c>
      <c r="F148" s="155">
        <v>2.85</v>
      </c>
      <c r="G148" s="154" t="s">
        <v>1258</v>
      </c>
      <c r="H148" s="154" t="s">
        <v>1254</v>
      </c>
      <c r="I148" s="156">
        <v>71</v>
      </c>
    </row>
    <row r="149" spans="1:9">
      <c r="A149" s="152">
        <v>148</v>
      </c>
      <c r="B149" s="153" t="s">
        <v>1117</v>
      </c>
      <c r="C149" s="153" t="s">
        <v>1094</v>
      </c>
      <c r="D149" s="153" t="s">
        <v>1095</v>
      </c>
      <c r="E149" s="154">
        <v>2</v>
      </c>
      <c r="F149" s="155">
        <v>5.76</v>
      </c>
      <c r="G149" s="154" t="s">
        <v>1258</v>
      </c>
      <c r="H149" s="154" t="s">
        <v>1255</v>
      </c>
      <c r="I149" s="156">
        <v>48</v>
      </c>
    </row>
    <row r="150" spans="1:9">
      <c r="A150" s="152">
        <v>149</v>
      </c>
      <c r="B150" s="153" t="s">
        <v>1142</v>
      </c>
      <c r="C150" s="153" t="s">
        <v>1094</v>
      </c>
      <c r="D150" s="153" t="s">
        <v>1095</v>
      </c>
      <c r="E150" s="154">
        <v>7</v>
      </c>
      <c r="F150" s="155">
        <v>5.15</v>
      </c>
      <c r="G150" s="154" t="s">
        <v>1257</v>
      </c>
      <c r="H150" s="154" t="s">
        <v>1255</v>
      </c>
      <c r="I150" s="156">
        <v>61</v>
      </c>
    </row>
    <row r="151" spans="1:9">
      <c r="A151" s="152">
        <v>150</v>
      </c>
      <c r="B151" s="153" t="s">
        <v>1124</v>
      </c>
      <c r="C151" s="153" t="s">
        <v>1097</v>
      </c>
      <c r="D151" s="153" t="s">
        <v>1095</v>
      </c>
      <c r="E151" s="154">
        <v>5</v>
      </c>
      <c r="F151" s="155">
        <v>1.72</v>
      </c>
      <c r="G151" s="154" t="s">
        <v>1258</v>
      </c>
      <c r="H151" s="154" t="s">
        <v>1255</v>
      </c>
      <c r="I151" s="156">
        <v>57</v>
      </c>
    </row>
    <row r="152" spans="1:9">
      <c r="A152" s="152">
        <v>151</v>
      </c>
      <c r="B152" s="153" t="s">
        <v>1121</v>
      </c>
      <c r="C152" s="153" t="s">
        <v>1097</v>
      </c>
      <c r="D152" s="153" t="s">
        <v>1109</v>
      </c>
      <c r="E152" s="154">
        <v>1</v>
      </c>
      <c r="F152" s="155">
        <v>2.35</v>
      </c>
      <c r="G152" s="154" t="s">
        <v>1258</v>
      </c>
      <c r="H152" s="154" t="s">
        <v>1254</v>
      </c>
      <c r="I152" s="156">
        <v>64</v>
      </c>
    </row>
    <row r="153" spans="1:9">
      <c r="A153" s="152">
        <v>152</v>
      </c>
      <c r="B153" s="153" t="s">
        <v>1140</v>
      </c>
      <c r="C153" s="153" t="s">
        <v>1097</v>
      </c>
      <c r="D153" s="153" t="s">
        <v>1103</v>
      </c>
      <c r="E153" s="154">
        <v>8</v>
      </c>
      <c r="F153" s="155">
        <v>6.39</v>
      </c>
      <c r="G153" s="154" t="s">
        <v>1257</v>
      </c>
      <c r="H153" s="154" t="s">
        <v>1255</v>
      </c>
      <c r="I153" s="156">
        <v>50</v>
      </c>
    </row>
    <row r="154" spans="1:9">
      <c r="A154" s="152">
        <v>153</v>
      </c>
      <c r="B154" s="153" t="s">
        <v>1114</v>
      </c>
      <c r="C154" s="153" t="s">
        <v>1094</v>
      </c>
      <c r="D154" s="153" t="s">
        <v>1095</v>
      </c>
      <c r="E154" s="154">
        <v>2</v>
      </c>
      <c r="F154" s="155">
        <v>2.42</v>
      </c>
      <c r="G154" s="154" t="s">
        <v>1258</v>
      </c>
      <c r="H154" s="154" t="s">
        <v>1255</v>
      </c>
      <c r="I154" s="156">
        <v>42</v>
      </c>
    </row>
    <row r="155" spans="1:9">
      <c r="A155" s="152">
        <v>154</v>
      </c>
      <c r="B155" s="153" t="s">
        <v>1123</v>
      </c>
      <c r="C155" s="153" t="s">
        <v>1094</v>
      </c>
      <c r="D155" s="153" t="s">
        <v>1101</v>
      </c>
      <c r="E155" s="154">
        <v>7</v>
      </c>
      <c r="F155" s="155">
        <v>2.2599999999999998</v>
      </c>
      <c r="G155" s="154" t="s">
        <v>1257</v>
      </c>
      <c r="H155" s="154" t="s">
        <v>1255</v>
      </c>
      <c r="I155" s="156">
        <v>46</v>
      </c>
    </row>
    <row r="156" spans="1:9">
      <c r="A156" s="152">
        <v>155</v>
      </c>
      <c r="B156" s="153" t="s">
        <v>1120</v>
      </c>
      <c r="C156" s="153" t="s">
        <v>1094</v>
      </c>
      <c r="D156" s="153" t="s">
        <v>1101</v>
      </c>
      <c r="E156" s="154">
        <v>2</v>
      </c>
      <c r="F156" s="155">
        <v>1.3</v>
      </c>
      <c r="G156" s="154" t="s">
        <v>1258</v>
      </c>
      <c r="H156" s="154" t="s">
        <v>1254</v>
      </c>
      <c r="I156" s="156">
        <v>42</v>
      </c>
    </row>
    <row r="157" spans="1:9">
      <c r="A157" s="152">
        <v>156</v>
      </c>
      <c r="B157" s="153" t="s">
        <v>1123</v>
      </c>
      <c r="C157" s="153" t="s">
        <v>1094</v>
      </c>
      <c r="D157" s="153" t="s">
        <v>1095</v>
      </c>
      <c r="E157" s="154">
        <v>9</v>
      </c>
      <c r="F157" s="155">
        <v>4.49</v>
      </c>
      <c r="G157" s="154" t="s">
        <v>1257</v>
      </c>
      <c r="H157" s="154" t="s">
        <v>1255</v>
      </c>
      <c r="I157" s="156">
        <v>56</v>
      </c>
    </row>
    <row r="158" spans="1:9">
      <c r="A158" s="152">
        <v>157</v>
      </c>
      <c r="B158" s="153" t="s">
        <v>1142</v>
      </c>
      <c r="C158" s="153" t="s">
        <v>1094</v>
      </c>
      <c r="D158" s="153" t="s">
        <v>1095</v>
      </c>
      <c r="E158" s="154">
        <v>3</v>
      </c>
      <c r="F158" s="155">
        <v>5.66</v>
      </c>
      <c r="G158" s="154" t="s">
        <v>1258</v>
      </c>
      <c r="H158" s="154" t="s">
        <v>1255</v>
      </c>
      <c r="I158" s="156">
        <v>39</v>
      </c>
    </row>
    <row r="159" spans="1:9">
      <c r="A159" s="152">
        <v>158</v>
      </c>
      <c r="B159" s="153" t="s">
        <v>1124</v>
      </c>
      <c r="C159" s="153" t="s">
        <v>1097</v>
      </c>
      <c r="D159" s="153" t="s">
        <v>1101</v>
      </c>
      <c r="E159" s="154">
        <v>1</v>
      </c>
      <c r="F159" s="155">
        <v>7.08</v>
      </c>
      <c r="G159" s="154" t="s">
        <v>1258</v>
      </c>
      <c r="H159" s="154" t="s">
        <v>1254</v>
      </c>
      <c r="I159" s="156">
        <v>37</v>
      </c>
    </row>
    <row r="160" spans="1:9">
      <c r="A160" s="152">
        <v>159</v>
      </c>
      <c r="B160" s="153" t="s">
        <v>1122</v>
      </c>
      <c r="C160" s="153" t="s">
        <v>1111</v>
      </c>
      <c r="D160" s="153" t="s">
        <v>1095</v>
      </c>
      <c r="E160" s="154">
        <v>4</v>
      </c>
      <c r="F160" s="155">
        <v>7.2</v>
      </c>
      <c r="G160" s="154" t="s">
        <v>1258</v>
      </c>
      <c r="H160" s="154" t="s">
        <v>1255</v>
      </c>
      <c r="I160" s="156">
        <v>57</v>
      </c>
    </row>
    <row r="161" spans="1:9">
      <c r="A161" s="152">
        <v>160</v>
      </c>
      <c r="B161" s="153" t="s">
        <v>1128</v>
      </c>
      <c r="C161" s="153" t="s">
        <v>1097</v>
      </c>
      <c r="D161" s="153" t="s">
        <v>1101</v>
      </c>
      <c r="E161" s="154">
        <v>6</v>
      </c>
      <c r="F161" s="155">
        <v>4.22</v>
      </c>
      <c r="G161" s="154" t="s">
        <v>1257</v>
      </c>
      <c r="H161" s="154" t="s">
        <v>1254</v>
      </c>
      <c r="I161" s="156">
        <v>40</v>
      </c>
    </row>
    <row r="162" spans="1:9">
      <c r="A162" s="152">
        <v>161</v>
      </c>
      <c r="B162" s="153" t="s">
        <v>1106</v>
      </c>
      <c r="C162" s="153" t="s">
        <v>1094</v>
      </c>
      <c r="D162" s="153" t="s">
        <v>1103</v>
      </c>
      <c r="E162" s="154">
        <v>8</v>
      </c>
      <c r="F162" s="155">
        <v>7.87</v>
      </c>
      <c r="G162" s="154" t="s">
        <v>1258</v>
      </c>
      <c r="H162" s="154" t="s">
        <v>1255</v>
      </c>
      <c r="I162" s="156">
        <v>47</v>
      </c>
    </row>
    <row r="163" spans="1:9">
      <c r="A163" s="152">
        <v>162</v>
      </c>
      <c r="B163" s="153" t="s">
        <v>1113</v>
      </c>
      <c r="C163" s="153" t="s">
        <v>1094</v>
      </c>
      <c r="D163" s="153" t="s">
        <v>1101</v>
      </c>
      <c r="E163" s="154">
        <v>10</v>
      </c>
      <c r="F163" s="155">
        <v>4.12</v>
      </c>
      <c r="G163" s="154" t="s">
        <v>1258</v>
      </c>
      <c r="H163" s="154" t="s">
        <v>1255</v>
      </c>
      <c r="I163" s="156">
        <v>76</v>
      </c>
    </row>
    <row r="164" spans="1:9">
      <c r="A164" s="152">
        <v>163</v>
      </c>
      <c r="B164" s="153" t="s">
        <v>1124</v>
      </c>
      <c r="C164" s="153" t="s">
        <v>1097</v>
      </c>
      <c r="D164" s="153" t="s">
        <v>1101</v>
      </c>
      <c r="E164" s="154">
        <v>10</v>
      </c>
      <c r="F164" s="155">
        <v>1.97</v>
      </c>
      <c r="G164" s="154" t="s">
        <v>1258</v>
      </c>
      <c r="H164" s="154" t="s">
        <v>1255</v>
      </c>
      <c r="I164" s="156">
        <v>41</v>
      </c>
    </row>
    <row r="165" spans="1:9">
      <c r="A165" s="152">
        <v>164</v>
      </c>
      <c r="B165" s="153" t="s">
        <v>1129</v>
      </c>
      <c r="C165" s="153" t="s">
        <v>1094</v>
      </c>
      <c r="D165" s="153" t="s">
        <v>1095</v>
      </c>
      <c r="E165" s="154">
        <v>10</v>
      </c>
      <c r="F165" s="155">
        <v>9.39</v>
      </c>
      <c r="G165" s="154" t="s">
        <v>1258</v>
      </c>
      <c r="H165" s="154" t="s">
        <v>1255</v>
      </c>
      <c r="I165" s="156">
        <v>39</v>
      </c>
    </row>
    <row r="166" spans="1:9">
      <c r="A166" s="152">
        <v>165</v>
      </c>
      <c r="B166" s="153" t="s">
        <v>1108</v>
      </c>
      <c r="C166" s="153" t="s">
        <v>1094</v>
      </c>
      <c r="D166" s="153" t="s">
        <v>1101</v>
      </c>
      <c r="E166" s="154">
        <v>4</v>
      </c>
      <c r="F166" s="155">
        <v>4.62</v>
      </c>
      <c r="G166" s="154" t="s">
        <v>1258</v>
      </c>
      <c r="H166" s="154" t="s">
        <v>1255</v>
      </c>
      <c r="I166" s="156">
        <v>33</v>
      </c>
    </row>
    <row r="167" spans="1:9">
      <c r="A167" s="152">
        <v>166</v>
      </c>
      <c r="B167" s="153" t="s">
        <v>1105</v>
      </c>
      <c r="C167" s="153" t="s">
        <v>1094</v>
      </c>
      <c r="D167" s="153" t="s">
        <v>1095</v>
      </c>
      <c r="E167" s="154">
        <v>4</v>
      </c>
      <c r="F167" s="155">
        <v>6.13</v>
      </c>
      <c r="G167" s="154" t="s">
        <v>1258</v>
      </c>
      <c r="H167" s="154" t="s">
        <v>1255</v>
      </c>
      <c r="I167" s="156">
        <v>79</v>
      </c>
    </row>
    <row r="168" spans="1:9">
      <c r="A168" s="152">
        <v>167</v>
      </c>
      <c r="B168" s="153" t="s">
        <v>204</v>
      </c>
      <c r="C168" s="153" t="s">
        <v>1094</v>
      </c>
      <c r="D168" s="153" t="s">
        <v>1103</v>
      </c>
      <c r="E168" s="154">
        <v>7</v>
      </c>
      <c r="F168" s="155">
        <v>5.79</v>
      </c>
      <c r="G168" s="154" t="s">
        <v>1257</v>
      </c>
      <c r="H168" s="154" t="s">
        <v>1255</v>
      </c>
      <c r="I168" s="156">
        <v>49</v>
      </c>
    </row>
    <row r="169" spans="1:9">
      <c r="A169" s="152">
        <v>168</v>
      </c>
      <c r="B169" s="153" t="s">
        <v>1116</v>
      </c>
      <c r="C169" s="153" t="s">
        <v>1097</v>
      </c>
      <c r="D169" s="153" t="s">
        <v>1101</v>
      </c>
      <c r="E169" s="154">
        <v>3</v>
      </c>
      <c r="F169" s="155">
        <v>8.1999999999999993</v>
      </c>
      <c r="G169" s="154" t="s">
        <v>1258</v>
      </c>
      <c r="H169" s="154" t="s">
        <v>1255</v>
      </c>
      <c r="I169" s="156">
        <v>43</v>
      </c>
    </row>
    <row r="170" spans="1:9">
      <c r="A170" s="152">
        <v>169</v>
      </c>
      <c r="B170" s="153" t="s">
        <v>1137</v>
      </c>
      <c r="C170" s="153" t="s">
        <v>1097</v>
      </c>
      <c r="D170" s="153" t="s">
        <v>1103</v>
      </c>
      <c r="E170" s="154">
        <v>9</v>
      </c>
      <c r="F170" s="155">
        <v>7.87</v>
      </c>
      <c r="G170" s="154" t="s">
        <v>1257</v>
      </c>
      <c r="H170" s="154" t="s">
        <v>1255</v>
      </c>
      <c r="I170" s="156">
        <v>67</v>
      </c>
    </row>
    <row r="171" spans="1:9">
      <c r="A171" s="152">
        <v>170</v>
      </c>
      <c r="B171" s="153" t="s">
        <v>1131</v>
      </c>
      <c r="C171" s="153" t="s">
        <v>1094</v>
      </c>
      <c r="D171" s="153" t="s">
        <v>1095</v>
      </c>
      <c r="E171" s="154">
        <v>9</v>
      </c>
      <c r="F171" s="155">
        <v>6.22</v>
      </c>
      <c r="G171" s="154" t="s">
        <v>1257</v>
      </c>
      <c r="H171" s="154" t="s">
        <v>1255</v>
      </c>
      <c r="I171" s="156">
        <v>65</v>
      </c>
    </row>
    <row r="172" spans="1:9">
      <c r="A172" s="152">
        <v>171</v>
      </c>
      <c r="B172" s="153" t="s">
        <v>1138</v>
      </c>
      <c r="C172" s="153" t="s">
        <v>1100</v>
      </c>
      <c r="D172" s="153" t="s">
        <v>1101</v>
      </c>
      <c r="E172" s="154">
        <v>7</v>
      </c>
      <c r="F172" s="155">
        <v>1.95</v>
      </c>
      <c r="G172" s="154" t="s">
        <v>1258</v>
      </c>
      <c r="H172" s="154" t="s">
        <v>1255</v>
      </c>
      <c r="I172" s="156">
        <v>56</v>
      </c>
    </row>
    <row r="173" spans="1:9">
      <c r="A173" s="152">
        <v>172</v>
      </c>
      <c r="B173" s="153" t="s">
        <v>204</v>
      </c>
      <c r="C173" s="153" t="s">
        <v>1094</v>
      </c>
      <c r="D173" s="153" t="s">
        <v>1101</v>
      </c>
      <c r="E173" s="154">
        <v>5</v>
      </c>
      <c r="F173" s="155">
        <v>2.41</v>
      </c>
      <c r="G173" s="154" t="s">
        <v>1258</v>
      </c>
      <c r="H173" s="154" t="s">
        <v>1254</v>
      </c>
      <c r="I173" s="156">
        <v>32</v>
      </c>
    </row>
    <row r="174" spans="1:9">
      <c r="A174" s="152">
        <v>173</v>
      </c>
      <c r="B174" s="153" t="s">
        <v>1123</v>
      </c>
      <c r="C174" s="153" t="s">
        <v>1094</v>
      </c>
      <c r="D174" s="153" t="s">
        <v>1109</v>
      </c>
      <c r="E174" s="154">
        <v>8</v>
      </c>
      <c r="F174" s="155">
        <v>1.48</v>
      </c>
      <c r="G174" s="154" t="s">
        <v>1258</v>
      </c>
      <c r="H174" s="154" t="s">
        <v>1255</v>
      </c>
      <c r="I174" s="156">
        <v>48</v>
      </c>
    </row>
    <row r="175" spans="1:9">
      <c r="A175" s="152">
        <v>174</v>
      </c>
      <c r="B175" s="153" t="s">
        <v>1118</v>
      </c>
      <c r="C175" s="153" t="s">
        <v>1097</v>
      </c>
      <c r="D175" s="153" t="s">
        <v>1101</v>
      </c>
      <c r="E175" s="154">
        <v>2</v>
      </c>
      <c r="F175" s="155">
        <v>7.37</v>
      </c>
      <c r="G175" s="154" t="s">
        <v>1257</v>
      </c>
      <c r="H175" s="154" t="s">
        <v>1255</v>
      </c>
      <c r="I175" s="156">
        <v>51</v>
      </c>
    </row>
    <row r="176" spans="1:9">
      <c r="A176" s="152">
        <v>175</v>
      </c>
      <c r="B176" s="153" t="s">
        <v>1116</v>
      </c>
      <c r="C176" s="153" t="s">
        <v>1097</v>
      </c>
      <c r="D176" s="153" t="s">
        <v>1103</v>
      </c>
      <c r="E176" s="154">
        <v>4</v>
      </c>
      <c r="F176" s="155">
        <v>2.29</v>
      </c>
      <c r="G176" s="154" t="s">
        <v>1258</v>
      </c>
      <c r="H176" s="154" t="s">
        <v>1255</v>
      </c>
      <c r="I176" s="156">
        <v>54</v>
      </c>
    </row>
    <row r="177" spans="1:9">
      <c r="A177" s="152">
        <v>176</v>
      </c>
      <c r="B177" s="153" t="s">
        <v>1110</v>
      </c>
      <c r="C177" s="153" t="s">
        <v>1111</v>
      </c>
      <c r="D177" s="153" t="s">
        <v>1109</v>
      </c>
      <c r="E177" s="154">
        <v>4</v>
      </c>
      <c r="F177" s="155">
        <v>3.7</v>
      </c>
      <c r="G177" s="154" t="s">
        <v>1258</v>
      </c>
      <c r="H177" s="154" t="s">
        <v>1255</v>
      </c>
      <c r="I177" s="156">
        <v>33</v>
      </c>
    </row>
    <row r="178" spans="1:9">
      <c r="A178" s="152">
        <v>177</v>
      </c>
      <c r="B178" s="153" t="s">
        <v>1093</v>
      </c>
      <c r="C178" s="153" t="s">
        <v>1094</v>
      </c>
      <c r="D178" s="153" t="s">
        <v>1095</v>
      </c>
      <c r="E178" s="154">
        <v>7</v>
      </c>
      <c r="F178" s="155">
        <v>8.34</v>
      </c>
      <c r="G178" s="154" t="s">
        <v>1258</v>
      </c>
      <c r="H178" s="154" t="s">
        <v>1255</v>
      </c>
      <c r="I178" s="156">
        <v>42</v>
      </c>
    </row>
    <row r="179" spans="1:9">
      <c r="A179" s="152">
        <v>178</v>
      </c>
      <c r="B179" s="153" t="s">
        <v>1139</v>
      </c>
      <c r="C179" s="153" t="s">
        <v>1094</v>
      </c>
      <c r="D179" s="153" t="s">
        <v>1101</v>
      </c>
      <c r="E179" s="154">
        <v>6</v>
      </c>
      <c r="F179" s="155">
        <v>7.81</v>
      </c>
      <c r="G179" s="154" t="s">
        <v>1258</v>
      </c>
      <c r="H179" s="154" t="s">
        <v>1254</v>
      </c>
      <c r="I179" s="156">
        <v>42</v>
      </c>
    </row>
    <row r="180" spans="1:9">
      <c r="A180" s="152">
        <v>179</v>
      </c>
      <c r="B180" s="153" t="s">
        <v>203</v>
      </c>
      <c r="C180" s="153" t="s">
        <v>1094</v>
      </c>
      <c r="D180" s="153" t="s">
        <v>1095</v>
      </c>
      <c r="E180" s="154">
        <v>10</v>
      </c>
      <c r="F180" s="155">
        <v>3.33</v>
      </c>
      <c r="G180" s="154" t="s">
        <v>1258</v>
      </c>
      <c r="H180" s="154" t="s">
        <v>1255</v>
      </c>
      <c r="I180" s="156">
        <v>53</v>
      </c>
    </row>
    <row r="181" spans="1:9">
      <c r="A181" s="152">
        <v>180</v>
      </c>
      <c r="B181" s="153" t="s">
        <v>1113</v>
      </c>
      <c r="C181" s="153" t="s">
        <v>1094</v>
      </c>
      <c r="D181" s="153" t="s">
        <v>1109</v>
      </c>
      <c r="E181" s="154">
        <v>3</v>
      </c>
      <c r="F181" s="155">
        <v>1.76</v>
      </c>
      <c r="G181" s="154" t="s">
        <v>1258</v>
      </c>
      <c r="H181" s="154" t="s">
        <v>1255</v>
      </c>
      <c r="I181" s="156">
        <v>41</v>
      </c>
    </row>
    <row r="182" spans="1:9">
      <c r="A182" s="152">
        <v>181</v>
      </c>
      <c r="B182" s="153" t="s">
        <v>1118</v>
      </c>
      <c r="C182" s="153" t="s">
        <v>1097</v>
      </c>
      <c r="D182" s="153" t="s">
        <v>1101</v>
      </c>
      <c r="E182" s="154">
        <v>1</v>
      </c>
      <c r="F182" s="155">
        <v>7.4</v>
      </c>
      <c r="G182" s="154" t="s">
        <v>1258</v>
      </c>
      <c r="H182" s="154" t="s">
        <v>1255</v>
      </c>
      <c r="I182" s="156">
        <v>48</v>
      </c>
    </row>
    <row r="183" spans="1:9">
      <c r="A183" s="152">
        <v>182</v>
      </c>
      <c r="B183" s="153" t="s">
        <v>1127</v>
      </c>
      <c r="C183" s="153" t="s">
        <v>1094</v>
      </c>
      <c r="D183" s="153" t="s">
        <v>1101</v>
      </c>
      <c r="E183" s="154">
        <v>8</v>
      </c>
      <c r="F183" s="155">
        <v>6.42</v>
      </c>
      <c r="G183" s="154" t="s">
        <v>1258</v>
      </c>
      <c r="H183" s="154" t="s">
        <v>1255</v>
      </c>
      <c r="I183" s="156">
        <v>51</v>
      </c>
    </row>
    <row r="184" spans="1:9">
      <c r="A184" s="152">
        <v>183</v>
      </c>
      <c r="B184" s="153" t="s">
        <v>1133</v>
      </c>
      <c r="C184" s="153" t="s">
        <v>1100</v>
      </c>
      <c r="D184" s="153" t="s">
        <v>1109</v>
      </c>
      <c r="E184" s="154">
        <v>5</v>
      </c>
      <c r="F184" s="155">
        <v>7</v>
      </c>
      <c r="G184" s="154" t="s">
        <v>1257</v>
      </c>
      <c r="H184" s="154" t="s">
        <v>1255</v>
      </c>
      <c r="I184" s="156">
        <v>62</v>
      </c>
    </row>
    <row r="185" spans="1:9">
      <c r="A185" s="152">
        <v>184</v>
      </c>
      <c r="B185" s="153" t="s">
        <v>1105</v>
      </c>
      <c r="C185" s="153" t="s">
        <v>1094</v>
      </c>
      <c r="D185" s="153" t="s">
        <v>1103</v>
      </c>
      <c r="E185" s="154">
        <v>6</v>
      </c>
      <c r="F185" s="155">
        <v>2.36</v>
      </c>
      <c r="G185" s="154" t="s">
        <v>1257</v>
      </c>
      <c r="H185" s="154" t="s">
        <v>1255</v>
      </c>
      <c r="I185" s="156">
        <v>59</v>
      </c>
    </row>
    <row r="186" spans="1:9">
      <c r="A186" s="152">
        <v>185</v>
      </c>
      <c r="B186" s="153" t="s">
        <v>1141</v>
      </c>
      <c r="C186" s="153" t="s">
        <v>1097</v>
      </c>
      <c r="D186" s="153" t="s">
        <v>1095</v>
      </c>
      <c r="E186" s="154">
        <v>8</v>
      </c>
      <c r="F186" s="155">
        <v>2.86</v>
      </c>
      <c r="G186" s="154" t="s">
        <v>1257</v>
      </c>
      <c r="H186" s="154" t="s">
        <v>1255</v>
      </c>
      <c r="I186" s="156">
        <v>40</v>
      </c>
    </row>
    <row r="187" spans="1:9">
      <c r="A187" s="152">
        <v>186</v>
      </c>
      <c r="B187" s="153" t="s">
        <v>1107</v>
      </c>
      <c r="C187" s="153" t="s">
        <v>1094</v>
      </c>
      <c r="D187" s="153" t="s">
        <v>1101</v>
      </c>
      <c r="E187" s="154">
        <v>5</v>
      </c>
      <c r="F187" s="155">
        <v>3.07</v>
      </c>
      <c r="G187" s="154" t="s">
        <v>1258</v>
      </c>
      <c r="H187" s="154" t="s">
        <v>1255</v>
      </c>
      <c r="I187" s="156">
        <v>61</v>
      </c>
    </row>
    <row r="188" spans="1:9">
      <c r="A188" s="152">
        <v>187</v>
      </c>
      <c r="B188" s="153" t="s">
        <v>1123</v>
      </c>
      <c r="C188" s="153" t="s">
        <v>1094</v>
      </c>
      <c r="D188" s="153" t="s">
        <v>1101</v>
      </c>
      <c r="E188" s="154">
        <v>6</v>
      </c>
      <c r="F188" s="155">
        <v>9.6</v>
      </c>
      <c r="G188" s="154" t="s">
        <v>1258</v>
      </c>
      <c r="H188" s="154" t="s">
        <v>1254</v>
      </c>
      <c r="I188" s="156">
        <v>32</v>
      </c>
    </row>
    <row r="189" spans="1:9">
      <c r="A189" s="152">
        <v>188</v>
      </c>
      <c r="B189" s="153" t="s">
        <v>1105</v>
      </c>
      <c r="C189" s="153" t="s">
        <v>1094</v>
      </c>
      <c r="D189" s="153" t="s">
        <v>1101</v>
      </c>
      <c r="E189" s="154">
        <v>4</v>
      </c>
      <c r="F189" s="155">
        <v>1.59</v>
      </c>
      <c r="G189" s="154" t="s">
        <v>1258</v>
      </c>
      <c r="H189" s="154" t="s">
        <v>1255</v>
      </c>
      <c r="I189" s="156">
        <v>53</v>
      </c>
    </row>
    <row r="190" spans="1:9">
      <c r="A190" s="152">
        <v>189</v>
      </c>
      <c r="B190" s="153" t="s">
        <v>1124</v>
      </c>
      <c r="C190" s="153" t="s">
        <v>1097</v>
      </c>
      <c r="D190" s="153" t="s">
        <v>1095</v>
      </c>
      <c r="E190" s="154">
        <v>6</v>
      </c>
      <c r="F190" s="155">
        <v>9.0500000000000007</v>
      </c>
      <c r="G190" s="154" t="s">
        <v>1258</v>
      </c>
      <c r="H190" s="154" t="s">
        <v>1255</v>
      </c>
      <c r="I190" s="156">
        <v>63</v>
      </c>
    </row>
    <row r="191" spans="1:9">
      <c r="A191" s="152">
        <v>190</v>
      </c>
      <c r="B191" s="153" t="s">
        <v>203</v>
      </c>
      <c r="C191" s="153" t="s">
        <v>1094</v>
      </c>
      <c r="D191" s="153" t="s">
        <v>1109</v>
      </c>
      <c r="E191" s="154">
        <v>1</v>
      </c>
      <c r="F191" s="155">
        <v>7.13</v>
      </c>
      <c r="G191" s="154" t="s">
        <v>1257</v>
      </c>
      <c r="H191" s="154" t="s">
        <v>1255</v>
      </c>
      <c r="I191" s="156">
        <v>53</v>
      </c>
    </row>
    <row r="192" spans="1:9">
      <c r="A192" s="152">
        <v>191</v>
      </c>
      <c r="B192" s="153" t="s">
        <v>1126</v>
      </c>
      <c r="C192" s="153" t="s">
        <v>1097</v>
      </c>
      <c r="D192" s="153" t="s">
        <v>1095</v>
      </c>
      <c r="E192" s="154">
        <v>9</v>
      </c>
      <c r="F192" s="155">
        <v>2.4500000000000002</v>
      </c>
      <c r="G192" s="154" t="s">
        <v>1258</v>
      </c>
      <c r="H192" s="154" t="s">
        <v>1255</v>
      </c>
      <c r="I192" s="156">
        <v>55</v>
      </c>
    </row>
    <row r="193" spans="1:9">
      <c r="A193" s="152">
        <v>192</v>
      </c>
      <c r="B193" s="153" t="s">
        <v>1119</v>
      </c>
      <c r="C193" s="153" t="s">
        <v>1097</v>
      </c>
      <c r="D193" s="153" t="s">
        <v>1109</v>
      </c>
      <c r="E193" s="154">
        <v>7</v>
      </c>
      <c r="F193" s="155">
        <v>1.55</v>
      </c>
      <c r="G193" s="154" t="s">
        <v>1258</v>
      </c>
      <c r="H193" s="154" t="s">
        <v>1255</v>
      </c>
      <c r="I193" s="156">
        <v>54</v>
      </c>
    </row>
    <row r="194" spans="1:9">
      <c r="A194" s="152">
        <v>193</v>
      </c>
      <c r="B194" s="153" t="s">
        <v>1138</v>
      </c>
      <c r="C194" s="153" t="s">
        <v>1100</v>
      </c>
      <c r="D194" s="153" t="s">
        <v>1109</v>
      </c>
      <c r="E194" s="154">
        <v>8</v>
      </c>
      <c r="F194" s="155">
        <v>7.07</v>
      </c>
      <c r="G194" s="154" t="s">
        <v>1258</v>
      </c>
      <c r="H194" s="154" t="s">
        <v>1254</v>
      </c>
      <c r="I194" s="156">
        <v>35</v>
      </c>
    </row>
    <row r="195" spans="1:9">
      <c r="A195" s="152">
        <v>194</v>
      </c>
      <c r="B195" s="153" t="s">
        <v>1093</v>
      </c>
      <c r="C195" s="153" t="s">
        <v>1094</v>
      </c>
      <c r="D195" s="153" t="s">
        <v>1103</v>
      </c>
      <c r="E195" s="154">
        <v>1</v>
      </c>
      <c r="F195" s="155">
        <v>6.28</v>
      </c>
      <c r="G195" s="154" t="s">
        <v>1258</v>
      </c>
      <c r="H195" s="154" t="s">
        <v>1254</v>
      </c>
      <c r="I195" s="156">
        <v>69</v>
      </c>
    </row>
    <row r="196" spans="1:9">
      <c r="A196" s="152">
        <v>195</v>
      </c>
      <c r="B196" s="153" t="s">
        <v>1141</v>
      </c>
      <c r="C196" s="153" t="s">
        <v>1097</v>
      </c>
      <c r="D196" s="153" t="s">
        <v>1101</v>
      </c>
      <c r="E196" s="154">
        <v>2</v>
      </c>
      <c r="F196" s="155">
        <v>1.18</v>
      </c>
      <c r="G196" s="154" t="s">
        <v>1258</v>
      </c>
      <c r="H196" s="154" t="s">
        <v>1255</v>
      </c>
      <c r="I196" s="156">
        <v>57</v>
      </c>
    </row>
    <row r="197" spans="1:9">
      <c r="A197" s="152">
        <v>196</v>
      </c>
      <c r="B197" s="153" t="s">
        <v>1118</v>
      </c>
      <c r="C197" s="153" t="s">
        <v>1097</v>
      </c>
      <c r="D197" s="153" t="s">
        <v>1095</v>
      </c>
      <c r="E197" s="154">
        <v>10</v>
      </c>
      <c r="F197" s="155">
        <v>9.82</v>
      </c>
      <c r="G197" s="154" t="s">
        <v>1258</v>
      </c>
      <c r="H197" s="154" t="s">
        <v>1255</v>
      </c>
      <c r="I197" s="156">
        <v>24</v>
      </c>
    </row>
    <row r="198" spans="1:9">
      <c r="A198" s="152">
        <v>197</v>
      </c>
      <c r="B198" s="153" t="s">
        <v>1138</v>
      </c>
      <c r="C198" s="153" t="s">
        <v>1100</v>
      </c>
      <c r="D198" s="153" t="s">
        <v>1095</v>
      </c>
      <c r="E198" s="154">
        <v>2</v>
      </c>
      <c r="F198" s="155">
        <v>2.97</v>
      </c>
      <c r="G198" s="154" t="s">
        <v>1258</v>
      </c>
      <c r="H198" s="154" t="s">
        <v>1255</v>
      </c>
      <c r="I198" s="156">
        <v>48</v>
      </c>
    </row>
    <row r="199" spans="1:9">
      <c r="A199" s="152">
        <v>198</v>
      </c>
      <c r="B199" s="153" t="s">
        <v>1105</v>
      </c>
      <c r="C199" s="153" t="s">
        <v>1094</v>
      </c>
      <c r="D199" s="153" t="s">
        <v>1101</v>
      </c>
      <c r="E199" s="154">
        <v>2</v>
      </c>
      <c r="F199" s="155">
        <v>1.25</v>
      </c>
      <c r="G199" s="154" t="s">
        <v>1257</v>
      </c>
      <c r="H199" s="154" t="s">
        <v>1255</v>
      </c>
      <c r="I199" s="156">
        <v>45</v>
      </c>
    </row>
    <row r="200" spans="1:9">
      <c r="A200" s="152">
        <v>199</v>
      </c>
      <c r="B200" s="153" t="s">
        <v>1118</v>
      </c>
      <c r="C200" s="153" t="s">
        <v>1097</v>
      </c>
      <c r="D200" s="153" t="s">
        <v>1101</v>
      </c>
      <c r="E200" s="154">
        <v>8</v>
      </c>
      <c r="F200" s="155">
        <v>2.1800000000000002</v>
      </c>
      <c r="G200" s="154" t="s">
        <v>1258</v>
      </c>
      <c r="H200" s="154" t="s">
        <v>1255</v>
      </c>
      <c r="I200" s="156">
        <v>77</v>
      </c>
    </row>
    <row r="201" spans="1:9">
      <c r="A201" s="152">
        <v>200</v>
      </c>
      <c r="B201" s="153" t="s">
        <v>1124</v>
      </c>
      <c r="C201" s="153" t="s">
        <v>1097</v>
      </c>
      <c r="D201" s="153" t="s">
        <v>1101</v>
      </c>
      <c r="E201" s="154">
        <v>5</v>
      </c>
      <c r="F201" s="155">
        <v>7.52</v>
      </c>
      <c r="G201" s="154" t="s">
        <v>1258</v>
      </c>
      <c r="H201" s="154" t="s">
        <v>1255</v>
      </c>
      <c r="I201" s="156">
        <v>51</v>
      </c>
    </row>
    <row r="202" spans="1:9">
      <c r="A202" s="152">
        <v>201</v>
      </c>
      <c r="B202" s="153" t="s">
        <v>1136</v>
      </c>
      <c r="C202" s="153" t="s">
        <v>1094</v>
      </c>
      <c r="D202" s="153" t="s">
        <v>1095</v>
      </c>
      <c r="E202" s="154">
        <v>10</v>
      </c>
      <c r="F202" s="155">
        <v>1.41</v>
      </c>
      <c r="G202" s="154" t="s">
        <v>1258</v>
      </c>
      <c r="H202" s="154" t="s">
        <v>1255</v>
      </c>
      <c r="I202" s="156">
        <v>73</v>
      </c>
    </row>
    <row r="203" spans="1:9">
      <c r="A203" s="152">
        <v>202</v>
      </c>
      <c r="B203" s="153" t="s">
        <v>1142</v>
      </c>
      <c r="C203" s="153" t="s">
        <v>1094</v>
      </c>
      <c r="D203" s="153" t="s">
        <v>1109</v>
      </c>
      <c r="E203" s="154">
        <v>6</v>
      </c>
      <c r="F203" s="155">
        <v>2.13</v>
      </c>
      <c r="G203" s="154" t="s">
        <v>1257</v>
      </c>
      <c r="H203" s="154" t="s">
        <v>1254</v>
      </c>
      <c r="I203" s="156">
        <v>40</v>
      </c>
    </row>
    <row r="204" spans="1:9">
      <c r="A204" s="152">
        <v>203</v>
      </c>
      <c r="B204" s="153" t="s">
        <v>1135</v>
      </c>
      <c r="C204" s="153" t="s">
        <v>1097</v>
      </c>
      <c r="D204" s="153" t="s">
        <v>1098</v>
      </c>
      <c r="E204" s="154">
        <v>1</v>
      </c>
      <c r="F204" s="155">
        <v>2.62</v>
      </c>
      <c r="G204" s="154" t="s">
        <v>1258</v>
      </c>
      <c r="H204" s="154" t="s">
        <v>1255</v>
      </c>
      <c r="I204" s="156">
        <v>56</v>
      </c>
    </row>
    <row r="205" spans="1:9">
      <c r="A205" s="152">
        <v>204</v>
      </c>
      <c r="B205" s="153" t="s">
        <v>1128</v>
      </c>
      <c r="C205" s="153" t="s">
        <v>1097</v>
      </c>
      <c r="D205" s="153" t="s">
        <v>1103</v>
      </c>
      <c r="E205" s="154">
        <v>6</v>
      </c>
      <c r="F205" s="155">
        <v>2.06</v>
      </c>
      <c r="G205" s="154" t="s">
        <v>1258</v>
      </c>
      <c r="H205" s="154" t="s">
        <v>1255</v>
      </c>
      <c r="I205" s="156">
        <v>28</v>
      </c>
    </row>
    <row r="206" spans="1:9">
      <c r="A206" s="152">
        <v>205</v>
      </c>
      <c r="B206" s="153" t="s">
        <v>1112</v>
      </c>
      <c r="C206" s="153" t="s">
        <v>1094</v>
      </c>
      <c r="D206" s="153" t="s">
        <v>1101</v>
      </c>
      <c r="E206" s="154">
        <v>2</v>
      </c>
      <c r="F206" s="155">
        <v>3.11</v>
      </c>
      <c r="G206" s="154" t="s">
        <v>1258</v>
      </c>
      <c r="H206" s="154" t="s">
        <v>1255</v>
      </c>
      <c r="I206" s="156">
        <v>54</v>
      </c>
    </row>
    <row r="207" spans="1:9">
      <c r="A207" s="152">
        <v>206</v>
      </c>
      <c r="B207" s="153" t="s">
        <v>1122</v>
      </c>
      <c r="C207" s="153" t="s">
        <v>1111</v>
      </c>
      <c r="D207" s="153" t="s">
        <v>1109</v>
      </c>
      <c r="E207" s="154">
        <v>6</v>
      </c>
      <c r="F207" s="155">
        <v>7.73</v>
      </c>
      <c r="G207" s="154" t="s">
        <v>1257</v>
      </c>
      <c r="H207" s="154" t="s">
        <v>1255</v>
      </c>
      <c r="I207" s="156">
        <v>64</v>
      </c>
    </row>
    <row r="208" spans="1:9">
      <c r="A208" s="152">
        <v>207</v>
      </c>
      <c r="B208" s="153" t="s">
        <v>203</v>
      </c>
      <c r="C208" s="153" t="s">
        <v>1094</v>
      </c>
      <c r="D208" s="153" t="s">
        <v>1098</v>
      </c>
      <c r="E208" s="154">
        <v>8</v>
      </c>
      <c r="F208" s="155">
        <v>5.53</v>
      </c>
      <c r="G208" s="154" t="s">
        <v>1258</v>
      </c>
      <c r="H208" s="154" t="s">
        <v>1255</v>
      </c>
      <c r="I208" s="156">
        <v>72</v>
      </c>
    </row>
    <row r="209" spans="1:9">
      <c r="A209" s="152">
        <v>208</v>
      </c>
      <c r="B209" s="153" t="s">
        <v>1136</v>
      </c>
      <c r="C209" s="153" t="s">
        <v>1094</v>
      </c>
      <c r="D209" s="153" t="s">
        <v>1095</v>
      </c>
      <c r="E209" s="154">
        <v>10</v>
      </c>
      <c r="F209" s="155">
        <v>1.17</v>
      </c>
      <c r="G209" s="154" t="s">
        <v>1258</v>
      </c>
      <c r="H209" s="154" t="s">
        <v>1255</v>
      </c>
      <c r="I209" s="156">
        <v>21</v>
      </c>
    </row>
    <row r="210" spans="1:9">
      <c r="A210" s="152">
        <v>209</v>
      </c>
      <c r="B210" s="153" t="s">
        <v>1107</v>
      </c>
      <c r="C210" s="153" t="s">
        <v>1094</v>
      </c>
      <c r="D210" s="153" t="s">
        <v>1101</v>
      </c>
      <c r="E210" s="154">
        <v>2</v>
      </c>
      <c r="F210" s="155">
        <v>7.33</v>
      </c>
      <c r="G210" s="154" t="s">
        <v>1257</v>
      </c>
      <c r="H210" s="154" t="s">
        <v>1255</v>
      </c>
      <c r="I210" s="156">
        <v>27</v>
      </c>
    </row>
    <row r="211" spans="1:9">
      <c r="A211" s="152">
        <v>210</v>
      </c>
      <c r="B211" s="153" t="s">
        <v>1140</v>
      </c>
      <c r="C211" s="153" t="s">
        <v>1097</v>
      </c>
      <c r="D211" s="153" t="s">
        <v>1098</v>
      </c>
      <c r="E211" s="154">
        <v>7</v>
      </c>
      <c r="F211" s="155">
        <v>5.1100000000000003</v>
      </c>
      <c r="G211" s="154" t="s">
        <v>1258</v>
      </c>
      <c r="H211" s="154" t="s">
        <v>1255</v>
      </c>
      <c r="I211" s="156">
        <v>48</v>
      </c>
    </row>
    <row r="212" spans="1:9">
      <c r="A212" s="152">
        <v>211</v>
      </c>
      <c r="B212" s="153" t="s">
        <v>1129</v>
      </c>
      <c r="C212" s="153" t="s">
        <v>1094</v>
      </c>
      <c r="D212" s="153" t="s">
        <v>1103</v>
      </c>
      <c r="E212" s="154">
        <v>5</v>
      </c>
      <c r="F212" s="155">
        <v>5.79</v>
      </c>
      <c r="G212" s="154" t="s">
        <v>1258</v>
      </c>
      <c r="H212" s="154" t="s">
        <v>1255</v>
      </c>
      <c r="I212" s="156">
        <v>48</v>
      </c>
    </row>
    <row r="213" spans="1:9">
      <c r="A213" s="152">
        <v>212</v>
      </c>
      <c r="B213" s="153" t="s">
        <v>1122</v>
      </c>
      <c r="C213" s="153" t="s">
        <v>1111</v>
      </c>
      <c r="D213" s="153" t="s">
        <v>1098</v>
      </c>
      <c r="E213" s="154">
        <v>10</v>
      </c>
      <c r="F213" s="155">
        <v>2.96</v>
      </c>
      <c r="G213" s="154" t="s">
        <v>1258</v>
      </c>
      <c r="H213" s="154" t="s">
        <v>1255</v>
      </c>
      <c r="I213" s="156">
        <v>34</v>
      </c>
    </row>
    <row r="214" spans="1:9">
      <c r="A214" s="152">
        <v>213</v>
      </c>
      <c r="B214" s="153" t="s">
        <v>1127</v>
      </c>
      <c r="C214" s="153" t="s">
        <v>1094</v>
      </c>
      <c r="D214" s="153" t="s">
        <v>1101</v>
      </c>
      <c r="E214" s="154">
        <v>3</v>
      </c>
      <c r="F214" s="155">
        <v>9.5500000000000007</v>
      </c>
      <c r="G214" s="154" t="s">
        <v>1258</v>
      </c>
      <c r="H214" s="154" t="s">
        <v>1254</v>
      </c>
      <c r="I214" s="156">
        <v>49</v>
      </c>
    </row>
    <row r="215" spans="1:9">
      <c r="A215" s="152">
        <v>214</v>
      </c>
      <c r="B215" s="153" t="s">
        <v>1139</v>
      </c>
      <c r="C215" s="153" t="s">
        <v>1094</v>
      </c>
      <c r="D215" s="153" t="s">
        <v>1101</v>
      </c>
      <c r="E215" s="154">
        <v>4</v>
      </c>
      <c r="F215" s="155">
        <v>5.69</v>
      </c>
      <c r="G215" s="154" t="s">
        <v>1258</v>
      </c>
      <c r="H215" s="154" t="s">
        <v>1254</v>
      </c>
      <c r="I215" s="156">
        <v>75</v>
      </c>
    </row>
    <row r="216" spans="1:9">
      <c r="A216" s="152">
        <v>215</v>
      </c>
      <c r="B216" s="153" t="s">
        <v>1099</v>
      </c>
      <c r="C216" s="153" t="s">
        <v>1100</v>
      </c>
      <c r="D216" s="153" t="s">
        <v>1101</v>
      </c>
      <c r="E216" s="154">
        <v>1</v>
      </c>
      <c r="F216" s="155">
        <v>9.0299999999999994</v>
      </c>
      <c r="G216" s="154" t="s">
        <v>1258</v>
      </c>
      <c r="H216" s="154" t="s">
        <v>1255</v>
      </c>
      <c r="I216" s="156">
        <v>77</v>
      </c>
    </row>
    <row r="217" spans="1:9">
      <c r="A217" s="152">
        <v>216</v>
      </c>
      <c r="B217" s="153" t="s">
        <v>1093</v>
      </c>
      <c r="C217" s="153" t="s">
        <v>1094</v>
      </c>
      <c r="D217" s="153" t="s">
        <v>1095</v>
      </c>
      <c r="E217" s="154">
        <v>4</v>
      </c>
      <c r="F217" s="155">
        <v>3.56</v>
      </c>
      <c r="G217" s="154" t="s">
        <v>1258</v>
      </c>
      <c r="H217" s="154" t="s">
        <v>1255</v>
      </c>
      <c r="I217" s="156">
        <v>55</v>
      </c>
    </row>
    <row r="218" spans="1:9">
      <c r="A218" s="152">
        <v>217</v>
      </c>
      <c r="B218" s="153" t="s">
        <v>1136</v>
      </c>
      <c r="C218" s="153" t="s">
        <v>1094</v>
      </c>
      <c r="D218" s="153" t="s">
        <v>1095</v>
      </c>
      <c r="E218" s="154">
        <v>7</v>
      </c>
      <c r="F218" s="155">
        <v>8.66</v>
      </c>
      <c r="G218" s="154" t="s">
        <v>1257</v>
      </c>
      <c r="H218" s="154" t="s">
        <v>1255</v>
      </c>
      <c r="I218" s="156">
        <v>24</v>
      </c>
    </row>
    <row r="219" spans="1:9">
      <c r="A219" s="152">
        <v>218</v>
      </c>
      <c r="B219" s="153" t="s">
        <v>1129</v>
      </c>
      <c r="C219" s="153" t="s">
        <v>1094</v>
      </c>
      <c r="D219" s="153" t="s">
        <v>1095</v>
      </c>
      <c r="E219" s="154">
        <v>1</v>
      </c>
      <c r="F219" s="155">
        <v>5.81</v>
      </c>
      <c r="G219" s="154" t="s">
        <v>1258</v>
      </c>
      <c r="H219" s="154" t="s">
        <v>1254</v>
      </c>
      <c r="I219" s="156">
        <v>20</v>
      </c>
    </row>
    <row r="220" spans="1:9">
      <c r="A220" s="152">
        <v>219</v>
      </c>
      <c r="B220" s="153" t="s">
        <v>1116</v>
      </c>
      <c r="C220" s="153" t="s">
        <v>1097</v>
      </c>
      <c r="D220" s="153" t="s">
        <v>1103</v>
      </c>
      <c r="E220" s="154">
        <v>3</v>
      </c>
      <c r="F220" s="155">
        <v>7.43</v>
      </c>
      <c r="G220" s="154" t="s">
        <v>1258</v>
      </c>
      <c r="H220" s="154" t="s">
        <v>1255</v>
      </c>
      <c r="I220" s="156">
        <v>40</v>
      </c>
    </row>
    <row r="221" spans="1:9">
      <c r="A221" s="152">
        <v>220</v>
      </c>
      <c r="B221" s="153" t="s">
        <v>1102</v>
      </c>
      <c r="C221" s="153" t="s">
        <v>1097</v>
      </c>
      <c r="D221" s="153" t="s">
        <v>1103</v>
      </c>
      <c r="E221" s="154">
        <v>9</v>
      </c>
      <c r="F221" s="155">
        <v>9.64</v>
      </c>
      <c r="G221" s="154" t="s">
        <v>1258</v>
      </c>
      <c r="H221" s="154" t="s">
        <v>1255</v>
      </c>
      <c r="I221" s="156">
        <v>40</v>
      </c>
    </row>
    <row r="222" spans="1:9">
      <c r="A222" s="152">
        <v>221</v>
      </c>
      <c r="B222" s="153" t="s">
        <v>1135</v>
      </c>
      <c r="C222" s="153" t="s">
        <v>1097</v>
      </c>
      <c r="D222" s="153" t="s">
        <v>1095</v>
      </c>
      <c r="E222" s="154">
        <v>9</v>
      </c>
      <c r="F222" s="155">
        <v>8.56</v>
      </c>
      <c r="G222" s="154" t="s">
        <v>1257</v>
      </c>
      <c r="H222" s="154" t="s">
        <v>1254</v>
      </c>
      <c r="I222" s="156">
        <v>42</v>
      </c>
    </row>
    <row r="223" spans="1:9">
      <c r="A223" s="152">
        <v>222</v>
      </c>
      <c r="B223" s="153" t="s">
        <v>1134</v>
      </c>
      <c r="C223" s="153" t="s">
        <v>1094</v>
      </c>
      <c r="D223" s="153" t="s">
        <v>1095</v>
      </c>
      <c r="E223" s="154">
        <v>1</v>
      </c>
      <c r="F223" s="155">
        <v>6.29</v>
      </c>
      <c r="G223" s="154" t="s">
        <v>1257</v>
      </c>
      <c r="H223" s="154" t="s">
        <v>1254</v>
      </c>
      <c r="I223" s="156">
        <v>21</v>
      </c>
    </row>
    <row r="224" spans="1:9">
      <c r="A224" s="152">
        <v>223</v>
      </c>
      <c r="B224" s="153" t="s">
        <v>1138</v>
      </c>
      <c r="C224" s="153" t="s">
        <v>1100</v>
      </c>
      <c r="D224" s="153" t="s">
        <v>1101</v>
      </c>
      <c r="E224" s="154">
        <v>5</v>
      </c>
      <c r="F224" s="155">
        <v>4.7</v>
      </c>
      <c r="G224" s="154" t="s">
        <v>1258</v>
      </c>
      <c r="H224" s="154" t="s">
        <v>1255</v>
      </c>
      <c r="I224" s="156">
        <v>43</v>
      </c>
    </row>
    <row r="225" spans="1:9">
      <c r="A225" s="152">
        <v>224</v>
      </c>
      <c r="B225" s="153" t="s">
        <v>1123</v>
      </c>
      <c r="C225" s="153" t="s">
        <v>1094</v>
      </c>
      <c r="D225" s="153" t="s">
        <v>1095</v>
      </c>
      <c r="E225" s="154">
        <v>3</v>
      </c>
      <c r="F225" s="155">
        <v>5.41</v>
      </c>
      <c r="G225" s="154" t="s">
        <v>1258</v>
      </c>
      <c r="H225" s="154" t="s">
        <v>1255</v>
      </c>
      <c r="I225" s="156">
        <v>63</v>
      </c>
    </row>
    <row r="226" spans="1:9">
      <c r="A226" s="152">
        <v>225</v>
      </c>
      <c r="B226" s="153" t="s">
        <v>1117</v>
      </c>
      <c r="C226" s="153" t="s">
        <v>1094</v>
      </c>
      <c r="D226" s="153" t="s">
        <v>1109</v>
      </c>
      <c r="E226" s="154">
        <v>7</v>
      </c>
      <c r="F226" s="155">
        <v>3.89</v>
      </c>
      <c r="G226" s="154" t="s">
        <v>1258</v>
      </c>
      <c r="H226" s="154" t="s">
        <v>1254</v>
      </c>
      <c r="I226" s="156">
        <v>78</v>
      </c>
    </row>
    <row r="227" spans="1:9">
      <c r="A227" s="152">
        <v>226</v>
      </c>
      <c r="B227" s="153" t="s">
        <v>1137</v>
      </c>
      <c r="C227" s="153" t="s">
        <v>1097</v>
      </c>
      <c r="D227" s="153" t="s">
        <v>1103</v>
      </c>
      <c r="E227" s="154">
        <v>7</v>
      </c>
      <c r="F227" s="155">
        <v>4.75</v>
      </c>
      <c r="G227" s="154" t="s">
        <v>1258</v>
      </c>
      <c r="H227" s="154" t="s">
        <v>1254</v>
      </c>
      <c r="I227" s="156">
        <v>57</v>
      </c>
    </row>
    <row r="228" spans="1:9">
      <c r="A228" s="152">
        <v>227</v>
      </c>
      <c r="B228" s="153" t="s">
        <v>1119</v>
      </c>
      <c r="C228" s="153" t="s">
        <v>1097</v>
      </c>
      <c r="D228" s="153" t="s">
        <v>1109</v>
      </c>
      <c r="E228" s="154">
        <v>3</v>
      </c>
      <c r="F228" s="155">
        <v>2.13</v>
      </c>
      <c r="G228" s="154" t="s">
        <v>1258</v>
      </c>
      <c r="H228" s="154" t="s">
        <v>1255</v>
      </c>
      <c r="I228" s="156">
        <v>43</v>
      </c>
    </row>
    <row r="229" spans="1:9">
      <c r="A229" s="152">
        <v>228</v>
      </c>
      <c r="B229" s="153" t="s">
        <v>1104</v>
      </c>
      <c r="C229" s="153" t="s">
        <v>1094</v>
      </c>
      <c r="D229" s="153" t="s">
        <v>1095</v>
      </c>
      <c r="E229" s="154">
        <v>9</v>
      </c>
      <c r="F229" s="155">
        <v>3.43</v>
      </c>
      <c r="G229" s="154" t="s">
        <v>1258</v>
      </c>
      <c r="H229" s="154" t="s">
        <v>1254</v>
      </c>
      <c r="I229" s="156">
        <v>49</v>
      </c>
    </row>
    <row r="230" spans="1:9">
      <c r="A230" s="152">
        <v>229</v>
      </c>
      <c r="B230" s="153" t="s">
        <v>1107</v>
      </c>
      <c r="C230" s="153" t="s">
        <v>1094</v>
      </c>
      <c r="D230" s="153" t="s">
        <v>1101</v>
      </c>
      <c r="E230" s="154">
        <v>5</v>
      </c>
      <c r="F230" s="155">
        <v>1.96</v>
      </c>
      <c r="G230" s="154" t="s">
        <v>1258</v>
      </c>
      <c r="H230" s="154" t="s">
        <v>1255</v>
      </c>
      <c r="I230" s="156">
        <v>34</v>
      </c>
    </row>
    <row r="231" spans="1:9">
      <c r="A231" s="152">
        <v>230</v>
      </c>
      <c r="B231" s="153" t="s">
        <v>1102</v>
      </c>
      <c r="C231" s="153" t="s">
        <v>1097</v>
      </c>
      <c r="D231" s="153" t="s">
        <v>1103</v>
      </c>
      <c r="E231" s="154">
        <v>4</v>
      </c>
      <c r="F231" s="155">
        <v>4.3899999999999997</v>
      </c>
      <c r="G231" s="154" t="s">
        <v>1257</v>
      </c>
      <c r="H231" s="154" t="s">
        <v>1255</v>
      </c>
      <c r="I231" s="156">
        <v>74</v>
      </c>
    </row>
    <row r="232" spans="1:9">
      <c r="A232" s="152">
        <v>231</v>
      </c>
      <c r="B232" s="153" t="s">
        <v>1123</v>
      </c>
      <c r="C232" s="153" t="s">
        <v>1094</v>
      </c>
      <c r="D232" s="153" t="s">
        <v>1095</v>
      </c>
      <c r="E232" s="154">
        <v>4</v>
      </c>
      <c r="F232" s="155">
        <v>6.6</v>
      </c>
      <c r="G232" s="154" t="s">
        <v>1258</v>
      </c>
      <c r="H232" s="154" t="s">
        <v>1255</v>
      </c>
      <c r="I232" s="156">
        <v>51</v>
      </c>
    </row>
    <row r="233" spans="1:9">
      <c r="A233" s="152">
        <v>232</v>
      </c>
      <c r="B233" s="153" t="s">
        <v>1128</v>
      </c>
      <c r="C233" s="153" t="s">
        <v>1097</v>
      </c>
      <c r="D233" s="153" t="s">
        <v>1103</v>
      </c>
      <c r="E233" s="154">
        <v>4</v>
      </c>
      <c r="F233" s="155">
        <v>8.11</v>
      </c>
      <c r="G233" s="154" t="s">
        <v>1258</v>
      </c>
      <c r="H233" s="154" t="s">
        <v>1255</v>
      </c>
      <c r="I233" s="156">
        <v>42</v>
      </c>
    </row>
    <row r="234" spans="1:9">
      <c r="A234" s="152">
        <v>233</v>
      </c>
      <c r="B234" s="153" t="s">
        <v>1117</v>
      </c>
      <c r="C234" s="153" t="s">
        <v>1094</v>
      </c>
      <c r="D234" s="153" t="s">
        <v>1095</v>
      </c>
      <c r="E234" s="154">
        <v>9</v>
      </c>
      <c r="F234" s="155">
        <v>1.1000000000000001</v>
      </c>
      <c r="G234" s="154" t="s">
        <v>1257</v>
      </c>
      <c r="H234" s="154" t="s">
        <v>1255</v>
      </c>
      <c r="I234" s="156">
        <v>61</v>
      </c>
    </row>
    <row r="235" spans="1:9">
      <c r="A235" s="152">
        <v>234</v>
      </c>
      <c r="B235" s="153" t="s">
        <v>1105</v>
      </c>
      <c r="C235" s="153" t="s">
        <v>1094</v>
      </c>
      <c r="D235" s="153" t="s">
        <v>1101</v>
      </c>
      <c r="E235" s="154">
        <v>10</v>
      </c>
      <c r="F235" s="155">
        <v>1.42</v>
      </c>
      <c r="G235" s="154" t="s">
        <v>1257</v>
      </c>
      <c r="H235" s="154" t="s">
        <v>1254</v>
      </c>
      <c r="I235" s="156">
        <v>75</v>
      </c>
    </row>
    <row r="236" spans="1:9">
      <c r="A236" s="152">
        <v>235</v>
      </c>
      <c r="B236" s="153" t="s">
        <v>1138</v>
      </c>
      <c r="C236" s="153" t="s">
        <v>1100</v>
      </c>
      <c r="D236" s="153" t="s">
        <v>1095</v>
      </c>
      <c r="E236" s="154">
        <v>2</v>
      </c>
      <c r="F236" s="155">
        <v>5.2</v>
      </c>
      <c r="G236" s="154" t="s">
        <v>1258</v>
      </c>
      <c r="H236" s="154" t="s">
        <v>1255</v>
      </c>
      <c r="I236" s="156">
        <v>45</v>
      </c>
    </row>
    <row r="237" spans="1:9">
      <c r="A237" s="152">
        <v>236</v>
      </c>
      <c r="B237" s="153" t="s">
        <v>1139</v>
      </c>
      <c r="C237" s="153" t="s">
        <v>1094</v>
      </c>
      <c r="D237" s="153" t="s">
        <v>1109</v>
      </c>
      <c r="E237" s="154">
        <v>9</v>
      </c>
      <c r="F237" s="155">
        <v>2.35</v>
      </c>
      <c r="G237" s="154" t="s">
        <v>1257</v>
      </c>
      <c r="H237" s="154" t="s">
        <v>1255</v>
      </c>
      <c r="I237" s="156">
        <v>36</v>
      </c>
    </row>
    <row r="238" spans="1:9">
      <c r="A238" s="152">
        <v>237</v>
      </c>
      <c r="B238" s="153" t="s">
        <v>1099</v>
      </c>
      <c r="C238" s="153" t="s">
        <v>1100</v>
      </c>
      <c r="D238" s="153" t="s">
        <v>1109</v>
      </c>
      <c r="E238" s="154">
        <v>6</v>
      </c>
      <c r="F238" s="155">
        <v>6.51</v>
      </c>
      <c r="G238" s="154" t="s">
        <v>1258</v>
      </c>
      <c r="H238" s="154" t="s">
        <v>1255</v>
      </c>
      <c r="I238" s="156">
        <v>58</v>
      </c>
    </row>
    <row r="239" spans="1:9">
      <c r="A239" s="152">
        <v>238</v>
      </c>
      <c r="B239" s="153" t="s">
        <v>1128</v>
      </c>
      <c r="C239" s="153" t="s">
        <v>1097</v>
      </c>
      <c r="D239" s="153" t="s">
        <v>1095</v>
      </c>
      <c r="E239" s="154">
        <v>1</v>
      </c>
      <c r="F239" s="155">
        <v>4.62</v>
      </c>
      <c r="G239" s="154" t="s">
        <v>1258</v>
      </c>
      <c r="H239" s="154" t="s">
        <v>1255</v>
      </c>
      <c r="I239" s="156">
        <v>43</v>
      </c>
    </row>
    <row r="240" spans="1:9">
      <c r="A240" s="152">
        <v>239</v>
      </c>
      <c r="B240" s="153" t="s">
        <v>1133</v>
      </c>
      <c r="C240" s="153" t="s">
        <v>1100</v>
      </c>
      <c r="D240" s="153" t="s">
        <v>1095</v>
      </c>
      <c r="E240" s="154">
        <v>3</v>
      </c>
      <c r="F240" s="155">
        <v>6.97</v>
      </c>
      <c r="G240" s="154" t="s">
        <v>1258</v>
      </c>
      <c r="H240" s="154" t="s">
        <v>1255</v>
      </c>
      <c r="I240" s="156">
        <v>64</v>
      </c>
    </row>
    <row r="241" spans="1:9">
      <c r="A241" s="152">
        <v>240</v>
      </c>
      <c r="B241" s="153" t="s">
        <v>1093</v>
      </c>
      <c r="C241" s="153" t="s">
        <v>1094</v>
      </c>
      <c r="D241" s="153" t="s">
        <v>1101</v>
      </c>
      <c r="E241" s="154">
        <v>7</v>
      </c>
      <c r="F241" s="155">
        <v>3.54</v>
      </c>
      <c r="G241" s="154" t="s">
        <v>1258</v>
      </c>
      <c r="H241" s="154" t="s">
        <v>1255</v>
      </c>
      <c r="I241" s="156">
        <v>40</v>
      </c>
    </row>
    <row r="242" spans="1:9">
      <c r="A242" s="152">
        <v>241</v>
      </c>
      <c r="B242" s="153" t="s">
        <v>1114</v>
      </c>
      <c r="C242" s="153" t="s">
        <v>1094</v>
      </c>
      <c r="D242" s="153" t="s">
        <v>1103</v>
      </c>
      <c r="E242" s="154">
        <v>3</v>
      </c>
      <c r="F242" s="155">
        <v>2.54</v>
      </c>
      <c r="G242" s="154" t="s">
        <v>1258</v>
      </c>
      <c r="H242" s="154" t="s">
        <v>1255</v>
      </c>
      <c r="I242" s="156">
        <v>52</v>
      </c>
    </row>
    <row r="243" spans="1:9">
      <c r="A243" s="152">
        <v>242</v>
      </c>
      <c r="B243" s="153" t="s">
        <v>1105</v>
      </c>
      <c r="C243" s="153" t="s">
        <v>1094</v>
      </c>
      <c r="D243" s="153" t="s">
        <v>1101</v>
      </c>
      <c r="E243" s="154">
        <v>1</v>
      </c>
      <c r="F243" s="155">
        <v>7.17</v>
      </c>
      <c r="G243" s="154" t="s">
        <v>1257</v>
      </c>
      <c r="H243" s="154" t="s">
        <v>1255</v>
      </c>
      <c r="I243" s="156">
        <v>31</v>
      </c>
    </row>
    <row r="244" spans="1:9">
      <c r="A244" s="152">
        <v>243</v>
      </c>
      <c r="B244" s="153" t="s">
        <v>1138</v>
      </c>
      <c r="C244" s="153" t="s">
        <v>1100</v>
      </c>
      <c r="D244" s="153" t="s">
        <v>1095</v>
      </c>
      <c r="E244" s="154">
        <v>5</v>
      </c>
      <c r="F244" s="155">
        <v>7.12</v>
      </c>
      <c r="G244" s="154" t="s">
        <v>1258</v>
      </c>
      <c r="H244" s="154" t="s">
        <v>1255</v>
      </c>
      <c r="I244" s="156">
        <v>60</v>
      </c>
    </row>
    <row r="245" spans="1:9">
      <c r="A245" s="152">
        <v>244</v>
      </c>
      <c r="B245" s="153" t="s">
        <v>1096</v>
      </c>
      <c r="C245" s="153" t="s">
        <v>1097</v>
      </c>
      <c r="D245" s="153" t="s">
        <v>1095</v>
      </c>
      <c r="E245" s="154">
        <v>8</v>
      </c>
      <c r="F245" s="155">
        <v>9.52</v>
      </c>
      <c r="G245" s="154" t="s">
        <v>1258</v>
      </c>
      <c r="H245" s="154" t="s">
        <v>1255</v>
      </c>
      <c r="I245" s="156">
        <v>43</v>
      </c>
    </row>
    <row r="246" spans="1:9">
      <c r="A246" s="152">
        <v>245</v>
      </c>
      <c r="B246" s="153" t="s">
        <v>1112</v>
      </c>
      <c r="C246" s="153" t="s">
        <v>1094</v>
      </c>
      <c r="D246" s="153" t="s">
        <v>1109</v>
      </c>
      <c r="E246" s="154">
        <v>4</v>
      </c>
      <c r="F246" s="155">
        <v>1.34</v>
      </c>
      <c r="G246" s="154" t="s">
        <v>1258</v>
      </c>
      <c r="H246" s="154" t="s">
        <v>1255</v>
      </c>
      <c r="I246" s="156">
        <v>42</v>
      </c>
    </row>
    <row r="247" spans="1:9">
      <c r="A247" s="152">
        <v>246</v>
      </c>
      <c r="B247" s="153" t="s">
        <v>1138</v>
      </c>
      <c r="C247" s="153" t="s">
        <v>1100</v>
      </c>
      <c r="D247" s="153" t="s">
        <v>1109</v>
      </c>
      <c r="E247" s="154">
        <v>6</v>
      </c>
      <c r="F247" s="155">
        <v>2.67</v>
      </c>
      <c r="G247" s="154" t="s">
        <v>1258</v>
      </c>
      <c r="H247" s="154" t="s">
        <v>1255</v>
      </c>
      <c r="I247" s="156">
        <v>52</v>
      </c>
    </row>
    <row r="248" spans="1:9">
      <c r="A248" s="152">
        <v>247</v>
      </c>
      <c r="B248" s="153" t="s">
        <v>1112</v>
      </c>
      <c r="C248" s="153" t="s">
        <v>1094</v>
      </c>
      <c r="D248" s="153" t="s">
        <v>1101</v>
      </c>
      <c r="E248" s="154">
        <v>2</v>
      </c>
      <c r="F248" s="155">
        <v>5.36</v>
      </c>
      <c r="G248" s="154" t="s">
        <v>1257</v>
      </c>
      <c r="H248" s="154" t="s">
        <v>1255</v>
      </c>
      <c r="I248" s="156">
        <v>60</v>
      </c>
    </row>
    <row r="249" spans="1:9">
      <c r="A249" s="152">
        <v>248</v>
      </c>
      <c r="B249" s="153" t="s">
        <v>1126</v>
      </c>
      <c r="C249" s="153" t="s">
        <v>1097</v>
      </c>
      <c r="D249" s="153" t="s">
        <v>1095</v>
      </c>
      <c r="E249" s="154">
        <v>1</v>
      </c>
      <c r="F249" s="155">
        <v>9.65</v>
      </c>
      <c r="G249" s="154" t="s">
        <v>1258</v>
      </c>
      <c r="H249" s="154" t="s">
        <v>1255</v>
      </c>
      <c r="I249" s="156">
        <v>60</v>
      </c>
    </row>
    <row r="250" spans="1:9">
      <c r="A250" s="152">
        <v>249</v>
      </c>
      <c r="B250" s="153" t="s">
        <v>1126</v>
      </c>
      <c r="C250" s="153" t="s">
        <v>1097</v>
      </c>
      <c r="D250" s="153" t="s">
        <v>1095</v>
      </c>
      <c r="E250" s="154">
        <v>9</v>
      </c>
      <c r="F250" s="155">
        <v>1.85</v>
      </c>
      <c r="G250" s="154" t="s">
        <v>1258</v>
      </c>
      <c r="H250" s="154" t="s">
        <v>1254</v>
      </c>
      <c r="I250" s="156">
        <v>65</v>
      </c>
    </row>
    <row r="251" spans="1:9">
      <c r="A251" s="152">
        <v>250</v>
      </c>
      <c r="B251" s="153" t="s">
        <v>1124</v>
      </c>
      <c r="C251" s="153" t="s">
        <v>1097</v>
      </c>
      <c r="D251" s="153" t="s">
        <v>1095</v>
      </c>
      <c r="E251" s="154">
        <v>9</v>
      </c>
      <c r="F251" s="155">
        <v>7.21</v>
      </c>
      <c r="G251" s="154" t="s">
        <v>1258</v>
      </c>
      <c r="H251" s="154" t="s">
        <v>1255</v>
      </c>
      <c r="I251" s="156">
        <v>31</v>
      </c>
    </row>
    <row r="252" spans="1:9">
      <c r="A252" s="152">
        <v>251</v>
      </c>
      <c r="B252" s="153" t="s">
        <v>1130</v>
      </c>
      <c r="C252" s="153" t="s">
        <v>1094</v>
      </c>
      <c r="D252" s="153" t="s">
        <v>1101</v>
      </c>
      <c r="E252" s="154">
        <v>1</v>
      </c>
      <c r="F252" s="155">
        <v>2.9</v>
      </c>
      <c r="G252" s="154" t="s">
        <v>1258</v>
      </c>
      <c r="H252" s="154" t="s">
        <v>1255</v>
      </c>
      <c r="I252" s="156">
        <v>49</v>
      </c>
    </row>
    <row r="253" spans="1:9">
      <c r="A253" s="152">
        <v>252</v>
      </c>
      <c r="B253" s="153" t="s">
        <v>1133</v>
      </c>
      <c r="C253" s="153" t="s">
        <v>1100</v>
      </c>
      <c r="D253" s="153" t="s">
        <v>1103</v>
      </c>
      <c r="E253" s="154">
        <v>6</v>
      </c>
      <c r="F253" s="155">
        <v>6.47</v>
      </c>
      <c r="G253" s="154" t="s">
        <v>1257</v>
      </c>
      <c r="H253" s="154" t="s">
        <v>1255</v>
      </c>
      <c r="I253" s="156">
        <v>37</v>
      </c>
    </row>
    <row r="254" spans="1:9">
      <c r="A254" s="152">
        <v>253</v>
      </c>
      <c r="B254" s="153" t="s">
        <v>1141</v>
      </c>
      <c r="C254" s="153" t="s">
        <v>1097</v>
      </c>
      <c r="D254" s="153" t="s">
        <v>1109</v>
      </c>
      <c r="E254" s="154">
        <v>5</v>
      </c>
      <c r="F254" s="155">
        <v>1.47</v>
      </c>
      <c r="G254" s="154" t="s">
        <v>1257</v>
      </c>
      <c r="H254" s="154" t="s">
        <v>1255</v>
      </c>
      <c r="I254" s="156">
        <v>33</v>
      </c>
    </row>
    <row r="255" spans="1:9">
      <c r="A255" s="152">
        <v>254</v>
      </c>
      <c r="B255" s="153" t="s">
        <v>1093</v>
      </c>
      <c r="C255" s="153" t="s">
        <v>1094</v>
      </c>
      <c r="D255" s="153" t="s">
        <v>1109</v>
      </c>
      <c r="E255" s="154">
        <v>4</v>
      </c>
      <c r="F255" s="155">
        <v>4.71</v>
      </c>
      <c r="G255" s="154" t="s">
        <v>1257</v>
      </c>
      <c r="H255" s="154" t="s">
        <v>1255</v>
      </c>
      <c r="I255" s="156">
        <v>20</v>
      </c>
    </row>
    <row r="256" spans="1:9">
      <c r="A256" s="152">
        <v>255</v>
      </c>
      <c r="B256" s="153" t="s">
        <v>1096</v>
      </c>
      <c r="C256" s="153" t="s">
        <v>1097</v>
      </c>
      <c r="D256" s="153" t="s">
        <v>1098</v>
      </c>
      <c r="E256" s="154">
        <v>10</v>
      </c>
      <c r="F256" s="155">
        <v>3.68</v>
      </c>
      <c r="G256" s="154" t="s">
        <v>1258</v>
      </c>
      <c r="H256" s="154" t="s">
        <v>1254</v>
      </c>
      <c r="I256" s="156">
        <v>61</v>
      </c>
    </row>
    <row r="257" spans="1:9">
      <c r="A257" s="152">
        <v>256</v>
      </c>
      <c r="B257" s="153" t="s">
        <v>1117</v>
      </c>
      <c r="C257" s="153" t="s">
        <v>1094</v>
      </c>
      <c r="D257" s="153" t="s">
        <v>1101</v>
      </c>
      <c r="E257" s="154">
        <v>1</v>
      </c>
      <c r="F257" s="155">
        <v>2.75</v>
      </c>
      <c r="G257" s="154" t="s">
        <v>1258</v>
      </c>
      <c r="H257" s="154" t="s">
        <v>1255</v>
      </c>
      <c r="I257" s="156">
        <v>44</v>
      </c>
    </row>
    <row r="258" spans="1:9">
      <c r="A258" s="152">
        <v>257</v>
      </c>
      <c r="B258" s="153" t="s">
        <v>1138</v>
      </c>
      <c r="C258" s="153" t="s">
        <v>1100</v>
      </c>
      <c r="D258" s="153" t="s">
        <v>1095</v>
      </c>
      <c r="E258" s="154">
        <v>3</v>
      </c>
      <c r="F258" s="155">
        <v>1.1000000000000001</v>
      </c>
      <c r="G258" s="154" t="s">
        <v>1258</v>
      </c>
      <c r="H258" s="154" t="s">
        <v>1255</v>
      </c>
      <c r="I258" s="156">
        <v>48</v>
      </c>
    </row>
    <row r="259" spans="1:9">
      <c r="A259" s="152">
        <v>258</v>
      </c>
      <c r="B259" s="153" t="s">
        <v>1099</v>
      </c>
      <c r="C259" s="153" t="s">
        <v>1100</v>
      </c>
      <c r="D259" s="153" t="s">
        <v>1095</v>
      </c>
      <c r="E259" s="154">
        <v>9</v>
      </c>
      <c r="F259" s="155">
        <v>7.9</v>
      </c>
      <c r="G259" s="154" t="s">
        <v>1257</v>
      </c>
      <c r="H259" s="154" t="s">
        <v>1255</v>
      </c>
      <c r="I259" s="156">
        <v>35</v>
      </c>
    </row>
    <row r="260" spans="1:9">
      <c r="A260" s="152">
        <v>259</v>
      </c>
      <c r="B260" s="153" t="s">
        <v>204</v>
      </c>
      <c r="C260" s="153" t="s">
        <v>1094</v>
      </c>
      <c r="D260" s="153" t="s">
        <v>1095</v>
      </c>
      <c r="E260" s="154">
        <v>4</v>
      </c>
      <c r="F260" s="155">
        <v>1.01</v>
      </c>
      <c r="G260" s="154" t="s">
        <v>1258</v>
      </c>
      <c r="H260" s="154" t="s">
        <v>1255</v>
      </c>
      <c r="I260" s="156">
        <v>59</v>
      </c>
    </row>
    <row r="261" spans="1:9">
      <c r="A261" s="152">
        <v>260</v>
      </c>
      <c r="B261" s="153" t="s">
        <v>1096</v>
      </c>
      <c r="C261" s="153" t="s">
        <v>1097</v>
      </c>
      <c r="D261" s="153" t="s">
        <v>1101</v>
      </c>
      <c r="E261" s="154">
        <v>5</v>
      </c>
      <c r="F261" s="155">
        <v>1.27</v>
      </c>
      <c r="G261" s="154" t="s">
        <v>1258</v>
      </c>
      <c r="H261" s="154" t="s">
        <v>1255</v>
      </c>
      <c r="I261" s="156">
        <v>43</v>
      </c>
    </row>
    <row r="262" spans="1:9">
      <c r="A262" s="152">
        <v>261</v>
      </c>
      <c r="B262" s="153" t="s">
        <v>1127</v>
      </c>
      <c r="C262" s="153" t="s">
        <v>1094</v>
      </c>
      <c r="D262" s="153" t="s">
        <v>1101</v>
      </c>
      <c r="E262" s="154">
        <v>2</v>
      </c>
      <c r="F262" s="155">
        <v>4.09</v>
      </c>
      <c r="G262" s="154" t="s">
        <v>1257</v>
      </c>
      <c r="H262" s="154" t="s">
        <v>1255</v>
      </c>
      <c r="I262" s="156">
        <v>30</v>
      </c>
    </row>
    <row r="263" spans="1:9">
      <c r="A263" s="152">
        <v>262</v>
      </c>
      <c r="B263" s="153" t="s">
        <v>1116</v>
      </c>
      <c r="C263" s="153" t="s">
        <v>1097</v>
      </c>
      <c r="D263" s="153" t="s">
        <v>1109</v>
      </c>
      <c r="E263" s="154">
        <v>3</v>
      </c>
      <c r="F263" s="155">
        <v>4.9800000000000004</v>
      </c>
      <c r="G263" s="154" t="s">
        <v>1258</v>
      </c>
      <c r="H263" s="154" t="s">
        <v>1255</v>
      </c>
      <c r="I263" s="156">
        <v>37</v>
      </c>
    </row>
    <row r="264" spans="1:9">
      <c r="A264" s="152">
        <v>263</v>
      </c>
      <c r="B264" s="153" t="s">
        <v>1127</v>
      </c>
      <c r="C264" s="153" t="s">
        <v>1094</v>
      </c>
      <c r="D264" s="153" t="s">
        <v>1098</v>
      </c>
      <c r="E264" s="154">
        <v>4</v>
      </c>
      <c r="F264" s="155">
        <v>9.82</v>
      </c>
      <c r="G264" s="154" t="s">
        <v>1258</v>
      </c>
      <c r="H264" s="154" t="s">
        <v>1254</v>
      </c>
      <c r="I264" s="156">
        <v>72</v>
      </c>
    </row>
    <row r="265" spans="1:9">
      <c r="A265" s="152">
        <v>264</v>
      </c>
      <c r="B265" s="153" t="s">
        <v>1099</v>
      </c>
      <c r="C265" s="153" t="s">
        <v>1100</v>
      </c>
      <c r="D265" s="153" t="s">
        <v>1095</v>
      </c>
      <c r="E265" s="154">
        <v>7</v>
      </c>
      <c r="F265" s="155">
        <v>9.6999999999999993</v>
      </c>
      <c r="G265" s="154" t="s">
        <v>1258</v>
      </c>
      <c r="H265" s="154" t="s">
        <v>1255</v>
      </c>
      <c r="I265" s="156">
        <v>26</v>
      </c>
    </row>
    <row r="266" spans="1:9">
      <c r="A266" s="152">
        <v>265</v>
      </c>
      <c r="B266" s="153" t="s">
        <v>1128</v>
      </c>
      <c r="C266" s="153" t="s">
        <v>1097</v>
      </c>
      <c r="D266" s="153" t="s">
        <v>1101</v>
      </c>
      <c r="E266" s="154">
        <v>3</v>
      </c>
      <c r="F266" s="155">
        <v>6.07</v>
      </c>
      <c r="G266" s="154" t="s">
        <v>1258</v>
      </c>
      <c r="H266" s="154" t="s">
        <v>1255</v>
      </c>
      <c r="I266" s="156">
        <v>62</v>
      </c>
    </row>
    <row r="267" spans="1:9">
      <c r="A267" s="152">
        <v>266</v>
      </c>
      <c r="B267" s="153" t="s">
        <v>1126</v>
      </c>
      <c r="C267" s="153" t="s">
        <v>1097</v>
      </c>
      <c r="D267" s="153" t="s">
        <v>1101</v>
      </c>
      <c r="E267" s="154">
        <v>9</v>
      </c>
      <c r="F267" s="155">
        <v>8.49</v>
      </c>
      <c r="G267" s="154" t="s">
        <v>1258</v>
      </c>
      <c r="H267" s="154" t="s">
        <v>1254</v>
      </c>
      <c r="I267" s="156">
        <v>57</v>
      </c>
    </row>
    <row r="268" spans="1:9">
      <c r="A268" s="152">
        <v>267</v>
      </c>
      <c r="B268" s="153" t="s">
        <v>1136</v>
      </c>
      <c r="C268" s="153" t="s">
        <v>1094</v>
      </c>
      <c r="D268" s="153" t="s">
        <v>1095</v>
      </c>
      <c r="E268" s="154">
        <v>6</v>
      </c>
      <c r="F268" s="155">
        <v>7.87</v>
      </c>
      <c r="G268" s="154" t="s">
        <v>1258</v>
      </c>
      <c r="H268" s="154" t="s">
        <v>1255</v>
      </c>
      <c r="I268" s="156">
        <v>30</v>
      </c>
    </row>
    <row r="269" spans="1:9">
      <c r="A269" s="152">
        <v>268</v>
      </c>
      <c r="B269" s="153" t="s">
        <v>1104</v>
      </c>
      <c r="C269" s="153" t="s">
        <v>1094</v>
      </c>
      <c r="D269" s="153" t="s">
        <v>1101</v>
      </c>
      <c r="E269" s="154">
        <v>10</v>
      </c>
      <c r="F269" s="155">
        <v>1.57</v>
      </c>
      <c r="G269" s="154" t="s">
        <v>1258</v>
      </c>
      <c r="H269" s="154" t="s">
        <v>1255</v>
      </c>
      <c r="I269" s="156">
        <v>67</v>
      </c>
    </row>
    <row r="270" spans="1:9">
      <c r="A270" s="152">
        <v>269</v>
      </c>
      <c r="B270" s="153" t="s">
        <v>1120</v>
      </c>
      <c r="C270" s="153" t="s">
        <v>1094</v>
      </c>
      <c r="D270" s="153" t="s">
        <v>1101</v>
      </c>
      <c r="E270" s="154">
        <v>2</v>
      </c>
      <c r="F270" s="155">
        <v>3.46</v>
      </c>
      <c r="G270" s="154" t="s">
        <v>1258</v>
      </c>
      <c r="H270" s="154" t="s">
        <v>1254</v>
      </c>
      <c r="I270" s="156">
        <v>52</v>
      </c>
    </row>
    <row r="271" spans="1:9">
      <c r="A271" s="152">
        <v>270</v>
      </c>
      <c r="B271" s="153" t="s">
        <v>1136</v>
      </c>
      <c r="C271" s="153" t="s">
        <v>1094</v>
      </c>
      <c r="D271" s="153" t="s">
        <v>1103</v>
      </c>
      <c r="E271" s="154">
        <v>7</v>
      </c>
      <c r="F271" s="155">
        <v>4.67</v>
      </c>
      <c r="G271" s="154" t="s">
        <v>1258</v>
      </c>
      <c r="H271" s="154" t="s">
        <v>1255</v>
      </c>
      <c r="I271" s="156">
        <v>67</v>
      </c>
    </row>
    <row r="272" spans="1:9">
      <c r="A272" s="152">
        <v>271</v>
      </c>
      <c r="B272" s="153" t="s">
        <v>1119</v>
      </c>
      <c r="C272" s="153" t="s">
        <v>1097</v>
      </c>
      <c r="D272" s="153" t="s">
        <v>1098</v>
      </c>
      <c r="E272" s="154">
        <v>10</v>
      </c>
      <c r="F272" s="155">
        <v>8.77</v>
      </c>
      <c r="G272" s="154" t="s">
        <v>1258</v>
      </c>
      <c r="H272" s="154" t="s">
        <v>1255</v>
      </c>
      <c r="I272" s="156">
        <v>36</v>
      </c>
    </row>
    <row r="273" spans="1:9">
      <c r="A273" s="152">
        <v>272</v>
      </c>
      <c r="B273" s="153" t="s">
        <v>1132</v>
      </c>
      <c r="C273" s="153" t="s">
        <v>1094</v>
      </c>
      <c r="D273" s="153" t="s">
        <v>1101</v>
      </c>
      <c r="E273" s="154">
        <v>2</v>
      </c>
      <c r="F273" s="155">
        <v>2</v>
      </c>
      <c r="G273" s="154" t="s">
        <v>1258</v>
      </c>
      <c r="H273" s="154" t="s">
        <v>1254</v>
      </c>
      <c r="I273" s="156">
        <v>58</v>
      </c>
    </row>
    <row r="274" spans="1:9">
      <c r="A274" s="152">
        <v>273</v>
      </c>
      <c r="B274" s="153" t="s">
        <v>1133</v>
      </c>
      <c r="C274" s="153" t="s">
        <v>1100</v>
      </c>
      <c r="D274" s="153" t="s">
        <v>1103</v>
      </c>
      <c r="E274" s="154">
        <v>8</v>
      </c>
      <c r="F274" s="155">
        <v>9.89</v>
      </c>
      <c r="G274" s="154" t="s">
        <v>1258</v>
      </c>
      <c r="H274" s="154" t="s">
        <v>1255</v>
      </c>
      <c r="I274" s="156">
        <v>49</v>
      </c>
    </row>
    <row r="275" spans="1:9">
      <c r="A275" s="152">
        <v>274</v>
      </c>
      <c r="B275" s="153" t="s">
        <v>1106</v>
      </c>
      <c r="C275" s="153" t="s">
        <v>1094</v>
      </c>
      <c r="D275" s="153" t="s">
        <v>1095</v>
      </c>
      <c r="E275" s="154">
        <v>10</v>
      </c>
      <c r="F275" s="155">
        <v>7.59</v>
      </c>
      <c r="G275" s="154" t="s">
        <v>1258</v>
      </c>
      <c r="H275" s="154" t="s">
        <v>1255</v>
      </c>
      <c r="I275" s="156">
        <v>56</v>
      </c>
    </row>
    <row r="276" spans="1:9">
      <c r="A276" s="152">
        <v>275</v>
      </c>
      <c r="B276" s="153" t="s">
        <v>1133</v>
      </c>
      <c r="C276" s="153" t="s">
        <v>1100</v>
      </c>
      <c r="D276" s="153" t="s">
        <v>1103</v>
      </c>
      <c r="E276" s="154">
        <v>6</v>
      </c>
      <c r="F276" s="155">
        <v>9.18</v>
      </c>
      <c r="G276" s="154" t="s">
        <v>1258</v>
      </c>
      <c r="H276" s="154" t="s">
        <v>1255</v>
      </c>
      <c r="I276" s="156">
        <v>71</v>
      </c>
    </row>
    <row r="277" spans="1:9">
      <c r="A277" s="152">
        <v>276</v>
      </c>
      <c r="B277" s="153" t="s">
        <v>1141</v>
      </c>
      <c r="C277" s="153" t="s">
        <v>1097</v>
      </c>
      <c r="D277" s="153" t="s">
        <v>1101</v>
      </c>
      <c r="E277" s="154">
        <v>4</v>
      </c>
      <c r="F277" s="155">
        <v>6.24</v>
      </c>
      <c r="G277" s="154" t="s">
        <v>1258</v>
      </c>
      <c r="H277" s="154" t="s">
        <v>1255</v>
      </c>
      <c r="I277" s="156">
        <v>53</v>
      </c>
    </row>
    <row r="278" spans="1:9">
      <c r="A278" s="152">
        <v>277</v>
      </c>
      <c r="B278" s="153" t="s">
        <v>1138</v>
      </c>
      <c r="C278" s="153" t="s">
        <v>1100</v>
      </c>
      <c r="D278" s="153" t="s">
        <v>1109</v>
      </c>
      <c r="E278" s="154">
        <v>1</v>
      </c>
      <c r="F278" s="155">
        <v>2.0299999999999998</v>
      </c>
      <c r="G278" s="154" t="s">
        <v>1257</v>
      </c>
      <c r="H278" s="154" t="s">
        <v>1255</v>
      </c>
      <c r="I278" s="156">
        <v>64</v>
      </c>
    </row>
    <row r="279" spans="1:9">
      <c r="A279" s="152">
        <v>278</v>
      </c>
      <c r="B279" s="153" t="s">
        <v>1139</v>
      </c>
      <c r="C279" s="153" t="s">
        <v>1094</v>
      </c>
      <c r="D279" s="153" t="s">
        <v>1109</v>
      </c>
      <c r="E279" s="154">
        <v>6</v>
      </c>
      <c r="F279" s="155">
        <v>7.68</v>
      </c>
      <c r="G279" s="154" t="s">
        <v>1258</v>
      </c>
      <c r="H279" s="154" t="s">
        <v>1254</v>
      </c>
      <c r="I279" s="156">
        <v>28</v>
      </c>
    </row>
    <row r="280" spans="1:9">
      <c r="A280" s="152">
        <v>279</v>
      </c>
      <c r="B280" s="153" t="s">
        <v>1104</v>
      </c>
      <c r="C280" s="153" t="s">
        <v>1094</v>
      </c>
      <c r="D280" s="153" t="s">
        <v>1101</v>
      </c>
      <c r="E280" s="154">
        <v>10</v>
      </c>
      <c r="F280" s="155">
        <v>2.5</v>
      </c>
      <c r="G280" s="154" t="s">
        <v>1257</v>
      </c>
      <c r="H280" s="154" t="s">
        <v>1255</v>
      </c>
      <c r="I280" s="156">
        <v>50</v>
      </c>
    </row>
    <row r="281" spans="1:9">
      <c r="A281" s="152">
        <v>280</v>
      </c>
      <c r="B281" s="153" t="s">
        <v>204</v>
      </c>
      <c r="C281" s="153" t="s">
        <v>1094</v>
      </c>
      <c r="D281" s="153" t="s">
        <v>1103</v>
      </c>
      <c r="E281" s="154">
        <v>4</v>
      </c>
      <c r="F281" s="155">
        <v>6.12</v>
      </c>
      <c r="G281" s="154" t="s">
        <v>1258</v>
      </c>
      <c r="H281" s="154" t="s">
        <v>1255</v>
      </c>
      <c r="I281" s="156">
        <v>69</v>
      </c>
    </row>
    <row r="282" spans="1:9">
      <c r="A282" s="152">
        <v>281</v>
      </c>
      <c r="B282" s="153" t="s">
        <v>1139</v>
      </c>
      <c r="C282" s="153" t="s">
        <v>1094</v>
      </c>
      <c r="D282" s="153" t="s">
        <v>1109</v>
      </c>
      <c r="E282" s="154">
        <v>6</v>
      </c>
      <c r="F282" s="155">
        <v>3.01</v>
      </c>
      <c r="G282" s="154" t="s">
        <v>1258</v>
      </c>
      <c r="H282" s="154" t="s">
        <v>1255</v>
      </c>
      <c r="I282" s="156">
        <v>55</v>
      </c>
    </row>
    <row r="283" spans="1:9">
      <c r="A283" s="152">
        <v>282</v>
      </c>
      <c r="B283" s="153" t="s">
        <v>1105</v>
      </c>
      <c r="C283" s="153" t="s">
        <v>1094</v>
      </c>
      <c r="D283" s="153" t="s">
        <v>1109</v>
      </c>
      <c r="E283" s="154">
        <v>5</v>
      </c>
      <c r="F283" s="155">
        <v>3.06</v>
      </c>
      <c r="G283" s="154" t="s">
        <v>1258</v>
      </c>
      <c r="H283" s="154" t="s">
        <v>1254</v>
      </c>
      <c r="I283" s="156">
        <v>55</v>
      </c>
    </row>
    <row r="284" spans="1:9">
      <c r="A284" s="152">
        <v>283</v>
      </c>
      <c r="B284" s="153" t="s">
        <v>1137</v>
      </c>
      <c r="C284" s="153" t="s">
        <v>1097</v>
      </c>
      <c r="D284" s="153" t="s">
        <v>1103</v>
      </c>
      <c r="E284" s="154">
        <v>10</v>
      </c>
      <c r="F284" s="155">
        <v>5.85</v>
      </c>
      <c r="G284" s="154" t="s">
        <v>1258</v>
      </c>
      <c r="H284" s="154" t="s">
        <v>1255</v>
      </c>
      <c r="I284" s="156">
        <v>50</v>
      </c>
    </row>
    <row r="285" spans="1:9">
      <c r="A285" s="152">
        <v>284</v>
      </c>
      <c r="B285" s="153" t="s">
        <v>1112</v>
      </c>
      <c r="C285" s="153" t="s">
        <v>1094</v>
      </c>
      <c r="D285" s="153" t="s">
        <v>1098</v>
      </c>
      <c r="E285" s="154">
        <v>10</v>
      </c>
      <c r="F285" s="155">
        <v>7.44</v>
      </c>
      <c r="G285" s="154" t="s">
        <v>1258</v>
      </c>
      <c r="H285" s="154" t="s">
        <v>1255</v>
      </c>
      <c r="I285" s="156">
        <v>57</v>
      </c>
    </row>
    <row r="286" spans="1:9">
      <c r="A286" s="152">
        <v>285</v>
      </c>
      <c r="B286" s="153" t="s">
        <v>1119</v>
      </c>
      <c r="C286" s="153" t="s">
        <v>1097</v>
      </c>
      <c r="D286" s="153" t="s">
        <v>1101</v>
      </c>
      <c r="E286" s="154">
        <v>4</v>
      </c>
      <c r="F286" s="155">
        <v>3.18</v>
      </c>
      <c r="G286" s="154" t="s">
        <v>1257</v>
      </c>
      <c r="H286" s="154" t="s">
        <v>1255</v>
      </c>
      <c r="I286" s="156">
        <v>66</v>
      </c>
    </row>
    <row r="287" spans="1:9">
      <c r="A287" s="152">
        <v>286</v>
      </c>
      <c r="B287" s="153" t="s">
        <v>1141</v>
      </c>
      <c r="C287" s="153" t="s">
        <v>1097</v>
      </c>
      <c r="D287" s="153" t="s">
        <v>1098</v>
      </c>
      <c r="E287" s="154">
        <v>6</v>
      </c>
      <c r="F287" s="155">
        <v>4.4800000000000004</v>
      </c>
      <c r="G287" s="154" t="s">
        <v>1258</v>
      </c>
      <c r="H287" s="154" t="s">
        <v>1255</v>
      </c>
      <c r="I287" s="156">
        <v>30</v>
      </c>
    </row>
    <row r="288" spans="1:9">
      <c r="A288" s="152">
        <v>287</v>
      </c>
      <c r="B288" s="153" t="s">
        <v>1117</v>
      </c>
      <c r="C288" s="153" t="s">
        <v>1094</v>
      </c>
      <c r="D288" s="153" t="s">
        <v>1101</v>
      </c>
      <c r="E288" s="154">
        <v>1</v>
      </c>
      <c r="F288" s="155">
        <v>4.51</v>
      </c>
      <c r="G288" s="154" t="s">
        <v>1257</v>
      </c>
      <c r="H288" s="154" t="s">
        <v>1255</v>
      </c>
      <c r="I288" s="156">
        <v>68</v>
      </c>
    </row>
    <row r="289" spans="1:9">
      <c r="A289" s="152">
        <v>288</v>
      </c>
      <c r="B289" s="153" t="s">
        <v>1105</v>
      </c>
      <c r="C289" s="153" t="s">
        <v>1094</v>
      </c>
      <c r="D289" s="153" t="s">
        <v>1095</v>
      </c>
      <c r="E289" s="154">
        <v>8</v>
      </c>
      <c r="F289" s="155">
        <v>3.6</v>
      </c>
      <c r="G289" s="154" t="s">
        <v>1258</v>
      </c>
      <c r="H289" s="154" t="s">
        <v>1254</v>
      </c>
      <c r="I289" s="156">
        <v>37</v>
      </c>
    </row>
    <row r="290" spans="1:9">
      <c r="A290" s="152">
        <v>289</v>
      </c>
      <c r="B290" s="153" t="s">
        <v>1124</v>
      </c>
      <c r="C290" s="153" t="s">
        <v>1097</v>
      </c>
      <c r="D290" s="153" t="s">
        <v>1101</v>
      </c>
      <c r="E290" s="154">
        <v>1</v>
      </c>
      <c r="F290" s="155">
        <v>10</v>
      </c>
      <c r="G290" s="154" t="s">
        <v>1257</v>
      </c>
      <c r="H290" s="154" t="s">
        <v>1255</v>
      </c>
      <c r="I290" s="156">
        <v>25</v>
      </c>
    </row>
    <row r="291" spans="1:9">
      <c r="A291" s="152">
        <v>290</v>
      </c>
      <c r="B291" s="153" t="s">
        <v>1093</v>
      </c>
      <c r="C291" s="153" t="s">
        <v>1094</v>
      </c>
      <c r="D291" s="153" t="s">
        <v>1103</v>
      </c>
      <c r="E291" s="154">
        <v>6</v>
      </c>
      <c r="F291" s="155">
        <v>3.29</v>
      </c>
      <c r="G291" s="154" t="s">
        <v>1257</v>
      </c>
      <c r="H291" s="154" t="s">
        <v>1255</v>
      </c>
      <c r="I291" s="156">
        <v>51</v>
      </c>
    </row>
    <row r="292" spans="1:9">
      <c r="A292" s="152">
        <v>291</v>
      </c>
      <c r="B292" s="153" t="s">
        <v>1120</v>
      </c>
      <c r="C292" s="153" t="s">
        <v>1094</v>
      </c>
      <c r="D292" s="153" t="s">
        <v>1101</v>
      </c>
      <c r="E292" s="154">
        <v>5</v>
      </c>
      <c r="F292" s="155">
        <v>9.8699999999999992</v>
      </c>
      <c r="G292" s="154" t="s">
        <v>1258</v>
      </c>
      <c r="H292" s="154" t="s">
        <v>1255</v>
      </c>
      <c r="I292" s="156">
        <v>28</v>
      </c>
    </row>
    <row r="293" spans="1:9">
      <c r="A293" s="152">
        <v>292</v>
      </c>
      <c r="B293" s="153" t="s">
        <v>1110</v>
      </c>
      <c r="C293" s="153" t="s">
        <v>1111</v>
      </c>
      <c r="D293" s="153" t="s">
        <v>1101</v>
      </c>
      <c r="E293" s="154">
        <v>10</v>
      </c>
      <c r="F293" s="155">
        <v>3.76</v>
      </c>
      <c r="G293" s="154" t="s">
        <v>1258</v>
      </c>
      <c r="H293" s="154" t="s">
        <v>1254</v>
      </c>
      <c r="I293" s="156">
        <v>66</v>
      </c>
    </row>
    <row r="294" spans="1:9">
      <c r="A294" s="152">
        <v>293</v>
      </c>
      <c r="B294" s="153" t="s">
        <v>1131</v>
      </c>
      <c r="C294" s="153" t="s">
        <v>1094</v>
      </c>
      <c r="D294" s="153" t="s">
        <v>1101</v>
      </c>
      <c r="E294" s="154">
        <v>5</v>
      </c>
      <c r="F294" s="155">
        <v>4.79</v>
      </c>
      <c r="G294" s="154" t="s">
        <v>1257</v>
      </c>
      <c r="H294" s="154" t="s">
        <v>1255</v>
      </c>
      <c r="I294" s="156">
        <v>60</v>
      </c>
    </row>
    <row r="295" spans="1:9">
      <c r="A295" s="152">
        <v>294</v>
      </c>
      <c r="B295" s="153" t="s">
        <v>1137</v>
      </c>
      <c r="C295" s="153" t="s">
        <v>1097</v>
      </c>
      <c r="D295" s="153" t="s">
        <v>1095</v>
      </c>
      <c r="E295" s="154">
        <v>1</v>
      </c>
      <c r="F295" s="155">
        <v>8.64</v>
      </c>
      <c r="G295" s="154" t="s">
        <v>1258</v>
      </c>
      <c r="H295" s="154" t="s">
        <v>1255</v>
      </c>
      <c r="I295" s="156">
        <v>56</v>
      </c>
    </row>
    <row r="296" spans="1:9">
      <c r="A296" s="152">
        <v>295</v>
      </c>
      <c r="B296" s="153" t="s">
        <v>1136</v>
      </c>
      <c r="C296" s="153" t="s">
        <v>1094</v>
      </c>
      <c r="D296" s="153" t="s">
        <v>1095</v>
      </c>
      <c r="E296" s="154">
        <v>8</v>
      </c>
      <c r="F296" s="155">
        <v>3.13</v>
      </c>
      <c r="G296" s="154" t="s">
        <v>1258</v>
      </c>
      <c r="H296" s="154" t="s">
        <v>1255</v>
      </c>
      <c r="I296" s="156">
        <v>64</v>
      </c>
    </row>
    <row r="297" spans="1:9">
      <c r="A297" s="152">
        <v>296</v>
      </c>
      <c r="B297" s="153" t="s">
        <v>1105</v>
      </c>
      <c r="C297" s="153" t="s">
        <v>1094</v>
      </c>
      <c r="D297" s="153" t="s">
        <v>1103</v>
      </c>
      <c r="E297" s="154">
        <v>10</v>
      </c>
      <c r="F297" s="155">
        <v>6.1</v>
      </c>
      <c r="G297" s="154" t="s">
        <v>1258</v>
      </c>
      <c r="H297" s="154" t="s">
        <v>1254</v>
      </c>
      <c r="I297" s="156">
        <v>41</v>
      </c>
    </row>
    <row r="298" spans="1:9">
      <c r="A298" s="152">
        <v>297</v>
      </c>
      <c r="B298" s="153" t="s">
        <v>1117</v>
      </c>
      <c r="C298" s="153" t="s">
        <v>1094</v>
      </c>
      <c r="D298" s="153" t="s">
        <v>1101</v>
      </c>
      <c r="E298" s="154">
        <v>5</v>
      </c>
      <c r="F298" s="155">
        <v>5.92</v>
      </c>
      <c r="G298" s="154" t="s">
        <v>1258</v>
      </c>
      <c r="H298" s="154" t="s">
        <v>1255</v>
      </c>
      <c r="I298" s="156">
        <v>41</v>
      </c>
    </row>
    <row r="299" spans="1:9">
      <c r="A299" s="152">
        <v>298</v>
      </c>
      <c r="B299" s="153" t="s">
        <v>1105</v>
      </c>
      <c r="C299" s="153" t="s">
        <v>1094</v>
      </c>
      <c r="D299" s="153" t="s">
        <v>1095</v>
      </c>
      <c r="E299" s="154">
        <v>1</v>
      </c>
      <c r="F299" s="155">
        <v>8.24</v>
      </c>
      <c r="G299" s="154" t="s">
        <v>1258</v>
      </c>
      <c r="H299" s="154" t="s">
        <v>1254</v>
      </c>
      <c r="I299" s="156">
        <v>37</v>
      </c>
    </row>
    <row r="300" spans="1:9">
      <c r="A300" s="152">
        <v>299</v>
      </c>
      <c r="B300" s="153" t="s">
        <v>1135</v>
      </c>
      <c r="C300" s="153" t="s">
        <v>1097</v>
      </c>
      <c r="D300" s="153" t="s">
        <v>1095</v>
      </c>
      <c r="E300" s="154">
        <v>6</v>
      </c>
      <c r="F300" s="155">
        <v>3.32</v>
      </c>
      <c r="G300" s="154" t="s">
        <v>1258</v>
      </c>
      <c r="H300" s="154" t="s">
        <v>1255</v>
      </c>
      <c r="I300" s="156">
        <v>67</v>
      </c>
    </row>
    <row r="301" spans="1:9">
      <c r="A301" s="152">
        <v>300</v>
      </c>
      <c r="B301" s="153" t="s">
        <v>1124</v>
      </c>
      <c r="C301" s="153" t="s">
        <v>1097</v>
      </c>
      <c r="D301" s="153" t="s">
        <v>1109</v>
      </c>
      <c r="E301" s="154">
        <v>1</v>
      </c>
      <c r="F301" s="155">
        <v>7.04</v>
      </c>
      <c r="G301" s="154" t="s">
        <v>1257</v>
      </c>
      <c r="H301" s="154" t="s">
        <v>1255</v>
      </c>
      <c r="I301" s="156">
        <v>64</v>
      </c>
    </row>
    <row r="302" spans="1:9">
      <c r="A302" s="152">
        <v>301</v>
      </c>
      <c r="B302" s="153" t="s">
        <v>1099</v>
      </c>
      <c r="C302" s="153" t="s">
        <v>1100</v>
      </c>
      <c r="D302" s="153" t="s">
        <v>1101</v>
      </c>
      <c r="E302" s="154">
        <v>4</v>
      </c>
      <c r="F302" s="155">
        <v>8.85</v>
      </c>
      <c r="G302" s="154" t="s">
        <v>1258</v>
      </c>
      <c r="H302" s="154" t="s">
        <v>1255</v>
      </c>
      <c r="I302" s="156">
        <v>54</v>
      </c>
    </row>
    <row r="303" spans="1:9">
      <c r="A303" s="152">
        <v>302</v>
      </c>
      <c r="B303" s="153" t="s">
        <v>1119</v>
      </c>
      <c r="C303" s="153" t="s">
        <v>1097</v>
      </c>
      <c r="D303" s="153" t="s">
        <v>1098</v>
      </c>
      <c r="E303" s="154">
        <v>10</v>
      </c>
      <c r="F303" s="155">
        <v>8.91</v>
      </c>
      <c r="G303" s="154" t="s">
        <v>1258</v>
      </c>
      <c r="H303" s="154" t="s">
        <v>1254</v>
      </c>
      <c r="I303" s="156">
        <v>39</v>
      </c>
    </row>
    <row r="304" spans="1:9">
      <c r="A304" s="152">
        <v>303</v>
      </c>
      <c r="B304" s="153" t="s">
        <v>203</v>
      </c>
      <c r="C304" s="153" t="s">
        <v>1094</v>
      </c>
      <c r="D304" s="153" t="s">
        <v>1095</v>
      </c>
      <c r="E304" s="154">
        <v>10</v>
      </c>
      <c r="F304" s="155">
        <v>6.91</v>
      </c>
      <c r="G304" s="154" t="s">
        <v>1257</v>
      </c>
      <c r="H304" s="154" t="s">
        <v>1255</v>
      </c>
      <c r="I304" s="156">
        <v>40</v>
      </c>
    </row>
    <row r="305" spans="1:9">
      <c r="A305" s="152">
        <v>304</v>
      </c>
      <c r="B305" s="153" t="s">
        <v>1107</v>
      </c>
      <c r="C305" s="153" t="s">
        <v>1094</v>
      </c>
      <c r="D305" s="153" t="s">
        <v>1103</v>
      </c>
      <c r="E305" s="154">
        <v>7</v>
      </c>
      <c r="F305" s="155">
        <v>9.43</v>
      </c>
      <c r="G305" s="154" t="s">
        <v>1258</v>
      </c>
      <c r="H305" s="154" t="s">
        <v>1255</v>
      </c>
      <c r="I305" s="156">
        <v>40</v>
      </c>
    </row>
    <row r="306" spans="1:9">
      <c r="A306" s="152">
        <v>305</v>
      </c>
      <c r="B306" s="153" t="s">
        <v>1134</v>
      </c>
      <c r="C306" s="153" t="s">
        <v>1094</v>
      </c>
      <c r="D306" s="153" t="s">
        <v>1103</v>
      </c>
      <c r="E306" s="154">
        <v>9</v>
      </c>
      <c r="F306" s="155">
        <v>9.36</v>
      </c>
      <c r="G306" s="154" t="s">
        <v>1258</v>
      </c>
      <c r="H306" s="154" t="s">
        <v>1255</v>
      </c>
      <c r="I306" s="156">
        <v>27</v>
      </c>
    </row>
    <row r="307" spans="1:9">
      <c r="A307" s="152">
        <v>306</v>
      </c>
      <c r="B307" s="153" t="s">
        <v>1115</v>
      </c>
      <c r="C307" s="153" t="s">
        <v>1097</v>
      </c>
      <c r="D307" s="153" t="s">
        <v>1098</v>
      </c>
      <c r="E307" s="154">
        <v>3</v>
      </c>
      <c r="F307" s="155">
        <v>4.88</v>
      </c>
      <c r="G307" s="154" t="s">
        <v>1258</v>
      </c>
      <c r="H307" s="154" t="s">
        <v>1254</v>
      </c>
      <c r="I307" s="156">
        <v>60</v>
      </c>
    </row>
    <row r="308" spans="1:9">
      <c r="A308" s="152">
        <v>307</v>
      </c>
      <c r="B308" s="153" t="s">
        <v>1113</v>
      </c>
      <c r="C308" s="153" t="s">
        <v>1094</v>
      </c>
      <c r="D308" s="153" t="s">
        <v>1095</v>
      </c>
      <c r="E308" s="154">
        <v>6</v>
      </c>
      <c r="F308" s="155">
        <v>1.01</v>
      </c>
      <c r="G308" s="154" t="s">
        <v>1258</v>
      </c>
      <c r="H308" s="154" t="s">
        <v>1255</v>
      </c>
      <c r="I308" s="156">
        <v>46</v>
      </c>
    </row>
    <row r="309" spans="1:9">
      <c r="A309" s="152">
        <v>308</v>
      </c>
      <c r="B309" s="153" t="s">
        <v>1128</v>
      </c>
      <c r="C309" s="153" t="s">
        <v>1097</v>
      </c>
      <c r="D309" s="153" t="s">
        <v>1098</v>
      </c>
      <c r="E309" s="154">
        <v>1</v>
      </c>
      <c r="F309" s="155">
        <v>4.49</v>
      </c>
      <c r="G309" s="154" t="s">
        <v>1258</v>
      </c>
      <c r="H309" s="154" t="s">
        <v>1254</v>
      </c>
      <c r="I309" s="156">
        <v>27</v>
      </c>
    </row>
    <row r="310" spans="1:9">
      <c r="A310" s="152">
        <v>309</v>
      </c>
      <c r="B310" s="153" t="s">
        <v>1136</v>
      </c>
      <c r="C310" s="153" t="s">
        <v>1094</v>
      </c>
      <c r="D310" s="153" t="s">
        <v>1095</v>
      </c>
      <c r="E310" s="154">
        <v>10</v>
      </c>
      <c r="F310" s="155">
        <v>9.4700000000000006</v>
      </c>
      <c r="G310" s="154" t="s">
        <v>1258</v>
      </c>
      <c r="H310" s="154" t="s">
        <v>1255</v>
      </c>
      <c r="I310" s="156">
        <v>55</v>
      </c>
    </row>
    <row r="311" spans="1:9">
      <c r="A311" s="152">
        <v>310</v>
      </c>
      <c r="B311" s="153" t="s">
        <v>1112</v>
      </c>
      <c r="C311" s="153" t="s">
        <v>1094</v>
      </c>
      <c r="D311" s="153" t="s">
        <v>1101</v>
      </c>
      <c r="E311" s="154">
        <v>4</v>
      </c>
      <c r="F311" s="155">
        <v>5.44</v>
      </c>
      <c r="G311" s="154" t="s">
        <v>1257</v>
      </c>
      <c r="H311" s="154" t="s">
        <v>1255</v>
      </c>
      <c r="I311" s="156">
        <v>43</v>
      </c>
    </row>
    <row r="312" spans="1:9">
      <c r="A312" s="152">
        <v>311</v>
      </c>
      <c r="B312" s="153" t="s">
        <v>1110</v>
      </c>
      <c r="C312" s="153" t="s">
        <v>1111</v>
      </c>
      <c r="D312" s="153" t="s">
        <v>1095</v>
      </c>
      <c r="E312" s="154">
        <v>10</v>
      </c>
      <c r="F312" s="155">
        <v>3.26</v>
      </c>
      <c r="G312" s="154" t="s">
        <v>1257</v>
      </c>
      <c r="H312" s="154" t="s">
        <v>1255</v>
      </c>
      <c r="I312" s="156">
        <v>47</v>
      </c>
    </row>
    <row r="313" spans="1:9">
      <c r="A313" s="152">
        <v>312</v>
      </c>
      <c r="B313" s="153" t="s">
        <v>1104</v>
      </c>
      <c r="C313" s="153" t="s">
        <v>1094</v>
      </c>
      <c r="D313" s="153" t="s">
        <v>1101</v>
      </c>
      <c r="E313" s="154">
        <v>8</v>
      </c>
      <c r="F313" s="155">
        <v>8.06</v>
      </c>
      <c r="G313" s="154" t="s">
        <v>1258</v>
      </c>
      <c r="H313" s="154" t="s">
        <v>1255</v>
      </c>
      <c r="I313" s="156">
        <v>68</v>
      </c>
    </row>
    <row r="314" spans="1:9">
      <c r="A314" s="152">
        <v>313</v>
      </c>
      <c r="B314" s="153" t="s">
        <v>1104</v>
      </c>
      <c r="C314" s="153" t="s">
        <v>1094</v>
      </c>
      <c r="D314" s="153" t="s">
        <v>1109</v>
      </c>
      <c r="E314" s="154">
        <v>2</v>
      </c>
      <c r="F314" s="155">
        <v>9.68</v>
      </c>
      <c r="G314" s="154" t="s">
        <v>1257</v>
      </c>
      <c r="H314" s="154" t="s">
        <v>1254</v>
      </c>
      <c r="I314" s="156">
        <v>57</v>
      </c>
    </row>
    <row r="315" spans="1:9">
      <c r="A315" s="152">
        <v>314</v>
      </c>
      <c r="B315" s="153" t="s">
        <v>1135</v>
      </c>
      <c r="C315" s="153" t="s">
        <v>1097</v>
      </c>
      <c r="D315" s="153" t="s">
        <v>1095</v>
      </c>
      <c r="E315" s="154">
        <v>7</v>
      </c>
      <c r="F315" s="155">
        <v>8.2799999999999994</v>
      </c>
      <c r="G315" s="154" t="s">
        <v>1258</v>
      </c>
      <c r="H315" s="154" t="s">
        <v>1255</v>
      </c>
      <c r="I315" s="156">
        <v>37</v>
      </c>
    </row>
    <row r="316" spans="1:9">
      <c r="A316" s="152">
        <v>315</v>
      </c>
      <c r="B316" s="153" t="s">
        <v>1141</v>
      </c>
      <c r="C316" s="153" t="s">
        <v>1097</v>
      </c>
      <c r="D316" s="153" t="s">
        <v>1095</v>
      </c>
      <c r="E316" s="154">
        <v>10</v>
      </c>
      <c r="F316" s="155">
        <v>6.47</v>
      </c>
      <c r="G316" s="154" t="s">
        <v>1258</v>
      </c>
      <c r="H316" s="154" t="s">
        <v>1255</v>
      </c>
      <c r="I316" s="156">
        <v>37</v>
      </c>
    </row>
    <row r="317" spans="1:9">
      <c r="A317" s="152">
        <v>316</v>
      </c>
      <c r="B317" s="153" t="s">
        <v>1127</v>
      </c>
      <c r="C317" s="153" t="s">
        <v>1094</v>
      </c>
      <c r="D317" s="153" t="s">
        <v>1103</v>
      </c>
      <c r="E317" s="154">
        <v>9</v>
      </c>
      <c r="F317" s="155">
        <v>9.75</v>
      </c>
      <c r="G317" s="154" t="s">
        <v>1258</v>
      </c>
      <c r="H317" s="154" t="s">
        <v>1255</v>
      </c>
      <c r="I317" s="156">
        <v>48</v>
      </c>
    </row>
    <row r="318" spans="1:9">
      <c r="A318" s="152">
        <v>317</v>
      </c>
      <c r="B318" s="153" t="s">
        <v>1134</v>
      </c>
      <c r="C318" s="153" t="s">
        <v>1094</v>
      </c>
      <c r="D318" s="153" t="s">
        <v>1101</v>
      </c>
      <c r="E318" s="154">
        <v>7</v>
      </c>
      <c r="F318" s="155">
        <v>2.6</v>
      </c>
      <c r="G318" s="154" t="s">
        <v>1257</v>
      </c>
      <c r="H318" s="154" t="s">
        <v>1255</v>
      </c>
      <c r="I318" s="156">
        <v>49</v>
      </c>
    </row>
    <row r="319" spans="1:9">
      <c r="A319" s="152">
        <v>318</v>
      </c>
      <c r="B319" s="153" t="s">
        <v>1139</v>
      </c>
      <c r="C319" s="153" t="s">
        <v>1094</v>
      </c>
      <c r="D319" s="153" t="s">
        <v>1095</v>
      </c>
      <c r="E319" s="154">
        <v>7</v>
      </c>
      <c r="F319" s="155">
        <v>8.39</v>
      </c>
      <c r="G319" s="154" t="s">
        <v>1257</v>
      </c>
      <c r="H319" s="154" t="s">
        <v>1254</v>
      </c>
      <c r="I319" s="156">
        <v>60</v>
      </c>
    </row>
    <row r="320" spans="1:9">
      <c r="A320" s="152">
        <v>319</v>
      </c>
      <c r="B320" s="153" t="s">
        <v>1114</v>
      </c>
      <c r="C320" s="153" t="s">
        <v>1094</v>
      </c>
      <c r="D320" s="153" t="s">
        <v>1095</v>
      </c>
      <c r="E320" s="154">
        <v>5</v>
      </c>
      <c r="F320" s="155">
        <v>8.0399999999999991</v>
      </c>
      <c r="G320" s="154" t="s">
        <v>1257</v>
      </c>
      <c r="H320" s="154" t="s">
        <v>1255</v>
      </c>
      <c r="I320" s="156">
        <v>34</v>
      </c>
    </row>
    <row r="321" spans="1:9">
      <c r="A321" s="152">
        <v>320</v>
      </c>
      <c r="B321" s="153" t="s">
        <v>1129</v>
      </c>
      <c r="C321" s="153" t="s">
        <v>1094</v>
      </c>
      <c r="D321" s="153" t="s">
        <v>1095</v>
      </c>
      <c r="E321" s="154">
        <v>5</v>
      </c>
      <c r="F321" s="155">
        <v>4.84</v>
      </c>
      <c r="G321" s="154" t="s">
        <v>1257</v>
      </c>
      <c r="H321" s="154" t="s">
        <v>1255</v>
      </c>
      <c r="I321" s="156">
        <v>63</v>
      </c>
    </row>
    <row r="322" spans="1:9">
      <c r="A322" s="152">
        <v>321</v>
      </c>
      <c r="B322" s="153" t="s">
        <v>1105</v>
      </c>
      <c r="C322" s="153" t="s">
        <v>1094</v>
      </c>
      <c r="D322" s="153" t="s">
        <v>1103</v>
      </c>
      <c r="E322" s="154">
        <v>7</v>
      </c>
      <c r="F322" s="155">
        <v>2.37</v>
      </c>
      <c r="G322" s="154" t="s">
        <v>1258</v>
      </c>
      <c r="H322" s="154" t="s">
        <v>1255</v>
      </c>
      <c r="I322" s="156">
        <v>47</v>
      </c>
    </row>
    <row r="323" spans="1:9">
      <c r="A323" s="152">
        <v>322</v>
      </c>
      <c r="B323" s="153" t="s">
        <v>1123</v>
      </c>
      <c r="C323" s="153" t="s">
        <v>1094</v>
      </c>
      <c r="D323" s="153" t="s">
        <v>1101</v>
      </c>
      <c r="E323" s="154">
        <v>4</v>
      </c>
      <c r="F323" s="155">
        <v>2.59</v>
      </c>
      <c r="G323" s="154" t="s">
        <v>1258</v>
      </c>
      <c r="H323" s="154" t="s">
        <v>1254</v>
      </c>
      <c r="I323" s="156">
        <v>59</v>
      </c>
    </row>
    <row r="324" spans="1:9">
      <c r="A324" s="152">
        <v>323</v>
      </c>
      <c r="B324" s="153" t="s">
        <v>1125</v>
      </c>
      <c r="C324" s="153" t="s">
        <v>1094</v>
      </c>
      <c r="D324" s="153" t="s">
        <v>1095</v>
      </c>
      <c r="E324" s="154">
        <v>9</v>
      </c>
      <c r="F324" s="155">
        <v>8.08</v>
      </c>
      <c r="G324" s="154" t="s">
        <v>1257</v>
      </c>
      <c r="H324" s="154" t="s">
        <v>1255</v>
      </c>
      <c r="I324" s="156">
        <v>44</v>
      </c>
    </row>
    <row r="325" spans="1:9">
      <c r="A325" s="152">
        <v>324</v>
      </c>
      <c r="B325" s="153" t="s">
        <v>1119</v>
      </c>
      <c r="C325" s="153" t="s">
        <v>1097</v>
      </c>
      <c r="D325" s="153" t="s">
        <v>1101</v>
      </c>
      <c r="E325" s="154">
        <v>1</v>
      </c>
      <c r="F325" s="155">
        <v>9.68</v>
      </c>
      <c r="G325" s="154" t="s">
        <v>1258</v>
      </c>
      <c r="H325" s="154" t="s">
        <v>1254</v>
      </c>
      <c r="I325" s="156">
        <v>57</v>
      </c>
    </row>
    <row r="326" spans="1:9">
      <c r="A326" s="152">
        <v>325</v>
      </c>
      <c r="B326" s="153" t="s">
        <v>1139</v>
      </c>
      <c r="C326" s="153" t="s">
        <v>1094</v>
      </c>
      <c r="D326" s="153" t="s">
        <v>1101</v>
      </c>
      <c r="E326" s="154">
        <v>1</v>
      </c>
      <c r="F326" s="155">
        <v>2.23</v>
      </c>
      <c r="G326" s="154" t="s">
        <v>1258</v>
      </c>
      <c r="H326" s="154" t="s">
        <v>1255</v>
      </c>
      <c r="I326" s="156">
        <v>61</v>
      </c>
    </row>
    <row r="327" spans="1:9">
      <c r="A327" s="152">
        <v>326</v>
      </c>
      <c r="B327" s="153" t="s">
        <v>1135</v>
      </c>
      <c r="C327" s="153" t="s">
        <v>1097</v>
      </c>
      <c r="D327" s="153" t="s">
        <v>1098</v>
      </c>
      <c r="E327" s="154">
        <v>9</v>
      </c>
      <c r="F327" s="155">
        <v>3.5</v>
      </c>
      <c r="G327" s="154" t="s">
        <v>1258</v>
      </c>
      <c r="H327" s="154" t="s">
        <v>1255</v>
      </c>
      <c r="I327" s="156">
        <v>53</v>
      </c>
    </row>
    <row r="328" spans="1:9">
      <c r="A328" s="152">
        <v>327</v>
      </c>
      <c r="B328" s="153" t="s">
        <v>1093</v>
      </c>
      <c r="C328" s="153" t="s">
        <v>1094</v>
      </c>
      <c r="D328" s="153" t="s">
        <v>1098</v>
      </c>
      <c r="E328" s="154">
        <v>10</v>
      </c>
      <c r="F328" s="155">
        <v>8.5500000000000007</v>
      </c>
      <c r="G328" s="154" t="s">
        <v>1258</v>
      </c>
      <c r="H328" s="154" t="s">
        <v>1255</v>
      </c>
      <c r="I328" s="156">
        <v>58</v>
      </c>
    </row>
    <row r="329" spans="1:9">
      <c r="A329" s="152">
        <v>328</v>
      </c>
      <c r="B329" s="153" t="s">
        <v>1141</v>
      </c>
      <c r="C329" s="153" t="s">
        <v>1097</v>
      </c>
      <c r="D329" s="153" t="s">
        <v>1101</v>
      </c>
      <c r="E329" s="154">
        <v>4</v>
      </c>
      <c r="F329" s="155">
        <v>7.22</v>
      </c>
      <c r="G329" s="154" t="s">
        <v>1257</v>
      </c>
      <c r="H329" s="154" t="s">
        <v>1255</v>
      </c>
      <c r="I329" s="156">
        <v>44</v>
      </c>
    </row>
    <row r="330" spans="1:9">
      <c r="A330" s="152">
        <v>329</v>
      </c>
      <c r="B330" s="153" t="s">
        <v>1118</v>
      </c>
      <c r="C330" s="153" t="s">
        <v>1097</v>
      </c>
      <c r="D330" s="153" t="s">
        <v>1095</v>
      </c>
      <c r="E330" s="154">
        <v>8</v>
      </c>
      <c r="F330" s="155">
        <v>7.58</v>
      </c>
      <c r="G330" s="154" t="s">
        <v>1257</v>
      </c>
      <c r="H330" s="154" t="s">
        <v>1254</v>
      </c>
      <c r="I330" s="156">
        <v>33</v>
      </c>
    </row>
    <row r="331" spans="1:9">
      <c r="A331" s="152">
        <v>330</v>
      </c>
      <c r="B331" s="153" t="s">
        <v>1130</v>
      </c>
      <c r="C331" s="153" t="s">
        <v>1094</v>
      </c>
      <c r="D331" s="153" t="s">
        <v>1101</v>
      </c>
      <c r="E331" s="154">
        <v>7</v>
      </c>
      <c r="F331" s="155">
        <v>1.57</v>
      </c>
      <c r="G331" s="154" t="s">
        <v>1258</v>
      </c>
      <c r="H331" s="154" t="s">
        <v>1255</v>
      </c>
      <c r="I331" s="156">
        <v>31</v>
      </c>
    </row>
    <row r="332" spans="1:9">
      <c r="A332" s="152">
        <v>331</v>
      </c>
      <c r="B332" s="153" t="s">
        <v>1132</v>
      </c>
      <c r="C332" s="153" t="s">
        <v>1094</v>
      </c>
      <c r="D332" s="153" t="s">
        <v>1103</v>
      </c>
      <c r="E332" s="154">
        <v>7</v>
      </c>
      <c r="F332" s="155">
        <v>9.1</v>
      </c>
      <c r="G332" s="154" t="s">
        <v>1258</v>
      </c>
      <c r="H332" s="154" t="s">
        <v>1255</v>
      </c>
      <c r="I332" s="156">
        <v>62</v>
      </c>
    </row>
    <row r="333" spans="1:9">
      <c r="A333" s="152">
        <v>332</v>
      </c>
      <c r="B333" s="153" t="s">
        <v>1131</v>
      </c>
      <c r="C333" s="153" t="s">
        <v>1094</v>
      </c>
      <c r="D333" s="153" t="s">
        <v>1098</v>
      </c>
      <c r="E333" s="154">
        <v>9</v>
      </c>
      <c r="F333" s="155">
        <v>4.91</v>
      </c>
      <c r="G333" s="154" t="s">
        <v>1258</v>
      </c>
      <c r="H333" s="154" t="s">
        <v>1254</v>
      </c>
      <c r="I333" s="156">
        <v>70</v>
      </c>
    </row>
    <row r="334" spans="1:9">
      <c r="A334" s="152">
        <v>333</v>
      </c>
      <c r="B334" s="153" t="s">
        <v>1140</v>
      </c>
      <c r="C334" s="153" t="s">
        <v>1097</v>
      </c>
      <c r="D334" s="153" t="s">
        <v>1095</v>
      </c>
      <c r="E334" s="154">
        <v>5</v>
      </c>
      <c r="F334" s="155">
        <v>6.85</v>
      </c>
      <c r="G334" s="154" t="s">
        <v>1258</v>
      </c>
      <c r="H334" s="154" t="s">
        <v>1255</v>
      </c>
      <c r="I334" s="156">
        <v>64</v>
      </c>
    </row>
    <row r="335" spans="1:9">
      <c r="A335" s="152">
        <v>334</v>
      </c>
      <c r="B335" s="153" t="s">
        <v>1142</v>
      </c>
      <c r="C335" s="153" t="s">
        <v>1094</v>
      </c>
      <c r="D335" s="153" t="s">
        <v>1095</v>
      </c>
      <c r="E335" s="154">
        <v>3</v>
      </c>
      <c r="F335" s="155">
        <v>2.79</v>
      </c>
      <c r="G335" s="154" t="s">
        <v>1257</v>
      </c>
      <c r="H335" s="154" t="s">
        <v>1255</v>
      </c>
      <c r="I335" s="156">
        <v>38</v>
      </c>
    </row>
    <row r="336" spans="1:9">
      <c r="A336" s="152">
        <v>335</v>
      </c>
      <c r="B336" s="153" t="s">
        <v>1133</v>
      </c>
      <c r="C336" s="153" t="s">
        <v>1100</v>
      </c>
      <c r="D336" s="153" t="s">
        <v>1101</v>
      </c>
      <c r="E336" s="154">
        <v>6</v>
      </c>
      <c r="F336" s="155">
        <v>6.22</v>
      </c>
      <c r="G336" s="154" t="s">
        <v>1258</v>
      </c>
      <c r="H336" s="154" t="s">
        <v>1254</v>
      </c>
      <c r="I336" s="156">
        <v>29</v>
      </c>
    </row>
    <row r="337" spans="1:9">
      <c r="A337" s="152">
        <v>336</v>
      </c>
      <c r="B337" s="153" t="s">
        <v>1131</v>
      </c>
      <c r="C337" s="153" t="s">
        <v>1094</v>
      </c>
      <c r="D337" s="153" t="s">
        <v>1095</v>
      </c>
      <c r="E337" s="154">
        <v>2</v>
      </c>
      <c r="F337" s="155">
        <v>1.36</v>
      </c>
      <c r="G337" s="154" t="s">
        <v>1258</v>
      </c>
      <c r="H337" s="154" t="s">
        <v>1254</v>
      </c>
      <c r="I337" s="156">
        <v>50</v>
      </c>
    </row>
    <row r="338" spans="1:9">
      <c r="A338" s="152">
        <v>337</v>
      </c>
      <c r="B338" s="153" t="s">
        <v>1118</v>
      </c>
      <c r="C338" s="153" t="s">
        <v>1097</v>
      </c>
      <c r="D338" s="153" t="s">
        <v>1101</v>
      </c>
      <c r="E338" s="154">
        <v>8</v>
      </c>
      <c r="F338" s="155">
        <v>2.84</v>
      </c>
      <c r="G338" s="154" t="s">
        <v>1257</v>
      </c>
      <c r="H338" s="154" t="s">
        <v>1255</v>
      </c>
      <c r="I338" s="156">
        <v>64</v>
      </c>
    </row>
    <row r="339" spans="1:9">
      <c r="A339" s="152">
        <v>338</v>
      </c>
      <c r="B339" s="153" t="s">
        <v>1108</v>
      </c>
      <c r="C339" s="153" t="s">
        <v>1094</v>
      </c>
      <c r="D339" s="153" t="s">
        <v>1098</v>
      </c>
      <c r="E339" s="154">
        <v>2</v>
      </c>
      <c r="F339" s="155">
        <v>1.1599999999999999</v>
      </c>
      <c r="G339" s="154" t="s">
        <v>1258</v>
      </c>
      <c r="H339" s="154" t="s">
        <v>1255</v>
      </c>
      <c r="I339" s="156">
        <v>38</v>
      </c>
    </row>
    <row r="340" spans="1:9">
      <c r="A340" s="152">
        <v>339</v>
      </c>
      <c r="B340" s="153" t="s">
        <v>1124</v>
      </c>
      <c r="C340" s="153" t="s">
        <v>1097</v>
      </c>
      <c r="D340" s="153" t="s">
        <v>1103</v>
      </c>
      <c r="E340" s="154">
        <v>9</v>
      </c>
      <c r="F340" s="155">
        <v>8.9</v>
      </c>
      <c r="G340" s="154" t="s">
        <v>1258</v>
      </c>
      <c r="H340" s="154" t="s">
        <v>1255</v>
      </c>
      <c r="I340" s="156">
        <v>58</v>
      </c>
    </row>
    <row r="341" spans="1:9">
      <c r="A341" s="152">
        <v>340</v>
      </c>
      <c r="B341" s="153" t="s">
        <v>1096</v>
      </c>
      <c r="C341" s="153" t="s">
        <v>1097</v>
      </c>
      <c r="D341" s="153" t="s">
        <v>1101</v>
      </c>
      <c r="E341" s="154">
        <v>7</v>
      </c>
      <c r="F341" s="155">
        <v>4.6100000000000003</v>
      </c>
      <c r="G341" s="154" t="s">
        <v>1257</v>
      </c>
      <c r="H341" s="154" t="s">
        <v>1254</v>
      </c>
      <c r="I341" s="156">
        <v>57</v>
      </c>
    </row>
    <row r="342" spans="1:9">
      <c r="A342" s="152">
        <v>341</v>
      </c>
      <c r="B342" s="153" t="s">
        <v>1136</v>
      </c>
      <c r="C342" s="153" t="s">
        <v>1094</v>
      </c>
      <c r="D342" s="153" t="s">
        <v>1101</v>
      </c>
      <c r="E342" s="154">
        <v>4</v>
      </c>
      <c r="F342" s="155">
        <v>2.29</v>
      </c>
      <c r="G342" s="154" t="s">
        <v>1258</v>
      </c>
      <c r="H342" s="154" t="s">
        <v>1255</v>
      </c>
      <c r="I342" s="156">
        <v>69</v>
      </c>
    </row>
    <row r="343" spans="1:9">
      <c r="A343" s="152">
        <v>342</v>
      </c>
      <c r="B343" s="153" t="s">
        <v>1130</v>
      </c>
      <c r="C343" s="153" t="s">
        <v>1094</v>
      </c>
      <c r="D343" s="153" t="s">
        <v>1095</v>
      </c>
      <c r="E343" s="154">
        <v>8</v>
      </c>
      <c r="F343" s="155">
        <v>4.2300000000000004</v>
      </c>
      <c r="G343" s="154" t="s">
        <v>1258</v>
      </c>
      <c r="H343" s="154" t="s">
        <v>1255</v>
      </c>
      <c r="I343" s="156">
        <v>61</v>
      </c>
    </row>
    <row r="344" spans="1:9">
      <c r="A344" s="152">
        <v>343</v>
      </c>
      <c r="B344" s="153" t="s">
        <v>1108</v>
      </c>
      <c r="C344" s="153" t="s">
        <v>1094</v>
      </c>
      <c r="D344" s="153" t="s">
        <v>1101</v>
      </c>
      <c r="E344" s="154">
        <v>1</v>
      </c>
      <c r="F344" s="155">
        <v>7.15</v>
      </c>
      <c r="G344" s="154" t="s">
        <v>1257</v>
      </c>
      <c r="H344" s="154" t="s">
        <v>1255</v>
      </c>
      <c r="I344" s="156">
        <v>63</v>
      </c>
    </row>
    <row r="345" spans="1:9">
      <c r="A345" s="152">
        <v>344</v>
      </c>
      <c r="B345" s="153" t="s">
        <v>1105</v>
      </c>
      <c r="C345" s="153" t="s">
        <v>1094</v>
      </c>
      <c r="D345" s="153" t="s">
        <v>1101</v>
      </c>
      <c r="E345" s="154">
        <v>7</v>
      </c>
      <c r="F345" s="155">
        <v>9.34</v>
      </c>
      <c r="G345" s="154" t="s">
        <v>1257</v>
      </c>
      <c r="H345" s="154" t="s">
        <v>1255</v>
      </c>
      <c r="I345" s="156">
        <v>59</v>
      </c>
    </row>
    <row r="346" spans="1:9">
      <c r="A346" s="152">
        <v>345</v>
      </c>
      <c r="B346" s="153" t="s">
        <v>1112</v>
      </c>
      <c r="C346" s="153" t="s">
        <v>1094</v>
      </c>
      <c r="D346" s="153" t="s">
        <v>1095</v>
      </c>
      <c r="E346" s="154">
        <v>6</v>
      </c>
      <c r="F346" s="155">
        <v>8.11</v>
      </c>
      <c r="G346" s="154" t="s">
        <v>1258</v>
      </c>
      <c r="H346" s="154" t="s">
        <v>1254</v>
      </c>
      <c r="I346" s="156">
        <v>37</v>
      </c>
    </row>
    <row r="347" spans="1:9">
      <c r="A347" s="152">
        <v>346</v>
      </c>
      <c r="B347" s="153" t="s">
        <v>1124</v>
      </c>
      <c r="C347" s="153" t="s">
        <v>1097</v>
      </c>
      <c r="D347" s="153" t="s">
        <v>1101</v>
      </c>
      <c r="E347" s="154">
        <v>9</v>
      </c>
      <c r="F347" s="155">
        <v>4.17</v>
      </c>
      <c r="G347" s="154" t="s">
        <v>1258</v>
      </c>
      <c r="H347" s="154" t="s">
        <v>1254</v>
      </c>
      <c r="I347" s="156">
        <v>49</v>
      </c>
    </row>
    <row r="348" spans="1:9">
      <c r="A348" s="152">
        <v>347</v>
      </c>
      <c r="B348" s="153" t="s">
        <v>1132</v>
      </c>
      <c r="C348" s="153" t="s">
        <v>1094</v>
      </c>
      <c r="D348" s="153" t="s">
        <v>1101</v>
      </c>
      <c r="E348" s="154">
        <v>2</v>
      </c>
      <c r="F348" s="155">
        <v>2.69</v>
      </c>
      <c r="G348" s="154" t="s">
        <v>1257</v>
      </c>
      <c r="H348" s="154" t="s">
        <v>1255</v>
      </c>
      <c r="I348" s="156">
        <v>42</v>
      </c>
    </row>
    <row r="349" spans="1:9">
      <c r="A349" s="152">
        <v>348</v>
      </c>
      <c r="B349" s="153" t="s">
        <v>1134</v>
      </c>
      <c r="C349" s="153" t="s">
        <v>1094</v>
      </c>
      <c r="D349" s="153" t="s">
        <v>1103</v>
      </c>
      <c r="E349" s="154">
        <v>7</v>
      </c>
      <c r="F349" s="155">
        <v>7.02</v>
      </c>
      <c r="G349" s="154" t="s">
        <v>1258</v>
      </c>
      <c r="H349" s="154" t="s">
        <v>1255</v>
      </c>
      <c r="I349" s="156">
        <v>49</v>
      </c>
    </row>
    <row r="350" spans="1:9">
      <c r="A350" s="152">
        <v>349</v>
      </c>
      <c r="B350" s="153" t="s">
        <v>1130</v>
      </c>
      <c r="C350" s="153" t="s">
        <v>1094</v>
      </c>
      <c r="D350" s="153" t="s">
        <v>1101</v>
      </c>
      <c r="E350" s="154">
        <v>4</v>
      </c>
      <c r="F350" s="155">
        <v>4.93</v>
      </c>
      <c r="G350" s="154" t="s">
        <v>1258</v>
      </c>
      <c r="H350" s="154" t="s">
        <v>1255</v>
      </c>
      <c r="I350" s="156">
        <v>52</v>
      </c>
    </row>
    <row r="351" spans="1:9">
      <c r="A351" s="152">
        <v>350</v>
      </c>
      <c r="B351" s="153" t="s">
        <v>1125</v>
      </c>
      <c r="C351" s="153" t="s">
        <v>1094</v>
      </c>
      <c r="D351" s="153" t="s">
        <v>1095</v>
      </c>
      <c r="E351" s="154">
        <v>5</v>
      </c>
      <c r="F351" s="155">
        <v>4.09</v>
      </c>
      <c r="G351" s="154" t="s">
        <v>1257</v>
      </c>
      <c r="H351" s="154" t="s">
        <v>1254</v>
      </c>
      <c r="I351" s="156">
        <v>46</v>
      </c>
    </row>
    <row r="352" spans="1:9">
      <c r="A352" s="152">
        <v>351</v>
      </c>
      <c r="B352" s="153" t="s">
        <v>1114</v>
      </c>
      <c r="C352" s="153" t="s">
        <v>1094</v>
      </c>
      <c r="D352" s="153" t="s">
        <v>1095</v>
      </c>
      <c r="E352" s="154">
        <v>9</v>
      </c>
      <c r="F352" s="155">
        <v>9.6300000000000008</v>
      </c>
      <c r="G352" s="154" t="s">
        <v>1257</v>
      </c>
      <c r="H352" s="154" t="s">
        <v>1255</v>
      </c>
      <c r="I352" s="156">
        <v>25</v>
      </c>
    </row>
    <row r="353" spans="1:9">
      <c r="A353" s="152">
        <v>352</v>
      </c>
      <c r="B353" s="153" t="s">
        <v>1110</v>
      </c>
      <c r="C353" s="153" t="s">
        <v>1111</v>
      </c>
      <c r="D353" s="153" t="s">
        <v>1098</v>
      </c>
      <c r="E353" s="154">
        <v>2</v>
      </c>
      <c r="F353" s="155">
        <v>8.6999999999999993</v>
      </c>
      <c r="G353" s="154" t="s">
        <v>1258</v>
      </c>
      <c r="H353" s="154" t="s">
        <v>1255</v>
      </c>
      <c r="I353" s="156">
        <v>23</v>
      </c>
    </row>
    <row r="354" spans="1:9">
      <c r="A354" s="152">
        <v>353</v>
      </c>
      <c r="B354" s="153" t="s">
        <v>1102</v>
      </c>
      <c r="C354" s="153" t="s">
        <v>1097</v>
      </c>
      <c r="D354" s="153" t="s">
        <v>1109</v>
      </c>
      <c r="E354" s="154">
        <v>8</v>
      </c>
      <c r="F354" s="155">
        <v>8.7899999999999991</v>
      </c>
      <c r="G354" s="154" t="s">
        <v>1258</v>
      </c>
      <c r="H354" s="154" t="s">
        <v>1255</v>
      </c>
      <c r="I354" s="156">
        <v>31</v>
      </c>
    </row>
    <row r="355" spans="1:9">
      <c r="A355" s="152">
        <v>354</v>
      </c>
      <c r="B355" s="153" t="s">
        <v>1116</v>
      </c>
      <c r="C355" s="153" t="s">
        <v>1097</v>
      </c>
      <c r="D355" s="153" t="s">
        <v>1095</v>
      </c>
      <c r="E355" s="154">
        <v>3</v>
      </c>
      <c r="F355" s="155">
        <v>7.35</v>
      </c>
      <c r="G355" s="154" t="s">
        <v>1258</v>
      </c>
      <c r="H355" s="154" t="s">
        <v>1255</v>
      </c>
      <c r="I355" s="156">
        <v>77</v>
      </c>
    </row>
    <row r="356" spans="1:9">
      <c r="A356" s="152">
        <v>355</v>
      </c>
      <c r="B356" s="153" t="s">
        <v>1122</v>
      </c>
      <c r="C356" s="153" t="s">
        <v>1111</v>
      </c>
      <c r="D356" s="153" t="s">
        <v>1095</v>
      </c>
      <c r="E356" s="154">
        <v>6</v>
      </c>
      <c r="F356" s="155">
        <v>6.48</v>
      </c>
      <c r="G356" s="154" t="s">
        <v>1257</v>
      </c>
      <c r="H356" s="154" t="s">
        <v>1255</v>
      </c>
      <c r="I356" s="156">
        <v>31</v>
      </c>
    </row>
    <row r="357" spans="1:9">
      <c r="A357" s="152">
        <v>356</v>
      </c>
      <c r="B357" s="153" t="s">
        <v>1104</v>
      </c>
      <c r="C357" s="153" t="s">
        <v>1094</v>
      </c>
      <c r="D357" s="153" t="s">
        <v>1098</v>
      </c>
      <c r="E357" s="154">
        <v>9</v>
      </c>
      <c r="F357" s="155">
        <v>7.95</v>
      </c>
      <c r="G357" s="154" t="s">
        <v>1257</v>
      </c>
      <c r="H357" s="154" t="s">
        <v>1255</v>
      </c>
      <c r="I357" s="156">
        <v>74</v>
      </c>
    </row>
    <row r="358" spans="1:9">
      <c r="A358" s="152">
        <v>357</v>
      </c>
      <c r="B358" s="153" t="s">
        <v>1112</v>
      </c>
      <c r="C358" s="153" t="s">
        <v>1094</v>
      </c>
      <c r="D358" s="153" t="s">
        <v>1098</v>
      </c>
      <c r="E358" s="154">
        <v>5</v>
      </c>
      <c r="F358" s="155">
        <v>6.82</v>
      </c>
      <c r="G358" s="154" t="s">
        <v>1258</v>
      </c>
      <c r="H358" s="154" t="s">
        <v>1255</v>
      </c>
      <c r="I358" s="156">
        <v>77</v>
      </c>
    </row>
    <row r="359" spans="1:9">
      <c r="A359" s="152">
        <v>358</v>
      </c>
      <c r="B359" s="153" t="s">
        <v>1142</v>
      </c>
      <c r="C359" s="153" t="s">
        <v>1094</v>
      </c>
      <c r="D359" s="153" t="s">
        <v>1109</v>
      </c>
      <c r="E359" s="154">
        <v>4</v>
      </c>
      <c r="F359" s="155">
        <v>7.08</v>
      </c>
      <c r="G359" s="154" t="s">
        <v>1258</v>
      </c>
      <c r="H359" s="154" t="s">
        <v>1255</v>
      </c>
      <c r="I359" s="156">
        <v>50</v>
      </c>
    </row>
    <row r="360" spans="1:9">
      <c r="A360" s="152">
        <v>359</v>
      </c>
      <c r="B360" s="153" t="s">
        <v>1099</v>
      </c>
      <c r="C360" s="153" t="s">
        <v>1100</v>
      </c>
      <c r="D360" s="153" t="s">
        <v>1095</v>
      </c>
      <c r="E360" s="154">
        <v>10</v>
      </c>
      <c r="F360" s="155">
        <v>1.88</v>
      </c>
      <c r="G360" s="154" t="s">
        <v>1258</v>
      </c>
      <c r="H360" s="154" t="s">
        <v>1255</v>
      </c>
      <c r="I360" s="156">
        <v>64</v>
      </c>
    </row>
    <row r="361" spans="1:9">
      <c r="A361" s="152">
        <v>360</v>
      </c>
      <c r="B361" s="153" t="s">
        <v>1137</v>
      </c>
      <c r="C361" s="153" t="s">
        <v>1097</v>
      </c>
      <c r="D361" s="153" t="s">
        <v>1095</v>
      </c>
      <c r="E361" s="154">
        <v>7</v>
      </c>
      <c r="F361" s="155">
        <v>4.57</v>
      </c>
      <c r="G361" s="154" t="s">
        <v>1258</v>
      </c>
      <c r="H361" s="154" t="s">
        <v>1255</v>
      </c>
      <c r="I361" s="156">
        <v>25</v>
      </c>
    </row>
    <row r="362" spans="1:9">
      <c r="A362" s="152">
        <v>361</v>
      </c>
      <c r="B362" s="153" t="s">
        <v>1137</v>
      </c>
      <c r="C362" s="153" t="s">
        <v>1097</v>
      </c>
      <c r="D362" s="153" t="s">
        <v>1103</v>
      </c>
      <c r="E362" s="154">
        <v>1</v>
      </c>
      <c r="F362" s="155">
        <v>3.84</v>
      </c>
      <c r="G362" s="154" t="s">
        <v>1258</v>
      </c>
      <c r="H362" s="154" t="s">
        <v>1255</v>
      </c>
      <c r="I362" s="156">
        <v>45</v>
      </c>
    </row>
    <row r="363" spans="1:9">
      <c r="A363" s="152">
        <v>362</v>
      </c>
      <c r="B363" s="153" t="s">
        <v>1113</v>
      </c>
      <c r="C363" s="153" t="s">
        <v>1094</v>
      </c>
      <c r="D363" s="153" t="s">
        <v>1101</v>
      </c>
      <c r="E363" s="154">
        <v>2</v>
      </c>
      <c r="F363" s="155">
        <v>7.86</v>
      </c>
      <c r="G363" s="154" t="s">
        <v>1258</v>
      </c>
      <c r="H363" s="154" t="s">
        <v>1255</v>
      </c>
      <c r="I363" s="156">
        <v>33</v>
      </c>
    </row>
    <row r="364" spans="1:9">
      <c r="A364" s="152">
        <v>363</v>
      </c>
      <c r="B364" s="153" t="s">
        <v>1128</v>
      </c>
      <c r="C364" s="153" t="s">
        <v>1097</v>
      </c>
      <c r="D364" s="153" t="s">
        <v>1101</v>
      </c>
      <c r="E364" s="154">
        <v>8</v>
      </c>
      <c r="F364" s="155">
        <v>8.24</v>
      </c>
      <c r="G364" s="154" t="s">
        <v>1258</v>
      </c>
      <c r="H364" s="154" t="s">
        <v>1255</v>
      </c>
      <c r="I364" s="156">
        <v>33</v>
      </c>
    </row>
    <row r="365" spans="1:9">
      <c r="A365" s="152">
        <v>364</v>
      </c>
      <c r="B365" s="153" t="s">
        <v>1118</v>
      </c>
      <c r="C365" s="153" t="s">
        <v>1097</v>
      </c>
      <c r="D365" s="153" t="s">
        <v>1101</v>
      </c>
      <c r="E365" s="154">
        <v>5</v>
      </c>
      <c r="F365" s="155">
        <v>6.16</v>
      </c>
      <c r="G365" s="154" t="s">
        <v>1257</v>
      </c>
      <c r="H365" s="154" t="s">
        <v>1255</v>
      </c>
      <c r="I365" s="156">
        <v>46</v>
      </c>
    </row>
    <row r="366" spans="1:9">
      <c r="A366" s="152">
        <v>365</v>
      </c>
      <c r="B366" s="153" t="s">
        <v>1140</v>
      </c>
      <c r="C366" s="153" t="s">
        <v>1097</v>
      </c>
      <c r="D366" s="153" t="s">
        <v>1101</v>
      </c>
      <c r="E366" s="154">
        <v>4</v>
      </c>
      <c r="F366" s="155">
        <v>6.02</v>
      </c>
      <c r="G366" s="154" t="s">
        <v>1258</v>
      </c>
      <c r="H366" s="154" t="s">
        <v>1255</v>
      </c>
      <c r="I366" s="156">
        <v>37</v>
      </c>
    </row>
    <row r="367" spans="1:9">
      <c r="A367" s="152">
        <v>366</v>
      </c>
      <c r="B367" s="153" t="s">
        <v>1124</v>
      </c>
      <c r="C367" s="153" t="s">
        <v>1097</v>
      </c>
      <c r="D367" s="153" t="s">
        <v>1103</v>
      </c>
      <c r="E367" s="154">
        <v>9</v>
      </c>
      <c r="F367" s="155">
        <v>5.48</v>
      </c>
      <c r="G367" s="154" t="s">
        <v>1257</v>
      </c>
      <c r="H367" s="154" t="s">
        <v>1254</v>
      </c>
      <c r="I367" s="156">
        <v>51</v>
      </c>
    </row>
    <row r="368" spans="1:9">
      <c r="A368" s="152">
        <v>367</v>
      </c>
      <c r="B368" s="153" t="s">
        <v>1139</v>
      </c>
      <c r="C368" s="153" t="s">
        <v>1094</v>
      </c>
      <c r="D368" s="153" t="s">
        <v>1095</v>
      </c>
      <c r="E368" s="154">
        <v>10</v>
      </c>
      <c r="F368" s="155">
        <v>4.75</v>
      </c>
      <c r="G368" s="154" t="s">
        <v>1258</v>
      </c>
      <c r="H368" s="154" t="s">
        <v>1254</v>
      </c>
      <c r="I368" s="156">
        <v>53</v>
      </c>
    </row>
    <row r="369" spans="1:9">
      <c r="A369" s="152">
        <v>368</v>
      </c>
      <c r="B369" s="153" t="s">
        <v>1126</v>
      </c>
      <c r="C369" s="153" t="s">
        <v>1097</v>
      </c>
      <c r="D369" s="153" t="s">
        <v>1109</v>
      </c>
      <c r="E369" s="154">
        <v>8</v>
      </c>
      <c r="F369" s="155">
        <v>3.92</v>
      </c>
      <c r="G369" s="154" t="s">
        <v>1258</v>
      </c>
      <c r="H369" s="154" t="s">
        <v>1254</v>
      </c>
      <c r="I369" s="156">
        <v>64</v>
      </c>
    </row>
    <row r="370" spans="1:9">
      <c r="A370" s="152">
        <v>369</v>
      </c>
      <c r="B370" s="153" t="s">
        <v>1105</v>
      </c>
      <c r="C370" s="153" t="s">
        <v>1094</v>
      </c>
      <c r="D370" s="153" t="s">
        <v>1095</v>
      </c>
      <c r="E370" s="154">
        <v>8</v>
      </c>
      <c r="F370" s="155">
        <v>4.17</v>
      </c>
      <c r="G370" s="154" t="s">
        <v>1258</v>
      </c>
      <c r="H370" s="154" t="s">
        <v>1255</v>
      </c>
      <c r="I370" s="156">
        <v>38</v>
      </c>
    </row>
    <row r="371" spans="1:9">
      <c r="A371" s="152">
        <v>370</v>
      </c>
      <c r="B371" s="153" t="s">
        <v>1116</v>
      </c>
      <c r="C371" s="153" t="s">
        <v>1097</v>
      </c>
      <c r="D371" s="153" t="s">
        <v>1101</v>
      </c>
      <c r="E371" s="154">
        <v>8</v>
      </c>
      <c r="F371" s="155">
        <v>1.06</v>
      </c>
      <c r="G371" s="154" t="s">
        <v>1257</v>
      </c>
      <c r="H371" s="154" t="s">
        <v>1255</v>
      </c>
      <c r="I371" s="156">
        <v>28</v>
      </c>
    </row>
    <row r="372" spans="1:9">
      <c r="A372" s="152">
        <v>371</v>
      </c>
      <c r="B372" s="153" t="s">
        <v>1105</v>
      </c>
      <c r="C372" s="153" t="s">
        <v>1094</v>
      </c>
      <c r="D372" s="153" t="s">
        <v>1098</v>
      </c>
      <c r="E372" s="154">
        <v>2</v>
      </c>
      <c r="F372" s="155">
        <v>9.9</v>
      </c>
      <c r="G372" s="154" t="s">
        <v>1258</v>
      </c>
      <c r="H372" s="154" t="s">
        <v>1255</v>
      </c>
      <c r="I372" s="156">
        <v>77</v>
      </c>
    </row>
    <row r="373" spans="1:9">
      <c r="A373" s="152">
        <v>372</v>
      </c>
      <c r="B373" s="153" t="s">
        <v>1133</v>
      </c>
      <c r="C373" s="153" t="s">
        <v>1100</v>
      </c>
      <c r="D373" s="153" t="s">
        <v>1095</v>
      </c>
      <c r="E373" s="154">
        <v>8</v>
      </c>
      <c r="F373" s="155">
        <v>4.21</v>
      </c>
      <c r="G373" s="154" t="s">
        <v>1257</v>
      </c>
      <c r="H373" s="154" t="s">
        <v>1255</v>
      </c>
      <c r="I373" s="156">
        <v>35</v>
      </c>
    </row>
    <row r="374" spans="1:9">
      <c r="A374" s="152">
        <v>373</v>
      </c>
      <c r="B374" s="153" t="s">
        <v>1117</v>
      </c>
      <c r="C374" s="153" t="s">
        <v>1094</v>
      </c>
      <c r="D374" s="153" t="s">
        <v>1103</v>
      </c>
      <c r="E374" s="154">
        <v>9</v>
      </c>
      <c r="F374" s="155">
        <v>5.7</v>
      </c>
      <c r="G374" s="154" t="s">
        <v>1257</v>
      </c>
      <c r="H374" s="154" t="s">
        <v>1255</v>
      </c>
      <c r="I374" s="156">
        <v>47</v>
      </c>
    </row>
    <row r="375" spans="1:9">
      <c r="A375" s="152">
        <v>374</v>
      </c>
      <c r="B375" s="153" t="s">
        <v>1108</v>
      </c>
      <c r="C375" s="153" t="s">
        <v>1094</v>
      </c>
      <c r="D375" s="153" t="s">
        <v>1095</v>
      </c>
      <c r="E375" s="154">
        <v>6</v>
      </c>
      <c r="F375" s="155">
        <v>8.6199999999999992</v>
      </c>
      <c r="G375" s="154" t="s">
        <v>1258</v>
      </c>
      <c r="H375" s="154" t="s">
        <v>1255</v>
      </c>
      <c r="I375" s="156">
        <v>36</v>
      </c>
    </row>
    <row r="376" spans="1:9">
      <c r="A376" s="152">
        <v>375</v>
      </c>
      <c r="B376" s="153" t="s">
        <v>1129</v>
      </c>
      <c r="C376" s="153" t="s">
        <v>1094</v>
      </c>
      <c r="D376" s="153" t="s">
        <v>1095</v>
      </c>
      <c r="E376" s="154">
        <v>1</v>
      </c>
      <c r="F376" s="155">
        <v>7.31</v>
      </c>
      <c r="G376" s="154" t="s">
        <v>1257</v>
      </c>
      <c r="H376" s="154" t="s">
        <v>1255</v>
      </c>
      <c r="I376" s="156">
        <v>50</v>
      </c>
    </row>
    <row r="377" spans="1:9">
      <c r="A377" s="152">
        <v>376</v>
      </c>
      <c r="B377" s="153" t="s">
        <v>1114</v>
      </c>
      <c r="C377" s="153" t="s">
        <v>1094</v>
      </c>
      <c r="D377" s="153" t="s">
        <v>1101</v>
      </c>
      <c r="E377" s="154">
        <v>9</v>
      </c>
      <c r="F377" s="155">
        <v>8.9</v>
      </c>
      <c r="G377" s="154" t="s">
        <v>1258</v>
      </c>
      <c r="H377" s="154" t="s">
        <v>1255</v>
      </c>
      <c r="I377" s="156">
        <v>58</v>
      </c>
    </row>
    <row r="378" spans="1:9">
      <c r="A378" s="152">
        <v>377</v>
      </c>
      <c r="B378" s="153" t="s">
        <v>1110</v>
      </c>
      <c r="C378" s="153" t="s">
        <v>1111</v>
      </c>
      <c r="D378" s="153" t="s">
        <v>1109</v>
      </c>
      <c r="E378" s="154">
        <v>9</v>
      </c>
      <c r="F378" s="155">
        <v>2.5</v>
      </c>
      <c r="G378" s="154" t="s">
        <v>1258</v>
      </c>
      <c r="H378" s="154" t="s">
        <v>1255</v>
      </c>
      <c r="I378" s="156">
        <v>56</v>
      </c>
    </row>
    <row r="379" spans="1:9">
      <c r="A379" s="152">
        <v>378</v>
      </c>
      <c r="B379" s="153" t="s">
        <v>1140</v>
      </c>
      <c r="C379" s="153" t="s">
        <v>1097</v>
      </c>
      <c r="D379" s="153" t="s">
        <v>1098</v>
      </c>
      <c r="E379" s="154">
        <v>9</v>
      </c>
      <c r="F379" s="155">
        <v>8.2100000000000009</v>
      </c>
      <c r="G379" s="154" t="s">
        <v>1258</v>
      </c>
      <c r="H379" s="154" t="s">
        <v>1254</v>
      </c>
      <c r="I379" s="156">
        <v>44</v>
      </c>
    </row>
    <row r="380" spans="1:9">
      <c r="A380" s="152">
        <v>379</v>
      </c>
      <c r="B380" s="153" t="s">
        <v>1108</v>
      </c>
      <c r="C380" s="153" t="s">
        <v>1094</v>
      </c>
      <c r="D380" s="153" t="s">
        <v>1101</v>
      </c>
      <c r="E380" s="154">
        <v>9</v>
      </c>
      <c r="F380" s="155">
        <v>5.29</v>
      </c>
      <c r="G380" s="154" t="s">
        <v>1258</v>
      </c>
      <c r="H380" s="154" t="s">
        <v>1255</v>
      </c>
      <c r="I380" s="156">
        <v>48</v>
      </c>
    </row>
    <row r="381" spans="1:9">
      <c r="A381" s="152">
        <v>380</v>
      </c>
      <c r="B381" s="153" t="s">
        <v>1126</v>
      </c>
      <c r="C381" s="153" t="s">
        <v>1097</v>
      </c>
      <c r="D381" s="153" t="s">
        <v>1101</v>
      </c>
      <c r="E381" s="154">
        <v>2</v>
      </c>
      <c r="F381" s="155">
        <v>7.74</v>
      </c>
      <c r="G381" s="154" t="s">
        <v>1258</v>
      </c>
      <c r="H381" s="154" t="s">
        <v>1255</v>
      </c>
      <c r="I381" s="156">
        <v>63</v>
      </c>
    </row>
    <row r="382" spans="1:9">
      <c r="A382" s="152">
        <v>381</v>
      </c>
      <c r="B382" s="153" t="s">
        <v>1119</v>
      </c>
      <c r="C382" s="153" t="s">
        <v>1097</v>
      </c>
      <c r="D382" s="153" t="s">
        <v>1098</v>
      </c>
      <c r="E382" s="154">
        <v>9</v>
      </c>
      <c r="F382" s="155">
        <v>7.56</v>
      </c>
      <c r="G382" s="154" t="s">
        <v>1257</v>
      </c>
      <c r="H382" s="154" t="s">
        <v>1255</v>
      </c>
      <c r="I382" s="156">
        <v>62</v>
      </c>
    </row>
    <row r="383" spans="1:9">
      <c r="A383" s="152">
        <v>382</v>
      </c>
      <c r="B383" s="153" t="s">
        <v>1096</v>
      </c>
      <c r="C383" s="153" t="s">
        <v>1097</v>
      </c>
      <c r="D383" s="153" t="s">
        <v>1101</v>
      </c>
      <c r="E383" s="154">
        <v>9</v>
      </c>
      <c r="F383" s="155">
        <v>6.95</v>
      </c>
      <c r="G383" s="154" t="s">
        <v>1258</v>
      </c>
      <c r="H383" s="154" t="s">
        <v>1255</v>
      </c>
      <c r="I383" s="156">
        <v>63</v>
      </c>
    </row>
    <row r="384" spans="1:9">
      <c r="A384" s="152">
        <v>383</v>
      </c>
      <c r="B384" s="153" t="s">
        <v>1110</v>
      </c>
      <c r="C384" s="153" t="s">
        <v>1111</v>
      </c>
      <c r="D384" s="153" t="s">
        <v>1101</v>
      </c>
      <c r="E384" s="154">
        <v>6</v>
      </c>
      <c r="F384" s="155">
        <v>3.1</v>
      </c>
      <c r="G384" s="154" t="s">
        <v>1258</v>
      </c>
      <c r="H384" s="154" t="s">
        <v>1255</v>
      </c>
      <c r="I384" s="156">
        <v>51</v>
      </c>
    </row>
    <row r="385" spans="1:9">
      <c r="A385" s="152">
        <v>384</v>
      </c>
      <c r="B385" s="153" t="s">
        <v>1110</v>
      </c>
      <c r="C385" s="153" t="s">
        <v>1111</v>
      </c>
      <c r="D385" s="153" t="s">
        <v>1095</v>
      </c>
      <c r="E385" s="154">
        <v>1</v>
      </c>
      <c r="F385" s="155">
        <v>2.7</v>
      </c>
      <c r="G385" s="154" t="s">
        <v>1258</v>
      </c>
      <c r="H385" s="154" t="s">
        <v>1255</v>
      </c>
      <c r="I385" s="156">
        <v>48</v>
      </c>
    </row>
    <row r="386" spans="1:9">
      <c r="A386" s="152">
        <v>385</v>
      </c>
      <c r="B386" s="153" t="s">
        <v>1130</v>
      </c>
      <c r="C386" s="153" t="s">
        <v>1094</v>
      </c>
      <c r="D386" s="153" t="s">
        <v>1103</v>
      </c>
      <c r="E386" s="154">
        <v>4</v>
      </c>
      <c r="F386" s="155">
        <v>6.12</v>
      </c>
      <c r="G386" s="154" t="s">
        <v>1258</v>
      </c>
      <c r="H386" s="154" t="s">
        <v>1255</v>
      </c>
      <c r="I386" s="156">
        <v>63</v>
      </c>
    </row>
    <row r="387" spans="1:9">
      <c r="A387" s="152">
        <v>386</v>
      </c>
      <c r="B387" s="153" t="s">
        <v>1107</v>
      </c>
      <c r="C387" s="153" t="s">
        <v>1094</v>
      </c>
      <c r="D387" s="153" t="s">
        <v>1095</v>
      </c>
      <c r="E387" s="154">
        <v>9</v>
      </c>
      <c r="F387" s="155">
        <v>1.79</v>
      </c>
      <c r="G387" s="154" t="s">
        <v>1257</v>
      </c>
      <c r="H387" s="154" t="s">
        <v>1255</v>
      </c>
      <c r="I387" s="156">
        <v>23</v>
      </c>
    </row>
    <row r="388" spans="1:9">
      <c r="A388" s="152">
        <v>387</v>
      </c>
      <c r="B388" s="153" t="s">
        <v>1136</v>
      </c>
      <c r="C388" s="153" t="s">
        <v>1094</v>
      </c>
      <c r="D388" s="153" t="s">
        <v>1095</v>
      </c>
      <c r="E388" s="154">
        <v>5</v>
      </c>
      <c r="F388" s="155">
        <v>9.26</v>
      </c>
      <c r="G388" s="154" t="s">
        <v>1257</v>
      </c>
      <c r="H388" s="154" t="s">
        <v>1254</v>
      </c>
      <c r="I388" s="156">
        <v>69</v>
      </c>
    </row>
    <row r="389" spans="1:9">
      <c r="A389" s="152">
        <v>388</v>
      </c>
      <c r="B389" s="153" t="s">
        <v>1104</v>
      </c>
      <c r="C389" s="153" t="s">
        <v>1094</v>
      </c>
      <c r="D389" s="153" t="s">
        <v>1098</v>
      </c>
      <c r="E389" s="154">
        <v>10</v>
      </c>
      <c r="F389" s="155">
        <v>9.41</v>
      </c>
      <c r="G389" s="154" t="s">
        <v>1258</v>
      </c>
      <c r="H389" s="154" t="s">
        <v>1254</v>
      </c>
      <c r="I389" s="156">
        <v>47</v>
      </c>
    </row>
    <row r="390" spans="1:9">
      <c r="A390" s="152">
        <v>389</v>
      </c>
      <c r="B390" s="153" t="s">
        <v>1125</v>
      </c>
      <c r="C390" s="153" t="s">
        <v>1094</v>
      </c>
      <c r="D390" s="153" t="s">
        <v>1101</v>
      </c>
      <c r="E390" s="154">
        <v>4</v>
      </c>
      <c r="F390" s="155">
        <v>5.1100000000000003</v>
      </c>
      <c r="G390" s="154" t="s">
        <v>1258</v>
      </c>
      <c r="H390" s="154" t="s">
        <v>1255</v>
      </c>
      <c r="I390" s="156">
        <v>49</v>
      </c>
    </row>
    <row r="391" spans="1:9">
      <c r="A391" s="152">
        <v>390</v>
      </c>
      <c r="B391" s="153" t="s">
        <v>1120</v>
      </c>
      <c r="C391" s="153" t="s">
        <v>1094</v>
      </c>
      <c r="D391" s="153" t="s">
        <v>1103</v>
      </c>
      <c r="E391" s="154">
        <v>1</v>
      </c>
      <c r="F391" s="155">
        <v>7.06</v>
      </c>
      <c r="G391" s="154" t="s">
        <v>1257</v>
      </c>
      <c r="H391" s="154" t="s">
        <v>1255</v>
      </c>
      <c r="I391" s="156">
        <v>31</v>
      </c>
    </row>
    <row r="392" spans="1:9">
      <c r="A392" s="152">
        <v>391</v>
      </c>
      <c r="B392" s="153" t="s">
        <v>1135</v>
      </c>
      <c r="C392" s="153" t="s">
        <v>1097</v>
      </c>
      <c r="D392" s="153" t="s">
        <v>1095</v>
      </c>
      <c r="E392" s="154">
        <v>7</v>
      </c>
      <c r="F392" s="155">
        <v>7.24</v>
      </c>
      <c r="G392" s="154" t="s">
        <v>1258</v>
      </c>
      <c r="H392" s="154" t="s">
        <v>1254</v>
      </c>
      <c r="I392" s="156">
        <v>62</v>
      </c>
    </row>
    <row r="393" spans="1:9">
      <c r="A393" s="152">
        <v>392</v>
      </c>
      <c r="B393" s="153" t="s">
        <v>1121</v>
      </c>
      <c r="C393" s="153" t="s">
        <v>1097</v>
      </c>
      <c r="D393" s="153" t="s">
        <v>1101</v>
      </c>
      <c r="E393" s="154">
        <v>9</v>
      </c>
      <c r="F393" s="155">
        <v>1.03</v>
      </c>
      <c r="G393" s="154" t="s">
        <v>1258</v>
      </c>
      <c r="H393" s="154" t="s">
        <v>1255</v>
      </c>
      <c r="I393" s="156">
        <v>44</v>
      </c>
    </row>
    <row r="394" spans="1:9">
      <c r="A394" s="152">
        <v>393</v>
      </c>
      <c r="B394" s="153" t="s">
        <v>1108</v>
      </c>
      <c r="C394" s="153" t="s">
        <v>1094</v>
      </c>
      <c r="D394" s="153" t="s">
        <v>1101</v>
      </c>
      <c r="E394" s="154">
        <v>3</v>
      </c>
      <c r="F394" s="155">
        <v>2.69</v>
      </c>
      <c r="G394" s="154" t="s">
        <v>1258</v>
      </c>
      <c r="H394" s="154" t="s">
        <v>1254</v>
      </c>
      <c r="I394" s="156">
        <v>44</v>
      </c>
    </row>
    <row r="395" spans="1:9">
      <c r="A395" s="152">
        <v>394</v>
      </c>
      <c r="B395" s="153" t="s">
        <v>1107</v>
      </c>
      <c r="C395" s="153" t="s">
        <v>1094</v>
      </c>
      <c r="D395" s="153" t="s">
        <v>1109</v>
      </c>
      <c r="E395" s="154">
        <v>10</v>
      </c>
      <c r="F395" s="155">
        <v>5.68</v>
      </c>
      <c r="G395" s="154" t="s">
        <v>1257</v>
      </c>
      <c r="H395" s="154" t="s">
        <v>1254</v>
      </c>
      <c r="I395" s="156">
        <v>54</v>
      </c>
    </row>
    <row r="396" spans="1:9">
      <c r="A396" s="152">
        <v>395</v>
      </c>
      <c r="B396" s="153" t="s">
        <v>1119</v>
      </c>
      <c r="C396" s="153" t="s">
        <v>1097</v>
      </c>
      <c r="D396" s="153" t="s">
        <v>1103</v>
      </c>
      <c r="E396" s="154">
        <v>8</v>
      </c>
      <c r="F396" s="155">
        <v>6.83</v>
      </c>
      <c r="G396" s="154" t="s">
        <v>1257</v>
      </c>
      <c r="H396" s="154" t="s">
        <v>1255</v>
      </c>
      <c r="I396" s="156">
        <v>43</v>
      </c>
    </row>
    <row r="397" spans="1:9">
      <c r="A397" s="152">
        <v>396</v>
      </c>
      <c r="B397" s="153" t="s">
        <v>1126</v>
      </c>
      <c r="C397" s="153" t="s">
        <v>1097</v>
      </c>
      <c r="D397" s="153" t="s">
        <v>1095</v>
      </c>
      <c r="E397" s="154">
        <v>4</v>
      </c>
      <c r="F397" s="155">
        <v>5.88</v>
      </c>
      <c r="G397" s="154" t="s">
        <v>1258</v>
      </c>
      <c r="H397" s="154" t="s">
        <v>1255</v>
      </c>
      <c r="I397" s="156">
        <v>57</v>
      </c>
    </row>
    <row r="398" spans="1:9">
      <c r="A398" s="152">
        <v>397</v>
      </c>
      <c r="B398" s="153" t="s">
        <v>1104</v>
      </c>
      <c r="C398" s="153" t="s">
        <v>1094</v>
      </c>
      <c r="D398" s="153" t="s">
        <v>1101</v>
      </c>
      <c r="E398" s="154">
        <v>1</v>
      </c>
      <c r="F398" s="155">
        <v>5.69</v>
      </c>
      <c r="G398" s="154" t="s">
        <v>1258</v>
      </c>
      <c r="H398" s="154" t="s">
        <v>1255</v>
      </c>
      <c r="I398" s="156">
        <v>64</v>
      </c>
    </row>
    <row r="399" spans="1:9">
      <c r="A399" s="152">
        <v>398</v>
      </c>
      <c r="B399" s="153" t="s">
        <v>1135</v>
      </c>
      <c r="C399" s="153" t="s">
        <v>1097</v>
      </c>
      <c r="D399" s="153" t="s">
        <v>1101</v>
      </c>
      <c r="E399" s="154">
        <v>6</v>
      </c>
      <c r="F399" s="155">
        <v>3.7</v>
      </c>
      <c r="G399" s="154" t="s">
        <v>1258</v>
      </c>
      <c r="H399" s="154" t="s">
        <v>1254</v>
      </c>
      <c r="I399" s="156">
        <v>36</v>
      </c>
    </row>
    <row r="400" spans="1:9">
      <c r="A400" s="152">
        <v>399</v>
      </c>
      <c r="B400" s="153" t="s">
        <v>1127</v>
      </c>
      <c r="C400" s="153" t="s">
        <v>1094</v>
      </c>
      <c r="D400" s="153" t="s">
        <v>1101</v>
      </c>
      <c r="E400" s="154">
        <v>6</v>
      </c>
      <c r="F400" s="155">
        <v>8.6999999999999993</v>
      </c>
      <c r="G400" s="154" t="s">
        <v>1258</v>
      </c>
      <c r="H400" s="154" t="s">
        <v>1254</v>
      </c>
      <c r="I400" s="156">
        <v>56</v>
      </c>
    </row>
    <row r="401" spans="1:9">
      <c r="A401" s="152">
        <v>400</v>
      </c>
      <c r="B401" s="153" t="s">
        <v>1118</v>
      </c>
      <c r="C401" s="153" t="s">
        <v>1097</v>
      </c>
      <c r="D401" s="153" t="s">
        <v>1103</v>
      </c>
      <c r="E401" s="154">
        <v>9</v>
      </c>
      <c r="F401" s="155">
        <v>1.24</v>
      </c>
      <c r="G401" s="154" t="s">
        <v>1258</v>
      </c>
      <c r="H401" s="154" t="s">
        <v>1254</v>
      </c>
      <c r="I401" s="156">
        <v>61</v>
      </c>
    </row>
    <row r="402" spans="1:9">
      <c r="A402" s="152">
        <v>401</v>
      </c>
      <c r="B402" s="153" t="s">
        <v>1110</v>
      </c>
      <c r="C402" s="153" t="s">
        <v>1111</v>
      </c>
      <c r="D402" s="153" t="s">
        <v>1095</v>
      </c>
      <c r="E402" s="154">
        <v>3</v>
      </c>
      <c r="F402" s="155">
        <v>8.33</v>
      </c>
      <c r="G402" s="154" t="s">
        <v>1258</v>
      </c>
      <c r="H402" s="154" t="s">
        <v>1254</v>
      </c>
      <c r="I402" s="156">
        <v>45</v>
      </c>
    </row>
    <row r="403" spans="1:9">
      <c r="A403" s="152">
        <v>402</v>
      </c>
      <c r="B403" s="153" t="s">
        <v>1113</v>
      </c>
      <c r="C403" s="153" t="s">
        <v>1094</v>
      </c>
      <c r="D403" s="153" t="s">
        <v>1103</v>
      </c>
      <c r="E403" s="154">
        <v>3</v>
      </c>
      <c r="F403" s="155">
        <v>6.63</v>
      </c>
      <c r="G403" s="154" t="s">
        <v>1258</v>
      </c>
      <c r="H403" s="154" t="s">
        <v>1255</v>
      </c>
      <c r="I403" s="156">
        <v>48</v>
      </c>
    </row>
    <row r="404" spans="1:9">
      <c r="A404" s="152">
        <v>403</v>
      </c>
      <c r="B404" s="153" t="s">
        <v>1129</v>
      </c>
      <c r="C404" s="153" t="s">
        <v>1094</v>
      </c>
      <c r="D404" s="153" t="s">
        <v>1103</v>
      </c>
      <c r="E404" s="154">
        <v>8</v>
      </c>
      <c r="F404" s="155">
        <v>2.4700000000000002</v>
      </c>
      <c r="G404" s="154" t="s">
        <v>1258</v>
      </c>
      <c r="H404" s="154" t="s">
        <v>1255</v>
      </c>
      <c r="I404" s="156">
        <v>53</v>
      </c>
    </row>
    <row r="405" spans="1:9">
      <c r="A405" s="152">
        <v>404</v>
      </c>
      <c r="B405" s="153" t="s">
        <v>1106</v>
      </c>
      <c r="C405" s="153" t="s">
        <v>1094</v>
      </c>
      <c r="D405" s="153" t="s">
        <v>1103</v>
      </c>
      <c r="E405" s="154">
        <v>5</v>
      </c>
      <c r="F405" s="155">
        <v>3.5</v>
      </c>
      <c r="G405" s="154" t="s">
        <v>1258</v>
      </c>
      <c r="H405" s="154" t="s">
        <v>1255</v>
      </c>
      <c r="I405" s="156">
        <v>52</v>
      </c>
    </row>
    <row r="406" spans="1:9">
      <c r="A406" s="152">
        <v>405</v>
      </c>
      <c r="B406" s="153" t="s">
        <v>1093</v>
      </c>
      <c r="C406" s="153" t="s">
        <v>1094</v>
      </c>
      <c r="D406" s="153" t="s">
        <v>1098</v>
      </c>
      <c r="E406" s="154">
        <v>4</v>
      </c>
      <c r="F406" s="155">
        <v>9.9600000000000009</v>
      </c>
      <c r="G406" s="154" t="s">
        <v>1257</v>
      </c>
      <c r="H406" s="154" t="s">
        <v>1255</v>
      </c>
      <c r="I406" s="156">
        <v>49</v>
      </c>
    </row>
    <row r="407" spans="1:9">
      <c r="A407" s="152">
        <v>406</v>
      </c>
      <c r="B407" s="153" t="s">
        <v>1135</v>
      </c>
      <c r="C407" s="153" t="s">
        <v>1097</v>
      </c>
      <c r="D407" s="153" t="s">
        <v>1098</v>
      </c>
      <c r="E407" s="154">
        <v>5</v>
      </c>
      <c r="F407" s="155">
        <v>3.68</v>
      </c>
      <c r="G407" s="154" t="s">
        <v>1258</v>
      </c>
      <c r="H407" s="154" t="s">
        <v>1255</v>
      </c>
      <c r="I407" s="156">
        <v>71</v>
      </c>
    </row>
    <row r="408" spans="1:9">
      <c r="A408" s="152">
        <v>407</v>
      </c>
      <c r="B408" s="153" t="s">
        <v>1127</v>
      </c>
      <c r="C408" s="153" t="s">
        <v>1094</v>
      </c>
      <c r="D408" s="153" t="s">
        <v>1103</v>
      </c>
      <c r="E408" s="154">
        <v>3</v>
      </c>
      <c r="F408" s="155">
        <v>8.23</v>
      </c>
      <c r="G408" s="154" t="s">
        <v>1257</v>
      </c>
      <c r="H408" s="154" t="s">
        <v>1254</v>
      </c>
      <c r="I408" s="156">
        <v>44</v>
      </c>
    </row>
    <row r="409" spans="1:9">
      <c r="A409" s="152">
        <v>408</v>
      </c>
      <c r="B409" s="153" t="s">
        <v>1122</v>
      </c>
      <c r="C409" s="153" t="s">
        <v>1111</v>
      </c>
      <c r="D409" s="153" t="s">
        <v>1109</v>
      </c>
      <c r="E409" s="154">
        <v>5</v>
      </c>
      <c r="F409" s="155">
        <v>5.69</v>
      </c>
      <c r="G409" s="154" t="s">
        <v>1258</v>
      </c>
      <c r="H409" s="154" t="s">
        <v>1255</v>
      </c>
      <c r="I409" s="156">
        <v>41</v>
      </c>
    </row>
    <row r="410" spans="1:9">
      <c r="A410" s="152">
        <v>409</v>
      </c>
      <c r="B410" s="153" t="s">
        <v>1139</v>
      </c>
      <c r="C410" s="153" t="s">
        <v>1094</v>
      </c>
      <c r="D410" s="153" t="s">
        <v>1101</v>
      </c>
      <c r="E410" s="154">
        <v>7</v>
      </c>
      <c r="F410" s="155">
        <v>4.7699999999999996</v>
      </c>
      <c r="G410" s="154" t="s">
        <v>1258</v>
      </c>
      <c r="H410" s="154" t="s">
        <v>1255</v>
      </c>
      <c r="I410" s="156">
        <v>61</v>
      </c>
    </row>
    <row r="411" spans="1:9">
      <c r="A411" s="152">
        <v>410</v>
      </c>
      <c r="B411" s="153" t="s">
        <v>1104</v>
      </c>
      <c r="C411" s="153" t="s">
        <v>1094</v>
      </c>
      <c r="D411" s="153" t="s">
        <v>1103</v>
      </c>
      <c r="E411" s="154">
        <v>3</v>
      </c>
      <c r="F411" s="155">
        <v>8.75</v>
      </c>
      <c r="G411" s="154" t="s">
        <v>1258</v>
      </c>
      <c r="H411" s="154" t="s">
        <v>1255</v>
      </c>
      <c r="I411" s="156">
        <v>52</v>
      </c>
    </row>
    <row r="412" spans="1:9">
      <c r="A412" s="152">
        <v>411</v>
      </c>
      <c r="B412" s="153" t="s">
        <v>1135</v>
      </c>
      <c r="C412" s="153" t="s">
        <v>1097</v>
      </c>
      <c r="D412" s="153" t="s">
        <v>1103</v>
      </c>
      <c r="E412" s="154">
        <v>10</v>
      </c>
      <c r="F412" s="155">
        <v>6.8</v>
      </c>
      <c r="G412" s="154" t="s">
        <v>1258</v>
      </c>
      <c r="H412" s="154" t="s">
        <v>1255</v>
      </c>
      <c r="I412" s="156">
        <v>43</v>
      </c>
    </row>
    <row r="413" spans="1:9">
      <c r="A413" s="152">
        <v>412</v>
      </c>
      <c r="B413" s="153" t="s">
        <v>1138</v>
      </c>
      <c r="C413" s="153" t="s">
        <v>1100</v>
      </c>
      <c r="D413" s="153" t="s">
        <v>1095</v>
      </c>
      <c r="E413" s="154">
        <v>1</v>
      </c>
      <c r="F413" s="155">
        <v>5.54</v>
      </c>
      <c r="G413" s="154" t="s">
        <v>1257</v>
      </c>
      <c r="H413" s="154" t="s">
        <v>1255</v>
      </c>
      <c r="I413" s="156">
        <v>53</v>
      </c>
    </row>
    <row r="414" spans="1:9">
      <c r="A414" s="152">
        <v>413</v>
      </c>
      <c r="B414" s="153" t="s">
        <v>1102</v>
      </c>
      <c r="C414" s="153" t="s">
        <v>1097</v>
      </c>
      <c r="D414" s="153" t="s">
        <v>1101</v>
      </c>
      <c r="E414" s="154">
        <v>8</v>
      </c>
      <c r="F414" s="155">
        <v>5.04</v>
      </c>
      <c r="G414" s="154" t="s">
        <v>1257</v>
      </c>
      <c r="H414" s="154" t="s">
        <v>1255</v>
      </c>
      <c r="I414" s="156">
        <v>37</v>
      </c>
    </row>
    <row r="415" spans="1:9">
      <c r="A415" s="152">
        <v>414</v>
      </c>
      <c r="B415" s="153" t="s">
        <v>1128</v>
      </c>
      <c r="C415" s="153" t="s">
        <v>1097</v>
      </c>
      <c r="D415" s="153" t="s">
        <v>1101</v>
      </c>
      <c r="E415" s="154">
        <v>2</v>
      </c>
      <c r="F415" s="155">
        <v>2.71</v>
      </c>
      <c r="G415" s="154" t="s">
        <v>1258</v>
      </c>
      <c r="H415" s="154" t="s">
        <v>1255</v>
      </c>
      <c r="I415" s="156">
        <v>62</v>
      </c>
    </row>
    <row r="416" spans="1:9">
      <c r="A416" s="152">
        <v>415</v>
      </c>
      <c r="B416" s="153" t="s">
        <v>1127</v>
      </c>
      <c r="C416" s="153" t="s">
        <v>1094</v>
      </c>
      <c r="D416" s="153" t="s">
        <v>1098</v>
      </c>
      <c r="E416" s="154">
        <v>6</v>
      </c>
      <c r="F416" s="155">
        <v>1.94</v>
      </c>
      <c r="G416" s="154" t="s">
        <v>1258</v>
      </c>
      <c r="H416" s="154" t="s">
        <v>1255</v>
      </c>
      <c r="I416" s="156">
        <v>40</v>
      </c>
    </row>
    <row r="417" spans="1:9">
      <c r="A417" s="152">
        <v>416</v>
      </c>
      <c r="B417" s="153" t="s">
        <v>1129</v>
      </c>
      <c r="C417" s="153" t="s">
        <v>1094</v>
      </c>
      <c r="D417" s="153" t="s">
        <v>1101</v>
      </c>
      <c r="E417" s="154">
        <v>5</v>
      </c>
      <c r="F417" s="155">
        <v>9.84</v>
      </c>
      <c r="G417" s="154" t="s">
        <v>1258</v>
      </c>
      <c r="H417" s="154" t="s">
        <v>1255</v>
      </c>
      <c r="I417" s="156">
        <v>59</v>
      </c>
    </row>
    <row r="418" spans="1:9">
      <c r="A418" s="152">
        <v>417</v>
      </c>
      <c r="B418" s="153" t="s">
        <v>1127</v>
      </c>
      <c r="C418" s="153" t="s">
        <v>1094</v>
      </c>
      <c r="D418" s="153" t="s">
        <v>1109</v>
      </c>
      <c r="E418" s="154">
        <v>5</v>
      </c>
      <c r="F418" s="155">
        <v>1.88</v>
      </c>
      <c r="G418" s="154" t="s">
        <v>1258</v>
      </c>
      <c r="H418" s="154" t="s">
        <v>1254</v>
      </c>
      <c r="I418" s="156">
        <v>42</v>
      </c>
    </row>
    <row r="419" spans="1:9">
      <c r="A419" s="152">
        <v>418</v>
      </c>
      <c r="B419" s="153" t="s">
        <v>1117</v>
      </c>
      <c r="C419" s="153" t="s">
        <v>1094</v>
      </c>
      <c r="D419" s="153" t="s">
        <v>1095</v>
      </c>
      <c r="E419" s="154">
        <v>10</v>
      </c>
      <c r="F419" s="155">
        <v>2.81</v>
      </c>
      <c r="G419" s="154" t="s">
        <v>1258</v>
      </c>
      <c r="H419" s="154" t="s">
        <v>1254</v>
      </c>
      <c r="I419" s="156">
        <v>34</v>
      </c>
    </row>
    <row r="420" spans="1:9">
      <c r="A420" s="152">
        <v>419</v>
      </c>
      <c r="B420" s="153" t="s">
        <v>1116</v>
      </c>
      <c r="C420" s="153" t="s">
        <v>1097</v>
      </c>
      <c r="D420" s="153" t="s">
        <v>1098</v>
      </c>
      <c r="E420" s="154">
        <v>5</v>
      </c>
      <c r="F420" s="155">
        <v>4.75</v>
      </c>
      <c r="G420" s="154" t="s">
        <v>1257</v>
      </c>
      <c r="H420" s="154" t="s">
        <v>1255</v>
      </c>
      <c r="I420" s="156">
        <v>56</v>
      </c>
    </row>
    <row r="421" spans="1:9">
      <c r="A421" s="152">
        <v>420</v>
      </c>
      <c r="B421" s="153" t="s">
        <v>1130</v>
      </c>
      <c r="C421" s="153" t="s">
        <v>1094</v>
      </c>
      <c r="D421" s="153" t="s">
        <v>1095</v>
      </c>
      <c r="E421" s="154">
        <v>8</v>
      </c>
      <c r="F421" s="155">
        <v>4.3600000000000003</v>
      </c>
      <c r="G421" s="154" t="s">
        <v>1257</v>
      </c>
      <c r="H421" s="154" t="s">
        <v>1255</v>
      </c>
      <c r="I421" s="156">
        <v>49</v>
      </c>
    </row>
    <row r="422" spans="1:9">
      <c r="A422" s="152">
        <v>421</v>
      </c>
      <c r="B422" s="153" t="s">
        <v>1139</v>
      </c>
      <c r="C422" s="153" t="s">
        <v>1094</v>
      </c>
      <c r="D422" s="153" t="s">
        <v>1101</v>
      </c>
      <c r="E422" s="154">
        <v>2</v>
      </c>
      <c r="F422" s="155">
        <v>7.33</v>
      </c>
      <c r="G422" s="154" t="s">
        <v>1258</v>
      </c>
      <c r="H422" s="154" t="s">
        <v>1255</v>
      </c>
      <c r="I422" s="156">
        <v>51</v>
      </c>
    </row>
    <row r="423" spans="1:9">
      <c r="A423" s="152">
        <v>422</v>
      </c>
      <c r="B423" s="153" t="s">
        <v>1133</v>
      </c>
      <c r="C423" s="153" t="s">
        <v>1100</v>
      </c>
      <c r="D423" s="153" t="s">
        <v>1103</v>
      </c>
      <c r="E423" s="154">
        <v>5</v>
      </c>
      <c r="F423" s="155">
        <v>4.07</v>
      </c>
      <c r="G423" s="154" t="s">
        <v>1258</v>
      </c>
      <c r="H423" s="154" t="s">
        <v>1255</v>
      </c>
      <c r="I423" s="156">
        <v>58</v>
      </c>
    </row>
    <row r="424" spans="1:9">
      <c r="A424" s="152">
        <v>423</v>
      </c>
      <c r="B424" s="153" t="s">
        <v>1120</v>
      </c>
      <c r="C424" s="153" t="s">
        <v>1094</v>
      </c>
      <c r="D424" s="153" t="s">
        <v>1101</v>
      </c>
      <c r="E424" s="154">
        <v>5</v>
      </c>
      <c r="F424" s="155">
        <v>2.27</v>
      </c>
      <c r="G424" s="154" t="s">
        <v>1258</v>
      </c>
      <c r="H424" s="154" t="s">
        <v>1255</v>
      </c>
      <c r="I424" s="156">
        <v>63</v>
      </c>
    </row>
    <row r="425" spans="1:9">
      <c r="A425" s="152">
        <v>424</v>
      </c>
      <c r="B425" s="153" t="s">
        <v>1126</v>
      </c>
      <c r="C425" s="153" t="s">
        <v>1097</v>
      </c>
      <c r="D425" s="153" t="s">
        <v>1101</v>
      </c>
      <c r="E425" s="154">
        <v>9</v>
      </c>
      <c r="F425" s="155">
        <v>8.82</v>
      </c>
      <c r="G425" s="154" t="s">
        <v>1258</v>
      </c>
      <c r="H425" s="154" t="s">
        <v>1255</v>
      </c>
      <c r="I425" s="156">
        <v>62</v>
      </c>
    </row>
    <row r="426" spans="1:9">
      <c r="A426" s="152">
        <v>425</v>
      </c>
      <c r="B426" s="153" t="s">
        <v>1123</v>
      </c>
      <c r="C426" s="153" t="s">
        <v>1094</v>
      </c>
      <c r="D426" s="153" t="s">
        <v>1109</v>
      </c>
      <c r="E426" s="154">
        <v>10</v>
      </c>
      <c r="F426" s="155">
        <v>3.76</v>
      </c>
      <c r="G426" s="154" t="s">
        <v>1257</v>
      </c>
      <c r="H426" s="154" t="s">
        <v>1255</v>
      </c>
      <c r="I426" s="156">
        <v>28</v>
      </c>
    </row>
    <row r="427" spans="1:9">
      <c r="A427" s="152">
        <v>426</v>
      </c>
      <c r="B427" s="153" t="s">
        <v>1119</v>
      </c>
      <c r="C427" s="153" t="s">
        <v>1097</v>
      </c>
      <c r="D427" s="153" t="s">
        <v>1095</v>
      </c>
      <c r="E427" s="154">
        <v>1</v>
      </c>
      <c r="F427" s="155">
        <v>3.27</v>
      </c>
      <c r="G427" s="154" t="s">
        <v>1258</v>
      </c>
      <c r="H427" s="154" t="s">
        <v>1255</v>
      </c>
      <c r="I427" s="156">
        <v>30</v>
      </c>
    </row>
    <row r="428" spans="1:9">
      <c r="A428" s="152">
        <v>427</v>
      </c>
      <c r="B428" s="153" t="s">
        <v>1129</v>
      </c>
      <c r="C428" s="153" t="s">
        <v>1094</v>
      </c>
      <c r="D428" s="153" t="s">
        <v>1098</v>
      </c>
      <c r="E428" s="154">
        <v>3</v>
      </c>
      <c r="F428" s="155">
        <v>1.83</v>
      </c>
      <c r="G428" s="154" t="s">
        <v>1257</v>
      </c>
      <c r="H428" s="154" t="s">
        <v>1255</v>
      </c>
      <c r="I428" s="156">
        <v>49</v>
      </c>
    </row>
    <row r="429" spans="1:9">
      <c r="A429" s="152">
        <v>428</v>
      </c>
      <c r="B429" s="153" t="s">
        <v>1133</v>
      </c>
      <c r="C429" s="153" t="s">
        <v>1100</v>
      </c>
      <c r="D429" s="153" t="s">
        <v>1103</v>
      </c>
      <c r="E429" s="154">
        <v>9</v>
      </c>
      <c r="F429" s="155">
        <v>3.83</v>
      </c>
      <c r="G429" s="154" t="s">
        <v>1258</v>
      </c>
      <c r="H429" s="154" t="s">
        <v>1254</v>
      </c>
      <c r="I429" s="156">
        <v>35</v>
      </c>
    </row>
    <row r="430" spans="1:9">
      <c r="A430" s="152">
        <v>429</v>
      </c>
      <c r="B430" s="153" t="s">
        <v>1116</v>
      </c>
      <c r="C430" s="153" t="s">
        <v>1097</v>
      </c>
      <c r="D430" s="153" t="s">
        <v>1103</v>
      </c>
      <c r="E430" s="154">
        <v>6</v>
      </c>
      <c r="F430" s="155">
        <v>7.78</v>
      </c>
      <c r="G430" s="154" t="s">
        <v>1257</v>
      </c>
      <c r="H430" s="154" t="s">
        <v>1255</v>
      </c>
      <c r="I430" s="156">
        <v>78</v>
      </c>
    </row>
    <row r="431" spans="1:9">
      <c r="A431" s="152">
        <v>430</v>
      </c>
      <c r="B431" s="153" t="s">
        <v>1114</v>
      </c>
      <c r="C431" s="153" t="s">
        <v>1094</v>
      </c>
      <c r="D431" s="153" t="s">
        <v>1103</v>
      </c>
      <c r="E431" s="154">
        <v>4</v>
      </c>
      <c r="F431" s="155">
        <v>1.17</v>
      </c>
      <c r="G431" s="154" t="s">
        <v>1258</v>
      </c>
      <c r="H431" s="154" t="s">
        <v>1255</v>
      </c>
      <c r="I431" s="156">
        <v>44</v>
      </c>
    </row>
    <row r="432" spans="1:9">
      <c r="A432" s="152">
        <v>431</v>
      </c>
      <c r="B432" s="153" t="s">
        <v>1127</v>
      </c>
      <c r="C432" s="153" t="s">
        <v>1094</v>
      </c>
      <c r="D432" s="153" t="s">
        <v>1101</v>
      </c>
      <c r="E432" s="154">
        <v>3</v>
      </c>
      <c r="F432" s="155">
        <v>8.8699999999999992</v>
      </c>
      <c r="G432" s="154" t="s">
        <v>1258</v>
      </c>
      <c r="H432" s="154" t="s">
        <v>1255</v>
      </c>
      <c r="I432" s="156">
        <v>66</v>
      </c>
    </row>
    <row r="433" spans="1:9">
      <c r="A433" s="152">
        <v>432</v>
      </c>
      <c r="B433" s="153" t="s">
        <v>1127</v>
      </c>
      <c r="C433" s="153" t="s">
        <v>1094</v>
      </c>
      <c r="D433" s="153" t="s">
        <v>1109</v>
      </c>
      <c r="E433" s="154">
        <v>3</v>
      </c>
      <c r="F433" s="155">
        <v>8.2799999999999994</v>
      </c>
      <c r="G433" s="154" t="s">
        <v>1258</v>
      </c>
      <c r="H433" s="154" t="s">
        <v>1255</v>
      </c>
      <c r="I433" s="156">
        <v>55</v>
      </c>
    </row>
    <row r="434" spans="1:9">
      <c r="A434" s="152">
        <v>433</v>
      </c>
      <c r="B434" s="153" t="s">
        <v>1119</v>
      </c>
      <c r="C434" s="153" t="s">
        <v>1097</v>
      </c>
      <c r="D434" s="153" t="s">
        <v>1101</v>
      </c>
      <c r="E434" s="154">
        <v>1</v>
      </c>
      <c r="F434" s="155">
        <v>8.7200000000000006</v>
      </c>
      <c r="G434" s="154" t="s">
        <v>1258</v>
      </c>
      <c r="H434" s="154" t="s">
        <v>1254</v>
      </c>
      <c r="I434" s="156">
        <v>43</v>
      </c>
    </row>
    <row r="435" spans="1:9">
      <c r="A435" s="152">
        <v>434</v>
      </c>
      <c r="B435" s="153" t="s">
        <v>1119</v>
      </c>
      <c r="C435" s="153" t="s">
        <v>1097</v>
      </c>
      <c r="D435" s="153" t="s">
        <v>1095</v>
      </c>
      <c r="E435" s="154">
        <v>10</v>
      </c>
      <c r="F435" s="155">
        <v>3.86</v>
      </c>
      <c r="G435" s="154" t="s">
        <v>1257</v>
      </c>
      <c r="H435" s="154" t="s">
        <v>1255</v>
      </c>
      <c r="I435" s="156">
        <v>63</v>
      </c>
    </row>
    <row r="436" spans="1:9">
      <c r="A436" s="152">
        <v>435</v>
      </c>
      <c r="B436" s="153" t="s">
        <v>1105</v>
      </c>
      <c r="C436" s="153" t="s">
        <v>1094</v>
      </c>
      <c r="D436" s="153" t="s">
        <v>1095</v>
      </c>
      <c r="E436" s="154">
        <v>8</v>
      </c>
      <c r="F436" s="155">
        <v>6.86</v>
      </c>
      <c r="G436" s="154" t="s">
        <v>1258</v>
      </c>
      <c r="H436" s="154" t="s">
        <v>1255</v>
      </c>
      <c r="I436" s="156">
        <v>45</v>
      </c>
    </row>
    <row r="437" spans="1:9">
      <c r="A437" s="152">
        <v>436</v>
      </c>
      <c r="B437" s="153" t="s">
        <v>1110</v>
      </c>
      <c r="C437" s="153" t="s">
        <v>1111</v>
      </c>
      <c r="D437" s="153" t="s">
        <v>1101</v>
      </c>
      <c r="E437" s="154">
        <v>4</v>
      </c>
      <c r="F437" s="155">
        <v>1.98</v>
      </c>
      <c r="G437" s="154" t="s">
        <v>1257</v>
      </c>
      <c r="H437" s="154" t="s">
        <v>1254</v>
      </c>
      <c r="I437" s="156">
        <v>36</v>
      </c>
    </row>
    <row r="438" spans="1:9">
      <c r="A438" s="152">
        <v>437</v>
      </c>
      <c r="B438" s="153" t="s">
        <v>1117</v>
      </c>
      <c r="C438" s="153" t="s">
        <v>1094</v>
      </c>
      <c r="D438" s="153" t="s">
        <v>1095</v>
      </c>
      <c r="E438" s="154">
        <v>4</v>
      </c>
      <c r="F438" s="155">
        <v>3.75</v>
      </c>
      <c r="G438" s="154" t="s">
        <v>1258</v>
      </c>
      <c r="H438" s="154" t="s">
        <v>1255</v>
      </c>
      <c r="I438" s="156">
        <v>43</v>
      </c>
    </row>
    <row r="439" spans="1:9">
      <c r="A439" s="152">
        <v>438</v>
      </c>
      <c r="B439" s="153" t="s">
        <v>1105</v>
      </c>
      <c r="C439" s="153" t="s">
        <v>1094</v>
      </c>
      <c r="D439" s="153" t="s">
        <v>1101</v>
      </c>
      <c r="E439" s="154">
        <v>9</v>
      </c>
      <c r="F439" s="155">
        <v>9.7799999999999994</v>
      </c>
      <c r="G439" s="154" t="s">
        <v>1258</v>
      </c>
      <c r="H439" s="154" t="s">
        <v>1255</v>
      </c>
      <c r="I439" s="156">
        <v>64</v>
      </c>
    </row>
    <row r="440" spans="1:9">
      <c r="A440" s="152">
        <v>439</v>
      </c>
      <c r="B440" s="153" t="s">
        <v>1130</v>
      </c>
      <c r="C440" s="153" t="s">
        <v>1094</v>
      </c>
      <c r="D440" s="153" t="s">
        <v>1101</v>
      </c>
      <c r="E440" s="154">
        <v>7</v>
      </c>
      <c r="F440" s="155">
        <v>9.68</v>
      </c>
      <c r="G440" s="154" t="s">
        <v>1258</v>
      </c>
      <c r="H440" s="154" t="s">
        <v>1255</v>
      </c>
      <c r="I440" s="156">
        <v>25</v>
      </c>
    </row>
    <row r="441" spans="1:9">
      <c r="A441" s="152">
        <v>440</v>
      </c>
      <c r="B441" s="153" t="s">
        <v>1126</v>
      </c>
      <c r="C441" s="153" t="s">
        <v>1097</v>
      </c>
      <c r="D441" s="153" t="s">
        <v>1103</v>
      </c>
      <c r="E441" s="154">
        <v>6</v>
      </c>
      <c r="F441" s="155">
        <v>8.0299999999999994</v>
      </c>
      <c r="G441" s="154" t="s">
        <v>1258</v>
      </c>
      <c r="H441" s="154" t="s">
        <v>1255</v>
      </c>
      <c r="I441" s="156">
        <v>71</v>
      </c>
    </row>
    <row r="442" spans="1:9">
      <c r="A442" s="152">
        <v>441</v>
      </c>
      <c r="B442" s="153" t="s">
        <v>1138</v>
      </c>
      <c r="C442" s="153" t="s">
        <v>1100</v>
      </c>
      <c r="D442" s="153" t="s">
        <v>1095</v>
      </c>
      <c r="E442" s="154">
        <v>1</v>
      </c>
      <c r="F442" s="155">
        <v>9.23</v>
      </c>
      <c r="G442" s="154" t="s">
        <v>1257</v>
      </c>
      <c r="H442" s="154" t="s">
        <v>1255</v>
      </c>
      <c r="I442" s="156">
        <v>32</v>
      </c>
    </row>
    <row r="443" spans="1:9">
      <c r="A443" s="152">
        <v>442</v>
      </c>
      <c r="B443" s="153" t="s">
        <v>1136</v>
      </c>
      <c r="C443" s="153" t="s">
        <v>1094</v>
      </c>
      <c r="D443" s="153" t="s">
        <v>1101</v>
      </c>
      <c r="E443" s="154">
        <v>2</v>
      </c>
      <c r="F443" s="155">
        <v>7.36</v>
      </c>
      <c r="G443" s="154" t="s">
        <v>1258</v>
      </c>
      <c r="H443" s="154" t="s">
        <v>1255</v>
      </c>
      <c r="I443" s="156">
        <v>48</v>
      </c>
    </row>
    <row r="444" spans="1:9">
      <c r="A444" s="152">
        <v>443</v>
      </c>
      <c r="B444" s="153" t="s">
        <v>1106</v>
      </c>
      <c r="C444" s="153" t="s">
        <v>1094</v>
      </c>
      <c r="D444" s="153" t="s">
        <v>1095</v>
      </c>
      <c r="E444" s="154">
        <v>9</v>
      </c>
      <c r="F444" s="155">
        <v>8.41</v>
      </c>
      <c r="G444" s="154" t="s">
        <v>1258</v>
      </c>
      <c r="H444" s="154" t="s">
        <v>1255</v>
      </c>
      <c r="I444" s="156">
        <v>29</v>
      </c>
    </row>
    <row r="445" spans="1:9">
      <c r="A445" s="152">
        <v>444</v>
      </c>
      <c r="B445" s="153" t="s">
        <v>1114</v>
      </c>
      <c r="C445" s="153" t="s">
        <v>1094</v>
      </c>
      <c r="D445" s="153" t="s">
        <v>1101</v>
      </c>
      <c r="E445" s="154">
        <v>7</v>
      </c>
      <c r="F445" s="155">
        <v>1.4</v>
      </c>
      <c r="G445" s="154" t="s">
        <v>1258</v>
      </c>
      <c r="H445" s="154" t="s">
        <v>1255</v>
      </c>
      <c r="I445" s="156">
        <v>20</v>
      </c>
    </row>
    <row r="446" spans="1:9">
      <c r="A446" s="152">
        <v>445</v>
      </c>
      <c r="B446" s="153" t="s">
        <v>1119</v>
      </c>
      <c r="C446" s="153" t="s">
        <v>1097</v>
      </c>
      <c r="D446" s="153" t="s">
        <v>1101</v>
      </c>
      <c r="E446" s="154">
        <v>9</v>
      </c>
      <c r="F446" s="155">
        <v>9.07</v>
      </c>
      <c r="G446" s="154" t="s">
        <v>1258</v>
      </c>
      <c r="H446" s="154" t="s">
        <v>1254</v>
      </c>
      <c r="I446" s="156">
        <v>43</v>
      </c>
    </row>
    <row r="447" spans="1:9">
      <c r="A447" s="152">
        <v>446</v>
      </c>
      <c r="B447" s="153" t="s">
        <v>1114</v>
      </c>
      <c r="C447" s="153" t="s">
        <v>1094</v>
      </c>
      <c r="D447" s="153" t="s">
        <v>1103</v>
      </c>
      <c r="E447" s="154">
        <v>8</v>
      </c>
      <c r="F447" s="155">
        <v>9.81</v>
      </c>
      <c r="G447" s="154" t="s">
        <v>1258</v>
      </c>
      <c r="H447" s="154" t="s">
        <v>1255</v>
      </c>
      <c r="I447" s="156">
        <v>68</v>
      </c>
    </row>
    <row r="448" spans="1:9">
      <c r="A448" s="152">
        <v>447</v>
      </c>
      <c r="B448" s="153" t="s">
        <v>1102</v>
      </c>
      <c r="C448" s="153" t="s">
        <v>1097</v>
      </c>
      <c r="D448" s="153" t="s">
        <v>1101</v>
      </c>
      <c r="E448" s="154">
        <v>7</v>
      </c>
      <c r="F448" s="155">
        <v>7.2</v>
      </c>
      <c r="G448" s="154" t="s">
        <v>1258</v>
      </c>
      <c r="H448" s="154" t="s">
        <v>1255</v>
      </c>
      <c r="I448" s="156">
        <v>72</v>
      </c>
    </row>
    <row r="449" spans="1:9">
      <c r="A449" s="152">
        <v>448</v>
      </c>
      <c r="B449" s="153" t="s">
        <v>1130</v>
      </c>
      <c r="C449" s="153" t="s">
        <v>1094</v>
      </c>
      <c r="D449" s="153" t="s">
        <v>1095</v>
      </c>
      <c r="E449" s="154">
        <v>2</v>
      </c>
      <c r="F449" s="155">
        <v>4.17</v>
      </c>
      <c r="G449" s="154" t="s">
        <v>1257</v>
      </c>
      <c r="H449" s="154" t="s">
        <v>1255</v>
      </c>
      <c r="I449" s="156">
        <v>51</v>
      </c>
    </row>
    <row r="450" spans="1:9">
      <c r="A450" s="152">
        <v>449</v>
      </c>
      <c r="B450" s="153" t="s">
        <v>1137</v>
      </c>
      <c r="C450" s="153" t="s">
        <v>1097</v>
      </c>
      <c r="D450" s="153" t="s">
        <v>1103</v>
      </c>
      <c r="E450" s="154">
        <v>10</v>
      </c>
      <c r="F450" s="155">
        <v>5.05</v>
      </c>
      <c r="G450" s="154" t="s">
        <v>1257</v>
      </c>
      <c r="H450" s="154" t="s">
        <v>1255</v>
      </c>
      <c r="I450" s="156">
        <v>33</v>
      </c>
    </row>
    <row r="451" spans="1:9">
      <c r="A451" s="152">
        <v>450</v>
      </c>
      <c r="B451" s="153" t="s">
        <v>1118</v>
      </c>
      <c r="C451" s="153" t="s">
        <v>1097</v>
      </c>
      <c r="D451" s="153" t="s">
        <v>1101</v>
      </c>
      <c r="E451" s="154">
        <v>9</v>
      </c>
      <c r="F451" s="155">
        <v>6.83</v>
      </c>
      <c r="G451" s="154" t="s">
        <v>1258</v>
      </c>
      <c r="H451" s="154" t="s">
        <v>1255</v>
      </c>
      <c r="I451" s="156">
        <v>58</v>
      </c>
    </row>
    <row r="452" spans="1:9">
      <c r="A452" s="152">
        <v>451</v>
      </c>
      <c r="B452" s="153" t="s">
        <v>1117</v>
      </c>
      <c r="C452" s="153" t="s">
        <v>1094</v>
      </c>
      <c r="D452" s="153" t="s">
        <v>1101</v>
      </c>
      <c r="E452" s="154">
        <v>8</v>
      </c>
      <c r="F452" s="155">
        <v>9.85</v>
      </c>
      <c r="G452" s="154" t="s">
        <v>1258</v>
      </c>
      <c r="H452" s="154" t="s">
        <v>1255</v>
      </c>
      <c r="I452" s="156">
        <v>55</v>
      </c>
    </row>
    <row r="453" spans="1:9">
      <c r="A453" s="152">
        <v>452</v>
      </c>
      <c r="B453" s="153" t="s">
        <v>1117</v>
      </c>
      <c r="C453" s="153" t="s">
        <v>1094</v>
      </c>
      <c r="D453" s="153" t="s">
        <v>1095</v>
      </c>
      <c r="E453" s="154">
        <v>8</v>
      </c>
      <c r="F453" s="155">
        <v>9.4</v>
      </c>
      <c r="G453" s="154" t="s">
        <v>1258</v>
      </c>
      <c r="H453" s="154" t="s">
        <v>1255</v>
      </c>
      <c r="I453" s="156">
        <v>47</v>
      </c>
    </row>
    <row r="454" spans="1:9">
      <c r="A454" s="152">
        <v>453</v>
      </c>
      <c r="B454" s="153" t="s">
        <v>1099</v>
      </c>
      <c r="C454" s="153" t="s">
        <v>1100</v>
      </c>
      <c r="D454" s="153" t="s">
        <v>1103</v>
      </c>
      <c r="E454" s="154">
        <v>2</v>
      </c>
      <c r="F454" s="155">
        <v>1.56</v>
      </c>
      <c r="G454" s="154" t="s">
        <v>1257</v>
      </c>
      <c r="H454" s="154" t="s">
        <v>1255</v>
      </c>
      <c r="I454" s="156">
        <v>47</v>
      </c>
    </row>
    <row r="455" spans="1:9">
      <c r="A455" s="152">
        <v>454</v>
      </c>
      <c r="B455" s="153" t="s">
        <v>1129</v>
      </c>
      <c r="C455" s="153" t="s">
        <v>1094</v>
      </c>
      <c r="D455" s="153" t="s">
        <v>1101</v>
      </c>
      <c r="E455" s="154">
        <v>6</v>
      </c>
      <c r="F455" s="155">
        <v>4.37</v>
      </c>
      <c r="G455" s="154" t="s">
        <v>1258</v>
      </c>
      <c r="H455" s="154" t="s">
        <v>1255</v>
      </c>
      <c r="I455" s="156">
        <v>51</v>
      </c>
    </row>
    <row r="456" spans="1:9">
      <c r="A456" s="152">
        <v>455</v>
      </c>
      <c r="B456" s="153" t="s">
        <v>1123</v>
      </c>
      <c r="C456" s="153" t="s">
        <v>1094</v>
      </c>
      <c r="D456" s="153" t="s">
        <v>1101</v>
      </c>
      <c r="E456" s="154">
        <v>1</v>
      </c>
      <c r="F456" s="155">
        <v>7.95</v>
      </c>
      <c r="G456" s="154" t="s">
        <v>1258</v>
      </c>
      <c r="H456" s="154" t="s">
        <v>1255</v>
      </c>
      <c r="I456" s="156">
        <v>47</v>
      </c>
    </row>
    <row r="457" spans="1:9">
      <c r="A457" s="152">
        <v>456</v>
      </c>
      <c r="B457" s="153" t="s">
        <v>1093</v>
      </c>
      <c r="C457" s="153" t="s">
        <v>1094</v>
      </c>
      <c r="D457" s="153" t="s">
        <v>1101</v>
      </c>
      <c r="E457" s="154">
        <v>6</v>
      </c>
      <c r="F457" s="155">
        <v>1.62</v>
      </c>
      <c r="G457" s="154" t="s">
        <v>1258</v>
      </c>
      <c r="H457" s="154" t="s">
        <v>1254</v>
      </c>
      <c r="I457" s="156">
        <v>30</v>
      </c>
    </row>
    <row r="458" spans="1:9">
      <c r="A458" s="152">
        <v>457</v>
      </c>
      <c r="B458" s="153" t="s">
        <v>1139</v>
      </c>
      <c r="C458" s="153" t="s">
        <v>1094</v>
      </c>
      <c r="D458" s="153" t="s">
        <v>1098</v>
      </c>
      <c r="E458" s="154">
        <v>1</v>
      </c>
      <c r="F458" s="155">
        <v>5.95</v>
      </c>
      <c r="G458" s="154" t="s">
        <v>1258</v>
      </c>
      <c r="H458" s="154" t="s">
        <v>1254</v>
      </c>
      <c r="I458" s="156">
        <v>65</v>
      </c>
    </row>
    <row r="459" spans="1:9">
      <c r="A459" s="152">
        <v>458</v>
      </c>
      <c r="B459" s="153" t="s">
        <v>1129</v>
      </c>
      <c r="C459" s="153" t="s">
        <v>1094</v>
      </c>
      <c r="D459" s="153" t="s">
        <v>1095</v>
      </c>
      <c r="E459" s="154">
        <v>1</v>
      </c>
      <c r="F459" s="155">
        <v>5.92</v>
      </c>
      <c r="G459" s="154" t="s">
        <v>1258</v>
      </c>
      <c r="H459" s="154" t="s">
        <v>1255</v>
      </c>
      <c r="I459" s="156">
        <v>35</v>
      </c>
    </row>
    <row r="460" spans="1:9">
      <c r="A460" s="152">
        <v>459</v>
      </c>
      <c r="B460" s="153" t="s">
        <v>1116</v>
      </c>
      <c r="C460" s="153" t="s">
        <v>1097</v>
      </c>
      <c r="D460" s="153" t="s">
        <v>1095</v>
      </c>
      <c r="E460" s="154">
        <v>9</v>
      </c>
      <c r="F460" s="155">
        <v>8.57</v>
      </c>
      <c r="G460" s="154" t="s">
        <v>1258</v>
      </c>
      <c r="H460" s="154" t="s">
        <v>1255</v>
      </c>
      <c r="I460" s="156">
        <v>43</v>
      </c>
    </row>
    <row r="461" spans="1:9">
      <c r="A461" s="152">
        <v>460</v>
      </c>
      <c r="B461" s="153" t="s">
        <v>1114</v>
      </c>
      <c r="C461" s="153" t="s">
        <v>1094</v>
      </c>
      <c r="D461" s="153" t="s">
        <v>1109</v>
      </c>
      <c r="E461" s="154">
        <v>3</v>
      </c>
      <c r="F461" s="155">
        <v>2.39</v>
      </c>
      <c r="G461" s="154" t="s">
        <v>1257</v>
      </c>
      <c r="H461" s="154" t="s">
        <v>1255</v>
      </c>
      <c r="I461" s="156">
        <v>54</v>
      </c>
    </row>
    <row r="462" spans="1:9">
      <c r="A462" s="152">
        <v>461</v>
      </c>
      <c r="B462" s="153" t="s">
        <v>1135</v>
      </c>
      <c r="C462" s="153" t="s">
        <v>1097</v>
      </c>
      <c r="D462" s="153" t="s">
        <v>1095</v>
      </c>
      <c r="E462" s="154">
        <v>8</v>
      </c>
      <c r="F462" s="155">
        <v>6.22</v>
      </c>
      <c r="G462" s="154" t="s">
        <v>1258</v>
      </c>
      <c r="H462" s="154" t="s">
        <v>1255</v>
      </c>
      <c r="I462" s="156">
        <v>51</v>
      </c>
    </row>
    <row r="463" spans="1:9">
      <c r="A463" s="152">
        <v>462</v>
      </c>
      <c r="B463" s="153" t="s">
        <v>1118</v>
      </c>
      <c r="C463" s="153" t="s">
        <v>1097</v>
      </c>
      <c r="D463" s="153" t="s">
        <v>1109</v>
      </c>
      <c r="E463" s="154">
        <v>10</v>
      </c>
      <c r="F463" s="155">
        <v>2.85</v>
      </c>
      <c r="G463" s="154" t="s">
        <v>1258</v>
      </c>
      <c r="H463" s="154" t="s">
        <v>1255</v>
      </c>
      <c r="I463" s="156">
        <v>60</v>
      </c>
    </row>
    <row r="464" spans="1:9">
      <c r="A464" s="152">
        <v>463</v>
      </c>
      <c r="B464" s="153" t="s">
        <v>1104</v>
      </c>
      <c r="C464" s="153" t="s">
        <v>1094</v>
      </c>
      <c r="D464" s="153" t="s">
        <v>1095</v>
      </c>
      <c r="E464" s="154">
        <v>1</v>
      </c>
      <c r="F464" s="155">
        <v>4.33</v>
      </c>
      <c r="G464" s="154" t="s">
        <v>1258</v>
      </c>
      <c r="H464" s="154" t="s">
        <v>1255</v>
      </c>
      <c r="I464" s="156">
        <v>41</v>
      </c>
    </row>
    <row r="465" spans="1:9">
      <c r="A465" s="152">
        <v>464</v>
      </c>
      <c r="B465" s="153" t="s">
        <v>1114</v>
      </c>
      <c r="C465" s="153" t="s">
        <v>1094</v>
      </c>
      <c r="D465" s="153" t="s">
        <v>1103</v>
      </c>
      <c r="E465" s="154">
        <v>2</v>
      </c>
      <c r="F465" s="155">
        <v>6.9</v>
      </c>
      <c r="G465" s="154" t="s">
        <v>1258</v>
      </c>
      <c r="H465" s="154" t="s">
        <v>1254</v>
      </c>
      <c r="I465" s="156">
        <v>28</v>
      </c>
    </row>
    <row r="466" spans="1:9">
      <c r="A466" s="152">
        <v>465</v>
      </c>
      <c r="B466" s="153" t="s">
        <v>1102</v>
      </c>
      <c r="C466" s="153" t="s">
        <v>1097</v>
      </c>
      <c r="D466" s="153" t="s">
        <v>1095</v>
      </c>
      <c r="E466" s="154">
        <v>4</v>
      </c>
      <c r="F466" s="155">
        <v>2.87</v>
      </c>
      <c r="G466" s="154" t="s">
        <v>1258</v>
      </c>
      <c r="H466" s="154" t="s">
        <v>1255</v>
      </c>
      <c r="I466" s="156">
        <v>66</v>
      </c>
    </row>
    <row r="467" spans="1:9">
      <c r="A467" s="152">
        <v>466</v>
      </c>
      <c r="B467" s="153" t="s">
        <v>1099</v>
      </c>
      <c r="C467" s="153" t="s">
        <v>1100</v>
      </c>
      <c r="D467" s="153" t="s">
        <v>1095</v>
      </c>
      <c r="E467" s="154">
        <v>8</v>
      </c>
      <c r="F467" s="155">
        <v>5.04</v>
      </c>
      <c r="G467" s="154" t="s">
        <v>1258</v>
      </c>
      <c r="H467" s="154" t="s">
        <v>1255</v>
      </c>
      <c r="I467" s="156">
        <v>44</v>
      </c>
    </row>
    <row r="468" spans="1:9">
      <c r="A468" s="152">
        <v>467</v>
      </c>
      <c r="B468" s="153" t="s">
        <v>1130</v>
      </c>
      <c r="C468" s="153" t="s">
        <v>1094</v>
      </c>
      <c r="D468" s="153" t="s">
        <v>1095</v>
      </c>
      <c r="E468" s="154">
        <v>9</v>
      </c>
      <c r="F468" s="155">
        <v>8.14</v>
      </c>
      <c r="G468" s="154" t="s">
        <v>1258</v>
      </c>
      <c r="H468" s="154" t="s">
        <v>1255</v>
      </c>
      <c r="I468" s="156">
        <v>42</v>
      </c>
    </row>
    <row r="469" spans="1:9">
      <c r="A469" s="152">
        <v>468</v>
      </c>
      <c r="B469" s="153" t="s">
        <v>1124</v>
      </c>
      <c r="C469" s="153" t="s">
        <v>1097</v>
      </c>
      <c r="D469" s="153" t="s">
        <v>1095</v>
      </c>
      <c r="E469" s="154">
        <v>4</v>
      </c>
      <c r="F469" s="155">
        <v>7.35</v>
      </c>
      <c r="G469" s="154" t="s">
        <v>1258</v>
      </c>
      <c r="H469" s="154" t="s">
        <v>1255</v>
      </c>
      <c r="I469" s="156">
        <v>65</v>
      </c>
    </row>
    <row r="470" spans="1:9">
      <c r="A470" s="152">
        <v>469</v>
      </c>
      <c r="B470" s="153" t="s">
        <v>1137</v>
      </c>
      <c r="C470" s="153" t="s">
        <v>1097</v>
      </c>
      <c r="D470" s="153" t="s">
        <v>1098</v>
      </c>
      <c r="E470" s="154">
        <v>6</v>
      </c>
      <c r="F470" s="155">
        <v>7.94</v>
      </c>
      <c r="G470" s="154" t="s">
        <v>1257</v>
      </c>
      <c r="H470" s="154" t="s">
        <v>1255</v>
      </c>
      <c r="I470" s="156">
        <v>57</v>
      </c>
    </row>
    <row r="471" spans="1:9">
      <c r="A471" s="152">
        <v>470</v>
      </c>
      <c r="B471" s="153" t="s">
        <v>1117</v>
      </c>
      <c r="C471" s="153" t="s">
        <v>1094</v>
      </c>
      <c r="D471" s="153" t="s">
        <v>1109</v>
      </c>
      <c r="E471" s="154">
        <v>5</v>
      </c>
      <c r="F471" s="155">
        <v>6.33</v>
      </c>
      <c r="G471" s="154" t="s">
        <v>1258</v>
      </c>
      <c r="H471" s="154" t="s">
        <v>1255</v>
      </c>
      <c r="I471" s="156">
        <v>56</v>
      </c>
    </row>
    <row r="472" spans="1:9">
      <c r="A472" s="152">
        <v>471</v>
      </c>
      <c r="B472" s="153" t="s">
        <v>1116</v>
      </c>
      <c r="C472" s="153" t="s">
        <v>1097</v>
      </c>
      <c r="D472" s="153" t="s">
        <v>1098</v>
      </c>
      <c r="E472" s="154">
        <v>9</v>
      </c>
      <c r="F472" s="155">
        <v>6.39</v>
      </c>
      <c r="G472" s="154" t="s">
        <v>1257</v>
      </c>
      <c r="H472" s="154" t="s">
        <v>1255</v>
      </c>
      <c r="I472" s="156">
        <v>46</v>
      </c>
    </row>
    <row r="473" spans="1:9">
      <c r="A473" s="152">
        <v>472</v>
      </c>
      <c r="B473" s="153" t="s">
        <v>1139</v>
      </c>
      <c r="C473" s="153" t="s">
        <v>1094</v>
      </c>
      <c r="D473" s="153" t="s">
        <v>1095</v>
      </c>
      <c r="E473" s="154">
        <v>5</v>
      </c>
      <c r="F473" s="155">
        <v>8.39</v>
      </c>
      <c r="G473" s="154" t="s">
        <v>1258</v>
      </c>
      <c r="H473" s="154" t="s">
        <v>1255</v>
      </c>
      <c r="I473" s="156">
        <v>57</v>
      </c>
    </row>
    <row r="474" spans="1:9">
      <c r="A474" s="152">
        <v>473</v>
      </c>
      <c r="B474" s="153" t="s">
        <v>1140</v>
      </c>
      <c r="C474" s="153" t="s">
        <v>1097</v>
      </c>
      <c r="D474" s="153" t="s">
        <v>1098</v>
      </c>
      <c r="E474" s="154">
        <v>1</v>
      </c>
      <c r="F474" s="155">
        <v>7.67</v>
      </c>
      <c r="G474" s="154" t="s">
        <v>1257</v>
      </c>
      <c r="H474" s="154" t="s">
        <v>1255</v>
      </c>
      <c r="I474" s="156">
        <v>41</v>
      </c>
    </row>
    <row r="475" spans="1:9">
      <c r="A475" s="152">
        <v>474</v>
      </c>
      <c r="B475" s="153" t="s">
        <v>1106</v>
      </c>
      <c r="C475" s="153" t="s">
        <v>1094</v>
      </c>
      <c r="D475" s="153" t="s">
        <v>1098</v>
      </c>
      <c r="E475" s="154">
        <v>2</v>
      </c>
      <c r="F475" s="155">
        <v>9.93</v>
      </c>
      <c r="G475" s="154" t="s">
        <v>1257</v>
      </c>
      <c r="H475" s="154" t="s">
        <v>1254</v>
      </c>
      <c r="I475" s="156">
        <v>53</v>
      </c>
    </row>
    <row r="476" spans="1:9">
      <c r="A476" s="152">
        <v>475</v>
      </c>
      <c r="B476" s="153" t="s">
        <v>1110</v>
      </c>
      <c r="C476" s="153" t="s">
        <v>1111</v>
      </c>
      <c r="D476" s="153" t="s">
        <v>1095</v>
      </c>
      <c r="E476" s="154">
        <v>7</v>
      </c>
      <c r="F476" s="155">
        <v>7.13</v>
      </c>
      <c r="G476" s="154" t="s">
        <v>1258</v>
      </c>
      <c r="H476" s="154" t="s">
        <v>1255</v>
      </c>
      <c r="I476" s="156">
        <v>41</v>
      </c>
    </row>
    <row r="477" spans="1:9">
      <c r="A477" s="152">
        <v>476</v>
      </c>
      <c r="B477" s="153" t="s">
        <v>1104</v>
      </c>
      <c r="C477" s="153" t="s">
        <v>1094</v>
      </c>
      <c r="D477" s="153" t="s">
        <v>1095</v>
      </c>
      <c r="E477" s="154">
        <v>1</v>
      </c>
      <c r="F477" s="155">
        <v>4.7300000000000004</v>
      </c>
      <c r="G477" s="154" t="s">
        <v>1257</v>
      </c>
      <c r="H477" s="154" t="s">
        <v>1255</v>
      </c>
      <c r="I477" s="156">
        <v>69</v>
      </c>
    </row>
    <row r="478" spans="1:9">
      <c r="A478" s="152">
        <v>477</v>
      </c>
      <c r="B478" s="153" t="s">
        <v>1093</v>
      </c>
      <c r="C478" s="153" t="s">
        <v>1094</v>
      </c>
      <c r="D478" s="153" t="s">
        <v>1109</v>
      </c>
      <c r="E478" s="154">
        <v>5</v>
      </c>
      <c r="F478" s="155">
        <v>2.6</v>
      </c>
      <c r="G478" s="154" t="s">
        <v>1258</v>
      </c>
      <c r="H478" s="154" t="s">
        <v>1254</v>
      </c>
      <c r="I478" s="156">
        <v>25</v>
      </c>
    </row>
    <row r="479" spans="1:9">
      <c r="A479" s="152">
        <v>478</v>
      </c>
      <c r="B479" s="153" t="s">
        <v>204</v>
      </c>
      <c r="C479" s="153" t="s">
        <v>1094</v>
      </c>
      <c r="D479" s="153" t="s">
        <v>1101</v>
      </c>
      <c r="E479" s="154">
        <v>5</v>
      </c>
      <c r="F479" s="155">
        <v>9.3000000000000007</v>
      </c>
      <c r="G479" s="154" t="s">
        <v>1258</v>
      </c>
      <c r="H479" s="154" t="s">
        <v>1255</v>
      </c>
      <c r="I479" s="156">
        <v>22</v>
      </c>
    </row>
    <row r="480" spans="1:9">
      <c r="A480" s="152">
        <v>479</v>
      </c>
      <c r="B480" s="153" t="s">
        <v>1118</v>
      </c>
      <c r="C480" s="153" t="s">
        <v>1097</v>
      </c>
      <c r="D480" s="153" t="s">
        <v>1109</v>
      </c>
      <c r="E480" s="154">
        <v>8</v>
      </c>
      <c r="F480" s="155">
        <v>3.23</v>
      </c>
      <c r="G480" s="154" t="s">
        <v>1258</v>
      </c>
      <c r="H480" s="154" t="s">
        <v>1255</v>
      </c>
      <c r="I480" s="156">
        <v>51</v>
      </c>
    </row>
    <row r="481" spans="1:9">
      <c r="A481" s="152">
        <v>480</v>
      </c>
      <c r="B481" s="153" t="s">
        <v>1138</v>
      </c>
      <c r="C481" s="153" t="s">
        <v>1100</v>
      </c>
      <c r="D481" s="153" t="s">
        <v>1098</v>
      </c>
      <c r="E481" s="154">
        <v>7</v>
      </c>
      <c r="F481" s="155">
        <v>7.28</v>
      </c>
      <c r="G481" s="154" t="s">
        <v>1257</v>
      </c>
      <c r="H481" s="154" t="s">
        <v>1254</v>
      </c>
      <c r="I481" s="156">
        <v>50</v>
      </c>
    </row>
    <row r="482" spans="1:9">
      <c r="A482" s="152">
        <v>481</v>
      </c>
      <c r="B482" s="153" t="s">
        <v>1135</v>
      </c>
      <c r="C482" s="153" t="s">
        <v>1097</v>
      </c>
      <c r="D482" s="153" t="s">
        <v>1095</v>
      </c>
      <c r="E482" s="154">
        <v>1</v>
      </c>
      <c r="F482" s="155">
        <v>3.37</v>
      </c>
      <c r="G482" s="154" t="s">
        <v>1257</v>
      </c>
      <c r="H482" s="154" t="s">
        <v>1255</v>
      </c>
      <c r="I482" s="156">
        <v>42</v>
      </c>
    </row>
    <row r="483" spans="1:9">
      <c r="A483" s="152">
        <v>482</v>
      </c>
      <c r="B483" s="153" t="s">
        <v>1116</v>
      </c>
      <c r="C483" s="153" t="s">
        <v>1097</v>
      </c>
      <c r="D483" s="153" t="s">
        <v>1101</v>
      </c>
      <c r="E483" s="154">
        <v>9</v>
      </c>
      <c r="F483" s="155">
        <v>2.16</v>
      </c>
      <c r="G483" s="154" t="s">
        <v>1257</v>
      </c>
      <c r="H483" s="154" t="s">
        <v>1255</v>
      </c>
      <c r="I483" s="156">
        <v>62</v>
      </c>
    </row>
    <row r="484" spans="1:9">
      <c r="A484" s="152">
        <v>483</v>
      </c>
      <c r="B484" s="153" t="s">
        <v>1099</v>
      </c>
      <c r="C484" s="153" t="s">
        <v>1100</v>
      </c>
      <c r="D484" s="153" t="s">
        <v>1103</v>
      </c>
      <c r="E484" s="154">
        <v>2</v>
      </c>
      <c r="F484" s="155">
        <v>3.17</v>
      </c>
      <c r="G484" s="154" t="s">
        <v>1257</v>
      </c>
      <c r="H484" s="154" t="s">
        <v>1254</v>
      </c>
      <c r="I484" s="156">
        <v>39</v>
      </c>
    </row>
    <row r="485" spans="1:9">
      <c r="A485" s="152">
        <v>484</v>
      </c>
      <c r="B485" s="153" t="s">
        <v>204</v>
      </c>
      <c r="C485" s="153" t="s">
        <v>1094</v>
      </c>
      <c r="D485" s="153" t="s">
        <v>1098</v>
      </c>
      <c r="E485" s="154">
        <v>5</v>
      </c>
      <c r="F485" s="155">
        <v>4.45</v>
      </c>
      <c r="G485" s="154" t="s">
        <v>1258</v>
      </c>
      <c r="H485" s="154" t="s">
        <v>1255</v>
      </c>
      <c r="I485" s="156">
        <v>38</v>
      </c>
    </row>
    <row r="486" spans="1:9">
      <c r="A486" s="152">
        <v>485</v>
      </c>
      <c r="B486" s="153" t="s">
        <v>1102</v>
      </c>
      <c r="C486" s="153" t="s">
        <v>1097</v>
      </c>
      <c r="D486" s="153" t="s">
        <v>1101</v>
      </c>
      <c r="E486" s="154">
        <v>8</v>
      </c>
      <c r="F486" s="155">
        <v>2.34</v>
      </c>
      <c r="G486" s="154" t="s">
        <v>1258</v>
      </c>
      <c r="H486" s="154" t="s">
        <v>1254</v>
      </c>
      <c r="I486" s="156">
        <v>66</v>
      </c>
    </row>
    <row r="487" spans="1:9">
      <c r="A487" s="152">
        <v>486</v>
      </c>
      <c r="B487" s="153" t="s">
        <v>1113</v>
      </c>
      <c r="C487" s="153" t="s">
        <v>1094</v>
      </c>
      <c r="D487" s="153" t="s">
        <v>1098</v>
      </c>
      <c r="E487" s="154">
        <v>10</v>
      </c>
      <c r="F487" s="155">
        <v>7.09</v>
      </c>
      <c r="G487" s="154" t="s">
        <v>1258</v>
      </c>
      <c r="H487" s="154" t="s">
        <v>1255</v>
      </c>
      <c r="I487" s="156">
        <v>64</v>
      </c>
    </row>
    <row r="488" spans="1:9">
      <c r="A488" s="152">
        <v>487</v>
      </c>
      <c r="B488" s="153" t="s">
        <v>1136</v>
      </c>
      <c r="C488" s="153" t="s">
        <v>1094</v>
      </c>
      <c r="D488" s="153" t="s">
        <v>1095</v>
      </c>
      <c r="E488" s="154">
        <v>9</v>
      </c>
      <c r="F488" s="155">
        <v>3.98</v>
      </c>
      <c r="G488" s="154" t="s">
        <v>1257</v>
      </c>
      <c r="H488" s="154" t="s">
        <v>1255</v>
      </c>
      <c r="I488" s="156">
        <v>26</v>
      </c>
    </row>
    <row r="489" spans="1:9">
      <c r="A489" s="152">
        <v>488</v>
      </c>
      <c r="B489" s="153" t="s">
        <v>1116</v>
      </c>
      <c r="C489" s="153" t="s">
        <v>1097</v>
      </c>
      <c r="D489" s="153" t="s">
        <v>1103</v>
      </c>
      <c r="E489" s="154">
        <v>7</v>
      </c>
      <c r="F489" s="155">
        <v>7.92</v>
      </c>
      <c r="G489" s="154" t="s">
        <v>1257</v>
      </c>
      <c r="H489" s="154" t="s">
        <v>1255</v>
      </c>
      <c r="I489" s="156">
        <v>51</v>
      </c>
    </row>
    <row r="490" spans="1:9">
      <c r="A490" s="152">
        <v>489</v>
      </c>
      <c r="B490" s="153" t="s">
        <v>1132</v>
      </c>
      <c r="C490" s="153" t="s">
        <v>1094</v>
      </c>
      <c r="D490" s="153" t="s">
        <v>1098</v>
      </c>
      <c r="E490" s="154">
        <v>10</v>
      </c>
      <c r="F490" s="155">
        <v>1.27</v>
      </c>
      <c r="G490" s="154" t="s">
        <v>1258</v>
      </c>
      <c r="H490" s="154" t="s">
        <v>1255</v>
      </c>
      <c r="I490" s="156">
        <v>50</v>
      </c>
    </row>
    <row r="491" spans="1:9">
      <c r="A491" s="152">
        <v>490</v>
      </c>
      <c r="B491" s="153" t="s">
        <v>1116</v>
      </c>
      <c r="C491" s="153" t="s">
        <v>1097</v>
      </c>
      <c r="D491" s="153" t="s">
        <v>1101</v>
      </c>
      <c r="E491" s="154">
        <v>5</v>
      </c>
      <c r="F491" s="155">
        <v>9.07</v>
      </c>
      <c r="G491" s="154" t="s">
        <v>1257</v>
      </c>
      <c r="H491" s="154" t="s">
        <v>1255</v>
      </c>
      <c r="I491" s="156">
        <v>69</v>
      </c>
    </row>
    <row r="492" spans="1:9">
      <c r="A492" s="152">
        <v>491</v>
      </c>
      <c r="B492" s="153" t="s">
        <v>1137</v>
      </c>
      <c r="C492" s="153" t="s">
        <v>1097</v>
      </c>
      <c r="D492" s="153" t="s">
        <v>1103</v>
      </c>
      <c r="E492" s="154">
        <v>8</v>
      </c>
      <c r="F492" s="155">
        <v>4.32</v>
      </c>
      <c r="G492" s="154" t="s">
        <v>1258</v>
      </c>
      <c r="H492" s="154" t="s">
        <v>1255</v>
      </c>
      <c r="I492" s="156">
        <v>56</v>
      </c>
    </row>
    <row r="493" spans="1:9">
      <c r="A493" s="152">
        <v>492</v>
      </c>
      <c r="B493" s="153" t="s">
        <v>203</v>
      </c>
      <c r="C493" s="153" t="s">
        <v>1094</v>
      </c>
      <c r="D493" s="153" t="s">
        <v>1101</v>
      </c>
      <c r="E493" s="154">
        <v>2</v>
      </c>
      <c r="F493" s="155">
        <v>8.27</v>
      </c>
      <c r="G493" s="154" t="s">
        <v>1258</v>
      </c>
      <c r="H493" s="154" t="s">
        <v>1254</v>
      </c>
      <c r="I493" s="156">
        <v>52</v>
      </c>
    </row>
    <row r="494" spans="1:9">
      <c r="A494" s="152">
        <v>493</v>
      </c>
      <c r="B494" s="153" t="s">
        <v>1115</v>
      </c>
      <c r="C494" s="153" t="s">
        <v>1097</v>
      </c>
      <c r="D494" s="153" t="s">
        <v>1101</v>
      </c>
      <c r="E494" s="154">
        <v>10</v>
      </c>
      <c r="F494" s="155">
        <v>2.87</v>
      </c>
      <c r="G494" s="154" t="s">
        <v>1258</v>
      </c>
      <c r="H494" s="154" t="s">
        <v>1255</v>
      </c>
      <c r="I494" s="156">
        <v>70</v>
      </c>
    </row>
    <row r="495" spans="1:9">
      <c r="A495" s="152">
        <v>494</v>
      </c>
      <c r="B495" s="153" t="s">
        <v>1142</v>
      </c>
      <c r="C495" s="153" t="s">
        <v>1094</v>
      </c>
      <c r="D495" s="153" t="s">
        <v>1103</v>
      </c>
      <c r="E495" s="154">
        <v>8</v>
      </c>
      <c r="F495" s="155">
        <v>5.66</v>
      </c>
      <c r="G495" s="154" t="s">
        <v>1258</v>
      </c>
      <c r="H495" s="154" t="s">
        <v>1255</v>
      </c>
      <c r="I495" s="156">
        <v>61</v>
      </c>
    </row>
    <row r="496" spans="1:9">
      <c r="A496" s="152">
        <v>495</v>
      </c>
      <c r="B496" s="153" t="s">
        <v>203</v>
      </c>
      <c r="C496" s="153" t="s">
        <v>1094</v>
      </c>
      <c r="D496" s="153" t="s">
        <v>1095</v>
      </c>
      <c r="E496" s="154">
        <v>5</v>
      </c>
      <c r="F496" s="155">
        <v>6.25</v>
      </c>
      <c r="G496" s="154" t="s">
        <v>1257</v>
      </c>
      <c r="H496" s="154" t="s">
        <v>1255</v>
      </c>
      <c r="I496" s="156">
        <v>70</v>
      </c>
    </row>
    <row r="497" spans="1:9">
      <c r="A497" s="152">
        <v>496</v>
      </c>
      <c r="B497" s="153" t="s">
        <v>1110</v>
      </c>
      <c r="C497" s="153" t="s">
        <v>1111</v>
      </c>
      <c r="D497" s="153" t="s">
        <v>1101</v>
      </c>
      <c r="E497" s="154">
        <v>4</v>
      </c>
      <c r="F497" s="155">
        <v>5.28</v>
      </c>
      <c r="G497" s="154" t="s">
        <v>1258</v>
      </c>
      <c r="H497" s="154" t="s">
        <v>1254</v>
      </c>
      <c r="I497" s="156">
        <v>73</v>
      </c>
    </row>
    <row r="498" spans="1:9">
      <c r="A498" s="152">
        <v>497</v>
      </c>
      <c r="B498" s="153" t="s">
        <v>1118</v>
      </c>
      <c r="C498" s="153" t="s">
        <v>1097</v>
      </c>
      <c r="D498" s="153" t="s">
        <v>1095</v>
      </c>
      <c r="E498" s="154">
        <v>8</v>
      </c>
      <c r="F498" s="155">
        <v>1.84</v>
      </c>
      <c r="G498" s="154" t="s">
        <v>1258</v>
      </c>
      <c r="H498" s="154" t="s">
        <v>1255</v>
      </c>
      <c r="I498" s="156">
        <v>56</v>
      </c>
    </row>
    <row r="499" spans="1:9">
      <c r="A499" s="152">
        <v>498</v>
      </c>
      <c r="B499" s="153" t="s">
        <v>1137</v>
      </c>
      <c r="C499" s="153" t="s">
        <v>1097</v>
      </c>
      <c r="D499" s="153" t="s">
        <v>1101</v>
      </c>
      <c r="E499" s="154">
        <v>1</v>
      </c>
      <c r="F499" s="155">
        <v>2.46</v>
      </c>
      <c r="G499" s="154" t="s">
        <v>1258</v>
      </c>
      <c r="H499" s="154" t="s">
        <v>1255</v>
      </c>
      <c r="I499" s="156">
        <v>40</v>
      </c>
    </row>
    <row r="500" spans="1:9">
      <c r="A500" s="152">
        <v>499</v>
      </c>
      <c r="B500" s="153" t="s">
        <v>1105</v>
      </c>
      <c r="C500" s="153" t="s">
        <v>1094</v>
      </c>
      <c r="D500" s="153" t="s">
        <v>1101</v>
      </c>
      <c r="E500" s="154">
        <v>3</v>
      </c>
      <c r="F500" s="155">
        <v>4.4000000000000004</v>
      </c>
      <c r="G500" s="154" t="s">
        <v>1257</v>
      </c>
      <c r="H500" s="154" t="s">
        <v>1255</v>
      </c>
      <c r="I500" s="156">
        <v>32</v>
      </c>
    </row>
    <row r="501" spans="1:9">
      <c r="A501" s="152">
        <v>500</v>
      </c>
      <c r="B501" s="153" t="s">
        <v>1114</v>
      </c>
      <c r="C501" s="153" t="s">
        <v>1094</v>
      </c>
      <c r="D501" s="153" t="s">
        <v>1098</v>
      </c>
      <c r="E501" s="154">
        <v>9</v>
      </c>
      <c r="F501" s="155">
        <v>4.12</v>
      </c>
      <c r="G501" s="154" t="s">
        <v>1258</v>
      </c>
      <c r="H501" s="154" t="s">
        <v>1255</v>
      </c>
      <c r="I501" s="156">
        <v>44</v>
      </c>
    </row>
    <row r="502" spans="1:9">
      <c r="A502" s="152">
        <v>501</v>
      </c>
      <c r="B502" s="153" t="s">
        <v>203</v>
      </c>
      <c r="C502" s="153" t="s">
        <v>1094</v>
      </c>
      <c r="D502" s="153" t="s">
        <v>1095</v>
      </c>
      <c r="E502" s="154">
        <v>10</v>
      </c>
      <c r="F502" s="155">
        <v>7.59</v>
      </c>
      <c r="G502" s="154" t="s">
        <v>1257</v>
      </c>
      <c r="H502" s="154" t="s">
        <v>1255</v>
      </c>
      <c r="I502" s="156">
        <v>64</v>
      </c>
    </row>
    <row r="503" spans="1:9">
      <c r="A503" s="152">
        <v>502</v>
      </c>
      <c r="B503" s="153" t="s">
        <v>1117</v>
      </c>
      <c r="C503" s="153" t="s">
        <v>1094</v>
      </c>
      <c r="D503" s="153" t="s">
        <v>1109</v>
      </c>
      <c r="E503" s="154">
        <v>4</v>
      </c>
      <c r="F503" s="155">
        <v>7.2</v>
      </c>
      <c r="G503" s="154" t="s">
        <v>1258</v>
      </c>
      <c r="H503" s="154" t="s">
        <v>1254</v>
      </c>
      <c r="I503" s="156">
        <v>45</v>
      </c>
    </row>
    <row r="504" spans="1:9">
      <c r="A504" s="152">
        <v>503</v>
      </c>
      <c r="B504" s="153" t="s">
        <v>1132</v>
      </c>
      <c r="C504" s="153" t="s">
        <v>1094</v>
      </c>
      <c r="D504" s="153" t="s">
        <v>1103</v>
      </c>
      <c r="E504" s="154">
        <v>7</v>
      </c>
      <c r="F504" s="155">
        <v>5.98</v>
      </c>
      <c r="G504" s="154" t="s">
        <v>1258</v>
      </c>
      <c r="H504" s="154" t="s">
        <v>1255</v>
      </c>
      <c r="I504" s="156">
        <v>63</v>
      </c>
    </row>
    <row r="505" spans="1:9">
      <c r="A505" s="152">
        <v>504</v>
      </c>
      <c r="B505" s="153" t="s">
        <v>203</v>
      </c>
      <c r="C505" s="153" t="s">
        <v>1094</v>
      </c>
      <c r="D505" s="153" t="s">
        <v>1109</v>
      </c>
      <c r="E505" s="154">
        <v>4</v>
      </c>
      <c r="F505" s="155">
        <v>3.2</v>
      </c>
      <c r="G505" s="154" t="s">
        <v>1258</v>
      </c>
      <c r="H505" s="154" t="s">
        <v>1255</v>
      </c>
      <c r="I505" s="156">
        <v>65</v>
      </c>
    </row>
    <row r="506" spans="1:9">
      <c r="A506" s="152">
        <v>505</v>
      </c>
      <c r="B506" s="153" t="s">
        <v>1134</v>
      </c>
      <c r="C506" s="153" t="s">
        <v>1094</v>
      </c>
      <c r="D506" s="153" t="s">
        <v>1095</v>
      </c>
      <c r="E506" s="154">
        <v>2</v>
      </c>
      <c r="F506" s="155">
        <v>6</v>
      </c>
      <c r="G506" s="154" t="s">
        <v>1257</v>
      </c>
      <c r="H506" s="154" t="s">
        <v>1255</v>
      </c>
      <c r="I506" s="156">
        <v>32</v>
      </c>
    </row>
    <row r="507" spans="1:9">
      <c r="A507" s="152">
        <v>506</v>
      </c>
      <c r="B507" s="153" t="s">
        <v>1135</v>
      </c>
      <c r="C507" s="153" t="s">
        <v>1097</v>
      </c>
      <c r="D507" s="153" t="s">
        <v>1103</v>
      </c>
      <c r="E507" s="154">
        <v>8</v>
      </c>
      <c r="F507" s="155">
        <v>1.22</v>
      </c>
      <c r="G507" s="154" t="s">
        <v>1258</v>
      </c>
      <c r="H507" s="154" t="s">
        <v>1255</v>
      </c>
      <c r="I507" s="156">
        <v>44</v>
      </c>
    </row>
    <row r="508" spans="1:9">
      <c r="A508" s="152">
        <v>507</v>
      </c>
      <c r="B508" s="153" t="s">
        <v>1123</v>
      </c>
      <c r="C508" s="153" t="s">
        <v>1094</v>
      </c>
      <c r="D508" s="153" t="s">
        <v>1098</v>
      </c>
      <c r="E508" s="154">
        <v>4</v>
      </c>
      <c r="F508" s="155">
        <v>4.9800000000000004</v>
      </c>
      <c r="G508" s="154" t="s">
        <v>1257</v>
      </c>
      <c r="H508" s="154" t="s">
        <v>1255</v>
      </c>
      <c r="I508" s="156">
        <v>49</v>
      </c>
    </row>
    <row r="509" spans="1:9">
      <c r="A509" s="152">
        <v>508</v>
      </c>
      <c r="B509" s="153" t="s">
        <v>1136</v>
      </c>
      <c r="C509" s="153" t="s">
        <v>1094</v>
      </c>
      <c r="D509" s="153" t="s">
        <v>1109</v>
      </c>
      <c r="E509" s="154">
        <v>5</v>
      </c>
      <c r="F509" s="155">
        <v>6.6</v>
      </c>
      <c r="G509" s="154" t="s">
        <v>1258</v>
      </c>
      <c r="H509" s="154" t="s">
        <v>1255</v>
      </c>
      <c r="I509" s="156">
        <v>63</v>
      </c>
    </row>
    <row r="510" spans="1:9">
      <c r="A510" s="152">
        <v>509</v>
      </c>
      <c r="B510" s="153" t="s">
        <v>1104</v>
      </c>
      <c r="C510" s="153" t="s">
        <v>1094</v>
      </c>
      <c r="D510" s="153" t="s">
        <v>1101</v>
      </c>
      <c r="E510" s="154">
        <v>2</v>
      </c>
      <c r="F510" s="155">
        <v>5.05</v>
      </c>
      <c r="G510" s="154" t="s">
        <v>1257</v>
      </c>
      <c r="H510" s="154" t="s">
        <v>1255</v>
      </c>
      <c r="I510" s="156">
        <v>63</v>
      </c>
    </row>
    <row r="511" spans="1:9">
      <c r="A511" s="152">
        <v>510</v>
      </c>
      <c r="B511" s="153" t="s">
        <v>1133</v>
      </c>
      <c r="C511" s="153" t="s">
        <v>1100</v>
      </c>
      <c r="D511" s="153" t="s">
        <v>1095</v>
      </c>
      <c r="E511" s="154">
        <v>6</v>
      </c>
      <c r="F511" s="155">
        <v>1.49</v>
      </c>
      <c r="G511" s="154" t="s">
        <v>1258</v>
      </c>
      <c r="H511" s="154" t="s">
        <v>1255</v>
      </c>
      <c r="I511" s="156">
        <v>35</v>
      </c>
    </row>
    <row r="512" spans="1:9">
      <c r="A512" s="152">
        <v>511</v>
      </c>
      <c r="B512" s="153" t="s">
        <v>1120</v>
      </c>
      <c r="C512" s="153" t="s">
        <v>1094</v>
      </c>
      <c r="D512" s="153" t="s">
        <v>1095</v>
      </c>
      <c r="E512" s="154">
        <v>3</v>
      </c>
      <c r="F512" s="155">
        <v>5.97</v>
      </c>
      <c r="G512" s="154" t="s">
        <v>1258</v>
      </c>
      <c r="H512" s="154" t="s">
        <v>1255</v>
      </c>
      <c r="I512" s="156">
        <v>49</v>
      </c>
    </row>
    <row r="513" spans="1:9">
      <c r="A513" s="152">
        <v>512</v>
      </c>
      <c r="B513" s="153" t="s">
        <v>1139</v>
      </c>
      <c r="C513" s="153" t="s">
        <v>1094</v>
      </c>
      <c r="D513" s="153" t="s">
        <v>1103</v>
      </c>
      <c r="E513" s="154">
        <v>6</v>
      </c>
      <c r="F513" s="155">
        <v>2.64</v>
      </c>
      <c r="G513" s="154" t="s">
        <v>1257</v>
      </c>
      <c r="H513" s="154" t="s">
        <v>1255</v>
      </c>
      <c r="I513" s="156">
        <v>60</v>
      </c>
    </row>
    <row r="514" spans="1:9">
      <c r="A514" s="152">
        <v>513</v>
      </c>
      <c r="B514" s="153" t="s">
        <v>1137</v>
      </c>
      <c r="C514" s="153" t="s">
        <v>1097</v>
      </c>
      <c r="D514" s="153" t="s">
        <v>1103</v>
      </c>
      <c r="E514" s="154">
        <v>8</v>
      </c>
      <c r="F514" s="155">
        <v>8.99</v>
      </c>
      <c r="G514" s="154" t="s">
        <v>1258</v>
      </c>
      <c r="H514" s="154" t="s">
        <v>1255</v>
      </c>
      <c r="I514" s="156">
        <v>48</v>
      </c>
    </row>
    <row r="515" spans="1:9">
      <c r="A515" s="152">
        <v>514</v>
      </c>
      <c r="B515" s="153" t="s">
        <v>1105</v>
      </c>
      <c r="C515" s="153" t="s">
        <v>1094</v>
      </c>
      <c r="D515" s="153" t="s">
        <v>1095</v>
      </c>
      <c r="E515" s="154">
        <v>7</v>
      </c>
      <c r="F515" s="155">
        <v>7.86</v>
      </c>
      <c r="G515" s="154" t="s">
        <v>1258</v>
      </c>
      <c r="H515" s="154" t="s">
        <v>1255</v>
      </c>
      <c r="I515" s="156">
        <v>51</v>
      </c>
    </row>
    <row r="516" spans="1:9">
      <c r="A516" s="152">
        <v>515</v>
      </c>
      <c r="B516" s="153" t="s">
        <v>1127</v>
      </c>
      <c r="C516" s="153" t="s">
        <v>1094</v>
      </c>
      <c r="D516" s="153" t="s">
        <v>1101</v>
      </c>
      <c r="E516" s="154">
        <v>2</v>
      </c>
      <c r="F516" s="155">
        <v>8.67</v>
      </c>
      <c r="G516" s="154" t="s">
        <v>1258</v>
      </c>
      <c r="H516" s="154" t="s">
        <v>1255</v>
      </c>
      <c r="I516" s="156">
        <v>47</v>
      </c>
    </row>
    <row r="517" spans="1:9">
      <c r="A517" s="152">
        <v>516</v>
      </c>
      <c r="B517" s="153" t="s">
        <v>1116</v>
      </c>
      <c r="C517" s="153" t="s">
        <v>1097</v>
      </c>
      <c r="D517" s="153" t="s">
        <v>1101</v>
      </c>
      <c r="E517" s="154">
        <v>10</v>
      </c>
      <c r="F517" s="155">
        <v>5.85</v>
      </c>
      <c r="G517" s="154" t="s">
        <v>1257</v>
      </c>
      <c r="H517" s="154" t="s">
        <v>1255</v>
      </c>
      <c r="I517" s="156">
        <v>36</v>
      </c>
    </row>
    <row r="518" spans="1:9">
      <c r="A518" s="152">
        <v>517</v>
      </c>
      <c r="B518" s="153" t="s">
        <v>1132</v>
      </c>
      <c r="C518" s="153" t="s">
        <v>1094</v>
      </c>
      <c r="D518" s="153" t="s">
        <v>1103</v>
      </c>
      <c r="E518" s="154">
        <v>7</v>
      </c>
      <c r="F518" s="155">
        <v>4.9000000000000004</v>
      </c>
      <c r="G518" s="154" t="s">
        <v>1258</v>
      </c>
      <c r="H518" s="154" t="s">
        <v>1255</v>
      </c>
      <c r="I518" s="156">
        <v>42</v>
      </c>
    </row>
    <row r="519" spans="1:9">
      <c r="A519" s="152">
        <v>518</v>
      </c>
      <c r="B519" s="153" t="s">
        <v>1126</v>
      </c>
      <c r="C519" s="153" t="s">
        <v>1097</v>
      </c>
      <c r="D519" s="153" t="s">
        <v>1101</v>
      </c>
      <c r="E519" s="154">
        <v>8</v>
      </c>
      <c r="F519" s="155">
        <v>3.3</v>
      </c>
      <c r="G519" s="154" t="s">
        <v>1257</v>
      </c>
      <c r="H519" s="154" t="s">
        <v>1255</v>
      </c>
      <c r="I519" s="156">
        <v>32</v>
      </c>
    </row>
    <row r="520" spans="1:9">
      <c r="A520" s="152">
        <v>519</v>
      </c>
      <c r="B520" s="153" t="s">
        <v>1128</v>
      </c>
      <c r="C520" s="153" t="s">
        <v>1097</v>
      </c>
      <c r="D520" s="153" t="s">
        <v>1095</v>
      </c>
      <c r="E520" s="154">
        <v>1</v>
      </c>
      <c r="F520" s="155">
        <v>7.76</v>
      </c>
      <c r="G520" s="154" t="s">
        <v>1258</v>
      </c>
      <c r="H520" s="154" t="s">
        <v>1254</v>
      </c>
      <c r="I520" s="156">
        <v>58</v>
      </c>
    </row>
    <row r="521" spans="1:9">
      <c r="A521" s="152">
        <v>520</v>
      </c>
      <c r="B521" s="153" t="s">
        <v>1140</v>
      </c>
      <c r="C521" s="153" t="s">
        <v>1097</v>
      </c>
      <c r="D521" s="153" t="s">
        <v>1095</v>
      </c>
      <c r="E521" s="154">
        <v>5</v>
      </c>
      <c r="F521" s="155">
        <v>2.95</v>
      </c>
      <c r="G521" s="154" t="s">
        <v>1258</v>
      </c>
      <c r="H521" s="154" t="s">
        <v>1255</v>
      </c>
      <c r="I521" s="156">
        <v>43</v>
      </c>
    </row>
    <row r="522" spans="1:9">
      <c r="A522" s="152">
        <v>521</v>
      </c>
      <c r="B522" s="153" t="s">
        <v>1107</v>
      </c>
      <c r="C522" s="153" t="s">
        <v>1094</v>
      </c>
      <c r="D522" s="153" t="s">
        <v>1101</v>
      </c>
      <c r="E522" s="154">
        <v>5</v>
      </c>
      <c r="F522" s="155">
        <v>7.2</v>
      </c>
      <c r="G522" s="154" t="s">
        <v>1257</v>
      </c>
      <c r="H522" s="154" t="s">
        <v>1254</v>
      </c>
      <c r="I522" s="156">
        <v>23</v>
      </c>
    </row>
    <row r="523" spans="1:9">
      <c r="A523" s="152">
        <v>522</v>
      </c>
      <c r="B523" s="153" t="s">
        <v>1102</v>
      </c>
      <c r="C523" s="153" t="s">
        <v>1097</v>
      </c>
      <c r="D523" s="153" t="s">
        <v>1109</v>
      </c>
      <c r="E523" s="154">
        <v>5</v>
      </c>
      <c r="F523" s="155">
        <v>8.25</v>
      </c>
      <c r="G523" s="154" t="s">
        <v>1258</v>
      </c>
      <c r="H523" s="154" t="s">
        <v>1254</v>
      </c>
      <c r="I523" s="156">
        <v>68</v>
      </c>
    </row>
    <row r="524" spans="1:9">
      <c r="A524" s="152">
        <v>523</v>
      </c>
      <c r="B524" s="153" t="s">
        <v>1142</v>
      </c>
      <c r="C524" s="153" t="s">
        <v>1094</v>
      </c>
      <c r="D524" s="153" t="s">
        <v>1095</v>
      </c>
      <c r="E524" s="154">
        <v>7</v>
      </c>
      <c r="F524" s="155">
        <v>9.1300000000000008</v>
      </c>
      <c r="G524" s="154" t="s">
        <v>1258</v>
      </c>
      <c r="H524" s="154" t="s">
        <v>1255</v>
      </c>
      <c r="I524" s="156">
        <v>45</v>
      </c>
    </row>
    <row r="525" spans="1:9">
      <c r="A525" s="152">
        <v>524</v>
      </c>
      <c r="B525" s="153" t="s">
        <v>1132</v>
      </c>
      <c r="C525" s="153" t="s">
        <v>1094</v>
      </c>
      <c r="D525" s="153" t="s">
        <v>1095</v>
      </c>
      <c r="E525" s="154">
        <v>5</v>
      </c>
      <c r="F525" s="155">
        <v>8.4499999999999993</v>
      </c>
      <c r="G525" s="154" t="s">
        <v>1258</v>
      </c>
      <c r="H525" s="154" t="s">
        <v>1254</v>
      </c>
      <c r="I525" s="156">
        <v>26</v>
      </c>
    </row>
    <row r="526" spans="1:9">
      <c r="A526" s="152">
        <v>525</v>
      </c>
      <c r="B526" s="153" t="s">
        <v>1096</v>
      </c>
      <c r="C526" s="153" t="s">
        <v>1097</v>
      </c>
      <c r="D526" s="153" t="s">
        <v>1095</v>
      </c>
      <c r="E526" s="154">
        <v>6</v>
      </c>
      <c r="F526" s="155">
        <v>5.63</v>
      </c>
      <c r="G526" s="154" t="s">
        <v>1258</v>
      </c>
      <c r="H526" s="154" t="s">
        <v>1255</v>
      </c>
      <c r="I526" s="156">
        <v>38</v>
      </c>
    </row>
    <row r="527" spans="1:9">
      <c r="A527" s="152">
        <v>526</v>
      </c>
      <c r="B527" s="153" t="s">
        <v>1129</v>
      </c>
      <c r="C527" s="153" t="s">
        <v>1094</v>
      </c>
      <c r="D527" s="153" t="s">
        <v>1101</v>
      </c>
      <c r="E527" s="154">
        <v>3</v>
      </c>
      <c r="F527" s="155">
        <v>1.21</v>
      </c>
      <c r="G527" s="154" t="s">
        <v>1258</v>
      </c>
      <c r="H527" s="154" t="s">
        <v>1255</v>
      </c>
      <c r="I527" s="156">
        <v>59</v>
      </c>
    </row>
    <row r="528" spans="1:9">
      <c r="A528" s="152">
        <v>527</v>
      </c>
      <c r="B528" s="153" t="s">
        <v>1126</v>
      </c>
      <c r="C528" s="153" t="s">
        <v>1097</v>
      </c>
      <c r="D528" s="153" t="s">
        <v>1101</v>
      </c>
      <c r="E528" s="154">
        <v>9</v>
      </c>
      <c r="F528" s="155">
        <v>8.76</v>
      </c>
      <c r="G528" s="154" t="s">
        <v>1258</v>
      </c>
      <c r="H528" s="154" t="s">
        <v>1255</v>
      </c>
      <c r="I528" s="156">
        <v>71</v>
      </c>
    </row>
    <row r="529" spans="1:9">
      <c r="A529" s="152">
        <v>528</v>
      </c>
      <c r="B529" s="153" t="s">
        <v>1118</v>
      </c>
      <c r="C529" s="153" t="s">
        <v>1097</v>
      </c>
      <c r="D529" s="153" t="s">
        <v>1098</v>
      </c>
      <c r="E529" s="154">
        <v>4</v>
      </c>
      <c r="F529" s="155">
        <v>2.91</v>
      </c>
      <c r="G529" s="154" t="s">
        <v>1257</v>
      </c>
      <c r="H529" s="154" t="s">
        <v>1254</v>
      </c>
      <c r="I529" s="156">
        <v>52</v>
      </c>
    </row>
    <row r="530" spans="1:9">
      <c r="A530" s="152">
        <v>529</v>
      </c>
      <c r="B530" s="153" t="s">
        <v>204</v>
      </c>
      <c r="C530" s="153" t="s">
        <v>1094</v>
      </c>
      <c r="D530" s="153" t="s">
        <v>1095</v>
      </c>
      <c r="E530" s="154">
        <v>9</v>
      </c>
      <c r="F530" s="155">
        <v>6.53</v>
      </c>
      <c r="G530" s="154" t="s">
        <v>1258</v>
      </c>
      <c r="H530" s="154" t="s">
        <v>1255</v>
      </c>
      <c r="I530" s="156">
        <v>46</v>
      </c>
    </row>
    <row r="531" spans="1:9">
      <c r="A531" s="152">
        <v>530</v>
      </c>
      <c r="B531" s="153" t="s">
        <v>1102</v>
      </c>
      <c r="C531" s="153" t="s">
        <v>1097</v>
      </c>
      <c r="D531" s="153" t="s">
        <v>1098</v>
      </c>
      <c r="E531" s="154">
        <v>3</v>
      </c>
      <c r="F531" s="155">
        <v>9.86</v>
      </c>
      <c r="G531" s="154" t="s">
        <v>1258</v>
      </c>
      <c r="H531" s="154" t="s">
        <v>1255</v>
      </c>
      <c r="I531" s="156">
        <v>29</v>
      </c>
    </row>
    <row r="532" spans="1:9">
      <c r="A532" s="152">
        <v>531</v>
      </c>
      <c r="B532" s="153" t="s">
        <v>1105</v>
      </c>
      <c r="C532" s="153" t="s">
        <v>1094</v>
      </c>
      <c r="D532" s="153" t="s">
        <v>1103</v>
      </c>
      <c r="E532" s="154">
        <v>9</v>
      </c>
      <c r="F532" s="155">
        <v>4.68</v>
      </c>
      <c r="G532" s="154" t="s">
        <v>1258</v>
      </c>
      <c r="H532" s="154" t="s">
        <v>1255</v>
      </c>
      <c r="I532" s="156">
        <v>74</v>
      </c>
    </row>
    <row r="533" spans="1:9">
      <c r="A533" s="152">
        <v>532</v>
      </c>
      <c r="B533" s="153" t="s">
        <v>1136</v>
      </c>
      <c r="C533" s="153" t="s">
        <v>1094</v>
      </c>
      <c r="D533" s="153" t="s">
        <v>1103</v>
      </c>
      <c r="E533" s="154">
        <v>1</v>
      </c>
      <c r="F533" s="155">
        <v>7.9</v>
      </c>
      <c r="G533" s="154" t="s">
        <v>1257</v>
      </c>
      <c r="H533" s="154" t="s">
        <v>1255</v>
      </c>
      <c r="I533" s="156">
        <v>53</v>
      </c>
    </row>
    <row r="534" spans="1:9">
      <c r="A534" s="152">
        <v>533</v>
      </c>
      <c r="B534" s="153" t="s">
        <v>1113</v>
      </c>
      <c r="C534" s="153" t="s">
        <v>1094</v>
      </c>
      <c r="D534" s="153" t="s">
        <v>1103</v>
      </c>
      <c r="E534" s="154">
        <v>5</v>
      </c>
      <c r="F534" s="155">
        <v>2.2000000000000002</v>
      </c>
      <c r="G534" s="154" t="s">
        <v>1258</v>
      </c>
      <c r="H534" s="154" t="s">
        <v>1254</v>
      </c>
      <c r="I534" s="156">
        <v>67</v>
      </c>
    </row>
    <row r="535" spans="1:9">
      <c r="A535" s="152">
        <v>534</v>
      </c>
      <c r="B535" s="153" t="s">
        <v>1130</v>
      </c>
      <c r="C535" s="153" t="s">
        <v>1094</v>
      </c>
      <c r="D535" s="153" t="s">
        <v>1095</v>
      </c>
      <c r="E535" s="154">
        <v>1</v>
      </c>
      <c r="F535" s="155">
        <v>8.99</v>
      </c>
      <c r="G535" s="154" t="s">
        <v>1257</v>
      </c>
      <c r="H535" s="154" t="s">
        <v>1255</v>
      </c>
      <c r="I535" s="156">
        <v>76</v>
      </c>
    </row>
    <row r="536" spans="1:9">
      <c r="A536" s="152">
        <v>535</v>
      </c>
      <c r="B536" s="153" t="s">
        <v>1117</v>
      </c>
      <c r="C536" s="153" t="s">
        <v>1094</v>
      </c>
      <c r="D536" s="153" t="s">
        <v>1109</v>
      </c>
      <c r="E536" s="154">
        <v>6</v>
      </c>
      <c r="F536" s="155">
        <v>3.34</v>
      </c>
      <c r="G536" s="154" t="s">
        <v>1257</v>
      </c>
      <c r="H536" s="154" t="s">
        <v>1255</v>
      </c>
      <c r="I536" s="156">
        <v>49</v>
      </c>
    </row>
    <row r="537" spans="1:9">
      <c r="A537" s="152">
        <v>536</v>
      </c>
      <c r="B537" s="153" t="s">
        <v>1120</v>
      </c>
      <c r="C537" s="153" t="s">
        <v>1094</v>
      </c>
      <c r="D537" s="153" t="s">
        <v>1101</v>
      </c>
      <c r="E537" s="154">
        <v>1</v>
      </c>
      <c r="F537" s="155">
        <v>9.99</v>
      </c>
      <c r="G537" s="154" t="s">
        <v>1258</v>
      </c>
      <c r="H537" s="154" t="s">
        <v>1255</v>
      </c>
      <c r="I537" s="156">
        <v>42</v>
      </c>
    </row>
    <row r="538" spans="1:9">
      <c r="A538" s="152">
        <v>537</v>
      </c>
      <c r="B538" s="153" t="s">
        <v>1126</v>
      </c>
      <c r="C538" s="153" t="s">
        <v>1097</v>
      </c>
      <c r="D538" s="153" t="s">
        <v>1101</v>
      </c>
      <c r="E538" s="154">
        <v>1</v>
      </c>
      <c r="F538" s="155">
        <v>5.93</v>
      </c>
      <c r="G538" s="154" t="s">
        <v>1258</v>
      </c>
      <c r="H538" s="154" t="s">
        <v>1255</v>
      </c>
      <c r="I538" s="156">
        <v>57</v>
      </c>
    </row>
    <row r="539" spans="1:9">
      <c r="A539" s="152">
        <v>538</v>
      </c>
      <c r="B539" s="153" t="s">
        <v>1133</v>
      </c>
      <c r="C539" s="153" t="s">
        <v>1100</v>
      </c>
      <c r="D539" s="153" t="s">
        <v>1109</v>
      </c>
      <c r="E539" s="154">
        <v>4</v>
      </c>
      <c r="F539" s="155">
        <v>2.5299999999999998</v>
      </c>
      <c r="G539" s="154" t="s">
        <v>1257</v>
      </c>
      <c r="H539" s="154" t="s">
        <v>1255</v>
      </c>
      <c r="I539" s="156">
        <v>62</v>
      </c>
    </row>
    <row r="540" spans="1:9">
      <c r="A540" s="152">
        <v>539</v>
      </c>
      <c r="B540" s="153" t="s">
        <v>1126</v>
      </c>
      <c r="C540" s="153" t="s">
        <v>1097</v>
      </c>
      <c r="D540" s="153" t="s">
        <v>1098</v>
      </c>
      <c r="E540" s="154">
        <v>5</v>
      </c>
      <c r="F540" s="155">
        <v>5.46</v>
      </c>
      <c r="G540" s="154" t="s">
        <v>1257</v>
      </c>
      <c r="H540" s="154" t="s">
        <v>1254</v>
      </c>
      <c r="I540" s="156">
        <v>49</v>
      </c>
    </row>
    <row r="541" spans="1:9">
      <c r="A541" s="152">
        <v>540</v>
      </c>
      <c r="B541" s="153" t="s">
        <v>203</v>
      </c>
      <c r="C541" s="153" t="s">
        <v>1094</v>
      </c>
      <c r="D541" s="153" t="s">
        <v>1098</v>
      </c>
      <c r="E541" s="154">
        <v>6</v>
      </c>
      <c r="F541" s="155">
        <v>4.53</v>
      </c>
      <c r="G541" s="154" t="s">
        <v>1258</v>
      </c>
      <c r="H541" s="154" t="s">
        <v>1255</v>
      </c>
      <c r="I541" s="156">
        <v>48</v>
      </c>
    </row>
    <row r="542" spans="1:9">
      <c r="A542" s="152">
        <v>541</v>
      </c>
      <c r="B542" s="153" t="s">
        <v>1137</v>
      </c>
      <c r="C542" s="153" t="s">
        <v>1097</v>
      </c>
      <c r="D542" s="153" t="s">
        <v>1109</v>
      </c>
      <c r="E542" s="154">
        <v>7</v>
      </c>
      <c r="F542" s="155">
        <v>7.95</v>
      </c>
      <c r="G542" s="154" t="s">
        <v>1258</v>
      </c>
      <c r="H542" s="154" t="s">
        <v>1255</v>
      </c>
      <c r="I542" s="156">
        <v>27</v>
      </c>
    </row>
    <row r="543" spans="1:9">
      <c r="A543" s="152">
        <v>542</v>
      </c>
      <c r="B543" s="153" t="s">
        <v>204</v>
      </c>
      <c r="C543" s="153" t="s">
        <v>1094</v>
      </c>
      <c r="D543" s="153" t="s">
        <v>1101</v>
      </c>
      <c r="E543" s="154">
        <v>9</v>
      </c>
      <c r="F543" s="155">
        <v>9.7200000000000006</v>
      </c>
      <c r="G543" s="154" t="s">
        <v>1258</v>
      </c>
      <c r="H543" s="154" t="s">
        <v>1255</v>
      </c>
      <c r="I543" s="156">
        <v>69</v>
      </c>
    </row>
    <row r="544" spans="1:9">
      <c r="A544" s="152">
        <v>543</v>
      </c>
      <c r="B544" s="153" t="s">
        <v>1106</v>
      </c>
      <c r="C544" s="153" t="s">
        <v>1094</v>
      </c>
      <c r="D544" s="153" t="s">
        <v>1095</v>
      </c>
      <c r="E544" s="154">
        <v>10</v>
      </c>
      <c r="F544" s="155">
        <v>9.89</v>
      </c>
      <c r="G544" s="154" t="s">
        <v>1257</v>
      </c>
      <c r="H544" s="154" t="s">
        <v>1254</v>
      </c>
      <c r="I544" s="156">
        <v>49</v>
      </c>
    </row>
    <row r="545" spans="1:9">
      <c r="A545" s="152">
        <v>544</v>
      </c>
      <c r="B545" s="153" t="s">
        <v>1102</v>
      </c>
      <c r="C545" s="153" t="s">
        <v>1097</v>
      </c>
      <c r="D545" s="153" t="s">
        <v>1101</v>
      </c>
      <c r="E545" s="154">
        <v>7</v>
      </c>
      <c r="F545" s="155">
        <v>3.74</v>
      </c>
      <c r="G545" s="154" t="s">
        <v>1258</v>
      </c>
      <c r="H545" s="154" t="s">
        <v>1255</v>
      </c>
      <c r="I545" s="156">
        <v>35</v>
      </c>
    </row>
    <row r="546" spans="1:9">
      <c r="A546" s="152">
        <v>545</v>
      </c>
      <c r="B546" s="153" t="s">
        <v>1131</v>
      </c>
      <c r="C546" s="153" t="s">
        <v>1094</v>
      </c>
      <c r="D546" s="153" t="s">
        <v>1103</v>
      </c>
      <c r="E546" s="154">
        <v>9</v>
      </c>
      <c r="F546" s="155">
        <v>7.78</v>
      </c>
      <c r="G546" s="154" t="s">
        <v>1258</v>
      </c>
      <c r="H546" s="154" t="s">
        <v>1255</v>
      </c>
      <c r="I546" s="156">
        <v>40</v>
      </c>
    </row>
    <row r="547" spans="1:9">
      <c r="A547" s="152">
        <v>546</v>
      </c>
      <c r="B547" s="153" t="s">
        <v>1125</v>
      </c>
      <c r="C547" s="153" t="s">
        <v>1094</v>
      </c>
      <c r="D547" s="153" t="s">
        <v>1101</v>
      </c>
      <c r="E547" s="154">
        <v>7</v>
      </c>
      <c r="F547" s="155">
        <v>8.3800000000000008</v>
      </c>
      <c r="G547" s="154" t="s">
        <v>1258</v>
      </c>
      <c r="H547" s="154" t="s">
        <v>1254</v>
      </c>
      <c r="I547" s="156">
        <v>42</v>
      </c>
    </row>
    <row r="548" spans="1:9">
      <c r="A548" s="152">
        <v>547</v>
      </c>
      <c r="B548" s="153" t="s">
        <v>1106</v>
      </c>
      <c r="C548" s="153" t="s">
        <v>1094</v>
      </c>
      <c r="D548" s="153" t="s">
        <v>1098</v>
      </c>
      <c r="E548" s="154">
        <v>2</v>
      </c>
      <c r="F548" s="155">
        <v>9.92</v>
      </c>
      <c r="G548" s="154" t="s">
        <v>1258</v>
      </c>
      <c r="H548" s="154" t="s">
        <v>1254</v>
      </c>
      <c r="I548" s="156">
        <v>50</v>
      </c>
    </row>
    <row r="549" spans="1:9">
      <c r="A549" s="152">
        <v>548</v>
      </c>
      <c r="B549" s="153" t="s">
        <v>1116</v>
      </c>
      <c r="C549" s="153" t="s">
        <v>1097</v>
      </c>
      <c r="D549" s="153" t="s">
        <v>1101</v>
      </c>
      <c r="E549" s="154">
        <v>9</v>
      </c>
      <c r="F549" s="155">
        <v>8.77</v>
      </c>
      <c r="G549" s="154" t="s">
        <v>1258</v>
      </c>
      <c r="H549" s="154" t="s">
        <v>1254</v>
      </c>
      <c r="I549" s="156">
        <v>44</v>
      </c>
    </row>
    <row r="550" spans="1:9">
      <c r="A550" s="152">
        <v>549</v>
      </c>
      <c r="B550" s="153" t="s">
        <v>1123</v>
      </c>
      <c r="C550" s="153" t="s">
        <v>1094</v>
      </c>
      <c r="D550" s="153" t="s">
        <v>1103</v>
      </c>
      <c r="E550" s="154">
        <v>1</v>
      </c>
      <c r="F550" s="155">
        <v>8.0399999999999991</v>
      </c>
      <c r="G550" s="154" t="s">
        <v>1258</v>
      </c>
      <c r="H550" s="154" t="s">
        <v>1255</v>
      </c>
      <c r="I550" s="156">
        <v>69</v>
      </c>
    </row>
    <row r="551" spans="1:9">
      <c r="A551" s="152">
        <v>550</v>
      </c>
      <c r="B551" s="153" t="s">
        <v>1140</v>
      </c>
      <c r="C551" s="153" t="s">
        <v>1097</v>
      </c>
      <c r="D551" s="153" t="s">
        <v>1101</v>
      </c>
      <c r="E551" s="154">
        <v>1</v>
      </c>
      <c r="F551" s="155">
        <v>4.38</v>
      </c>
      <c r="G551" s="154" t="s">
        <v>1258</v>
      </c>
      <c r="H551" s="154" t="s">
        <v>1255</v>
      </c>
      <c r="I551" s="156">
        <v>55</v>
      </c>
    </row>
    <row r="552" spans="1:9">
      <c r="A552" s="152">
        <v>551</v>
      </c>
      <c r="B552" s="153" t="s">
        <v>1136</v>
      </c>
      <c r="C552" s="153" t="s">
        <v>1094</v>
      </c>
      <c r="D552" s="153" t="s">
        <v>1103</v>
      </c>
      <c r="E552" s="154">
        <v>2</v>
      </c>
      <c r="F552" s="155">
        <v>5.09</v>
      </c>
      <c r="G552" s="154" t="s">
        <v>1258</v>
      </c>
      <c r="H552" s="154" t="s">
        <v>1254</v>
      </c>
      <c r="I552" s="156">
        <v>54</v>
      </c>
    </row>
    <row r="553" spans="1:9">
      <c r="A553" s="152">
        <v>552</v>
      </c>
      <c r="B553" s="153" t="s">
        <v>1104</v>
      </c>
      <c r="C553" s="153" t="s">
        <v>1094</v>
      </c>
      <c r="D553" s="153" t="s">
        <v>1101</v>
      </c>
      <c r="E553" s="154">
        <v>7</v>
      </c>
      <c r="F553" s="155">
        <v>1.55</v>
      </c>
      <c r="G553" s="154" t="s">
        <v>1258</v>
      </c>
      <c r="H553" s="154" t="s">
        <v>1255</v>
      </c>
      <c r="I553" s="156">
        <v>50</v>
      </c>
    </row>
    <row r="554" spans="1:9">
      <c r="A554" s="152">
        <v>553</v>
      </c>
      <c r="B554" s="153" t="s">
        <v>1134</v>
      </c>
      <c r="C554" s="153" t="s">
        <v>1094</v>
      </c>
      <c r="D554" s="153" t="s">
        <v>1095</v>
      </c>
      <c r="E554" s="154">
        <v>1</v>
      </c>
      <c r="F554" s="155">
        <v>5.98</v>
      </c>
      <c r="G554" s="154" t="s">
        <v>1257</v>
      </c>
      <c r="H554" s="154" t="s">
        <v>1255</v>
      </c>
      <c r="I554" s="156">
        <v>40</v>
      </c>
    </row>
    <row r="555" spans="1:9">
      <c r="A555" s="152">
        <v>554</v>
      </c>
      <c r="B555" s="153" t="s">
        <v>1116</v>
      </c>
      <c r="C555" s="153" t="s">
        <v>1097</v>
      </c>
      <c r="D555" s="153" t="s">
        <v>1101</v>
      </c>
      <c r="E555" s="154">
        <v>4</v>
      </c>
      <c r="F555" s="155">
        <v>7.77</v>
      </c>
      <c r="G555" s="154" t="s">
        <v>1258</v>
      </c>
      <c r="H555" s="154" t="s">
        <v>1255</v>
      </c>
      <c r="I555" s="156">
        <v>39</v>
      </c>
    </row>
    <row r="556" spans="1:9">
      <c r="A556" s="152">
        <v>555</v>
      </c>
      <c r="B556" s="153" t="s">
        <v>1096</v>
      </c>
      <c r="C556" s="153" t="s">
        <v>1097</v>
      </c>
      <c r="D556" s="153" t="s">
        <v>1103</v>
      </c>
      <c r="E556" s="154">
        <v>6</v>
      </c>
      <c r="F556" s="155">
        <v>5.03</v>
      </c>
      <c r="G556" s="154" t="s">
        <v>1258</v>
      </c>
      <c r="H556" s="154" t="s">
        <v>1254</v>
      </c>
      <c r="I556" s="156">
        <v>51</v>
      </c>
    </row>
    <row r="557" spans="1:9">
      <c r="A557" s="152">
        <v>556</v>
      </c>
      <c r="B557" s="153" t="s">
        <v>1106</v>
      </c>
      <c r="C557" s="153" t="s">
        <v>1094</v>
      </c>
      <c r="D557" s="153" t="s">
        <v>1101</v>
      </c>
      <c r="E557" s="154">
        <v>5</v>
      </c>
      <c r="F557" s="155">
        <v>7.92</v>
      </c>
      <c r="G557" s="154" t="s">
        <v>1257</v>
      </c>
      <c r="H557" s="154" t="s">
        <v>1255</v>
      </c>
      <c r="I557" s="156">
        <v>54</v>
      </c>
    </row>
    <row r="558" spans="1:9">
      <c r="A558" s="152">
        <v>557</v>
      </c>
      <c r="B558" s="153" t="s">
        <v>1119</v>
      </c>
      <c r="C558" s="153" t="s">
        <v>1097</v>
      </c>
      <c r="D558" s="153" t="s">
        <v>1095</v>
      </c>
      <c r="E558" s="154">
        <v>9</v>
      </c>
      <c r="F558" s="155">
        <v>6.63</v>
      </c>
      <c r="G558" s="154" t="s">
        <v>1258</v>
      </c>
      <c r="H558" s="154" t="s">
        <v>1254</v>
      </c>
      <c r="I558" s="156">
        <v>37</v>
      </c>
    </row>
    <row r="559" spans="1:9">
      <c r="A559" s="152">
        <v>558</v>
      </c>
      <c r="B559" s="153" t="s">
        <v>1141</v>
      </c>
      <c r="C559" s="153" t="s">
        <v>1097</v>
      </c>
      <c r="D559" s="153" t="s">
        <v>1095</v>
      </c>
      <c r="E559" s="154">
        <v>2</v>
      </c>
      <c r="F559" s="155">
        <v>4.71</v>
      </c>
      <c r="G559" s="154" t="s">
        <v>1258</v>
      </c>
      <c r="H559" s="154" t="s">
        <v>1255</v>
      </c>
      <c r="I559" s="156">
        <v>48</v>
      </c>
    </row>
    <row r="560" spans="1:9">
      <c r="A560" s="152">
        <v>559</v>
      </c>
      <c r="B560" s="153" t="s">
        <v>1106</v>
      </c>
      <c r="C560" s="153" t="s">
        <v>1094</v>
      </c>
      <c r="D560" s="153" t="s">
        <v>1101</v>
      </c>
      <c r="E560" s="154">
        <v>3</v>
      </c>
      <c r="F560" s="155">
        <v>3.59</v>
      </c>
      <c r="G560" s="154" t="s">
        <v>1258</v>
      </c>
      <c r="H560" s="154" t="s">
        <v>1255</v>
      </c>
      <c r="I560" s="156">
        <v>35</v>
      </c>
    </row>
    <row r="561" spans="1:9">
      <c r="A561" s="152">
        <v>560</v>
      </c>
      <c r="B561" s="153" t="s">
        <v>1141</v>
      </c>
      <c r="C561" s="153" t="s">
        <v>1097</v>
      </c>
      <c r="D561" s="153" t="s">
        <v>1101</v>
      </c>
      <c r="E561" s="154">
        <v>8</v>
      </c>
      <c r="F561" s="155">
        <v>4.45</v>
      </c>
      <c r="G561" s="154" t="s">
        <v>1258</v>
      </c>
      <c r="H561" s="154" t="s">
        <v>1255</v>
      </c>
      <c r="I561" s="156">
        <v>44</v>
      </c>
    </row>
    <row r="562" spans="1:9">
      <c r="A562" s="152">
        <v>561</v>
      </c>
      <c r="B562" s="153" t="s">
        <v>1139</v>
      </c>
      <c r="C562" s="153" t="s">
        <v>1094</v>
      </c>
      <c r="D562" s="153" t="s">
        <v>1103</v>
      </c>
      <c r="E562" s="154">
        <v>5</v>
      </c>
      <c r="F562" s="155">
        <v>1.84</v>
      </c>
      <c r="G562" s="154" t="s">
        <v>1258</v>
      </c>
      <c r="H562" s="154" t="s">
        <v>1254</v>
      </c>
      <c r="I562" s="156">
        <v>54</v>
      </c>
    </row>
    <row r="563" spans="1:9">
      <c r="A563" s="152">
        <v>562</v>
      </c>
      <c r="B563" s="153" t="s">
        <v>1110</v>
      </c>
      <c r="C563" s="153" t="s">
        <v>1111</v>
      </c>
      <c r="D563" s="153" t="s">
        <v>1101</v>
      </c>
      <c r="E563" s="154">
        <v>7</v>
      </c>
      <c r="F563" s="155">
        <v>6.18</v>
      </c>
      <c r="G563" s="154" t="s">
        <v>1257</v>
      </c>
      <c r="H563" s="154" t="s">
        <v>1255</v>
      </c>
      <c r="I563" s="156">
        <v>58</v>
      </c>
    </row>
    <row r="564" spans="1:9">
      <c r="A564" s="152">
        <v>563</v>
      </c>
      <c r="B564" s="153" t="s">
        <v>1093</v>
      </c>
      <c r="C564" s="153" t="s">
        <v>1094</v>
      </c>
      <c r="D564" s="153" t="s">
        <v>1101</v>
      </c>
      <c r="E564" s="154">
        <v>3</v>
      </c>
      <c r="F564" s="155">
        <v>6.7</v>
      </c>
      <c r="G564" s="154" t="s">
        <v>1258</v>
      </c>
      <c r="H564" s="154" t="s">
        <v>1255</v>
      </c>
      <c r="I564" s="156">
        <v>26</v>
      </c>
    </row>
    <row r="565" spans="1:9">
      <c r="A565" s="152">
        <v>564</v>
      </c>
      <c r="B565" s="153" t="s">
        <v>1139</v>
      </c>
      <c r="C565" s="153" t="s">
        <v>1094</v>
      </c>
      <c r="D565" s="153" t="s">
        <v>1101</v>
      </c>
      <c r="E565" s="154">
        <v>7</v>
      </c>
      <c r="F565" s="155">
        <v>4.5</v>
      </c>
      <c r="G565" s="154" t="s">
        <v>1258</v>
      </c>
      <c r="H565" s="154" t="s">
        <v>1255</v>
      </c>
      <c r="I565" s="156">
        <v>79</v>
      </c>
    </row>
    <row r="566" spans="1:9">
      <c r="A566" s="152">
        <v>565</v>
      </c>
      <c r="B566" s="153" t="s">
        <v>1102</v>
      </c>
      <c r="C566" s="153" t="s">
        <v>1097</v>
      </c>
      <c r="D566" s="153" t="s">
        <v>1101</v>
      </c>
      <c r="E566" s="154">
        <v>9</v>
      </c>
      <c r="F566" s="155">
        <v>2.62</v>
      </c>
      <c r="G566" s="154" t="s">
        <v>1258</v>
      </c>
      <c r="H566" s="154" t="s">
        <v>1255</v>
      </c>
      <c r="I566" s="156">
        <v>69</v>
      </c>
    </row>
    <row r="567" spans="1:9">
      <c r="A567" s="152">
        <v>566</v>
      </c>
      <c r="B567" s="153" t="s">
        <v>1122</v>
      </c>
      <c r="C567" s="153" t="s">
        <v>1111</v>
      </c>
      <c r="D567" s="153" t="s">
        <v>1101</v>
      </c>
      <c r="E567" s="154">
        <v>1</v>
      </c>
      <c r="F567" s="155">
        <v>4.0599999999999996</v>
      </c>
      <c r="G567" s="154" t="s">
        <v>1258</v>
      </c>
      <c r="H567" s="154" t="s">
        <v>1254</v>
      </c>
      <c r="I567" s="156">
        <v>32</v>
      </c>
    </row>
    <row r="568" spans="1:9">
      <c r="A568" s="152">
        <v>567</v>
      </c>
      <c r="B568" s="153" t="s">
        <v>1125</v>
      </c>
      <c r="C568" s="153" t="s">
        <v>1094</v>
      </c>
      <c r="D568" s="153" t="s">
        <v>1101</v>
      </c>
      <c r="E568" s="154">
        <v>6</v>
      </c>
      <c r="F568" s="155">
        <v>1.02</v>
      </c>
      <c r="G568" s="154" t="s">
        <v>1258</v>
      </c>
      <c r="H568" s="154" t="s">
        <v>1254</v>
      </c>
      <c r="I568" s="156">
        <v>73</v>
      </c>
    </row>
    <row r="569" spans="1:9">
      <c r="A569" s="152">
        <v>568</v>
      </c>
      <c r="B569" s="153" t="s">
        <v>1138</v>
      </c>
      <c r="C569" s="153" t="s">
        <v>1100</v>
      </c>
      <c r="D569" s="153" t="s">
        <v>1098</v>
      </c>
      <c r="E569" s="154">
        <v>5</v>
      </c>
      <c r="F569" s="155">
        <v>9.6300000000000008</v>
      </c>
      <c r="G569" s="154" t="s">
        <v>1257</v>
      </c>
      <c r="H569" s="154" t="s">
        <v>1255</v>
      </c>
      <c r="I569" s="156">
        <v>57</v>
      </c>
    </row>
    <row r="570" spans="1:9">
      <c r="A570" s="152">
        <v>569</v>
      </c>
      <c r="B570" s="153" t="s">
        <v>1106</v>
      </c>
      <c r="C570" s="153" t="s">
        <v>1094</v>
      </c>
      <c r="D570" s="153" t="s">
        <v>1101</v>
      </c>
      <c r="E570" s="154">
        <v>3</v>
      </c>
      <c r="F570" s="155">
        <v>1.22</v>
      </c>
      <c r="G570" s="154" t="s">
        <v>1258</v>
      </c>
      <c r="H570" s="154" t="s">
        <v>1255</v>
      </c>
      <c r="I570" s="156">
        <v>46</v>
      </c>
    </row>
    <row r="571" spans="1:9">
      <c r="A571" s="152">
        <v>570</v>
      </c>
      <c r="B571" s="153" t="s">
        <v>1108</v>
      </c>
      <c r="C571" s="153" t="s">
        <v>1094</v>
      </c>
      <c r="D571" s="153" t="s">
        <v>1101</v>
      </c>
      <c r="E571" s="154">
        <v>6</v>
      </c>
      <c r="F571" s="155">
        <v>2</v>
      </c>
      <c r="G571" s="154" t="s">
        <v>1258</v>
      </c>
      <c r="H571" s="154" t="s">
        <v>1255</v>
      </c>
      <c r="I571" s="156">
        <v>30</v>
      </c>
    </row>
    <row r="572" spans="1:9">
      <c r="A572" s="152">
        <v>571</v>
      </c>
      <c r="B572" s="153" t="s">
        <v>1110</v>
      </c>
      <c r="C572" s="153" t="s">
        <v>1111</v>
      </c>
      <c r="D572" s="153" t="s">
        <v>1103</v>
      </c>
      <c r="E572" s="154">
        <v>6</v>
      </c>
      <c r="F572" s="155">
        <v>3.07</v>
      </c>
      <c r="G572" s="154" t="s">
        <v>1258</v>
      </c>
      <c r="H572" s="154" t="s">
        <v>1255</v>
      </c>
      <c r="I572" s="156">
        <v>27</v>
      </c>
    </row>
    <row r="573" spans="1:9">
      <c r="A573" s="152">
        <v>572</v>
      </c>
      <c r="B573" s="153" t="s">
        <v>1115</v>
      </c>
      <c r="C573" s="153" t="s">
        <v>1097</v>
      </c>
      <c r="D573" s="153" t="s">
        <v>1101</v>
      </c>
      <c r="E573" s="154">
        <v>3</v>
      </c>
      <c r="F573" s="155">
        <v>9.27</v>
      </c>
      <c r="G573" s="154" t="s">
        <v>1258</v>
      </c>
      <c r="H573" s="154" t="s">
        <v>1255</v>
      </c>
      <c r="I573" s="156">
        <v>46</v>
      </c>
    </row>
    <row r="574" spans="1:9">
      <c r="A574" s="152">
        <v>573</v>
      </c>
      <c r="B574" s="153" t="s">
        <v>1123</v>
      </c>
      <c r="C574" s="153" t="s">
        <v>1094</v>
      </c>
      <c r="D574" s="153" t="s">
        <v>1109</v>
      </c>
      <c r="E574" s="154">
        <v>9</v>
      </c>
      <c r="F574" s="155">
        <v>7.45</v>
      </c>
      <c r="G574" s="154" t="s">
        <v>1257</v>
      </c>
      <c r="H574" s="154" t="s">
        <v>1254</v>
      </c>
      <c r="I574" s="156">
        <v>77</v>
      </c>
    </row>
    <row r="575" spans="1:9">
      <c r="A575" s="152">
        <v>574</v>
      </c>
      <c r="B575" s="153" t="s">
        <v>1136</v>
      </c>
      <c r="C575" s="153" t="s">
        <v>1094</v>
      </c>
      <c r="D575" s="153" t="s">
        <v>1103</v>
      </c>
      <c r="E575" s="154">
        <v>7</v>
      </c>
      <c r="F575" s="155">
        <v>3.84</v>
      </c>
      <c r="G575" s="154" t="s">
        <v>1258</v>
      </c>
      <c r="H575" s="154" t="s">
        <v>1255</v>
      </c>
      <c r="I575" s="156">
        <v>64</v>
      </c>
    </row>
    <row r="576" spans="1:9">
      <c r="A576" s="152">
        <v>575</v>
      </c>
      <c r="B576" s="153" t="s">
        <v>1114</v>
      </c>
      <c r="C576" s="153" t="s">
        <v>1094</v>
      </c>
      <c r="D576" s="153" t="s">
        <v>1101</v>
      </c>
      <c r="E576" s="154">
        <v>6</v>
      </c>
      <c r="F576" s="155">
        <v>6.04</v>
      </c>
      <c r="G576" s="154" t="s">
        <v>1258</v>
      </c>
      <c r="H576" s="154" t="s">
        <v>1255</v>
      </c>
      <c r="I576" s="156">
        <v>53</v>
      </c>
    </row>
    <row r="577" spans="1:9">
      <c r="A577" s="152">
        <v>576</v>
      </c>
      <c r="B577" s="153" t="s">
        <v>1122</v>
      </c>
      <c r="C577" s="153" t="s">
        <v>1111</v>
      </c>
      <c r="D577" s="153" t="s">
        <v>1109</v>
      </c>
      <c r="E577" s="154">
        <v>7</v>
      </c>
      <c r="F577" s="155">
        <v>5.0199999999999996</v>
      </c>
      <c r="G577" s="154" t="s">
        <v>1257</v>
      </c>
      <c r="H577" s="154" t="s">
        <v>1255</v>
      </c>
      <c r="I577" s="156">
        <v>28</v>
      </c>
    </row>
    <row r="578" spans="1:9">
      <c r="A578" s="152">
        <v>577</v>
      </c>
      <c r="B578" s="153" t="s">
        <v>1104</v>
      </c>
      <c r="C578" s="153" t="s">
        <v>1094</v>
      </c>
      <c r="D578" s="153" t="s">
        <v>1095</v>
      </c>
      <c r="E578" s="154">
        <v>7</v>
      </c>
      <c r="F578" s="155">
        <v>7.55</v>
      </c>
      <c r="G578" s="154" t="s">
        <v>1258</v>
      </c>
      <c r="H578" s="154" t="s">
        <v>1255</v>
      </c>
      <c r="I578" s="156">
        <v>52</v>
      </c>
    </row>
    <row r="579" spans="1:9">
      <c r="A579" s="152">
        <v>578</v>
      </c>
      <c r="B579" s="153" t="s">
        <v>1116</v>
      </c>
      <c r="C579" s="153" t="s">
        <v>1097</v>
      </c>
      <c r="D579" s="153" t="s">
        <v>1109</v>
      </c>
      <c r="E579" s="154">
        <v>6</v>
      </c>
      <c r="F579" s="155">
        <v>5.36</v>
      </c>
      <c r="G579" s="154" t="s">
        <v>1258</v>
      </c>
      <c r="H579" s="154" t="s">
        <v>1254</v>
      </c>
      <c r="I579" s="156">
        <v>41</v>
      </c>
    </row>
    <row r="580" spans="1:9">
      <c r="A580" s="152">
        <v>579</v>
      </c>
      <c r="B580" s="153" t="s">
        <v>1121</v>
      </c>
      <c r="C580" s="153" t="s">
        <v>1097</v>
      </c>
      <c r="D580" s="153" t="s">
        <v>1103</v>
      </c>
      <c r="E580" s="154">
        <v>2</v>
      </c>
      <c r="F580" s="155">
        <v>6.73</v>
      </c>
      <c r="G580" s="154" t="s">
        <v>1258</v>
      </c>
      <c r="H580" s="154" t="s">
        <v>1255</v>
      </c>
      <c r="I580" s="156">
        <v>71</v>
      </c>
    </row>
    <row r="581" spans="1:9">
      <c r="A581" s="152">
        <v>580</v>
      </c>
      <c r="B581" s="153" t="s">
        <v>1119</v>
      </c>
      <c r="C581" s="153" t="s">
        <v>1097</v>
      </c>
      <c r="D581" s="153" t="s">
        <v>1095</v>
      </c>
      <c r="E581" s="154">
        <v>9</v>
      </c>
      <c r="F581" s="155">
        <v>3.58</v>
      </c>
      <c r="G581" s="154" t="s">
        <v>1258</v>
      </c>
      <c r="H581" s="154" t="s">
        <v>1255</v>
      </c>
      <c r="I581" s="156">
        <v>34</v>
      </c>
    </row>
    <row r="582" spans="1:9">
      <c r="A582" s="152">
        <v>581</v>
      </c>
      <c r="B582" s="153" t="s">
        <v>1126</v>
      </c>
      <c r="C582" s="153" t="s">
        <v>1097</v>
      </c>
      <c r="D582" s="153" t="s">
        <v>1109</v>
      </c>
      <c r="E582" s="154">
        <v>4</v>
      </c>
      <c r="F582" s="155">
        <v>5.07</v>
      </c>
      <c r="G582" s="154" t="s">
        <v>1258</v>
      </c>
      <c r="H582" s="154" t="s">
        <v>1255</v>
      </c>
      <c r="I582" s="156">
        <v>47</v>
      </c>
    </row>
    <row r="583" spans="1:9">
      <c r="A583" s="152">
        <v>582</v>
      </c>
      <c r="B583" s="153" t="s">
        <v>1105</v>
      </c>
      <c r="C583" s="153" t="s">
        <v>1094</v>
      </c>
      <c r="D583" s="153" t="s">
        <v>1103</v>
      </c>
      <c r="E583" s="154">
        <v>8</v>
      </c>
      <c r="F583" s="155">
        <v>7.85</v>
      </c>
      <c r="G583" s="154" t="s">
        <v>1258</v>
      </c>
      <c r="H583" s="154" t="s">
        <v>1254</v>
      </c>
      <c r="I583" s="156">
        <v>58</v>
      </c>
    </row>
    <row r="584" spans="1:9">
      <c r="A584" s="152">
        <v>583</v>
      </c>
      <c r="B584" s="153" t="s">
        <v>1127</v>
      </c>
      <c r="C584" s="153" t="s">
        <v>1094</v>
      </c>
      <c r="D584" s="153" t="s">
        <v>1103</v>
      </c>
      <c r="E584" s="154">
        <v>10</v>
      </c>
      <c r="F584" s="155">
        <v>3.92</v>
      </c>
      <c r="G584" s="154" t="s">
        <v>1258</v>
      </c>
      <c r="H584" s="154" t="s">
        <v>1255</v>
      </c>
      <c r="I584" s="156">
        <v>20</v>
      </c>
    </row>
    <row r="585" spans="1:9">
      <c r="A585" s="152">
        <v>584</v>
      </c>
      <c r="B585" s="153" t="s">
        <v>1113</v>
      </c>
      <c r="C585" s="153" t="s">
        <v>1094</v>
      </c>
      <c r="D585" s="153" t="s">
        <v>1101</v>
      </c>
      <c r="E585" s="154">
        <v>6</v>
      </c>
      <c r="F585" s="155">
        <v>8.7799999999999994</v>
      </c>
      <c r="G585" s="154" t="s">
        <v>1258</v>
      </c>
      <c r="H585" s="154" t="s">
        <v>1255</v>
      </c>
      <c r="I585" s="156">
        <v>36</v>
      </c>
    </row>
    <row r="586" spans="1:9">
      <c r="A586" s="152">
        <v>585</v>
      </c>
      <c r="B586" s="153" t="s">
        <v>1108</v>
      </c>
      <c r="C586" s="153" t="s">
        <v>1094</v>
      </c>
      <c r="D586" s="153" t="s">
        <v>1095</v>
      </c>
      <c r="E586" s="154">
        <v>5</v>
      </c>
      <c r="F586" s="155">
        <v>6.09</v>
      </c>
      <c r="G586" s="154" t="s">
        <v>1258</v>
      </c>
      <c r="H586" s="154" t="s">
        <v>1255</v>
      </c>
      <c r="I586" s="156">
        <v>56</v>
      </c>
    </row>
    <row r="587" spans="1:9">
      <c r="A587" s="152">
        <v>586</v>
      </c>
      <c r="B587" s="153" t="s">
        <v>1138</v>
      </c>
      <c r="C587" s="153" t="s">
        <v>1100</v>
      </c>
      <c r="D587" s="153" t="s">
        <v>1103</v>
      </c>
      <c r="E587" s="154">
        <v>4</v>
      </c>
      <c r="F587" s="155">
        <v>1.04</v>
      </c>
      <c r="G587" s="154" t="s">
        <v>1258</v>
      </c>
      <c r="H587" s="154" t="s">
        <v>1255</v>
      </c>
      <c r="I587" s="156">
        <v>58</v>
      </c>
    </row>
    <row r="588" spans="1:9">
      <c r="A588" s="152">
        <v>587</v>
      </c>
      <c r="B588" s="153" t="s">
        <v>1136</v>
      </c>
      <c r="C588" s="153" t="s">
        <v>1094</v>
      </c>
      <c r="D588" s="153" t="s">
        <v>1095</v>
      </c>
      <c r="E588" s="154">
        <v>7</v>
      </c>
      <c r="F588" s="155">
        <v>2.81</v>
      </c>
      <c r="G588" s="154" t="s">
        <v>1257</v>
      </c>
      <c r="H588" s="154" t="s">
        <v>1255</v>
      </c>
      <c r="I588" s="156">
        <v>53</v>
      </c>
    </row>
    <row r="589" spans="1:9">
      <c r="A589" s="152">
        <v>588</v>
      </c>
      <c r="B589" s="153" t="s">
        <v>1139</v>
      </c>
      <c r="C589" s="153" t="s">
        <v>1094</v>
      </c>
      <c r="D589" s="153" t="s">
        <v>1095</v>
      </c>
      <c r="E589" s="154">
        <v>3</v>
      </c>
      <c r="F589" s="155">
        <v>5.31</v>
      </c>
      <c r="G589" s="154" t="s">
        <v>1257</v>
      </c>
      <c r="H589" s="154" t="s">
        <v>1255</v>
      </c>
      <c r="I589" s="156">
        <v>61</v>
      </c>
    </row>
    <row r="590" spans="1:9">
      <c r="A590" s="152">
        <v>589</v>
      </c>
      <c r="B590" s="153" t="s">
        <v>1115</v>
      </c>
      <c r="C590" s="153" t="s">
        <v>1097</v>
      </c>
      <c r="D590" s="153" t="s">
        <v>1103</v>
      </c>
      <c r="E590" s="154">
        <v>8</v>
      </c>
      <c r="F590" s="155">
        <v>6.17</v>
      </c>
      <c r="G590" s="154" t="s">
        <v>1258</v>
      </c>
      <c r="H590" s="154" t="s">
        <v>1255</v>
      </c>
      <c r="I590" s="156">
        <v>24</v>
      </c>
    </row>
    <row r="591" spans="1:9">
      <c r="A591" s="152">
        <v>590</v>
      </c>
      <c r="B591" s="153" t="s">
        <v>1140</v>
      </c>
      <c r="C591" s="153" t="s">
        <v>1097</v>
      </c>
      <c r="D591" s="153" t="s">
        <v>1101</v>
      </c>
      <c r="E591" s="154">
        <v>7</v>
      </c>
      <c r="F591" s="155">
        <v>4.4000000000000004</v>
      </c>
      <c r="G591" s="154" t="s">
        <v>1258</v>
      </c>
      <c r="H591" s="154" t="s">
        <v>1255</v>
      </c>
      <c r="I591" s="156">
        <v>51</v>
      </c>
    </row>
    <row r="592" spans="1:9">
      <c r="A592" s="152">
        <v>591</v>
      </c>
      <c r="B592" s="153" t="s">
        <v>1115</v>
      </c>
      <c r="C592" s="153" t="s">
        <v>1097</v>
      </c>
      <c r="D592" s="153" t="s">
        <v>1101</v>
      </c>
      <c r="E592" s="154">
        <v>10</v>
      </c>
      <c r="F592" s="155">
        <v>2.42</v>
      </c>
      <c r="G592" s="154" t="s">
        <v>1257</v>
      </c>
      <c r="H592" s="154" t="s">
        <v>1255</v>
      </c>
      <c r="I592" s="156">
        <v>40</v>
      </c>
    </row>
    <row r="593" spans="1:9">
      <c r="A593" s="152">
        <v>592</v>
      </c>
      <c r="B593" s="153" t="s">
        <v>1123</v>
      </c>
      <c r="C593" s="153" t="s">
        <v>1094</v>
      </c>
      <c r="D593" s="153" t="s">
        <v>1101</v>
      </c>
      <c r="E593" s="154">
        <v>5</v>
      </c>
      <c r="F593" s="155">
        <v>4.21</v>
      </c>
      <c r="G593" s="154" t="s">
        <v>1258</v>
      </c>
      <c r="H593" s="154" t="s">
        <v>1255</v>
      </c>
      <c r="I593" s="156">
        <v>29</v>
      </c>
    </row>
    <row r="594" spans="1:9">
      <c r="A594" s="152">
        <v>593</v>
      </c>
      <c r="B594" s="153" t="s">
        <v>1125</v>
      </c>
      <c r="C594" s="153" t="s">
        <v>1094</v>
      </c>
      <c r="D594" s="153" t="s">
        <v>1109</v>
      </c>
      <c r="E594" s="154">
        <v>5</v>
      </c>
      <c r="F594" s="155">
        <v>8.44</v>
      </c>
      <c r="G594" s="154" t="s">
        <v>1257</v>
      </c>
      <c r="H594" s="154" t="s">
        <v>1255</v>
      </c>
      <c r="I594" s="156">
        <v>37</v>
      </c>
    </row>
    <row r="595" spans="1:9">
      <c r="A595" s="152">
        <v>594</v>
      </c>
      <c r="B595" s="153" t="s">
        <v>1133</v>
      </c>
      <c r="C595" s="153" t="s">
        <v>1100</v>
      </c>
      <c r="D595" s="153" t="s">
        <v>1109</v>
      </c>
      <c r="E595" s="154">
        <v>5</v>
      </c>
      <c r="F595" s="155">
        <v>5.93</v>
      </c>
      <c r="G595" s="154" t="s">
        <v>1258</v>
      </c>
      <c r="H595" s="154" t="s">
        <v>1255</v>
      </c>
      <c r="I595" s="156">
        <v>46</v>
      </c>
    </row>
    <row r="596" spans="1:9">
      <c r="A596" s="152">
        <v>595</v>
      </c>
      <c r="B596" s="153" t="s">
        <v>1104</v>
      </c>
      <c r="C596" s="153" t="s">
        <v>1094</v>
      </c>
      <c r="D596" s="153" t="s">
        <v>1101</v>
      </c>
      <c r="E596" s="154">
        <v>1</v>
      </c>
      <c r="F596" s="155">
        <v>7.39</v>
      </c>
      <c r="G596" s="154" t="s">
        <v>1257</v>
      </c>
      <c r="H596" s="154" t="s">
        <v>1255</v>
      </c>
      <c r="I596" s="156">
        <v>68</v>
      </c>
    </row>
    <row r="597" spans="1:9">
      <c r="A597" s="152">
        <v>596</v>
      </c>
      <c r="B597" s="153" t="s">
        <v>1127</v>
      </c>
      <c r="C597" s="153" t="s">
        <v>1094</v>
      </c>
      <c r="D597" s="153" t="s">
        <v>1095</v>
      </c>
      <c r="E597" s="154">
        <v>10</v>
      </c>
      <c r="F597" s="155">
        <v>9.18</v>
      </c>
      <c r="G597" s="154" t="s">
        <v>1258</v>
      </c>
      <c r="H597" s="154" t="s">
        <v>1254</v>
      </c>
      <c r="I597" s="156">
        <v>49</v>
      </c>
    </row>
    <row r="598" spans="1:9">
      <c r="A598" s="152">
        <v>597</v>
      </c>
      <c r="B598" s="153" t="s">
        <v>1099</v>
      </c>
      <c r="C598" s="153" t="s">
        <v>1100</v>
      </c>
      <c r="D598" s="153" t="s">
        <v>1101</v>
      </c>
      <c r="E598" s="154">
        <v>8</v>
      </c>
      <c r="F598" s="155">
        <v>7.72</v>
      </c>
      <c r="G598" s="154" t="s">
        <v>1258</v>
      </c>
      <c r="H598" s="154" t="s">
        <v>1255</v>
      </c>
      <c r="I598" s="156">
        <v>27</v>
      </c>
    </row>
    <row r="599" spans="1:9">
      <c r="A599" s="152">
        <v>598</v>
      </c>
      <c r="B599" s="153" t="s">
        <v>1136</v>
      </c>
      <c r="C599" s="153" t="s">
        <v>1094</v>
      </c>
      <c r="D599" s="153" t="s">
        <v>1101</v>
      </c>
      <c r="E599" s="154">
        <v>8</v>
      </c>
      <c r="F599" s="155">
        <v>2.64</v>
      </c>
      <c r="G599" s="154" t="s">
        <v>1258</v>
      </c>
      <c r="H599" s="154" t="s">
        <v>1255</v>
      </c>
      <c r="I599" s="156">
        <v>22</v>
      </c>
    </row>
    <row r="600" spans="1:9">
      <c r="A600" s="152">
        <v>599</v>
      </c>
      <c r="B600" s="153" t="s">
        <v>1099</v>
      </c>
      <c r="C600" s="153" t="s">
        <v>1100</v>
      </c>
      <c r="D600" s="153" t="s">
        <v>1101</v>
      </c>
      <c r="E600" s="154">
        <v>3</v>
      </c>
      <c r="F600" s="155">
        <v>3.64</v>
      </c>
      <c r="G600" s="154" t="s">
        <v>1258</v>
      </c>
      <c r="H600" s="154" t="s">
        <v>1255</v>
      </c>
      <c r="I600" s="156">
        <v>71</v>
      </c>
    </row>
    <row r="601" spans="1:9">
      <c r="A601" s="152">
        <v>600</v>
      </c>
      <c r="B601" s="153" t="s">
        <v>1127</v>
      </c>
      <c r="C601" s="153" t="s">
        <v>1094</v>
      </c>
      <c r="D601" s="153" t="s">
        <v>1101</v>
      </c>
      <c r="E601" s="154">
        <v>10</v>
      </c>
      <c r="F601" s="155">
        <v>3.97</v>
      </c>
      <c r="G601" s="154" t="s">
        <v>1258</v>
      </c>
      <c r="H601" s="154" t="s">
        <v>1255</v>
      </c>
      <c r="I601" s="156">
        <v>48</v>
      </c>
    </row>
    <row r="602" spans="1:9">
      <c r="A602" s="152">
        <v>601</v>
      </c>
      <c r="B602" s="153" t="s">
        <v>1139</v>
      </c>
      <c r="C602" s="153" t="s">
        <v>1094</v>
      </c>
      <c r="D602" s="153" t="s">
        <v>1101</v>
      </c>
      <c r="E602" s="154">
        <v>4</v>
      </c>
      <c r="F602" s="155">
        <v>3.35</v>
      </c>
      <c r="G602" s="154" t="s">
        <v>1258</v>
      </c>
      <c r="H602" s="154" t="s">
        <v>1254</v>
      </c>
      <c r="I602" s="156">
        <v>28</v>
      </c>
    </row>
    <row r="603" spans="1:9">
      <c r="A603" s="152">
        <v>602</v>
      </c>
      <c r="B603" s="153" t="s">
        <v>1117</v>
      </c>
      <c r="C603" s="153" t="s">
        <v>1094</v>
      </c>
      <c r="D603" s="153" t="s">
        <v>1095</v>
      </c>
      <c r="E603" s="154">
        <v>9</v>
      </c>
      <c r="F603" s="155">
        <v>1.96</v>
      </c>
      <c r="G603" s="154" t="s">
        <v>1257</v>
      </c>
      <c r="H603" s="154" t="s">
        <v>1255</v>
      </c>
      <c r="I603" s="156">
        <v>76</v>
      </c>
    </row>
    <row r="604" spans="1:9">
      <c r="A604" s="152">
        <v>603</v>
      </c>
      <c r="B604" s="153" t="s">
        <v>1119</v>
      </c>
      <c r="C604" s="153" t="s">
        <v>1097</v>
      </c>
      <c r="D604" s="153" t="s">
        <v>1095</v>
      </c>
      <c r="E604" s="154">
        <v>4</v>
      </c>
      <c r="F604" s="155">
        <v>7.42</v>
      </c>
      <c r="G604" s="154" t="s">
        <v>1257</v>
      </c>
      <c r="H604" s="154" t="s">
        <v>1255</v>
      </c>
      <c r="I604" s="156">
        <v>50</v>
      </c>
    </row>
    <row r="605" spans="1:9">
      <c r="A605" s="152">
        <v>604</v>
      </c>
      <c r="B605" s="153" t="s">
        <v>1105</v>
      </c>
      <c r="C605" s="153" t="s">
        <v>1094</v>
      </c>
      <c r="D605" s="153" t="s">
        <v>1101</v>
      </c>
      <c r="E605" s="154">
        <v>2</v>
      </c>
      <c r="F605" s="155">
        <v>9.75</v>
      </c>
      <c r="G605" s="154" t="s">
        <v>1258</v>
      </c>
      <c r="H605" s="154" t="s">
        <v>1255</v>
      </c>
      <c r="I605" s="156">
        <v>77</v>
      </c>
    </row>
    <row r="606" spans="1:9">
      <c r="A606" s="152">
        <v>605</v>
      </c>
      <c r="B606" s="153" t="s">
        <v>203</v>
      </c>
      <c r="C606" s="153" t="s">
        <v>1094</v>
      </c>
      <c r="D606" s="153" t="s">
        <v>1103</v>
      </c>
      <c r="E606" s="154">
        <v>9</v>
      </c>
      <c r="F606" s="155">
        <v>5.12</v>
      </c>
      <c r="G606" s="154" t="s">
        <v>1258</v>
      </c>
      <c r="H606" s="154" t="s">
        <v>1255</v>
      </c>
      <c r="I606" s="156">
        <v>47</v>
      </c>
    </row>
    <row r="607" spans="1:9">
      <c r="A607" s="152">
        <v>606</v>
      </c>
      <c r="B607" s="153" t="s">
        <v>204</v>
      </c>
      <c r="C607" s="153" t="s">
        <v>1094</v>
      </c>
      <c r="D607" s="153" t="s">
        <v>1103</v>
      </c>
      <c r="E607" s="154">
        <v>5</v>
      </c>
      <c r="F607" s="155">
        <v>6.53</v>
      </c>
      <c r="G607" s="154" t="s">
        <v>1257</v>
      </c>
      <c r="H607" s="154" t="s">
        <v>1254</v>
      </c>
      <c r="I607" s="156">
        <v>30</v>
      </c>
    </row>
    <row r="608" spans="1:9">
      <c r="A608" s="152">
        <v>607</v>
      </c>
      <c r="B608" s="153" t="s">
        <v>1125</v>
      </c>
      <c r="C608" s="153" t="s">
        <v>1094</v>
      </c>
      <c r="D608" s="153" t="s">
        <v>1098</v>
      </c>
      <c r="E608" s="154">
        <v>1</v>
      </c>
      <c r="F608" s="155">
        <v>6.43</v>
      </c>
      <c r="G608" s="154" t="s">
        <v>1257</v>
      </c>
      <c r="H608" s="154" t="s">
        <v>1255</v>
      </c>
      <c r="I608" s="156">
        <v>65</v>
      </c>
    </row>
    <row r="609" spans="1:9">
      <c r="A609" s="152">
        <v>608</v>
      </c>
      <c r="B609" s="153" t="s">
        <v>1132</v>
      </c>
      <c r="C609" s="153" t="s">
        <v>1094</v>
      </c>
      <c r="D609" s="153" t="s">
        <v>1098</v>
      </c>
      <c r="E609" s="154">
        <v>9</v>
      </c>
      <c r="F609" s="155">
        <v>3.72</v>
      </c>
      <c r="G609" s="154" t="s">
        <v>1258</v>
      </c>
      <c r="H609" s="154" t="s">
        <v>1255</v>
      </c>
      <c r="I609" s="156">
        <v>60</v>
      </c>
    </row>
    <row r="610" spans="1:9">
      <c r="A610" s="152">
        <v>609</v>
      </c>
      <c r="B610" s="153" t="s">
        <v>1112</v>
      </c>
      <c r="C610" s="153" t="s">
        <v>1094</v>
      </c>
      <c r="D610" s="153" t="s">
        <v>1098</v>
      </c>
      <c r="E610" s="154">
        <v>2</v>
      </c>
      <c r="F610" s="155">
        <v>2.14</v>
      </c>
      <c r="G610" s="154" t="s">
        <v>1258</v>
      </c>
      <c r="H610" s="154" t="s">
        <v>1255</v>
      </c>
      <c r="I610" s="156">
        <v>52</v>
      </c>
    </row>
    <row r="611" spans="1:9">
      <c r="A611" s="152">
        <v>610</v>
      </c>
      <c r="B611" s="153" t="s">
        <v>1122</v>
      </c>
      <c r="C611" s="153" t="s">
        <v>1111</v>
      </c>
      <c r="D611" s="153" t="s">
        <v>1095</v>
      </c>
      <c r="E611" s="154">
        <v>2</v>
      </c>
      <c r="F611" s="155">
        <v>1.65</v>
      </c>
      <c r="G611" s="154" t="s">
        <v>1258</v>
      </c>
      <c r="H611" s="154" t="s">
        <v>1254</v>
      </c>
      <c r="I611" s="156">
        <v>62</v>
      </c>
    </row>
    <row r="612" spans="1:9">
      <c r="A612" s="152">
        <v>611</v>
      </c>
      <c r="B612" s="153" t="s">
        <v>1118</v>
      </c>
      <c r="C612" s="153" t="s">
        <v>1097</v>
      </c>
      <c r="D612" s="153" t="s">
        <v>1109</v>
      </c>
      <c r="E612" s="154">
        <v>7</v>
      </c>
      <c r="F612" s="155">
        <v>4.12</v>
      </c>
      <c r="G612" s="154" t="s">
        <v>1257</v>
      </c>
      <c r="H612" s="154" t="s">
        <v>1255</v>
      </c>
      <c r="I612" s="156">
        <v>42</v>
      </c>
    </row>
    <row r="613" spans="1:9">
      <c r="A613" s="152">
        <v>612</v>
      </c>
      <c r="B613" s="153" t="s">
        <v>1117</v>
      </c>
      <c r="C613" s="153" t="s">
        <v>1094</v>
      </c>
      <c r="D613" s="153" t="s">
        <v>1101</v>
      </c>
      <c r="E613" s="154">
        <v>3</v>
      </c>
      <c r="F613" s="155">
        <v>1.83</v>
      </c>
      <c r="G613" s="154" t="s">
        <v>1257</v>
      </c>
      <c r="H613" s="154" t="s">
        <v>1255</v>
      </c>
      <c r="I613" s="156">
        <v>57</v>
      </c>
    </row>
    <row r="614" spans="1:9">
      <c r="A614" s="152">
        <v>613</v>
      </c>
      <c r="B614" s="153" t="s">
        <v>1114</v>
      </c>
      <c r="C614" s="153" t="s">
        <v>1094</v>
      </c>
      <c r="D614" s="153" t="s">
        <v>1101</v>
      </c>
      <c r="E614" s="154">
        <v>3</v>
      </c>
      <c r="F614" s="155">
        <v>7.81</v>
      </c>
      <c r="G614" s="154" t="s">
        <v>1258</v>
      </c>
      <c r="H614" s="154" t="s">
        <v>1255</v>
      </c>
      <c r="I614" s="156">
        <v>44</v>
      </c>
    </row>
    <row r="615" spans="1:9">
      <c r="A615" s="152">
        <v>614</v>
      </c>
      <c r="B615" s="153" t="s">
        <v>1124</v>
      </c>
      <c r="C615" s="153" t="s">
        <v>1097</v>
      </c>
      <c r="D615" s="153" t="s">
        <v>1098</v>
      </c>
      <c r="E615" s="154">
        <v>4</v>
      </c>
      <c r="F615" s="155">
        <v>6.16</v>
      </c>
      <c r="G615" s="154" t="s">
        <v>1258</v>
      </c>
      <c r="H615" s="154" t="s">
        <v>1255</v>
      </c>
      <c r="I615" s="156">
        <v>54</v>
      </c>
    </row>
    <row r="616" spans="1:9">
      <c r="A616" s="152">
        <v>615</v>
      </c>
      <c r="B616" s="153" t="s">
        <v>1129</v>
      </c>
      <c r="C616" s="153" t="s">
        <v>1094</v>
      </c>
      <c r="D616" s="153" t="s">
        <v>1103</v>
      </c>
      <c r="E616" s="154">
        <v>3</v>
      </c>
      <c r="F616" s="155">
        <v>3.91</v>
      </c>
      <c r="G616" s="154" t="s">
        <v>1258</v>
      </c>
      <c r="H616" s="154" t="s">
        <v>1255</v>
      </c>
      <c r="I616" s="156">
        <v>74</v>
      </c>
    </row>
    <row r="617" spans="1:9">
      <c r="A617" s="152">
        <v>616</v>
      </c>
      <c r="B617" s="153" t="s">
        <v>1119</v>
      </c>
      <c r="C617" s="153" t="s">
        <v>1097</v>
      </c>
      <c r="D617" s="153" t="s">
        <v>1101</v>
      </c>
      <c r="E617" s="154">
        <v>5</v>
      </c>
      <c r="F617" s="155">
        <v>3.8</v>
      </c>
      <c r="G617" s="154" t="s">
        <v>1258</v>
      </c>
      <c r="H617" s="154" t="s">
        <v>1254</v>
      </c>
      <c r="I617" s="156">
        <v>61</v>
      </c>
    </row>
    <row r="618" spans="1:9">
      <c r="A618" s="152">
        <v>617</v>
      </c>
      <c r="B618" s="153" t="s">
        <v>1123</v>
      </c>
      <c r="C618" s="153" t="s">
        <v>1094</v>
      </c>
      <c r="D618" s="153" t="s">
        <v>1101</v>
      </c>
      <c r="E618" s="154">
        <v>10</v>
      </c>
      <c r="F618" s="155">
        <v>4.08</v>
      </c>
      <c r="G618" s="154" t="s">
        <v>1257</v>
      </c>
      <c r="H618" s="154" t="s">
        <v>1255</v>
      </c>
      <c r="I618" s="156">
        <v>27</v>
      </c>
    </row>
    <row r="619" spans="1:9">
      <c r="A619" s="152">
        <v>618</v>
      </c>
      <c r="B619" s="153" t="s">
        <v>1125</v>
      </c>
      <c r="C619" s="153" t="s">
        <v>1094</v>
      </c>
      <c r="D619" s="153" t="s">
        <v>1095</v>
      </c>
      <c r="E619" s="154">
        <v>7</v>
      </c>
      <c r="F619" s="155">
        <v>3.45</v>
      </c>
      <c r="G619" s="154" t="s">
        <v>1257</v>
      </c>
      <c r="H619" s="154" t="s">
        <v>1255</v>
      </c>
      <c r="I619" s="156">
        <v>59</v>
      </c>
    </row>
    <row r="620" spans="1:9">
      <c r="A620" s="152">
        <v>619</v>
      </c>
      <c r="B620" s="153" t="s">
        <v>1102</v>
      </c>
      <c r="C620" s="153" t="s">
        <v>1097</v>
      </c>
      <c r="D620" s="153" t="s">
        <v>1103</v>
      </c>
      <c r="E620" s="154">
        <v>1</v>
      </c>
      <c r="F620" s="155">
        <v>6.59</v>
      </c>
      <c r="G620" s="154" t="s">
        <v>1257</v>
      </c>
      <c r="H620" s="154" t="s">
        <v>1255</v>
      </c>
      <c r="I620" s="156">
        <v>63</v>
      </c>
    </row>
    <row r="621" spans="1:9">
      <c r="A621" s="152">
        <v>620</v>
      </c>
      <c r="B621" s="153" t="s">
        <v>1108</v>
      </c>
      <c r="C621" s="153" t="s">
        <v>1094</v>
      </c>
      <c r="D621" s="153" t="s">
        <v>1109</v>
      </c>
      <c r="E621" s="154">
        <v>7</v>
      </c>
      <c r="F621" s="155">
        <v>4.96</v>
      </c>
      <c r="G621" s="154" t="s">
        <v>1258</v>
      </c>
      <c r="H621" s="154" t="s">
        <v>1255</v>
      </c>
      <c r="I621" s="156">
        <v>55</v>
      </c>
    </row>
    <row r="622" spans="1:9">
      <c r="A622" s="152">
        <v>621</v>
      </c>
      <c r="B622" s="153" t="s">
        <v>1110</v>
      </c>
      <c r="C622" s="153" t="s">
        <v>1111</v>
      </c>
      <c r="D622" s="153" t="s">
        <v>1095</v>
      </c>
      <c r="E622" s="154">
        <v>8</v>
      </c>
      <c r="F622" s="155">
        <v>8.35</v>
      </c>
      <c r="G622" s="154" t="s">
        <v>1258</v>
      </c>
      <c r="H622" s="154" t="s">
        <v>1254</v>
      </c>
      <c r="I622" s="156">
        <v>55</v>
      </c>
    </row>
    <row r="623" spans="1:9">
      <c r="A623" s="152">
        <v>622</v>
      </c>
      <c r="B623" s="153" t="s">
        <v>1114</v>
      </c>
      <c r="C623" s="153" t="s">
        <v>1094</v>
      </c>
      <c r="D623" s="153" t="s">
        <v>1098</v>
      </c>
      <c r="E623" s="154">
        <v>10</v>
      </c>
      <c r="F623" s="155">
        <v>4.33</v>
      </c>
      <c r="G623" s="154" t="s">
        <v>1258</v>
      </c>
      <c r="H623" s="154" t="s">
        <v>1255</v>
      </c>
      <c r="I623" s="156">
        <v>61</v>
      </c>
    </row>
    <row r="624" spans="1:9">
      <c r="A624" s="152">
        <v>623</v>
      </c>
      <c r="B624" s="153" t="s">
        <v>1134</v>
      </c>
      <c r="C624" s="153" t="s">
        <v>1094</v>
      </c>
      <c r="D624" s="153" t="s">
        <v>1103</v>
      </c>
      <c r="E624" s="154">
        <v>5</v>
      </c>
      <c r="F624" s="155">
        <v>7.17</v>
      </c>
      <c r="G624" s="154" t="s">
        <v>1257</v>
      </c>
      <c r="H624" s="154" t="s">
        <v>1255</v>
      </c>
      <c r="I624" s="156">
        <v>34</v>
      </c>
    </row>
    <row r="625" spans="1:9">
      <c r="A625" s="152">
        <v>624</v>
      </c>
      <c r="B625" s="153" t="s">
        <v>1140</v>
      </c>
      <c r="C625" s="153" t="s">
        <v>1097</v>
      </c>
      <c r="D625" s="153" t="s">
        <v>1101</v>
      </c>
      <c r="E625" s="154">
        <v>4</v>
      </c>
      <c r="F625" s="155">
        <v>4.68</v>
      </c>
      <c r="G625" s="154" t="s">
        <v>1258</v>
      </c>
      <c r="H625" s="154" t="s">
        <v>1255</v>
      </c>
      <c r="I625" s="156">
        <v>52</v>
      </c>
    </row>
    <row r="626" spans="1:9">
      <c r="A626" s="152">
        <v>625</v>
      </c>
      <c r="B626" s="153" t="s">
        <v>1114</v>
      </c>
      <c r="C626" s="153" t="s">
        <v>1094</v>
      </c>
      <c r="D626" s="153" t="s">
        <v>1101</v>
      </c>
      <c r="E626" s="154">
        <v>8</v>
      </c>
      <c r="F626" s="155">
        <v>6.08</v>
      </c>
      <c r="G626" s="154" t="s">
        <v>1258</v>
      </c>
      <c r="H626" s="154" t="s">
        <v>1254</v>
      </c>
      <c r="I626" s="156">
        <v>37</v>
      </c>
    </row>
    <row r="627" spans="1:9">
      <c r="A627" s="152">
        <v>626</v>
      </c>
      <c r="B627" s="153" t="s">
        <v>1112</v>
      </c>
      <c r="C627" s="153" t="s">
        <v>1094</v>
      </c>
      <c r="D627" s="153" t="s">
        <v>1103</v>
      </c>
      <c r="E627" s="154">
        <v>10</v>
      </c>
      <c r="F627" s="155">
        <v>5.22</v>
      </c>
      <c r="G627" s="154" t="s">
        <v>1258</v>
      </c>
      <c r="H627" s="154" t="s">
        <v>1255</v>
      </c>
      <c r="I627" s="156">
        <v>60</v>
      </c>
    </row>
    <row r="628" spans="1:9">
      <c r="A628" s="152">
        <v>627</v>
      </c>
      <c r="B628" s="153" t="s">
        <v>204</v>
      </c>
      <c r="C628" s="153" t="s">
        <v>1094</v>
      </c>
      <c r="D628" s="153" t="s">
        <v>1101</v>
      </c>
      <c r="E628" s="154">
        <v>10</v>
      </c>
      <c r="F628" s="155">
        <v>2.2400000000000002</v>
      </c>
      <c r="G628" s="154" t="s">
        <v>1257</v>
      </c>
      <c r="H628" s="154" t="s">
        <v>1255</v>
      </c>
      <c r="I628" s="156">
        <v>31</v>
      </c>
    </row>
    <row r="629" spans="1:9">
      <c r="A629" s="152">
        <v>628</v>
      </c>
      <c r="B629" s="153" t="s">
        <v>1131</v>
      </c>
      <c r="C629" s="153" t="s">
        <v>1094</v>
      </c>
      <c r="D629" s="153" t="s">
        <v>1103</v>
      </c>
      <c r="E629" s="154">
        <v>10</v>
      </c>
      <c r="F629" s="155">
        <v>3.06</v>
      </c>
      <c r="G629" s="154" t="s">
        <v>1258</v>
      </c>
      <c r="H629" s="154" t="s">
        <v>1255</v>
      </c>
      <c r="I629" s="156">
        <v>41</v>
      </c>
    </row>
    <row r="630" spans="1:9">
      <c r="A630" s="152">
        <v>629</v>
      </c>
      <c r="B630" s="153" t="s">
        <v>1128</v>
      </c>
      <c r="C630" s="153" t="s">
        <v>1097</v>
      </c>
      <c r="D630" s="153" t="s">
        <v>1109</v>
      </c>
      <c r="E630" s="154">
        <v>4</v>
      </c>
      <c r="F630" s="155">
        <v>8.2200000000000006</v>
      </c>
      <c r="G630" s="154" t="s">
        <v>1258</v>
      </c>
      <c r="H630" s="154" t="s">
        <v>1255</v>
      </c>
      <c r="I630" s="156">
        <v>57</v>
      </c>
    </row>
    <row r="631" spans="1:9">
      <c r="A631" s="152">
        <v>630</v>
      </c>
      <c r="B631" s="153" t="s">
        <v>1131</v>
      </c>
      <c r="C631" s="153" t="s">
        <v>1094</v>
      </c>
      <c r="D631" s="153" t="s">
        <v>1103</v>
      </c>
      <c r="E631" s="154">
        <v>6</v>
      </c>
      <c r="F631" s="155">
        <v>6.19</v>
      </c>
      <c r="G631" s="154" t="s">
        <v>1258</v>
      </c>
      <c r="H631" s="154" t="s">
        <v>1255</v>
      </c>
      <c r="I631" s="156">
        <v>34</v>
      </c>
    </row>
    <row r="632" spans="1:9">
      <c r="A632" s="152">
        <v>631</v>
      </c>
      <c r="B632" s="153" t="s">
        <v>204</v>
      </c>
      <c r="C632" s="153" t="s">
        <v>1094</v>
      </c>
      <c r="D632" s="153" t="s">
        <v>1098</v>
      </c>
      <c r="E632" s="154">
        <v>3</v>
      </c>
      <c r="F632" s="155">
        <v>8.84</v>
      </c>
      <c r="G632" s="154" t="s">
        <v>1257</v>
      </c>
      <c r="H632" s="154" t="s">
        <v>1255</v>
      </c>
      <c r="I632" s="156">
        <v>57</v>
      </c>
    </row>
    <row r="633" spans="1:9">
      <c r="A633" s="152">
        <v>632</v>
      </c>
      <c r="B633" s="153" t="s">
        <v>1135</v>
      </c>
      <c r="C633" s="153" t="s">
        <v>1097</v>
      </c>
      <c r="D633" s="153" t="s">
        <v>1109</v>
      </c>
      <c r="E633" s="154">
        <v>5</v>
      </c>
      <c r="F633" s="155">
        <v>5.52</v>
      </c>
      <c r="G633" s="154" t="s">
        <v>1258</v>
      </c>
      <c r="H633" s="154" t="s">
        <v>1255</v>
      </c>
      <c r="I633" s="156">
        <v>57</v>
      </c>
    </row>
    <row r="634" spans="1:9">
      <c r="A634" s="152">
        <v>633</v>
      </c>
      <c r="B634" s="153" t="s">
        <v>1116</v>
      </c>
      <c r="C634" s="153" t="s">
        <v>1097</v>
      </c>
      <c r="D634" s="153" t="s">
        <v>1101</v>
      </c>
      <c r="E634" s="154">
        <v>1</v>
      </c>
      <c r="F634" s="155">
        <v>9.5299999999999994</v>
      </c>
      <c r="G634" s="154" t="s">
        <v>1257</v>
      </c>
      <c r="H634" s="154" t="s">
        <v>1254</v>
      </c>
      <c r="I634" s="156">
        <v>26</v>
      </c>
    </row>
    <row r="635" spans="1:9">
      <c r="A635" s="152">
        <v>634</v>
      </c>
      <c r="B635" s="153" t="s">
        <v>1107</v>
      </c>
      <c r="C635" s="153" t="s">
        <v>1094</v>
      </c>
      <c r="D635" s="153" t="s">
        <v>1103</v>
      </c>
      <c r="E635" s="154">
        <v>9</v>
      </c>
      <c r="F635" s="155">
        <v>6.94</v>
      </c>
      <c r="G635" s="154" t="s">
        <v>1258</v>
      </c>
      <c r="H635" s="154" t="s">
        <v>1255</v>
      </c>
      <c r="I635" s="156">
        <v>57</v>
      </c>
    </row>
    <row r="636" spans="1:9">
      <c r="A636" s="152">
        <v>635</v>
      </c>
      <c r="B636" s="153" t="s">
        <v>1133</v>
      </c>
      <c r="C636" s="153" t="s">
        <v>1100</v>
      </c>
      <c r="D636" s="153" t="s">
        <v>1095</v>
      </c>
      <c r="E636" s="154">
        <v>2</v>
      </c>
      <c r="F636" s="155">
        <v>8.3800000000000008</v>
      </c>
      <c r="G636" s="154" t="s">
        <v>1258</v>
      </c>
      <c r="H636" s="154" t="s">
        <v>1255</v>
      </c>
      <c r="I636" s="156">
        <v>54</v>
      </c>
    </row>
    <row r="637" spans="1:9">
      <c r="A637" s="152">
        <v>636</v>
      </c>
      <c r="B637" s="153" t="s">
        <v>1123</v>
      </c>
      <c r="C637" s="153" t="s">
        <v>1094</v>
      </c>
      <c r="D637" s="153" t="s">
        <v>1103</v>
      </c>
      <c r="E637" s="154">
        <v>3</v>
      </c>
      <c r="F637" s="155">
        <v>8.84</v>
      </c>
      <c r="G637" s="154" t="s">
        <v>1258</v>
      </c>
      <c r="H637" s="154" t="s">
        <v>1254</v>
      </c>
      <c r="I637" s="156">
        <v>63</v>
      </c>
    </row>
    <row r="638" spans="1:9">
      <c r="A638" s="152">
        <v>637</v>
      </c>
      <c r="B638" s="153" t="s">
        <v>1122</v>
      </c>
      <c r="C638" s="153" t="s">
        <v>1111</v>
      </c>
      <c r="D638" s="153" t="s">
        <v>1098</v>
      </c>
      <c r="E638" s="154">
        <v>3</v>
      </c>
      <c r="F638" s="155">
        <v>4.5199999999999996</v>
      </c>
      <c r="G638" s="154" t="s">
        <v>1257</v>
      </c>
      <c r="H638" s="154" t="s">
        <v>1255</v>
      </c>
      <c r="I638" s="156">
        <v>46</v>
      </c>
    </row>
    <row r="639" spans="1:9">
      <c r="A639" s="152">
        <v>638</v>
      </c>
      <c r="B639" s="153" t="s">
        <v>1135</v>
      </c>
      <c r="C639" s="153" t="s">
        <v>1097</v>
      </c>
      <c r="D639" s="153" t="s">
        <v>1095</v>
      </c>
      <c r="E639" s="154">
        <v>2</v>
      </c>
      <c r="F639" s="155">
        <v>4.5199999999999996</v>
      </c>
      <c r="G639" s="154" t="s">
        <v>1257</v>
      </c>
      <c r="H639" s="154" t="s">
        <v>1254</v>
      </c>
      <c r="I639" s="156">
        <v>73</v>
      </c>
    </row>
    <row r="640" spans="1:9">
      <c r="A640" s="152">
        <v>639</v>
      </c>
      <c r="B640" s="153" t="s">
        <v>1126</v>
      </c>
      <c r="C640" s="153" t="s">
        <v>1097</v>
      </c>
      <c r="D640" s="153" t="s">
        <v>1103</v>
      </c>
      <c r="E640" s="154">
        <v>5</v>
      </c>
      <c r="F640" s="155">
        <v>1.95</v>
      </c>
      <c r="G640" s="154" t="s">
        <v>1258</v>
      </c>
      <c r="H640" s="154" t="s">
        <v>1255</v>
      </c>
      <c r="I640" s="156">
        <v>28</v>
      </c>
    </row>
    <row r="641" spans="1:9">
      <c r="A641" s="152">
        <v>640</v>
      </c>
      <c r="B641" s="153" t="s">
        <v>1119</v>
      </c>
      <c r="C641" s="153" t="s">
        <v>1097</v>
      </c>
      <c r="D641" s="153" t="s">
        <v>1098</v>
      </c>
      <c r="E641" s="154">
        <v>10</v>
      </c>
      <c r="F641" s="155">
        <v>9.52</v>
      </c>
      <c r="G641" s="154" t="s">
        <v>1257</v>
      </c>
      <c r="H641" s="154" t="s">
        <v>1255</v>
      </c>
      <c r="I641" s="156">
        <v>60</v>
      </c>
    </row>
    <row r="642" spans="1:9">
      <c r="A642" s="152">
        <v>641</v>
      </c>
      <c r="B642" s="153" t="s">
        <v>1133</v>
      </c>
      <c r="C642" s="153" t="s">
        <v>1100</v>
      </c>
      <c r="D642" s="153" t="s">
        <v>1095</v>
      </c>
      <c r="E642" s="154">
        <v>4</v>
      </c>
      <c r="F642" s="155">
        <v>2.0099999999999998</v>
      </c>
      <c r="G642" s="154" t="s">
        <v>1258</v>
      </c>
      <c r="H642" s="154" t="s">
        <v>1255</v>
      </c>
      <c r="I642" s="156">
        <v>21</v>
      </c>
    </row>
    <row r="643" spans="1:9">
      <c r="A643" s="152">
        <v>642</v>
      </c>
      <c r="B643" s="153" t="s">
        <v>204</v>
      </c>
      <c r="C643" s="153" t="s">
        <v>1094</v>
      </c>
      <c r="D643" s="153" t="s">
        <v>1109</v>
      </c>
      <c r="E643" s="154">
        <v>5</v>
      </c>
      <c r="F643" s="155">
        <v>2.31</v>
      </c>
      <c r="G643" s="154" t="s">
        <v>1258</v>
      </c>
      <c r="H643" s="154" t="s">
        <v>1255</v>
      </c>
      <c r="I643" s="156">
        <v>43</v>
      </c>
    </row>
    <row r="644" spans="1:9">
      <c r="A644" s="152">
        <v>643</v>
      </c>
      <c r="B644" s="153" t="s">
        <v>1127</v>
      </c>
      <c r="C644" s="153" t="s">
        <v>1094</v>
      </c>
      <c r="D644" s="153" t="s">
        <v>1101</v>
      </c>
      <c r="E644" s="154">
        <v>9</v>
      </c>
      <c r="F644" s="155">
        <v>3.27</v>
      </c>
      <c r="G644" s="154" t="s">
        <v>1258</v>
      </c>
      <c r="H644" s="154" t="s">
        <v>1255</v>
      </c>
      <c r="I644" s="156">
        <v>38</v>
      </c>
    </row>
    <row r="645" spans="1:9">
      <c r="A645" s="152">
        <v>644</v>
      </c>
      <c r="B645" s="153" t="s">
        <v>1110</v>
      </c>
      <c r="C645" s="153" t="s">
        <v>1111</v>
      </c>
      <c r="D645" s="153" t="s">
        <v>1101</v>
      </c>
      <c r="E645" s="154">
        <v>9</v>
      </c>
      <c r="F645" s="155">
        <v>5.61</v>
      </c>
      <c r="G645" s="154" t="s">
        <v>1257</v>
      </c>
      <c r="H645" s="154" t="s">
        <v>1255</v>
      </c>
      <c r="I645" s="156">
        <v>43</v>
      </c>
    </row>
    <row r="646" spans="1:9">
      <c r="A646" s="152">
        <v>645</v>
      </c>
      <c r="B646" s="153" t="s">
        <v>1141</v>
      </c>
      <c r="C646" s="153" t="s">
        <v>1097</v>
      </c>
      <c r="D646" s="153" t="s">
        <v>1103</v>
      </c>
      <c r="E646" s="154">
        <v>5</v>
      </c>
      <c r="F646" s="155">
        <v>1.33</v>
      </c>
      <c r="G646" s="154" t="s">
        <v>1258</v>
      </c>
      <c r="H646" s="154" t="s">
        <v>1254</v>
      </c>
      <c r="I646" s="156">
        <v>61</v>
      </c>
    </row>
    <row r="647" spans="1:9">
      <c r="A647" s="152">
        <v>646</v>
      </c>
      <c r="B647" s="153" t="s">
        <v>1116</v>
      </c>
      <c r="C647" s="153" t="s">
        <v>1097</v>
      </c>
      <c r="D647" s="153" t="s">
        <v>1095</v>
      </c>
      <c r="E647" s="154">
        <v>4</v>
      </c>
      <c r="F647" s="155">
        <v>3.08</v>
      </c>
      <c r="G647" s="154" t="s">
        <v>1257</v>
      </c>
      <c r="H647" s="154" t="s">
        <v>1255</v>
      </c>
      <c r="I647" s="156">
        <v>67</v>
      </c>
    </row>
    <row r="648" spans="1:9">
      <c r="A648" s="152">
        <v>647</v>
      </c>
      <c r="B648" s="153" t="s">
        <v>1133</v>
      </c>
      <c r="C648" s="153" t="s">
        <v>1100</v>
      </c>
      <c r="D648" s="153" t="s">
        <v>1101</v>
      </c>
      <c r="E648" s="154">
        <v>8</v>
      </c>
      <c r="F648" s="155">
        <v>7</v>
      </c>
      <c r="G648" s="154" t="s">
        <v>1258</v>
      </c>
      <c r="H648" s="154" t="s">
        <v>1255</v>
      </c>
      <c r="I648" s="156">
        <v>37</v>
      </c>
    </row>
    <row r="649" spans="1:9">
      <c r="A649" s="152">
        <v>648</v>
      </c>
      <c r="B649" s="153" t="s">
        <v>1129</v>
      </c>
      <c r="C649" s="153" t="s">
        <v>1094</v>
      </c>
      <c r="D649" s="153" t="s">
        <v>1103</v>
      </c>
      <c r="E649" s="154">
        <v>8</v>
      </c>
      <c r="F649" s="155">
        <v>3.3</v>
      </c>
      <c r="G649" s="154" t="s">
        <v>1258</v>
      </c>
      <c r="H649" s="154" t="s">
        <v>1255</v>
      </c>
      <c r="I649" s="156">
        <v>60</v>
      </c>
    </row>
    <row r="650" spans="1:9">
      <c r="A650" s="152">
        <v>649</v>
      </c>
      <c r="B650" s="153" t="s">
        <v>203</v>
      </c>
      <c r="C650" s="153" t="s">
        <v>1094</v>
      </c>
      <c r="D650" s="153" t="s">
        <v>1095</v>
      </c>
      <c r="E650" s="154">
        <v>2</v>
      </c>
      <c r="F650" s="155">
        <v>9.83</v>
      </c>
      <c r="G650" s="154" t="s">
        <v>1258</v>
      </c>
      <c r="H650" s="154" t="s">
        <v>1255</v>
      </c>
      <c r="I650" s="156">
        <v>40</v>
      </c>
    </row>
    <row r="651" spans="1:9">
      <c r="A651" s="152">
        <v>650</v>
      </c>
      <c r="B651" s="153" t="s">
        <v>1132</v>
      </c>
      <c r="C651" s="153" t="s">
        <v>1094</v>
      </c>
      <c r="D651" s="153" t="s">
        <v>1101</v>
      </c>
      <c r="E651" s="154">
        <v>7</v>
      </c>
      <c r="F651" s="155">
        <v>5.58</v>
      </c>
      <c r="G651" s="154" t="s">
        <v>1258</v>
      </c>
      <c r="H651" s="154" t="s">
        <v>1255</v>
      </c>
      <c r="I651" s="156">
        <v>55</v>
      </c>
    </row>
    <row r="652" spans="1:9">
      <c r="A652" s="152">
        <v>651</v>
      </c>
      <c r="B652" s="153" t="s">
        <v>1108</v>
      </c>
      <c r="C652" s="153" t="s">
        <v>1094</v>
      </c>
      <c r="D652" s="153" t="s">
        <v>1098</v>
      </c>
      <c r="E652" s="154">
        <v>3</v>
      </c>
      <c r="F652" s="155">
        <v>9.2100000000000009</v>
      </c>
      <c r="G652" s="154" t="s">
        <v>1258</v>
      </c>
      <c r="H652" s="154" t="s">
        <v>1255</v>
      </c>
      <c r="I652" s="156">
        <v>50</v>
      </c>
    </row>
    <row r="653" spans="1:9">
      <c r="A653" s="152">
        <v>652</v>
      </c>
      <c r="B653" s="153" t="s">
        <v>1113</v>
      </c>
      <c r="C653" s="153" t="s">
        <v>1094</v>
      </c>
      <c r="D653" s="153" t="s">
        <v>1101</v>
      </c>
      <c r="E653" s="154">
        <v>2</v>
      </c>
      <c r="F653" s="155">
        <v>6.39</v>
      </c>
      <c r="G653" s="154" t="s">
        <v>1257</v>
      </c>
      <c r="H653" s="154" t="s">
        <v>1255</v>
      </c>
      <c r="I653" s="156">
        <v>51</v>
      </c>
    </row>
    <row r="654" spans="1:9">
      <c r="A654" s="152">
        <v>653</v>
      </c>
      <c r="B654" s="153" t="s">
        <v>1131</v>
      </c>
      <c r="C654" s="153" t="s">
        <v>1094</v>
      </c>
      <c r="D654" s="153" t="s">
        <v>1101</v>
      </c>
      <c r="E654" s="154">
        <v>2</v>
      </c>
      <c r="F654" s="155">
        <v>3.78</v>
      </c>
      <c r="G654" s="154" t="s">
        <v>1258</v>
      </c>
      <c r="H654" s="154" t="s">
        <v>1255</v>
      </c>
      <c r="I654" s="156">
        <v>31</v>
      </c>
    </row>
    <row r="655" spans="1:9">
      <c r="A655" s="152">
        <v>654</v>
      </c>
      <c r="B655" s="153" t="s">
        <v>1141</v>
      </c>
      <c r="C655" s="153" t="s">
        <v>1097</v>
      </c>
      <c r="D655" s="153" t="s">
        <v>1098</v>
      </c>
      <c r="E655" s="154">
        <v>7</v>
      </c>
      <c r="F655" s="155">
        <v>8.65</v>
      </c>
      <c r="G655" s="154" t="s">
        <v>1258</v>
      </c>
      <c r="H655" s="154" t="s">
        <v>1254</v>
      </c>
      <c r="I655" s="156">
        <v>21</v>
      </c>
    </row>
    <row r="656" spans="1:9">
      <c r="A656" s="152">
        <v>655</v>
      </c>
      <c r="B656" s="153" t="s">
        <v>1137</v>
      </c>
      <c r="C656" s="153" t="s">
        <v>1097</v>
      </c>
      <c r="D656" s="153" t="s">
        <v>1098</v>
      </c>
      <c r="E656" s="154">
        <v>10</v>
      </c>
      <c r="F656" s="155">
        <v>6.96</v>
      </c>
      <c r="G656" s="154" t="s">
        <v>1258</v>
      </c>
      <c r="H656" s="154" t="s">
        <v>1255</v>
      </c>
      <c r="I656" s="156">
        <v>56</v>
      </c>
    </row>
    <row r="657" spans="1:9">
      <c r="A657" s="152">
        <v>656</v>
      </c>
      <c r="B657" s="153" t="s">
        <v>1129</v>
      </c>
      <c r="C657" s="153" t="s">
        <v>1094</v>
      </c>
      <c r="D657" s="153" t="s">
        <v>1103</v>
      </c>
      <c r="E657" s="154">
        <v>2</v>
      </c>
      <c r="F657" s="155">
        <v>4.97</v>
      </c>
      <c r="G657" s="154" t="s">
        <v>1258</v>
      </c>
      <c r="H657" s="154" t="s">
        <v>1254</v>
      </c>
      <c r="I657" s="156">
        <v>63</v>
      </c>
    </row>
    <row r="658" spans="1:9">
      <c r="A658" s="152">
        <v>657</v>
      </c>
      <c r="B658" s="153" t="s">
        <v>1106</v>
      </c>
      <c r="C658" s="153" t="s">
        <v>1094</v>
      </c>
      <c r="D658" s="153" t="s">
        <v>1101</v>
      </c>
      <c r="E658" s="154">
        <v>7</v>
      </c>
      <c r="F658" s="155">
        <v>3.27</v>
      </c>
      <c r="G658" s="154" t="s">
        <v>1257</v>
      </c>
      <c r="H658" s="154" t="s">
        <v>1255</v>
      </c>
      <c r="I658" s="156">
        <v>26</v>
      </c>
    </row>
    <row r="659" spans="1:9">
      <c r="A659" s="152">
        <v>658</v>
      </c>
      <c r="B659" s="153" t="s">
        <v>1137</v>
      </c>
      <c r="C659" s="153" t="s">
        <v>1097</v>
      </c>
      <c r="D659" s="153" t="s">
        <v>1095</v>
      </c>
      <c r="E659" s="154">
        <v>8</v>
      </c>
      <c r="F659" s="155">
        <v>8.81</v>
      </c>
      <c r="G659" s="154" t="s">
        <v>1258</v>
      </c>
      <c r="H659" s="154" t="s">
        <v>1255</v>
      </c>
      <c r="I659" s="156">
        <v>35</v>
      </c>
    </row>
    <row r="660" spans="1:9">
      <c r="A660" s="152">
        <v>659</v>
      </c>
      <c r="B660" s="153" t="s">
        <v>1123</v>
      </c>
      <c r="C660" s="153" t="s">
        <v>1094</v>
      </c>
      <c r="D660" s="153" t="s">
        <v>1109</v>
      </c>
      <c r="E660" s="154">
        <v>9</v>
      </c>
      <c r="F660" s="155">
        <v>6.64</v>
      </c>
      <c r="G660" s="154" t="s">
        <v>1258</v>
      </c>
      <c r="H660" s="154" t="s">
        <v>1254</v>
      </c>
      <c r="I660" s="156">
        <v>62</v>
      </c>
    </row>
    <row r="661" spans="1:9">
      <c r="A661" s="152">
        <v>660</v>
      </c>
      <c r="B661" s="153" t="s">
        <v>1104</v>
      </c>
      <c r="C661" s="153" t="s">
        <v>1094</v>
      </c>
      <c r="D661" s="153" t="s">
        <v>1103</v>
      </c>
      <c r="E661" s="154">
        <v>7</v>
      </c>
      <c r="F661" s="155">
        <v>2.2599999999999998</v>
      </c>
      <c r="G661" s="154" t="s">
        <v>1257</v>
      </c>
      <c r="H661" s="154" t="s">
        <v>1255</v>
      </c>
      <c r="I661" s="156">
        <v>72</v>
      </c>
    </row>
    <row r="662" spans="1:9">
      <c r="A662" s="152">
        <v>661</v>
      </c>
      <c r="B662" s="153" t="s">
        <v>1119</v>
      </c>
      <c r="C662" s="153" t="s">
        <v>1097</v>
      </c>
      <c r="D662" s="153" t="s">
        <v>1101</v>
      </c>
      <c r="E662" s="154">
        <v>3</v>
      </c>
      <c r="F662" s="155">
        <v>8.6999999999999993</v>
      </c>
      <c r="G662" s="154" t="s">
        <v>1258</v>
      </c>
      <c r="H662" s="154" t="s">
        <v>1254</v>
      </c>
      <c r="I662" s="156">
        <v>20</v>
      </c>
    </row>
    <row r="663" spans="1:9">
      <c r="A663" s="152">
        <v>662</v>
      </c>
      <c r="B663" s="153" t="s">
        <v>1130</v>
      </c>
      <c r="C663" s="153" t="s">
        <v>1094</v>
      </c>
      <c r="D663" s="153" t="s">
        <v>1095</v>
      </c>
      <c r="E663" s="154">
        <v>6</v>
      </c>
      <c r="F663" s="155">
        <v>6.68</v>
      </c>
      <c r="G663" s="154" t="s">
        <v>1258</v>
      </c>
      <c r="H663" s="154" t="s">
        <v>1254</v>
      </c>
      <c r="I663" s="156">
        <v>47</v>
      </c>
    </row>
    <row r="664" spans="1:9">
      <c r="A664" s="152">
        <v>663</v>
      </c>
      <c r="B664" s="153" t="s">
        <v>1126</v>
      </c>
      <c r="C664" s="153" t="s">
        <v>1097</v>
      </c>
      <c r="D664" s="153" t="s">
        <v>1101</v>
      </c>
      <c r="E664" s="154">
        <v>2</v>
      </c>
      <c r="F664" s="155">
        <v>8.5500000000000007</v>
      </c>
      <c r="G664" s="154" t="s">
        <v>1258</v>
      </c>
      <c r="H664" s="154" t="s">
        <v>1255</v>
      </c>
      <c r="I664" s="156">
        <v>40</v>
      </c>
    </row>
    <row r="665" spans="1:9">
      <c r="A665" s="152">
        <v>664</v>
      </c>
      <c r="B665" s="153" t="s">
        <v>1133</v>
      </c>
      <c r="C665" s="153" t="s">
        <v>1100</v>
      </c>
      <c r="D665" s="153" t="s">
        <v>1095</v>
      </c>
      <c r="E665" s="154">
        <v>6</v>
      </c>
      <c r="F665" s="155">
        <v>9.14</v>
      </c>
      <c r="G665" s="154" t="s">
        <v>1257</v>
      </c>
      <c r="H665" s="154" t="s">
        <v>1254</v>
      </c>
      <c r="I665" s="156">
        <v>72</v>
      </c>
    </row>
    <row r="666" spans="1:9">
      <c r="A666" s="152">
        <v>665</v>
      </c>
      <c r="B666" s="153" t="s">
        <v>1142</v>
      </c>
      <c r="C666" s="153" t="s">
        <v>1094</v>
      </c>
      <c r="D666" s="153" t="s">
        <v>1109</v>
      </c>
      <c r="E666" s="154">
        <v>4</v>
      </c>
      <c r="F666" s="155">
        <v>3.64</v>
      </c>
      <c r="G666" s="154" t="s">
        <v>1258</v>
      </c>
      <c r="H666" s="154" t="s">
        <v>1255</v>
      </c>
      <c r="I666" s="156">
        <v>55</v>
      </c>
    </row>
    <row r="667" spans="1:9">
      <c r="A667" s="152">
        <v>666</v>
      </c>
      <c r="B667" s="153" t="s">
        <v>1102</v>
      </c>
      <c r="C667" s="153" t="s">
        <v>1097</v>
      </c>
      <c r="D667" s="153" t="s">
        <v>1095</v>
      </c>
      <c r="E667" s="154">
        <v>2</v>
      </c>
      <c r="F667" s="155">
        <v>5.43</v>
      </c>
      <c r="G667" s="154" t="s">
        <v>1257</v>
      </c>
      <c r="H667" s="154" t="s">
        <v>1255</v>
      </c>
      <c r="I667" s="156">
        <v>45</v>
      </c>
    </row>
    <row r="668" spans="1:9">
      <c r="A668" s="152">
        <v>667</v>
      </c>
      <c r="B668" s="153" t="s">
        <v>1099</v>
      </c>
      <c r="C668" s="153" t="s">
        <v>1100</v>
      </c>
      <c r="D668" s="153" t="s">
        <v>1101</v>
      </c>
      <c r="E668" s="154">
        <v>3</v>
      </c>
      <c r="F668" s="155">
        <v>7.89</v>
      </c>
      <c r="G668" s="154" t="s">
        <v>1257</v>
      </c>
      <c r="H668" s="154" t="s">
        <v>1255</v>
      </c>
      <c r="I668" s="156">
        <v>65</v>
      </c>
    </row>
    <row r="669" spans="1:9">
      <c r="A669" s="152">
        <v>668</v>
      </c>
      <c r="B669" s="153" t="s">
        <v>1140</v>
      </c>
      <c r="C669" s="153" t="s">
        <v>1097</v>
      </c>
      <c r="D669" s="153" t="s">
        <v>1101</v>
      </c>
      <c r="E669" s="154">
        <v>4</v>
      </c>
      <c r="F669" s="155">
        <v>1.99</v>
      </c>
      <c r="G669" s="154" t="s">
        <v>1258</v>
      </c>
      <c r="H669" s="154" t="s">
        <v>1255</v>
      </c>
      <c r="I669" s="156">
        <v>33</v>
      </c>
    </row>
    <row r="670" spans="1:9">
      <c r="A670" s="152">
        <v>669</v>
      </c>
      <c r="B670" s="153" t="s">
        <v>1102</v>
      </c>
      <c r="C670" s="153" t="s">
        <v>1097</v>
      </c>
      <c r="D670" s="153" t="s">
        <v>1098</v>
      </c>
      <c r="E670" s="154">
        <v>10</v>
      </c>
      <c r="F670" s="155">
        <v>5.63</v>
      </c>
      <c r="G670" s="154" t="s">
        <v>1257</v>
      </c>
      <c r="H670" s="154" t="s">
        <v>1255</v>
      </c>
      <c r="I670" s="156">
        <v>37</v>
      </c>
    </row>
    <row r="671" spans="1:9">
      <c r="A671" s="152">
        <v>670</v>
      </c>
      <c r="B671" s="153" t="s">
        <v>1120</v>
      </c>
      <c r="C671" s="153" t="s">
        <v>1094</v>
      </c>
      <c r="D671" s="153" t="s">
        <v>1101</v>
      </c>
      <c r="E671" s="154">
        <v>8</v>
      </c>
      <c r="F671" s="155">
        <v>9.32</v>
      </c>
      <c r="G671" s="154" t="s">
        <v>1257</v>
      </c>
      <c r="H671" s="154" t="s">
        <v>1255</v>
      </c>
      <c r="I671" s="156">
        <v>55</v>
      </c>
    </row>
    <row r="672" spans="1:9">
      <c r="A672" s="152">
        <v>671</v>
      </c>
      <c r="B672" s="153" t="s">
        <v>1141</v>
      </c>
      <c r="C672" s="153" t="s">
        <v>1097</v>
      </c>
      <c r="D672" s="153" t="s">
        <v>1103</v>
      </c>
      <c r="E672" s="154">
        <v>4</v>
      </c>
      <c r="F672" s="155">
        <v>1.77</v>
      </c>
      <c r="G672" s="154" t="s">
        <v>1257</v>
      </c>
      <c r="H672" s="154" t="s">
        <v>1254</v>
      </c>
      <c r="I672" s="156">
        <v>63</v>
      </c>
    </row>
    <row r="673" spans="1:9">
      <c r="A673" s="152">
        <v>672</v>
      </c>
      <c r="B673" s="153" t="s">
        <v>1125</v>
      </c>
      <c r="C673" s="153" t="s">
        <v>1094</v>
      </c>
      <c r="D673" s="153" t="s">
        <v>1101</v>
      </c>
      <c r="E673" s="154">
        <v>5</v>
      </c>
      <c r="F673" s="155">
        <v>6.74</v>
      </c>
      <c r="G673" s="154" t="s">
        <v>1258</v>
      </c>
      <c r="H673" s="154" t="s">
        <v>1255</v>
      </c>
      <c r="I673" s="156">
        <v>48</v>
      </c>
    </row>
    <row r="674" spans="1:9">
      <c r="A674" s="152">
        <v>673</v>
      </c>
      <c r="B674" s="153" t="s">
        <v>204</v>
      </c>
      <c r="C674" s="153" t="s">
        <v>1094</v>
      </c>
      <c r="D674" s="153" t="s">
        <v>1095</v>
      </c>
      <c r="E674" s="154">
        <v>10</v>
      </c>
      <c r="F674" s="155">
        <v>1.36</v>
      </c>
      <c r="G674" s="154" t="s">
        <v>1258</v>
      </c>
      <c r="H674" s="154" t="s">
        <v>1254</v>
      </c>
      <c r="I674" s="156">
        <v>60</v>
      </c>
    </row>
    <row r="675" spans="1:9">
      <c r="A675" s="152">
        <v>674</v>
      </c>
      <c r="B675" s="153" t="s">
        <v>1141</v>
      </c>
      <c r="C675" s="153" t="s">
        <v>1097</v>
      </c>
      <c r="D675" s="153" t="s">
        <v>1095</v>
      </c>
      <c r="E675" s="154">
        <v>3</v>
      </c>
      <c r="F675" s="155">
        <v>4.93</v>
      </c>
      <c r="G675" s="154" t="s">
        <v>1257</v>
      </c>
      <c r="H675" s="154" t="s">
        <v>1255</v>
      </c>
      <c r="I675" s="156">
        <v>37</v>
      </c>
    </row>
    <row r="676" spans="1:9">
      <c r="A676" s="152">
        <v>675</v>
      </c>
      <c r="B676" s="153" t="s">
        <v>1104</v>
      </c>
      <c r="C676" s="153" t="s">
        <v>1094</v>
      </c>
      <c r="D676" s="153" t="s">
        <v>1103</v>
      </c>
      <c r="E676" s="154">
        <v>4</v>
      </c>
      <c r="F676" s="155">
        <v>3.31</v>
      </c>
      <c r="G676" s="154" t="s">
        <v>1258</v>
      </c>
      <c r="H676" s="154" t="s">
        <v>1255</v>
      </c>
      <c r="I676" s="156">
        <v>36</v>
      </c>
    </row>
    <row r="677" spans="1:9">
      <c r="A677" s="152">
        <v>676</v>
      </c>
      <c r="B677" s="153" t="s">
        <v>1139</v>
      </c>
      <c r="C677" s="153" t="s">
        <v>1094</v>
      </c>
      <c r="D677" s="153" t="s">
        <v>1101</v>
      </c>
      <c r="E677" s="154">
        <v>4</v>
      </c>
      <c r="F677" s="155">
        <v>9.76</v>
      </c>
      <c r="G677" s="154" t="s">
        <v>1258</v>
      </c>
      <c r="H677" s="154" t="s">
        <v>1255</v>
      </c>
      <c r="I677" s="156">
        <v>71</v>
      </c>
    </row>
    <row r="678" spans="1:9">
      <c r="A678" s="152">
        <v>677</v>
      </c>
      <c r="B678" s="153" t="s">
        <v>1115</v>
      </c>
      <c r="C678" s="153" t="s">
        <v>1097</v>
      </c>
      <c r="D678" s="153" t="s">
        <v>1109</v>
      </c>
      <c r="E678" s="154">
        <v>7</v>
      </c>
      <c r="F678" s="155">
        <v>5.46</v>
      </c>
      <c r="G678" s="154" t="s">
        <v>1258</v>
      </c>
      <c r="H678" s="154" t="s">
        <v>1255</v>
      </c>
      <c r="I678" s="156">
        <v>64</v>
      </c>
    </row>
    <row r="679" spans="1:9">
      <c r="A679" s="152">
        <v>678</v>
      </c>
      <c r="B679" s="153" t="s">
        <v>1113</v>
      </c>
      <c r="C679" s="153" t="s">
        <v>1094</v>
      </c>
      <c r="D679" s="153" t="s">
        <v>1101</v>
      </c>
      <c r="E679" s="154">
        <v>3</v>
      </c>
      <c r="F679" s="155">
        <v>7.61</v>
      </c>
      <c r="G679" s="154" t="s">
        <v>1257</v>
      </c>
      <c r="H679" s="154" t="s">
        <v>1255</v>
      </c>
      <c r="I679" s="156">
        <v>20</v>
      </c>
    </row>
    <row r="680" spans="1:9">
      <c r="A680" s="152">
        <v>679</v>
      </c>
      <c r="B680" s="153" t="s">
        <v>1096</v>
      </c>
      <c r="C680" s="153" t="s">
        <v>1097</v>
      </c>
      <c r="D680" s="153" t="s">
        <v>1101</v>
      </c>
      <c r="E680" s="154">
        <v>2</v>
      </c>
      <c r="F680" s="155">
        <v>3.28</v>
      </c>
      <c r="G680" s="154" t="s">
        <v>1258</v>
      </c>
      <c r="H680" s="154" t="s">
        <v>1254</v>
      </c>
      <c r="I680" s="156">
        <v>41</v>
      </c>
    </row>
    <row r="681" spans="1:9">
      <c r="A681" s="152">
        <v>680</v>
      </c>
      <c r="B681" s="153" t="s">
        <v>1135</v>
      </c>
      <c r="C681" s="153" t="s">
        <v>1097</v>
      </c>
      <c r="D681" s="153" t="s">
        <v>1103</v>
      </c>
      <c r="E681" s="154">
        <v>1</v>
      </c>
      <c r="F681" s="155">
        <v>6.9</v>
      </c>
      <c r="G681" s="154" t="s">
        <v>1258</v>
      </c>
      <c r="H681" s="154" t="s">
        <v>1255</v>
      </c>
      <c r="I681" s="156">
        <v>57</v>
      </c>
    </row>
    <row r="682" spans="1:9">
      <c r="A682" s="152">
        <v>681</v>
      </c>
      <c r="B682" s="153" t="s">
        <v>1116</v>
      </c>
      <c r="C682" s="153" t="s">
        <v>1097</v>
      </c>
      <c r="D682" s="153" t="s">
        <v>1103</v>
      </c>
      <c r="E682" s="154">
        <v>8</v>
      </c>
      <c r="F682" s="155">
        <v>8.91</v>
      </c>
      <c r="G682" s="154" t="s">
        <v>1257</v>
      </c>
      <c r="H682" s="154" t="s">
        <v>1255</v>
      </c>
      <c r="I682" s="156">
        <v>72</v>
      </c>
    </row>
    <row r="683" spans="1:9">
      <c r="A683" s="152">
        <v>682</v>
      </c>
      <c r="B683" s="153" t="s">
        <v>1122</v>
      </c>
      <c r="C683" s="153" t="s">
        <v>1111</v>
      </c>
      <c r="D683" s="153" t="s">
        <v>1098</v>
      </c>
      <c r="E683" s="154">
        <v>7</v>
      </c>
      <c r="F683" s="155">
        <v>9.4</v>
      </c>
      <c r="G683" s="154" t="s">
        <v>1257</v>
      </c>
      <c r="H683" s="154" t="s">
        <v>1254</v>
      </c>
      <c r="I683" s="156">
        <v>47</v>
      </c>
    </row>
    <row r="684" spans="1:9">
      <c r="A684" s="152">
        <v>683</v>
      </c>
      <c r="B684" s="153" t="s">
        <v>1106</v>
      </c>
      <c r="C684" s="153" t="s">
        <v>1094</v>
      </c>
      <c r="D684" s="153" t="s">
        <v>1103</v>
      </c>
      <c r="E684" s="154">
        <v>4</v>
      </c>
      <c r="F684" s="155">
        <v>4.3899999999999997</v>
      </c>
      <c r="G684" s="154" t="s">
        <v>1257</v>
      </c>
      <c r="H684" s="154" t="s">
        <v>1255</v>
      </c>
      <c r="I684" s="156">
        <v>31</v>
      </c>
    </row>
    <row r="685" spans="1:9">
      <c r="A685" s="152">
        <v>684</v>
      </c>
      <c r="B685" s="153" t="s">
        <v>1128</v>
      </c>
      <c r="C685" s="153" t="s">
        <v>1097</v>
      </c>
      <c r="D685" s="153" t="s">
        <v>1103</v>
      </c>
      <c r="E685" s="154">
        <v>3</v>
      </c>
      <c r="F685" s="155">
        <v>9.51</v>
      </c>
      <c r="G685" s="154" t="s">
        <v>1257</v>
      </c>
      <c r="H685" s="154" t="s">
        <v>1255</v>
      </c>
      <c r="I685" s="156">
        <v>57</v>
      </c>
    </row>
    <row r="686" spans="1:9">
      <c r="A686" s="152">
        <v>685</v>
      </c>
      <c r="B686" s="153" t="s">
        <v>1120</v>
      </c>
      <c r="C686" s="153" t="s">
        <v>1094</v>
      </c>
      <c r="D686" s="153" t="s">
        <v>1103</v>
      </c>
      <c r="E686" s="154">
        <v>3</v>
      </c>
      <c r="F686" s="155">
        <v>1.22</v>
      </c>
      <c r="G686" s="154" t="s">
        <v>1258</v>
      </c>
      <c r="H686" s="154" t="s">
        <v>1255</v>
      </c>
      <c r="I686" s="156">
        <v>47</v>
      </c>
    </row>
    <row r="687" spans="1:9">
      <c r="A687" s="152">
        <v>686</v>
      </c>
      <c r="B687" s="153" t="s">
        <v>1125</v>
      </c>
      <c r="C687" s="153" t="s">
        <v>1094</v>
      </c>
      <c r="D687" s="153" t="s">
        <v>1095</v>
      </c>
      <c r="E687" s="154">
        <v>9</v>
      </c>
      <c r="F687" s="155">
        <v>8.7100000000000009</v>
      </c>
      <c r="G687" s="154" t="s">
        <v>1258</v>
      </c>
      <c r="H687" s="154" t="s">
        <v>1255</v>
      </c>
      <c r="I687" s="156">
        <v>33</v>
      </c>
    </row>
    <row r="688" spans="1:9">
      <c r="A688" s="152">
        <v>687</v>
      </c>
      <c r="B688" s="153" t="s">
        <v>1120</v>
      </c>
      <c r="C688" s="153" t="s">
        <v>1094</v>
      </c>
      <c r="D688" s="153" t="s">
        <v>1098</v>
      </c>
      <c r="E688" s="154">
        <v>9</v>
      </c>
      <c r="F688" s="155">
        <v>1.38</v>
      </c>
      <c r="G688" s="154" t="s">
        <v>1258</v>
      </c>
      <c r="H688" s="154" t="s">
        <v>1255</v>
      </c>
      <c r="I688" s="156">
        <v>50</v>
      </c>
    </row>
    <row r="689" spans="1:9">
      <c r="A689" s="152">
        <v>688</v>
      </c>
      <c r="B689" s="153" t="s">
        <v>1135</v>
      </c>
      <c r="C689" s="153" t="s">
        <v>1097</v>
      </c>
      <c r="D689" s="153" t="s">
        <v>1098</v>
      </c>
      <c r="E689" s="154">
        <v>2</v>
      </c>
      <c r="F689" s="155">
        <v>8.8800000000000008</v>
      </c>
      <c r="G689" s="154" t="s">
        <v>1258</v>
      </c>
      <c r="H689" s="154" t="s">
        <v>1255</v>
      </c>
      <c r="I689" s="156">
        <v>42</v>
      </c>
    </row>
    <row r="690" spans="1:9">
      <c r="A690" s="152">
        <v>689</v>
      </c>
      <c r="B690" s="153" t="s">
        <v>1102</v>
      </c>
      <c r="C690" s="153" t="s">
        <v>1097</v>
      </c>
      <c r="D690" s="153" t="s">
        <v>1101</v>
      </c>
      <c r="E690" s="154">
        <v>5</v>
      </c>
      <c r="F690" s="155">
        <v>8.84</v>
      </c>
      <c r="G690" s="154" t="s">
        <v>1257</v>
      </c>
      <c r="H690" s="154" t="s">
        <v>1255</v>
      </c>
      <c r="I690" s="156">
        <v>63</v>
      </c>
    </row>
    <row r="691" spans="1:9">
      <c r="A691" s="152">
        <v>690</v>
      </c>
      <c r="B691" s="153" t="s">
        <v>1099</v>
      </c>
      <c r="C691" s="153" t="s">
        <v>1100</v>
      </c>
      <c r="D691" s="153" t="s">
        <v>1109</v>
      </c>
      <c r="E691" s="154">
        <v>1</v>
      </c>
      <c r="F691" s="155">
        <v>5.95</v>
      </c>
      <c r="G691" s="154" t="s">
        <v>1258</v>
      </c>
      <c r="H691" s="154" t="s">
        <v>1255</v>
      </c>
      <c r="I691" s="156">
        <v>23</v>
      </c>
    </row>
    <row r="692" spans="1:9">
      <c r="A692" s="152">
        <v>691</v>
      </c>
      <c r="B692" s="153" t="s">
        <v>1130</v>
      </c>
      <c r="C692" s="153" t="s">
        <v>1094</v>
      </c>
      <c r="D692" s="153" t="s">
        <v>1109</v>
      </c>
      <c r="E692" s="154">
        <v>2</v>
      </c>
      <c r="F692" s="155">
        <v>3.53</v>
      </c>
      <c r="G692" s="154" t="s">
        <v>1258</v>
      </c>
      <c r="H692" s="154" t="s">
        <v>1255</v>
      </c>
      <c r="I692" s="156">
        <v>71</v>
      </c>
    </row>
    <row r="693" spans="1:9">
      <c r="A693" s="152">
        <v>692</v>
      </c>
      <c r="B693" s="153" t="s">
        <v>1126</v>
      </c>
      <c r="C693" s="153" t="s">
        <v>1097</v>
      </c>
      <c r="D693" s="153" t="s">
        <v>1098</v>
      </c>
      <c r="E693" s="154">
        <v>10</v>
      </c>
      <c r="F693" s="155">
        <v>4.46</v>
      </c>
      <c r="G693" s="154" t="s">
        <v>1258</v>
      </c>
      <c r="H693" s="154" t="s">
        <v>1255</v>
      </c>
      <c r="I693" s="156">
        <v>35</v>
      </c>
    </row>
    <row r="694" spans="1:9">
      <c r="A694" s="152">
        <v>693</v>
      </c>
      <c r="B694" s="153" t="s">
        <v>1128</v>
      </c>
      <c r="C694" s="153" t="s">
        <v>1097</v>
      </c>
      <c r="D694" s="153" t="s">
        <v>1109</v>
      </c>
      <c r="E694" s="154">
        <v>8</v>
      </c>
      <c r="F694" s="155">
        <v>4.97</v>
      </c>
      <c r="G694" s="154" t="s">
        <v>1258</v>
      </c>
      <c r="H694" s="154" t="s">
        <v>1255</v>
      </c>
      <c r="I694" s="156">
        <v>48</v>
      </c>
    </row>
    <row r="695" spans="1:9">
      <c r="A695" s="152">
        <v>694</v>
      </c>
      <c r="B695" s="153" t="s">
        <v>1099</v>
      </c>
      <c r="C695" s="153" t="s">
        <v>1100</v>
      </c>
      <c r="D695" s="153" t="s">
        <v>1101</v>
      </c>
      <c r="E695" s="154">
        <v>7</v>
      </c>
      <c r="F695" s="155">
        <v>7.09</v>
      </c>
      <c r="G695" s="154" t="s">
        <v>1257</v>
      </c>
      <c r="H695" s="154" t="s">
        <v>1255</v>
      </c>
      <c r="I695" s="156">
        <v>42</v>
      </c>
    </row>
    <row r="696" spans="1:9">
      <c r="A696" s="152">
        <v>695</v>
      </c>
      <c r="B696" s="153" t="s">
        <v>1114</v>
      </c>
      <c r="C696" s="153" t="s">
        <v>1094</v>
      </c>
      <c r="D696" s="153" t="s">
        <v>1095</v>
      </c>
      <c r="E696" s="154">
        <v>7</v>
      </c>
      <c r="F696" s="155">
        <v>2.0099999999999998</v>
      </c>
      <c r="G696" s="154" t="s">
        <v>1258</v>
      </c>
      <c r="H696" s="154" t="s">
        <v>1255</v>
      </c>
      <c r="I696" s="156">
        <v>62</v>
      </c>
    </row>
    <row r="697" spans="1:9">
      <c r="A697" s="152">
        <v>696</v>
      </c>
      <c r="B697" s="153" t="s">
        <v>1125</v>
      </c>
      <c r="C697" s="153" t="s">
        <v>1094</v>
      </c>
      <c r="D697" s="153" t="s">
        <v>1103</v>
      </c>
      <c r="E697" s="154">
        <v>2</v>
      </c>
      <c r="F697" s="155">
        <v>5.42</v>
      </c>
      <c r="G697" s="154" t="s">
        <v>1257</v>
      </c>
      <c r="H697" s="154" t="s">
        <v>1255</v>
      </c>
      <c r="I697" s="156">
        <v>75</v>
      </c>
    </row>
    <row r="698" spans="1:9">
      <c r="A698" s="152">
        <v>697</v>
      </c>
      <c r="B698" s="153" t="s">
        <v>1120</v>
      </c>
      <c r="C698" s="153" t="s">
        <v>1094</v>
      </c>
      <c r="D698" s="153" t="s">
        <v>1095</v>
      </c>
      <c r="E698" s="154">
        <v>5</v>
      </c>
      <c r="F698" s="155">
        <v>6.49</v>
      </c>
      <c r="G698" s="154" t="s">
        <v>1258</v>
      </c>
      <c r="H698" s="154" t="s">
        <v>1254</v>
      </c>
      <c r="I698" s="156">
        <v>42</v>
      </c>
    </row>
    <row r="699" spans="1:9">
      <c r="A699" s="152">
        <v>698</v>
      </c>
      <c r="B699" s="153" t="s">
        <v>1132</v>
      </c>
      <c r="C699" s="153" t="s">
        <v>1094</v>
      </c>
      <c r="D699" s="153" t="s">
        <v>1101</v>
      </c>
      <c r="E699" s="154">
        <v>7</v>
      </c>
      <c r="F699" s="155">
        <v>7.28</v>
      </c>
      <c r="G699" s="154" t="s">
        <v>1258</v>
      </c>
      <c r="H699" s="154" t="s">
        <v>1255</v>
      </c>
      <c r="I699" s="156">
        <v>35</v>
      </c>
    </row>
    <row r="700" spans="1:9">
      <c r="A700" s="152">
        <v>699</v>
      </c>
      <c r="B700" s="153" t="s">
        <v>1128</v>
      </c>
      <c r="C700" s="153" t="s">
        <v>1097</v>
      </c>
      <c r="D700" s="153" t="s">
        <v>1109</v>
      </c>
      <c r="E700" s="154">
        <v>3</v>
      </c>
      <c r="F700" s="155">
        <v>4.5999999999999996</v>
      </c>
      <c r="G700" s="154" t="s">
        <v>1258</v>
      </c>
      <c r="H700" s="154" t="s">
        <v>1255</v>
      </c>
      <c r="I700" s="156">
        <v>70</v>
      </c>
    </row>
    <row r="701" spans="1:9">
      <c r="A701" s="152">
        <v>700</v>
      </c>
      <c r="B701" s="153" t="s">
        <v>1106</v>
      </c>
      <c r="C701" s="153" t="s">
        <v>1094</v>
      </c>
      <c r="D701" s="153" t="s">
        <v>1103</v>
      </c>
      <c r="E701" s="154">
        <v>8</v>
      </c>
      <c r="F701" s="155">
        <v>4.9400000000000004</v>
      </c>
      <c r="G701" s="154" t="s">
        <v>1258</v>
      </c>
      <c r="H701" s="154" t="s">
        <v>1255</v>
      </c>
      <c r="I701" s="156">
        <v>62</v>
      </c>
    </row>
    <row r="702" spans="1:9">
      <c r="A702" s="152">
        <v>701</v>
      </c>
      <c r="B702" s="153" t="s">
        <v>1122</v>
      </c>
      <c r="C702" s="153" t="s">
        <v>1111</v>
      </c>
      <c r="D702" s="153" t="s">
        <v>1095</v>
      </c>
      <c r="E702" s="154">
        <v>3</v>
      </c>
      <c r="F702" s="155">
        <v>3.37</v>
      </c>
      <c r="G702" s="154" t="s">
        <v>1258</v>
      </c>
      <c r="H702" s="154" t="s">
        <v>1254</v>
      </c>
      <c r="I702" s="156">
        <v>79</v>
      </c>
    </row>
    <row r="703" spans="1:9">
      <c r="A703" s="152">
        <v>702</v>
      </c>
      <c r="B703" s="153" t="s">
        <v>1110</v>
      </c>
      <c r="C703" s="153" t="s">
        <v>1111</v>
      </c>
      <c r="D703" s="153" t="s">
        <v>1095</v>
      </c>
      <c r="E703" s="154">
        <v>10</v>
      </c>
      <c r="F703" s="155">
        <v>1.24</v>
      </c>
      <c r="G703" s="154" t="s">
        <v>1257</v>
      </c>
      <c r="H703" s="154" t="s">
        <v>1255</v>
      </c>
      <c r="I703" s="156">
        <v>42</v>
      </c>
    </row>
    <row r="704" spans="1:9">
      <c r="A704" s="152">
        <v>703</v>
      </c>
      <c r="B704" s="153" t="s">
        <v>1114</v>
      </c>
      <c r="C704" s="153" t="s">
        <v>1094</v>
      </c>
      <c r="D704" s="153" t="s">
        <v>1101</v>
      </c>
      <c r="E704" s="154">
        <v>6</v>
      </c>
      <c r="F704" s="155">
        <v>7.26</v>
      </c>
      <c r="G704" s="154" t="s">
        <v>1258</v>
      </c>
      <c r="H704" s="154" t="s">
        <v>1255</v>
      </c>
      <c r="I704" s="156">
        <v>55</v>
      </c>
    </row>
    <row r="705" spans="1:9">
      <c r="A705" s="152">
        <v>704</v>
      </c>
      <c r="B705" s="153" t="s">
        <v>1140</v>
      </c>
      <c r="C705" s="153" t="s">
        <v>1097</v>
      </c>
      <c r="D705" s="153" t="s">
        <v>1101</v>
      </c>
      <c r="E705" s="154">
        <v>8</v>
      </c>
      <c r="F705" s="155">
        <v>8.09</v>
      </c>
      <c r="G705" s="154" t="s">
        <v>1258</v>
      </c>
      <c r="H705" s="154" t="s">
        <v>1255</v>
      </c>
      <c r="I705" s="156">
        <v>45</v>
      </c>
    </row>
    <row r="706" spans="1:9">
      <c r="A706" s="152">
        <v>705</v>
      </c>
      <c r="B706" s="153" t="s">
        <v>1140</v>
      </c>
      <c r="C706" s="153" t="s">
        <v>1097</v>
      </c>
      <c r="D706" s="153" t="s">
        <v>1103</v>
      </c>
      <c r="E706" s="154">
        <v>5</v>
      </c>
      <c r="F706" s="155">
        <v>4.24</v>
      </c>
      <c r="G706" s="154" t="s">
        <v>1258</v>
      </c>
      <c r="H706" s="154" t="s">
        <v>1255</v>
      </c>
      <c r="I706" s="156">
        <v>46</v>
      </c>
    </row>
    <row r="707" spans="1:9">
      <c r="A707" s="152">
        <v>706</v>
      </c>
      <c r="B707" s="153" t="s">
        <v>1117</v>
      </c>
      <c r="C707" s="153" t="s">
        <v>1094</v>
      </c>
      <c r="D707" s="153" t="s">
        <v>1109</v>
      </c>
      <c r="E707" s="154">
        <v>5</v>
      </c>
      <c r="F707" s="155">
        <v>8.4700000000000006</v>
      </c>
      <c r="G707" s="154" t="s">
        <v>1258</v>
      </c>
      <c r="H707" s="154" t="s">
        <v>1255</v>
      </c>
      <c r="I707" s="156">
        <v>56</v>
      </c>
    </row>
    <row r="708" spans="1:9">
      <c r="A708" s="152">
        <v>707</v>
      </c>
      <c r="B708" s="153" t="s">
        <v>1115</v>
      </c>
      <c r="C708" s="153" t="s">
        <v>1097</v>
      </c>
      <c r="D708" s="153" t="s">
        <v>1109</v>
      </c>
      <c r="E708" s="154">
        <v>4</v>
      </c>
      <c r="F708" s="155">
        <v>3.27</v>
      </c>
      <c r="G708" s="154" t="s">
        <v>1258</v>
      </c>
      <c r="H708" s="154" t="s">
        <v>1255</v>
      </c>
      <c r="I708" s="156">
        <v>39</v>
      </c>
    </row>
    <row r="709" spans="1:9">
      <c r="A709" s="152">
        <v>708</v>
      </c>
      <c r="B709" s="153" t="s">
        <v>1124</v>
      </c>
      <c r="C709" s="153" t="s">
        <v>1097</v>
      </c>
      <c r="D709" s="153" t="s">
        <v>1101</v>
      </c>
      <c r="E709" s="154">
        <v>10</v>
      </c>
      <c r="F709" s="155">
        <v>7.84</v>
      </c>
      <c r="G709" s="154" t="s">
        <v>1258</v>
      </c>
      <c r="H709" s="154" t="s">
        <v>1255</v>
      </c>
      <c r="I709" s="156">
        <v>58</v>
      </c>
    </row>
    <row r="710" spans="1:9">
      <c r="A710" s="152">
        <v>709</v>
      </c>
      <c r="B710" s="153" t="s">
        <v>1128</v>
      </c>
      <c r="C710" s="153" t="s">
        <v>1097</v>
      </c>
      <c r="D710" s="153" t="s">
        <v>1095</v>
      </c>
      <c r="E710" s="154">
        <v>7</v>
      </c>
      <c r="F710" s="155">
        <v>5.97</v>
      </c>
      <c r="G710" s="154" t="s">
        <v>1258</v>
      </c>
      <c r="H710" s="154" t="s">
        <v>1255</v>
      </c>
      <c r="I710" s="156">
        <v>41</v>
      </c>
    </row>
    <row r="711" spans="1:9">
      <c r="A711" s="152">
        <v>710</v>
      </c>
      <c r="B711" s="153" t="s">
        <v>203</v>
      </c>
      <c r="C711" s="153" t="s">
        <v>1094</v>
      </c>
      <c r="D711" s="153" t="s">
        <v>1101</v>
      </c>
      <c r="E711" s="154">
        <v>4</v>
      </c>
      <c r="F711" s="155">
        <v>9.68</v>
      </c>
      <c r="G711" s="154" t="s">
        <v>1258</v>
      </c>
      <c r="H711" s="154" t="s">
        <v>1255</v>
      </c>
      <c r="I711" s="156">
        <v>44</v>
      </c>
    </row>
    <row r="712" spans="1:9">
      <c r="A712" s="152">
        <v>711</v>
      </c>
      <c r="B712" s="153" t="s">
        <v>1142</v>
      </c>
      <c r="C712" s="153" t="s">
        <v>1094</v>
      </c>
      <c r="D712" s="153" t="s">
        <v>1095</v>
      </c>
      <c r="E712" s="154">
        <v>3</v>
      </c>
      <c r="F712" s="155">
        <v>3.52</v>
      </c>
      <c r="G712" s="154" t="s">
        <v>1258</v>
      </c>
      <c r="H712" s="154" t="s">
        <v>1255</v>
      </c>
      <c r="I712" s="156">
        <v>32</v>
      </c>
    </row>
    <row r="713" spans="1:9">
      <c r="A713" s="152">
        <v>712</v>
      </c>
      <c r="B713" s="153" t="s">
        <v>1126</v>
      </c>
      <c r="C713" s="153" t="s">
        <v>1097</v>
      </c>
      <c r="D713" s="153" t="s">
        <v>1095</v>
      </c>
      <c r="E713" s="154">
        <v>8</v>
      </c>
      <c r="F713" s="155">
        <v>7.89</v>
      </c>
      <c r="G713" s="154" t="s">
        <v>1257</v>
      </c>
      <c r="H713" s="154" t="s">
        <v>1255</v>
      </c>
      <c r="I713" s="156">
        <v>41</v>
      </c>
    </row>
    <row r="714" spans="1:9">
      <c r="A714" s="152">
        <v>713</v>
      </c>
      <c r="B714" s="153" t="s">
        <v>1106</v>
      </c>
      <c r="C714" s="153" t="s">
        <v>1094</v>
      </c>
      <c r="D714" s="153" t="s">
        <v>1109</v>
      </c>
      <c r="E714" s="154">
        <v>5</v>
      </c>
      <c r="F714" s="155">
        <v>2.0499999999999998</v>
      </c>
      <c r="G714" s="154" t="s">
        <v>1257</v>
      </c>
      <c r="H714" s="154" t="s">
        <v>1254</v>
      </c>
      <c r="I714" s="156">
        <v>58</v>
      </c>
    </row>
    <row r="715" spans="1:9">
      <c r="A715" s="152">
        <v>714</v>
      </c>
      <c r="B715" s="153" t="s">
        <v>1102</v>
      </c>
      <c r="C715" s="153" t="s">
        <v>1097</v>
      </c>
      <c r="D715" s="153" t="s">
        <v>1101</v>
      </c>
      <c r="E715" s="154">
        <v>6</v>
      </c>
      <c r="F715" s="155">
        <v>5.0599999999999996</v>
      </c>
      <c r="G715" s="154" t="s">
        <v>1258</v>
      </c>
      <c r="H715" s="154" t="s">
        <v>1255</v>
      </c>
      <c r="I715" s="156">
        <v>26</v>
      </c>
    </row>
    <row r="716" spans="1:9">
      <c r="A716" s="152">
        <v>715</v>
      </c>
      <c r="B716" s="153" t="s">
        <v>1105</v>
      </c>
      <c r="C716" s="153" t="s">
        <v>1094</v>
      </c>
      <c r="D716" s="153" t="s">
        <v>1095</v>
      </c>
      <c r="E716" s="154">
        <v>2</v>
      </c>
      <c r="F716" s="155">
        <v>5.18</v>
      </c>
      <c r="G716" s="154" t="s">
        <v>1257</v>
      </c>
      <c r="H716" s="154" t="s">
        <v>1255</v>
      </c>
      <c r="I716" s="156">
        <v>57</v>
      </c>
    </row>
    <row r="717" spans="1:9">
      <c r="A717" s="152">
        <v>716</v>
      </c>
      <c r="B717" s="153" t="s">
        <v>1122</v>
      </c>
      <c r="C717" s="153" t="s">
        <v>1111</v>
      </c>
      <c r="D717" s="153" t="s">
        <v>1095</v>
      </c>
      <c r="E717" s="154">
        <v>1</v>
      </c>
      <c r="F717" s="155">
        <v>2.38</v>
      </c>
      <c r="G717" s="154" t="s">
        <v>1258</v>
      </c>
      <c r="H717" s="154" t="s">
        <v>1255</v>
      </c>
      <c r="I717" s="156">
        <v>45</v>
      </c>
    </row>
    <row r="718" spans="1:9">
      <c r="A718" s="152">
        <v>717</v>
      </c>
      <c r="B718" s="153" t="s">
        <v>1135</v>
      </c>
      <c r="C718" s="153" t="s">
        <v>1097</v>
      </c>
      <c r="D718" s="153" t="s">
        <v>1101</v>
      </c>
      <c r="E718" s="154">
        <v>7</v>
      </c>
      <c r="F718" s="155">
        <v>3.97</v>
      </c>
      <c r="G718" s="154" t="s">
        <v>1258</v>
      </c>
      <c r="H718" s="154" t="s">
        <v>1255</v>
      </c>
      <c r="I718" s="156">
        <v>68</v>
      </c>
    </row>
    <row r="719" spans="1:9">
      <c r="A719" s="152">
        <v>718</v>
      </c>
      <c r="B719" s="153" t="s">
        <v>1120</v>
      </c>
      <c r="C719" s="153" t="s">
        <v>1094</v>
      </c>
      <c r="D719" s="153" t="s">
        <v>1109</v>
      </c>
      <c r="E719" s="154">
        <v>5</v>
      </c>
      <c r="F719" s="155">
        <v>7.26</v>
      </c>
      <c r="G719" s="154" t="s">
        <v>1258</v>
      </c>
      <c r="H719" s="154" t="s">
        <v>1255</v>
      </c>
      <c r="I719" s="156">
        <v>35</v>
      </c>
    </row>
    <row r="720" spans="1:9">
      <c r="A720" s="152">
        <v>719</v>
      </c>
      <c r="B720" s="153" t="s">
        <v>1139</v>
      </c>
      <c r="C720" s="153" t="s">
        <v>1094</v>
      </c>
      <c r="D720" s="153" t="s">
        <v>1103</v>
      </c>
      <c r="E720" s="154">
        <v>8</v>
      </c>
      <c r="F720" s="155">
        <v>8.27</v>
      </c>
      <c r="G720" s="154" t="s">
        <v>1258</v>
      </c>
      <c r="H720" s="154" t="s">
        <v>1254</v>
      </c>
      <c r="I720" s="156">
        <v>29</v>
      </c>
    </row>
    <row r="721" spans="1:9">
      <c r="A721" s="152">
        <v>720</v>
      </c>
      <c r="B721" s="153" t="s">
        <v>1118</v>
      </c>
      <c r="C721" s="153" t="s">
        <v>1097</v>
      </c>
      <c r="D721" s="153" t="s">
        <v>1095</v>
      </c>
      <c r="E721" s="154">
        <v>10</v>
      </c>
      <c r="F721" s="155">
        <v>8.0399999999999991</v>
      </c>
      <c r="G721" s="154" t="s">
        <v>1258</v>
      </c>
      <c r="H721" s="154" t="s">
        <v>1255</v>
      </c>
      <c r="I721" s="156">
        <v>62</v>
      </c>
    </row>
    <row r="722" spans="1:9">
      <c r="A722" s="152">
        <v>721</v>
      </c>
      <c r="B722" s="153" t="s">
        <v>1121</v>
      </c>
      <c r="C722" s="153" t="s">
        <v>1097</v>
      </c>
      <c r="D722" s="153" t="s">
        <v>1098</v>
      </c>
      <c r="E722" s="154">
        <v>7</v>
      </c>
      <c r="F722" s="155">
        <v>5.28</v>
      </c>
      <c r="G722" s="154" t="s">
        <v>1257</v>
      </c>
      <c r="H722" s="154" t="s">
        <v>1255</v>
      </c>
      <c r="I722" s="156">
        <v>70</v>
      </c>
    </row>
    <row r="723" spans="1:9">
      <c r="A723" s="152">
        <v>722</v>
      </c>
      <c r="B723" s="153" t="s">
        <v>1138</v>
      </c>
      <c r="C723" s="153" t="s">
        <v>1100</v>
      </c>
      <c r="D723" s="153" t="s">
        <v>1098</v>
      </c>
      <c r="E723" s="154">
        <v>10</v>
      </c>
      <c r="F723" s="155">
        <v>5.93</v>
      </c>
      <c r="G723" s="154" t="s">
        <v>1257</v>
      </c>
      <c r="H723" s="154" t="s">
        <v>1255</v>
      </c>
      <c r="I723" s="156">
        <v>35</v>
      </c>
    </row>
    <row r="724" spans="1:9">
      <c r="A724" s="152">
        <v>723</v>
      </c>
      <c r="B724" s="153" t="s">
        <v>1130</v>
      </c>
      <c r="C724" s="153" t="s">
        <v>1094</v>
      </c>
      <c r="D724" s="153" t="s">
        <v>1103</v>
      </c>
      <c r="E724" s="154">
        <v>4</v>
      </c>
      <c r="F724" s="155">
        <v>4</v>
      </c>
      <c r="G724" s="154" t="s">
        <v>1258</v>
      </c>
      <c r="H724" s="154" t="s">
        <v>1254</v>
      </c>
      <c r="I724" s="156">
        <v>22</v>
      </c>
    </row>
    <row r="725" spans="1:9">
      <c r="A725" s="152">
        <v>724</v>
      </c>
      <c r="B725" s="153" t="s">
        <v>1132</v>
      </c>
      <c r="C725" s="153" t="s">
        <v>1094</v>
      </c>
      <c r="D725" s="153" t="s">
        <v>1101</v>
      </c>
      <c r="E725" s="154">
        <v>5</v>
      </c>
      <c r="F725" s="155">
        <v>6.96</v>
      </c>
      <c r="G725" s="154" t="s">
        <v>1258</v>
      </c>
      <c r="H725" s="154" t="s">
        <v>1255</v>
      </c>
      <c r="I725" s="156">
        <v>65</v>
      </c>
    </row>
    <row r="726" spans="1:9">
      <c r="A726" s="152">
        <v>725</v>
      </c>
      <c r="B726" s="153" t="s">
        <v>1116</v>
      </c>
      <c r="C726" s="153" t="s">
        <v>1097</v>
      </c>
      <c r="D726" s="153" t="s">
        <v>1101</v>
      </c>
      <c r="E726" s="154">
        <v>8</v>
      </c>
      <c r="F726" s="155">
        <v>2.9</v>
      </c>
      <c r="G726" s="154" t="s">
        <v>1258</v>
      </c>
      <c r="H726" s="154" t="s">
        <v>1254</v>
      </c>
      <c r="I726" s="156">
        <v>53</v>
      </c>
    </row>
    <row r="727" spans="1:9">
      <c r="A727" s="152">
        <v>726</v>
      </c>
      <c r="B727" s="153" t="s">
        <v>1140</v>
      </c>
      <c r="C727" s="153" t="s">
        <v>1097</v>
      </c>
      <c r="D727" s="153" t="s">
        <v>1095</v>
      </c>
      <c r="E727" s="154">
        <v>9</v>
      </c>
      <c r="F727" s="155">
        <v>1.8</v>
      </c>
      <c r="G727" s="154" t="s">
        <v>1258</v>
      </c>
      <c r="H727" s="154" t="s">
        <v>1255</v>
      </c>
      <c r="I727" s="156">
        <v>63</v>
      </c>
    </row>
    <row r="728" spans="1:9">
      <c r="A728" s="152">
        <v>727</v>
      </c>
      <c r="B728" s="153" t="s">
        <v>1113</v>
      </c>
      <c r="C728" s="153" t="s">
        <v>1094</v>
      </c>
      <c r="D728" s="153" t="s">
        <v>1103</v>
      </c>
      <c r="E728" s="154">
        <v>9</v>
      </c>
      <c r="F728" s="155">
        <v>1.65</v>
      </c>
      <c r="G728" s="154" t="s">
        <v>1257</v>
      </c>
      <c r="H728" s="154" t="s">
        <v>1255</v>
      </c>
      <c r="I728" s="156">
        <v>50</v>
      </c>
    </row>
    <row r="729" spans="1:9">
      <c r="A729" s="152">
        <v>728</v>
      </c>
      <c r="B729" s="153" t="s">
        <v>1121</v>
      </c>
      <c r="C729" s="153" t="s">
        <v>1097</v>
      </c>
      <c r="D729" s="153" t="s">
        <v>1095</v>
      </c>
      <c r="E729" s="154">
        <v>10</v>
      </c>
      <c r="F729" s="155">
        <v>4.34</v>
      </c>
      <c r="G729" s="154" t="s">
        <v>1258</v>
      </c>
      <c r="H729" s="154" t="s">
        <v>1255</v>
      </c>
      <c r="I729" s="156">
        <v>25</v>
      </c>
    </row>
    <row r="730" spans="1:9">
      <c r="A730" s="152">
        <v>729</v>
      </c>
      <c r="B730" s="153" t="s">
        <v>1138</v>
      </c>
      <c r="C730" s="153" t="s">
        <v>1100</v>
      </c>
      <c r="D730" s="153" t="s">
        <v>1101</v>
      </c>
      <c r="E730" s="154">
        <v>7</v>
      </c>
      <c r="F730" s="155">
        <v>4.5599999999999996</v>
      </c>
      <c r="G730" s="154" t="s">
        <v>1258</v>
      </c>
      <c r="H730" s="154" t="s">
        <v>1255</v>
      </c>
      <c r="I730" s="156">
        <v>68</v>
      </c>
    </row>
    <row r="731" spans="1:9">
      <c r="A731" s="152">
        <v>730</v>
      </c>
      <c r="B731" s="153" t="s">
        <v>1139</v>
      </c>
      <c r="C731" s="153" t="s">
        <v>1094</v>
      </c>
      <c r="D731" s="153" t="s">
        <v>1095</v>
      </c>
      <c r="E731" s="154">
        <v>7</v>
      </c>
      <c r="F731" s="155">
        <v>7.89</v>
      </c>
      <c r="G731" s="154" t="s">
        <v>1258</v>
      </c>
      <c r="H731" s="154" t="s">
        <v>1255</v>
      </c>
      <c r="I731" s="156">
        <v>59</v>
      </c>
    </row>
    <row r="732" spans="1:9">
      <c r="A732" s="152">
        <v>731</v>
      </c>
      <c r="B732" s="153" t="s">
        <v>203</v>
      </c>
      <c r="C732" s="153" t="s">
        <v>1094</v>
      </c>
      <c r="D732" s="153" t="s">
        <v>1095</v>
      </c>
      <c r="E732" s="154">
        <v>10</v>
      </c>
      <c r="F732" s="155">
        <v>5.98</v>
      </c>
      <c r="G732" s="154" t="s">
        <v>1257</v>
      </c>
      <c r="H732" s="154" t="s">
        <v>1255</v>
      </c>
      <c r="I732" s="156">
        <v>41</v>
      </c>
    </row>
    <row r="733" spans="1:9">
      <c r="A733" s="152">
        <v>732</v>
      </c>
      <c r="B733" s="153" t="s">
        <v>1102</v>
      </c>
      <c r="C733" s="153" t="s">
        <v>1097</v>
      </c>
      <c r="D733" s="153" t="s">
        <v>1095</v>
      </c>
      <c r="E733" s="154">
        <v>6</v>
      </c>
      <c r="F733" s="155">
        <v>1.73</v>
      </c>
      <c r="G733" s="154" t="s">
        <v>1258</v>
      </c>
      <c r="H733" s="154" t="s">
        <v>1255</v>
      </c>
      <c r="I733" s="156">
        <v>72</v>
      </c>
    </row>
    <row r="734" spans="1:9">
      <c r="A734" s="152">
        <v>733</v>
      </c>
      <c r="B734" s="153" t="s">
        <v>1136</v>
      </c>
      <c r="C734" s="153" t="s">
        <v>1094</v>
      </c>
      <c r="D734" s="153" t="s">
        <v>1098</v>
      </c>
      <c r="E734" s="154">
        <v>4</v>
      </c>
      <c r="F734" s="155">
        <v>2.4300000000000002</v>
      </c>
      <c r="G734" s="154" t="s">
        <v>1258</v>
      </c>
      <c r="H734" s="154" t="s">
        <v>1255</v>
      </c>
      <c r="I734" s="156">
        <v>50</v>
      </c>
    </row>
    <row r="735" spans="1:9">
      <c r="A735" s="152">
        <v>734</v>
      </c>
      <c r="B735" s="153" t="s">
        <v>1124</v>
      </c>
      <c r="C735" s="153" t="s">
        <v>1097</v>
      </c>
      <c r="D735" s="153" t="s">
        <v>1101</v>
      </c>
      <c r="E735" s="154">
        <v>3</v>
      </c>
      <c r="F735" s="155">
        <v>6.99</v>
      </c>
      <c r="G735" s="154" t="s">
        <v>1258</v>
      </c>
      <c r="H735" s="154" t="s">
        <v>1255</v>
      </c>
      <c r="I735" s="156">
        <v>33</v>
      </c>
    </row>
    <row r="736" spans="1:9">
      <c r="A736" s="152">
        <v>735</v>
      </c>
      <c r="B736" s="153" t="s">
        <v>1107</v>
      </c>
      <c r="C736" s="153" t="s">
        <v>1094</v>
      </c>
      <c r="D736" s="153" t="s">
        <v>1103</v>
      </c>
      <c r="E736" s="154">
        <v>1</v>
      </c>
      <c r="F736" s="155">
        <v>9.33</v>
      </c>
      <c r="G736" s="154" t="s">
        <v>1258</v>
      </c>
      <c r="H736" s="154" t="s">
        <v>1254</v>
      </c>
      <c r="I736" s="156">
        <v>48</v>
      </c>
    </row>
    <row r="737" spans="1:9">
      <c r="A737" s="152">
        <v>736</v>
      </c>
      <c r="B737" s="153" t="s">
        <v>1121</v>
      </c>
      <c r="C737" s="153" t="s">
        <v>1097</v>
      </c>
      <c r="D737" s="153" t="s">
        <v>1098</v>
      </c>
      <c r="E737" s="154">
        <v>2</v>
      </c>
      <c r="F737" s="155">
        <v>7.77</v>
      </c>
      <c r="G737" s="154" t="s">
        <v>1258</v>
      </c>
      <c r="H737" s="154" t="s">
        <v>1255</v>
      </c>
      <c r="I737" s="156">
        <v>40</v>
      </c>
    </row>
    <row r="738" spans="1:9">
      <c r="A738" s="152">
        <v>737</v>
      </c>
      <c r="B738" s="153" t="s">
        <v>204</v>
      </c>
      <c r="C738" s="153" t="s">
        <v>1094</v>
      </c>
      <c r="D738" s="153" t="s">
        <v>1101</v>
      </c>
      <c r="E738" s="154">
        <v>10</v>
      </c>
      <c r="F738" s="155">
        <v>8.77</v>
      </c>
      <c r="G738" s="154" t="s">
        <v>1258</v>
      </c>
      <c r="H738" s="154" t="s">
        <v>1255</v>
      </c>
      <c r="I738" s="156">
        <v>22</v>
      </c>
    </row>
    <row r="739" spans="1:9">
      <c r="A739" s="152">
        <v>738</v>
      </c>
      <c r="B739" s="153" t="s">
        <v>1122</v>
      </c>
      <c r="C739" s="153" t="s">
        <v>1111</v>
      </c>
      <c r="D739" s="153" t="s">
        <v>1098</v>
      </c>
      <c r="E739" s="154">
        <v>6</v>
      </c>
      <c r="F739" s="155">
        <v>5.26</v>
      </c>
      <c r="G739" s="154" t="s">
        <v>1257</v>
      </c>
      <c r="H739" s="154" t="s">
        <v>1255</v>
      </c>
      <c r="I739" s="156">
        <v>38</v>
      </c>
    </row>
    <row r="740" spans="1:9">
      <c r="A740" s="152">
        <v>739</v>
      </c>
      <c r="B740" s="153" t="s">
        <v>1126</v>
      </c>
      <c r="C740" s="153" t="s">
        <v>1097</v>
      </c>
      <c r="D740" s="153" t="s">
        <v>1103</v>
      </c>
      <c r="E740" s="154">
        <v>8</v>
      </c>
      <c r="F740" s="155">
        <v>3.36</v>
      </c>
      <c r="G740" s="154" t="s">
        <v>1257</v>
      </c>
      <c r="H740" s="154" t="s">
        <v>1255</v>
      </c>
      <c r="I740" s="156">
        <v>53</v>
      </c>
    </row>
    <row r="741" spans="1:9">
      <c r="A741" s="152">
        <v>740</v>
      </c>
      <c r="B741" s="153" t="s">
        <v>1142</v>
      </c>
      <c r="C741" s="153" t="s">
        <v>1094</v>
      </c>
      <c r="D741" s="153" t="s">
        <v>1095</v>
      </c>
      <c r="E741" s="154">
        <v>10</v>
      </c>
      <c r="F741" s="155">
        <v>4.08</v>
      </c>
      <c r="G741" s="154" t="s">
        <v>1258</v>
      </c>
      <c r="H741" s="154" t="s">
        <v>1255</v>
      </c>
      <c r="I741" s="156">
        <v>37</v>
      </c>
    </row>
    <row r="742" spans="1:9">
      <c r="A742" s="152">
        <v>741</v>
      </c>
      <c r="B742" s="153" t="s">
        <v>1115</v>
      </c>
      <c r="C742" s="153" t="s">
        <v>1097</v>
      </c>
      <c r="D742" s="153" t="s">
        <v>1095</v>
      </c>
      <c r="E742" s="154">
        <v>2</v>
      </c>
      <c r="F742" s="155">
        <v>8.64</v>
      </c>
      <c r="G742" s="154" t="s">
        <v>1258</v>
      </c>
      <c r="H742" s="154" t="s">
        <v>1255</v>
      </c>
      <c r="I742" s="156">
        <v>68</v>
      </c>
    </row>
    <row r="743" spans="1:9">
      <c r="A743" s="152">
        <v>742</v>
      </c>
      <c r="B743" s="153" t="s">
        <v>1141</v>
      </c>
      <c r="C743" s="153" t="s">
        <v>1097</v>
      </c>
      <c r="D743" s="153" t="s">
        <v>1101</v>
      </c>
      <c r="E743" s="154">
        <v>1</v>
      </c>
      <c r="F743" s="155">
        <v>7.05</v>
      </c>
      <c r="G743" s="154" t="s">
        <v>1258</v>
      </c>
      <c r="H743" s="154" t="s">
        <v>1254</v>
      </c>
      <c r="I743" s="156">
        <v>35</v>
      </c>
    </row>
    <row r="744" spans="1:9">
      <c r="A744" s="152">
        <v>743</v>
      </c>
      <c r="B744" s="153" t="s">
        <v>1137</v>
      </c>
      <c r="C744" s="153" t="s">
        <v>1097</v>
      </c>
      <c r="D744" s="153" t="s">
        <v>1101</v>
      </c>
      <c r="E744" s="154">
        <v>9</v>
      </c>
      <c r="F744" s="155">
        <v>7.15</v>
      </c>
      <c r="G744" s="154" t="s">
        <v>1257</v>
      </c>
      <c r="H744" s="154" t="s">
        <v>1255</v>
      </c>
      <c r="I744" s="156">
        <v>65</v>
      </c>
    </row>
    <row r="745" spans="1:9">
      <c r="A745" s="152">
        <v>744</v>
      </c>
      <c r="B745" s="153" t="s">
        <v>1118</v>
      </c>
      <c r="C745" s="153" t="s">
        <v>1097</v>
      </c>
      <c r="D745" s="153" t="s">
        <v>1109</v>
      </c>
      <c r="E745" s="154">
        <v>3</v>
      </c>
      <c r="F745" s="155">
        <v>2.86</v>
      </c>
      <c r="G745" s="154" t="s">
        <v>1258</v>
      </c>
      <c r="H745" s="154" t="s">
        <v>1255</v>
      </c>
      <c r="I745" s="156">
        <v>71</v>
      </c>
    </row>
    <row r="746" spans="1:9">
      <c r="A746" s="152">
        <v>745</v>
      </c>
      <c r="B746" s="153" t="s">
        <v>1132</v>
      </c>
      <c r="C746" s="153" t="s">
        <v>1094</v>
      </c>
      <c r="D746" s="153" t="s">
        <v>1095</v>
      </c>
      <c r="E746" s="154">
        <v>8</v>
      </c>
      <c r="F746" s="155">
        <v>1.83</v>
      </c>
      <c r="G746" s="154" t="s">
        <v>1257</v>
      </c>
      <c r="H746" s="154" t="s">
        <v>1255</v>
      </c>
      <c r="I746" s="156">
        <v>41</v>
      </c>
    </row>
    <row r="747" spans="1:9">
      <c r="A747" s="152">
        <v>746</v>
      </c>
      <c r="B747" s="153" t="s">
        <v>1123</v>
      </c>
      <c r="C747" s="153" t="s">
        <v>1094</v>
      </c>
      <c r="D747" s="153" t="s">
        <v>1109</v>
      </c>
      <c r="E747" s="154">
        <v>9</v>
      </c>
      <c r="F747" s="155">
        <v>8.69</v>
      </c>
      <c r="G747" s="154" t="s">
        <v>1258</v>
      </c>
      <c r="H747" s="154" t="s">
        <v>1254</v>
      </c>
      <c r="I747" s="156">
        <v>65</v>
      </c>
    </row>
    <row r="748" spans="1:9">
      <c r="A748" s="152">
        <v>747</v>
      </c>
      <c r="B748" s="153" t="s">
        <v>1108</v>
      </c>
      <c r="C748" s="153" t="s">
        <v>1094</v>
      </c>
      <c r="D748" s="153" t="s">
        <v>1101</v>
      </c>
      <c r="E748" s="154">
        <v>2</v>
      </c>
      <c r="F748" s="155">
        <v>1.17</v>
      </c>
      <c r="G748" s="154" t="s">
        <v>1257</v>
      </c>
      <c r="H748" s="154" t="s">
        <v>1254</v>
      </c>
      <c r="I748" s="156">
        <v>59</v>
      </c>
    </row>
    <row r="749" spans="1:9">
      <c r="A749" s="152">
        <v>748</v>
      </c>
      <c r="B749" s="153" t="s">
        <v>1117</v>
      </c>
      <c r="C749" s="153" t="s">
        <v>1094</v>
      </c>
      <c r="D749" s="153" t="s">
        <v>1109</v>
      </c>
      <c r="E749" s="154">
        <v>4</v>
      </c>
      <c r="F749" s="155">
        <v>1.55</v>
      </c>
      <c r="G749" s="154" t="s">
        <v>1257</v>
      </c>
      <c r="H749" s="154" t="s">
        <v>1255</v>
      </c>
      <c r="I749" s="156">
        <v>43</v>
      </c>
    </row>
    <row r="750" spans="1:9">
      <c r="A750" s="152">
        <v>749</v>
      </c>
      <c r="B750" s="153" t="s">
        <v>1135</v>
      </c>
      <c r="C750" s="153" t="s">
        <v>1097</v>
      </c>
      <c r="D750" s="153" t="s">
        <v>1109</v>
      </c>
      <c r="E750" s="154">
        <v>9</v>
      </c>
      <c r="F750" s="155">
        <v>4.2300000000000004</v>
      </c>
      <c r="G750" s="154" t="s">
        <v>1258</v>
      </c>
      <c r="H750" s="154" t="s">
        <v>1255</v>
      </c>
      <c r="I750" s="156">
        <v>42</v>
      </c>
    </row>
    <row r="751" spans="1:9">
      <c r="A751" s="152">
        <v>750</v>
      </c>
      <c r="B751" s="153" t="s">
        <v>1142</v>
      </c>
      <c r="C751" s="153" t="s">
        <v>1094</v>
      </c>
      <c r="D751" s="153" t="s">
        <v>1101</v>
      </c>
      <c r="E751" s="154">
        <v>3</v>
      </c>
      <c r="F751" s="155">
        <v>7.08</v>
      </c>
      <c r="G751" s="154" t="s">
        <v>1258</v>
      </c>
      <c r="H751" s="154" t="s">
        <v>1254</v>
      </c>
      <c r="I751" s="156">
        <v>63</v>
      </c>
    </row>
    <row r="752" spans="1:9">
      <c r="A752" s="152">
        <v>751</v>
      </c>
      <c r="B752" s="153" t="s">
        <v>1138</v>
      </c>
      <c r="C752" s="153" t="s">
        <v>1100</v>
      </c>
      <c r="D752" s="153" t="s">
        <v>1095</v>
      </c>
      <c r="E752" s="154">
        <v>3</v>
      </c>
      <c r="F752" s="155">
        <v>1.55</v>
      </c>
      <c r="G752" s="154" t="s">
        <v>1258</v>
      </c>
      <c r="H752" s="154" t="s">
        <v>1254</v>
      </c>
      <c r="I752" s="156">
        <v>31</v>
      </c>
    </row>
    <row r="753" spans="1:9">
      <c r="A753" s="152">
        <v>752</v>
      </c>
      <c r="B753" s="153" t="s">
        <v>1106</v>
      </c>
      <c r="C753" s="153" t="s">
        <v>1094</v>
      </c>
      <c r="D753" s="153" t="s">
        <v>1101</v>
      </c>
      <c r="E753" s="154">
        <v>7</v>
      </c>
      <c r="F753" s="155">
        <v>2.36</v>
      </c>
      <c r="G753" s="154" t="s">
        <v>1257</v>
      </c>
      <c r="H753" s="154" t="s">
        <v>1255</v>
      </c>
      <c r="I753" s="156">
        <v>59</v>
      </c>
    </row>
    <row r="754" spans="1:9">
      <c r="A754" s="152">
        <v>753</v>
      </c>
      <c r="B754" s="153" t="s">
        <v>1136</v>
      </c>
      <c r="C754" s="153" t="s">
        <v>1094</v>
      </c>
      <c r="D754" s="153" t="s">
        <v>1095</v>
      </c>
      <c r="E754" s="154">
        <v>8</v>
      </c>
      <c r="F754" s="155">
        <v>8.82</v>
      </c>
      <c r="G754" s="154" t="s">
        <v>1258</v>
      </c>
      <c r="H754" s="154" t="s">
        <v>1255</v>
      </c>
      <c r="I754" s="156">
        <v>39</v>
      </c>
    </row>
    <row r="755" spans="1:9">
      <c r="A755" s="152">
        <v>754</v>
      </c>
      <c r="B755" s="153" t="s">
        <v>203</v>
      </c>
      <c r="C755" s="153" t="s">
        <v>1094</v>
      </c>
      <c r="D755" s="153" t="s">
        <v>1098</v>
      </c>
      <c r="E755" s="154">
        <v>9</v>
      </c>
      <c r="F755" s="155">
        <v>3.58</v>
      </c>
      <c r="G755" s="154" t="s">
        <v>1257</v>
      </c>
      <c r="H755" s="154" t="s">
        <v>1255</v>
      </c>
      <c r="I755" s="156">
        <v>58</v>
      </c>
    </row>
    <row r="756" spans="1:9">
      <c r="A756" s="152">
        <v>755</v>
      </c>
      <c r="B756" s="153" t="s">
        <v>1122</v>
      </c>
      <c r="C756" s="153" t="s">
        <v>1111</v>
      </c>
      <c r="D756" s="153" t="s">
        <v>1103</v>
      </c>
      <c r="E756" s="154">
        <v>6</v>
      </c>
      <c r="F756" s="155">
        <v>7.39</v>
      </c>
      <c r="G756" s="154" t="s">
        <v>1258</v>
      </c>
      <c r="H756" s="154" t="s">
        <v>1255</v>
      </c>
      <c r="I756" s="156">
        <v>44</v>
      </c>
    </row>
    <row r="757" spans="1:9">
      <c r="A757" s="152">
        <v>756</v>
      </c>
      <c r="B757" s="153" t="s">
        <v>1133</v>
      </c>
      <c r="C757" s="153" t="s">
        <v>1100</v>
      </c>
      <c r="D757" s="153" t="s">
        <v>1095</v>
      </c>
      <c r="E757" s="154">
        <v>6</v>
      </c>
      <c r="F757" s="155">
        <v>5.58</v>
      </c>
      <c r="G757" s="154" t="s">
        <v>1257</v>
      </c>
      <c r="H757" s="154" t="s">
        <v>1255</v>
      </c>
      <c r="I757" s="156">
        <v>47</v>
      </c>
    </row>
    <row r="758" spans="1:9">
      <c r="A758" s="152">
        <v>757</v>
      </c>
      <c r="B758" s="153" t="s">
        <v>1099</v>
      </c>
      <c r="C758" s="153" t="s">
        <v>1100</v>
      </c>
      <c r="D758" s="153" t="s">
        <v>1095</v>
      </c>
      <c r="E758" s="154">
        <v>8</v>
      </c>
      <c r="F758" s="155">
        <v>4.34</v>
      </c>
      <c r="G758" s="154" t="s">
        <v>1258</v>
      </c>
      <c r="H758" s="154" t="s">
        <v>1255</v>
      </c>
      <c r="I758" s="156">
        <v>30</v>
      </c>
    </row>
    <row r="759" spans="1:9">
      <c r="A759" s="152">
        <v>758</v>
      </c>
      <c r="B759" s="153" t="s">
        <v>204</v>
      </c>
      <c r="C759" s="153" t="s">
        <v>1094</v>
      </c>
      <c r="D759" s="153" t="s">
        <v>1103</v>
      </c>
      <c r="E759" s="154">
        <v>1</v>
      </c>
      <c r="F759" s="155">
        <v>7.54</v>
      </c>
      <c r="G759" s="154" t="s">
        <v>1258</v>
      </c>
      <c r="H759" s="154" t="s">
        <v>1255</v>
      </c>
      <c r="I759" s="156">
        <v>46</v>
      </c>
    </row>
    <row r="760" spans="1:9">
      <c r="A760" s="152">
        <v>759</v>
      </c>
      <c r="B760" s="153" t="s">
        <v>1137</v>
      </c>
      <c r="C760" s="153" t="s">
        <v>1097</v>
      </c>
      <c r="D760" s="153" t="s">
        <v>1103</v>
      </c>
      <c r="E760" s="154">
        <v>2</v>
      </c>
      <c r="F760" s="155">
        <v>5.5</v>
      </c>
      <c r="G760" s="154" t="s">
        <v>1257</v>
      </c>
      <c r="H760" s="154" t="s">
        <v>1254</v>
      </c>
      <c r="I760" s="156">
        <v>36</v>
      </c>
    </row>
    <row r="761" spans="1:9">
      <c r="A761" s="152">
        <v>760</v>
      </c>
      <c r="B761" s="153" t="s">
        <v>1106</v>
      </c>
      <c r="C761" s="153" t="s">
        <v>1094</v>
      </c>
      <c r="D761" s="153" t="s">
        <v>1101</v>
      </c>
      <c r="E761" s="154">
        <v>3</v>
      </c>
      <c r="F761" s="155">
        <v>4.99</v>
      </c>
      <c r="G761" s="154" t="s">
        <v>1257</v>
      </c>
      <c r="H761" s="154" t="s">
        <v>1255</v>
      </c>
      <c r="I761" s="156">
        <v>62</v>
      </c>
    </row>
    <row r="762" spans="1:9">
      <c r="A762" s="152">
        <v>761</v>
      </c>
      <c r="B762" s="153" t="s">
        <v>204</v>
      </c>
      <c r="C762" s="153" t="s">
        <v>1094</v>
      </c>
      <c r="D762" s="153" t="s">
        <v>1095</v>
      </c>
      <c r="E762" s="154">
        <v>9</v>
      </c>
      <c r="F762" s="155">
        <v>5.2</v>
      </c>
      <c r="G762" s="154" t="s">
        <v>1257</v>
      </c>
      <c r="H762" s="154" t="s">
        <v>1255</v>
      </c>
      <c r="I762" s="156">
        <v>67</v>
      </c>
    </row>
    <row r="763" spans="1:9">
      <c r="A763" s="152">
        <v>762</v>
      </c>
      <c r="B763" s="153" t="s">
        <v>1102</v>
      </c>
      <c r="C763" s="153" t="s">
        <v>1097</v>
      </c>
      <c r="D763" s="153" t="s">
        <v>1101</v>
      </c>
      <c r="E763" s="154">
        <v>7</v>
      </c>
      <c r="F763" s="155">
        <v>6.6</v>
      </c>
      <c r="G763" s="154" t="s">
        <v>1258</v>
      </c>
      <c r="H763" s="154" t="s">
        <v>1254</v>
      </c>
      <c r="I763" s="156">
        <v>47</v>
      </c>
    </row>
    <row r="764" spans="1:9">
      <c r="A764" s="152">
        <v>763</v>
      </c>
      <c r="B764" s="153" t="s">
        <v>1114</v>
      </c>
      <c r="C764" s="153" t="s">
        <v>1094</v>
      </c>
      <c r="D764" s="153" t="s">
        <v>1098</v>
      </c>
      <c r="E764" s="154">
        <v>1</v>
      </c>
      <c r="F764" s="155">
        <v>1.31</v>
      </c>
      <c r="G764" s="154" t="s">
        <v>1258</v>
      </c>
      <c r="H764" s="154" t="s">
        <v>1255</v>
      </c>
      <c r="I764" s="156">
        <v>58</v>
      </c>
    </row>
    <row r="765" spans="1:9">
      <c r="A765" s="152">
        <v>764</v>
      </c>
      <c r="B765" s="153" t="s">
        <v>1122</v>
      </c>
      <c r="C765" s="153" t="s">
        <v>1111</v>
      </c>
      <c r="D765" s="153" t="s">
        <v>1101</v>
      </c>
      <c r="E765" s="154">
        <v>8</v>
      </c>
      <c r="F765" s="155">
        <v>7.82</v>
      </c>
      <c r="G765" s="154" t="s">
        <v>1258</v>
      </c>
      <c r="H765" s="154" t="s">
        <v>1255</v>
      </c>
      <c r="I765" s="156">
        <v>38</v>
      </c>
    </row>
    <row r="766" spans="1:9">
      <c r="A766" s="152">
        <v>765</v>
      </c>
      <c r="B766" s="153" t="s">
        <v>1099</v>
      </c>
      <c r="C766" s="153" t="s">
        <v>1100</v>
      </c>
      <c r="D766" s="153" t="s">
        <v>1109</v>
      </c>
      <c r="E766" s="154">
        <v>10</v>
      </c>
      <c r="F766" s="155">
        <v>8.3000000000000007</v>
      </c>
      <c r="G766" s="154" t="s">
        <v>1258</v>
      </c>
      <c r="H766" s="154" t="s">
        <v>1254</v>
      </c>
      <c r="I766" s="156">
        <v>55</v>
      </c>
    </row>
    <row r="767" spans="1:9">
      <c r="A767" s="152">
        <v>766</v>
      </c>
      <c r="B767" s="153" t="s">
        <v>1113</v>
      </c>
      <c r="C767" s="153" t="s">
        <v>1094</v>
      </c>
      <c r="D767" s="153" t="s">
        <v>1095</v>
      </c>
      <c r="E767" s="154">
        <v>1</v>
      </c>
      <c r="F767" s="155">
        <v>9.67</v>
      </c>
      <c r="G767" s="154" t="s">
        <v>1258</v>
      </c>
      <c r="H767" s="154" t="s">
        <v>1254</v>
      </c>
      <c r="I767" s="156">
        <v>23</v>
      </c>
    </row>
    <row r="768" spans="1:9">
      <c r="A768" s="152">
        <v>767</v>
      </c>
      <c r="B768" s="153" t="s">
        <v>1135</v>
      </c>
      <c r="C768" s="153" t="s">
        <v>1097</v>
      </c>
      <c r="D768" s="153" t="s">
        <v>1101</v>
      </c>
      <c r="E768" s="154">
        <v>2</v>
      </c>
      <c r="F768" s="155">
        <v>8.33</v>
      </c>
      <c r="G768" s="154" t="s">
        <v>1258</v>
      </c>
      <c r="H768" s="154" t="s">
        <v>1254</v>
      </c>
      <c r="I768" s="156">
        <v>53</v>
      </c>
    </row>
    <row r="769" spans="1:9">
      <c r="A769" s="152">
        <v>768</v>
      </c>
      <c r="B769" s="153" t="s">
        <v>1117</v>
      </c>
      <c r="C769" s="153" t="s">
        <v>1094</v>
      </c>
      <c r="D769" s="153" t="s">
        <v>1095</v>
      </c>
      <c r="E769" s="154">
        <v>7</v>
      </c>
      <c r="F769" s="155">
        <v>1.17</v>
      </c>
      <c r="G769" s="154" t="s">
        <v>1258</v>
      </c>
      <c r="H769" s="154" t="s">
        <v>1255</v>
      </c>
      <c r="I769" s="156">
        <v>78</v>
      </c>
    </row>
    <row r="770" spans="1:9">
      <c r="A770" s="152">
        <v>769</v>
      </c>
      <c r="B770" s="153" t="s">
        <v>203</v>
      </c>
      <c r="C770" s="153" t="s">
        <v>1094</v>
      </c>
      <c r="D770" s="153" t="s">
        <v>1109</v>
      </c>
      <c r="E770" s="154">
        <v>7</v>
      </c>
      <c r="F770" s="155">
        <v>1.49</v>
      </c>
      <c r="G770" s="154" t="s">
        <v>1258</v>
      </c>
      <c r="H770" s="154" t="s">
        <v>1254</v>
      </c>
      <c r="I770" s="156">
        <v>51</v>
      </c>
    </row>
    <row r="771" spans="1:9">
      <c r="A771" s="152">
        <v>770</v>
      </c>
      <c r="B771" s="153" t="s">
        <v>1125</v>
      </c>
      <c r="C771" s="153" t="s">
        <v>1094</v>
      </c>
      <c r="D771" s="153" t="s">
        <v>1109</v>
      </c>
      <c r="E771" s="154">
        <v>8</v>
      </c>
      <c r="F771" s="155">
        <v>8.17</v>
      </c>
      <c r="G771" s="154" t="s">
        <v>1258</v>
      </c>
      <c r="H771" s="154" t="s">
        <v>1255</v>
      </c>
      <c r="I771" s="156">
        <v>42</v>
      </c>
    </row>
    <row r="772" spans="1:9">
      <c r="A772" s="152">
        <v>771</v>
      </c>
      <c r="B772" s="153" t="s">
        <v>1135</v>
      </c>
      <c r="C772" s="153" t="s">
        <v>1097</v>
      </c>
      <c r="D772" s="153" t="s">
        <v>1095</v>
      </c>
      <c r="E772" s="154">
        <v>1</v>
      </c>
      <c r="F772" s="155">
        <v>7.81</v>
      </c>
      <c r="G772" s="154" t="s">
        <v>1257</v>
      </c>
      <c r="H772" s="154" t="s">
        <v>1254</v>
      </c>
      <c r="I772" s="156">
        <v>45</v>
      </c>
    </row>
    <row r="773" spans="1:9">
      <c r="A773" s="152">
        <v>772</v>
      </c>
      <c r="B773" s="153" t="s">
        <v>1141</v>
      </c>
      <c r="C773" s="153" t="s">
        <v>1097</v>
      </c>
      <c r="D773" s="153" t="s">
        <v>1103</v>
      </c>
      <c r="E773" s="154">
        <v>2</v>
      </c>
      <c r="F773" s="155">
        <v>3.46</v>
      </c>
      <c r="G773" s="154" t="s">
        <v>1258</v>
      </c>
      <c r="H773" s="154" t="s">
        <v>1255</v>
      </c>
      <c r="I773" s="156">
        <v>43</v>
      </c>
    </row>
    <row r="774" spans="1:9">
      <c r="A774" s="152">
        <v>773</v>
      </c>
      <c r="B774" s="153" t="s">
        <v>1142</v>
      </c>
      <c r="C774" s="153" t="s">
        <v>1094</v>
      </c>
      <c r="D774" s="153" t="s">
        <v>1101</v>
      </c>
      <c r="E774" s="154">
        <v>7</v>
      </c>
      <c r="F774" s="155">
        <v>5.4</v>
      </c>
      <c r="G774" s="154" t="s">
        <v>1257</v>
      </c>
      <c r="H774" s="154" t="s">
        <v>1255</v>
      </c>
      <c r="I774" s="156">
        <v>45</v>
      </c>
    </row>
    <row r="775" spans="1:9">
      <c r="A775" s="152">
        <v>774</v>
      </c>
      <c r="B775" s="153" t="s">
        <v>1123</v>
      </c>
      <c r="C775" s="153" t="s">
        <v>1094</v>
      </c>
      <c r="D775" s="153" t="s">
        <v>1103</v>
      </c>
      <c r="E775" s="154">
        <v>1</v>
      </c>
      <c r="F775" s="155">
        <v>3.41</v>
      </c>
      <c r="G775" s="154" t="s">
        <v>1258</v>
      </c>
      <c r="H775" s="154" t="s">
        <v>1255</v>
      </c>
      <c r="I775" s="156">
        <v>62</v>
      </c>
    </row>
    <row r="776" spans="1:9">
      <c r="A776" s="152">
        <v>775</v>
      </c>
      <c r="B776" s="153" t="s">
        <v>1137</v>
      </c>
      <c r="C776" s="153" t="s">
        <v>1097</v>
      </c>
      <c r="D776" s="153" t="s">
        <v>1098</v>
      </c>
      <c r="E776" s="154">
        <v>5</v>
      </c>
      <c r="F776" s="155">
        <v>2.2200000000000002</v>
      </c>
      <c r="G776" s="154" t="s">
        <v>1258</v>
      </c>
      <c r="H776" s="154" t="s">
        <v>1255</v>
      </c>
      <c r="I776" s="156">
        <v>55</v>
      </c>
    </row>
    <row r="777" spans="1:9">
      <c r="A777" s="152">
        <v>776</v>
      </c>
      <c r="B777" s="153" t="s">
        <v>1112</v>
      </c>
      <c r="C777" s="153" t="s">
        <v>1094</v>
      </c>
      <c r="D777" s="153" t="s">
        <v>1103</v>
      </c>
      <c r="E777" s="154">
        <v>5</v>
      </c>
      <c r="F777" s="155">
        <v>3.01</v>
      </c>
      <c r="G777" s="154" t="s">
        <v>1257</v>
      </c>
      <c r="H777" s="154" t="s">
        <v>1255</v>
      </c>
      <c r="I777" s="156">
        <v>67</v>
      </c>
    </row>
    <row r="778" spans="1:9">
      <c r="A778" s="152">
        <v>777</v>
      </c>
      <c r="B778" s="153" t="s">
        <v>204</v>
      </c>
      <c r="C778" s="153" t="s">
        <v>1094</v>
      </c>
      <c r="D778" s="153" t="s">
        <v>1101</v>
      </c>
      <c r="E778" s="154">
        <v>2</v>
      </c>
      <c r="F778" s="155">
        <v>1.17</v>
      </c>
      <c r="G778" s="154" t="s">
        <v>1258</v>
      </c>
      <c r="H778" s="154" t="s">
        <v>1255</v>
      </c>
      <c r="I778" s="156">
        <v>55</v>
      </c>
    </row>
    <row r="779" spans="1:9">
      <c r="A779" s="152">
        <v>778</v>
      </c>
      <c r="B779" s="153" t="s">
        <v>1142</v>
      </c>
      <c r="C779" s="153" t="s">
        <v>1094</v>
      </c>
      <c r="D779" s="153" t="s">
        <v>1101</v>
      </c>
      <c r="E779" s="154">
        <v>1</v>
      </c>
      <c r="F779" s="155">
        <v>8.27</v>
      </c>
      <c r="G779" s="154" t="s">
        <v>1258</v>
      </c>
      <c r="H779" s="154" t="s">
        <v>1255</v>
      </c>
      <c r="I779" s="156">
        <v>29</v>
      </c>
    </row>
    <row r="780" spans="1:9">
      <c r="A780" s="152">
        <v>779</v>
      </c>
      <c r="B780" s="153" t="s">
        <v>1134</v>
      </c>
      <c r="C780" s="153" t="s">
        <v>1094</v>
      </c>
      <c r="D780" s="153" t="s">
        <v>1103</v>
      </c>
      <c r="E780" s="154">
        <v>8</v>
      </c>
      <c r="F780" s="155">
        <v>1.37</v>
      </c>
      <c r="G780" s="154" t="s">
        <v>1257</v>
      </c>
      <c r="H780" s="154" t="s">
        <v>1255</v>
      </c>
      <c r="I780" s="156">
        <v>65</v>
      </c>
    </row>
    <row r="781" spans="1:9">
      <c r="A781" s="152">
        <v>780</v>
      </c>
      <c r="B781" s="153" t="s">
        <v>1142</v>
      </c>
      <c r="C781" s="153" t="s">
        <v>1094</v>
      </c>
      <c r="D781" s="153" t="s">
        <v>1101</v>
      </c>
      <c r="E781" s="154">
        <v>7</v>
      </c>
      <c r="F781" s="155">
        <v>2.19</v>
      </c>
      <c r="G781" s="154" t="s">
        <v>1258</v>
      </c>
      <c r="H781" s="154" t="s">
        <v>1255</v>
      </c>
      <c r="I781" s="156">
        <v>59</v>
      </c>
    </row>
    <row r="782" spans="1:9">
      <c r="A782" s="152">
        <v>781</v>
      </c>
      <c r="B782" s="153" t="s">
        <v>204</v>
      </c>
      <c r="C782" s="153" t="s">
        <v>1094</v>
      </c>
      <c r="D782" s="153" t="s">
        <v>1095</v>
      </c>
      <c r="E782" s="154">
        <v>2</v>
      </c>
      <c r="F782" s="155">
        <v>4.2699999999999996</v>
      </c>
      <c r="G782" s="154" t="s">
        <v>1258</v>
      </c>
      <c r="H782" s="154" t="s">
        <v>1255</v>
      </c>
      <c r="I782" s="156">
        <v>49</v>
      </c>
    </row>
    <row r="783" spans="1:9">
      <c r="A783" s="152">
        <v>782</v>
      </c>
      <c r="B783" s="153" t="s">
        <v>1117</v>
      </c>
      <c r="C783" s="153" t="s">
        <v>1094</v>
      </c>
      <c r="D783" s="153" t="s">
        <v>1098</v>
      </c>
      <c r="E783" s="154">
        <v>5</v>
      </c>
      <c r="F783" s="155">
        <v>6.81</v>
      </c>
      <c r="G783" s="154" t="s">
        <v>1258</v>
      </c>
      <c r="H783" s="154" t="s">
        <v>1255</v>
      </c>
      <c r="I783" s="156">
        <v>63</v>
      </c>
    </row>
    <row r="784" spans="1:9">
      <c r="A784" s="152">
        <v>783</v>
      </c>
      <c r="B784" s="153" t="s">
        <v>1141</v>
      </c>
      <c r="C784" s="153" t="s">
        <v>1097</v>
      </c>
      <c r="D784" s="153" t="s">
        <v>1095</v>
      </c>
      <c r="E784" s="154">
        <v>8</v>
      </c>
      <c r="F784" s="155">
        <v>6.11</v>
      </c>
      <c r="G784" s="154" t="s">
        <v>1258</v>
      </c>
      <c r="H784" s="154" t="s">
        <v>1255</v>
      </c>
      <c r="I784" s="156">
        <v>36</v>
      </c>
    </row>
    <row r="785" spans="1:9">
      <c r="A785" s="152">
        <v>784</v>
      </c>
      <c r="B785" s="153" t="s">
        <v>1135</v>
      </c>
      <c r="C785" s="153" t="s">
        <v>1097</v>
      </c>
      <c r="D785" s="153" t="s">
        <v>1101</v>
      </c>
      <c r="E785" s="154">
        <v>8</v>
      </c>
      <c r="F785" s="155">
        <v>4.53</v>
      </c>
      <c r="G785" s="154" t="s">
        <v>1258</v>
      </c>
      <c r="H785" s="154" t="s">
        <v>1255</v>
      </c>
      <c r="I785" s="156">
        <v>47</v>
      </c>
    </row>
    <row r="786" spans="1:9">
      <c r="A786" s="152">
        <v>785</v>
      </c>
      <c r="B786" s="153" t="s">
        <v>1136</v>
      </c>
      <c r="C786" s="153" t="s">
        <v>1094</v>
      </c>
      <c r="D786" s="153" t="s">
        <v>1101</v>
      </c>
      <c r="E786" s="154">
        <v>3</v>
      </c>
      <c r="F786" s="155">
        <v>8.1999999999999993</v>
      </c>
      <c r="G786" s="154" t="s">
        <v>1257</v>
      </c>
      <c r="H786" s="154" t="s">
        <v>1255</v>
      </c>
      <c r="I786" s="156">
        <v>49</v>
      </c>
    </row>
    <row r="787" spans="1:9">
      <c r="A787" s="152">
        <v>786</v>
      </c>
      <c r="B787" s="153" t="s">
        <v>1115</v>
      </c>
      <c r="C787" s="153" t="s">
        <v>1097</v>
      </c>
      <c r="D787" s="153" t="s">
        <v>1101</v>
      </c>
      <c r="E787" s="154">
        <v>1</v>
      </c>
      <c r="F787" s="155">
        <v>1.01</v>
      </c>
      <c r="G787" s="154" t="s">
        <v>1258</v>
      </c>
      <c r="H787" s="154" t="s">
        <v>1255</v>
      </c>
      <c r="I787" s="156">
        <v>31</v>
      </c>
    </row>
    <row r="788" spans="1:9">
      <c r="A788" s="152">
        <v>787</v>
      </c>
      <c r="B788" s="153" t="s">
        <v>1126</v>
      </c>
      <c r="C788" s="153" t="s">
        <v>1097</v>
      </c>
      <c r="D788" s="153" t="s">
        <v>1098</v>
      </c>
      <c r="E788" s="154">
        <v>6</v>
      </c>
      <c r="F788" s="155">
        <v>1.95</v>
      </c>
      <c r="G788" s="154" t="s">
        <v>1258</v>
      </c>
      <c r="H788" s="154" t="s">
        <v>1255</v>
      </c>
      <c r="I788" s="156">
        <v>39</v>
      </c>
    </row>
    <row r="789" spans="1:9">
      <c r="A789" s="152">
        <v>788</v>
      </c>
      <c r="B789" s="153" t="s">
        <v>1106</v>
      </c>
      <c r="C789" s="153" t="s">
        <v>1094</v>
      </c>
      <c r="D789" s="153" t="s">
        <v>1101</v>
      </c>
      <c r="E789" s="154">
        <v>8</v>
      </c>
      <c r="F789" s="155">
        <v>4.45</v>
      </c>
      <c r="G789" s="154" t="s">
        <v>1257</v>
      </c>
      <c r="H789" s="154" t="s">
        <v>1255</v>
      </c>
      <c r="I789" s="156">
        <v>77</v>
      </c>
    </row>
    <row r="790" spans="1:9">
      <c r="A790" s="152">
        <v>789</v>
      </c>
      <c r="B790" s="153" t="s">
        <v>1115</v>
      </c>
      <c r="C790" s="153" t="s">
        <v>1097</v>
      </c>
      <c r="D790" s="153" t="s">
        <v>1095</v>
      </c>
      <c r="E790" s="154">
        <v>2</v>
      </c>
      <c r="F790" s="155">
        <v>2.68</v>
      </c>
      <c r="G790" s="154" t="s">
        <v>1258</v>
      </c>
      <c r="H790" s="154" t="s">
        <v>1255</v>
      </c>
      <c r="I790" s="156">
        <v>40</v>
      </c>
    </row>
    <row r="791" spans="1:9">
      <c r="A791" s="152">
        <v>790</v>
      </c>
      <c r="B791" s="153" t="s">
        <v>1099</v>
      </c>
      <c r="C791" s="153" t="s">
        <v>1100</v>
      </c>
      <c r="D791" s="153" t="s">
        <v>1098</v>
      </c>
      <c r="E791" s="154">
        <v>8</v>
      </c>
      <c r="F791" s="155">
        <v>8.65</v>
      </c>
      <c r="G791" s="154" t="s">
        <v>1258</v>
      </c>
      <c r="H791" s="154" t="s">
        <v>1255</v>
      </c>
      <c r="I791" s="156">
        <v>61</v>
      </c>
    </row>
    <row r="792" spans="1:9">
      <c r="A792" s="152">
        <v>791</v>
      </c>
      <c r="B792" s="153" t="s">
        <v>1142</v>
      </c>
      <c r="C792" s="153" t="s">
        <v>1094</v>
      </c>
      <c r="D792" s="153" t="s">
        <v>1109</v>
      </c>
      <c r="E792" s="154">
        <v>7</v>
      </c>
      <c r="F792" s="155">
        <v>9.34</v>
      </c>
      <c r="G792" s="154" t="s">
        <v>1257</v>
      </c>
      <c r="H792" s="154" t="s">
        <v>1255</v>
      </c>
      <c r="I792" s="156">
        <v>71</v>
      </c>
    </row>
    <row r="793" spans="1:9">
      <c r="A793" s="152">
        <v>792</v>
      </c>
      <c r="B793" s="153" t="s">
        <v>1132</v>
      </c>
      <c r="C793" s="153" t="s">
        <v>1094</v>
      </c>
      <c r="D793" s="153" t="s">
        <v>1101</v>
      </c>
      <c r="E793" s="154">
        <v>1</v>
      </c>
      <c r="F793" s="155">
        <v>6.32</v>
      </c>
      <c r="G793" s="154" t="s">
        <v>1257</v>
      </c>
      <c r="H793" s="154" t="s">
        <v>1255</v>
      </c>
      <c r="I793" s="156">
        <v>61</v>
      </c>
    </row>
    <row r="794" spans="1:9">
      <c r="A794" s="152">
        <v>793</v>
      </c>
      <c r="B794" s="153" t="s">
        <v>1123</v>
      </c>
      <c r="C794" s="153" t="s">
        <v>1094</v>
      </c>
      <c r="D794" s="153" t="s">
        <v>1095</v>
      </c>
      <c r="E794" s="154">
        <v>6</v>
      </c>
      <c r="F794" s="155">
        <v>3.51</v>
      </c>
      <c r="G794" s="154" t="s">
        <v>1258</v>
      </c>
      <c r="H794" s="154" t="s">
        <v>1254</v>
      </c>
      <c r="I794" s="156">
        <v>47</v>
      </c>
    </row>
    <row r="795" spans="1:9">
      <c r="A795" s="152">
        <v>794</v>
      </c>
      <c r="B795" s="153" t="s">
        <v>1112</v>
      </c>
      <c r="C795" s="153" t="s">
        <v>1094</v>
      </c>
      <c r="D795" s="153" t="s">
        <v>1101</v>
      </c>
      <c r="E795" s="154">
        <v>1</v>
      </c>
      <c r="F795" s="155">
        <v>9.75</v>
      </c>
      <c r="G795" s="154" t="s">
        <v>1257</v>
      </c>
      <c r="H795" s="154" t="s">
        <v>1254</v>
      </c>
      <c r="I795" s="156">
        <v>33</v>
      </c>
    </row>
    <row r="796" spans="1:9">
      <c r="A796" s="152">
        <v>795</v>
      </c>
      <c r="B796" s="153" t="s">
        <v>1115</v>
      </c>
      <c r="C796" s="153" t="s">
        <v>1097</v>
      </c>
      <c r="D796" s="153" t="s">
        <v>1095</v>
      </c>
      <c r="E796" s="154">
        <v>10</v>
      </c>
      <c r="F796" s="155">
        <v>1.77</v>
      </c>
      <c r="G796" s="154" t="s">
        <v>1258</v>
      </c>
      <c r="H796" s="154" t="s">
        <v>1254</v>
      </c>
      <c r="I796" s="156">
        <v>57</v>
      </c>
    </row>
    <row r="797" spans="1:9">
      <c r="A797" s="152">
        <v>796</v>
      </c>
      <c r="B797" s="153" t="s">
        <v>1108</v>
      </c>
      <c r="C797" s="153" t="s">
        <v>1094</v>
      </c>
      <c r="D797" s="153" t="s">
        <v>1103</v>
      </c>
      <c r="E797" s="154">
        <v>5</v>
      </c>
      <c r="F797" s="155">
        <v>2.48</v>
      </c>
      <c r="G797" s="154" t="s">
        <v>1258</v>
      </c>
      <c r="H797" s="154" t="s">
        <v>1255</v>
      </c>
      <c r="I797" s="156">
        <v>31</v>
      </c>
    </row>
    <row r="798" spans="1:9">
      <c r="A798" s="152">
        <v>797</v>
      </c>
      <c r="B798" s="153" t="s">
        <v>1118</v>
      </c>
      <c r="C798" s="153" t="s">
        <v>1097</v>
      </c>
      <c r="D798" s="153" t="s">
        <v>1098</v>
      </c>
      <c r="E798" s="154">
        <v>9</v>
      </c>
      <c r="F798" s="155">
        <v>8.15</v>
      </c>
      <c r="G798" s="154" t="s">
        <v>1258</v>
      </c>
      <c r="H798" s="154" t="s">
        <v>1254</v>
      </c>
      <c r="I798" s="156">
        <v>61</v>
      </c>
    </row>
    <row r="799" spans="1:9">
      <c r="A799" s="152">
        <v>798</v>
      </c>
      <c r="B799" s="153" t="s">
        <v>1133</v>
      </c>
      <c r="C799" s="153" t="s">
        <v>1100</v>
      </c>
      <c r="D799" s="153" t="s">
        <v>1109</v>
      </c>
      <c r="E799" s="154">
        <v>8</v>
      </c>
      <c r="F799" s="155">
        <v>1.1299999999999999</v>
      </c>
      <c r="G799" s="154" t="s">
        <v>1258</v>
      </c>
      <c r="H799" s="154" t="s">
        <v>1255</v>
      </c>
      <c r="I799" s="156">
        <v>40</v>
      </c>
    </row>
    <row r="800" spans="1:9">
      <c r="A800" s="152">
        <v>799</v>
      </c>
      <c r="B800" s="153" t="s">
        <v>1127</v>
      </c>
      <c r="C800" s="153" t="s">
        <v>1094</v>
      </c>
      <c r="D800" s="153" t="s">
        <v>1098</v>
      </c>
      <c r="E800" s="154">
        <v>7</v>
      </c>
      <c r="F800" s="155">
        <v>2.14</v>
      </c>
      <c r="G800" s="154" t="s">
        <v>1258</v>
      </c>
      <c r="H800" s="154" t="s">
        <v>1254</v>
      </c>
      <c r="I800" s="156">
        <v>54</v>
      </c>
    </row>
    <row r="801" spans="1:9">
      <c r="A801" s="152">
        <v>800</v>
      </c>
      <c r="B801" s="153" t="s">
        <v>1093</v>
      </c>
      <c r="C801" s="153" t="s">
        <v>1094</v>
      </c>
      <c r="D801" s="153" t="s">
        <v>1101</v>
      </c>
      <c r="E801" s="154">
        <v>3</v>
      </c>
      <c r="F801" s="155">
        <v>9.98</v>
      </c>
      <c r="G801" s="154" t="s">
        <v>1257</v>
      </c>
      <c r="H801" s="154" t="s">
        <v>1255</v>
      </c>
      <c r="I801" s="156">
        <v>47</v>
      </c>
    </row>
  </sheetData>
  <conditionalFormatting pivot="1" sqref="L12:L18 L20:L26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{199577F7-F423-469C-9193-7E27E27249E0}</x14:id>
        </ext>
      </extLst>
    </cfRule>
  </conditionalFormatting>
  <conditionalFormatting pivot="1" sqref="L19 L11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{964F4163-D309-4893-99AE-C419545446E0}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199577F7-F423-469C-9193-7E27E27249E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L12:L18 L20:L26</xm:sqref>
        </x14:conditionalFormatting>
        <x14:conditionalFormatting xmlns:xm="http://schemas.microsoft.com/office/excel/2006/main" pivot="1">
          <x14:cfRule type="dataBar" id="{964F4163-D309-4893-99AE-C419545446E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L19 L11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137A-53EE-4B02-9060-3503F3B23F87}">
  <sheetPr>
    <tabColor rgb="FFFFFF66"/>
  </sheetPr>
  <dimension ref="B2:AQ9"/>
  <sheetViews>
    <sheetView showGridLines="0" workbookViewId="0">
      <selection activeCell="J17" sqref="J17"/>
    </sheetView>
  </sheetViews>
  <sheetFormatPr defaultRowHeight="14.4"/>
  <cols>
    <col min="4" max="4" width="11.5546875" customWidth="1"/>
    <col min="5" max="5" width="9.6640625" customWidth="1"/>
  </cols>
  <sheetData>
    <row r="2" spans="2:43">
      <c r="B2" s="77"/>
      <c r="C2" s="77" t="s">
        <v>249</v>
      </c>
      <c r="D2" s="77" t="s">
        <v>250</v>
      </c>
      <c r="E2" s="77" t="s">
        <v>214</v>
      </c>
    </row>
    <row r="3" spans="2:43">
      <c r="B3" s="77" t="s">
        <v>244</v>
      </c>
      <c r="C3" s="77">
        <v>17</v>
      </c>
      <c r="D3" s="77">
        <v>17</v>
      </c>
      <c r="E3" s="77">
        <v>40</v>
      </c>
    </row>
    <row r="4" spans="2:43">
      <c r="B4" s="77" t="s">
        <v>243</v>
      </c>
      <c r="C4" s="77">
        <v>10</v>
      </c>
      <c r="D4" s="77">
        <v>15</v>
      </c>
      <c r="E4" s="77">
        <v>45</v>
      </c>
    </row>
    <row r="5" spans="2:43">
      <c r="B5" s="77" t="s">
        <v>245</v>
      </c>
      <c r="C5" s="77">
        <v>5</v>
      </c>
      <c r="D5" s="77">
        <v>12</v>
      </c>
      <c r="E5" s="77">
        <v>32</v>
      </c>
    </row>
    <row r="7" spans="2:43">
      <c r="AO7" t="s">
        <v>246</v>
      </c>
      <c r="AP7" t="s">
        <v>247</v>
      </c>
      <c r="AQ7" t="s">
        <v>248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56B1-D2CC-42A9-BA1B-6CC13C85D077}">
  <sheetPr>
    <tabColor rgb="FFFFFF66"/>
  </sheetPr>
  <dimension ref="B1:AQ9"/>
  <sheetViews>
    <sheetView showGridLines="0" zoomScale="130" zoomScaleNormal="130" workbookViewId="0">
      <selection activeCell="G2" sqref="G2"/>
    </sheetView>
  </sheetViews>
  <sheetFormatPr defaultRowHeight="14.4"/>
  <cols>
    <col min="2" max="2" width="10.33203125" customWidth="1"/>
    <col min="4" max="4" width="11.5546875" customWidth="1"/>
    <col min="5" max="5" width="9.6640625" customWidth="1"/>
    <col min="7" max="7" width="11" customWidth="1"/>
    <col min="8" max="8" width="7.88671875" customWidth="1"/>
    <col min="9" max="9" width="11" customWidth="1"/>
    <col min="10" max="10" width="6.33203125" bestFit="1" customWidth="1"/>
  </cols>
  <sheetData>
    <row r="1" spans="2:43">
      <c r="H1" s="216" t="s">
        <v>241</v>
      </c>
      <c r="I1" s="216" t="s">
        <v>242</v>
      </c>
      <c r="J1" s="216" t="s">
        <v>66</v>
      </c>
    </row>
    <row r="2" spans="2:43">
      <c r="B2" s="77"/>
      <c r="C2" s="77" t="s">
        <v>241</v>
      </c>
      <c r="D2" s="77" t="s">
        <v>242</v>
      </c>
      <c r="E2" s="77" t="s">
        <v>66</v>
      </c>
      <c r="G2" s="219" t="s">
        <v>245</v>
      </c>
      <c r="H2" s="217">
        <f>VLOOKUP($G$2,$B$3:$E$5,2,0)</f>
        <v>5</v>
      </c>
      <c r="I2" s="217">
        <f>VLOOKUP($G$2,$B$3:$E$5,3,0)</f>
        <v>12</v>
      </c>
      <c r="J2" s="217">
        <f>VLOOKUP($G$2,$B$3:$E$5,4,0)</f>
        <v>32</v>
      </c>
    </row>
    <row r="3" spans="2:43">
      <c r="B3" s="218" t="s">
        <v>244</v>
      </c>
      <c r="C3" s="218">
        <v>18</v>
      </c>
      <c r="D3" s="218">
        <v>17</v>
      </c>
      <c r="E3" s="218">
        <v>40</v>
      </c>
    </row>
    <row r="4" spans="2:43">
      <c r="B4" s="218" t="s">
        <v>243</v>
      </c>
      <c r="C4" s="218">
        <v>10</v>
      </c>
      <c r="D4" s="218">
        <v>15</v>
      </c>
      <c r="E4" s="218">
        <v>45</v>
      </c>
      <c r="H4" s="142" t="s">
        <v>1260</v>
      </c>
      <c r="I4" s="142"/>
      <c r="J4" s="142"/>
      <c r="K4" s="142"/>
      <c r="L4" s="142"/>
      <c r="M4" s="142"/>
    </row>
    <row r="5" spans="2:43">
      <c r="B5" s="218" t="s">
        <v>245</v>
      </c>
      <c r="C5" s="218">
        <v>5</v>
      </c>
      <c r="D5" s="218">
        <v>12</v>
      </c>
      <c r="E5" s="218">
        <v>32</v>
      </c>
    </row>
    <row r="7" spans="2:43">
      <c r="AO7" t="s">
        <v>246</v>
      </c>
      <c r="AP7" t="s">
        <v>247</v>
      </c>
      <c r="AQ7" t="s">
        <v>248</v>
      </c>
    </row>
    <row r="8" spans="2:43">
      <c r="AO8" t="e">
        <f>VLOOKUP($B$8,$B$3:$E$5,AO9,0)</f>
        <v>#N/A</v>
      </c>
      <c r="AP8" t="e">
        <f>VLOOKUP($B$8,$B$3:$E$5,AP9,0)</f>
        <v>#N/A</v>
      </c>
      <c r="AQ8" t="e">
        <f>VLOOKUP($B$8,$B$3:$E$5,AQ9,0)</f>
        <v>#N/A</v>
      </c>
    </row>
    <row r="9" spans="2:43">
      <c r="AO9">
        <v>2</v>
      </c>
      <c r="AP9">
        <v>3</v>
      </c>
      <c r="AQ9">
        <v>4</v>
      </c>
    </row>
  </sheetData>
  <sheetProtection algorithmName="SHA-512" hashValue="W0aKqNTk/RrOemkwHm1goPEdwupFUnt3WkyhFF3DB9QOMuyiQd0BwwTTap3PLvzOg4/JEKniaPs08TJTYfe3kw==" saltValue="33K3oGW6AFSVYTG9d19JBQ==" spinCount="100000" sheet="1" objects="1" scenarios="1" selectLockedCells="1"/>
  <dataValidations count="1">
    <dataValidation type="list" allowBlank="1" showInputMessage="1" showErrorMessage="1" sqref="G2" xr:uid="{B5EE68E3-A82B-4D78-87FD-EE8E1D1167EE}">
      <formula1>$B$3:$B$5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207F-BF45-4B81-8508-CFDA8143547E}">
  <sheetPr>
    <tabColor theme="8" tint="0.59999389629810485"/>
  </sheetPr>
  <dimension ref="A1:C22"/>
  <sheetViews>
    <sheetView showGridLines="0" workbookViewId="0">
      <selection activeCell="B1" sqref="B1"/>
    </sheetView>
  </sheetViews>
  <sheetFormatPr defaultColWidth="18.6640625" defaultRowHeight="14.4"/>
  <cols>
    <col min="1" max="1" width="18.6640625" style="13"/>
    <col min="2" max="2" width="7.5546875" style="26" customWidth="1"/>
    <col min="3" max="16384" width="18.6640625" style="13"/>
  </cols>
  <sheetData>
    <row r="1" spans="1:3" ht="16.2">
      <c r="A1" s="21" t="s">
        <v>65</v>
      </c>
      <c r="B1" s="22" t="s">
        <v>66</v>
      </c>
    </row>
    <row r="2" spans="1:3">
      <c r="A2" s="23" t="s">
        <v>67</v>
      </c>
      <c r="B2" s="24">
        <v>70261</v>
      </c>
      <c r="C2" s="25"/>
    </row>
    <row r="3" spans="1:3">
      <c r="A3" s="23" t="s">
        <v>68</v>
      </c>
      <c r="B3" s="24">
        <v>217858</v>
      </c>
      <c r="C3" s="25"/>
    </row>
    <row r="4" spans="1:3">
      <c r="A4" s="23" t="s">
        <v>69</v>
      </c>
      <c r="B4" s="24">
        <v>157774</v>
      </c>
      <c r="C4" s="25"/>
    </row>
    <row r="5" spans="1:3">
      <c r="A5" s="23" t="s">
        <v>70</v>
      </c>
      <c r="B5" s="24">
        <v>53670</v>
      </c>
      <c r="C5" s="25"/>
    </row>
    <row r="6" spans="1:3">
      <c r="A6" s="23" t="s">
        <v>71</v>
      </c>
      <c r="B6" s="24">
        <v>100512</v>
      </c>
      <c r="C6" s="25"/>
    </row>
    <row r="7" spans="1:3">
      <c r="A7" s="23" t="s">
        <v>72</v>
      </c>
      <c r="B7" s="24">
        <v>149742</v>
      </c>
      <c r="C7" s="25"/>
    </row>
    <row r="8" spans="1:3">
      <c r="A8" s="23" t="s">
        <v>73</v>
      </c>
      <c r="B8" s="24">
        <v>249535</v>
      </c>
      <c r="C8" s="25"/>
    </row>
    <row r="9" spans="1:3">
      <c r="A9" s="23" t="s">
        <v>74</v>
      </c>
      <c r="B9" s="24">
        <v>111606</v>
      </c>
      <c r="C9" s="25"/>
    </row>
    <row r="10" spans="1:3">
      <c r="A10" s="23" t="s">
        <v>75</v>
      </c>
      <c r="B10" s="24">
        <v>253703</v>
      </c>
      <c r="C10" s="25"/>
    </row>
    <row r="11" spans="1:3">
      <c r="A11" s="23" t="s">
        <v>76</v>
      </c>
      <c r="B11" s="24">
        <v>129148</v>
      </c>
      <c r="C11" s="25"/>
    </row>
    <row r="12" spans="1:3">
      <c r="A12" s="23" t="s">
        <v>77</v>
      </c>
      <c r="B12" s="24">
        <v>152471</v>
      </c>
      <c r="C12" s="25"/>
    </row>
    <row r="13" spans="1:3">
      <c r="A13" s="23" t="s">
        <v>78</v>
      </c>
      <c r="B13" s="24">
        <v>224524</v>
      </c>
      <c r="C13" s="25"/>
    </row>
    <row r="14" spans="1:3">
      <c r="A14" s="23" t="s">
        <v>79</v>
      </c>
      <c r="B14" s="24">
        <v>124600</v>
      </c>
      <c r="C14" s="25"/>
    </row>
    <row r="15" spans="1:3">
      <c r="A15" s="23" t="s">
        <v>80</v>
      </c>
      <c r="B15" s="24">
        <v>307490</v>
      </c>
      <c r="C15" s="25"/>
    </row>
    <row r="16" spans="1:3">
      <c r="A16" s="23" t="s">
        <v>81</v>
      </c>
      <c r="B16" s="24">
        <v>180167</v>
      </c>
      <c r="C16" s="25"/>
    </row>
    <row r="17" spans="1:3">
      <c r="A17" s="23" t="s">
        <v>82</v>
      </c>
      <c r="B17" s="24">
        <v>190264</v>
      </c>
      <c r="C17" s="25"/>
    </row>
    <row r="18" spans="1:3">
      <c r="A18" s="23" t="s">
        <v>83</v>
      </c>
      <c r="B18" s="24">
        <v>133628</v>
      </c>
      <c r="C18" s="25"/>
    </row>
    <row r="19" spans="1:3">
      <c r="A19" s="23" t="s">
        <v>84</v>
      </c>
      <c r="B19" s="24">
        <v>134039</v>
      </c>
      <c r="C19" s="25"/>
    </row>
    <row r="20" spans="1:3">
      <c r="A20" s="23" t="s">
        <v>85</v>
      </c>
      <c r="B20" s="24">
        <v>120143</v>
      </c>
      <c r="C20" s="25"/>
    </row>
    <row r="21" spans="1:3">
      <c r="A21" s="23" t="s">
        <v>86</v>
      </c>
      <c r="B21" s="24">
        <v>248098</v>
      </c>
      <c r="C21" s="25"/>
    </row>
    <row r="22" spans="1:3">
      <c r="A22" s="23" t="s">
        <v>87</v>
      </c>
      <c r="B22" s="24">
        <v>222389</v>
      </c>
      <c r="C22" s="2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75FD-AE28-40E4-8E8C-0D45BD5AE783}">
  <sheetPr>
    <tabColor theme="8" tint="0.59999389629810485"/>
  </sheetPr>
  <dimension ref="A1:C22"/>
  <sheetViews>
    <sheetView showGridLines="0" workbookViewId="0">
      <selection activeCell="C5" sqref="C5"/>
    </sheetView>
  </sheetViews>
  <sheetFormatPr defaultColWidth="9.109375" defaultRowHeight="14.4"/>
  <cols>
    <col min="1" max="1" width="10.33203125" style="13" bestFit="1" customWidth="1"/>
    <col min="2" max="2" width="20.6640625" style="13" bestFit="1" customWidth="1"/>
    <col min="3" max="3" width="19.5546875" style="13" customWidth="1"/>
    <col min="4" max="16384" width="9.109375" style="13"/>
  </cols>
  <sheetData>
    <row r="1" spans="1:3" ht="16.2">
      <c r="A1" s="21" t="s">
        <v>88</v>
      </c>
      <c r="B1" s="21" t="s">
        <v>65</v>
      </c>
      <c r="C1" s="27" t="s">
        <v>66</v>
      </c>
    </row>
    <row r="2" spans="1:3">
      <c r="A2" s="23" t="s">
        <v>39</v>
      </c>
      <c r="B2" s="28" t="s">
        <v>67</v>
      </c>
      <c r="C2" s="29">
        <v>70261</v>
      </c>
    </row>
    <row r="3" spans="1:3">
      <c r="A3" s="23" t="s">
        <v>39</v>
      </c>
      <c r="B3" s="28" t="s">
        <v>68</v>
      </c>
      <c r="C3" s="29">
        <v>217858</v>
      </c>
    </row>
    <row r="4" spans="1:3">
      <c r="A4" s="23" t="s">
        <v>39</v>
      </c>
      <c r="B4" s="28" t="s">
        <v>69</v>
      </c>
      <c r="C4" s="29">
        <v>157774</v>
      </c>
    </row>
    <row r="5" spans="1:3">
      <c r="A5" s="23" t="s">
        <v>39</v>
      </c>
      <c r="B5" s="28" t="s">
        <v>70</v>
      </c>
      <c r="C5" s="29">
        <v>53670</v>
      </c>
    </row>
    <row r="6" spans="1:3">
      <c r="A6" s="23" t="s">
        <v>39</v>
      </c>
      <c r="B6" s="28" t="s">
        <v>79</v>
      </c>
      <c r="C6" s="29">
        <v>124600</v>
      </c>
    </row>
    <row r="7" spans="1:3">
      <c r="A7" s="23" t="s">
        <v>39</v>
      </c>
      <c r="B7" s="28" t="s">
        <v>71</v>
      </c>
      <c r="C7" s="29">
        <v>100512</v>
      </c>
    </row>
    <row r="8" spans="1:3">
      <c r="A8" s="23" t="s">
        <v>39</v>
      </c>
      <c r="B8" s="28" t="s">
        <v>72</v>
      </c>
      <c r="C8" s="29">
        <v>149742</v>
      </c>
    </row>
    <row r="9" spans="1:3">
      <c r="A9" s="23" t="s">
        <v>40</v>
      </c>
      <c r="B9" s="28" t="s">
        <v>74</v>
      </c>
      <c r="C9" s="29">
        <v>111606</v>
      </c>
    </row>
    <row r="10" spans="1:3">
      <c r="A10" s="23" t="s">
        <v>40</v>
      </c>
      <c r="B10" s="28" t="s">
        <v>75</v>
      </c>
      <c r="C10" s="29">
        <v>253703</v>
      </c>
    </row>
    <row r="11" spans="1:3">
      <c r="A11" s="23" t="s">
        <v>40</v>
      </c>
      <c r="B11" s="28" t="s">
        <v>76</v>
      </c>
      <c r="C11" s="29">
        <v>129148</v>
      </c>
    </row>
    <row r="12" spans="1:3">
      <c r="A12" s="23" t="s">
        <v>40</v>
      </c>
      <c r="B12" s="28" t="s">
        <v>77</v>
      </c>
      <c r="C12" s="29">
        <v>152471</v>
      </c>
    </row>
    <row r="13" spans="1:3">
      <c r="A13" s="23" t="s">
        <v>40</v>
      </c>
      <c r="B13" s="28" t="s">
        <v>78</v>
      </c>
      <c r="C13" s="29">
        <v>224524</v>
      </c>
    </row>
    <row r="14" spans="1:3">
      <c r="A14" s="23" t="s">
        <v>40</v>
      </c>
      <c r="B14" s="28" t="s">
        <v>73</v>
      </c>
      <c r="C14" s="29">
        <v>249535</v>
      </c>
    </row>
    <row r="15" spans="1:3">
      <c r="A15" s="23" t="s">
        <v>40</v>
      </c>
      <c r="B15" s="28" t="s">
        <v>80</v>
      </c>
      <c r="C15" s="29">
        <v>307490</v>
      </c>
    </row>
    <row r="16" spans="1:3">
      <c r="A16" s="23" t="s">
        <v>40</v>
      </c>
      <c r="B16" s="28" t="s">
        <v>81</v>
      </c>
      <c r="C16" s="29">
        <v>180167</v>
      </c>
    </row>
    <row r="17" spans="1:3">
      <c r="A17" s="23" t="s">
        <v>42</v>
      </c>
      <c r="B17" s="28" t="s">
        <v>82</v>
      </c>
      <c r="C17" s="29">
        <v>190264</v>
      </c>
    </row>
    <row r="18" spans="1:3">
      <c r="A18" s="23" t="s">
        <v>42</v>
      </c>
      <c r="B18" s="28" t="s">
        <v>83</v>
      </c>
      <c r="C18" s="29">
        <v>133628</v>
      </c>
    </row>
    <row r="19" spans="1:3">
      <c r="A19" s="23" t="s">
        <v>42</v>
      </c>
      <c r="B19" s="28" t="s">
        <v>84</v>
      </c>
      <c r="C19" s="29">
        <v>134039</v>
      </c>
    </row>
    <row r="20" spans="1:3">
      <c r="A20" s="23" t="s">
        <v>42</v>
      </c>
      <c r="B20" s="28" t="s">
        <v>85</v>
      </c>
      <c r="C20" s="29">
        <v>120143</v>
      </c>
    </row>
    <row r="21" spans="1:3">
      <c r="A21" s="23" t="s">
        <v>42</v>
      </c>
      <c r="B21" s="28" t="s">
        <v>86</v>
      </c>
      <c r="C21" s="29">
        <v>248098</v>
      </c>
    </row>
    <row r="22" spans="1:3">
      <c r="A22" s="23" t="s">
        <v>42</v>
      </c>
      <c r="B22" s="28" t="s">
        <v>87</v>
      </c>
      <c r="C22" s="29">
        <v>222389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9D2B5-641F-45B8-A7B7-8D70EF0A99FF}">
  <dimension ref="A1:P28"/>
  <sheetViews>
    <sheetView topLeftCell="A2" workbookViewId="0">
      <selection activeCell="O9" sqref="O9"/>
    </sheetView>
  </sheetViews>
  <sheetFormatPr defaultRowHeight="14.4"/>
  <cols>
    <col min="1" max="1" width="12.33203125" bestFit="1" customWidth="1"/>
    <col min="11" max="11" width="10.44140625" customWidth="1"/>
    <col min="15" max="15" width="11.109375" bestFit="1" customWidth="1"/>
  </cols>
  <sheetData>
    <row r="1" spans="1:16">
      <c r="A1" s="74" t="s">
        <v>164</v>
      </c>
      <c r="B1" s="78">
        <v>1</v>
      </c>
      <c r="C1" s="78">
        <v>2</v>
      </c>
      <c r="D1" s="78">
        <v>3</v>
      </c>
      <c r="E1" s="78">
        <v>4</v>
      </c>
      <c r="F1" s="78">
        <v>5</v>
      </c>
      <c r="G1" s="78">
        <v>6</v>
      </c>
      <c r="H1" s="78">
        <v>7</v>
      </c>
      <c r="I1" s="78">
        <v>8</v>
      </c>
      <c r="J1" s="78">
        <v>9</v>
      </c>
      <c r="K1" s="74" t="s">
        <v>165</v>
      </c>
      <c r="L1" s="75" t="s">
        <v>163</v>
      </c>
      <c r="M1" s="75" t="s">
        <v>166</v>
      </c>
      <c r="O1" s="75" t="s">
        <v>162</v>
      </c>
      <c r="P1" s="75" t="s">
        <v>163</v>
      </c>
    </row>
    <row r="2" spans="1:16">
      <c r="A2" s="76" t="s">
        <v>151</v>
      </c>
      <c r="B2" s="77">
        <v>12</v>
      </c>
      <c r="C2" s="77">
        <v>11</v>
      </c>
      <c r="D2" s="77">
        <v>0</v>
      </c>
      <c r="E2" s="77">
        <v>0</v>
      </c>
      <c r="F2" s="77">
        <v>0</v>
      </c>
      <c r="G2" s="77">
        <v>0</v>
      </c>
      <c r="H2" s="77">
        <v>0</v>
      </c>
      <c r="I2" s="77">
        <v>0</v>
      </c>
      <c r="J2" s="77">
        <v>0</v>
      </c>
      <c r="K2" s="77">
        <f t="shared" ref="K2:K12" si="0">SUM(B2:J2)</f>
        <v>23</v>
      </c>
      <c r="L2" s="77">
        <f>VLOOKUP(K2,$O$2:$P$6,2,1)</f>
        <v>1</v>
      </c>
      <c r="M2" s="77">
        <f>L2</f>
        <v>1</v>
      </c>
      <c r="O2" s="77">
        <v>0</v>
      </c>
      <c r="P2" s="77">
        <v>1</v>
      </c>
    </row>
    <row r="3" spans="1:16">
      <c r="A3" s="76" t="s">
        <v>152</v>
      </c>
      <c r="B3" s="77">
        <v>4</v>
      </c>
      <c r="C3" s="77">
        <v>0</v>
      </c>
      <c r="D3" s="77">
        <v>11</v>
      </c>
      <c r="E3" s="77">
        <v>5</v>
      </c>
      <c r="F3" s="77">
        <v>6</v>
      </c>
      <c r="G3" s="77">
        <v>7</v>
      </c>
      <c r="H3" s="77">
        <v>8</v>
      </c>
      <c r="I3" s="77">
        <v>11</v>
      </c>
      <c r="J3" s="77">
        <v>10</v>
      </c>
      <c r="K3" s="77">
        <f t="shared" si="0"/>
        <v>62</v>
      </c>
      <c r="L3" s="77">
        <f t="shared" ref="L3:L12" si="1">VLOOKUP(K3,$O$2:$P$6,2,1)</f>
        <v>2</v>
      </c>
      <c r="M3" s="77">
        <f t="shared" ref="M3:M12" si="2">L3</f>
        <v>2</v>
      </c>
      <c r="O3" s="77">
        <v>60</v>
      </c>
      <c r="P3" s="77">
        <v>2</v>
      </c>
    </row>
    <row r="4" spans="1:16">
      <c r="A4" s="76" t="s">
        <v>153</v>
      </c>
      <c r="B4" s="77">
        <v>0</v>
      </c>
      <c r="C4" s="77">
        <v>9</v>
      </c>
      <c r="D4" s="77">
        <v>7</v>
      </c>
      <c r="E4" s="77">
        <v>5</v>
      </c>
      <c r="F4" s="77">
        <v>2</v>
      </c>
      <c r="G4" s="77">
        <v>2</v>
      </c>
      <c r="H4" s="77">
        <v>0</v>
      </c>
      <c r="I4" s="77">
        <v>4</v>
      </c>
      <c r="J4" s="77">
        <v>7</v>
      </c>
      <c r="K4" s="77">
        <f t="shared" si="0"/>
        <v>36</v>
      </c>
      <c r="L4" s="77">
        <f t="shared" si="1"/>
        <v>1</v>
      </c>
      <c r="M4" s="77">
        <f t="shared" si="2"/>
        <v>1</v>
      </c>
      <c r="O4" s="77">
        <v>70</v>
      </c>
      <c r="P4" s="77">
        <v>3</v>
      </c>
    </row>
    <row r="5" spans="1:16">
      <c r="A5" s="76" t="s">
        <v>154</v>
      </c>
      <c r="B5" s="77">
        <v>9</v>
      </c>
      <c r="C5" s="77">
        <v>12</v>
      </c>
      <c r="D5" s="77">
        <v>12</v>
      </c>
      <c r="E5" s="77">
        <v>11</v>
      </c>
      <c r="F5" s="77">
        <v>12</v>
      </c>
      <c r="G5" s="77">
        <v>8</v>
      </c>
      <c r="H5" s="77">
        <v>11</v>
      </c>
      <c r="I5" s="77">
        <v>11</v>
      </c>
      <c r="J5" s="77">
        <v>0</v>
      </c>
      <c r="K5" s="77">
        <f t="shared" si="0"/>
        <v>86</v>
      </c>
      <c r="L5" s="77">
        <f t="shared" si="1"/>
        <v>4</v>
      </c>
      <c r="M5" s="77">
        <f t="shared" si="2"/>
        <v>4</v>
      </c>
      <c r="O5" s="77">
        <v>80</v>
      </c>
      <c r="P5" s="77">
        <v>4</v>
      </c>
    </row>
    <row r="6" spans="1:16">
      <c r="A6" s="76" t="s">
        <v>155</v>
      </c>
      <c r="B6" s="77">
        <v>9</v>
      </c>
      <c r="C6" s="77">
        <v>11</v>
      </c>
      <c r="D6" s="77">
        <v>11</v>
      </c>
      <c r="E6" s="77">
        <v>11</v>
      </c>
      <c r="F6" s="77">
        <v>11</v>
      </c>
      <c r="G6" s="77">
        <v>11</v>
      </c>
      <c r="H6" s="77">
        <v>12</v>
      </c>
      <c r="I6" s="77">
        <v>12</v>
      </c>
      <c r="J6" s="77">
        <v>12</v>
      </c>
      <c r="K6" s="77">
        <f t="shared" si="0"/>
        <v>100</v>
      </c>
      <c r="L6" s="77">
        <f t="shared" si="1"/>
        <v>5</v>
      </c>
      <c r="M6" s="77">
        <f t="shared" si="2"/>
        <v>5</v>
      </c>
      <c r="O6" s="77">
        <v>90</v>
      </c>
      <c r="P6" s="77">
        <v>5</v>
      </c>
    </row>
    <row r="7" spans="1:16">
      <c r="A7" s="76" t="s">
        <v>156</v>
      </c>
      <c r="B7" s="77">
        <v>9</v>
      </c>
      <c r="C7" s="77">
        <v>4</v>
      </c>
      <c r="D7" s="77">
        <v>7</v>
      </c>
      <c r="E7" s="77">
        <v>4</v>
      </c>
      <c r="F7" s="77">
        <v>11</v>
      </c>
      <c r="G7" s="77">
        <v>0</v>
      </c>
      <c r="H7" s="77">
        <v>11</v>
      </c>
      <c r="I7" s="77">
        <v>11</v>
      </c>
      <c r="J7" s="77">
        <v>6</v>
      </c>
      <c r="K7" s="77">
        <f t="shared" si="0"/>
        <v>63</v>
      </c>
      <c r="L7" s="77">
        <f t="shared" si="1"/>
        <v>2</v>
      </c>
      <c r="M7" s="77">
        <f t="shared" si="2"/>
        <v>2</v>
      </c>
    </row>
    <row r="8" spans="1:16">
      <c r="A8" s="76" t="s">
        <v>157</v>
      </c>
      <c r="B8" s="77">
        <v>10</v>
      </c>
      <c r="C8" s="77">
        <v>12</v>
      </c>
      <c r="D8" s="77">
        <v>10</v>
      </c>
      <c r="E8" s="77">
        <v>11</v>
      </c>
      <c r="F8" s="77">
        <v>12</v>
      </c>
      <c r="G8" s="77">
        <v>9</v>
      </c>
      <c r="H8" s="77">
        <v>11</v>
      </c>
      <c r="I8" s="77">
        <v>12</v>
      </c>
      <c r="J8" s="77">
        <v>12</v>
      </c>
      <c r="K8" s="77">
        <f t="shared" si="0"/>
        <v>99</v>
      </c>
      <c r="L8" s="77">
        <f t="shared" si="1"/>
        <v>5</v>
      </c>
      <c r="M8" s="77">
        <f t="shared" si="2"/>
        <v>5</v>
      </c>
    </row>
    <row r="9" spans="1:16">
      <c r="A9" s="76" t="s">
        <v>158</v>
      </c>
      <c r="B9" s="77">
        <v>9</v>
      </c>
      <c r="C9" s="77">
        <v>10</v>
      </c>
      <c r="D9" s="77">
        <v>8</v>
      </c>
      <c r="E9" s="77">
        <v>8</v>
      </c>
      <c r="F9" s="77">
        <v>0</v>
      </c>
      <c r="G9" s="77">
        <v>7</v>
      </c>
      <c r="H9" s="77">
        <v>0</v>
      </c>
      <c r="I9" s="77">
        <v>0</v>
      </c>
      <c r="J9" s="77">
        <v>5</v>
      </c>
      <c r="K9" s="77">
        <f t="shared" si="0"/>
        <v>47</v>
      </c>
      <c r="L9" s="77">
        <f t="shared" si="1"/>
        <v>1</v>
      </c>
      <c r="M9" s="77">
        <f t="shared" si="2"/>
        <v>1</v>
      </c>
    </row>
    <row r="10" spans="1:16">
      <c r="A10" s="76" t="s">
        <v>159</v>
      </c>
      <c r="B10" s="77">
        <v>12</v>
      </c>
      <c r="C10" s="77">
        <v>9</v>
      </c>
      <c r="D10" s="77">
        <v>11</v>
      </c>
      <c r="E10" s="77">
        <v>9</v>
      </c>
      <c r="F10" s="77">
        <v>11</v>
      </c>
      <c r="G10" s="77">
        <v>9</v>
      </c>
      <c r="H10" s="77">
        <v>10</v>
      </c>
      <c r="I10" s="77">
        <v>12</v>
      </c>
      <c r="J10" s="77">
        <v>12</v>
      </c>
      <c r="K10" s="77">
        <f t="shared" si="0"/>
        <v>95</v>
      </c>
      <c r="L10" s="77">
        <f t="shared" si="1"/>
        <v>5</v>
      </c>
      <c r="M10" s="77">
        <f t="shared" si="2"/>
        <v>5</v>
      </c>
    </row>
    <row r="11" spans="1:16">
      <c r="A11" s="76" t="s">
        <v>160</v>
      </c>
      <c r="B11" s="77">
        <v>9</v>
      </c>
      <c r="C11" s="77">
        <v>10</v>
      </c>
      <c r="D11" s="77">
        <v>9</v>
      </c>
      <c r="E11" s="77">
        <v>4</v>
      </c>
      <c r="F11" s="77">
        <v>9</v>
      </c>
      <c r="G11" s="77">
        <v>9</v>
      </c>
      <c r="H11" s="77">
        <v>11</v>
      </c>
      <c r="I11" s="77">
        <v>10</v>
      </c>
      <c r="J11" s="77">
        <v>9</v>
      </c>
      <c r="K11" s="77">
        <f t="shared" si="0"/>
        <v>80</v>
      </c>
      <c r="L11" s="77">
        <f t="shared" si="1"/>
        <v>4</v>
      </c>
      <c r="M11" s="77">
        <f t="shared" si="2"/>
        <v>4</v>
      </c>
    </row>
    <row r="12" spans="1:16">
      <c r="A12" s="76" t="s">
        <v>161</v>
      </c>
      <c r="B12" s="77">
        <v>5</v>
      </c>
      <c r="C12" s="77">
        <v>9</v>
      </c>
      <c r="D12" s="77">
        <v>11</v>
      </c>
      <c r="E12" s="77">
        <v>8</v>
      </c>
      <c r="F12" s="77">
        <v>10</v>
      </c>
      <c r="G12" s="77">
        <v>9</v>
      </c>
      <c r="H12" s="77">
        <v>0</v>
      </c>
      <c r="I12" s="77">
        <v>8</v>
      </c>
      <c r="J12" s="77">
        <v>9</v>
      </c>
      <c r="K12" s="77">
        <f t="shared" si="0"/>
        <v>69</v>
      </c>
      <c r="L12" s="77">
        <f t="shared" si="1"/>
        <v>2</v>
      </c>
      <c r="M12" s="77">
        <f t="shared" si="2"/>
        <v>2</v>
      </c>
    </row>
    <row r="28" spans="11:11">
      <c r="K28" t="s">
        <v>18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5F7C8-01C2-4A9B-B608-FE221ABAD3CA}">
  <sheetPr>
    <tabColor theme="8" tint="0.59999389629810485"/>
  </sheetPr>
  <dimension ref="A1:H27"/>
  <sheetViews>
    <sheetView zoomScale="150" zoomScaleNormal="150" workbookViewId="0">
      <selection activeCell="F17" sqref="F17"/>
    </sheetView>
  </sheetViews>
  <sheetFormatPr defaultRowHeight="14.4"/>
  <cols>
    <col min="1" max="1" width="11.109375" bestFit="1" customWidth="1"/>
    <col min="2" max="2" width="7.33203125" bestFit="1" customWidth="1"/>
    <col min="3" max="3" width="8.44140625" bestFit="1" customWidth="1"/>
    <col min="4" max="4" width="9" bestFit="1" customWidth="1"/>
    <col min="5" max="5" width="9.5546875" bestFit="1" customWidth="1"/>
    <col min="6" max="6" width="6.6640625" bestFit="1" customWidth="1"/>
    <col min="7" max="7" width="5.33203125" bestFit="1" customWidth="1"/>
  </cols>
  <sheetData>
    <row r="1" spans="1:8">
      <c r="B1" s="73" t="s">
        <v>135</v>
      </c>
      <c r="C1" s="73" t="s">
        <v>136</v>
      </c>
      <c r="D1" s="73" t="s">
        <v>137</v>
      </c>
      <c r="E1" s="73" t="s">
        <v>150</v>
      </c>
      <c r="F1" s="73" t="s">
        <v>138</v>
      </c>
      <c r="G1" s="73" t="s">
        <v>139</v>
      </c>
      <c r="H1" s="72"/>
    </row>
    <row r="2" spans="1:8">
      <c r="A2" s="72" t="s">
        <v>140</v>
      </c>
      <c r="B2" s="30">
        <v>545</v>
      </c>
      <c r="C2" s="30">
        <v>867</v>
      </c>
      <c r="D2" s="30">
        <v>188</v>
      </c>
      <c r="E2" s="30">
        <v>758</v>
      </c>
      <c r="F2" s="30">
        <v>991</v>
      </c>
      <c r="G2" s="30">
        <v>920</v>
      </c>
    </row>
    <row r="3" spans="1:8">
      <c r="A3" s="72" t="s">
        <v>141</v>
      </c>
      <c r="B3" s="30">
        <v>562</v>
      </c>
      <c r="C3" s="30">
        <v>954</v>
      </c>
      <c r="D3" s="30">
        <v>612</v>
      </c>
      <c r="E3" s="30">
        <v>358</v>
      </c>
      <c r="F3" s="30">
        <v>403</v>
      </c>
      <c r="G3" s="30">
        <v>847</v>
      </c>
    </row>
    <row r="4" spans="1:8">
      <c r="A4" s="72" t="s">
        <v>142</v>
      </c>
      <c r="B4" s="30">
        <v>827</v>
      </c>
      <c r="C4" s="30">
        <v>408</v>
      </c>
      <c r="D4" s="30">
        <v>527</v>
      </c>
      <c r="E4" s="30">
        <v>262</v>
      </c>
      <c r="F4" s="30">
        <v>642</v>
      </c>
      <c r="G4" s="30">
        <v>839</v>
      </c>
    </row>
    <row r="5" spans="1:8">
      <c r="A5" s="72" t="s">
        <v>143</v>
      </c>
      <c r="B5" s="30">
        <v>115</v>
      </c>
      <c r="C5" s="30">
        <v>885</v>
      </c>
      <c r="D5" s="30">
        <v>323</v>
      </c>
      <c r="E5" s="30">
        <v>435</v>
      </c>
      <c r="F5" s="30">
        <v>289</v>
      </c>
      <c r="G5" s="30">
        <v>153</v>
      </c>
    </row>
    <row r="6" spans="1:8">
      <c r="A6" s="72" t="s">
        <v>144</v>
      </c>
      <c r="B6" s="30">
        <v>376</v>
      </c>
      <c r="C6" s="30">
        <v>224</v>
      </c>
      <c r="D6" s="30">
        <v>266</v>
      </c>
      <c r="E6" s="30">
        <v>107</v>
      </c>
      <c r="F6" s="30">
        <v>783</v>
      </c>
      <c r="G6" s="30">
        <v>457</v>
      </c>
    </row>
    <row r="7" spans="1:8">
      <c r="A7" s="72" t="s">
        <v>145</v>
      </c>
      <c r="B7" s="30">
        <v>828</v>
      </c>
      <c r="C7" s="30">
        <v>614</v>
      </c>
      <c r="D7" s="30">
        <v>411</v>
      </c>
      <c r="E7" s="30">
        <v>111</v>
      </c>
      <c r="F7" s="30">
        <v>940</v>
      </c>
      <c r="G7" s="30">
        <v>980</v>
      </c>
    </row>
    <row r="8" spans="1:8">
      <c r="A8" s="72" t="s">
        <v>146</v>
      </c>
      <c r="B8" s="30">
        <v>407</v>
      </c>
      <c r="C8" s="30">
        <v>665</v>
      </c>
      <c r="D8" s="30">
        <v>297</v>
      </c>
      <c r="E8" s="30">
        <v>863</v>
      </c>
      <c r="F8" s="30">
        <v>426</v>
      </c>
      <c r="G8" s="30">
        <v>366</v>
      </c>
    </row>
    <row r="9" spans="1:8">
      <c r="A9" s="72" t="s">
        <v>147</v>
      </c>
      <c r="B9" s="30">
        <v>536</v>
      </c>
      <c r="C9" s="30">
        <v>370</v>
      </c>
      <c r="D9" s="30">
        <v>512</v>
      </c>
      <c r="E9" s="30">
        <v>951</v>
      </c>
      <c r="F9" s="30">
        <v>293</v>
      </c>
      <c r="G9" s="30">
        <v>536</v>
      </c>
    </row>
    <row r="10" spans="1:8">
      <c r="A10" s="72" t="s">
        <v>148</v>
      </c>
      <c r="B10" s="30">
        <v>645</v>
      </c>
      <c r="C10" s="30">
        <v>956</v>
      </c>
      <c r="D10" s="30">
        <v>743</v>
      </c>
      <c r="E10" s="30">
        <v>846</v>
      </c>
      <c r="F10" s="30">
        <v>347</v>
      </c>
      <c r="G10" s="30">
        <v>391</v>
      </c>
    </row>
    <row r="11" spans="1:8">
      <c r="A11" s="72" t="s">
        <v>149</v>
      </c>
      <c r="B11" s="30">
        <v>647</v>
      </c>
      <c r="C11" s="30">
        <v>697</v>
      </c>
      <c r="D11" s="30">
        <v>358</v>
      </c>
      <c r="E11" s="30">
        <v>721</v>
      </c>
      <c r="F11" s="30">
        <v>996</v>
      </c>
      <c r="G11" s="30">
        <v>763</v>
      </c>
    </row>
    <row r="12" spans="1:8">
      <c r="A12" s="72" t="s">
        <v>89</v>
      </c>
      <c r="B12" s="30">
        <v>857</v>
      </c>
      <c r="C12" s="30">
        <v>232</v>
      </c>
      <c r="D12" s="30">
        <v>853</v>
      </c>
      <c r="E12" s="30">
        <v>777</v>
      </c>
      <c r="F12" s="30">
        <v>457</v>
      </c>
      <c r="G12" s="30">
        <v>142</v>
      </c>
    </row>
    <row r="13" spans="1:8">
      <c r="A13" s="72" t="s">
        <v>90</v>
      </c>
      <c r="B13" s="30">
        <v>638</v>
      </c>
      <c r="C13" s="30">
        <v>272</v>
      </c>
      <c r="D13" s="30">
        <v>210</v>
      </c>
      <c r="E13" s="30">
        <v>928</v>
      </c>
      <c r="F13" s="30">
        <v>368</v>
      </c>
      <c r="G13" s="30">
        <v>579</v>
      </c>
    </row>
    <row r="27" spans="3:3">
      <c r="C27" t="s">
        <v>18</v>
      </c>
    </row>
  </sheetData>
  <phoneticPr fontId="10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BDC7-4719-4C1E-8CF4-0757CEB1C861}">
  <sheetPr>
    <tabColor theme="8" tint="0.59999389629810485"/>
    <pageSetUpPr fitToPage="1"/>
  </sheetPr>
  <dimension ref="A1:AU42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A7" sqref="AA7"/>
    </sheetView>
  </sheetViews>
  <sheetFormatPr defaultColWidth="3.5546875" defaultRowHeight="18.75" customHeight="1"/>
  <cols>
    <col min="1" max="1" width="18.109375" style="71" bestFit="1" customWidth="1"/>
    <col min="2" max="45" width="3.5546875" style="46"/>
    <col min="46" max="46" width="10.6640625" style="46" customWidth="1"/>
    <col min="47" max="47" width="16.44140625" style="46" customWidth="1"/>
    <col min="48" max="16384" width="3.5546875" style="46"/>
  </cols>
  <sheetData>
    <row r="1" spans="1:47" s="38" customFormat="1" ht="93.6">
      <c r="A1" s="31" t="s">
        <v>91</v>
      </c>
      <c r="B1" s="32" t="s">
        <v>92</v>
      </c>
      <c r="C1" s="33" t="s">
        <v>93</v>
      </c>
      <c r="D1" s="33" t="s">
        <v>94</v>
      </c>
      <c r="E1" s="33" t="s">
        <v>95</v>
      </c>
      <c r="F1" s="33" t="s">
        <v>96</v>
      </c>
      <c r="G1" s="33" t="s">
        <v>97</v>
      </c>
      <c r="H1" s="33" t="s">
        <v>98</v>
      </c>
      <c r="I1" s="33" t="s">
        <v>99</v>
      </c>
      <c r="J1" s="33" t="s">
        <v>100</v>
      </c>
      <c r="K1" s="33" t="s">
        <v>101</v>
      </c>
      <c r="L1" s="33" t="s">
        <v>102</v>
      </c>
      <c r="M1" s="33" t="s">
        <v>103</v>
      </c>
      <c r="N1" s="33" t="s">
        <v>104</v>
      </c>
      <c r="O1" s="33" t="s">
        <v>105</v>
      </c>
      <c r="P1" s="33" t="s">
        <v>106</v>
      </c>
      <c r="Q1" s="33" t="s">
        <v>107</v>
      </c>
      <c r="R1" s="33" t="s">
        <v>108</v>
      </c>
      <c r="S1" s="33" t="s">
        <v>109</v>
      </c>
      <c r="T1" s="34" t="s">
        <v>110</v>
      </c>
      <c r="U1" s="35" t="s">
        <v>111</v>
      </c>
      <c r="V1" s="36" t="s">
        <v>112</v>
      </c>
      <c r="W1" s="36" t="s">
        <v>113</v>
      </c>
      <c r="X1" s="36" t="s">
        <v>114</v>
      </c>
      <c r="Y1" s="36" t="s">
        <v>115</v>
      </c>
      <c r="Z1" s="36" t="s">
        <v>116</v>
      </c>
      <c r="AA1" s="36" t="s">
        <v>117</v>
      </c>
      <c r="AB1" s="36" t="s">
        <v>118</v>
      </c>
      <c r="AC1" s="36" t="s">
        <v>119</v>
      </c>
      <c r="AD1" s="36" t="s">
        <v>120</v>
      </c>
      <c r="AE1" s="36" t="s">
        <v>121</v>
      </c>
      <c r="AF1" s="36" t="s">
        <v>122</v>
      </c>
      <c r="AG1" s="36" t="s">
        <v>123</v>
      </c>
      <c r="AH1" s="36" t="s">
        <v>124</v>
      </c>
      <c r="AI1" s="36" t="s">
        <v>125</v>
      </c>
      <c r="AJ1" s="36" t="s">
        <v>126</v>
      </c>
      <c r="AK1" s="36" t="s">
        <v>127</v>
      </c>
      <c r="AL1" s="36" t="s">
        <v>128</v>
      </c>
      <c r="AM1" s="36" t="s">
        <v>129</v>
      </c>
      <c r="AN1" s="36" t="s">
        <v>130</v>
      </c>
      <c r="AO1" s="37" t="s">
        <v>131</v>
      </c>
    </row>
    <row r="2" spans="1:47" ht="18.75" customHeight="1">
      <c r="A2" s="39" t="s">
        <v>92</v>
      </c>
      <c r="B2" s="40"/>
      <c r="C2" s="41">
        <v>216</v>
      </c>
      <c r="D2" s="41">
        <v>231</v>
      </c>
      <c r="E2" s="41">
        <v>158</v>
      </c>
      <c r="F2" s="41">
        <v>126</v>
      </c>
      <c r="G2" s="41">
        <v>189</v>
      </c>
      <c r="H2" s="41">
        <v>81</v>
      </c>
      <c r="I2" s="41">
        <v>177</v>
      </c>
      <c r="J2" s="41">
        <v>234</v>
      </c>
      <c r="K2" s="41">
        <v>205</v>
      </c>
      <c r="L2" s="41">
        <v>109</v>
      </c>
      <c r="M2" s="41">
        <v>165</v>
      </c>
      <c r="N2" s="41">
        <v>67</v>
      </c>
      <c r="O2" s="41">
        <v>153</v>
      </c>
      <c r="P2" s="41">
        <v>108</v>
      </c>
      <c r="Q2" s="41">
        <v>231</v>
      </c>
      <c r="R2" s="41">
        <v>62</v>
      </c>
      <c r="S2" s="41">
        <v>111</v>
      </c>
      <c r="T2" s="42">
        <v>233</v>
      </c>
      <c r="U2" s="43">
        <v>148</v>
      </c>
      <c r="V2" s="44">
        <v>176</v>
      </c>
      <c r="W2" s="44">
        <v>74</v>
      </c>
      <c r="X2" s="44">
        <v>78</v>
      </c>
      <c r="Y2" s="44">
        <v>24</v>
      </c>
      <c r="Z2" s="44">
        <v>30</v>
      </c>
      <c r="AA2" s="44">
        <v>78</v>
      </c>
      <c r="AB2" s="44">
        <v>226</v>
      </c>
      <c r="AC2" s="44">
        <v>216</v>
      </c>
      <c r="AD2" s="44">
        <v>190</v>
      </c>
      <c r="AE2" s="44">
        <v>204</v>
      </c>
      <c r="AF2" s="44">
        <v>110</v>
      </c>
      <c r="AG2" s="44">
        <v>143</v>
      </c>
      <c r="AH2" s="44">
        <v>166</v>
      </c>
      <c r="AI2" s="44">
        <v>220</v>
      </c>
      <c r="AJ2" s="44">
        <v>186</v>
      </c>
      <c r="AK2" s="44">
        <v>153</v>
      </c>
      <c r="AL2" s="44">
        <v>168</v>
      </c>
      <c r="AM2" s="44">
        <v>213</v>
      </c>
      <c r="AN2" s="44">
        <v>156</v>
      </c>
      <c r="AO2" s="45">
        <v>40</v>
      </c>
    </row>
    <row r="3" spans="1:47" ht="18.75" customHeight="1">
      <c r="A3" s="47" t="s">
        <v>93</v>
      </c>
      <c r="B3" s="48">
        <v>216</v>
      </c>
      <c r="C3" s="49"/>
      <c r="D3" s="50">
        <v>137</v>
      </c>
      <c r="E3" s="50">
        <v>200</v>
      </c>
      <c r="F3" s="50">
        <v>340</v>
      </c>
      <c r="G3" s="50">
        <v>323</v>
      </c>
      <c r="H3" s="50">
        <v>136</v>
      </c>
      <c r="I3" s="50">
        <v>235</v>
      </c>
      <c r="J3" s="50">
        <v>187</v>
      </c>
      <c r="K3" s="50">
        <v>285</v>
      </c>
      <c r="L3" s="50">
        <v>260</v>
      </c>
      <c r="M3" s="50">
        <v>103</v>
      </c>
      <c r="N3" s="50">
        <v>278</v>
      </c>
      <c r="O3" s="50">
        <v>241</v>
      </c>
      <c r="P3" s="50">
        <v>119</v>
      </c>
      <c r="Q3" s="50">
        <v>442</v>
      </c>
      <c r="R3" s="50">
        <v>276</v>
      </c>
      <c r="S3" s="50">
        <v>322</v>
      </c>
      <c r="T3" s="51">
        <v>443</v>
      </c>
      <c r="U3" s="52">
        <v>359</v>
      </c>
      <c r="V3" s="50">
        <v>205</v>
      </c>
      <c r="W3" s="50">
        <v>146</v>
      </c>
      <c r="X3" s="50">
        <v>214</v>
      </c>
      <c r="Y3" s="50">
        <v>227</v>
      </c>
      <c r="Z3" s="50">
        <v>208</v>
      </c>
      <c r="AA3" s="50">
        <v>209</v>
      </c>
      <c r="AB3" s="50">
        <v>17</v>
      </c>
      <c r="AC3" s="50">
        <v>155</v>
      </c>
      <c r="AD3" s="50">
        <v>78</v>
      </c>
      <c r="AE3" s="50">
        <v>262</v>
      </c>
      <c r="AF3" s="50">
        <v>123</v>
      </c>
      <c r="AG3" s="50">
        <v>172</v>
      </c>
      <c r="AH3" s="50">
        <v>381</v>
      </c>
      <c r="AI3" s="50">
        <v>430</v>
      </c>
      <c r="AJ3" s="50">
        <v>48</v>
      </c>
      <c r="AK3" s="50">
        <v>241</v>
      </c>
      <c r="AL3" s="50">
        <v>382</v>
      </c>
      <c r="AM3" s="50">
        <v>427</v>
      </c>
      <c r="AN3" s="50">
        <v>83</v>
      </c>
      <c r="AO3" s="51">
        <v>247</v>
      </c>
      <c r="AT3" s="53" t="s">
        <v>132</v>
      </c>
      <c r="AU3" s="54" t="s">
        <v>94</v>
      </c>
    </row>
    <row r="4" spans="1:47" ht="18.75" customHeight="1">
      <c r="A4" s="47" t="s">
        <v>94</v>
      </c>
      <c r="B4" s="48">
        <v>231</v>
      </c>
      <c r="C4" s="50">
        <v>137</v>
      </c>
      <c r="D4" s="49"/>
      <c r="E4" s="50">
        <v>136</v>
      </c>
      <c r="F4" s="50">
        <v>354</v>
      </c>
      <c r="G4" s="50">
        <v>417</v>
      </c>
      <c r="H4" s="50">
        <v>182</v>
      </c>
      <c r="I4" s="50">
        <v>108</v>
      </c>
      <c r="J4" s="50">
        <v>49</v>
      </c>
      <c r="K4" s="50">
        <v>353</v>
      </c>
      <c r="L4" s="50">
        <v>189</v>
      </c>
      <c r="M4" s="50">
        <v>227</v>
      </c>
      <c r="N4" s="50">
        <v>295</v>
      </c>
      <c r="O4" s="50">
        <v>301</v>
      </c>
      <c r="P4" s="50">
        <v>132</v>
      </c>
      <c r="Q4" s="50">
        <v>459</v>
      </c>
      <c r="R4" s="50">
        <v>290</v>
      </c>
      <c r="S4" s="50">
        <v>338</v>
      </c>
      <c r="T4" s="51">
        <v>460</v>
      </c>
      <c r="U4" s="52">
        <v>375</v>
      </c>
      <c r="V4" s="50">
        <v>291</v>
      </c>
      <c r="W4" s="50">
        <v>159</v>
      </c>
      <c r="X4" s="50">
        <v>306</v>
      </c>
      <c r="Y4" s="50">
        <v>251</v>
      </c>
      <c r="Z4" s="50">
        <v>205</v>
      </c>
      <c r="AA4" s="50">
        <v>160</v>
      </c>
      <c r="AB4" s="50">
        <v>126</v>
      </c>
      <c r="AC4" s="50">
        <v>21</v>
      </c>
      <c r="AD4" s="50">
        <v>204</v>
      </c>
      <c r="AE4" s="50">
        <v>135</v>
      </c>
      <c r="AF4" s="50">
        <v>196</v>
      </c>
      <c r="AG4" s="50">
        <v>247</v>
      </c>
      <c r="AH4" s="50">
        <v>394</v>
      </c>
      <c r="AI4" s="50">
        <v>447</v>
      </c>
      <c r="AJ4" s="50">
        <v>163</v>
      </c>
      <c r="AK4" s="50">
        <v>169</v>
      </c>
      <c r="AL4" s="50">
        <v>395</v>
      </c>
      <c r="AM4" s="50">
        <v>440</v>
      </c>
      <c r="AN4" s="50">
        <v>176</v>
      </c>
      <c r="AO4" s="51">
        <v>238</v>
      </c>
      <c r="AT4" s="53" t="s">
        <v>133</v>
      </c>
      <c r="AU4" s="54" t="s">
        <v>100</v>
      </c>
    </row>
    <row r="5" spans="1:47" ht="18.75" customHeight="1">
      <c r="A5" s="47" t="s">
        <v>95</v>
      </c>
      <c r="B5" s="48">
        <v>158</v>
      </c>
      <c r="C5" s="50">
        <v>200</v>
      </c>
      <c r="D5" s="50">
        <v>136</v>
      </c>
      <c r="E5" s="49"/>
      <c r="F5" s="50">
        <v>280</v>
      </c>
      <c r="G5" s="50">
        <v>344</v>
      </c>
      <c r="H5" s="50">
        <v>171</v>
      </c>
      <c r="I5" s="50">
        <v>71</v>
      </c>
      <c r="J5" s="50">
        <v>139</v>
      </c>
      <c r="K5" s="50">
        <v>359</v>
      </c>
      <c r="L5" s="50">
        <v>107</v>
      </c>
      <c r="M5" s="50">
        <v>257</v>
      </c>
      <c r="N5" s="50">
        <v>221</v>
      </c>
      <c r="O5" s="50">
        <v>307</v>
      </c>
      <c r="P5" s="50">
        <v>137</v>
      </c>
      <c r="Q5" s="50">
        <v>385</v>
      </c>
      <c r="R5" s="50">
        <v>217</v>
      </c>
      <c r="S5" s="50">
        <v>265</v>
      </c>
      <c r="T5" s="51">
        <v>387</v>
      </c>
      <c r="U5" s="52">
        <v>302</v>
      </c>
      <c r="V5" s="50">
        <v>280</v>
      </c>
      <c r="W5" s="50">
        <v>138</v>
      </c>
      <c r="X5" s="50">
        <v>233</v>
      </c>
      <c r="Y5" s="50">
        <v>178</v>
      </c>
      <c r="Z5" s="50">
        <v>132</v>
      </c>
      <c r="AA5" s="50">
        <v>87</v>
      </c>
      <c r="AB5" s="50">
        <v>196</v>
      </c>
      <c r="AC5" s="50">
        <v>121</v>
      </c>
      <c r="AD5" s="50">
        <v>219</v>
      </c>
      <c r="AE5" s="50">
        <v>94</v>
      </c>
      <c r="AF5" s="50">
        <v>198</v>
      </c>
      <c r="AG5" s="50">
        <v>235</v>
      </c>
      <c r="AH5" s="50">
        <v>320</v>
      </c>
      <c r="AI5" s="50">
        <v>374</v>
      </c>
      <c r="AJ5" s="50">
        <v>211</v>
      </c>
      <c r="AK5" s="50">
        <v>93</v>
      </c>
      <c r="AL5" s="50">
        <v>322</v>
      </c>
      <c r="AM5" s="50">
        <v>367</v>
      </c>
      <c r="AN5" s="50">
        <v>191</v>
      </c>
      <c r="AO5" s="51">
        <v>165</v>
      </c>
      <c r="AT5"/>
      <c r="AU5"/>
    </row>
    <row r="6" spans="1:47" ht="18.75" customHeight="1">
      <c r="A6" s="47" t="s">
        <v>96</v>
      </c>
      <c r="B6" s="48">
        <v>126</v>
      </c>
      <c r="C6" s="50">
        <v>340</v>
      </c>
      <c r="D6" s="50">
        <v>354</v>
      </c>
      <c r="E6" s="50">
        <v>280</v>
      </c>
      <c r="F6" s="49"/>
      <c r="G6" s="50">
        <v>203</v>
      </c>
      <c r="H6" s="50">
        <v>205</v>
      </c>
      <c r="I6" s="50">
        <v>299</v>
      </c>
      <c r="J6" s="50">
        <v>356</v>
      </c>
      <c r="K6" s="50">
        <v>301</v>
      </c>
      <c r="L6" s="50">
        <v>231</v>
      </c>
      <c r="M6" s="50">
        <v>288</v>
      </c>
      <c r="N6" s="50">
        <v>88</v>
      </c>
      <c r="O6" s="50">
        <v>248</v>
      </c>
      <c r="P6" s="50">
        <v>232</v>
      </c>
      <c r="Q6" s="50">
        <v>121</v>
      </c>
      <c r="R6" s="50">
        <v>66</v>
      </c>
      <c r="S6" s="50">
        <v>81</v>
      </c>
      <c r="T6" s="51">
        <v>155</v>
      </c>
      <c r="U6" s="52">
        <v>94</v>
      </c>
      <c r="V6" s="50">
        <v>271</v>
      </c>
      <c r="W6" s="50">
        <v>198</v>
      </c>
      <c r="X6" s="50">
        <v>174</v>
      </c>
      <c r="Y6" s="50">
        <v>119</v>
      </c>
      <c r="Z6" s="50">
        <v>153</v>
      </c>
      <c r="AA6" s="50">
        <v>201</v>
      </c>
      <c r="AB6" s="50">
        <v>350</v>
      </c>
      <c r="AC6" s="50">
        <v>338</v>
      </c>
      <c r="AD6" s="50">
        <v>313</v>
      </c>
      <c r="AE6" s="50">
        <v>327</v>
      </c>
      <c r="AF6" s="50">
        <v>234</v>
      </c>
      <c r="AG6" s="50">
        <v>256</v>
      </c>
      <c r="AH6" s="50">
        <v>55</v>
      </c>
      <c r="AI6" s="50">
        <v>183</v>
      </c>
      <c r="AJ6" s="50">
        <v>310</v>
      </c>
      <c r="AK6" s="50">
        <v>275</v>
      </c>
      <c r="AL6" s="50">
        <v>56</v>
      </c>
      <c r="AM6" s="50">
        <v>101</v>
      </c>
      <c r="AN6" s="50">
        <v>280</v>
      </c>
      <c r="AO6" s="51">
        <v>162</v>
      </c>
      <c r="AT6" s="79" t="s">
        <v>171</v>
      </c>
    </row>
    <row r="7" spans="1:47" ht="18.75" customHeight="1">
      <c r="A7" s="47" t="s">
        <v>97</v>
      </c>
      <c r="B7" s="48">
        <v>189</v>
      </c>
      <c r="C7" s="50">
        <v>323</v>
      </c>
      <c r="D7" s="50">
        <v>417</v>
      </c>
      <c r="E7" s="50">
        <v>344</v>
      </c>
      <c r="F7" s="50">
        <v>203</v>
      </c>
      <c r="G7" s="49"/>
      <c r="H7" s="50">
        <v>188</v>
      </c>
      <c r="I7" s="50">
        <v>362</v>
      </c>
      <c r="J7" s="50">
        <v>419</v>
      </c>
      <c r="K7" s="50">
        <v>64</v>
      </c>
      <c r="L7" s="50">
        <v>295</v>
      </c>
      <c r="M7" s="50">
        <v>219</v>
      </c>
      <c r="N7" s="50">
        <v>127</v>
      </c>
      <c r="O7" s="50">
        <v>91</v>
      </c>
      <c r="P7" s="50">
        <v>292</v>
      </c>
      <c r="Q7" s="50">
        <v>175</v>
      </c>
      <c r="R7" s="50">
        <v>189</v>
      </c>
      <c r="S7" s="50">
        <v>123</v>
      </c>
      <c r="T7" s="51">
        <v>124</v>
      </c>
      <c r="U7" s="52">
        <v>160</v>
      </c>
      <c r="V7" s="50">
        <v>118</v>
      </c>
      <c r="W7" s="50">
        <v>258</v>
      </c>
      <c r="X7" s="50">
        <v>140</v>
      </c>
      <c r="Y7" s="50">
        <v>174</v>
      </c>
      <c r="Z7" s="50">
        <v>216</v>
      </c>
      <c r="AA7" s="50">
        <v>264</v>
      </c>
      <c r="AB7" s="50">
        <v>333</v>
      </c>
      <c r="AC7" s="50">
        <v>401</v>
      </c>
      <c r="AD7" s="50">
        <v>244</v>
      </c>
      <c r="AE7" s="50">
        <v>390</v>
      </c>
      <c r="AF7" s="50">
        <v>212</v>
      </c>
      <c r="AG7" s="50">
        <v>175</v>
      </c>
      <c r="AH7" s="50">
        <v>236</v>
      </c>
      <c r="AI7" s="50">
        <v>81</v>
      </c>
      <c r="AJ7" s="50">
        <v>276</v>
      </c>
      <c r="AK7" s="50">
        <v>339</v>
      </c>
      <c r="AL7" s="50">
        <v>176</v>
      </c>
      <c r="AM7" s="50">
        <v>213</v>
      </c>
      <c r="AN7" s="50">
        <v>258</v>
      </c>
      <c r="AO7" s="51">
        <v>225</v>
      </c>
    </row>
    <row r="8" spans="1:47" ht="18.75" customHeight="1">
      <c r="A8" s="47" t="s">
        <v>98</v>
      </c>
      <c r="B8" s="48">
        <v>81</v>
      </c>
      <c r="C8" s="50">
        <v>136</v>
      </c>
      <c r="D8" s="50">
        <v>182</v>
      </c>
      <c r="E8" s="50">
        <v>171</v>
      </c>
      <c r="F8" s="50">
        <v>205</v>
      </c>
      <c r="G8" s="50">
        <v>188</v>
      </c>
      <c r="H8" s="49"/>
      <c r="I8" s="50">
        <v>190</v>
      </c>
      <c r="J8" s="50">
        <v>232</v>
      </c>
      <c r="K8" s="50">
        <v>171</v>
      </c>
      <c r="L8" s="50">
        <v>179</v>
      </c>
      <c r="M8" s="50">
        <v>86</v>
      </c>
      <c r="N8" s="50">
        <v>142</v>
      </c>
      <c r="O8" s="50">
        <v>118</v>
      </c>
      <c r="P8" s="50">
        <v>57</v>
      </c>
      <c r="Q8" s="50">
        <v>306</v>
      </c>
      <c r="R8" s="50">
        <v>140</v>
      </c>
      <c r="S8" s="50">
        <v>186</v>
      </c>
      <c r="T8" s="51">
        <v>307</v>
      </c>
      <c r="U8" s="52">
        <v>223</v>
      </c>
      <c r="V8" s="50">
        <v>109</v>
      </c>
      <c r="W8" s="50">
        <v>35</v>
      </c>
      <c r="X8" s="50">
        <v>79</v>
      </c>
      <c r="Y8" s="50">
        <v>91</v>
      </c>
      <c r="Z8" s="50">
        <v>107</v>
      </c>
      <c r="AA8" s="50">
        <v>116</v>
      </c>
      <c r="AB8" s="50">
        <v>146</v>
      </c>
      <c r="AC8" s="50">
        <v>200</v>
      </c>
      <c r="AD8" s="50">
        <v>111</v>
      </c>
      <c r="AE8" s="50">
        <v>217</v>
      </c>
      <c r="AF8" s="50">
        <v>27</v>
      </c>
      <c r="AG8" s="50">
        <v>64</v>
      </c>
      <c r="AH8" s="50">
        <v>245</v>
      </c>
      <c r="AI8" s="50">
        <v>294</v>
      </c>
      <c r="AJ8" s="50">
        <v>105</v>
      </c>
      <c r="AK8" s="50">
        <v>196</v>
      </c>
      <c r="AL8" s="50">
        <v>246</v>
      </c>
      <c r="AM8" s="50">
        <v>291</v>
      </c>
      <c r="AN8" s="50">
        <v>75</v>
      </c>
      <c r="AO8" s="51">
        <v>120</v>
      </c>
    </row>
    <row r="9" spans="1:47" ht="18.75" customHeight="1">
      <c r="A9" s="47" t="s">
        <v>99</v>
      </c>
      <c r="B9" s="48">
        <v>177</v>
      </c>
      <c r="C9" s="50">
        <v>235</v>
      </c>
      <c r="D9" s="50">
        <v>108</v>
      </c>
      <c r="E9" s="50">
        <v>71</v>
      </c>
      <c r="F9" s="50">
        <v>299</v>
      </c>
      <c r="G9" s="50">
        <v>362</v>
      </c>
      <c r="H9" s="50">
        <v>190</v>
      </c>
      <c r="I9" s="49"/>
      <c r="J9" s="50">
        <v>111</v>
      </c>
      <c r="K9" s="50">
        <v>378</v>
      </c>
      <c r="L9" s="50">
        <v>119</v>
      </c>
      <c r="M9" s="50">
        <v>276</v>
      </c>
      <c r="N9" s="50">
        <v>240</v>
      </c>
      <c r="O9" s="50">
        <v>326</v>
      </c>
      <c r="P9" s="50">
        <v>156</v>
      </c>
      <c r="Q9" s="50">
        <v>404</v>
      </c>
      <c r="R9" s="50">
        <v>235</v>
      </c>
      <c r="S9" s="50">
        <v>284</v>
      </c>
      <c r="T9" s="51">
        <v>406</v>
      </c>
      <c r="U9" s="52">
        <v>321</v>
      </c>
      <c r="V9" s="50">
        <v>299</v>
      </c>
      <c r="W9" s="50">
        <v>156</v>
      </c>
      <c r="X9" s="50">
        <v>251</v>
      </c>
      <c r="Y9" s="50">
        <v>197</v>
      </c>
      <c r="Z9" s="50">
        <v>150</v>
      </c>
      <c r="AA9" s="50">
        <v>106</v>
      </c>
      <c r="AB9" s="50">
        <v>229</v>
      </c>
      <c r="AC9" s="50">
        <v>93</v>
      </c>
      <c r="AD9" s="50">
        <v>238</v>
      </c>
      <c r="AE9" s="50">
        <v>32</v>
      </c>
      <c r="AF9" s="50">
        <v>217</v>
      </c>
      <c r="AG9" s="50">
        <v>254</v>
      </c>
      <c r="AH9" s="50">
        <v>339</v>
      </c>
      <c r="AI9" s="50">
        <v>393</v>
      </c>
      <c r="AJ9" s="50">
        <v>228</v>
      </c>
      <c r="AK9" s="50">
        <v>66</v>
      </c>
      <c r="AL9" s="50">
        <v>341</v>
      </c>
      <c r="AM9" s="50">
        <v>386</v>
      </c>
      <c r="AN9" s="50">
        <v>210</v>
      </c>
      <c r="AO9" s="51">
        <v>184</v>
      </c>
    </row>
    <row r="10" spans="1:47" ht="18.75" customHeight="1">
      <c r="A10" s="47" t="s">
        <v>100</v>
      </c>
      <c r="B10" s="48">
        <v>234</v>
      </c>
      <c r="C10" s="50">
        <v>187</v>
      </c>
      <c r="D10" s="50">
        <v>49</v>
      </c>
      <c r="E10" s="50">
        <v>139</v>
      </c>
      <c r="F10" s="50">
        <v>356</v>
      </c>
      <c r="G10" s="50">
        <v>419</v>
      </c>
      <c r="H10" s="50">
        <v>232</v>
      </c>
      <c r="I10" s="50">
        <v>111</v>
      </c>
      <c r="J10" s="49"/>
      <c r="K10" s="50">
        <v>435</v>
      </c>
      <c r="L10" s="50">
        <v>191</v>
      </c>
      <c r="M10" s="50">
        <v>277</v>
      </c>
      <c r="N10" s="50">
        <v>297</v>
      </c>
      <c r="O10" s="50">
        <v>383</v>
      </c>
      <c r="P10" s="50">
        <v>182</v>
      </c>
      <c r="Q10" s="50">
        <v>461</v>
      </c>
      <c r="R10" s="50">
        <v>293</v>
      </c>
      <c r="S10" s="50">
        <v>341</v>
      </c>
      <c r="T10" s="51">
        <v>463</v>
      </c>
      <c r="U10" s="52">
        <v>378</v>
      </c>
      <c r="V10" s="50">
        <v>340</v>
      </c>
      <c r="W10" s="50">
        <v>214</v>
      </c>
      <c r="X10" s="50">
        <v>308</v>
      </c>
      <c r="Y10" s="50">
        <v>254</v>
      </c>
      <c r="Z10" s="50">
        <v>208</v>
      </c>
      <c r="AA10" s="50">
        <v>163</v>
      </c>
      <c r="AB10" s="50">
        <v>176</v>
      </c>
      <c r="AC10" s="50">
        <v>42</v>
      </c>
      <c r="AD10" s="50">
        <v>253</v>
      </c>
      <c r="AE10" s="50">
        <v>137</v>
      </c>
      <c r="AF10" s="50">
        <v>245</v>
      </c>
      <c r="AG10" s="50">
        <v>296</v>
      </c>
      <c r="AH10" s="50">
        <v>396</v>
      </c>
      <c r="AI10" s="50">
        <v>450</v>
      </c>
      <c r="AJ10" s="50">
        <v>212</v>
      </c>
      <c r="AK10" s="50">
        <v>171</v>
      </c>
      <c r="AL10" s="50">
        <v>398</v>
      </c>
      <c r="AM10" s="50">
        <v>443</v>
      </c>
      <c r="AN10" s="50">
        <v>225</v>
      </c>
      <c r="AO10" s="51">
        <v>241</v>
      </c>
    </row>
    <row r="11" spans="1:47" ht="18.75" customHeight="1">
      <c r="A11" s="47" t="s">
        <v>101</v>
      </c>
      <c r="B11" s="48">
        <v>205</v>
      </c>
      <c r="C11" s="50">
        <v>285</v>
      </c>
      <c r="D11" s="50">
        <v>353</v>
      </c>
      <c r="E11" s="50">
        <v>359</v>
      </c>
      <c r="F11" s="50">
        <v>301</v>
      </c>
      <c r="G11" s="50">
        <v>64</v>
      </c>
      <c r="H11" s="50">
        <v>171</v>
      </c>
      <c r="I11" s="50">
        <v>378</v>
      </c>
      <c r="J11" s="50">
        <v>435</v>
      </c>
      <c r="K11" s="49"/>
      <c r="L11" s="50">
        <v>311</v>
      </c>
      <c r="M11" s="50">
        <v>182</v>
      </c>
      <c r="N11" s="50">
        <v>158</v>
      </c>
      <c r="O11" s="50">
        <v>61</v>
      </c>
      <c r="P11" s="50">
        <v>228</v>
      </c>
      <c r="Q11" s="50">
        <v>238</v>
      </c>
      <c r="R11" s="50">
        <v>237</v>
      </c>
      <c r="S11" s="50">
        <v>154</v>
      </c>
      <c r="T11" s="51">
        <v>186</v>
      </c>
      <c r="U11" s="52">
        <v>191</v>
      </c>
      <c r="V11" s="50">
        <v>81</v>
      </c>
      <c r="W11" s="50">
        <v>206</v>
      </c>
      <c r="X11" s="50">
        <v>129</v>
      </c>
      <c r="Y11" s="50">
        <v>181</v>
      </c>
      <c r="Z11" s="50">
        <v>232</v>
      </c>
      <c r="AA11" s="50">
        <v>280</v>
      </c>
      <c r="AB11" s="50">
        <v>295</v>
      </c>
      <c r="AC11" s="50">
        <v>417</v>
      </c>
      <c r="AD11" s="50">
        <v>207</v>
      </c>
      <c r="AE11" s="50">
        <v>406</v>
      </c>
      <c r="AF11" s="50">
        <v>195</v>
      </c>
      <c r="AG11" s="50">
        <v>145</v>
      </c>
      <c r="AH11" s="50">
        <v>267</v>
      </c>
      <c r="AI11" s="50">
        <v>142</v>
      </c>
      <c r="AJ11" s="50">
        <v>239</v>
      </c>
      <c r="AK11" s="50">
        <v>355</v>
      </c>
      <c r="AL11" s="50">
        <v>207</v>
      </c>
      <c r="AM11" s="50">
        <v>277</v>
      </c>
      <c r="AN11" s="50">
        <v>241</v>
      </c>
      <c r="AO11" s="51">
        <v>241</v>
      </c>
    </row>
    <row r="12" spans="1:47" ht="18.75" customHeight="1">
      <c r="A12" s="47" t="s">
        <v>102</v>
      </c>
      <c r="B12" s="48">
        <v>109</v>
      </c>
      <c r="C12" s="50">
        <v>260</v>
      </c>
      <c r="D12" s="50">
        <v>189</v>
      </c>
      <c r="E12" s="50">
        <v>107</v>
      </c>
      <c r="F12" s="50">
        <v>231</v>
      </c>
      <c r="G12" s="50">
        <v>295</v>
      </c>
      <c r="H12" s="50">
        <v>179</v>
      </c>
      <c r="I12" s="50">
        <v>119</v>
      </c>
      <c r="J12" s="50">
        <v>191</v>
      </c>
      <c r="K12" s="50">
        <v>311</v>
      </c>
      <c r="L12" s="49"/>
      <c r="M12" s="50">
        <v>263</v>
      </c>
      <c r="N12" s="50">
        <v>172</v>
      </c>
      <c r="O12" s="50">
        <v>258</v>
      </c>
      <c r="P12" s="50">
        <v>148</v>
      </c>
      <c r="Q12" s="50">
        <v>337</v>
      </c>
      <c r="R12" s="50">
        <v>168</v>
      </c>
      <c r="S12" s="50">
        <v>216</v>
      </c>
      <c r="T12" s="51">
        <v>338</v>
      </c>
      <c r="U12" s="52">
        <v>253</v>
      </c>
      <c r="V12" s="50">
        <v>281</v>
      </c>
      <c r="W12" s="50">
        <v>129</v>
      </c>
      <c r="X12" s="50">
        <v>184</v>
      </c>
      <c r="Y12" s="50">
        <v>129</v>
      </c>
      <c r="Z12" s="50">
        <v>83</v>
      </c>
      <c r="AA12" s="50">
        <v>55</v>
      </c>
      <c r="AB12" s="50">
        <v>265</v>
      </c>
      <c r="AC12" s="50">
        <v>173</v>
      </c>
      <c r="AD12" s="50">
        <v>238</v>
      </c>
      <c r="AE12" s="50">
        <v>87</v>
      </c>
      <c r="AF12" s="50">
        <v>209</v>
      </c>
      <c r="AG12" s="50">
        <v>242</v>
      </c>
      <c r="AH12" s="50">
        <v>272</v>
      </c>
      <c r="AI12" s="50">
        <v>325</v>
      </c>
      <c r="AJ12" s="50">
        <v>235</v>
      </c>
      <c r="AK12" s="50">
        <v>53</v>
      </c>
      <c r="AL12" s="50">
        <v>273</v>
      </c>
      <c r="AM12" s="50">
        <v>318</v>
      </c>
      <c r="AN12" s="50">
        <v>210</v>
      </c>
      <c r="AO12" s="51">
        <v>93</v>
      </c>
    </row>
    <row r="13" spans="1:47" ht="18.75" customHeight="1">
      <c r="A13" s="47" t="s">
        <v>103</v>
      </c>
      <c r="B13" s="48">
        <v>165</v>
      </c>
      <c r="C13" s="50">
        <v>103</v>
      </c>
      <c r="D13" s="50">
        <v>227</v>
      </c>
      <c r="E13" s="50">
        <v>257</v>
      </c>
      <c r="F13" s="50">
        <v>288</v>
      </c>
      <c r="G13" s="50">
        <v>219</v>
      </c>
      <c r="H13" s="50">
        <v>86</v>
      </c>
      <c r="I13" s="50">
        <v>276</v>
      </c>
      <c r="J13" s="50">
        <v>277</v>
      </c>
      <c r="K13" s="50">
        <v>182</v>
      </c>
      <c r="L13" s="50">
        <v>263</v>
      </c>
      <c r="M13" s="49"/>
      <c r="N13" s="50">
        <v>226</v>
      </c>
      <c r="O13" s="50">
        <v>139</v>
      </c>
      <c r="P13" s="50">
        <v>122</v>
      </c>
      <c r="Q13" s="50">
        <v>390</v>
      </c>
      <c r="R13" s="50">
        <v>225</v>
      </c>
      <c r="S13" s="50">
        <v>270</v>
      </c>
      <c r="T13" s="51">
        <v>391</v>
      </c>
      <c r="U13" s="52">
        <v>307</v>
      </c>
      <c r="V13" s="50">
        <v>102</v>
      </c>
      <c r="W13" s="50">
        <v>121</v>
      </c>
      <c r="X13" s="50">
        <v>157</v>
      </c>
      <c r="Y13" s="50">
        <v>175</v>
      </c>
      <c r="Z13" s="50">
        <v>191</v>
      </c>
      <c r="AA13" s="50">
        <v>233</v>
      </c>
      <c r="AB13" s="50">
        <v>113</v>
      </c>
      <c r="AC13" s="50">
        <v>245</v>
      </c>
      <c r="AD13" s="50">
        <v>25</v>
      </c>
      <c r="AE13" s="50">
        <v>304</v>
      </c>
      <c r="AF13" s="50">
        <v>60</v>
      </c>
      <c r="AG13" s="50">
        <v>69</v>
      </c>
      <c r="AH13" s="50">
        <v>328</v>
      </c>
      <c r="AI13" s="50">
        <v>379</v>
      </c>
      <c r="AJ13" s="50">
        <v>57</v>
      </c>
      <c r="AK13" s="50">
        <v>307</v>
      </c>
      <c r="AL13" s="50">
        <v>330</v>
      </c>
      <c r="AM13" s="50">
        <v>375</v>
      </c>
      <c r="AN13" s="50">
        <v>53</v>
      </c>
      <c r="AO13" s="51">
        <v>204</v>
      </c>
    </row>
    <row r="14" spans="1:47" ht="18.75" customHeight="1">
      <c r="A14" s="47" t="s">
        <v>104</v>
      </c>
      <c r="B14" s="48">
        <v>67</v>
      </c>
      <c r="C14" s="50">
        <v>278</v>
      </c>
      <c r="D14" s="50">
        <v>295</v>
      </c>
      <c r="E14" s="50">
        <v>221</v>
      </c>
      <c r="F14" s="50">
        <v>88</v>
      </c>
      <c r="G14" s="50">
        <v>127</v>
      </c>
      <c r="H14" s="50">
        <v>142</v>
      </c>
      <c r="I14" s="50">
        <v>240</v>
      </c>
      <c r="J14" s="50">
        <v>297</v>
      </c>
      <c r="K14" s="50">
        <v>158</v>
      </c>
      <c r="L14" s="50">
        <v>172</v>
      </c>
      <c r="M14" s="50">
        <v>226</v>
      </c>
      <c r="N14" s="49"/>
      <c r="O14" s="50">
        <v>107</v>
      </c>
      <c r="P14" s="50">
        <v>170</v>
      </c>
      <c r="Q14" s="50">
        <v>165</v>
      </c>
      <c r="R14" s="50">
        <v>62</v>
      </c>
      <c r="S14" s="50">
        <v>45</v>
      </c>
      <c r="T14" s="51">
        <v>170</v>
      </c>
      <c r="U14" s="52">
        <v>82</v>
      </c>
      <c r="V14" s="50">
        <v>143</v>
      </c>
      <c r="W14" s="50">
        <v>136</v>
      </c>
      <c r="X14" s="50">
        <v>55</v>
      </c>
      <c r="Y14" s="50">
        <v>52</v>
      </c>
      <c r="Z14" s="50">
        <v>94</v>
      </c>
      <c r="AA14" s="50">
        <v>141</v>
      </c>
      <c r="AB14" s="50">
        <v>288</v>
      </c>
      <c r="AC14" s="50">
        <v>279</v>
      </c>
      <c r="AD14" s="50">
        <v>251</v>
      </c>
      <c r="AE14" s="50">
        <v>268</v>
      </c>
      <c r="AF14" s="50">
        <v>171</v>
      </c>
      <c r="AG14" s="50">
        <v>132</v>
      </c>
      <c r="AH14" s="50">
        <v>128</v>
      </c>
      <c r="AI14" s="50">
        <v>158</v>
      </c>
      <c r="AJ14" s="50">
        <v>247</v>
      </c>
      <c r="AK14" s="50">
        <v>216</v>
      </c>
      <c r="AL14" s="50">
        <v>97</v>
      </c>
      <c r="AM14" s="50">
        <v>174</v>
      </c>
      <c r="AN14" s="50">
        <v>217</v>
      </c>
      <c r="AO14" s="51">
        <v>103</v>
      </c>
    </row>
    <row r="15" spans="1:47" ht="18.75" customHeight="1">
      <c r="A15" s="47" t="s">
        <v>105</v>
      </c>
      <c r="B15" s="48">
        <v>153</v>
      </c>
      <c r="C15" s="50">
        <v>241</v>
      </c>
      <c r="D15" s="50">
        <v>301</v>
      </c>
      <c r="E15" s="50">
        <v>307</v>
      </c>
      <c r="F15" s="50">
        <v>248</v>
      </c>
      <c r="G15" s="50">
        <v>91</v>
      </c>
      <c r="H15" s="50">
        <v>118</v>
      </c>
      <c r="I15" s="50">
        <v>326</v>
      </c>
      <c r="J15" s="50">
        <v>383</v>
      </c>
      <c r="K15" s="50">
        <v>61</v>
      </c>
      <c r="L15" s="50">
        <v>258</v>
      </c>
      <c r="M15" s="50">
        <v>139</v>
      </c>
      <c r="N15" s="50">
        <v>107</v>
      </c>
      <c r="O15" s="49"/>
      <c r="P15" s="50">
        <v>176</v>
      </c>
      <c r="Q15" s="50">
        <v>245</v>
      </c>
      <c r="R15" s="50">
        <v>184</v>
      </c>
      <c r="S15" s="50">
        <v>125</v>
      </c>
      <c r="T15" s="51">
        <v>214</v>
      </c>
      <c r="U15" s="52">
        <v>162</v>
      </c>
      <c r="V15" s="50">
        <v>38</v>
      </c>
      <c r="W15" s="50">
        <v>153</v>
      </c>
      <c r="X15" s="50">
        <v>76</v>
      </c>
      <c r="Y15" s="50">
        <v>129</v>
      </c>
      <c r="Z15" s="50">
        <v>179</v>
      </c>
      <c r="AA15" s="50">
        <v>227</v>
      </c>
      <c r="AB15" s="50">
        <v>251</v>
      </c>
      <c r="AC15" s="50">
        <v>365</v>
      </c>
      <c r="AD15" s="50">
        <v>163</v>
      </c>
      <c r="AE15" s="50">
        <v>353</v>
      </c>
      <c r="AF15" s="50">
        <v>142</v>
      </c>
      <c r="AG15" s="50">
        <v>91</v>
      </c>
      <c r="AH15" s="50">
        <v>288</v>
      </c>
      <c r="AI15" s="50">
        <v>202</v>
      </c>
      <c r="AJ15" s="50">
        <v>196</v>
      </c>
      <c r="AK15" s="50">
        <v>302</v>
      </c>
      <c r="AL15" s="50">
        <v>178</v>
      </c>
      <c r="AM15" s="50">
        <v>272</v>
      </c>
      <c r="AN15" s="50">
        <v>189</v>
      </c>
      <c r="AO15" s="51">
        <v>189</v>
      </c>
    </row>
    <row r="16" spans="1:47" ht="18.75" customHeight="1">
      <c r="A16" s="47" t="s">
        <v>106</v>
      </c>
      <c r="B16" s="48">
        <v>108</v>
      </c>
      <c r="C16" s="50">
        <v>119</v>
      </c>
      <c r="D16" s="50">
        <v>132</v>
      </c>
      <c r="E16" s="50">
        <v>137</v>
      </c>
      <c r="F16" s="50">
        <v>232</v>
      </c>
      <c r="G16" s="50">
        <v>292</v>
      </c>
      <c r="H16" s="50">
        <v>57</v>
      </c>
      <c r="I16" s="50">
        <v>156</v>
      </c>
      <c r="J16" s="50">
        <v>182</v>
      </c>
      <c r="K16" s="50">
        <v>228</v>
      </c>
      <c r="L16" s="50">
        <v>148</v>
      </c>
      <c r="M16" s="50">
        <v>122</v>
      </c>
      <c r="N16" s="50">
        <v>170</v>
      </c>
      <c r="O16" s="50">
        <v>176</v>
      </c>
      <c r="P16" s="49"/>
      <c r="Q16" s="50">
        <v>334</v>
      </c>
      <c r="R16" s="50">
        <v>168</v>
      </c>
      <c r="S16" s="50">
        <v>214</v>
      </c>
      <c r="T16" s="51">
        <v>335</v>
      </c>
      <c r="U16" s="52">
        <v>251</v>
      </c>
      <c r="V16" s="50">
        <v>166</v>
      </c>
      <c r="W16" s="50">
        <v>34</v>
      </c>
      <c r="X16" s="50">
        <v>174</v>
      </c>
      <c r="Y16" s="50">
        <v>119</v>
      </c>
      <c r="Z16" s="50">
        <v>96</v>
      </c>
      <c r="AA16" s="50">
        <v>98</v>
      </c>
      <c r="AB16" s="50">
        <v>125</v>
      </c>
      <c r="AC16" s="50">
        <v>150</v>
      </c>
      <c r="AD16" s="50">
        <v>98</v>
      </c>
      <c r="AE16" s="50">
        <v>183</v>
      </c>
      <c r="AF16" s="50">
        <v>70</v>
      </c>
      <c r="AG16" s="50">
        <v>122</v>
      </c>
      <c r="AH16" s="50">
        <v>273</v>
      </c>
      <c r="AI16" s="50">
        <v>322</v>
      </c>
      <c r="AJ16" s="50">
        <v>95</v>
      </c>
      <c r="AK16" s="50">
        <v>162</v>
      </c>
      <c r="AL16" s="50">
        <v>274</v>
      </c>
      <c r="AM16" s="50">
        <v>319</v>
      </c>
      <c r="AN16" s="50">
        <v>70</v>
      </c>
      <c r="AO16" s="51">
        <v>135</v>
      </c>
    </row>
    <row r="17" spans="1:41" ht="18.75" customHeight="1">
      <c r="A17" s="47" t="s">
        <v>107</v>
      </c>
      <c r="B17" s="48">
        <v>231</v>
      </c>
      <c r="C17" s="50">
        <v>442</v>
      </c>
      <c r="D17" s="50">
        <v>459</v>
      </c>
      <c r="E17" s="50">
        <v>385</v>
      </c>
      <c r="F17" s="50">
        <v>121</v>
      </c>
      <c r="G17" s="50">
        <v>175</v>
      </c>
      <c r="H17" s="50">
        <v>306</v>
      </c>
      <c r="I17" s="50">
        <v>404</v>
      </c>
      <c r="J17" s="50">
        <v>461</v>
      </c>
      <c r="K17" s="50">
        <v>238</v>
      </c>
      <c r="L17" s="50">
        <v>337</v>
      </c>
      <c r="M17" s="50">
        <v>390</v>
      </c>
      <c r="N17" s="50">
        <v>165</v>
      </c>
      <c r="O17" s="50">
        <v>245</v>
      </c>
      <c r="P17" s="50">
        <v>334</v>
      </c>
      <c r="Q17" s="49"/>
      <c r="R17" s="50">
        <v>172</v>
      </c>
      <c r="S17" s="50">
        <v>121</v>
      </c>
      <c r="T17" s="51">
        <v>67</v>
      </c>
      <c r="U17" s="52">
        <v>91</v>
      </c>
      <c r="V17" s="50">
        <v>282</v>
      </c>
      <c r="W17" s="50">
        <v>300</v>
      </c>
      <c r="X17" s="50">
        <v>219</v>
      </c>
      <c r="Y17" s="50">
        <v>216</v>
      </c>
      <c r="Z17" s="50">
        <v>258</v>
      </c>
      <c r="AA17" s="50">
        <v>306</v>
      </c>
      <c r="AB17" s="50">
        <v>452</v>
      </c>
      <c r="AC17" s="50">
        <v>443</v>
      </c>
      <c r="AD17" s="50">
        <v>415</v>
      </c>
      <c r="AE17" s="50">
        <v>432</v>
      </c>
      <c r="AF17" s="50">
        <v>335</v>
      </c>
      <c r="AG17" s="50">
        <v>296</v>
      </c>
      <c r="AH17" s="50">
        <v>113</v>
      </c>
      <c r="AI17" s="50">
        <v>116</v>
      </c>
      <c r="AJ17" s="50">
        <v>412</v>
      </c>
      <c r="AK17" s="50">
        <v>381</v>
      </c>
      <c r="AL17" s="50">
        <v>76</v>
      </c>
      <c r="AM17" s="50">
        <v>66</v>
      </c>
      <c r="AN17" s="50">
        <v>382</v>
      </c>
      <c r="AO17" s="51">
        <v>267</v>
      </c>
    </row>
    <row r="18" spans="1:41" ht="18.75" customHeight="1">
      <c r="A18" s="47" t="s">
        <v>108</v>
      </c>
      <c r="B18" s="48">
        <v>62</v>
      </c>
      <c r="C18" s="50">
        <v>276</v>
      </c>
      <c r="D18" s="50">
        <v>290</v>
      </c>
      <c r="E18" s="50">
        <v>217</v>
      </c>
      <c r="F18" s="50">
        <v>66</v>
      </c>
      <c r="G18" s="50">
        <v>189</v>
      </c>
      <c r="H18" s="50">
        <v>140</v>
      </c>
      <c r="I18" s="50">
        <v>235</v>
      </c>
      <c r="J18" s="50">
        <v>293</v>
      </c>
      <c r="K18" s="50">
        <v>237</v>
      </c>
      <c r="L18" s="50">
        <v>168</v>
      </c>
      <c r="M18" s="50">
        <v>225</v>
      </c>
      <c r="N18" s="50">
        <v>62</v>
      </c>
      <c r="O18" s="50">
        <v>184</v>
      </c>
      <c r="P18" s="50">
        <v>168</v>
      </c>
      <c r="Q18" s="50">
        <v>172</v>
      </c>
      <c r="R18" s="49"/>
      <c r="S18" s="50">
        <v>102</v>
      </c>
      <c r="T18" s="51">
        <v>206</v>
      </c>
      <c r="U18" s="52">
        <v>139</v>
      </c>
      <c r="V18" s="50">
        <v>208</v>
      </c>
      <c r="W18" s="50">
        <v>134</v>
      </c>
      <c r="X18" s="50">
        <v>110</v>
      </c>
      <c r="Y18" s="50">
        <v>55</v>
      </c>
      <c r="Z18" s="50">
        <v>89</v>
      </c>
      <c r="AA18" s="50">
        <v>137</v>
      </c>
      <c r="AB18" s="50">
        <v>286</v>
      </c>
      <c r="AC18" s="50">
        <v>274</v>
      </c>
      <c r="AD18" s="50">
        <v>249</v>
      </c>
      <c r="AE18" s="50">
        <v>263</v>
      </c>
      <c r="AF18" s="50">
        <v>170</v>
      </c>
      <c r="AG18" s="50">
        <v>192</v>
      </c>
      <c r="AH18" s="50">
        <v>106</v>
      </c>
      <c r="AI18" s="50">
        <v>220</v>
      </c>
      <c r="AJ18" s="50">
        <v>246</v>
      </c>
      <c r="AK18" s="50">
        <v>212</v>
      </c>
      <c r="AL18" s="50">
        <v>107</v>
      </c>
      <c r="AM18" s="50">
        <v>153</v>
      </c>
      <c r="AN18" s="50">
        <v>216</v>
      </c>
      <c r="AO18" s="51">
        <v>98</v>
      </c>
    </row>
    <row r="19" spans="1:41" ht="18.75" customHeight="1">
      <c r="A19" s="47" t="s">
        <v>109</v>
      </c>
      <c r="B19" s="48">
        <v>111</v>
      </c>
      <c r="C19" s="50">
        <v>322</v>
      </c>
      <c r="D19" s="50">
        <v>338</v>
      </c>
      <c r="E19" s="50">
        <v>265</v>
      </c>
      <c r="F19" s="50">
        <v>81</v>
      </c>
      <c r="G19" s="50">
        <v>123</v>
      </c>
      <c r="H19" s="50">
        <v>186</v>
      </c>
      <c r="I19" s="50">
        <v>284</v>
      </c>
      <c r="J19" s="50">
        <v>341</v>
      </c>
      <c r="K19" s="50">
        <v>154</v>
      </c>
      <c r="L19" s="50">
        <v>216</v>
      </c>
      <c r="M19" s="50">
        <v>270</v>
      </c>
      <c r="N19" s="50">
        <v>45</v>
      </c>
      <c r="O19" s="50">
        <v>125</v>
      </c>
      <c r="P19" s="50">
        <v>214</v>
      </c>
      <c r="Q19" s="50">
        <v>121</v>
      </c>
      <c r="R19" s="50">
        <v>102</v>
      </c>
      <c r="S19" s="49"/>
      <c r="T19" s="51">
        <v>126</v>
      </c>
      <c r="U19" s="52">
        <v>38</v>
      </c>
      <c r="V19" s="50">
        <v>161</v>
      </c>
      <c r="W19" s="50">
        <v>180</v>
      </c>
      <c r="X19" s="50">
        <v>98</v>
      </c>
      <c r="Y19" s="50">
        <v>96</v>
      </c>
      <c r="Z19" s="50">
        <v>137</v>
      </c>
      <c r="AA19" s="50">
        <v>185</v>
      </c>
      <c r="AB19" s="50">
        <v>331</v>
      </c>
      <c r="AC19" s="50">
        <v>323</v>
      </c>
      <c r="AD19" s="50">
        <v>295</v>
      </c>
      <c r="AE19" s="50">
        <v>311</v>
      </c>
      <c r="AF19" s="50">
        <v>215</v>
      </c>
      <c r="AG19" s="50">
        <v>176</v>
      </c>
      <c r="AH19" s="50">
        <v>114</v>
      </c>
      <c r="AI19" s="50">
        <v>154</v>
      </c>
      <c r="AJ19" s="50">
        <v>291</v>
      </c>
      <c r="AK19" s="50">
        <v>260</v>
      </c>
      <c r="AL19" s="50">
        <v>53</v>
      </c>
      <c r="AM19" s="50">
        <v>148</v>
      </c>
      <c r="AN19" s="50">
        <v>261</v>
      </c>
      <c r="AO19" s="51">
        <v>147</v>
      </c>
    </row>
    <row r="20" spans="1:41" ht="18.75" customHeight="1">
      <c r="A20" s="55" t="s">
        <v>110</v>
      </c>
      <c r="B20" s="56">
        <v>233</v>
      </c>
      <c r="C20" s="57">
        <v>443</v>
      </c>
      <c r="D20" s="57">
        <v>460</v>
      </c>
      <c r="E20" s="57">
        <v>387</v>
      </c>
      <c r="F20" s="57">
        <v>155</v>
      </c>
      <c r="G20" s="57">
        <v>124</v>
      </c>
      <c r="H20" s="57">
        <v>307</v>
      </c>
      <c r="I20" s="57">
        <v>406</v>
      </c>
      <c r="J20" s="57">
        <v>463</v>
      </c>
      <c r="K20" s="57">
        <v>186</v>
      </c>
      <c r="L20" s="57">
        <v>338</v>
      </c>
      <c r="M20" s="57">
        <v>391</v>
      </c>
      <c r="N20" s="57">
        <v>170</v>
      </c>
      <c r="O20" s="57">
        <v>214</v>
      </c>
      <c r="P20" s="57">
        <v>335</v>
      </c>
      <c r="Q20" s="57">
        <v>67</v>
      </c>
      <c r="R20" s="57">
        <v>206</v>
      </c>
      <c r="S20" s="57">
        <v>126</v>
      </c>
      <c r="T20" s="58"/>
      <c r="U20" s="52">
        <v>96</v>
      </c>
      <c r="V20" s="50">
        <v>253</v>
      </c>
      <c r="W20" s="50">
        <v>301</v>
      </c>
      <c r="X20" s="50">
        <v>219</v>
      </c>
      <c r="Y20" s="50">
        <v>218</v>
      </c>
      <c r="Z20" s="50">
        <v>259</v>
      </c>
      <c r="AA20" s="50">
        <v>307</v>
      </c>
      <c r="AB20" s="50">
        <v>453</v>
      </c>
      <c r="AC20" s="50">
        <v>445</v>
      </c>
      <c r="AD20" s="50">
        <v>416</v>
      </c>
      <c r="AE20" s="50">
        <v>433</v>
      </c>
      <c r="AF20" s="50">
        <v>337</v>
      </c>
      <c r="AG20" s="50">
        <v>278</v>
      </c>
      <c r="AH20" s="50">
        <v>145</v>
      </c>
      <c r="AI20" s="50">
        <v>52</v>
      </c>
      <c r="AJ20" s="50">
        <v>413</v>
      </c>
      <c r="AK20" s="50">
        <v>382</v>
      </c>
      <c r="AL20" s="50">
        <v>99</v>
      </c>
      <c r="AM20" s="50">
        <v>115</v>
      </c>
      <c r="AN20" s="50">
        <v>383</v>
      </c>
      <c r="AO20" s="51">
        <v>269</v>
      </c>
    </row>
    <row r="21" spans="1:41" ht="18.75" customHeight="1">
      <c r="A21" s="59" t="s">
        <v>111</v>
      </c>
      <c r="B21" s="60">
        <v>148</v>
      </c>
      <c r="C21" s="61">
        <v>359</v>
      </c>
      <c r="D21" s="61">
        <v>375</v>
      </c>
      <c r="E21" s="61">
        <v>302</v>
      </c>
      <c r="F21" s="61">
        <v>94</v>
      </c>
      <c r="G21" s="61">
        <v>160</v>
      </c>
      <c r="H21" s="61">
        <v>223</v>
      </c>
      <c r="I21" s="61">
        <v>321</v>
      </c>
      <c r="J21" s="61">
        <v>378</v>
      </c>
      <c r="K21" s="61">
        <v>191</v>
      </c>
      <c r="L21" s="61">
        <v>253</v>
      </c>
      <c r="M21" s="61">
        <v>307</v>
      </c>
      <c r="N21" s="61">
        <v>82</v>
      </c>
      <c r="O21" s="61">
        <v>162</v>
      </c>
      <c r="P21" s="61">
        <v>251</v>
      </c>
      <c r="Q21" s="61">
        <v>91</v>
      </c>
      <c r="R21" s="61">
        <v>139</v>
      </c>
      <c r="S21" s="61">
        <v>38</v>
      </c>
      <c r="T21" s="61">
        <v>96</v>
      </c>
      <c r="U21" s="62"/>
      <c r="V21" s="63">
        <v>198</v>
      </c>
      <c r="W21" s="63">
        <v>217</v>
      </c>
      <c r="X21" s="63">
        <v>135</v>
      </c>
      <c r="Y21" s="63">
        <v>133</v>
      </c>
      <c r="Z21" s="63">
        <v>174</v>
      </c>
      <c r="AA21" s="63">
        <v>222</v>
      </c>
      <c r="AB21" s="63">
        <v>368</v>
      </c>
      <c r="AC21" s="63">
        <v>360</v>
      </c>
      <c r="AD21" s="63">
        <v>332</v>
      </c>
      <c r="AE21" s="63">
        <v>348</v>
      </c>
      <c r="AF21" s="63">
        <v>252</v>
      </c>
      <c r="AG21" s="63">
        <v>213</v>
      </c>
      <c r="AH21" s="63">
        <v>118</v>
      </c>
      <c r="AI21" s="63">
        <v>109</v>
      </c>
      <c r="AJ21" s="63">
        <v>328</v>
      </c>
      <c r="AK21" s="63">
        <v>297</v>
      </c>
      <c r="AL21" s="63">
        <v>38</v>
      </c>
      <c r="AM21" s="63">
        <v>118</v>
      </c>
      <c r="AN21" s="63">
        <v>298</v>
      </c>
      <c r="AO21" s="64">
        <v>184</v>
      </c>
    </row>
    <row r="22" spans="1:41" ht="18.75" customHeight="1">
      <c r="A22" s="65" t="s">
        <v>112</v>
      </c>
      <c r="B22" s="66">
        <v>176</v>
      </c>
      <c r="C22" s="63">
        <v>205</v>
      </c>
      <c r="D22" s="63">
        <v>291</v>
      </c>
      <c r="E22" s="63">
        <v>280</v>
      </c>
      <c r="F22" s="63">
        <v>271</v>
      </c>
      <c r="G22" s="63">
        <v>118</v>
      </c>
      <c r="H22" s="63">
        <v>109</v>
      </c>
      <c r="I22" s="63">
        <v>299</v>
      </c>
      <c r="J22" s="63">
        <v>340</v>
      </c>
      <c r="K22" s="63">
        <v>81</v>
      </c>
      <c r="L22" s="63">
        <v>281</v>
      </c>
      <c r="M22" s="63">
        <v>102</v>
      </c>
      <c r="N22" s="63">
        <v>143</v>
      </c>
      <c r="O22" s="63">
        <v>38</v>
      </c>
      <c r="P22" s="63">
        <v>166</v>
      </c>
      <c r="Q22" s="63">
        <v>282</v>
      </c>
      <c r="R22" s="63">
        <v>208</v>
      </c>
      <c r="S22" s="63">
        <v>161</v>
      </c>
      <c r="T22" s="63">
        <v>253</v>
      </c>
      <c r="U22" s="63">
        <v>198</v>
      </c>
      <c r="V22" s="62"/>
      <c r="W22" s="63">
        <v>144</v>
      </c>
      <c r="X22" s="63">
        <v>99</v>
      </c>
      <c r="Y22" s="63">
        <v>152</v>
      </c>
      <c r="Z22" s="63">
        <v>203</v>
      </c>
      <c r="AA22" s="63">
        <v>250</v>
      </c>
      <c r="AB22" s="63">
        <v>214</v>
      </c>
      <c r="AC22" s="63">
        <v>309</v>
      </c>
      <c r="AD22" s="63">
        <v>127</v>
      </c>
      <c r="AE22" s="63">
        <v>326</v>
      </c>
      <c r="AF22" s="63">
        <v>113</v>
      </c>
      <c r="AG22" s="63">
        <v>61</v>
      </c>
      <c r="AH22" s="63">
        <v>312</v>
      </c>
      <c r="AI22" s="63">
        <v>202</v>
      </c>
      <c r="AJ22" s="63">
        <v>159</v>
      </c>
      <c r="AK22" s="63">
        <v>325</v>
      </c>
      <c r="AL22" s="63">
        <v>214</v>
      </c>
      <c r="AM22" s="63">
        <v>309</v>
      </c>
      <c r="AN22" s="63">
        <v>155</v>
      </c>
      <c r="AO22" s="64">
        <v>212</v>
      </c>
    </row>
    <row r="23" spans="1:41" ht="18.75" customHeight="1">
      <c r="A23" s="65" t="s">
        <v>113</v>
      </c>
      <c r="B23" s="66">
        <v>74</v>
      </c>
      <c r="C23" s="63">
        <v>146</v>
      </c>
      <c r="D23" s="63">
        <v>159</v>
      </c>
      <c r="E23" s="63">
        <v>138</v>
      </c>
      <c r="F23" s="63">
        <v>198</v>
      </c>
      <c r="G23" s="63">
        <v>258</v>
      </c>
      <c r="H23" s="63">
        <v>35</v>
      </c>
      <c r="I23" s="63">
        <v>156</v>
      </c>
      <c r="J23" s="63">
        <v>214</v>
      </c>
      <c r="K23" s="63">
        <v>206</v>
      </c>
      <c r="L23" s="63">
        <v>129</v>
      </c>
      <c r="M23" s="63">
        <v>121</v>
      </c>
      <c r="N23" s="63">
        <v>136</v>
      </c>
      <c r="O23" s="63">
        <v>153</v>
      </c>
      <c r="P23" s="63">
        <v>34</v>
      </c>
      <c r="Q23" s="63">
        <v>300</v>
      </c>
      <c r="R23" s="63">
        <v>134</v>
      </c>
      <c r="S23" s="63">
        <v>180</v>
      </c>
      <c r="T23" s="63">
        <v>301</v>
      </c>
      <c r="U23" s="63">
        <v>217</v>
      </c>
      <c r="V23" s="63">
        <v>144</v>
      </c>
      <c r="W23" s="62"/>
      <c r="X23" s="63">
        <v>140</v>
      </c>
      <c r="Y23" s="63">
        <v>85</v>
      </c>
      <c r="Z23" s="63">
        <v>75</v>
      </c>
      <c r="AA23" s="63">
        <v>82</v>
      </c>
      <c r="AB23" s="63">
        <v>151</v>
      </c>
      <c r="AC23" s="63">
        <v>177</v>
      </c>
      <c r="AD23" s="63">
        <v>146</v>
      </c>
      <c r="AE23" s="63">
        <v>184</v>
      </c>
      <c r="AF23" s="63">
        <v>62</v>
      </c>
      <c r="AG23" s="63">
        <v>99</v>
      </c>
      <c r="AH23" s="63">
        <v>239</v>
      </c>
      <c r="AI23" s="63">
        <v>288</v>
      </c>
      <c r="AJ23" s="63">
        <v>121</v>
      </c>
      <c r="AK23" s="63">
        <v>162</v>
      </c>
      <c r="AL23" s="63">
        <v>240</v>
      </c>
      <c r="AM23" s="63">
        <v>285</v>
      </c>
      <c r="AN23" s="63">
        <v>97</v>
      </c>
      <c r="AO23" s="64">
        <v>101</v>
      </c>
    </row>
    <row r="24" spans="1:41" ht="18.75" customHeight="1">
      <c r="A24" s="65" t="s">
        <v>114</v>
      </c>
      <c r="B24" s="66">
        <v>78</v>
      </c>
      <c r="C24" s="63">
        <v>214</v>
      </c>
      <c r="D24" s="63">
        <v>306</v>
      </c>
      <c r="E24" s="63">
        <v>233</v>
      </c>
      <c r="F24" s="63">
        <v>174</v>
      </c>
      <c r="G24" s="63">
        <v>140</v>
      </c>
      <c r="H24" s="63">
        <v>79</v>
      </c>
      <c r="I24" s="63">
        <v>251</v>
      </c>
      <c r="J24" s="63">
        <v>308</v>
      </c>
      <c r="K24" s="63">
        <v>129</v>
      </c>
      <c r="L24" s="63">
        <v>184</v>
      </c>
      <c r="M24" s="63">
        <v>157</v>
      </c>
      <c r="N24" s="63">
        <v>55</v>
      </c>
      <c r="O24" s="63">
        <v>76</v>
      </c>
      <c r="P24" s="63">
        <v>174</v>
      </c>
      <c r="Q24" s="63">
        <v>219</v>
      </c>
      <c r="R24" s="63">
        <v>110</v>
      </c>
      <c r="S24" s="63">
        <v>98</v>
      </c>
      <c r="T24" s="63">
        <v>219</v>
      </c>
      <c r="U24" s="63">
        <v>135</v>
      </c>
      <c r="V24" s="63">
        <v>99</v>
      </c>
      <c r="W24" s="63">
        <v>140</v>
      </c>
      <c r="X24" s="62"/>
      <c r="Y24" s="63">
        <v>54</v>
      </c>
      <c r="Z24" s="63">
        <v>105</v>
      </c>
      <c r="AA24" s="63">
        <v>153</v>
      </c>
      <c r="AB24" s="63">
        <v>224</v>
      </c>
      <c r="AC24" s="63">
        <v>290</v>
      </c>
      <c r="AD24" s="63">
        <v>182</v>
      </c>
      <c r="AE24" s="63">
        <v>279</v>
      </c>
      <c r="AF24" s="63">
        <v>103</v>
      </c>
      <c r="AG24" s="63">
        <v>83</v>
      </c>
      <c r="AH24" s="63">
        <v>214</v>
      </c>
      <c r="AI24" s="63">
        <v>206</v>
      </c>
      <c r="AJ24" s="63">
        <v>179</v>
      </c>
      <c r="AK24" s="63">
        <v>228</v>
      </c>
      <c r="AL24" s="63">
        <v>151</v>
      </c>
      <c r="AM24" s="63">
        <v>260</v>
      </c>
      <c r="AN24" s="63">
        <v>149</v>
      </c>
      <c r="AO24" s="64">
        <v>114</v>
      </c>
    </row>
    <row r="25" spans="1:41" ht="18.75" customHeight="1">
      <c r="A25" s="65" t="s">
        <v>115</v>
      </c>
      <c r="B25" s="66">
        <v>24</v>
      </c>
      <c r="C25" s="63">
        <v>227</v>
      </c>
      <c r="D25" s="63">
        <v>251</v>
      </c>
      <c r="E25" s="63">
        <v>178</v>
      </c>
      <c r="F25" s="63">
        <v>119</v>
      </c>
      <c r="G25" s="63">
        <v>174</v>
      </c>
      <c r="H25" s="63">
        <v>91</v>
      </c>
      <c r="I25" s="63">
        <v>197</v>
      </c>
      <c r="J25" s="63">
        <v>254</v>
      </c>
      <c r="K25" s="63">
        <v>181</v>
      </c>
      <c r="L25" s="63">
        <v>129</v>
      </c>
      <c r="M25" s="63">
        <v>175</v>
      </c>
      <c r="N25" s="63">
        <v>52</v>
      </c>
      <c r="O25" s="63">
        <v>129</v>
      </c>
      <c r="P25" s="63">
        <v>119</v>
      </c>
      <c r="Q25" s="63">
        <v>216</v>
      </c>
      <c r="R25" s="63">
        <v>55</v>
      </c>
      <c r="S25" s="63">
        <v>96</v>
      </c>
      <c r="T25" s="63">
        <v>218</v>
      </c>
      <c r="U25" s="63">
        <v>133</v>
      </c>
      <c r="V25" s="63">
        <v>152</v>
      </c>
      <c r="W25" s="63">
        <v>85</v>
      </c>
      <c r="X25" s="63">
        <v>54</v>
      </c>
      <c r="Y25" s="62"/>
      <c r="Z25" s="63">
        <v>50</v>
      </c>
      <c r="AA25" s="63">
        <v>98</v>
      </c>
      <c r="AB25" s="63">
        <v>237</v>
      </c>
      <c r="AC25" s="63">
        <v>236</v>
      </c>
      <c r="AD25" s="63">
        <v>200</v>
      </c>
      <c r="AE25" s="63">
        <v>224</v>
      </c>
      <c r="AF25" s="63">
        <v>121</v>
      </c>
      <c r="AG25" s="63">
        <v>136</v>
      </c>
      <c r="AH25" s="63">
        <v>159</v>
      </c>
      <c r="AI25" s="63">
        <v>205</v>
      </c>
      <c r="AJ25" s="63">
        <v>197</v>
      </c>
      <c r="AK25" s="63">
        <v>173</v>
      </c>
      <c r="AL25" s="63">
        <v>161</v>
      </c>
      <c r="AM25" s="63">
        <v>206</v>
      </c>
      <c r="AN25" s="63">
        <v>167</v>
      </c>
      <c r="AO25" s="64">
        <v>60</v>
      </c>
    </row>
    <row r="26" spans="1:41" ht="18.75" customHeight="1">
      <c r="A26" s="65" t="s">
        <v>116</v>
      </c>
      <c r="B26" s="66">
        <v>30</v>
      </c>
      <c r="C26" s="63">
        <v>208</v>
      </c>
      <c r="D26" s="63">
        <v>205</v>
      </c>
      <c r="E26" s="63">
        <v>132</v>
      </c>
      <c r="F26" s="63">
        <v>153</v>
      </c>
      <c r="G26" s="63">
        <v>216</v>
      </c>
      <c r="H26" s="63">
        <v>107</v>
      </c>
      <c r="I26" s="63">
        <v>150</v>
      </c>
      <c r="J26" s="63">
        <v>208</v>
      </c>
      <c r="K26" s="63">
        <v>232</v>
      </c>
      <c r="L26" s="63">
        <v>83</v>
      </c>
      <c r="M26" s="63">
        <v>191</v>
      </c>
      <c r="N26" s="63">
        <v>94</v>
      </c>
      <c r="O26" s="63">
        <v>179</v>
      </c>
      <c r="P26" s="63">
        <v>96</v>
      </c>
      <c r="Q26" s="63">
        <v>258</v>
      </c>
      <c r="R26" s="63">
        <v>89</v>
      </c>
      <c r="S26" s="63">
        <v>137</v>
      </c>
      <c r="T26" s="63">
        <v>259</v>
      </c>
      <c r="U26" s="63">
        <v>174</v>
      </c>
      <c r="V26" s="63">
        <v>203</v>
      </c>
      <c r="W26" s="63">
        <v>75</v>
      </c>
      <c r="X26" s="63">
        <v>105</v>
      </c>
      <c r="Y26" s="63">
        <v>50</v>
      </c>
      <c r="Z26" s="62"/>
      <c r="AA26" s="63">
        <v>52</v>
      </c>
      <c r="AB26" s="63">
        <v>213</v>
      </c>
      <c r="AC26" s="63">
        <v>190</v>
      </c>
      <c r="AD26" s="63">
        <v>216</v>
      </c>
      <c r="AE26" s="63">
        <v>178</v>
      </c>
      <c r="AF26" s="63">
        <v>136</v>
      </c>
      <c r="AG26" s="63">
        <v>169</v>
      </c>
      <c r="AH26" s="63">
        <v>193</v>
      </c>
      <c r="AI26" s="63">
        <v>246</v>
      </c>
      <c r="AJ26" s="63">
        <v>212</v>
      </c>
      <c r="AK26" s="63">
        <v>127</v>
      </c>
      <c r="AL26" s="63">
        <v>194</v>
      </c>
      <c r="AM26" s="63">
        <v>239</v>
      </c>
      <c r="AN26" s="63">
        <v>182</v>
      </c>
      <c r="AO26" s="64">
        <v>28</v>
      </c>
    </row>
    <row r="27" spans="1:41" ht="18.75" customHeight="1">
      <c r="A27" s="65" t="s">
        <v>117</v>
      </c>
      <c r="B27" s="66">
        <v>78</v>
      </c>
      <c r="C27" s="63">
        <v>209</v>
      </c>
      <c r="D27" s="63">
        <v>160</v>
      </c>
      <c r="E27" s="63">
        <v>87</v>
      </c>
      <c r="F27" s="63">
        <v>201</v>
      </c>
      <c r="G27" s="63">
        <v>264</v>
      </c>
      <c r="H27" s="63">
        <v>116</v>
      </c>
      <c r="I27" s="63">
        <v>106</v>
      </c>
      <c r="J27" s="63">
        <v>163</v>
      </c>
      <c r="K27" s="63">
        <v>280</v>
      </c>
      <c r="L27" s="63">
        <v>55</v>
      </c>
      <c r="M27" s="63">
        <v>233</v>
      </c>
      <c r="N27" s="63">
        <v>141</v>
      </c>
      <c r="O27" s="63">
        <v>227</v>
      </c>
      <c r="P27" s="63">
        <v>98</v>
      </c>
      <c r="Q27" s="63">
        <v>306</v>
      </c>
      <c r="R27" s="63">
        <v>137</v>
      </c>
      <c r="S27" s="63">
        <v>185</v>
      </c>
      <c r="T27" s="63">
        <v>307</v>
      </c>
      <c r="U27" s="63">
        <v>222</v>
      </c>
      <c r="V27" s="63">
        <v>250</v>
      </c>
      <c r="W27" s="63">
        <v>82</v>
      </c>
      <c r="X27" s="63">
        <v>153</v>
      </c>
      <c r="Y27" s="63">
        <v>98</v>
      </c>
      <c r="Z27" s="63">
        <v>52</v>
      </c>
      <c r="AA27" s="62"/>
      <c r="AB27" s="63">
        <v>211</v>
      </c>
      <c r="AC27" s="63">
        <v>145</v>
      </c>
      <c r="AD27" s="63">
        <v>188</v>
      </c>
      <c r="AE27" s="63">
        <v>133</v>
      </c>
      <c r="AF27" s="63">
        <v>178</v>
      </c>
      <c r="AG27" s="63">
        <v>211</v>
      </c>
      <c r="AH27" s="63">
        <v>241</v>
      </c>
      <c r="AI27" s="63">
        <v>294</v>
      </c>
      <c r="AJ27" s="63">
        <v>185</v>
      </c>
      <c r="AK27" s="63">
        <v>83</v>
      </c>
      <c r="AL27" s="63">
        <v>242</v>
      </c>
      <c r="AM27" s="63">
        <v>287</v>
      </c>
      <c r="AN27" s="63">
        <v>160</v>
      </c>
      <c r="AO27" s="64">
        <v>85</v>
      </c>
    </row>
    <row r="28" spans="1:41" ht="18.75" customHeight="1">
      <c r="A28" s="65" t="s">
        <v>118</v>
      </c>
      <c r="B28" s="66">
        <v>226</v>
      </c>
      <c r="C28" s="63">
        <v>17</v>
      </c>
      <c r="D28" s="63">
        <v>126</v>
      </c>
      <c r="E28" s="63">
        <v>196</v>
      </c>
      <c r="F28" s="63">
        <v>350</v>
      </c>
      <c r="G28" s="63">
        <v>333</v>
      </c>
      <c r="H28" s="63">
        <v>146</v>
      </c>
      <c r="I28" s="63">
        <v>229</v>
      </c>
      <c r="J28" s="63">
        <v>176</v>
      </c>
      <c r="K28" s="63">
        <v>295</v>
      </c>
      <c r="L28" s="63">
        <v>265</v>
      </c>
      <c r="M28" s="63">
        <v>113</v>
      </c>
      <c r="N28" s="63">
        <v>288</v>
      </c>
      <c r="O28" s="63">
        <v>251</v>
      </c>
      <c r="P28" s="63">
        <v>125</v>
      </c>
      <c r="Q28" s="63">
        <v>452</v>
      </c>
      <c r="R28" s="63">
        <v>286</v>
      </c>
      <c r="S28" s="63">
        <v>331</v>
      </c>
      <c r="T28" s="63">
        <v>453</v>
      </c>
      <c r="U28" s="63">
        <v>368</v>
      </c>
      <c r="V28" s="63">
        <v>214</v>
      </c>
      <c r="W28" s="63">
        <v>151</v>
      </c>
      <c r="X28" s="63">
        <v>224</v>
      </c>
      <c r="Y28" s="63">
        <v>237</v>
      </c>
      <c r="Z28" s="63">
        <v>213</v>
      </c>
      <c r="AA28" s="63">
        <v>211</v>
      </c>
      <c r="AB28" s="62"/>
      <c r="AC28" s="63">
        <v>149</v>
      </c>
      <c r="AD28" s="63">
        <v>88</v>
      </c>
      <c r="AE28" s="63">
        <v>256</v>
      </c>
      <c r="AF28" s="63">
        <v>133</v>
      </c>
      <c r="AG28" s="63">
        <v>181</v>
      </c>
      <c r="AH28" s="63">
        <v>390</v>
      </c>
      <c r="AI28" s="63">
        <v>440</v>
      </c>
      <c r="AJ28" s="63">
        <v>58</v>
      </c>
      <c r="AK28" s="63">
        <v>238</v>
      </c>
      <c r="AL28" s="63">
        <v>391</v>
      </c>
      <c r="AM28" s="63">
        <v>437</v>
      </c>
      <c r="AN28" s="63">
        <v>93</v>
      </c>
      <c r="AO28" s="64">
        <v>253</v>
      </c>
    </row>
    <row r="29" spans="1:41" ht="18.75" customHeight="1">
      <c r="A29" s="65" t="s">
        <v>119</v>
      </c>
      <c r="B29" s="66">
        <v>216</v>
      </c>
      <c r="C29" s="63">
        <v>155</v>
      </c>
      <c r="D29" s="63">
        <v>21</v>
      </c>
      <c r="E29" s="63">
        <v>121</v>
      </c>
      <c r="F29" s="63">
        <v>338</v>
      </c>
      <c r="G29" s="63">
        <v>401</v>
      </c>
      <c r="H29" s="63">
        <v>200</v>
      </c>
      <c r="I29" s="63">
        <v>93</v>
      </c>
      <c r="J29" s="63">
        <v>42</v>
      </c>
      <c r="K29" s="63">
        <v>417</v>
      </c>
      <c r="L29" s="63">
        <v>173</v>
      </c>
      <c r="M29" s="63">
        <v>245</v>
      </c>
      <c r="N29" s="63">
        <v>279</v>
      </c>
      <c r="O29" s="63">
        <v>365</v>
      </c>
      <c r="P29" s="63">
        <v>150</v>
      </c>
      <c r="Q29" s="63">
        <v>443</v>
      </c>
      <c r="R29" s="63">
        <v>274</v>
      </c>
      <c r="S29" s="63">
        <v>323</v>
      </c>
      <c r="T29" s="63">
        <v>445</v>
      </c>
      <c r="U29" s="63">
        <v>360</v>
      </c>
      <c r="V29" s="63">
        <v>309</v>
      </c>
      <c r="W29" s="63">
        <v>177</v>
      </c>
      <c r="X29" s="63">
        <v>290</v>
      </c>
      <c r="Y29" s="63">
        <v>236</v>
      </c>
      <c r="Z29" s="63">
        <v>190</v>
      </c>
      <c r="AA29" s="63">
        <v>145</v>
      </c>
      <c r="AB29" s="63">
        <v>149</v>
      </c>
      <c r="AC29" s="62"/>
      <c r="AD29" s="63">
        <v>221</v>
      </c>
      <c r="AE29" s="63">
        <v>119</v>
      </c>
      <c r="AF29" s="63">
        <v>213</v>
      </c>
      <c r="AG29" s="63">
        <v>264</v>
      </c>
      <c r="AH29" s="63">
        <v>378</v>
      </c>
      <c r="AI29" s="63">
        <v>432</v>
      </c>
      <c r="AJ29" s="63">
        <v>180</v>
      </c>
      <c r="AK29" s="63">
        <v>153</v>
      </c>
      <c r="AL29" s="63">
        <v>380</v>
      </c>
      <c r="AM29" s="63">
        <v>425</v>
      </c>
      <c r="AN29" s="63">
        <v>194</v>
      </c>
      <c r="AO29" s="64">
        <v>223</v>
      </c>
    </row>
    <row r="30" spans="1:41" ht="18.75" customHeight="1">
      <c r="A30" s="65" t="s">
        <v>120</v>
      </c>
      <c r="B30" s="66">
        <v>190</v>
      </c>
      <c r="C30" s="63">
        <v>78</v>
      </c>
      <c r="D30" s="63">
        <v>204</v>
      </c>
      <c r="E30" s="63">
        <v>219</v>
      </c>
      <c r="F30" s="63">
        <v>313</v>
      </c>
      <c r="G30" s="63">
        <v>244</v>
      </c>
      <c r="H30" s="63">
        <v>111</v>
      </c>
      <c r="I30" s="63">
        <v>238</v>
      </c>
      <c r="J30" s="63">
        <v>253</v>
      </c>
      <c r="K30" s="63">
        <v>207</v>
      </c>
      <c r="L30" s="63">
        <v>238</v>
      </c>
      <c r="M30" s="63">
        <v>25</v>
      </c>
      <c r="N30" s="63">
        <v>251</v>
      </c>
      <c r="O30" s="63">
        <v>163</v>
      </c>
      <c r="P30" s="63">
        <v>98</v>
      </c>
      <c r="Q30" s="63">
        <v>415</v>
      </c>
      <c r="R30" s="63">
        <v>249</v>
      </c>
      <c r="S30" s="63">
        <v>295</v>
      </c>
      <c r="T30" s="63">
        <v>416</v>
      </c>
      <c r="U30" s="63">
        <v>332</v>
      </c>
      <c r="V30" s="63">
        <v>127</v>
      </c>
      <c r="W30" s="63">
        <v>146</v>
      </c>
      <c r="X30" s="63">
        <v>182</v>
      </c>
      <c r="Y30" s="63">
        <v>200</v>
      </c>
      <c r="Z30" s="63">
        <v>216</v>
      </c>
      <c r="AA30" s="63">
        <v>188</v>
      </c>
      <c r="AB30" s="63">
        <v>88</v>
      </c>
      <c r="AC30" s="63">
        <v>221</v>
      </c>
      <c r="AD30" s="62"/>
      <c r="AE30" s="63">
        <v>266</v>
      </c>
      <c r="AF30" s="63">
        <v>68</v>
      </c>
      <c r="AG30" s="63">
        <v>94</v>
      </c>
      <c r="AH30" s="63">
        <v>353</v>
      </c>
      <c r="AI30" s="63">
        <v>403</v>
      </c>
      <c r="AJ30" s="63">
        <v>32</v>
      </c>
      <c r="AK30" s="63">
        <v>244</v>
      </c>
      <c r="AL30" s="63">
        <v>355</v>
      </c>
      <c r="AM30" s="63">
        <v>400</v>
      </c>
      <c r="AN30" s="63">
        <v>30</v>
      </c>
      <c r="AO30" s="64">
        <v>229</v>
      </c>
    </row>
    <row r="31" spans="1:41" ht="18.75" customHeight="1">
      <c r="A31" s="65" t="s">
        <v>121</v>
      </c>
      <c r="B31" s="66">
        <v>204</v>
      </c>
      <c r="C31" s="63">
        <v>262</v>
      </c>
      <c r="D31" s="63">
        <v>135</v>
      </c>
      <c r="E31" s="63">
        <v>94</v>
      </c>
      <c r="F31" s="63">
        <v>327</v>
      </c>
      <c r="G31" s="63">
        <v>390</v>
      </c>
      <c r="H31" s="63">
        <v>217</v>
      </c>
      <c r="I31" s="63">
        <v>32</v>
      </c>
      <c r="J31" s="63">
        <v>137</v>
      </c>
      <c r="K31" s="63">
        <v>406</v>
      </c>
      <c r="L31" s="63">
        <v>87</v>
      </c>
      <c r="M31" s="63">
        <v>304</v>
      </c>
      <c r="N31" s="63">
        <v>268</v>
      </c>
      <c r="O31" s="63">
        <v>353</v>
      </c>
      <c r="P31" s="63">
        <v>183</v>
      </c>
      <c r="Q31" s="63">
        <v>432</v>
      </c>
      <c r="R31" s="63">
        <v>263</v>
      </c>
      <c r="S31" s="63">
        <v>311</v>
      </c>
      <c r="T31" s="63">
        <v>433</v>
      </c>
      <c r="U31" s="63">
        <v>348</v>
      </c>
      <c r="V31" s="63">
        <v>326</v>
      </c>
      <c r="W31" s="63">
        <v>184</v>
      </c>
      <c r="X31" s="63">
        <v>279</v>
      </c>
      <c r="Y31" s="63">
        <v>224</v>
      </c>
      <c r="Z31" s="63">
        <v>178</v>
      </c>
      <c r="AA31" s="63">
        <v>133</v>
      </c>
      <c r="AB31" s="63">
        <v>256</v>
      </c>
      <c r="AC31" s="63">
        <v>119</v>
      </c>
      <c r="AD31" s="63">
        <v>266</v>
      </c>
      <c r="AE31" s="62"/>
      <c r="AF31" s="63">
        <v>245</v>
      </c>
      <c r="AG31" s="63">
        <v>282</v>
      </c>
      <c r="AH31" s="63">
        <v>367</v>
      </c>
      <c r="AI31" s="63">
        <v>420</v>
      </c>
      <c r="AJ31" s="63">
        <v>256</v>
      </c>
      <c r="AK31" s="63">
        <v>34</v>
      </c>
      <c r="AL31" s="63">
        <v>368</v>
      </c>
      <c r="AM31" s="63">
        <v>413</v>
      </c>
      <c r="AN31" s="63">
        <v>238</v>
      </c>
      <c r="AO31" s="64">
        <v>211</v>
      </c>
    </row>
    <row r="32" spans="1:41" ht="18.75" customHeight="1">
      <c r="A32" s="65" t="s">
        <v>122</v>
      </c>
      <c r="B32" s="66">
        <v>110</v>
      </c>
      <c r="C32" s="63">
        <v>123</v>
      </c>
      <c r="D32" s="63">
        <v>196</v>
      </c>
      <c r="E32" s="63">
        <v>198</v>
      </c>
      <c r="F32" s="63">
        <v>234</v>
      </c>
      <c r="G32" s="63">
        <v>212</v>
      </c>
      <c r="H32" s="63">
        <v>27</v>
      </c>
      <c r="I32" s="63">
        <v>217</v>
      </c>
      <c r="J32" s="63">
        <v>245</v>
      </c>
      <c r="K32" s="63">
        <v>195</v>
      </c>
      <c r="L32" s="63">
        <v>209</v>
      </c>
      <c r="M32" s="63">
        <v>60</v>
      </c>
      <c r="N32" s="63">
        <v>171</v>
      </c>
      <c r="O32" s="63">
        <v>142</v>
      </c>
      <c r="P32" s="63">
        <v>70</v>
      </c>
      <c r="Q32" s="63">
        <v>335</v>
      </c>
      <c r="R32" s="63">
        <v>170</v>
      </c>
      <c r="S32" s="63">
        <v>215</v>
      </c>
      <c r="T32" s="63">
        <v>337</v>
      </c>
      <c r="U32" s="63">
        <v>252</v>
      </c>
      <c r="V32" s="63">
        <v>113</v>
      </c>
      <c r="W32" s="63">
        <v>62</v>
      </c>
      <c r="X32" s="63">
        <v>103</v>
      </c>
      <c r="Y32" s="63">
        <v>121</v>
      </c>
      <c r="Z32" s="63">
        <v>136</v>
      </c>
      <c r="AA32" s="63">
        <v>178</v>
      </c>
      <c r="AB32" s="63">
        <v>133</v>
      </c>
      <c r="AC32" s="63">
        <v>213</v>
      </c>
      <c r="AD32" s="63">
        <v>68</v>
      </c>
      <c r="AE32" s="63">
        <v>245</v>
      </c>
      <c r="AF32" s="62"/>
      <c r="AG32" s="63">
        <v>50</v>
      </c>
      <c r="AH32" s="63">
        <v>274</v>
      </c>
      <c r="AI32" s="63">
        <v>324</v>
      </c>
      <c r="AJ32" s="63">
        <v>78</v>
      </c>
      <c r="AK32" s="63">
        <v>223</v>
      </c>
      <c r="AL32" s="63">
        <v>275</v>
      </c>
      <c r="AM32" s="63">
        <v>320</v>
      </c>
      <c r="AN32" s="63">
        <v>48</v>
      </c>
      <c r="AO32" s="64">
        <v>149</v>
      </c>
    </row>
    <row r="33" spans="1:41" ht="18.75" customHeight="1">
      <c r="A33" s="65" t="s">
        <v>123</v>
      </c>
      <c r="B33" s="66">
        <v>143</v>
      </c>
      <c r="C33" s="63">
        <v>172</v>
      </c>
      <c r="D33" s="63">
        <v>247</v>
      </c>
      <c r="E33" s="63">
        <v>235</v>
      </c>
      <c r="F33" s="63">
        <v>256</v>
      </c>
      <c r="G33" s="63">
        <v>175</v>
      </c>
      <c r="H33" s="63">
        <v>64</v>
      </c>
      <c r="I33" s="63">
        <v>254</v>
      </c>
      <c r="J33" s="63">
        <v>296</v>
      </c>
      <c r="K33" s="63">
        <v>145</v>
      </c>
      <c r="L33" s="63">
        <v>242</v>
      </c>
      <c r="M33" s="63">
        <v>69</v>
      </c>
      <c r="N33" s="63">
        <v>132</v>
      </c>
      <c r="O33" s="63">
        <v>91</v>
      </c>
      <c r="P33" s="63">
        <v>122</v>
      </c>
      <c r="Q33" s="63">
        <v>296</v>
      </c>
      <c r="R33" s="63">
        <v>192</v>
      </c>
      <c r="S33" s="63">
        <v>176</v>
      </c>
      <c r="T33" s="63">
        <v>278</v>
      </c>
      <c r="U33" s="63">
        <v>213</v>
      </c>
      <c r="V33" s="63">
        <v>61</v>
      </c>
      <c r="W33" s="63">
        <v>99</v>
      </c>
      <c r="X33" s="63">
        <v>83</v>
      </c>
      <c r="Y33" s="63">
        <v>136</v>
      </c>
      <c r="Z33" s="63">
        <v>169</v>
      </c>
      <c r="AA33" s="63">
        <v>211</v>
      </c>
      <c r="AB33" s="63">
        <v>181</v>
      </c>
      <c r="AC33" s="63">
        <v>264</v>
      </c>
      <c r="AD33" s="63">
        <v>94</v>
      </c>
      <c r="AE33" s="63">
        <v>282</v>
      </c>
      <c r="AF33" s="63">
        <v>50</v>
      </c>
      <c r="AG33" s="62"/>
      <c r="AH33" s="63">
        <v>296</v>
      </c>
      <c r="AI33" s="63">
        <v>265</v>
      </c>
      <c r="AJ33" s="63">
        <v>126</v>
      </c>
      <c r="AK33" s="63">
        <v>286</v>
      </c>
      <c r="AL33" s="63">
        <v>228</v>
      </c>
      <c r="AM33" s="63">
        <v>342</v>
      </c>
      <c r="AN33" s="63">
        <v>96</v>
      </c>
      <c r="AO33" s="64">
        <v>183</v>
      </c>
    </row>
    <row r="34" spans="1:41" ht="18.75" customHeight="1">
      <c r="A34" s="65" t="s">
        <v>124</v>
      </c>
      <c r="B34" s="66">
        <v>166</v>
      </c>
      <c r="C34" s="63">
        <v>381</v>
      </c>
      <c r="D34" s="63">
        <v>394</v>
      </c>
      <c r="E34" s="63">
        <v>320</v>
      </c>
      <c r="F34" s="63">
        <v>55</v>
      </c>
      <c r="G34" s="63">
        <v>236</v>
      </c>
      <c r="H34" s="63">
        <v>245</v>
      </c>
      <c r="I34" s="63">
        <v>339</v>
      </c>
      <c r="J34" s="63">
        <v>396</v>
      </c>
      <c r="K34" s="63">
        <v>267</v>
      </c>
      <c r="L34" s="63">
        <v>272</v>
      </c>
      <c r="M34" s="63">
        <v>328</v>
      </c>
      <c r="N34" s="63">
        <v>128</v>
      </c>
      <c r="O34" s="63">
        <v>288</v>
      </c>
      <c r="P34" s="63">
        <v>273</v>
      </c>
      <c r="Q34" s="63">
        <v>113</v>
      </c>
      <c r="R34" s="63">
        <v>106</v>
      </c>
      <c r="S34" s="63">
        <v>114</v>
      </c>
      <c r="T34" s="63">
        <v>145</v>
      </c>
      <c r="U34" s="63">
        <v>118</v>
      </c>
      <c r="V34" s="63">
        <v>312</v>
      </c>
      <c r="W34" s="63">
        <v>239</v>
      </c>
      <c r="X34" s="63">
        <v>214</v>
      </c>
      <c r="Y34" s="63">
        <v>159</v>
      </c>
      <c r="Z34" s="63">
        <v>193</v>
      </c>
      <c r="AA34" s="63">
        <v>241</v>
      </c>
      <c r="AB34" s="63">
        <v>390</v>
      </c>
      <c r="AC34" s="63">
        <v>378</v>
      </c>
      <c r="AD34" s="63">
        <v>353</v>
      </c>
      <c r="AE34" s="63">
        <v>367</v>
      </c>
      <c r="AF34" s="63">
        <v>274</v>
      </c>
      <c r="AG34" s="63">
        <v>296</v>
      </c>
      <c r="AH34" s="62"/>
      <c r="AI34" s="63">
        <v>193</v>
      </c>
      <c r="AJ34" s="63">
        <v>350</v>
      </c>
      <c r="AK34" s="63">
        <v>315</v>
      </c>
      <c r="AL34" s="63">
        <v>80</v>
      </c>
      <c r="AM34" s="63">
        <v>89</v>
      </c>
      <c r="AN34" s="63">
        <v>320</v>
      </c>
      <c r="AO34" s="64">
        <v>202</v>
      </c>
    </row>
    <row r="35" spans="1:41" ht="18.75" customHeight="1">
      <c r="A35" s="65" t="s">
        <v>125</v>
      </c>
      <c r="B35" s="66">
        <v>220</v>
      </c>
      <c r="C35" s="63">
        <v>430</v>
      </c>
      <c r="D35" s="63">
        <v>447</v>
      </c>
      <c r="E35" s="63">
        <v>374</v>
      </c>
      <c r="F35" s="63">
        <v>183</v>
      </c>
      <c r="G35" s="63">
        <v>81</v>
      </c>
      <c r="H35" s="63">
        <v>294</v>
      </c>
      <c r="I35" s="63">
        <v>393</v>
      </c>
      <c r="J35" s="63">
        <v>450</v>
      </c>
      <c r="K35" s="63">
        <v>142</v>
      </c>
      <c r="L35" s="63">
        <v>325</v>
      </c>
      <c r="M35" s="63">
        <v>379</v>
      </c>
      <c r="N35" s="63">
        <v>158</v>
      </c>
      <c r="O35" s="63">
        <v>202</v>
      </c>
      <c r="P35" s="63">
        <v>322</v>
      </c>
      <c r="Q35" s="63">
        <v>116</v>
      </c>
      <c r="R35" s="63">
        <v>220</v>
      </c>
      <c r="S35" s="63">
        <v>154</v>
      </c>
      <c r="T35" s="63">
        <v>52</v>
      </c>
      <c r="U35" s="63">
        <v>109</v>
      </c>
      <c r="V35" s="63">
        <v>202</v>
      </c>
      <c r="W35" s="63">
        <v>288</v>
      </c>
      <c r="X35" s="63">
        <v>206</v>
      </c>
      <c r="Y35" s="63">
        <v>205</v>
      </c>
      <c r="Z35" s="63">
        <v>246</v>
      </c>
      <c r="AA35" s="63">
        <v>294</v>
      </c>
      <c r="AB35" s="63">
        <v>440</v>
      </c>
      <c r="AC35" s="63">
        <v>432</v>
      </c>
      <c r="AD35" s="63">
        <v>403</v>
      </c>
      <c r="AE35" s="63">
        <v>420</v>
      </c>
      <c r="AF35" s="63">
        <v>324</v>
      </c>
      <c r="AG35" s="63">
        <v>265</v>
      </c>
      <c r="AH35" s="63">
        <v>193</v>
      </c>
      <c r="AI35" s="62"/>
      <c r="AJ35" s="63">
        <v>400</v>
      </c>
      <c r="AK35" s="63">
        <v>369</v>
      </c>
      <c r="AL35" s="63">
        <v>127</v>
      </c>
      <c r="AM35" s="63">
        <v>163</v>
      </c>
      <c r="AN35" s="63">
        <v>370</v>
      </c>
      <c r="AO35" s="64">
        <v>256</v>
      </c>
    </row>
    <row r="36" spans="1:41" ht="18.75" customHeight="1">
      <c r="A36" s="65" t="s">
        <v>126</v>
      </c>
      <c r="B36" s="66">
        <v>186</v>
      </c>
      <c r="C36" s="63">
        <v>48</v>
      </c>
      <c r="D36" s="63">
        <v>163</v>
      </c>
      <c r="E36" s="63">
        <v>211</v>
      </c>
      <c r="F36" s="63">
        <v>310</v>
      </c>
      <c r="G36" s="63">
        <v>276</v>
      </c>
      <c r="H36" s="63">
        <v>105</v>
      </c>
      <c r="I36" s="63">
        <v>228</v>
      </c>
      <c r="J36" s="63">
        <v>212</v>
      </c>
      <c r="K36" s="63">
        <v>239</v>
      </c>
      <c r="L36" s="63">
        <v>235</v>
      </c>
      <c r="M36" s="63">
        <v>57</v>
      </c>
      <c r="N36" s="63">
        <v>247</v>
      </c>
      <c r="O36" s="63">
        <v>196</v>
      </c>
      <c r="P36" s="63">
        <v>95</v>
      </c>
      <c r="Q36" s="63">
        <v>412</v>
      </c>
      <c r="R36" s="63">
        <v>246</v>
      </c>
      <c r="S36" s="63">
        <v>291</v>
      </c>
      <c r="T36" s="63">
        <v>413</v>
      </c>
      <c r="U36" s="63">
        <v>328</v>
      </c>
      <c r="V36" s="63">
        <v>159</v>
      </c>
      <c r="W36" s="63">
        <v>121</v>
      </c>
      <c r="X36" s="63">
        <v>179</v>
      </c>
      <c r="Y36" s="63">
        <v>197</v>
      </c>
      <c r="Z36" s="63">
        <v>212</v>
      </c>
      <c r="AA36" s="63">
        <v>185</v>
      </c>
      <c r="AB36" s="63">
        <v>58</v>
      </c>
      <c r="AC36" s="63">
        <v>180</v>
      </c>
      <c r="AD36" s="63">
        <v>32</v>
      </c>
      <c r="AE36" s="63">
        <v>256</v>
      </c>
      <c r="AF36" s="63">
        <v>78</v>
      </c>
      <c r="AG36" s="63">
        <v>126</v>
      </c>
      <c r="AH36" s="63">
        <v>350</v>
      </c>
      <c r="AI36" s="63">
        <v>400</v>
      </c>
      <c r="AJ36" s="62"/>
      <c r="AK36" s="63">
        <v>241</v>
      </c>
      <c r="AL36" s="63">
        <v>351</v>
      </c>
      <c r="AM36" s="63">
        <v>396</v>
      </c>
      <c r="AN36" s="63">
        <v>37</v>
      </c>
      <c r="AO36" s="64">
        <v>226</v>
      </c>
    </row>
    <row r="37" spans="1:41" ht="18.75" customHeight="1">
      <c r="A37" s="65" t="s">
        <v>127</v>
      </c>
      <c r="B37" s="66">
        <v>153</v>
      </c>
      <c r="C37" s="63">
        <v>241</v>
      </c>
      <c r="D37" s="63">
        <v>169</v>
      </c>
      <c r="E37" s="63">
        <v>93</v>
      </c>
      <c r="F37" s="63">
        <v>275</v>
      </c>
      <c r="G37" s="63">
        <v>339</v>
      </c>
      <c r="H37" s="63">
        <v>196</v>
      </c>
      <c r="I37" s="63">
        <v>66</v>
      </c>
      <c r="J37" s="63">
        <v>171</v>
      </c>
      <c r="K37" s="63">
        <v>355</v>
      </c>
      <c r="L37" s="63">
        <v>53</v>
      </c>
      <c r="M37" s="63">
        <v>307</v>
      </c>
      <c r="N37" s="63">
        <v>216</v>
      </c>
      <c r="O37" s="63">
        <v>302</v>
      </c>
      <c r="P37" s="63">
        <v>162</v>
      </c>
      <c r="Q37" s="63">
        <v>381</v>
      </c>
      <c r="R37" s="63">
        <v>212</v>
      </c>
      <c r="S37" s="63">
        <v>260</v>
      </c>
      <c r="T37" s="63">
        <v>382</v>
      </c>
      <c r="U37" s="63">
        <v>297</v>
      </c>
      <c r="V37" s="63">
        <v>325</v>
      </c>
      <c r="W37" s="63">
        <v>162</v>
      </c>
      <c r="X37" s="63">
        <v>228</v>
      </c>
      <c r="Y37" s="63">
        <v>173</v>
      </c>
      <c r="Z37" s="63">
        <v>127</v>
      </c>
      <c r="AA37" s="63">
        <v>83</v>
      </c>
      <c r="AB37" s="63">
        <v>238</v>
      </c>
      <c r="AC37" s="63">
        <v>153</v>
      </c>
      <c r="AD37" s="63">
        <v>244</v>
      </c>
      <c r="AE37" s="63">
        <v>34</v>
      </c>
      <c r="AF37" s="63">
        <v>223</v>
      </c>
      <c r="AG37" s="63">
        <v>286</v>
      </c>
      <c r="AH37" s="63">
        <v>315</v>
      </c>
      <c r="AI37" s="63">
        <v>369</v>
      </c>
      <c r="AJ37" s="63">
        <v>241</v>
      </c>
      <c r="AK37" s="62"/>
      <c r="AL37" s="63">
        <v>317</v>
      </c>
      <c r="AM37" s="63">
        <v>362</v>
      </c>
      <c r="AN37" s="63">
        <v>216</v>
      </c>
      <c r="AO37" s="64">
        <v>160</v>
      </c>
    </row>
    <row r="38" spans="1:41" ht="18.75" customHeight="1">
      <c r="A38" s="65" t="s">
        <v>128</v>
      </c>
      <c r="B38" s="66">
        <v>168</v>
      </c>
      <c r="C38" s="63">
        <v>382</v>
      </c>
      <c r="D38" s="63">
        <v>395</v>
      </c>
      <c r="E38" s="63">
        <v>322</v>
      </c>
      <c r="F38" s="63">
        <v>56</v>
      </c>
      <c r="G38" s="63">
        <v>176</v>
      </c>
      <c r="H38" s="63">
        <v>246</v>
      </c>
      <c r="I38" s="63">
        <v>341</v>
      </c>
      <c r="J38" s="63">
        <v>398</v>
      </c>
      <c r="K38" s="63">
        <v>207</v>
      </c>
      <c r="L38" s="63">
        <v>273</v>
      </c>
      <c r="M38" s="63">
        <v>330</v>
      </c>
      <c r="N38" s="63">
        <v>97</v>
      </c>
      <c r="O38" s="63">
        <v>178</v>
      </c>
      <c r="P38" s="63">
        <v>274</v>
      </c>
      <c r="Q38" s="63">
        <v>76</v>
      </c>
      <c r="R38" s="63">
        <v>107</v>
      </c>
      <c r="S38" s="63">
        <v>53</v>
      </c>
      <c r="T38" s="63">
        <v>99</v>
      </c>
      <c r="U38" s="63">
        <v>38</v>
      </c>
      <c r="V38" s="63">
        <v>214</v>
      </c>
      <c r="W38" s="63">
        <v>240</v>
      </c>
      <c r="X38" s="63">
        <v>151</v>
      </c>
      <c r="Y38" s="63">
        <v>161</v>
      </c>
      <c r="Z38" s="63">
        <v>194</v>
      </c>
      <c r="AA38" s="63">
        <v>242</v>
      </c>
      <c r="AB38" s="63">
        <v>391</v>
      </c>
      <c r="AC38" s="63">
        <v>380</v>
      </c>
      <c r="AD38" s="63">
        <v>355</v>
      </c>
      <c r="AE38" s="63">
        <v>368</v>
      </c>
      <c r="AF38" s="63">
        <v>275</v>
      </c>
      <c r="AG38" s="63">
        <v>228</v>
      </c>
      <c r="AH38" s="63">
        <v>80</v>
      </c>
      <c r="AI38" s="63">
        <v>127</v>
      </c>
      <c r="AJ38" s="63">
        <v>351</v>
      </c>
      <c r="AK38" s="63">
        <v>317</v>
      </c>
      <c r="AL38" s="62"/>
      <c r="AM38" s="63">
        <v>90</v>
      </c>
      <c r="AN38" s="63">
        <v>321</v>
      </c>
      <c r="AO38" s="64">
        <v>204</v>
      </c>
    </row>
    <row r="39" spans="1:41" ht="18.75" customHeight="1">
      <c r="A39" s="65" t="s">
        <v>129</v>
      </c>
      <c r="B39" s="66">
        <v>213</v>
      </c>
      <c r="C39" s="63">
        <v>427</v>
      </c>
      <c r="D39" s="63">
        <v>440</v>
      </c>
      <c r="E39" s="63">
        <v>367</v>
      </c>
      <c r="F39" s="63">
        <v>101</v>
      </c>
      <c r="G39" s="63">
        <v>213</v>
      </c>
      <c r="H39" s="63">
        <v>291</v>
      </c>
      <c r="I39" s="63">
        <v>386</v>
      </c>
      <c r="J39" s="63">
        <v>443</v>
      </c>
      <c r="K39" s="63">
        <v>277</v>
      </c>
      <c r="L39" s="63">
        <v>318</v>
      </c>
      <c r="M39" s="63">
        <v>375</v>
      </c>
      <c r="N39" s="63">
        <v>174</v>
      </c>
      <c r="O39" s="63">
        <v>272</v>
      </c>
      <c r="P39" s="63">
        <v>319</v>
      </c>
      <c r="Q39" s="63">
        <v>66</v>
      </c>
      <c r="R39" s="63">
        <v>153</v>
      </c>
      <c r="S39" s="63">
        <v>148</v>
      </c>
      <c r="T39" s="63">
        <v>115</v>
      </c>
      <c r="U39" s="63">
        <v>118</v>
      </c>
      <c r="V39" s="63">
        <v>309</v>
      </c>
      <c r="W39" s="63">
        <v>285</v>
      </c>
      <c r="X39" s="63">
        <v>260</v>
      </c>
      <c r="Y39" s="63">
        <v>206</v>
      </c>
      <c r="Z39" s="63">
        <v>239</v>
      </c>
      <c r="AA39" s="63">
        <v>287</v>
      </c>
      <c r="AB39" s="63">
        <v>437</v>
      </c>
      <c r="AC39" s="63">
        <v>425</v>
      </c>
      <c r="AD39" s="63">
        <v>400</v>
      </c>
      <c r="AE39" s="63">
        <v>413</v>
      </c>
      <c r="AF39" s="63">
        <v>320</v>
      </c>
      <c r="AG39" s="63">
        <v>342</v>
      </c>
      <c r="AH39" s="63">
        <v>89</v>
      </c>
      <c r="AI39" s="63">
        <v>163</v>
      </c>
      <c r="AJ39" s="63">
        <v>396</v>
      </c>
      <c r="AK39" s="63">
        <v>362</v>
      </c>
      <c r="AL39" s="63">
        <v>90</v>
      </c>
      <c r="AM39" s="62"/>
      <c r="AN39" s="63">
        <v>367</v>
      </c>
      <c r="AO39" s="64">
        <v>249</v>
      </c>
    </row>
    <row r="40" spans="1:41" ht="18.75" customHeight="1">
      <c r="A40" s="65" t="s">
        <v>130</v>
      </c>
      <c r="B40" s="66">
        <v>156</v>
      </c>
      <c r="C40" s="63">
        <v>83</v>
      </c>
      <c r="D40" s="63">
        <v>176</v>
      </c>
      <c r="E40" s="63">
        <v>191</v>
      </c>
      <c r="F40" s="63">
        <v>280</v>
      </c>
      <c r="G40" s="63">
        <v>258</v>
      </c>
      <c r="H40" s="63">
        <v>75</v>
      </c>
      <c r="I40" s="63">
        <v>210</v>
      </c>
      <c r="J40" s="63">
        <v>225</v>
      </c>
      <c r="K40" s="63">
        <v>241</v>
      </c>
      <c r="L40" s="63">
        <v>210</v>
      </c>
      <c r="M40" s="63">
        <v>53</v>
      </c>
      <c r="N40" s="63">
        <v>217</v>
      </c>
      <c r="O40" s="63">
        <v>189</v>
      </c>
      <c r="P40" s="63">
        <v>70</v>
      </c>
      <c r="Q40" s="63">
        <v>382</v>
      </c>
      <c r="R40" s="63">
        <v>216</v>
      </c>
      <c r="S40" s="63">
        <v>261</v>
      </c>
      <c r="T40" s="63">
        <v>383</v>
      </c>
      <c r="U40" s="63">
        <v>298</v>
      </c>
      <c r="V40" s="63">
        <v>155</v>
      </c>
      <c r="W40" s="63">
        <v>97</v>
      </c>
      <c r="X40" s="63">
        <v>149</v>
      </c>
      <c r="Y40" s="63">
        <v>167</v>
      </c>
      <c r="Z40" s="63">
        <v>182</v>
      </c>
      <c r="AA40" s="63">
        <v>160</v>
      </c>
      <c r="AB40" s="63">
        <v>93</v>
      </c>
      <c r="AC40" s="63">
        <v>194</v>
      </c>
      <c r="AD40" s="63">
        <v>30</v>
      </c>
      <c r="AE40" s="63">
        <v>238</v>
      </c>
      <c r="AF40" s="63">
        <v>48</v>
      </c>
      <c r="AG40" s="63">
        <v>96</v>
      </c>
      <c r="AH40" s="63">
        <v>320</v>
      </c>
      <c r="AI40" s="63">
        <v>370</v>
      </c>
      <c r="AJ40" s="63">
        <v>37</v>
      </c>
      <c r="AK40" s="63">
        <v>216</v>
      </c>
      <c r="AL40" s="63">
        <v>321</v>
      </c>
      <c r="AM40" s="63">
        <v>367</v>
      </c>
      <c r="AN40" s="62"/>
      <c r="AO40" s="64">
        <v>196</v>
      </c>
    </row>
    <row r="41" spans="1:41" ht="18.75" customHeight="1">
      <c r="A41" s="67" t="s">
        <v>131</v>
      </c>
      <c r="B41" s="68">
        <v>40</v>
      </c>
      <c r="C41" s="69">
        <v>247</v>
      </c>
      <c r="D41" s="69">
        <v>238</v>
      </c>
      <c r="E41" s="69">
        <v>165</v>
      </c>
      <c r="F41" s="69">
        <v>162</v>
      </c>
      <c r="G41" s="69">
        <v>225</v>
      </c>
      <c r="H41" s="69">
        <v>120</v>
      </c>
      <c r="I41" s="69">
        <v>184</v>
      </c>
      <c r="J41" s="69">
        <v>241</v>
      </c>
      <c r="K41" s="69">
        <v>241</v>
      </c>
      <c r="L41" s="69">
        <v>93</v>
      </c>
      <c r="M41" s="69">
        <v>204</v>
      </c>
      <c r="N41" s="69">
        <v>103</v>
      </c>
      <c r="O41" s="69">
        <v>189</v>
      </c>
      <c r="P41" s="69">
        <v>135</v>
      </c>
      <c r="Q41" s="69">
        <v>267</v>
      </c>
      <c r="R41" s="69">
        <v>98</v>
      </c>
      <c r="S41" s="69">
        <v>147</v>
      </c>
      <c r="T41" s="69">
        <v>269</v>
      </c>
      <c r="U41" s="69">
        <v>184</v>
      </c>
      <c r="V41" s="69">
        <v>212</v>
      </c>
      <c r="W41" s="69">
        <v>101</v>
      </c>
      <c r="X41" s="69">
        <v>114</v>
      </c>
      <c r="Y41" s="69">
        <v>60</v>
      </c>
      <c r="Z41" s="69">
        <v>28</v>
      </c>
      <c r="AA41" s="69">
        <v>85</v>
      </c>
      <c r="AB41" s="69">
        <v>253</v>
      </c>
      <c r="AC41" s="69">
        <v>223</v>
      </c>
      <c r="AD41" s="69">
        <v>229</v>
      </c>
      <c r="AE41" s="69">
        <v>211</v>
      </c>
      <c r="AF41" s="69">
        <v>149</v>
      </c>
      <c r="AG41" s="69">
        <v>183</v>
      </c>
      <c r="AH41" s="69">
        <v>202</v>
      </c>
      <c r="AI41" s="69">
        <v>256</v>
      </c>
      <c r="AJ41" s="69">
        <v>226</v>
      </c>
      <c r="AK41" s="69">
        <v>160</v>
      </c>
      <c r="AL41" s="69">
        <v>204</v>
      </c>
      <c r="AM41" s="69">
        <v>249</v>
      </c>
      <c r="AN41" s="69">
        <v>196</v>
      </c>
      <c r="AO41" s="70"/>
    </row>
    <row r="42" spans="1:41" ht="18.75" customHeight="1">
      <c r="A42" s="297" t="s">
        <v>134</v>
      </c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</row>
  </sheetData>
  <mergeCells count="1">
    <mergeCell ref="A42:AO42"/>
  </mergeCells>
  <dataValidations disablePrompts="1" count="1">
    <dataValidation type="list" allowBlank="1" showInputMessage="1" showErrorMessage="1" sqref="AU3:AU4" xr:uid="{7AFFCB64-5092-4165-8212-2CE30032B88D}">
      <formula1>$A$2:$A$41</formula1>
    </dataValidation>
  </dataValidations>
  <hyperlinks>
    <hyperlink ref="A42" r:id="rId1" xr:uid="{D934C2B2-C69D-4F56-9D45-28D98B48639F}"/>
  </hyperlinks>
  <printOptions horizontalCentered="1"/>
  <pageMargins left="0" right="0" top="0" bottom="0" header="0" footer="0"/>
  <pageSetup paperSize="9" scale="67"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2BE6C-0E0A-492F-9BCD-7E1473C1BA0E}">
  <sheetPr>
    <tabColor theme="8" tint="0.59999389629810485"/>
  </sheetPr>
  <dimension ref="A1:F27"/>
  <sheetViews>
    <sheetView zoomScaleNormal="100" workbookViewId="0">
      <selection activeCell="F15" sqref="F15"/>
    </sheetView>
  </sheetViews>
  <sheetFormatPr defaultColWidth="12.6640625" defaultRowHeight="13.2"/>
  <cols>
    <col min="1" max="1" width="19" style="80" customWidth="1"/>
    <col min="2" max="5" width="12.6640625" style="80"/>
    <col min="6" max="7" width="22.88671875" style="80" bestFit="1" customWidth="1"/>
    <col min="8" max="16384" width="12.6640625" style="80"/>
  </cols>
  <sheetData>
    <row r="1" spans="1:6" ht="15" customHeight="1" thickBot="1">
      <c r="A1" s="299" t="s">
        <v>180</v>
      </c>
      <c r="B1" s="299"/>
      <c r="C1" s="299"/>
      <c r="D1" s="299"/>
      <c r="E1" s="299"/>
      <c r="F1" s="299"/>
    </row>
    <row r="2" spans="1:6">
      <c r="A2" s="81" t="s">
        <v>172</v>
      </c>
    </row>
    <row r="3" spans="1:6">
      <c r="B3" s="82" t="s">
        <v>140</v>
      </c>
      <c r="C3" s="82" t="s">
        <v>141</v>
      </c>
      <c r="D3" s="82" t="s">
        <v>142</v>
      </c>
      <c r="E3" s="82" t="s">
        <v>143</v>
      </c>
      <c r="F3" s="82" t="s">
        <v>173</v>
      </c>
    </row>
    <row r="4" spans="1:6" ht="18" customHeight="1">
      <c r="A4" s="83" t="s">
        <v>174</v>
      </c>
      <c r="B4" s="85">
        <v>750</v>
      </c>
      <c r="C4" s="85">
        <v>600</v>
      </c>
      <c r="D4" s="85">
        <v>800</v>
      </c>
      <c r="E4" s="85">
        <v>850</v>
      </c>
      <c r="F4" s="84"/>
    </row>
    <row r="5" spans="1:6" ht="18" customHeight="1">
      <c r="A5" s="83" t="s">
        <v>175</v>
      </c>
      <c r="B5" s="85">
        <v>200</v>
      </c>
      <c r="C5" s="85">
        <v>220</v>
      </c>
      <c r="D5" s="85">
        <v>230</v>
      </c>
      <c r="E5" s="85">
        <v>195</v>
      </c>
      <c r="F5" s="84"/>
    </row>
    <row r="6" spans="1:6" ht="18" customHeight="1">
      <c r="A6" s="83" t="s">
        <v>176</v>
      </c>
      <c r="B6" s="85">
        <v>200</v>
      </c>
      <c r="C6" s="85">
        <v>175</v>
      </c>
      <c r="D6" s="85">
        <v>225</v>
      </c>
      <c r="E6" s="85">
        <v>230</v>
      </c>
      <c r="F6" s="84"/>
    </row>
    <row r="7" spans="1:6" ht="18" customHeight="1">
      <c r="A7" s="83" t="s">
        <v>177</v>
      </c>
      <c r="B7" s="85">
        <v>800</v>
      </c>
      <c r="C7" s="85">
        <v>825</v>
      </c>
      <c r="D7" s="85">
        <v>675</v>
      </c>
      <c r="E7" s="85">
        <v>750</v>
      </c>
      <c r="F7" s="84"/>
    </row>
    <row r="8" spans="1:6" ht="18" customHeight="1">
      <c r="A8" s="83" t="s">
        <v>178</v>
      </c>
      <c r="B8" s="85">
        <v>850</v>
      </c>
      <c r="C8" s="85">
        <v>875</v>
      </c>
      <c r="D8" s="85">
        <v>1152</v>
      </c>
      <c r="E8" s="85">
        <v>1200</v>
      </c>
      <c r="F8" s="84"/>
    </row>
    <row r="9" spans="1:6" ht="18" customHeight="1">
      <c r="A9" s="83" t="s">
        <v>179</v>
      </c>
      <c r="B9" s="85">
        <v>450</v>
      </c>
      <c r="C9" s="85">
        <v>400</v>
      </c>
      <c r="D9" s="85">
        <v>500</v>
      </c>
      <c r="E9" s="85">
        <v>480</v>
      </c>
      <c r="F9" s="84"/>
    </row>
    <row r="11" spans="1:6" ht="15" thickBot="1">
      <c r="A11" s="299" t="s">
        <v>181</v>
      </c>
      <c r="B11" s="299"/>
      <c r="C11" s="299"/>
      <c r="D11" s="299"/>
      <c r="E11" s="299"/>
      <c r="F11" s="299"/>
    </row>
    <row r="12" spans="1:6">
      <c r="A12" s="81" t="s">
        <v>172</v>
      </c>
    </row>
    <row r="13" spans="1:6">
      <c r="B13" s="82" t="s">
        <v>140</v>
      </c>
      <c r="C13" s="82" t="s">
        <v>141</v>
      </c>
      <c r="D13" s="82" t="s">
        <v>142</v>
      </c>
      <c r="E13" s="82" t="s">
        <v>143</v>
      </c>
      <c r="F13" s="82" t="s">
        <v>173</v>
      </c>
    </row>
    <row r="14" spans="1:6" ht="19.2" customHeight="1">
      <c r="A14" s="83" t="s">
        <v>174</v>
      </c>
      <c r="B14" s="85">
        <v>750</v>
      </c>
      <c r="C14" s="85">
        <v>600</v>
      </c>
      <c r="D14" s="85">
        <v>800</v>
      </c>
      <c r="E14" s="85">
        <v>850</v>
      </c>
      <c r="F14" s="84"/>
    </row>
    <row r="15" spans="1:6" ht="19.2" customHeight="1">
      <c r="A15" s="83" t="s">
        <v>175</v>
      </c>
      <c r="B15" s="85">
        <v>200</v>
      </c>
      <c r="C15" s="85">
        <v>220</v>
      </c>
      <c r="D15" s="85">
        <v>230</v>
      </c>
      <c r="E15" s="85">
        <v>195</v>
      </c>
      <c r="F15" s="84"/>
    </row>
    <row r="16" spans="1:6" ht="19.2" customHeight="1">
      <c r="A16" s="83" t="s">
        <v>176</v>
      </c>
      <c r="B16" s="85">
        <v>200</v>
      </c>
      <c r="C16" s="85">
        <v>175</v>
      </c>
      <c r="D16" s="85">
        <v>225</v>
      </c>
      <c r="E16" s="85">
        <v>230</v>
      </c>
      <c r="F16" s="84"/>
    </row>
    <row r="17" spans="1:6" ht="19.2" customHeight="1">
      <c r="A17" s="83" t="s">
        <v>177</v>
      </c>
      <c r="B17" s="85">
        <v>800</v>
      </c>
      <c r="C17" s="85">
        <v>-1000</v>
      </c>
      <c r="D17" s="85">
        <v>675</v>
      </c>
      <c r="E17" s="85">
        <v>750</v>
      </c>
      <c r="F17" s="84"/>
    </row>
    <row r="18" spans="1:6" ht="19.2" customHeight="1">
      <c r="A18" s="83" t="s">
        <v>178</v>
      </c>
      <c r="B18" s="85">
        <v>850</v>
      </c>
      <c r="C18" s="85">
        <v>875</v>
      </c>
      <c r="D18" s="85">
        <v>-1500</v>
      </c>
      <c r="E18" s="85">
        <v>1200</v>
      </c>
      <c r="F18" s="84"/>
    </row>
    <row r="19" spans="1:6" ht="19.2" customHeight="1">
      <c r="A19" s="83" t="s">
        <v>179</v>
      </c>
      <c r="B19" s="85">
        <v>450</v>
      </c>
      <c r="C19" s="85">
        <v>400</v>
      </c>
      <c r="D19" s="85">
        <v>500</v>
      </c>
      <c r="E19" s="85">
        <v>480</v>
      </c>
      <c r="F19" s="84"/>
    </row>
    <row r="20" spans="1:6">
      <c r="A20" s="83"/>
      <c r="B20" s="83"/>
    </row>
    <row r="21" spans="1:6" ht="15" thickBot="1">
      <c r="A21" s="299" t="s">
        <v>191</v>
      </c>
      <c r="B21" s="299"/>
      <c r="C21" s="299"/>
      <c r="D21" s="299"/>
      <c r="E21" s="299"/>
      <c r="F21" s="299"/>
    </row>
    <row r="22" spans="1:6">
      <c r="A22" s="86" t="s">
        <v>192</v>
      </c>
      <c r="B22" s="86" t="s">
        <v>182</v>
      </c>
      <c r="C22" s="86" t="s">
        <v>183</v>
      </c>
      <c r="D22" s="86" t="s">
        <v>184</v>
      </c>
      <c r="E22" s="86" t="s">
        <v>185</v>
      </c>
      <c r="F22" s="86" t="s">
        <v>191</v>
      </c>
    </row>
    <row r="23" spans="1:6">
      <c r="A23" s="87" t="s">
        <v>186</v>
      </c>
      <c r="B23" s="89">
        <v>-1</v>
      </c>
      <c r="C23" s="89">
        <v>1</v>
      </c>
      <c r="D23" s="89">
        <v>-1</v>
      </c>
      <c r="E23" s="89">
        <v>1</v>
      </c>
      <c r="F23" s="88"/>
    </row>
    <row r="24" spans="1:6">
      <c r="A24" s="87" t="s">
        <v>187</v>
      </c>
      <c r="B24" s="89">
        <v>-1</v>
      </c>
      <c r="C24" s="89">
        <v>-1</v>
      </c>
      <c r="D24" s="89">
        <v>1</v>
      </c>
      <c r="E24" s="89">
        <v>1</v>
      </c>
      <c r="F24" s="88"/>
    </row>
    <row r="25" spans="1:6">
      <c r="A25" s="87" t="s">
        <v>188</v>
      </c>
      <c r="B25" s="89">
        <v>-1</v>
      </c>
      <c r="C25" s="89">
        <v>1</v>
      </c>
      <c r="D25" s="89">
        <v>-1</v>
      </c>
      <c r="E25" s="89">
        <v>1</v>
      </c>
      <c r="F25" s="88"/>
    </row>
    <row r="26" spans="1:6">
      <c r="A26" s="87" t="s">
        <v>189</v>
      </c>
      <c r="B26" s="89">
        <v>1</v>
      </c>
      <c r="C26" s="89">
        <v>1</v>
      </c>
      <c r="D26" s="89">
        <v>1</v>
      </c>
      <c r="E26" s="89">
        <v>1</v>
      </c>
      <c r="F26" s="88"/>
    </row>
    <row r="27" spans="1:6">
      <c r="A27" s="87" t="s">
        <v>190</v>
      </c>
      <c r="B27" s="89">
        <v>-1</v>
      </c>
      <c r="C27" s="89">
        <v>-1</v>
      </c>
      <c r="D27" s="89">
        <v>-1</v>
      </c>
      <c r="E27" s="89">
        <v>1</v>
      </c>
      <c r="F27" s="88"/>
    </row>
  </sheetData>
  <mergeCells count="3">
    <mergeCell ref="A1:F1"/>
    <mergeCell ref="A11:F11"/>
    <mergeCell ref="A21:F21"/>
  </mergeCells>
  <conditionalFormatting sqref="B23:E27">
    <cfRule type="cellIs" dxfId="4" priority="1" operator="greaterThan">
      <formula>0</formula>
    </cfRule>
    <cfRule type="cellIs" dxfId="3" priority="2" operator="lessThan">
      <formula>0</formula>
    </cfRule>
  </conditionalFormatting>
  <printOptions gridLines="1"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27BE1762155EEE488B8057F974E1611C" ma:contentTypeVersion="2" ma:contentTypeDescription="Új dokumentum létrehozása." ma:contentTypeScope="" ma:versionID="75bb6508971dbedb5a4b3835e7e13913">
  <xsd:schema xmlns:xsd="http://www.w3.org/2001/XMLSchema" xmlns:xs="http://www.w3.org/2001/XMLSchema" xmlns:p="http://schemas.microsoft.com/office/2006/metadata/properties" xmlns:ns3="0dfb0dd2-d4fb-481b-84f0-4d6fd7b5dd13" targetNamespace="http://schemas.microsoft.com/office/2006/metadata/properties" ma:root="true" ma:fieldsID="1f9497969082fb3ae2cfaf9ec60c50c2" ns3:_="">
    <xsd:import namespace="0dfb0dd2-d4fb-481b-84f0-4d6fd7b5dd1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fb0dd2-d4fb-481b-84f0-4d6fd7b5dd1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Megosztási tipp kivonata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D36E6C-5F1F-47B9-9296-5E0672298E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DBE2FA-8F84-4588-9665-EA41A1AF9784}">
  <ds:schemaRefs>
    <ds:schemaRef ds:uri="0dfb0dd2-d4fb-481b-84f0-4d6fd7b5dd13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D4C4BC0-9A66-48FB-9777-CB216CA3B8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fb0dd2-d4fb-481b-84f0-4d6fd7b5dd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33</vt:i4>
      </vt:variant>
    </vt:vector>
  </HeadingPairs>
  <TitlesOfParts>
    <vt:vector size="33" baseType="lpstr">
      <vt:lpstr>Táblák formázása</vt:lpstr>
      <vt:lpstr>Speciális formátumok</vt:lpstr>
      <vt:lpstr>Feltételes formázás 1</vt:lpstr>
      <vt:lpstr>Feltételes formázás 2</vt:lpstr>
      <vt:lpstr>Feltételes formázás 3 - gyak.</vt:lpstr>
      <vt:lpstr>Feltételes form. 4 - Gyak </vt:lpstr>
      <vt:lpstr>Feltételes formázás 5 - dupl.</vt:lpstr>
      <vt:lpstr>Felt. form - 6 Település Mátrix</vt:lpstr>
      <vt:lpstr>Értékgörbék</vt:lpstr>
      <vt:lpstr>Értékgörbék gyak.</vt:lpstr>
      <vt:lpstr>Csop. - Halm. - 100%-ig halm.</vt:lpstr>
      <vt:lpstr>Kördiagram</vt:lpstr>
      <vt:lpstr>Pont és buborék</vt:lpstr>
      <vt:lpstr>Kombinált diagram</vt:lpstr>
      <vt:lpstr>Másodlagos tengely</vt:lpstr>
      <vt:lpstr>Térkép</vt:lpstr>
      <vt:lpstr>Térkép Hu gyakorlás</vt:lpstr>
      <vt:lpstr>Árfolyam</vt:lpstr>
      <vt:lpstr>Felület</vt:lpstr>
      <vt:lpstr>Sugár - Pókháló</vt:lpstr>
      <vt:lpstr>Fatérkép</vt:lpstr>
      <vt:lpstr>Többszintű gyűrű</vt:lpstr>
      <vt:lpstr>Hisztogram</vt:lpstr>
      <vt:lpstr>Doboz diagram</vt:lpstr>
      <vt:lpstr>Vízesés</vt:lpstr>
      <vt:lpstr>Tölcsér</vt:lpstr>
      <vt:lpstr>Diagram sablon</vt:lpstr>
      <vt:lpstr>Vezérlők - Kölcsön törlesztése</vt:lpstr>
      <vt:lpstr>Vezérlők - Kölcsön törl. kész</vt:lpstr>
      <vt:lpstr>Pivot tábla 1.</vt:lpstr>
      <vt:lpstr>Pivot tábla 2.</vt:lpstr>
      <vt:lpstr>SMARTART</vt:lpstr>
      <vt:lpstr>SMARTART kész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Jambor Istvan</dc:creator>
  <cp:lastModifiedBy>Jámbor István</cp:lastModifiedBy>
  <cp:lastPrinted>2023-01-27T10:56:04Z</cp:lastPrinted>
  <dcterms:created xsi:type="dcterms:W3CDTF">2015-01-13T15:19:37Z</dcterms:created>
  <dcterms:modified xsi:type="dcterms:W3CDTF">2023-11-21T18:06:35Z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0x01010027BE1762155EEE488B8057F974E1611C</vt:lpwstr>
  </property>
</Properties>
</file>